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codeName="ThisWorkbook"/>
  <mc:AlternateContent xmlns:mc="http://schemas.openxmlformats.org/markup-compatibility/2006">
    <mc:Choice Requires="x15">
      <x15ac:absPath xmlns:x15ac="http://schemas.microsoft.com/office/spreadsheetml/2010/11/ac" url="/Users/geoffreycooper/Documents/MMBA/"/>
    </mc:Choice>
  </mc:AlternateContent>
  <xr:revisionPtr revIDLastSave="0" documentId="13_ncr:1_{2B3D29BF-9412-0548-A359-92CCC7EB8469}" xr6:coauthVersionLast="47" xr6:coauthVersionMax="47" xr10:uidLastSave="{00000000-0000-0000-0000-000000000000}"/>
  <bookViews>
    <workbookView xWindow="0" yWindow="500" windowWidth="35840" windowHeight="20800" tabRatio="886" activeTab="7" xr2:uid="{00000000-000D-0000-FFFF-FFFF00000000}"/>
  </bookViews>
  <sheets>
    <sheet name="Rosters" sheetId="1" r:id="rId1"/>
    <sheet name="Coaches &amp; Team Summaries" sheetId="40" r:id="rId2"/>
    <sheet name="Franchise Movement" sheetId="44" r:id="rId3"/>
    <sheet name="Stadium Contracts" sheetId="51" r:id="rId4"/>
    <sheet name="Trade Register" sheetId="39" r:id="rId5"/>
    <sheet name="Add-Drop" sheetId="43" r:id="rId6"/>
    <sheet name="DL Claims (2023 - Current)" sheetId="50" r:id="rId7"/>
    <sheet name="Owner Att Points" sheetId="55" r:id="rId8"/>
    <sheet name="2025 Draft" sheetId="53" r:id="rId9"/>
    <sheet name="2024 Draft" sheetId="52" r:id="rId10"/>
    <sheet name="2023 Draft" sheetId="49" r:id="rId11"/>
    <sheet name="2022 Draft" sheetId="47" r:id="rId12"/>
    <sheet name="2021 Draft" sheetId="46" r:id="rId13"/>
    <sheet name="2020 Season 2 Draft" sheetId="45" r:id="rId14"/>
    <sheet name="Inaugural Draft 2020" sheetId="41" r:id="rId15"/>
    <sheet name="ZZZNA Players" sheetId="54" r:id="rId16"/>
    <sheet name="Glossary" sheetId="48" r:id="rId17"/>
  </sheets>
  <definedNames>
    <definedName name="_xlnm._FilterDatabase" localSheetId="0" hidden="1">Rosters!$A$1:$EX$1697</definedName>
    <definedName name="_xlnm.Print_Area" localSheetId="13">'2020 Season 2 Draft'!$A$1:$K$102</definedName>
    <definedName name="_xlnm.Print_Area" localSheetId="11">'2022 Draft'!$A$1:$M$85</definedName>
    <definedName name="_xlnm.Print_Area" localSheetId="0">Rosters!$A$323:$M$362</definedName>
    <definedName name="_xlnm.Print_Titles" localSheetId="13">'2020 Season 2 Draft'!$1:$1</definedName>
    <definedName name="_xlnm.Print_Titles" localSheetId="11">'2022 Draft'!$1:$1</definedName>
    <definedName name="_xlnm.Print_Titles" localSheetId="0">Rosters!$1:$1</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9" i="55" l="1"/>
  <c r="C28" i="55"/>
  <c r="C27" i="55"/>
  <c r="C26" i="55"/>
  <c r="C30" i="55"/>
  <c r="C33" i="55"/>
  <c r="C25" i="55"/>
  <c r="C34" i="55"/>
  <c r="C24" i="55"/>
  <c r="C23" i="55"/>
  <c r="C22" i="55"/>
  <c r="C21" i="55"/>
  <c r="C32" i="55"/>
  <c r="C20" i="55"/>
  <c r="C19" i="55"/>
  <c r="C18" i="55"/>
  <c r="C17" i="55"/>
  <c r="C31" i="55"/>
  <c r="C16" i="55"/>
  <c r="C15" i="55"/>
  <c r="C287" i="43"/>
  <c r="C288" i="43"/>
  <c r="C289" i="43"/>
  <c r="C290" i="43"/>
  <c r="C291" i="43"/>
  <c r="C292" i="43"/>
  <c r="C293" i="43"/>
  <c r="C294" i="43"/>
  <c r="C295" i="43"/>
  <c r="C296" i="43"/>
  <c r="C297" i="43"/>
  <c r="C298" i="43"/>
  <c r="C299" i="43"/>
  <c r="C300" i="43"/>
  <c r="C301" i="43"/>
  <c r="C267" i="43"/>
  <c r="C268" i="43"/>
  <c r="C269" i="43"/>
  <c r="C270" i="43"/>
  <c r="C271" i="43"/>
  <c r="C272" i="43"/>
  <c r="C273" i="43"/>
  <c r="C274" i="43"/>
  <c r="C275" i="43"/>
  <c r="C276" i="43"/>
  <c r="C277" i="43"/>
  <c r="C278" i="43"/>
  <c r="C279" i="43"/>
  <c r="C280" i="43"/>
  <c r="C281" i="43"/>
  <c r="DH837" i="1" a="1"/>
  <c r="DH837" i="1"/>
  <c r="DH796" i="1" a="1"/>
  <c r="DH796" i="1"/>
  <c r="DH753" i="1" a="1"/>
  <c r="DH753" i="1"/>
  <c r="P4" i="40"/>
  <c r="DH712" i="1" a="1"/>
  <c r="DH712" i="1"/>
  <c r="DH671" i="1" a="1"/>
  <c r="DH671" i="1"/>
  <c r="DH628" i="1" a="1"/>
  <c r="DH628" i="1"/>
  <c r="DH586" i="1" a="1"/>
  <c r="DH586" i="1"/>
  <c r="DH544" i="1" a="1"/>
  <c r="DH544" i="1"/>
  <c r="DH503" i="1" a="1"/>
  <c r="DH503" i="1"/>
  <c r="DH462" i="1" a="1"/>
  <c r="DH462" i="1"/>
  <c r="DH421" i="1" a="1"/>
  <c r="DH421" i="1"/>
  <c r="DH379" i="1" a="1"/>
  <c r="DH379" i="1"/>
  <c r="DH336" i="1" a="1"/>
  <c r="DH336" i="1"/>
  <c r="DH295" i="1" a="1"/>
  <c r="DH295" i="1"/>
  <c r="P2" i="40"/>
  <c r="DH252" i="1" a="1"/>
  <c r="DH252" i="1"/>
  <c r="DH210" i="1" a="1"/>
  <c r="DH210" i="1"/>
  <c r="P3" i="40"/>
  <c r="P5" i="40"/>
  <c r="P6" i="40"/>
  <c r="P7" i="40"/>
  <c r="P8" i="40"/>
  <c r="P9" i="40"/>
  <c r="P10" i="40"/>
  <c r="P11" i="40"/>
  <c r="DH169" i="1" a="1"/>
  <c r="DH169" i="1"/>
  <c r="P12" i="40"/>
  <c r="DH127" i="1" a="1"/>
  <c r="DH127" i="1"/>
  <c r="DH84" i="1" a="1"/>
  <c r="DH84" i="1"/>
  <c r="DH43" i="1" a="1"/>
  <c r="DH43" i="1"/>
  <c r="P13" i="40"/>
  <c r="P14" i="40"/>
  <c r="P15" i="40"/>
  <c r="P16" i="40"/>
  <c r="P17" i="40"/>
  <c r="DH2" i="1" a="1"/>
  <c r="DH2" i="1"/>
  <c r="P18" i="40"/>
  <c r="P19" i="40"/>
  <c r="P20" i="40"/>
  <c r="P21" i="40"/>
  <c r="P22" i="40"/>
  <c r="E1553" i="1" a="1"/>
  <c r="E1553" i="1"/>
  <c r="E837" i="1" a="1"/>
  <c r="E837" i="1"/>
  <c r="E796" i="1" a="1"/>
  <c r="E796" i="1"/>
  <c r="E712" i="1" a="1"/>
  <c r="E712" i="1"/>
  <c r="E671" i="1" a="1"/>
  <c r="E671" i="1"/>
  <c r="E628" i="1" a="1"/>
  <c r="E628" i="1"/>
  <c r="E586" i="1" a="1"/>
  <c r="E586" i="1"/>
  <c r="E544" i="1" a="1"/>
  <c r="E544" i="1"/>
  <c r="E503" i="1" a="1"/>
  <c r="E503" i="1"/>
  <c r="E462" i="1" a="1"/>
  <c r="E462" i="1"/>
  <c r="E421" i="1" a="1"/>
  <c r="E421" i="1"/>
  <c r="E379" i="1" a="1"/>
  <c r="E379" i="1"/>
  <c r="E336" i="1" a="1"/>
  <c r="E336" i="1"/>
  <c r="E295" i="1" a="1"/>
  <c r="E295" i="1"/>
  <c r="E252" i="1" a="1"/>
  <c r="E252" i="1"/>
  <c r="E210" i="1" a="1"/>
  <c r="E210" i="1"/>
  <c r="E169" i="1" a="1"/>
  <c r="E169" i="1"/>
  <c r="E753" i="1" a="1"/>
  <c r="E753" i="1"/>
  <c r="E127" i="1" a="1"/>
  <c r="E127" i="1"/>
  <c r="E84" i="1" a="1"/>
  <c r="E84" i="1"/>
  <c r="E43" i="1" a="1"/>
  <c r="E43" i="1"/>
  <c r="E2" i="1" a="1"/>
  <c r="E2" i="1"/>
  <c r="BS837" i="1" a="1"/>
  <c r="BS837" i="1"/>
  <c r="BS796" i="1" a="1"/>
  <c r="BS796" i="1"/>
  <c r="BS753" i="1" a="1"/>
  <c r="BS753" i="1"/>
  <c r="BS712" i="1" a="1"/>
  <c r="BS712" i="1"/>
  <c r="BS671" i="1" a="1"/>
  <c r="BS671" i="1"/>
  <c r="BS628" i="1" a="1"/>
  <c r="BS628" i="1"/>
  <c r="BS586" i="1" a="1"/>
  <c r="BS586" i="1"/>
  <c r="BS544" i="1" a="1"/>
  <c r="BS544" i="1"/>
  <c r="BS503" i="1" a="1"/>
  <c r="BS503" i="1"/>
  <c r="BS462" i="1" a="1"/>
  <c r="BS462" i="1"/>
  <c r="BS421" i="1" a="1"/>
  <c r="BS421" i="1"/>
  <c r="BS379" i="1" a="1"/>
  <c r="BS379" i="1"/>
  <c r="BS336" i="1" a="1"/>
  <c r="BS336" i="1"/>
  <c r="BS295" i="1" a="1"/>
  <c r="BS295" i="1"/>
  <c r="BS252" i="1" a="1"/>
  <c r="BS252" i="1"/>
  <c r="BS210" i="1" a="1"/>
  <c r="BS210" i="1"/>
  <c r="BS169" i="1" a="1"/>
  <c r="BS169" i="1"/>
  <c r="BS127" i="1" a="1"/>
  <c r="BS127" i="1"/>
  <c r="BS84" i="1" a="1"/>
  <c r="BS84" i="1"/>
  <c r="BS43" i="1" a="1"/>
  <c r="BS43" i="1"/>
  <c r="BS2" i="1" a="1"/>
  <c r="BS2" i="1"/>
  <c r="S23" i="40"/>
  <c r="EX837" i="1" a="1"/>
  <c r="EX837" i="1"/>
  <c r="EX796" i="1" a="1"/>
  <c r="EX796" i="1"/>
  <c r="EX753" i="1" a="1"/>
  <c r="EX753" i="1"/>
  <c r="EX712" i="1" a="1"/>
  <c r="EX712" i="1"/>
  <c r="EX671" i="1" a="1"/>
  <c r="EX671" i="1"/>
  <c r="EX628" i="1" a="1"/>
  <c r="EX628" i="1"/>
  <c r="EX586" i="1" a="1"/>
  <c r="EX586" i="1"/>
  <c r="EX544" i="1" a="1"/>
  <c r="EX544" i="1"/>
  <c r="EX503" i="1" a="1"/>
  <c r="EX503" i="1"/>
  <c r="EX462" i="1" a="1"/>
  <c r="EX462" i="1"/>
  <c r="EX421" i="1" a="1"/>
  <c r="EX421" i="1"/>
  <c r="EX379" i="1" a="1"/>
  <c r="EX379" i="1"/>
  <c r="EX336" i="1" a="1"/>
  <c r="EX336" i="1"/>
  <c r="EX295" i="1" a="1"/>
  <c r="EX295" i="1"/>
  <c r="EX252" i="1" a="1"/>
  <c r="EX252" i="1"/>
  <c r="EX210" i="1" a="1"/>
  <c r="EX210" i="1"/>
  <c r="EX169" i="1" a="1"/>
  <c r="EX169" i="1"/>
  <c r="EX127" i="1" a="1"/>
  <c r="EX127" i="1"/>
  <c r="EX84" i="1" a="1"/>
  <c r="EX84" i="1"/>
  <c r="EX43" i="1" a="1"/>
  <c r="EX43" i="1"/>
  <c r="EX2" i="1" a="1"/>
  <c r="EX2" i="1"/>
  <c r="AD23" i="40"/>
  <c r="AE23" i="40"/>
  <c r="DT837" i="1" a="1"/>
  <c r="DT837" i="1"/>
  <c r="DT796" i="1" a="1"/>
  <c r="DT796" i="1"/>
  <c r="DT753" i="1" a="1"/>
  <c r="DT753" i="1"/>
  <c r="DT712" i="1" a="1"/>
  <c r="DT712" i="1"/>
  <c r="DT671" i="1" a="1"/>
  <c r="DT671" i="1"/>
  <c r="DT628" i="1" a="1"/>
  <c r="DT628" i="1"/>
  <c r="DT586" i="1" a="1"/>
  <c r="DT586" i="1"/>
  <c r="DT544" i="1" a="1"/>
  <c r="DT544" i="1"/>
  <c r="DT503" i="1" a="1"/>
  <c r="DT503" i="1"/>
  <c r="DT462" i="1" a="1"/>
  <c r="DT462" i="1"/>
  <c r="DT421" i="1" a="1"/>
  <c r="DT421" i="1"/>
  <c r="DT379" i="1" a="1"/>
  <c r="DT379" i="1"/>
  <c r="DT336" i="1" a="1"/>
  <c r="DT336" i="1"/>
  <c r="DT295" i="1" a="1"/>
  <c r="DT295" i="1"/>
  <c r="DT252" i="1" a="1"/>
  <c r="DT252" i="1"/>
  <c r="DT210" i="1" a="1"/>
  <c r="DT210" i="1"/>
  <c r="DT169" i="1" a="1"/>
  <c r="DT169" i="1"/>
  <c r="DT127" i="1" a="1"/>
  <c r="DT127" i="1"/>
  <c r="DT84" i="1" a="1"/>
  <c r="DT84" i="1"/>
  <c r="DT43" i="1" a="1"/>
  <c r="DT43" i="1"/>
  <c r="DT2" i="1" a="1"/>
  <c r="DT2" i="1"/>
  <c r="DX837" i="1" a="1"/>
  <c r="DX837" i="1"/>
  <c r="DX796" i="1" a="1"/>
  <c r="DX796" i="1"/>
  <c r="DX753" i="1" a="1"/>
  <c r="DX753" i="1"/>
  <c r="DX712" i="1" a="1"/>
  <c r="DX712" i="1"/>
  <c r="DX671" i="1" a="1"/>
  <c r="DX671" i="1"/>
  <c r="DX628" i="1" a="1"/>
  <c r="DX628" i="1"/>
  <c r="DX586" i="1" a="1"/>
  <c r="DX586" i="1"/>
  <c r="DX544" i="1" a="1"/>
  <c r="DX544" i="1"/>
  <c r="DX503" i="1" a="1"/>
  <c r="DX503" i="1"/>
  <c r="DX462" i="1" a="1"/>
  <c r="DX462" i="1"/>
  <c r="DX421" i="1" a="1"/>
  <c r="DX421" i="1"/>
  <c r="DX379" i="1" a="1"/>
  <c r="DX379" i="1"/>
  <c r="DX336" i="1" a="1"/>
  <c r="DX336" i="1"/>
  <c r="DX295" i="1" a="1"/>
  <c r="DX295" i="1"/>
  <c r="DX252" i="1" a="1"/>
  <c r="DX252" i="1"/>
  <c r="DX210" i="1" a="1"/>
  <c r="DX210" i="1"/>
  <c r="DX169" i="1" a="1"/>
  <c r="DX169" i="1"/>
  <c r="DX127" i="1" a="1"/>
  <c r="DX127" i="1"/>
  <c r="DX84" i="1" a="1"/>
  <c r="DX84" i="1"/>
  <c r="DX43" i="1" a="1"/>
  <c r="DX43" i="1"/>
  <c r="DX2" i="1" a="1"/>
  <c r="DX2" i="1"/>
  <c r="DZ837" i="1" a="1"/>
  <c r="DZ837" i="1"/>
  <c r="DZ796" i="1" a="1"/>
  <c r="DZ796" i="1"/>
  <c r="DZ753" i="1" a="1"/>
  <c r="DZ753" i="1"/>
  <c r="DZ712" i="1" a="1"/>
  <c r="DZ712" i="1"/>
  <c r="DZ671" i="1" a="1"/>
  <c r="DZ671" i="1"/>
  <c r="DZ628" i="1" a="1"/>
  <c r="DZ628" i="1"/>
  <c r="DZ586" i="1" a="1"/>
  <c r="DZ586" i="1"/>
  <c r="DZ544" i="1" a="1"/>
  <c r="DZ544" i="1"/>
  <c r="DZ503" i="1" a="1"/>
  <c r="DZ503" i="1"/>
  <c r="DZ462" i="1" a="1"/>
  <c r="DZ462" i="1"/>
  <c r="DZ421" i="1" a="1"/>
  <c r="DZ421" i="1"/>
  <c r="DZ379" i="1" a="1"/>
  <c r="DZ379" i="1"/>
  <c r="DZ336" i="1" a="1"/>
  <c r="DZ336" i="1"/>
  <c r="DZ295" i="1" a="1"/>
  <c r="DZ295" i="1"/>
  <c r="DZ252" i="1" a="1"/>
  <c r="DZ252" i="1"/>
  <c r="DZ210" i="1" a="1"/>
  <c r="DZ210" i="1"/>
  <c r="DZ169" i="1" a="1"/>
  <c r="DZ169" i="1"/>
  <c r="DZ127" i="1" a="1"/>
  <c r="DZ127" i="1"/>
  <c r="DZ84" i="1" a="1"/>
  <c r="DZ84" i="1"/>
  <c r="DZ43" i="1" a="1"/>
  <c r="DZ43" i="1"/>
  <c r="DZ2" i="1" a="1"/>
  <c r="DZ2" i="1"/>
  <c r="DP837" i="1" a="1"/>
  <c r="DP837" i="1"/>
  <c r="DP796" i="1" a="1"/>
  <c r="DP796" i="1"/>
  <c r="DP753" i="1" a="1"/>
  <c r="DP753" i="1"/>
  <c r="DP712" i="1" a="1"/>
  <c r="DP712" i="1"/>
  <c r="DP671" i="1" a="1"/>
  <c r="DP671" i="1"/>
  <c r="DP628" i="1" a="1"/>
  <c r="DP628" i="1"/>
  <c r="DP586" i="1" a="1"/>
  <c r="DP586" i="1"/>
  <c r="DP544" i="1" a="1"/>
  <c r="DP544" i="1"/>
  <c r="DP503" i="1" a="1"/>
  <c r="DP503" i="1"/>
  <c r="DP462" i="1" a="1"/>
  <c r="DP462" i="1"/>
  <c r="DP421" i="1" a="1"/>
  <c r="DP421" i="1"/>
  <c r="DP379" i="1" a="1"/>
  <c r="DP379" i="1"/>
  <c r="DP336" i="1" a="1"/>
  <c r="DP336" i="1"/>
  <c r="DP295" i="1" a="1"/>
  <c r="DP295" i="1"/>
  <c r="DP252" i="1" a="1"/>
  <c r="DP252" i="1"/>
  <c r="DP210" i="1" a="1"/>
  <c r="DP210" i="1"/>
  <c r="DP169" i="1" a="1"/>
  <c r="DP169" i="1"/>
  <c r="DP127" i="1" a="1"/>
  <c r="DP127" i="1"/>
  <c r="DP84" i="1" a="1"/>
  <c r="DP84" i="1"/>
  <c r="DP43" i="1" a="1"/>
  <c r="DP43" i="1"/>
  <c r="DP2" i="1" a="1"/>
  <c r="DP2" i="1"/>
  <c r="EH837" i="1"/>
  <c r="AC23" i="40"/>
  <c r="DW837" i="1" a="1"/>
  <c r="DW837" i="1"/>
  <c r="DW796" i="1" a="1"/>
  <c r="DW796" i="1"/>
  <c r="DW753" i="1" a="1"/>
  <c r="DW753" i="1"/>
  <c r="DW712" i="1" a="1"/>
  <c r="DW712" i="1"/>
  <c r="DW671" i="1" a="1"/>
  <c r="DW671" i="1"/>
  <c r="DW628" i="1" a="1"/>
  <c r="DW628" i="1"/>
  <c r="DW586" i="1" a="1"/>
  <c r="DW586" i="1"/>
  <c r="DW544" i="1" a="1"/>
  <c r="DW544" i="1"/>
  <c r="DW503" i="1" a="1"/>
  <c r="DW503" i="1"/>
  <c r="DW462" i="1" a="1"/>
  <c r="DW462" i="1"/>
  <c r="DW421" i="1" a="1"/>
  <c r="DW421" i="1"/>
  <c r="DW379" i="1" a="1"/>
  <c r="DW379" i="1"/>
  <c r="DW336" i="1" a="1"/>
  <c r="DW336" i="1"/>
  <c r="DW295" i="1" a="1"/>
  <c r="DW295" i="1"/>
  <c r="DW252" i="1" a="1"/>
  <c r="DW252" i="1"/>
  <c r="DW210" i="1" a="1"/>
  <c r="DW210" i="1"/>
  <c r="DW169" i="1" a="1"/>
  <c r="DW169" i="1"/>
  <c r="DW127" i="1" a="1"/>
  <c r="DW127" i="1"/>
  <c r="DW84" i="1" a="1"/>
  <c r="DW84" i="1"/>
  <c r="DW43" i="1" a="1"/>
  <c r="DW43" i="1"/>
  <c r="DW2" i="1" a="1"/>
  <c r="DW2" i="1"/>
  <c r="EF837" i="1"/>
  <c r="AB23" i="40"/>
  <c r="EE837" i="1"/>
  <c r="AA23" i="40"/>
  <c r="EC837" i="1" a="1"/>
  <c r="EC837" i="1"/>
  <c r="EC796" i="1" a="1"/>
  <c r="EC796" i="1"/>
  <c r="EC753" i="1" a="1"/>
  <c r="EC753" i="1"/>
  <c r="EC712" i="1" a="1"/>
  <c r="EC712" i="1"/>
  <c r="EC671" i="1" a="1"/>
  <c r="EC671" i="1"/>
  <c r="EC628" i="1" a="1"/>
  <c r="EC628" i="1"/>
  <c r="EC586" i="1" a="1"/>
  <c r="EC586" i="1"/>
  <c r="EC544" i="1" a="1"/>
  <c r="EC544" i="1"/>
  <c r="EC503" i="1" a="1"/>
  <c r="EC503" i="1"/>
  <c r="EC462" i="1" a="1"/>
  <c r="EC462" i="1"/>
  <c r="EC421" i="1" a="1"/>
  <c r="EC421" i="1"/>
  <c r="EC379" i="1" a="1"/>
  <c r="EC379" i="1"/>
  <c r="EC336" i="1" a="1"/>
  <c r="EC336" i="1"/>
  <c r="EC295" i="1" a="1"/>
  <c r="EC295" i="1"/>
  <c r="EC252" i="1" a="1"/>
  <c r="EC252" i="1"/>
  <c r="EC210" i="1" a="1"/>
  <c r="EC210" i="1"/>
  <c r="EC169" i="1" a="1"/>
  <c r="EC169" i="1"/>
  <c r="EC127" i="1" a="1"/>
  <c r="EC127" i="1"/>
  <c r="EC84" i="1" a="1"/>
  <c r="EC84" i="1"/>
  <c r="EC43" i="1" a="1"/>
  <c r="EC43" i="1"/>
  <c r="EC2" i="1" a="1"/>
  <c r="EC2" i="1"/>
  <c r="ED837" i="1"/>
  <c r="Z23" i="40"/>
  <c r="DS837" i="1" a="1"/>
  <c r="DS837" i="1"/>
  <c r="DS796" i="1" a="1"/>
  <c r="DS796" i="1"/>
  <c r="DS753" i="1" a="1"/>
  <c r="DS753" i="1"/>
  <c r="DS712" i="1" a="1"/>
  <c r="DS712" i="1"/>
  <c r="DS671" i="1" a="1"/>
  <c r="DS671" i="1"/>
  <c r="DS628" i="1" a="1"/>
  <c r="DS628" i="1"/>
  <c r="DS586" i="1" a="1"/>
  <c r="DS586" i="1"/>
  <c r="DS544" i="1" a="1"/>
  <c r="DS544" i="1"/>
  <c r="DS503" i="1" a="1"/>
  <c r="DS503" i="1"/>
  <c r="DS462" i="1" a="1"/>
  <c r="DS462" i="1"/>
  <c r="DS421" i="1" a="1"/>
  <c r="DS421" i="1"/>
  <c r="DS379" i="1" a="1"/>
  <c r="DS379" i="1"/>
  <c r="DS336" i="1" a="1"/>
  <c r="DS336" i="1"/>
  <c r="DS295" i="1" a="1"/>
  <c r="DS295" i="1"/>
  <c r="DS252" i="1" a="1"/>
  <c r="DS252" i="1"/>
  <c r="DS210" i="1" a="1"/>
  <c r="DS210" i="1"/>
  <c r="DS169" i="1" a="1"/>
  <c r="DS169" i="1"/>
  <c r="DS127" i="1" a="1"/>
  <c r="DS127" i="1"/>
  <c r="DS84" i="1" a="1"/>
  <c r="DS84" i="1"/>
  <c r="DS43" i="1" a="1"/>
  <c r="DS43" i="1"/>
  <c r="DS2" i="1" a="1"/>
  <c r="DS2" i="1"/>
  <c r="DY837" i="1" a="1"/>
  <c r="DY837" i="1"/>
  <c r="DY796" i="1" a="1"/>
  <c r="DY796" i="1"/>
  <c r="DY753" i="1" a="1"/>
  <c r="DY753" i="1"/>
  <c r="DY712" i="1" a="1"/>
  <c r="DY712" i="1"/>
  <c r="DY671" i="1" a="1"/>
  <c r="DY671" i="1"/>
  <c r="DY628" i="1" a="1"/>
  <c r="DY628" i="1"/>
  <c r="DY586" i="1" a="1"/>
  <c r="DY586" i="1"/>
  <c r="DY544" i="1" a="1"/>
  <c r="DY544" i="1"/>
  <c r="DY503" i="1" a="1"/>
  <c r="DY503" i="1"/>
  <c r="DY462" i="1" a="1"/>
  <c r="DY462" i="1"/>
  <c r="DY421" i="1" a="1"/>
  <c r="DY421" i="1"/>
  <c r="DY379" i="1" a="1"/>
  <c r="DY379" i="1"/>
  <c r="DY336" i="1" a="1"/>
  <c r="DY336" i="1"/>
  <c r="DY295" i="1" a="1"/>
  <c r="DY295" i="1"/>
  <c r="DY252" i="1" a="1"/>
  <c r="DY252" i="1"/>
  <c r="DY210" i="1" a="1"/>
  <c r="DY210" i="1"/>
  <c r="DY169" i="1" a="1"/>
  <c r="DY169" i="1"/>
  <c r="DY127" i="1" a="1"/>
  <c r="DY127" i="1"/>
  <c r="DY84" i="1" a="1"/>
  <c r="DY84" i="1"/>
  <c r="DY43" i="1" a="1"/>
  <c r="DY43" i="1"/>
  <c r="DY2" i="1" a="1"/>
  <c r="DY2" i="1"/>
  <c r="EJ837" i="1"/>
  <c r="Y23" i="40"/>
  <c r="DK837" i="1" a="1"/>
  <c r="DK837" i="1"/>
  <c r="DK796" i="1" a="1"/>
  <c r="DK796" i="1"/>
  <c r="DK753" i="1" a="1"/>
  <c r="DK753" i="1"/>
  <c r="DK712" i="1" a="1"/>
  <c r="DK712" i="1"/>
  <c r="DK671" i="1" a="1"/>
  <c r="DK671" i="1"/>
  <c r="DK628" i="1" a="1"/>
  <c r="DK628" i="1"/>
  <c r="DK586" i="1" a="1"/>
  <c r="DK586" i="1"/>
  <c r="DK544" i="1" a="1"/>
  <c r="DK544" i="1"/>
  <c r="DK503" i="1" a="1"/>
  <c r="DK503" i="1"/>
  <c r="DK462" i="1" a="1"/>
  <c r="DK462" i="1"/>
  <c r="DK421" i="1" a="1"/>
  <c r="DK421" i="1"/>
  <c r="DK379" i="1" a="1"/>
  <c r="DK379" i="1"/>
  <c r="DK336" i="1" a="1"/>
  <c r="DK336" i="1"/>
  <c r="DK295" i="1" a="1"/>
  <c r="DK295" i="1"/>
  <c r="DK252" i="1" a="1"/>
  <c r="DK252" i="1"/>
  <c r="DK210" i="1" a="1"/>
  <c r="DK210" i="1"/>
  <c r="DK169" i="1" a="1"/>
  <c r="DK169" i="1"/>
  <c r="DK127" i="1" a="1"/>
  <c r="DK127" i="1"/>
  <c r="DK84" i="1" a="1"/>
  <c r="DK84" i="1"/>
  <c r="DK43" i="1" a="1"/>
  <c r="DK43" i="1"/>
  <c r="DK2" i="1" a="1"/>
  <c r="DK2" i="1"/>
  <c r="W23" i="40"/>
  <c r="DJ837" i="1" a="1"/>
  <c r="DJ837" i="1"/>
  <c r="DJ796" i="1" a="1"/>
  <c r="DJ796" i="1"/>
  <c r="DJ753" i="1" a="1"/>
  <c r="DJ753" i="1"/>
  <c r="DJ712" i="1" a="1"/>
  <c r="DJ712" i="1"/>
  <c r="DJ671" i="1" a="1"/>
  <c r="DJ671" i="1"/>
  <c r="DJ628" i="1" a="1"/>
  <c r="DJ628" i="1"/>
  <c r="DJ586" i="1" a="1"/>
  <c r="DJ586" i="1"/>
  <c r="DJ544" i="1" a="1"/>
  <c r="DJ544" i="1"/>
  <c r="DJ503" i="1" a="1"/>
  <c r="DJ503" i="1"/>
  <c r="DJ462" i="1" a="1"/>
  <c r="DJ462" i="1"/>
  <c r="DJ421" i="1" a="1"/>
  <c r="DJ421" i="1"/>
  <c r="DJ379" i="1" a="1"/>
  <c r="DJ379" i="1"/>
  <c r="DJ336" i="1" a="1"/>
  <c r="DJ336" i="1"/>
  <c r="DJ295" i="1" a="1"/>
  <c r="DJ295" i="1"/>
  <c r="DJ252" i="1" a="1"/>
  <c r="DJ252" i="1"/>
  <c r="DJ210" i="1" a="1"/>
  <c r="DJ210" i="1"/>
  <c r="DJ169" i="1" a="1"/>
  <c r="DJ169" i="1"/>
  <c r="DJ127" i="1" a="1"/>
  <c r="DJ127" i="1"/>
  <c r="DJ84" i="1" a="1"/>
  <c r="DJ84" i="1"/>
  <c r="DJ43" i="1" a="1"/>
  <c r="DJ43" i="1"/>
  <c r="DJ2" i="1" a="1"/>
  <c r="DJ2" i="1"/>
  <c r="X23" i="40"/>
  <c r="DO837" i="1" a="1"/>
  <c r="DO837" i="1"/>
  <c r="DO796" i="1" a="1"/>
  <c r="DO796" i="1"/>
  <c r="DO753" i="1" a="1"/>
  <c r="DO753" i="1"/>
  <c r="DO712" i="1" a="1"/>
  <c r="DO712" i="1"/>
  <c r="DO671" i="1" a="1"/>
  <c r="DO671" i="1"/>
  <c r="DO628" i="1" a="1"/>
  <c r="DO628" i="1"/>
  <c r="DO586" i="1" a="1"/>
  <c r="DO586" i="1"/>
  <c r="DO544" i="1" a="1"/>
  <c r="DO544" i="1"/>
  <c r="DO503" i="1" a="1"/>
  <c r="DO503" i="1"/>
  <c r="DO462" i="1" a="1"/>
  <c r="DO462" i="1"/>
  <c r="DO421" i="1" a="1"/>
  <c r="DO421" i="1"/>
  <c r="DO379" i="1" a="1"/>
  <c r="DO379" i="1"/>
  <c r="DO336" i="1" a="1"/>
  <c r="DO336" i="1"/>
  <c r="DO295" i="1" a="1"/>
  <c r="DO295" i="1"/>
  <c r="DO252" i="1" a="1"/>
  <c r="DO252" i="1"/>
  <c r="DO210" i="1" a="1"/>
  <c r="DO210" i="1"/>
  <c r="DO169" i="1" a="1"/>
  <c r="DO169" i="1"/>
  <c r="DO127" i="1" a="1"/>
  <c r="DO127" i="1"/>
  <c r="DO84" i="1" a="1"/>
  <c r="DO84" i="1"/>
  <c r="DO43" i="1" a="1"/>
  <c r="DO43" i="1"/>
  <c r="DO2" i="1" a="1"/>
  <c r="DO2" i="1"/>
  <c r="V23" i="40"/>
  <c r="DN837" i="1" a="1"/>
  <c r="DN837" i="1"/>
  <c r="DN796" i="1" a="1"/>
  <c r="DN796" i="1"/>
  <c r="DN753" i="1" a="1"/>
  <c r="DN753" i="1"/>
  <c r="DN712" i="1" a="1"/>
  <c r="DN712" i="1"/>
  <c r="DN671" i="1" a="1"/>
  <c r="DN671" i="1"/>
  <c r="DN628" i="1" a="1"/>
  <c r="DN628" i="1"/>
  <c r="DN586" i="1" a="1"/>
  <c r="DN586" i="1"/>
  <c r="DN544" i="1" a="1"/>
  <c r="DN544" i="1"/>
  <c r="DN503" i="1" a="1"/>
  <c r="DN503" i="1"/>
  <c r="DN462" i="1" a="1"/>
  <c r="DN462" i="1"/>
  <c r="DN421" i="1" a="1"/>
  <c r="DN421" i="1"/>
  <c r="DN379" i="1" a="1"/>
  <c r="DN379" i="1"/>
  <c r="DN336" i="1" a="1"/>
  <c r="DN336" i="1"/>
  <c r="DN295" i="1" a="1"/>
  <c r="DN295" i="1"/>
  <c r="DN252" i="1" a="1"/>
  <c r="DN252" i="1"/>
  <c r="DN210" i="1" a="1"/>
  <c r="DN210" i="1"/>
  <c r="DN169" i="1" a="1"/>
  <c r="DN169" i="1"/>
  <c r="DN127" i="1" a="1"/>
  <c r="DN127" i="1"/>
  <c r="DN84" i="1" a="1"/>
  <c r="DN84" i="1"/>
  <c r="DN43" i="1" a="1"/>
  <c r="DN43" i="1"/>
  <c r="DN2" i="1" a="1"/>
  <c r="DN2" i="1"/>
  <c r="U23" i="40"/>
  <c r="DM837" i="1" a="1"/>
  <c r="DM837" i="1"/>
  <c r="DM796" i="1" a="1"/>
  <c r="DM796" i="1"/>
  <c r="DM753" i="1" a="1"/>
  <c r="DM753" i="1"/>
  <c r="DM712" i="1" a="1"/>
  <c r="DM712" i="1"/>
  <c r="DM671" i="1" a="1"/>
  <c r="DM671" i="1"/>
  <c r="DM628" i="1" a="1"/>
  <c r="DM628" i="1"/>
  <c r="DM586" i="1" a="1"/>
  <c r="DM586" i="1"/>
  <c r="DM544" i="1" a="1"/>
  <c r="DM544" i="1"/>
  <c r="DM503" i="1" a="1"/>
  <c r="DM503" i="1"/>
  <c r="DM462" i="1" a="1"/>
  <c r="DM462" i="1"/>
  <c r="DM421" i="1" a="1"/>
  <c r="DM421" i="1"/>
  <c r="DM379" i="1" a="1"/>
  <c r="DM379" i="1"/>
  <c r="DM336" i="1" a="1"/>
  <c r="DM336" i="1"/>
  <c r="DM295" i="1" a="1"/>
  <c r="DM295" i="1"/>
  <c r="DM252" i="1" a="1"/>
  <c r="DM252" i="1"/>
  <c r="DM210" i="1" a="1"/>
  <c r="DM210" i="1"/>
  <c r="DM169" i="1" a="1"/>
  <c r="DM169" i="1"/>
  <c r="DM127" i="1" a="1"/>
  <c r="DM127" i="1"/>
  <c r="DM84" i="1" a="1"/>
  <c r="DM84" i="1"/>
  <c r="DM43" i="1" a="1"/>
  <c r="DM43" i="1"/>
  <c r="DM2" i="1" a="1"/>
  <c r="DM2" i="1"/>
  <c r="T23" i="40"/>
  <c r="BR837" i="1" a="1"/>
  <c r="BR837" i="1"/>
  <c r="BR796" i="1" a="1"/>
  <c r="BR796" i="1"/>
  <c r="BR753" i="1" a="1"/>
  <c r="BR753" i="1"/>
  <c r="BR712" i="1" a="1"/>
  <c r="BR712" i="1"/>
  <c r="BR671" i="1" a="1"/>
  <c r="BR671" i="1"/>
  <c r="BR628" i="1" a="1"/>
  <c r="BR628" i="1"/>
  <c r="BR586" i="1" a="1"/>
  <c r="BR586" i="1"/>
  <c r="BR544" i="1" a="1"/>
  <c r="BR544" i="1"/>
  <c r="BR503" i="1" a="1"/>
  <c r="BR503" i="1"/>
  <c r="BR462" i="1" a="1"/>
  <c r="BR462" i="1"/>
  <c r="BR421" i="1" a="1"/>
  <c r="BR421" i="1"/>
  <c r="BR379" i="1" a="1"/>
  <c r="BR379" i="1"/>
  <c r="BR336" i="1" a="1"/>
  <c r="BR336" i="1"/>
  <c r="BR295" i="1" a="1"/>
  <c r="BR295" i="1"/>
  <c r="BR252" i="1" a="1"/>
  <c r="BR252" i="1"/>
  <c r="BR210" i="1" a="1"/>
  <c r="BR210" i="1"/>
  <c r="BR169" i="1" a="1"/>
  <c r="BR169" i="1"/>
  <c r="BR127" i="1" a="1"/>
  <c r="BR127" i="1"/>
  <c r="BR84" i="1" a="1"/>
  <c r="BR84" i="1"/>
  <c r="BR43" i="1" a="1"/>
  <c r="BR43" i="1"/>
  <c r="BR2" i="1" a="1"/>
  <c r="BR2" i="1"/>
  <c r="R23" i="40"/>
  <c r="DI837" i="1" a="1"/>
  <c r="DI837" i="1"/>
  <c r="DI796" i="1" a="1"/>
  <c r="DI796" i="1"/>
  <c r="DI753" i="1" a="1"/>
  <c r="DI753" i="1"/>
  <c r="DI712" i="1" a="1"/>
  <c r="DI712" i="1"/>
  <c r="DI671" i="1" a="1"/>
  <c r="DI671" i="1"/>
  <c r="DI628" i="1" a="1"/>
  <c r="DI628" i="1"/>
  <c r="DI586" i="1" a="1"/>
  <c r="DI586" i="1"/>
  <c r="DI544" i="1" a="1"/>
  <c r="DI544" i="1"/>
  <c r="DI503" i="1" a="1"/>
  <c r="DI503" i="1"/>
  <c r="DI462" i="1" a="1"/>
  <c r="DI462" i="1"/>
  <c r="DI421" i="1" a="1"/>
  <c r="DI421" i="1"/>
  <c r="DI379" i="1" a="1"/>
  <c r="DI379" i="1"/>
  <c r="DI336" i="1" a="1"/>
  <c r="DI336" i="1"/>
  <c r="DI295" i="1" a="1"/>
  <c r="DI295" i="1"/>
  <c r="DI252" i="1" a="1"/>
  <c r="DI252" i="1"/>
  <c r="DI210" i="1" a="1"/>
  <c r="DI210" i="1"/>
  <c r="DI169" i="1" a="1"/>
  <c r="DI169" i="1"/>
  <c r="DI127" i="1" a="1"/>
  <c r="DI127" i="1"/>
  <c r="DI84" i="1" a="1"/>
  <c r="DI84" i="1"/>
  <c r="DI43" i="1" a="1"/>
  <c r="DI43" i="1"/>
  <c r="DI2" i="1" a="1"/>
  <c r="DI2" i="1"/>
  <c r="Q23" i="40"/>
  <c r="P23" i="40"/>
  <c r="AC837" i="1" a="1"/>
  <c r="AC837" i="1"/>
  <c r="AC796" i="1" a="1"/>
  <c r="AC796" i="1"/>
  <c r="AC753" i="1" a="1"/>
  <c r="AC753" i="1"/>
  <c r="AC712" i="1" a="1"/>
  <c r="AC712" i="1"/>
  <c r="AC671" i="1" a="1"/>
  <c r="AC671" i="1"/>
  <c r="AC628" i="1" a="1"/>
  <c r="AC628" i="1"/>
  <c r="AC586" i="1" a="1"/>
  <c r="AC586" i="1"/>
  <c r="AC544" i="1" a="1"/>
  <c r="AC544" i="1"/>
  <c r="AC503" i="1" a="1"/>
  <c r="AC503" i="1"/>
  <c r="AC462" i="1" a="1"/>
  <c r="AC462" i="1"/>
  <c r="AC421" i="1" a="1"/>
  <c r="AC421" i="1"/>
  <c r="AC379" i="1" a="1"/>
  <c r="AC379" i="1"/>
  <c r="AC336" i="1" a="1"/>
  <c r="AC336" i="1"/>
  <c r="AC295" i="1" a="1"/>
  <c r="AC295" i="1"/>
  <c r="AC252" i="1" a="1"/>
  <c r="AC252" i="1"/>
  <c r="AC210" i="1" a="1"/>
  <c r="AC210" i="1"/>
  <c r="AC169" i="1" a="1"/>
  <c r="AC169" i="1"/>
  <c r="AC127" i="1" a="1"/>
  <c r="AC127" i="1"/>
  <c r="AC84" i="1" a="1"/>
  <c r="AC84" i="1"/>
  <c r="AC43" i="1" a="1"/>
  <c r="AC43" i="1"/>
  <c r="AC2" i="1" a="1"/>
  <c r="AC2" i="1"/>
  <c r="AL837" i="1" a="1"/>
  <c r="AL837" i="1"/>
  <c r="AL796" i="1" a="1"/>
  <c r="AL796" i="1"/>
  <c r="AL753" i="1" a="1"/>
  <c r="AL753" i="1"/>
  <c r="AL712" i="1" a="1"/>
  <c r="AL712" i="1"/>
  <c r="AL671" i="1" a="1"/>
  <c r="AL671" i="1"/>
  <c r="AL628" i="1" a="1"/>
  <c r="AL628" i="1"/>
  <c r="AL586" i="1" a="1"/>
  <c r="AL586" i="1"/>
  <c r="AL544" i="1" a="1"/>
  <c r="AL544" i="1"/>
  <c r="AL503" i="1" a="1"/>
  <c r="AL503" i="1"/>
  <c r="AL462" i="1" a="1"/>
  <c r="AL462" i="1"/>
  <c r="AL421" i="1" a="1"/>
  <c r="AL421" i="1"/>
  <c r="AL379" i="1" a="1"/>
  <c r="AL379" i="1"/>
  <c r="AL336" i="1" a="1"/>
  <c r="AL336" i="1"/>
  <c r="AL295" i="1" a="1"/>
  <c r="AL295" i="1"/>
  <c r="AL252" i="1" a="1"/>
  <c r="AL252" i="1"/>
  <c r="AL210" i="1" a="1"/>
  <c r="AL210" i="1"/>
  <c r="AL169" i="1" a="1"/>
  <c r="AL169" i="1"/>
  <c r="AL127" i="1" a="1"/>
  <c r="AL127" i="1"/>
  <c r="AL84" i="1" a="1"/>
  <c r="AL84" i="1"/>
  <c r="AL43" i="1" a="1"/>
  <c r="AL43" i="1"/>
  <c r="AL2" i="1" a="1"/>
  <c r="AL2" i="1"/>
  <c r="AM837" i="1" a="1"/>
  <c r="AM837" i="1"/>
  <c r="AM796" i="1" a="1"/>
  <c r="AM796" i="1"/>
  <c r="AM753" i="1" a="1"/>
  <c r="AM753" i="1"/>
  <c r="AM712" i="1" a="1"/>
  <c r="AM712" i="1"/>
  <c r="AM671" i="1" a="1"/>
  <c r="AM671" i="1"/>
  <c r="AM628" i="1" a="1"/>
  <c r="AM628" i="1"/>
  <c r="AM586" i="1" a="1"/>
  <c r="AM586" i="1"/>
  <c r="AM544" i="1" a="1"/>
  <c r="AM544" i="1"/>
  <c r="AM503" i="1" a="1"/>
  <c r="AM503" i="1"/>
  <c r="AM462" i="1" a="1"/>
  <c r="AM462" i="1"/>
  <c r="AM421" i="1" a="1"/>
  <c r="AM421" i="1"/>
  <c r="AM379" i="1" a="1"/>
  <c r="AM379" i="1"/>
  <c r="AM336" i="1" a="1"/>
  <c r="AM336" i="1"/>
  <c r="AM295" i="1" a="1"/>
  <c r="AM295" i="1"/>
  <c r="AM252" i="1" a="1"/>
  <c r="AM252" i="1"/>
  <c r="AM210" i="1" a="1"/>
  <c r="AM210" i="1"/>
  <c r="AM169" i="1" a="1"/>
  <c r="AM169" i="1"/>
  <c r="AM127" i="1" a="1"/>
  <c r="AM127" i="1"/>
  <c r="AM84" i="1" a="1"/>
  <c r="AM84" i="1"/>
  <c r="AM43" i="1" a="1"/>
  <c r="AM43" i="1"/>
  <c r="AM2" i="1" a="1"/>
  <c r="AM2" i="1"/>
  <c r="AO837" i="1" a="1"/>
  <c r="AO837" i="1"/>
  <c r="AO796" i="1" a="1"/>
  <c r="AO796" i="1"/>
  <c r="AO753" i="1" a="1"/>
  <c r="AO753" i="1"/>
  <c r="AO712" i="1" a="1"/>
  <c r="AO712" i="1"/>
  <c r="AO671" i="1" a="1"/>
  <c r="AO671" i="1"/>
  <c r="AO628" i="1" a="1"/>
  <c r="AO628" i="1"/>
  <c r="AO586" i="1" a="1"/>
  <c r="AO586" i="1"/>
  <c r="AO544" i="1" a="1"/>
  <c r="AO544" i="1"/>
  <c r="AO503" i="1" a="1"/>
  <c r="AO503" i="1"/>
  <c r="AO462" i="1" a="1"/>
  <c r="AO462" i="1"/>
  <c r="AO421" i="1" a="1"/>
  <c r="AO421" i="1"/>
  <c r="AO379" i="1" a="1"/>
  <c r="AO379" i="1"/>
  <c r="AO336" i="1" a="1"/>
  <c r="AO336" i="1"/>
  <c r="AO295" i="1" a="1"/>
  <c r="AO295" i="1"/>
  <c r="AO252" i="1" a="1"/>
  <c r="AO252" i="1"/>
  <c r="AO210" i="1" a="1"/>
  <c r="AO210" i="1"/>
  <c r="AO169" i="1" a="1"/>
  <c r="AO169" i="1"/>
  <c r="AO127" i="1" a="1"/>
  <c r="AO127" i="1"/>
  <c r="AO84" i="1" a="1"/>
  <c r="AO84" i="1"/>
  <c r="AO43" i="1" a="1"/>
  <c r="AO43" i="1"/>
  <c r="AO2" i="1" a="1"/>
  <c r="AO2" i="1"/>
  <c r="AA837" i="1" a="1"/>
  <c r="AA837" i="1"/>
  <c r="AA796" i="1" a="1"/>
  <c r="AA796" i="1"/>
  <c r="AA753" i="1" a="1"/>
  <c r="AA753" i="1"/>
  <c r="AA712" i="1" a="1"/>
  <c r="AA712" i="1"/>
  <c r="AA671" i="1" a="1"/>
  <c r="AA671" i="1"/>
  <c r="AA628" i="1" a="1"/>
  <c r="AA628" i="1"/>
  <c r="AA586" i="1" a="1"/>
  <c r="AA586" i="1"/>
  <c r="AA544" i="1" a="1"/>
  <c r="AA544" i="1"/>
  <c r="AA503" i="1" a="1"/>
  <c r="AA503" i="1"/>
  <c r="AA462" i="1" a="1"/>
  <c r="AA462" i="1"/>
  <c r="AA421" i="1" a="1"/>
  <c r="AA421" i="1"/>
  <c r="AA379" i="1" a="1"/>
  <c r="AA379" i="1"/>
  <c r="AA336" i="1" a="1"/>
  <c r="AA336" i="1"/>
  <c r="AA295" i="1" a="1"/>
  <c r="AA295" i="1"/>
  <c r="AA252" i="1" a="1"/>
  <c r="AA252" i="1"/>
  <c r="AA210" i="1" a="1"/>
  <c r="AA210" i="1"/>
  <c r="AA169" i="1" a="1"/>
  <c r="AA169" i="1"/>
  <c r="AA127" i="1" a="1"/>
  <c r="AA127" i="1"/>
  <c r="AA84" i="1" a="1"/>
  <c r="AA84" i="1"/>
  <c r="AA43" i="1" a="1"/>
  <c r="AA43" i="1"/>
  <c r="AA2" i="1" a="1"/>
  <c r="AA2" i="1"/>
  <c r="AP837" i="1" a="1"/>
  <c r="AP837" i="1"/>
  <c r="AP796" i="1" a="1"/>
  <c r="AP796" i="1"/>
  <c r="AP753" i="1" a="1"/>
  <c r="AP753" i="1"/>
  <c r="AP712" i="1" a="1"/>
  <c r="AP712" i="1"/>
  <c r="AP671" i="1" a="1"/>
  <c r="AP671" i="1"/>
  <c r="AP628" i="1" a="1"/>
  <c r="AP628" i="1"/>
  <c r="AP586" i="1" a="1"/>
  <c r="AP586" i="1"/>
  <c r="AP544" i="1" a="1"/>
  <c r="AP544" i="1"/>
  <c r="AP503" i="1" a="1"/>
  <c r="AP503" i="1"/>
  <c r="AP462" i="1" a="1"/>
  <c r="AP462" i="1"/>
  <c r="AP421" i="1" a="1"/>
  <c r="AP421" i="1"/>
  <c r="AP379" i="1" a="1"/>
  <c r="AP379" i="1"/>
  <c r="AP336" i="1" a="1"/>
  <c r="AP336" i="1"/>
  <c r="AP295" i="1" a="1"/>
  <c r="AP295" i="1"/>
  <c r="AP252" i="1" a="1"/>
  <c r="AP252" i="1"/>
  <c r="AP210" i="1" a="1"/>
  <c r="AP210" i="1"/>
  <c r="AP169" i="1" a="1"/>
  <c r="AP169" i="1"/>
  <c r="AP127" i="1" a="1"/>
  <c r="AP127" i="1"/>
  <c r="AP84" i="1" a="1"/>
  <c r="AP84" i="1"/>
  <c r="AP43" i="1" a="1"/>
  <c r="AP43" i="1"/>
  <c r="AP2" i="1" a="1"/>
  <c r="AP2" i="1"/>
  <c r="AQ837" i="1" a="1"/>
  <c r="AQ837" i="1"/>
  <c r="AQ796" i="1" a="1"/>
  <c r="AQ796" i="1"/>
  <c r="AQ753" i="1" a="1"/>
  <c r="AQ753" i="1"/>
  <c r="AQ712" i="1" a="1"/>
  <c r="AQ712" i="1"/>
  <c r="AQ671" i="1" a="1"/>
  <c r="AQ671" i="1"/>
  <c r="AQ628" i="1" a="1"/>
  <c r="AQ628" i="1"/>
  <c r="AQ586" i="1" a="1"/>
  <c r="AQ586" i="1"/>
  <c r="AQ544" i="1" a="1"/>
  <c r="AQ544" i="1"/>
  <c r="AQ503" i="1" a="1"/>
  <c r="AQ503" i="1"/>
  <c r="AQ462" i="1" a="1"/>
  <c r="AQ462" i="1"/>
  <c r="AQ421" i="1" a="1"/>
  <c r="AQ421" i="1"/>
  <c r="AQ379" i="1" a="1"/>
  <c r="AQ379" i="1"/>
  <c r="AQ336" i="1" a="1"/>
  <c r="AQ336" i="1"/>
  <c r="AQ295" i="1" a="1"/>
  <c r="AQ295" i="1"/>
  <c r="AQ252" i="1" a="1"/>
  <c r="AQ252" i="1"/>
  <c r="AQ210" i="1" a="1"/>
  <c r="AQ210" i="1"/>
  <c r="AQ169" i="1" a="1"/>
  <c r="AQ169" i="1"/>
  <c r="AQ127" i="1" a="1"/>
  <c r="AQ127" i="1"/>
  <c r="AQ84" i="1" a="1"/>
  <c r="AQ84" i="1"/>
  <c r="AQ43" i="1" a="1"/>
  <c r="AQ43" i="1"/>
  <c r="AQ2" i="1" a="1"/>
  <c r="AQ2" i="1"/>
  <c r="BF837" i="1"/>
  <c r="AE837" i="1" a="1"/>
  <c r="AE837" i="1"/>
  <c r="AE796" i="1" a="1"/>
  <c r="AE796" i="1"/>
  <c r="AE753" i="1" a="1"/>
  <c r="AE753" i="1"/>
  <c r="AE712" i="1" a="1"/>
  <c r="AE712" i="1"/>
  <c r="AE671" i="1" a="1"/>
  <c r="AE671" i="1"/>
  <c r="AE628" i="1" a="1"/>
  <c r="AE628" i="1"/>
  <c r="AE586" i="1" a="1"/>
  <c r="AE586" i="1"/>
  <c r="AE544" i="1" a="1"/>
  <c r="AE544" i="1"/>
  <c r="AE503" i="1" a="1"/>
  <c r="AE503" i="1"/>
  <c r="AE462" i="1" a="1"/>
  <c r="AE462" i="1"/>
  <c r="AE421" i="1" a="1"/>
  <c r="AE421" i="1"/>
  <c r="AE379" i="1" a="1"/>
  <c r="AE379" i="1"/>
  <c r="AE336" i="1" a="1"/>
  <c r="AE336" i="1"/>
  <c r="AE295" i="1" a="1"/>
  <c r="AE295" i="1"/>
  <c r="AE252" i="1" a="1"/>
  <c r="AE252" i="1"/>
  <c r="AE210" i="1" a="1"/>
  <c r="AE210" i="1"/>
  <c r="AE169" i="1" a="1"/>
  <c r="AE169" i="1"/>
  <c r="AE127" i="1" a="1"/>
  <c r="AE127" i="1"/>
  <c r="AE84" i="1" a="1"/>
  <c r="AE84" i="1"/>
  <c r="AE43" i="1" a="1"/>
  <c r="AE43" i="1"/>
  <c r="AE2" i="1" a="1"/>
  <c r="AE2" i="1"/>
  <c r="AF837" i="1" a="1"/>
  <c r="AF837" i="1"/>
  <c r="AF796" i="1" a="1"/>
  <c r="AF796" i="1"/>
  <c r="AF753" i="1" a="1"/>
  <c r="AF753" i="1"/>
  <c r="AF712" i="1" a="1"/>
  <c r="AF712" i="1"/>
  <c r="AF671" i="1" a="1"/>
  <c r="AF671" i="1"/>
  <c r="AF628" i="1" a="1"/>
  <c r="AF628" i="1"/>
  <c r="AF586" i="1" a="1"/>
  <c r="AF586" i="1"/>
  <c r="AF544" i="1" a="1"/>
  <c r="AF544" i="1"/>
  <c r="AF503" i="1" a="1"/>
  <c r="AF503" i="1"/>
  <c r="AF462" i="1" a="1"/>
  <c r="AF462" i="1"/>
  <c r="AF421" i="1" a="1"/>
  <c r="AF421" i="1"/>
  <c r="AF379" i="1" a="1"/>
  <c r="AF379" i="1"/>
  <c r="AF336" i="1" a="1"/>
  <c r="AF336" i="1"/>
  <c r="AF295" i="1" a="1"/>
  <c r="AF295" i="1"/>
  <c r="AF252" i="1" a="1"/>
  <c r="AF252" i="1"/>
  <c r="AF210" i="1" a="1"/>
  <c r="AF210" i="1"/>
  <c r="AF169" i="1" a="1"/>
  <c r="AF169" i="1"/>
  <c r="AF127" i="1" a="1"/>
  <c r="AF127" i="1"/>
  <c r="AF84" i="1" a="1"/>
  <c r="AF84" i="1"/>
  <c r="AF43" i="1" a="1"/>
  <c r="AF43" i="1"/>
  <c r="AF2" i="1" a="1"/>
  <c r="AF2" i="1"/>
  <c r="AG837" i="1" a="1"/>
  <c r="AG837" i="1"/>
  <c r="AG796" i="1" a="1"/>
  <c r="AG796" i="1"/>
  <c r="AG753" i="1" a="1"/>
  <c r="AG753" i="1"/>
  <c r="AG712" i="1" a="1"/>
  <c r="AG712" i="1"/>
  <c r="AG671" i="1" a="1"/>
  <c r="AG671" i="1"/>
  <c r="AG628" i="1" a="1"/>
  <c r="AG628" i="1"/>
  <c r="AG586" i="1" a="1"/>
  <c r="AG586" i="1"/>
  <c r="AG544" i="1" a="1"/>
  <c r="AG544" i="1"/>
  <c r="AG503" i="1" a="1"/>
  <c r="AG503" i="1"/>
  <c r="AG462" i="1" a="1"/>
  <c r="AG462" i="1"/>
  <c r="AG421" i="1" a="1"/>
  <c r="AG421" i="1"/>
  <c r="AG379" i="1" a="1"/>
  <c r="AG379" i="1"/>
  <c r="AG336" i="1" a="1"/>
  <c r="AG336" i="1"/>
  <c r="AG295" i="1" a="1"/>
  <c r="AG295" i="1"/>
  <c r="AG252" i="1" a="1"/>
  <c r="AG252" i="1"/>
  <c r="AG210" i="1" a="1"/>
  <c r="AG210" i="1"/>
  <c r="AG169" i="1" a="1"/>
  <c r="AG169" i="1"/>
  <c r="AG127" i="1" a="1"/>
  <c r="AG127" i="1"/>
  <c r="AG84" i="1" a="1"/>
  <c r="AG84" i="1"/>
  <c r="AG43" i="1" a="1"/>
  <c r="AG43" i="1"/>
  <c r="AG2" i="1" a="1"/>
  <c r="AG2" i="1"/>
  <c r="AB837" i="1" a="1"/>
  <c r="AB837" i="1"/>
  <c r="AB796" i="1" a="1"/>
  <c r="AB796" i="1"/>
  <c r="AB753" i="1" a="1"/>
  <c r="AB753" i="1"/>
  <c r="AB712" i="1" a="1"/>
  <c r="AB712" i="1"/>
  <c r="AB671" i="1" a="1"/>
  <c r="AB671" i="1"/>
  <c r="AB628" i="1" a="1"/>
  <c r="AB628" i="1"/>
  <c r="AB586" i="1" a="1"/>
  <c r="AB586" i="1"/>
  <c r="AB544" i="1" a="1"/>
  <c r="AB544" i="1"/>
  <c r="AB503" i="1" a="1"/>
  <c r="AB503" i="1"/>
  <c r="AB462" i="1" a="1"/>
  <c r="AB462" i="1"/>
  <c r="AB421" i="1" a="1"/>
  <c r="AB421" i="1"/>
  <c r="AB379" i="1" a="1"/>
  <c r="AB379" i="1"/>
  <c r="AB336" i="1" a="1"/>
  <c r="AB336" i="1"/>
  <c r="AB295" i="1" a="1"/>
  <c r="AB295" i="1"/>
  <c r="AB252" i="1" a="1"/>
  <c r="AB252" i="1"/>
  <c r="AB210" i="1" a="1"/>
  <c r="AB210" i="1"/>
  <c r="AB169" i="1" a="1"/>
  <c r="AB169" i="1"/>
  <c r="AB127" i="1" a="1"/>
  <c r="AB127" i="1"/>
  <c r="AB84" i="1" a="1"/>
  <c r="AB84" i="1"/>
  <c r="AB43" i="1" a="1"/>
  <c r="AB43" i="1"/>
  <c r="AB2" i="1" a="1"/>
  <c r="AB2" i="1"/>
  <c r="BG837" i="1"/>
  <c r="BH837" i="1"/>
  <c r="O23" i="40"/>
  <c r="N23" i="40"/>
  <c r="M23" i="40"/>
  <c r="BE837" i="1"/>
  <c r="L23" i="40"/>
  <c r="AJ837" i="1" a="1"/>
  <c r="AJ837" i="1"/>
  <c r="AJ796" i="1" a="1"/>
  <c r="AJ796" i="1"/>
  <c r="AJ753" i="1" a="1"/>
  <c r="AJ753" i="1"/>
  <c r="AJ712" i="1" a="1"/>
  <c r="AJ712" i="1"/>
  <c r="AJ671" i="1" a="1"/>
  <c r="AJ671" i="1"/>
  <c r="AJ628" i="1" a="1"/>
  <c r="AJ628" i="1"/>
  <c r="AJ586" i="1" a="1"/>
  <c r="AJ586" i="1"/>
  <c r="AJ544" i="1" a="1"/>
  <c r="AJ544" i="1"/>
  <c r="AJ503" i="1" a="1"/>
  <c r="AJ503" i="1"/>
  <c r="AJ462" i="1" a="1"/>
  <c r="AJ462" i="1"/>
  <c r="AJ421" i="1" a="1"/>
  <c r="AJ421" i="1"/>
  <c r="AJ379" i="1" a="1"/>
  <c r="AJ379" i="1"/>
  <c r="AJ336" i="1" a="1"/>
  <c r="AJ336" i="1"/>
  <c r="AJ295" i="1" a="1"/>
  <c r="AJ295" i="1"/>
  <c r="AJ252" i="1" a="1"/>
  <c r="AJ252" i="1"/>
  <c r="AJ210" i="1" a="1"/>
  <c r="AJ210" i="1"/>
  <c r="AJ169" i="1" a="1"/>
  <c r="AJ169" i="1"/>
  <c r="AJ127" i="1" a="1"/>
  <c r="AJ127" i="1"/>
  <c r="AJ84" i="1" a="1"/>
  <c r="AJ84" i="1"/>
  <c r="AJ43" i="1" a="1"/>
  <c r="AJ43" i="1"/>
  <c r="AJ2" i="1" a="1"/>
  <c r="AJ2" i="1"/>
  <c r="K23" i="40"/>
  <c r="I23" i="40"/>
  <c r="H23" i="40"/>
  <c r="J23" i="40"/>
  <c r="G23" i="40"/>
  <c r="S6" i="40"/>
  <c r="AD6" i="40"/>
  <c r="AE6" i="40"/>
  <c r="EH796" i="1"/>
  <c r="AC6" i="40"/>
  <c r="EF796" i="1"/>
  <c r="AB6" i="40"/>
  <c r="EE796" i="1"/>
  <c r="AA6" i="40"/>
  <c r="ED796" i="1"/>
  <c r="Z6" i="40"/>
  <c r="EJ796" i="1"/>
  <c r="Y6" i="40"/>
  <c r="W6" i="40"/>
  <c r="X6" i="40"/>
  <c r="V6" i="40"/>
  <c r="U6" i="40"/>
  <c r="T6" i="40"/>
  <c r="R6" i="40"/>
  <c r="Q6" i="40"/>
  <c r="BF796" i="1"/>
  <c r="BG796" i="1"/>
  <c r="BH796" i="1"/>
  <c r="O6" i="40"/>
  <c r="N6" i="40"/>
  <c r="M6" i="40"/>
  <c r="BE796" i="1"/>
  <c r="L6" i="40"/>
  <c r="K6" i="40"/>
  <c r="I6" i="40"/>
  <c r="H6" i="40"/>
  <c r="J6" i="40"/>
  <c r="G6" i="40"/>
  <c r="S9" i="40"/>
  <c r="AD9" i="40"/>
  <c r="AE9" i="40"/>
  <c r="EH544" i="1"/>
  <c r="AC9" i="40"/>
  <c r="EF544" i="1"/>
  <c r="AB9" i="40"/>
  <c r="EE544" i="1"/>
  <c r="AA9" i="40"/>
  <c r="ED544" i="1"/>
  <c r="Z9" i="40"/>
  <c r="EJ544" i="1"/>
  <c r="Y9" i="40"/>
  <c r="W9" i="40"/>
  <c r="X9" i="40"/>
  <c r="V9" i="40"/>
  <c r="U9" i="40"/>
  <c r="T9" i="40"/>
  <c r="R9" i="40"/>
  <c r="Q9" i="40"/>
  <c r="BF544" i="1"/>
  <c r="BG544" i="1"/>
  <c r="BH544" i="1"/>
  <c r="O9" i="40"/>
  <c r="N9" i="40"/>
  <c r="M9" i="40"/>
  <c r="BE544" i="1"/>
  <c r="L9" i="40"/>
  <c r="K9" i="40"/>
  <c r="I9" i="40"/>
  <c r="H9" i="40"/>
  <c r="J9" i="40"/>
  <c r="G9" i="40"/>
  <c r="S8" i="40"/>
  <c r="AD8" i="40"/>
  <c r="AE8" i="40"/>
  <c r="EH712" i="1"/>
  <c r="AC8" i="40"/>
  <c r="EF712" i="1"/>
  <c r="AB8" i="40"/>
  <c r="EE712" i="1"/>
  <c r="AA8" i="40"/>
  <c r="ED712" i="1"/>
  <c r="Z8" i="40"/>
  <c r="EJ712" i="1"/>
  <c r="Y8" i="40"/>
  <c r="W8" i="40"/>
  <c r="X8" i="40"/>
  <c r="V8" i="40"/>
  <c r="U8" i="40"/>
  <c r="T8" i="40"/>
  <c r="R8" i="40"/>
  <c r="Q8" i="40"/>
  <c r="BF712" i="1"/>
  <c r="BG712" i="1"/>
  <c r="BH712" i="1"/>
  <c r="O8" i="40"/>
  <c r="N8" i="40"/>
  <c r="M8" i="40"/>
  <c r="BE712" i="1"/>
  <c r="L8" i="40"/>
  <c r="K8" i="40"/>
  <c r="I8" i="40"/>
  <c r="H8" i="40"/>
  <c r="J8" i="40"/>
  <c r="G8" i="40"/>
  <c r="S14" i="40"/>
  <c r="AD14" i="40"/>
  <c r="AE14" i="40"/>
  <c r="EH671" i="1"/>
  <c r="AC14" i="40"/>
  <c r="EF671" i="1"/>
  <c r="AB14" i="40"/>
  <c r="EE671" i="1"/>
  <c r="AA14" i="40"/>
  <c r="ED671" i="1"/>
  <c r="Z14" i="40"/>
  <c r="EJ671" i="1"/>
  <c r="Y14" i="40"/>
  <c r="W14" i="40"/>
  <c r="X14" i="40"/>
  <c r="V14" i="40"/>
  <c r="U14" i="40"/>
  <c r="T14" i="40"/>
  <c r="R14" i="40"/>
  <c r="Q14" i="40"/>
  <c r="BF671" i="1"/>
  <c r="BG671" i="1"/>
  <c r="BH671" i="1"/>
  <c r="O14" i="40"/>
  <c r="N14" i="40"/>
  <c r="M14" i="40"/>
  <c r="BE671" i="1"/>
  <c r="L14" i="40"/>
  <c r="K14" i="40"/>
  <c r="I14" i="40"/>
  <c r="H14" i="40"/>
  <c r="J14" i="40"/>
  <c r="G14" i="40"/>
  <c r="S7" i="40"/>
  <c r="AD7" i="40"/>
  <c r="AE7" i="40"/>
  <c r="EH628" i="1"/>
  <c r="AC7" i="40"/>
  <c r="EF628" i="1"/>
  <c r="AB7" i="40"/>
  <c r="EE628" i="1"/>
  <c r="AA7" i="40"/>
  <c r="ED628" i="1"/>
  <c r="Z7" i="40"/>
  <c r="EJ628" i="1"/>
  <c r="Y7" i="40"/>
  <c r="W7" i="40"/>
  <c r="X7" i="40"/>
  <c r="V7" i="40"/>
  <c r="U7" i="40"/>
  <c r="T7" i="40"/>
  <c r="R7" i="40"/>
  <c r="Q7" i="40"/>
  <c r="BF628" i="1"/>
  <c r="BG628" i="1"/>
  <c r="BH628" i="1"/>
  <c r="O7" i="40"/>
  <c r="N7" i="40"/>
  <c r="M7" i="40"/>
  <c r="BE628" i="1"/>
  <c r="L7" i="40"/>
  <c r="K7" i="40"/>
  <c r="I7" i="40"/>
  <c r="H7" i="40"/>
  <c r="J7" i="40"/>
  <c r="G7" i="40"/>
  <c r="S20" i="40"/>
  <c r="AD20" i="40"/>
  <c r="AE20" i="40"/>
  <c r="EH586" i="1"/>
  <c r="AC20" i="40"/>
  <c r="EF586" i="1"/>
  <c r="AB20" i="40"/>
  <c r="EE586" i="1"/>
  <c r="AA20" i="40"/>
  <c r="ED586" i="1"/>
  <c r="Z20" i="40"/>
  <c r="EJ586" i="1"/>
  <c r="Y20" i="40"/>
  <c r="W20" i="40"/>
  <c r="X20" i="40"/>
  <c r="V20" i="40"/>
  <c r="U20" i="40"/>
  <c r="T20" i="40"/>
  <c r="R20" i="40"/>
  <c r="Q20" i="40"/>
  <c r="BF586" i="1"/>
  <c r="BG586" i="1"/>
  <c r="BH586" i="1"/>
  <c r="O20" i="40"/>
  <c r="N20" i="40"/>
  <c r="M20" i="40"/>
  <c r="BE586" i="1"/>
  <c r="L20" i="40"/>
  <c r="K20" i="40"/>
  <c r="I20" i="40"/>
  <c r="H20" i="40"/>
  <c r="J20" i="40"/>
  <c r="G20" i="40"/>
  <c r="S21" i="40"/>
  <c r="AD21" i="40"/>
  <c r="AE21" i="40"/>
  <c r="EH503" i="1"/>
  <c r="AC21" i="40"/>
  <c r="EF503" i="1"/>
  <c r="AB21" i="40"/>
  <c r="EE503" i="1"/>
  <c r="AA21" i="40"/>
  <c r="ED503" i="1"/>
  <c r="Z21" i="40"/>
  <c r="EJ503" i="1"/>
  <c r="Y21" i="40"/>
  <c r="W21" i="40"/>
  <c r="X21" i="40"/>
  <c r="V21" i="40"/>
  <c r="U21" i="40"/>
  <c r="T21" i="40"/>
  <c r="R21" i="40"/>
  <c r="Q21" i="40"/>
  <c r="BF503" i="1"/>
  <c r="BG503" i="1"/>
  <c r="BH503" i="1"/>
  <c r="O21" i="40"/>
  <c r="N21" i="40"/>
  <c r="M21" i="40"/>
  <c r="BE503" i="1"/>
  <c r="L21" i="40"/>
  <c r="K21" i="40"/>
  <c r="I21" i="40"/>
  <c r="H21" i="40"/>
  <c r="J21" i="40"/>
  <c r="G21" i="40"/>
  <c r="S5" i="40"/>
  <c r="AD5" i="40"/>
  <c r="AE5" i="40"/>
  <c r="EH462" i="1"/>
  <c r="AC5" i="40"/>
  <c r="EF462" i="1"/>
  <c r="AB5" i="40"/>
  <c r="EE462" i="1"/>
  <c r="AA5" i="40"/>
  <c r="ED462" i="1"/>
  <c r="Z5" i="40"/>
  <c r="EJ462" i="1"/>
  <c r="Y5" i="40"/>
  <c r="W5" i="40"/>
  <c r="X5" i="40"/>
  <c r="V5" i="40"/>
  <c r="U5" i="40"/>
  <c r="T5" i="40"/>
  <c r="R5" i="40"/>
  <c r="Q5" i="40"/>
  <c r="BF462" i="1"/>
  <c r="BG462" i="1"/>
  <c r="BH462" i="1"/>
  <c r="O5" i="40"/>
  <c r="N5" i="40"/>
  <c r="M5" i="40"/>
  <c r="BE462" i="1"/>
  <c r="L5" i="40"/>
  <c r="K5" i="40"/>
  <c r="I5" i="40"/>
  <c r="H5" i="40"/>
  <c r="J5" i="40"/>
  <c r="G5" i="40"/>
  <c r="S11" i="40"/>
  <c r="AD11" i="40"/>
  <c r="AE11" i="40"/>
  <c r="EH421" i="1"/>
  <c r="AC11" i="40"/>
  <c r="EF421" i="1"/>
  <c r="AB11" i="40"/>
  <c r="EE421" i="1"/>
  <c r="AA11" i="40"/>
  <c r="ED421" i="1"/>
  <c r="Z11" i="40"/>
  <c r="EJ421" i="1"/>
  <c r="Y11" i="40"/>
  <c r="W11" i="40"/>
  <c r="X11" i="40"/>
  <c r="V11" i="40"/>
  <c r="U11" i="40"/>
  <c r="T11" i="40"/>
  <c r="R11" i="40"/>
  <c r="Q11" i="40"/>
  <c r="BF421" i="1"/>
  <c r="BG421" i="1"/>
  <c r="BH421" i="1"/>
  <c r="O11" i="40"/>
  <c r="N11" i="40"/>
  <c r="M11" i="40"/>
  <c r="BE421" i="1"/>
  <c r="L11" i="40"/>
  <c r="K11" i="40"/>
  <c r="I11" i="40"/>
  <c r="H11" i="40"/>
  <c r="J11" i="40"/>
  <c r="G11" i="40"/>
  <c r="S17" i="40"/>
  <c r="AD17" i="40"/>
  <c r="AE17" i="40"/>
  <c r="EH379" i="1"/>
  <c r="AC17" i="40"/>
  <c r="EF379" i="1"/>
  <c r="AB17" i="40"/>
  <c r="EE379" i="1"/>
  <c r="AA17" i="40"/>
  <c r="ED379" i="1"/>
  <c r="Z17" i="40"/>
  <c r="EJ379" i="1"/>
  <c r="Y17" i="40"/>
  <c r="W17" i="40"/>
  <c r="X17" i="40"/>
  <c r="V17" i="40"/>
  <c r="U17" i="40"/>
  <c r="T17" i="40"/>
  <c r="R17" i="40"/>
  <c r="Q17" i="40"/>
  <c r="BF379" i="1"/>
  <c r="BG379" i="1"/>
  <c r="BH379" i="1"/>
  <c r="O17" i="40"/>
  <c r="N17" i="40"/>
  <c r="M17" i="40"/>
  <c r="BE379" i="1"/>
  <c r="L17" i="40"/>
  <c r="K17" i="40"/>
  <c r="I17" i="40"/>
  <c r="H17" i="40"/>
  <c r="J17" i="40"/>
  <c r="G17" i="40"/>
  <c r="S10" i="40"/>
  <c r="AD10" i="40"/>
  <c r="AE10" i="40"/>
  <c r="EH336" i="1"/>
  <c r="AC10" i="40"/>
  <c r="EF336" i="1"/>
  <c r="AB10" i="40"/>
  <c r="EE336" i="1"/>
  <c r="AA10" i="40"/>
  <c r="ED336" i="1"/>
  <c r="Z10" i="40"/>
  <c r="EJ336" i="1"/>
  <c r="Y10" i="40"/>
  <c r="W10" i="40"/>
  <c r="X10" i="40"/>
  <c r="V10" i="40"/>
  <c r="U10" i="40"/>
  <c r="T10" i="40"/>
  <c r="R10" i="40"/>
  <c r="Q10" i="40"/>
  <c r="BF336" i="1"/>
  <c r="BG336" i="1"/>
  <c r="BH336" i="1"/>
  <c r="O10" i="40"/>
  <c r="N10" i="40"/>
  <c r="M10" i="40"/>
  <c r="BE336" i="1"/>
  <c r="L10" i="40"/>
  <c r="K10" i="40"/>
  <c r="I10" i="40"/>
  <c r="H10" i="40"/>
  <c r="J10" i="40"/>
  <c r="G10" i="40"/>
  <c r="S2" i="40"/>
  <c r="AD2" i="40"/>
  <c r="AE2" i="40"/>
  <c r="EH295" i="1"/>
  <c r="AC2" i="40"/>
  <c r="EF295" i="1"/>
  <c r="AB2" i="40"/>
  <c r="EE295" i="1"/>
  <c r="AA2" i="40"/>
  <c r="ED295" i="1"/>
  <c r="Z2" i="40"/>
  <c r="EJ295" i="1"/>
  <c r="Y2" i="40"/>
  <c r="W2" i="40"/>
  <c r="X2" i="40"/>
  <c r="V2" i="40"/>
  <c r="U2" i="40"/>
  <c r="T2" i="40"/>
  <c r="R2" i="40"/>
  <c r="Q2" i="40"/>
  <c r="BF295" i="1"/>
  <c r="BG295" i="1"/>
  <c r="BH295" i="1"/>
  <c r="O2" i="40"/>
  <c r="N2" i="40"/>
  <c r="M2" i="40"/>
  <c r="BE295" i="1"/>
  <c r="L2" i="40"/>
  <c r="K2" i="40"/>
  <c r="I2" i="40"/>
  <c r="H2" i="40"/>
  <c r="J2" i="40"/>
  <c r="G2" i="40"/>
  <c r="S19" i="40"/>
  <c r="AD19" i="40"/>
  <c r="AE19" i="40"/>
  <c r="EH252" i="1"/>
  <c r="AC19" i="40"/>
  <c r="EF252" i="1"/>
  <c r="AB19" i="40"/>
  <c r="EE252" i="1"/>
  <c r="AA19" i="40"/>
  <c r="ED252" i="1"/>
  <c r="Z19" i="40"/>
  <c r="EJ252" i="1"/>
  <c r="Y19" i="40"/>
  <c r="W19" i="40"/>
  <c r="X19" i="40"/>
  <c r="V19" i="40"/>
  <c r="U19" i="40"/>
  <c r="T19" i="40"/>
  <c r="R19" i="40"/>
  <c r="Q19" i="40"/>
  <c r="BF252" i="1"/>
  <c r="BG252" i="1"/>
  <c r="BH252" i="1"/>
  <c r="O19" i="40"/>
  <c r="N19" i="40"/>
  <c r="M19" i="40"/>
  <c r="BE252" i="1"/>
  <c r="L19" i="40"/>
  <c r="K19" i="40"/>
  <c r="I19" i="40"/>
  <c r="H19" i="40"/>
  <c r="J19" i="40"/>
  <c r="G19" i="40"/>
  <c r="S3" i="40"/>
  <c r="AD3" i="40"/>
  <c r="AE3" i="40"/>
  <c r="EH210" i="1"/>
  <c r="AC3" i="40"/>
  <c r="EF210" i="1"/>
  <c r="AB3" i="40"/>
  <c r="EE210" i="1"/>
  <c r="AA3" i="40"/>
  <c r="ED210" i="1"/>
  <c r="Z3" i="40"/>
  <c r="EJ210" i="1"/>
  <c r="Y3" i="40"/>
  <c r="W3" i="40"/>
  <c r="X3" i="40"/>
  <c r="V3" i="40"/>
  <c r="U3" i="40"/>
  <c r="T3" i="40"/>
  <c r="R3" i="40"/>
  <c r="Q3" i="40"/>
  <c r="BF210" i="1"/>
  <c r="BG210" i="1"/>
  <c r="BH210" i="1"/>
  <c r="O3" i="40"/>
  <c r="N3" i="40"/>
  <c r="M3" i="40"/>
  <c r="BE210" i="1"/>
  <c r="L3" i="40"/>
  <c r="K3" i="40"/>
  <c r="I3" i="40"/>
  <c r="H3" i="40"/>
  <c r="J3" i="40"/>
  <c r="G3" i="40"/>
  <c r="S12" i="40"/>
  <c r="AD12" i="40"/>
  <c r="AE12" i="40"/>
  <c r="EH169" i="1"/>
  <c r="AC12" i="40"/>
  <c r="EF169" i="1"/>
  <c r="AB12" i="40"/>
  <c r="EE169" i="1"/>
  <c r="AA12" i="40"/>
  <c r="ED169" i="1"/>
  <c r="Z12" i="40"/>
  <c r="EJ169" i="1"/>
  <c r="Y12" i="40"/>
  <c r="W12" i="40"/>
  <c r="X12" i="40"/>
  <c r="V12" i="40"/>
  <c r="U12" i="40"/>
  <c r="T12" i="40"/>
  <c r="R12" i="40"/>
  <c r="Q12" i="40"/>
  <c r="BF169" i="1"/>
  <c r="BG169" i="1"/>
  <c r="BH169" i="1"/>
  <c r="O12" i="40"/>
  <c r="N12" i="40"/>
  <c r="M12" i="40"/>
  <c r="BE169" i="1"/>
  <c r="L12" i="40"/>
  <c r="K12" i="40"/>
  <c r="I12" i="40"/>
  <c r="H12" i="40"/>
  <c r="J12" i="40"/>
  <c r="G12" i="40"/>
  <c r="S4" i="40"/>
  <c r="AD4" i="40"/>
  <c r="AE4" i="40"/>
  <c r="EH753" i="1"/>
  <c r="AC4" i="40"/>
  <c r="EF753" i="1"/>
  <c r="AB4" i="40"/>
  <c r="EE753" i="1"/>
  <c r="AA4" i="40"/>
  <c r="ED753" i="1"/>
  <c r="Z4" i="40"/>
  <c r="EJ753" i="1"/>
  <c r="Y4" i="40"/>
  <c r="W4" i="40"/>
  <c r="X4" i="40"/>
  <c r="V4" i="40"/>
  <c r="U4" i="40"/>
  <c r="T4" i="40"/>
  <c r="R4" i="40"/>
  <c r="Q4" i="40"/>
  <c r="BF753" i="1"/>
  <c r="BG753" i="1"/>
  <c r="BH753" i="1"/>
  <c r="O4" i="40"/>
  <c r="N4" i="40"/>
  <c r="M4" i="40"/>
  <c r="BE753" i="1"/>
  <c r="L4" i="40"/>
  <c r="K4" i="40"/>
  <c r="I4" i="40"/>
  <c r="H4" i="40"/>
  <c r="J4" i="40"/>
  <c r="G4" i="40"/>
  <c r="S16" i="40"/>
  <c r="AD16" i="40"/>
  <c r="AE16" i="40"/>
  <c r="EH127" i="1"/>
  <c r="AC16" i="40"/>
  <c r="EF127" i="1"/>
  <c r="AB16" i="40"/>
  <c r="EE127" i="1"/>
  <c r="AA16" i="40"/>
  <c r="ED127" i="1"/>
  <c r="Z16" i="40"/>
  <c r="EJ127" i="1"/>
  <c r="Y16" i="40"/>
  <c r="W16" i="40"/>
  <c r="X16" i="40"/>
  <c r="V16" i="40"/>
  <c r="U16" i="40"/>
  <c r="T16" i="40"/>
  <c r="R16" i="40"/>
  <c r="Q16" i="40"/>
  <c r="BF127" i="1"/>
  <c r="BG127" i="1"/>
  <c r="BH127" i="1"/>
  <c r="O16" i="40"/>
  <c r="N16" i="40"/>
  <c r="M16" i="40"/>
  <c r="BE127" i="1"/>
  <c r="L16" i="40"/>
  <c r="K16" i="40"/>
  <c r="I16" i="40"/>
  <c r="H16" i="40"/>
  <c r="J16" i="40"/>
  <c r="G16" i="40"/>
  <c r="S15" i="40"/>
  <c r="AD15" i="40"/>
  <c r="AE15" i="40"/>
  <c r="EH84" i="1"/>
  <c r="AC15" i="40"/>
  <c r="EF84" i="1"/>
  <c r="AB15" i="40"/>
  <c r="EE84" i="1"/>
  <c r="AA15" i="40"/>
  <c r="ED84" i="1"/>
  <c r="Z15" i="40"/>
  <c r="EJ84" i="1"/>
  <c r="Y15" i="40"/>
  <c r="W15" i="40"/>
  <c r="X15" i="40"/>
  <c r="V15" i="40"/>
  <c r="U15" i="40"/>
  <c r="T15" i="40"/>
  <c r="R15" i="40"/>
  <c r="Q15" i="40"/>
  <c r="BF84" i="1"/>
  <c r="BG84" i="1"/>
  <c r="BH84" i="1"/>
  <c r="O15" i="40"/>
  <c r="N15" i="40"/>
  <c r="M15" i="40"/>
  <c r="BE84" i="1"/>
  <c r="L15" i="40"/>
  <c r="K15" i="40"/>
  <c r="I15" i="40"/>
  <c r="H15" i="40"/>
  <c r="J15" i="40"/>
  <c r="G15" i="40"/>
  <c r="S13" i="40"/>
  <c r="AD13" i="40"/>
  <c r="AE13" i="40"/>
  <c r="EH43" i="1"/>
  <c r="AC13" i="40"/>
  <c r="EF43" i="1"/>
  <c r="AB13" i="40"/>
  <c r="EE43" i="1"/>
  <c r="AA13" i="40"/>
  <c r="ED43" i="1"/>
  <c r="Z13" i="40"/>
  <c r="EJ43" i="1"/>
  <c r="Y13" i="40"/>
  <c r="W13" i="40"/>
  <c r="X13" i="40"/>
  <c r="V13" i="40"/>
  <c r="U13" i="40"/>
  <c r="T13" i="40"/>
  <c r="R13" i="40"/>
  <c r="Q13" i="40"/>
  <c r="BF43" i="1"/>
  <c r="BG43" i="1"/>
  <c r="BH43" i="1"/>
  <c r="O13" i="40"/>
  <c r="N13" i="40"/>
  <c r="M13" i="40"/>
  <c r="BE43" i="1"/>
  <c r="L13" i="40"/>
  <c r="K13" i="40"/>
  <c r="I13" i="40"/>
  <c r="H13" i="40"/>
  <c r="J13" i="40"/>
  <c r="G13" i="40"/>
  <c r="G18" i="40"/>
  <c r="AD18" i="40"/>
  <c r="EH2" i="1"/>
  <c r="AC18" i="40"/>
  <c r="EF2" i="1"/>
  <c r="AB18" i="40"/>
  <c r="EE2" i="1"/>
  <c r="AA18" i="40"/>
  <c r="ED2" i="1"/>
  <c r="Z18" i="40"/>
  <c r="EJ2" i="1"/>
  <c r="Y18" i="40"/>
  <c r="W18" i="40"/>
  <c r="X18" i="40"/>
  <c r="V18" i="40"/>
  <c r="U18" i="40"/>
  <c r="T18" i="40"/>
  <c r="Q18" i="40"/>
  <c r="R18" i="40"/>
  <c r="S18" i="40"/>
  <c r="BF2" i="1"/>
  <c r="BG2" i="1"/>
  <c r="BH2" i="1"/>
  <c r="O18" i="40"/>
  <c r="N18" i="40"/>
  <c r="M18" i="40"/>
  <c r="BE2" i="1"/>
  <c r="L18" i="40"/>
  <c r="K18" i="40"/>
  <c r="I18" i="40"/>
  <c r="H18" i="40"/>
  <c r="DU837" i="1" a="1"/>
  <c r="DU837" i="1"/>
  <c r="DU796" i="1" a="1"/>
  <c r="DU796" i="1"/>
  <c r="DU753" i="1" a="1"/>
  <c r="DU753" i="1"/>
  <c r="DU712" i="1" a="1"/>
  <c r="DU712" i="1"/>
  <c r="DU671" i="1" a="1"/>
  <c r="DU671" i="1"/>
  <c r="DU628" i="1" a="1"/>
  <c r="DU628" i="1"/>
  <c r="DU586" i="1" a="1"/>
  <c r="DU586" i="1"/>
  <c r="DU544" i="1" a="1"/>
  <c r="DU544" i="1"/>
  <c r="DU503" i="1" a="1"/>
  <c r="DU503" i="1"/>
  <c r="DU462" i="1" a="1"/>
  <c r="DU462" i="1"/>
  <c r="DU421" i="1" a="1"/>
  <c r="DU421" i="1"/>
  <c r="DU379" i="1" a="1"/>
  <c r="DU379" i="1"/>
  <c r="DU336" i="1" a="1"/>
  <c r="DU336" i="1"/>
  <c r="DU295" i="1" a="1"/>
  <c r="DU295" i="1"/>
  <c r="DU252" i="1" a="1"/>
  <c r="DU252" i="1"/>
  <c r="DU210" i="1" a="1"/>
  <c r="DU210" i="1"/>
  <c r="DU169" i="1" a="1"/>
  <c r="DU169" i="1"/>
  <c r="DU127" i="1" a="1"/>
  <c r="DU127" i="1"/>
  <c r="DU84" i="1" a="1"/>
  <c r="DU84" i="1"/>
  <c r="DU43" i="1" a="1"/>
  <c r="DU43" i="1"/>
  <c r="DU2" i="1" a="1"/>
  <c r="DU2" i="1"/>
  <c r="EA837" i="1" a="1"/>
  <c r="EA837" i="1"/>
  <c r="EA796" i="1" a="1"/>
  <c r="EA796" i="1"/>
  <c r="EA753" i="1" a="1"/>
  <c r="EA753" i="1"/>
  <c r="EA712" i="1" a="1"/>
  <c r="EA712" i="1"/>
  <c r="EA671" i="1" a="1"/>
  <c r="EA671" i="1"/>
  <c r="EA628" i="1" a="1"/>
  <c r="EA628" i="1"/>
  <c r="EA586" i="1" a="1"/>
  <c r="EA586" i="1"/>
  <c r="EA544" i="1" a="1"/>
  <c r="EA544" i="1"/>
  <c r="EA503" i="1" a="1"/>
  <c r="EA503" i="1"/>
  <c r="EA462" i="1" a="1"/>
  <c r="EA462" i="1"/>
  <c r="EA421" i="1" a="1"/>
  <c r="EA421" i="1"/>
  <c r="EA379" i="1" a="1"/>
  <c r="EA379" i="1"/>
  <c r="EA336" i="1" a="1"/>
  <c r="EA336" i="1"/>
  <c r="EA295" i="1" a="1"/>
  <c r="EA295" i="1"/>
  <c r="EA252" i="1" a="1"/>
  <c r="EA252" i="1"/>
  <c r="EA210" i="1" a="1"/>
  <c r="EA210" i="1"/>
  <c r="EA169" i="1" a="1"/>
  <c r="EA169" i="1"/>
  <c r="EA127" i="1" a="1"/>
  <c r="EA127" i="1"/>
  <c r="EA84" i="1" a="1"/>
  <c r="EA84" i="1"/>
  <c r="EA43" i="1" a="1"/>
  <c r="EA43" i="1"/>
  <c r="EA2" i="1" a="1"/>
  <c r="EA2" i="1"/>
  <c r="DQ837" i="1" a="1"/>
  <c r="DQ837" i="1"/>
  <c r="DQ796" i="1" a="1"/>
  <c r="DQ796" i="1"/>
  <c r="DQ753" i="1" a="1"/>
  <c r="DQ753" i="1"/>
  <c r="DQ712" i="1" a="1"/>
  <c r="DQ712" i="1"/>
  <c r="DQ671" i="1" a="1"/>
  <c r="DQ671" i="1"/>
  <c r="DQ628" i="1" a="1"/>
  <c r="DQ628" i="1"/>
  <c r="DQ586" i="1" a="1"/>
  <c r="DQ586" i="1"/>
  <c r="DQ544" i="1" a="1"/>
  <c r="DQ544" i="1"/>
  <c r="DQ503" i="1" a="1"/>
  <c r="DQ503" i="1"/>
  <c r="DQ462" i="1" a="1"/>
  <c r="DQ462" i="1"/>
  <c r="DQ421" i="1" a="1"/>
  <c r="DQ421" i="1"/>
  <c r="DQ379" i="1" a="1"/>
  <c r="DQ379" i="1"/>
  <c r="DQ336" i="1" a="1"/>
  <c r="DQ336" i="1"/>
  <c r="DQ295" i="1" a="1"/>
  <c r="DQ295" i="1"/>
  <c r="DQ252" i="1" a="1"/>
  <c r="DQ252" i="1"/>
  <c r="DQ210" i="1" a="1"/>
  <c r="DQ210" i="1"/>
  <c r="DQ169" i="1" a="1"/>
  <c r="DQ169" i="1"/>
  <c r="DQ127" i="1" a="1"/>
  <c r="DQ127" i="1"/>
  <c r="DQ84" i="1" a="1"/>
  <c r="DQ84" i="1"/>
  <c r="DQ43" i="1" a="1"/>
  <c r="DQ43" i="1"/>
  <c r="DQ2" i="1" a="1"/>
  <c r="DQ2" i="1"/>
  <c r="EG837" i="1"/>
  <c r="EB837" i="1" a="1"/>
  <c r="EB837" i="1"/>
  <c r="EB796" i="1" a="1"/>
  <c r="EB796" i="1"/>
  <c r="EB753" i="1" a="1"/>
  <c r="EB753" i="1"/>
  <c r="EB712" i="1" a="1"/>
  <c r="EB712" i="1"/>
  <c r="EB671" i="1" a="1"/>
  <c r="EB671" i="1"/>
  <c r="EB628" i="1" a="1"/>
  <c r="EB628" i="1"/>
  <c r="EB586" i="1" a="1"/>
  <c r="EB586" i="1"/>
  <c r="EB544" i="1" a="1"/>
  <c r="EB544" i="1"/>
  <c r="EB503" i="1" a="1"/>
  <c r="EB503" i="1"/>
  <c r="EB462" i="1" a="1"/>
  <c r="EB462" i="1"/>
  <c r="EB421" i="1" a="1"/>
  <c r="EB421" i="1"/>
  <c r="EB379" i="1" a="1"/>
  <c r="EB379" i="1"/>
  <c r="EB336" i="1" a="1"/>
  <c r="EB336" i="1"/>
  <c r="EB295" i="1" a="1"/>
  <c r="EB295" i="1"/>
  <c r="EB252" i="1" a="1"/>
  <c r="EB252" i="1"/>
  <c r="EB210" i="1" a="1"/>
  <c r="EB210" i="1"/>
  <c r="EB169" i="1" a="1"/>
  <c r="EB169" i="1"/>
  <c r="EB127" i="1" a="1"/>
  <c r="EB127" i="1"/>
  <c r="EB84" i="1" a="1"/>
  <c r="EB84" i="1"/>
  <c r="EB43" i="1" a="1"/>
  <c r="EB43" i="1"/>
  <c r="EB2" i="1" a="1"/>
  <c r="EB2" i="1"/>
  <c r="DV837" i="1" a="1"/>
  <c r="DV837" i="1"/>
  <c r="DV796" i="1" a="1"/>
  <c r="DV796" i="1"/>
  <c r="DV753" i="1" a="1"/>
  <c r="DV753" i="1"/>
  <c r="DV712" i="1" a="1"/>
  <c r="DV712" i="1"/>
  <c r="DV671" i="1" a="1"/>
  <c r="DV671" i="1"/>
  <c r="DV628" i="1" a="1"/>
  <c r="DV628" i="1"/>
  <c r="DV586" i="1" a="1"/>
  <c r="DV586" i="1"/>
  <c r="DV544" i="1" a="1"/>
  <c r="DV544" i="1"/>
  <c r="DV503" i="1" a="1"/>
  <c r="DV503" i="1"/>
  <c r="DV462" i="1" a="1"/>
  <c r="DV462" i="1"/>
  <c r="DV421" i="1" a="1"/>
  <c r="DV421" i="1"/>
  <c r="DV379" i="1" a="1"/>
  <c r="DV379" i="1"/>
  <c r="DV336" i="1" a="1"/>
  <c r="DV336" i="1"/>
  <c r="DV295" i="1" a="1"/>
  <c r="DV295" i="1"/>
  <c r="DV252" i="1" a="1"/>
  <c r="DV252" i="1"/>
  <c r="DV210" i="1" a="1"/>
  <c r="DV210" i="1"/>
  <c r="DV169" i="1" a="1"/>
  <c r="DV169" i="1"/>
  <c r="DV127" i="1" a="1"/>
  <c r="DV127" i="1"/>
  <c r="DV84" i="1" a="1"/>
  <c r="DV84" i="1"/>
  <c r="DV43" i="1" a="1"/>
  <c r="DV43" i="1"/>
  <c r="DV2" i="1" a="1"/>
  <c r="DV2" i="1"/>
  <c r="DR837" i="1" a="1"/>
  <c r="DR837" i="1"/>
  <c r="DR796" i="1" a="1"/>
  <c r="DR796" i="1"/>
  <c r="DR753" i="1" a="1"/>
  <c r="DR753" i="1"/>
  <c r="DR712" i="1" a="1"/>
  <c r="DR712" i="1"/>
  <c r="DR671" i="1" a="1"/>
  <c r="DR671" i="1"/>
  <c r="DR628" i="1" a="1"/>
  <c r="DR628" i="1"/>
  <c r="DR586" i="1" a="1"/>
  <c r="DR586" i="1"/>
  <c r="DR544" i="1" a="1"/>
  <c r="DR544" i="1"/>
  <c r="DR503" i="1" a="1"/>
  <c r="DR503" i="1"/>
  <c r="DR462" i="1" a="1"/>
  <c r="DR462" i="1"/>
  <c r="DR421" i="1" a="1"/>
  <c r="DR421" i="1"/>
  <c r="DR379" i="1" a="1"/>
  <c r="DR379" i="1"/>
  <c r="DR336" i="1" a="1"/>
  <c r="DR336" i="1"/>
  <c r="DR295" i="1" a="1"/>
  <c r="DR295" i="1"/>
  <c r="DR252" i="1" a="1"/>
  <c r="DR252" i="1"/>
  <c r="DR210" i="1" a="1"/>
  <c r="DR210" i="1"/>
  <c r="DR169" i="1" a="1"/>
  <c r="DR169" i="1"/>
  <c r="DR127" i="1" a="1"/>
  <c r="DR127" i="1"/>
  <c r="DR84" i="1" a="1"/>
  <c r="DR84" i="1"/>
  <c r="DR43" i="1" a="1"/>
  <c r="DR43" i="1"/>
  <c r="DR2" i="1" a="1"/>
  <c r="DR2" i="1"/>
  <c r="DL837" i="1" a="1"/>
  <c r="DL837" i="1"/>
  <c r="DL796" i="1" a="1"/>
  <c r="DL796" i="1"/>
  <c r="DL753" i="1" a="1"/>
  <c r="DL753" i="1"/>
  <c r="DL712" i="1" a="1"/>
  <c r="DL712" i="1"/>
  <c r="DL671" i="1" a="1"/>
  <c r="DL671" i="1"/>
  <c r="DL628" i="1" a="1"/>
  <c r="DL628" i="1"/>
  <c r="DL586" i="1" a="1"/>
  <c r="DL586" i="1"/>
  <c r="DL544" i="1" a="1"/>
  <c r="DL544" i="1"/>
  <c r="DL503" i="1" a="1"/>
  <c r="DL503" i="1"/>
  <c r="DL462" i="1" a="1"/>
  <c r="DL462" i="1"/>
  <c r="DL421" i="1" a="1"/>
  <c r="DL421" i="1"/>
  <c r="DL379" i="1" a="1"/>
  <c r="DL379" i="1"/>
  <c r="DL336" i="1" a="1"/>
  <c r="DL336" i="1"/>
  <c r="DL295" i="1" a="1"/>
  <c r="DL295" i="1"/>
  <c r="DL252" i="1" a="1"/>
  <c r="DL252" i="1"/>
  <c r="DL210" i="1" a="1"/>
  <c r="DL210" i="1"/>
  <c r="DL169" i="1" a="1"/>
  <c r="DL169" i="1"/>
  <c r="DL127" i="1" a="1"/>
  <c r="DL127" i="1"/>
  <c r="DL84" i="1" a="1"/>
  <c r="DL84" i="1"/>
  <c r="DL43" i="1" a="1"/>
  <c r="DL43" i="1"/>
  <c r="DL2" i="1" a="1"/>
  <c r="DL2" i="1"/>
  <c r="BI837" i="1"/>
  <c r="AR837" i="1" a="1"/>
  <c r="AR837" i="1"/>
  <c r="AR796" i="1" a="1"/>
  <c r="AR796" i="1"/>
  <c r="AR753" i="1" a="1"/>
  <c r="AR753" i="1"/>
  <c r="AR712" i="1" a="1"/>
  <c r="AR712" i="1"/>
  <c r="AR671" i="1" a="1"/>
  <c r="AR671" i="1"/>
  <c r="AR628" i="1" a="1"/>
  <c r="AR628" i="1"/>
  <c r="AR586" i="1" a="1"/>
  <c r="AR586" i="1"/>
  <c r="AR544" i="1" a="1"/>
  <c r="AR544" i="1"/>
  <c r="AR503" i="1" a="1"/>
  <c r="AR503" i="1"/>
  <c r="AR462" i="1" a="1"/>
  <c r="AR462" i="1"/>
  <c r="AR421" i="1" a="1"/>
  <c r="AR421" i="1"/>
  <c r="AR379" i="1" a="1"/>
  <c r="AR379" i="1"/>
  <c r="AR336" i="1" a="1"/>
  <c r="AR336" i="1"/>
  <c r="AR295" i="1" a="1"/>
  <c r="AR295" i="1"/>
  <c r="AR252" i="1" a="1"/>
  <c r="AR252" i="1"/>
  <c r="AR210" i="1" a="1"/>
  <c r="AR210" i="1"/>
  <c r="AR169" i="1" a="1"/>
  <c r="AR169" i="1"/>
  <c r="AR127" i="1" a="1"/>
  <c r="AR127" i="1"/>
  <c r="AR84" i="1" a="1"/>
  <c r="AR84" i="1"/>
  <c r="AR43" i="1" a="1"/>
  <c r="AR43" i="1"/>
  <c r="AR2" i="1" a="1"/>
  <c r="AR2" i="1"/>
  <c r="AN837" i="1" a="1"/>
  <c r="AN837" i="1"/>
  <c r="AN796" i="1" a="1"/>
  <c r="AN796" i="1"/>
  <c r="AN753" i="1" a="1"/>
  <c r="AN753" i="1"/>
  <c r="AN712" i="1" a="1"/>
  <c r="AN712" i="1"/>
  <c r="AN671" i="1" a="1"/>
  <c r="AN671" i="1"/>
  <c r="AN628" i="1" a="1"/>
  <c r="AN628" i="1"/>
  <c r="AN586" i="1" a="1"/>
  <c r="AN586" i="1"/>
  <c r="AN544" i="1" a="1"/>
  <c r="AN544" i="1"/>
  <c r="AN503" i="1" a="1"/>
  <c r="AN503" i="1"/>
  <c r="AN462" i="1" a="1"/>
  <c r="AN462" i="1"/>
  <c r="AN421" i="1" a="1"/>
  <c r="AN421" i="1"/>
  <c r="AN379" i="1" a="1"/>
  <c r="AN379" i="1"/>
  <c r="AN336" i="1" a="1"/>
  <c r="AN336" i="1"/>
  <c r="AN295" i="1" a="1"/>
  <c r="AN295" i="1"/>
  <c r="AN252" i="1" a="1"/>
  <c r="AN252" i="1"/>
  <c r="AN210" i="1" a="1"/>
  <c r="AN210" i="1"/>
  <c r="AN169" i="1" a="1"/>
  <c r="AN169" i="1"/>
  <c r="AN127" i="1" a="1"/>
  <c r="AN127" i="1"/>
  <c r="AN84" i="1" a="1"/>
  <c r="AN84" i="1"/>
  <c r="AN43" i="1" a="1"/>
  <c r="AN43" i="1"/>
  <c r="AN2" i="1" a="1"/>
  <c r="AN2" i="1"/>
  <c r="AK837" i="1" a="1"/>
  <c r="AK837" i="1"/>
  <c r="AK796" i="1" a="1"/>
  <c r="AK796" i="1"/>
  <c r="AK753" i="1" a="1"/>
  <c r="AK753" i="1"/>
  <c r="AK712" i="1" a="1"/>
  <c r="AK712" i="1"/>
  <c r="AK671" i="1" a="1"/>
  <c r="AK671" i="1"/>
  <c r="AK628" i="1" a="1"/>
  <c r="AK628" i="1"/>
  <c r="AK586" i="1" a="1"/>
  <c r="AK586" i="1"/>
  <c r="AK544" i="1" a="1"/>
  <c r="AK544" i="1"/>
  <c r="AK503" i="1" a="1"/>
  <c r="AK503" i="1"/>
  <c r="AK462" i="1" a="1"/>
  <c r="AK462" i="1"/>
  <c r="AK421" i="1" a="1"/>
  <c r="AK421" i="1"/>
  <c r="AK379" i="1" a="1"/>
  <c r="AK379" i="1"/>
  <c r="AK336" i="1" a="1"/>
  <c r="AK336" i="1"/>
  <c r="AK295" i="1" a="1"/>
  <c r="AK295" i="1"/>
  <c r="AK252" i="1" a="1"/>
  <c r="AK252" i="1"/>
  <c r="AK210" i="1" a="1"/>
  <c r="AK210" i="1"/>
  <c r="AK169" i="1" a="1"/>
  <c r="AK169" i="1"/>
  <c r="AK127" i="1" a="1"/>
  <c r="AK127" i="1"/>
  <c r="AK84" i="1" a="1"/>
  <c r="AK84" i="1"/>
  <c r="AK43" i="1" a="1"/>
  <c r="AK43" i="1"/>
  <c r="AK2" i="1" a="1"/>
  <c r="AK2" i="1"/>
  <c r="AI837" i="1" a="1"/>
  <c r="AI837" i="1"/>
  <c r="AI796" i="1" a="1"/>
  <c r="AI796" i="1"/>
  <c r="AI753" i="1" a="1"/>
  <c r="AI753" i="1"/>
  <c r="AI712" i="1" a="1"/>
  <c r="AI712" i="1"/>
  <c r="AI671" i="1" a="1"/>
  <c r="AI671" i="1"/>
  <c r="AI628" i="1" a="1"/>
  <c r="AI628" i="1"/>
  <c r="AI586" i="1" a="1"/>
  <c r="AI586" i="1"/>
  <c r="AI544" i="1" a="1"/>
  <c r="AI544" i="1"/>
  <c r="AI503" i="1" a="1"/>
  <c r="AI503" i="1"/>
  <c r="AI462" i="1" a="1"/>
  <c r="AI462" i="1"/>
  <c r="AI421" i="1" a="1"/>
  <c r="AI421" i="1"/>
  <c r="AI379" i="1" a="1"/>
  <c r="AI379" i="1"/>
  <c r="AI336" i="1" a="1"/>
  <c r="AI336" i="1"/>
  <c r="AI295" i="1" a="1"/>
  <c r="AI295" i="1"/>
  <c r="AI252" i="1" a="1"/>
  <c r="AI252" i="1"/>
  <c r="AI210" i="1" a="1"/>
  <c r="AI210" i="1"/>
  <c r="AI169" i="1" a="1"/>
  <c r="AI169" i="1"/>
  <c r="AI127" i="1" a="1"/>
  <c r="AI127" i="1"/>
  <c r="AI84" i="1" a="1"/>
  <c r="AI84" i="1"/>
  <c r="AI43" i="1" a="1"/>
  <c r="AI43" i="1"/>
  <c r="AI2" i="1" a="1"/>
  <c r="AI2" i="1"/>
  <c r="AH837" i="1" a="1"/>
  <c r="AH837" i="1"/>
  <c r="AH796" i="1" a="1"/>
  <c r="AH796" i="1"/>
  <c r="AH753" i="1" a="1"/>
  <c r="AH753" i="1"/>
  <c r="AH712" i="1" a="1"/>
  <c r="AH712" i="1"/>
  <c r="AH671" i="1" a="1"/>
  <c r="AH671" i="1"/>
  <c r="AH628" i="1" a="1"/>
  <c r="AH628" i="1"/>
  <c r="AH586" i="1" a="1"/>
  <c r="AH586" i="1"/>
  <c r="AH544" i="1" a="1"/>
  <c r="AH544" i="1"/>
  <c r="AH503" i="1" a="1"/>
  <c r="AH503" i="1"/>
  <c r="AH462" i="1" a="1"/>
  <c r="AH462" i="1"/>
  <c r="AH421" i="1" a="1"/>
  <c r="AH421" i="1"/>
  <c r="AH379" i="1" a="1"/>
  <c r="AH379" i="1"/>
  <c r="AH336" i="1" a="1"/>
  <c r="AH336" i="1"/>
  <c r="AH295" i="1" a="1"/>
  <c r="AH295" i="1"/>
  <c r="AH252" i="1" a="1"/>
  <c r="AH252" i="1"/>
  <c r="AH210" i="1" a="1"/>
  <c r="AH210" i="1"/>
  <c r="AH169" i="1" a="1"/>
  <c r="AH169" i="1"/>
  <c r="AH127" i="1" a="1"/>
  <c r="AH127" i="1"/>
  <c r="AH84" i="1" a="1"/>
  <c r="AH84" i="1"/>
  <c r="AH43" i="1" a="1"/>
  <c r="AH43" i="1"/>
  <c r="AH2" i="1" a="1"/>
  <c r="AH2" i="1"/>
  <c r="AD837" i="1" a="1"/>
  <c r="AD837" i="1"/>
  <c r="AD796" i="1" a="1"/>
  <c r="AD796" i="1"/>
  <c r="AD753" i="1" a="1"/>
  <c r="AD753" i="1"/>
  <c r="AD712" i="1" a="1"/>
  <c r="AD712" i="1"/>
  <c r="AD671" i="1" a="1"/>
  <c r="AD671" i="1"/>
  <c r="AD628" i="1" a="1"/>
  <c r="AD628" i="1"/>
  <c r="AD586" i="1" a="1"/>
  <c r="AD586" i="1"/>
  <c r="AD544" i="1" a="1"/>
  <c r="AD544" i="1"/>
  <c r="AD503" i="1" a="1"/>
  <c r="AD503" i="1"/>
  <c r="AD462" i="1" a="1"/>
  <c r="AD462" i="1"/>
  <c r="AD421" i="1" a="1"/>
  <c r="AD421" i="1"/>
  <c r="AD379" i="1" a="1"/>
  <c r="AD379" i="1"/>
  <c r="AD336" i="1" a="1"/>
  <c r="AD336" i="1"/>
  <c r="AD295" i="1" a="1"/>
  <c r="AD295" i="1"/>
  <c r="AD252" i="1" a="1"/>
  <c r="AD252" i="1"/>
  <c r="AD210" i="1" a="1"/>
  <c r="AD210" i="1"/>
  <c r="AD169" i="1" a="1"/>
  <c r="AD169" i="1"/>
  <c r="AD127" i="1" a="1"/>
  <c r="AD127" i="1"/>
  <c r="AD84" i="1" a="1"/>
  <c r="AD84" i="1"/>
  <c r="AD43" i="1" a="1"/>
  <c r="AD43" i="1"/>
  <c r="AD2" i="1" a="1"/>
  <c r="AD2" i="1"/>
  <c r="Z837" i="1" a="1"/>
  <c r="Z837" i="1"/>
  <c r="Z796" i="1" a="1"/>
  <c r="Z796" i="1"/>
  <c r="Z753" i="1" a="1"/>
  <c r="Z753" i="1"/>
  <c r="Z712" i="1" a="1"/>
  <c r="Z712" i="1"/>
  <c r="Z671" i="1" a="1"/>
  <c r="Z671" i="1"/>
  <c r="Z628" i="1" a="1"/>
  <c r="Z628" i="1"/>
  <c r="Z586" i="1" a="1"/>
  <c r="Z586" i="1"/>
  <c r="Z544" i="1" a="1"/>
  <c r="Z544" i="1"/>
  <c r="Z503" i="1" a="1"/>
  <c r="Z503" i="1"/>
  <c r="Z462" i="1" a="1"/>
  <c r="Z462" i="1"/>
  <c r="Z421" i="1" a="1"/>
  <c r="Z421" i="1"/>
  <c r="Z379" i="1" a="1"/>
  <c r="Z379" i="1"/>
  <c r="Z336" i="1" a="1"/>
  <c r="Z336" i="1"/>
  <c r="Z295" i="1" a="1"/>
  <c r="Z295" i="1"/>
  <c r="Z252" i="1" a="1"/>
  <c r="Z252" i="1"/>
  <c r="Z210" i="1" a="1"/>
  <c r="Z210" i="1"/>
  <c r="Z169" i="1" a="1"/>
  <c r="Z169" i="1"/>
  <c r="Z127" i="1" a="1"/>
  <c r="Z127" i="1"/>
  <c r="Z84" i="1" a="1"/>
  <c r="Z84" i="1"/>
  <c r="Z43" i="1" a="1"/>
  <c r="Z43" i="1"/>
  <c r="Z2" i="1" a="1"/>
  <c r="Z2" i="1"/>
  <c r="BI796" i="1"/>
  <c r="BI712" i="1"/>
  <c r="BI671" i="1"/>
  <c r="BI628" i="1"/>
  <c r="BI586" i="1"/>
  <c r="BI544" i="1"/>
  <c r="BI503" i="1"/>
  <c r="BI462" i="1"/>
  <c r="BI421" i="1"/>
  <c r="BI379" i="1"/>
  <c r="BI336" i="1"/>
  <c r="BI295" i="1"/>
  <c r="BI252" i="1"/>
  <c r="BI210" i="1"/>
  <c r="BI169" i="1"/>
  <c r="BI753" i="1"/>
  <c r="BI127" i="1"/>
  <c r="BI84" i="1"/>
  <c r="BI43" i="1"/>
  <c r="C247" i="43"/>
  <c r="C248" i="43"/>
  <c r="C249" i="43"/>
  <c r="C250" i="43"/>
  <c r="C251" i="43"/>
  <c r="C252" i="43"/>
  <c r="C253" i="43"/>
  <c r="C254" i="43"/>
  <c r="C255" i="43"/>
  <c r="C256" i="43"/>
  <c r="C257" i="43"/>
  <c r="C258" i="43"/>
  <c r="C259" i="43"/>
  <c r="C260" i="43"/>
  <c r="C261" i="43"/>
  <c r="C227" i="43"/>
  <c r="C228" i="43"/>
  <c r="C229" i="43"/>
  <c r="C230" i="43"/>
  <c r="C231" i="43"/>
  <c r="C232" i="43"/>
  <c r="C233" i="43"/>
  <c r="C234" i="43"/>
  <c r="C235" i="43"/>
  <c r="C236" i="43"/>
  <c r="C237" i="43"/>
  <c r="C238" i="43"/>
  <c r="C239" i="43"/>
  <c r="C240" i="43"/>
  <c r="C241" i="43"/>
  <c r="X22" i="40"/>
  <c r="W22" i="40"/>
  <c r="V22" i="40"/>
  <c r="U22" i="40"/>
  <c r="T22" i="40"/>
  <c r="S22" i="40"/>
  <c r="R22" i="40"/>
  <c r="Q22" i="40"/>
  <c r="G22" i="40"/>
  <c r="C208" i="43"/>
  <c r="C209" i="43"/>
  <c r="C210" i="43"/>
  <c r="C211" i="43"/>
  <c r="C212" i="43"/>
  <c r="C213" i="43"/>
  <c r="C214" i="43"/>
  <c r="C215" i="43"/>
  <c r="C216" i="43"/>
  <c r="C217" i="43"/>
  <c r="C218" i="43"/>
  <c r="C219" i="43"/>
  <c r="C220" i="43"/>
  <c r="C221" i="43"/>
  <c r="C207" i="43"/>
  <c r="C188" i="43"/>
  <c r="C189" i="43"/>
  <c r="C190" i="43"/>
  <c r="C191" i="43"/>
  <c r="C192" i="43"/>
  <c r="C193" i="43"/>
  <c r="C194" i="43"/>
  <c r="C195" i="43"/>
  <c r="C196" i="43"/>
  <c r="C197" i="43"/>
  <c r="C198" i="43"/>
  <c r="C199" i="43"/>
  <c r="C200" i="43"/>
  <c r="C201" i="43"/>
  <c r="C187" i="43"/>
  <c r="C260" i="49"/>
  <c r="C167" i="43"/>
  <c r="C168" i="43"/>
  <c r="C169" i="43"/>
  <c r="C170" i="43"/>
  <c r="C171" i="43"/>
  <c r="C172" i="43"/>
  <c r="C173" i="43"/>
  <c r="C174" i="43"/>
  <c r="C175" i="43"/>
  <c r="C176" i="43"/>
  <c r="C177" i="43"/>
  <c r="C178" i="43"/>
  <c r="C179" i="43"/>
  <c r="C180" i="43"/>
  <c r="C181" i="43"/>
  <c r="C147" i="43"/>
  <c r="C148" i="43"/>
  <c r="C149" i="43"/>
  <c r="C150" i="43"/>
  <c r="C151" i="43"/>
  <c r="C152" i="43"/>
  <c r="C153" i="43"/>
  <c r="C154" i="43"/>
  <c r="C155" i="43"/>
  <c r="C156" i="43"/>
  <c r="C157" i="43"/>
  <c r="C158" i="43"/>
  <c r="C159" i="43"/>
  <c r="C160" i="43"/>
  <c r="C161" i="43"/>
  <c r="C356" i="47"/>
  <c r="C349" i="47"/>
  <c r="C350" i="47"/>
  <c r="C127" i="43"/>
  <c r="C128" i="43"/>
  <c r="C129" i="43"/>
  <c r="C130" i="43"/>
  <c r="C131" i="43"/>
  <c r="C132" i="43"/>
  <c r="C133" i="43"/>
  <c r="C134" i="43"/>
  <c r="C135" i="43"/>
  <c r="C136" i="43"/>
  <c r="C137" i="43"/>
  <c r="C138" i="43"/>
  <c r="C139" i="43"/>
  <c r="C140" i="43"/>
  <c r="C141" i="43"/>
  <c r="C107" i="43"/>
  <c r="C108" i="43"/>
  <c r="C109" i="43"/>
  <c r="C110" i="43"/>
  <c r="C111" i="43"/>
  <c r="C112" i="43"/>
  <c r="C113" i="43"/>
  <c r="C114" i="43"/>
  <c r="C115" i="43"/>
  <c r="C116" i="43"/>
  <c r="C117" i="43"/>
  <c r="C118" i="43"/>
  <c r="C119" i="43"/>
  <c r="C120" i="43"/>
  <c r="C121" i="43"/>
  <c r="C3" i="46"/>
  <c r="C4" i="46"/>
  <c r="C5" i="46"/>
  <c r="C6" i="46"/>
  <c r="C7" i="46"/>
  <c r="C8" i="46"/>
  <c r="C9" i="46"/>
  <c r="C10" i="46"/>
  <c r="C11" i="46"/>
  <c r="C12" i="46"/>
  <c r="C13" i="46"/>
  <c r="C14" i="46"/>
  <c r="C15" i="46"/>
  <c r="C16" i="46"/>
  <c r="C17" i="46"/>
  <c r="C18" i="46"/>
  <c r="C19" i="46"/>
  <c r="C20" i="46"/>
  <c r="C21" i="46"/>
  <c r="C22" i="46"/>
  <c r="C23" i="46"/>
  <c r="C24" i="46"/>
  <c r="C25" i="46"/>
  <c r="C26" i="46"/>
  <c r="C27" i="46"/>
  <c r="C28" i="46"/>
  <c r="C29" i="46"/>
  <c r="C30" i="46"/>
  <c r="C31" i="46"/>
  <c r="C32" i="46"/>
  <c r="C33" i="46"/>
  <c r="C34" i="46"/>
  <c r="C35" i="46"/>
  <c r="C36" i="46"/>
  <c r="C37" i="46"/>
  <c r="C38" i="46"/>
  <c r="C39" i="46"/>
  <c r="C40" i="46"/>
  <c r="C41" i="46"/>
  <c r="C42" i="46"/>
  <c r="C43" i="46"/>
  <c r="C44" i="46"/>
  <c r="C45" i="46"/>
  <c r="C46" i="46"/>
  <c r="C47" i="46"/>
  <c r="C48" i="46"/>
  <c r="C49" i="46"/>
  <c r="C50" i="46"/>
  <c r="C51" i="46"/>
  <c r="C52" i="46"/>
  <c r="C53" i="46"/>
  <c r="C54" i="46"/>
  <c r="C55" i="46"/>
  <c r="C56" i="46"/>
  <c r="C57" i="46"/>
  <c r="C58" i="46"/>
  <c r="C59" i="46"/>
  <c r="C60" i="46"/>
  <c r="C61" i="46"/>
  <c r="C62" i="46"/>
  <c r="C63" i="46"/>
  <c r="C64" i="46"/>
  <c r="C65" i="46"/>
  <c r="C66" i="46"/>
  <c r="C67" i="46"/>
  <c r="C68" i="46"/>
  <c r="C69" i="46"/>
  <c r="C70" i="46"/>
  <c r="C71" i="46"/>
  <c r="C72" i="46"/>
  <c r="C73" i="46"/>
  <c r="C74" i="46"/>
  <c r="C75" i="46"/>
  <c r="C76" i="46"/>
  <c r="C77" i="46"/>
  <c r="C78" i="46"/>
  <c r="C79" i="46"/>
  <c r="C80" i="46"/>
  <c r="C81" i="46"/>
  <c r="C82" i="46"/>
  <c r="C83" i="46"/>
  <c r="C84" i="46"/>
  <c r="C85" i="46"/>
  <c r="C86" i="46"/>
  <c r="C87" i="46"/>
  <c r="C88" i="46"/>
  <c r="C89" i="46"/>
  <c r="C90" i="46"/>
  <c r="C91" i="46"/>
  <c r="C92" i="46"/>
  <c r="C93" i="46"/>
  <c r="C94" i="46"/>
  <c r="C95" i="46"/>
  <c r="C96" i="46"/>
  <c r="C97" i="46"/>
  <c r="C98" i="46"/>
  <c r="C99" i="46"/>
  <c r="C100" i="46"/>
  <c r="C101" i="46"/>
  <c r="C102" i="46"/>
  <c r="C103" i="46"/>
  <c r="C104" i="46"/>
  <c r="C105" i="46"/>
  <c r="C106" i="46"/>
  <c r="C107" i="46"/>
  <c r="C108" i="46"/>
  <c r="C109" i="46"/>
  <c r="C110" i="46"/>
  <c r="C111" i="46"/>
  <c r="C112" i="46"/>
  <c r="C113" i="46"/>
  <c r="C114" i="46"/>
  <c r="C115" i="46"/>
  <c r="C116" i="46"/>
  <c r="C117" i="46"/>
  <c r="C118" i="46"/>
  <c r="C119" i="46"/>
  <c r="C120" i="46"/>
  <c r="C121" i="46"/>
  <c r="C122" i="46"/>
  <c r="C123" i="46"/>
  <c r="C124" i="46"/>
  <c r="C125" i="46"/>
  <c r="C126" i="46"/>
  <c r="C127" i="46"/>
  <c r="C128" i="46"/>
  <c r="C129" i="46"/>
  <c r="C130" i="46"/>
  <c r="C131" i="46"/>
  <c r="C132" i="46"/>
  <c r="C133" i="46"/>
  <c r="C134" i="46"/>
  <c r="C135" i="46"/>
  <c r="C136" i="46"/>
  <c r="C137" i="46"/>
  <c r="C138" i="46"/>
  <c r="C139" i="46"/>
  <c r="C140" i="46"/>
  <c r="C141" i="46"/>
  <c r="C142" i="46"/>
  <c r="C143" i="46"/>
  <c r="C144" i="46"/>
  <c r="C145" i="46"/>
  <c r="C146" i="46"/>
  <c r="C147" i="46"/>
  <c r="C148" i="46"/>
  <c r="C149" i="46"/>
  <c r="C150" i="46"/>
  <c r="C151" i="46"/>
  <c r="C152" i="46"/>
  <c r="C153" i="46"/>
  <c r="C154" i="46"/>
  <c r="C155" i="46"/>
  <c r="C156" i="46"/>
  <c r="C157" i="46"/>
  <c r="C158" i="46"/>
  <c r="C159" i="46"/>
  <c r="C160" i="46"/>
  <c r="C161" i="46"/>
  <c r="C162" i="46"/>
  <c r="C163" i="46"/>
  <c r="C164" i="46"/>
  <c r="C165" i="46"/>
  <c r="C166" i="46"/>
  <c r="C167" i="46"/>
  <c r="C168" i="46"/>
  <c r="C169" i="46"/>
  <c r="C170" i="46"/>
  <c r="C171" i="46"/>
  <c r="C172" i="46"/>
  <c r="C173" i="46"/>
  <c r="C174" i="46"/>
  <c r="C175" i="46"/>
  <c r="C176" i="46"/>
  <c r="C177" i="46"/>
  <c r="C178" i="46"/>
  <c r="C179" i="46"/>
  <c r="C180" i="46"/>
  <c r="C181" i="46"/>
  <c r="C182" i="46"/>
  <c r="C183" i="46"/>
  <c r="C184" i="46"/>
  <c r="C185" i="46"/>
  <c r="C186" i="46"/>
  <c r="C187" i="46"/>
  <c r="C188" i="46"/>
  <c r="C189" i="46"/>
  <c r="C190" i="46"/>
  <c r="C191" i="46"/>
  <c r="C192" i="46"/>
  <c r="C193" i="46"/>
  <c r="C194" i="46"/>
  <c r="C195" i="46"/>
  <c r="C196" i="46"/>
  <c r="C197" i="46"/>
  <c r="C198" i="46"/>
  <c r="C199" i="46"/>
  <c r="C200" i="46"/>
  <c r="C201" i="46"/>
  <c r="C202" i="46"/>
  <c r="C203" i="46"/>
  <c r="C204" i="46"/>
  <c r="C205" i="46"/>
  <c r="C206" i="46"/>
  <c r="C207" i="46"/>
  <c r="C208" i="46"/>
  <c r="C209" i="46"/>
  <c r="C210" i="46"/>
  <c r="C211" i="46"/>
  <c r="C212" i="46"/>
  <c r="C213" i="46"/>
  <c r="C214" i="46"/>
  <c r="C215" i="46"/>
  <c r="C216" i="46"/>
  <c r="C217" i="46"/>
  <c r="C218" i="46"/>
  <c r="C219" i="46"/>
  <c r="C220" i="46"/>
  <c r="C221" i="46"/>
  <c r="C222" i="46"/>
  <c r="C223" i="46"/>
  <c r="C224" i="46"/>
  <c r="C225" i="46"/>
  <c r="C226" i="46"/>
  <c r="C227" i="46"/>
  <c r="C228" i="46"/>
  <c r="C229" i="46"/>
  <c r="C230" i="46"/>
  <c r="C231" i="46"/>
  <c r="C232" i="46"/>
  <c r="C233" i="46"/>
  <c r="C234" i="46"/>
  <c r="C235" i="46"/>
  <c r="C236" i="46"/>
  <c r="C237" i="46"/>
  <c r="C238" i="46"/>
  <c r="C239" i="46"/>
  <c r="C240" i="46"/>
  <c r="C241" i="46"/>
  <c r="C242" i="46"/>
  <c r="C243" i="46"/>
  <c r="C244" i="46"/>
  <c r="C245" i="46"/>
  <c r="C246" i="46"/>
  <c r="C247" i="46"/>
  <c r="C248" i="46"/>
  <c r="C249" i="46"/>
  <c r="C250" i="46"/>
  <c r="C251" i="46"/>
  <c r="C252" i="46"/>
  <c r="C253" i="46"/>
  <c r="C254" i="46"/>
  <c r="C255" i="46"/>
  <c r="C256" i="46"/>
  <c r="C257" i="46"/>
  <c r="C258" i="46"/>
  <c r="C259" i="46"/>
  <c r="C260" i="46"/>
  <c r="C261" i="46"/>
  <c r="C262" i="46"/>
  <c r="C263" i="46"/>
  <c r="C264" i="46"/>
  <c r="C265" i="46"/>
  <c r="C266" i="46"/>
  <c r="C267" i="46"/>
  <c r="C268" i="46"/>
  <c r="C269" i="46"/>
  <c r="C270" i="46"/>
  <c r="C271" i="46"/>
  <c r="C272" i="46"/>
  <c r="C273" i="46"/>
  <c r="C274" i="46"/>
  <c r="C275" i="46"/>
  <c r="C276" i="46"/>
  <c r="C277" i="46"/>
  <c r="C278" i="46"/>
  <c r="C279" i="46"/>
  <c r="C280" i="46"/>
  <c r="C281" i="46"/>
  <c r="C282" i="46"/>
  <c r="C283" i="46"/>
  <c r="C284" i="46"/>
  <c r="C285" i="46"/>
  <c r="C286" i="46"/>
  <c r="C287" i="46"/>
  <c r="C288" i="46"/>
  <c r="C289" i="46"/>
  <c r="C290" i="46"/>
  <c r="C291" i="46"/>
  <c r="C292" i="46"/>
  <c r="C293" i="46"/>
  <c r="C294" i="46"/>
  <c r="C295" i="46"/>
  <c r="C296" i="46"/>
  <c r="C297" i="46"/>
  <c r="C298" i="46"/>
  <c r="C299" i="46"/>
  <c r="C300" i="46"/>
  <c r="C301" i="46"/>
  <c r="C302" i="46"/>
  <c r="C303" i="46"/>
  <c r="C304" i="46"/>
  <c r="C305" i="46"/>
  <c r="C306" i="46"/>
  <c r="C307" i="46"/>
  <c r="C308" i="46"/>
  <c r="C309" i="46"/>
  <c r="C310" i="46"/>
  <c r="C311" i="46"/>
  <c r="C312" i="46"/>
  <c r="C313" i="46"/>
  <c r="C314" i="46"/>
  <c r="C315" i="46"/>
  <c r="C316" i="46"/>
  <c r="C317" i="46"/>
  <c r="C318" i="46"/>
  <c r="C319" i="46"/>
  <c r="C320" i="46"/>
  <c r="C321" i="46"/>
  <c r="C322" i="46"/>
  <c r="C323" i="46"/>
  <c r="C324" i="46"/>
  <c r="C325" i="46"/>
  <c r="C326" i="46"/>
  <c r="C327" i="46"/>
  <c r="C328" i="46"/>
  <c r="C329" i="46"/>
  <c r="C330" i="46"/>
  <c r="C331" i="46"/>
  <c r="C332" i="46"/>
  <c r="C333" i="46"/>
  <c r="C334" i="46"/>
  <c r="C335" i="46"/>
  <c r="C336" i="46"/>
  <c r="C337" i="46"/>
  <c r="C338" i="46"/>
  <c r="C339" i="46"/>
  <c r="C340" i="46"/>
  <c r="C341" i="46"/>
  <c r="C342" i="46"/>
  <c r="C343" i="46"/>
  <c r="C344" i="46"/>
  <c r="C345" i="46"/>
  <c r="C346" i="46"/>
  <c r="C347" i="46"/>
  <c r="C348" i="46"/>
  <c r="C349" i="46"/>
  <c r="C350" i="46"/>
  <c r="C351" i="46"/>
  <c r="C352" i="46"/>
  <c r="C353" i="46"/>
  <c r="C354" i="46"/>
  <c r="C355" i="46"/>
  <c r="C356" i="46"/>
  <c r="C357" i="46"/>
  <c r="C358" i="46"/>
  <c r="C359" i="46"/>
  <c r="C360" i="46"/>
  <c r="C361" i="46"/>
  <c r="C362" i="46"/>
  <c r="C363" i="46"/>
  <c r="C364" i="46"/>
  <c r="C365" i="46"/>
  <c r="C366" i="46"/>
  <c r="C367" i="46"/>
  <c r="C368" i="46"/>
  <c r="C369" i="46"/>
  <c r="C87" i="43"/>
  <c r="C88" i="43"/>
  <c r="C89" i="43"/>
  <c r="C90" i="43"/>
  <c r="C91" i="43"/>
  <c r="C92" i="43"/>
  <c r="C93" i="43"/>
  <c r="C94" i="43"/>
  <c r="C95" i="43"/>
  <c r="C96" i="43"/>
  <c r="C97" i="43"/>
  <c r="C98" i="43"/>
  <c r="C99" i="43"/>
  <c r="C100" i="43"/>
  <c r="C101" i="43"/>
  <c r="C67" i="43"/>
  <c r="C68" i="43"/>
  <c r="C69" i="43"/>
  <c r="C70" i="43"/>
  <c r="C71" i="43"/>
  <c r="C72" i="43"/>
  <c r="C73" i="43"/>
  <c r="C74" i="43"/>
  <c r="C75" i="43"/>
  <c r="C76" i="43"/>
  <c r="C77" i="43"/>
  <c r="C78" i="43"/>
  <c r="C79" i="43"/>
  <c r="C80" i="43"/>
  <c r="C81" i="43"/>
  <c r="C104" i="45"/>
  <c r="C47" i="43"/>
  <c r="C48" i="43"/>
  <c r="C49" i="43"/>
  <c r="C50" i="43"/>
  <c r="C51" i="43"/>
  <c r="C52" i="43"/>
  <c r="C53" i="43"/>
  <c r="C54" i="43"/>
  <c r="C55" i="43"/>
  <c r="C56" i="43"/>
  <c r="C57" i="43"/>
  <c r="C58" i="43"/>
  <c r="C59" i="43"/>
  <c r="C60" i="43"/>
  <c r="C61" i="43"/>
  <c r="C27" i="43"/>
  <c r="C28" i="43"/>
  <c r="C29" i="43"/>
  <c r="C30" i="43"/>
  <c r="C31" i="43"/>
  <c r="C32" i="43"/>
  <c r="C33" i="43"/>
  <c r="C34" i="43"/>
  <c r="C35" i="43"/>
  <c r="C36" i="43"/>
  <c r="C37" i="43"/>
  <c r="C38" i="43"/>
  <c r="C39" i="43"/>
  <c r="C40" i="43"/>
  <c r="C41" i="43"/>
  <c r="C7" i="43"/>
  <c r="C8" i="43"/>
  <c r="C9" i="43"/>
  <c r="C10" i="43"/>
  <c r="C11" i="43"/>
  <c r="C12" i="43"/>
  <c r="C13" i="43"/>
  <c r="C14" i="43"/>
  <c r="C15" i="43"/>
  <c r="C16" i="43"/>
  <c r="C17" i="43"/>
  <c r="C18" i="43"/>
  <c r="C19" i="43"/>
  <c r="C20" i="43"/>
  <c r="C21" i="43"/>
  <c r="B663" i="41"/>
  <c r="B664" i="41"/>
  <c r="B665" i="41"/>
  <c r="B666" i="41"/>
  <c r="B667" i="41"/>
  <c r="B668" i="41"/>
  <c r="B669" i="41"/>
  <c r="B670" i="41"/>
  <c r="B671" i="41"/>
  <c r="B672" i="41"/>
  <c r="B673" i="41"/>
  <c r="B674" i="41"/>
  <c r="B675" i="41"/>
  <c r="B676" i="41"/>
  <c r="B677" i="41"/>
  <c r="B678" i="41"/>
  <c r="B679" i="41"/>
  <c r="B680" i="41"/>
  <c r="B681" i="41"/>
  <c r="B682" i="41"/>
  <c r="B683" i="41"/>
  <c r="B684" i="41"/>
  <c r="B685" i="41"/>
  <c r="B686" i="41"/>
  <c r="B687" i="41"/>
  <c r="B688" i="41"/>
  <c r="B689" i="41"/>
  <c r="B690" i="41"/>
  <c r="B691" i="41"/>
  <c r="B692" i="41"/>
  <c r="B693" i="41"/>
  <c r="B694" i="41"/>
  <c r="B695" i="41"/>
  <c r="B696" i="41"/>
  <c r="B697" i="41"/>
  <c r="B698" i="41"/>
  <c r="B699" i="41"/>
  <c r="B700" i="41"/>
  <c r="B701" i="41"/>
  <c r="B623" i="41"/>
  <c r="B624" i="41"/>
  <c r="B625" i="41"/>
  <c r="B626" i="41"/>
  <c r="B627" i="41"/>
  <c r="B628" i="41"/>
  <c r="B629" i="41"/>
  <c r="B630" i="41"/>
  <c r="B631" i="41"/>
  <c r="B632" i="41"/>
  <c r="B633" i="41"/>
  <c r="B634" i="41"/>
  <c r="B635" i="41"/>
  <c r="B636" i="41"/>
  <c r="B637" i="41"/>
  <c r="B638" i="41"/>
  <c r="B639" i="41"/>
  <c r="B640" i="41"/>
  <c r="B641" i="41"/>
  <c r="B642" i="41"/>
  <c r="B643" i="41"/>
  <c r="B644" i="41"/>
  <c r="B645" i="41"/>
  <c r="B646" i="41"/>
  <c r="B647" i="41"/>
  <c r="B648" i="41"/>
  <c r="B649" i="41"/>
  <c r="B650" i="41"/>
  <c r="B651" i="41"/>
  <c r="B652" i="41"/>
  <c r="B653" i="41"/>
  <c r="B654" i="41"/>
  <c r="B655" i="41"/>
  <c r="B656" i="41"/>
  <c r="B657" i="41"/>
  <c r="B658" i="41"/>
  <c r="B659" i="41"/>
  <c r="B660" i="41"/>
  <c r="B661" i="41"/>
  <c r="B583" i="41"/>
  <c r="B584" i="41"/>
  <c r="B585" i="41"/>
  <c r="B586" i="41"/>
  <c r="B587" i="41"/>
  <c r="B588" i="41"/>
  <c r="B589" i="41"/>
  <c r="B590" i="41"/>
  <c r="B591" i="41"/>
  <c r="B592" i="41"/>
  <c r="B593" i="41"/>
  <c r="B594" i="41"/>
  <c r="B595" i="41"/>
  <c r="B596" i="41"/>
  <c r="B597" i="41"/>
  <c r="B598" i="41"/>
  <c r="B599" i="41"/>
  <c r="B600" i="41"/>
  <c r="B601" i="41"/>
  <c r="B602" i="41"/>
  <c r="B603" i="41"/>
  <c r="B604" i="41"/>
  <c r="B605" i="41"/>
  <c r="B606" i="41"/>
  <c r="B607" i="41"/>
  <c r="B608" i="41"/>
  <c r="B609" i="41"/>
  <c r="B610" i="41"/>
  <c r="B611" i="41"/>
  <c r="B612" i="41"/>
  <c r="B613" i="41"/>
  <c r="B614" i="41"/>
  <c r="B615" i="41"/>
  <c r="B616" i="41"/>
  <c r="B617" i="41"/>
  <c r="B618" i="41"/>
  <c r="B619" i="41"/>
  <c r="B620" i="41"/>
  <c r="B621" i="41"/>
  <c r="B543" i="41"/>
  <c r="B544" i="41"/>
  <c r="B545" i="41"/>
  <c r="B546" i="41"/>
  <c r="B547" i="41"/>
  <c r="B548" i="41"/>
  <c r="B549" i="41"/>
  <c r="B550" i="41"/>
  <c r="B551" i="41"/>
  <c r="B552" i="41"/>
  <c r="B553" i="41"/>
  <c r="B554" i="41"/>
  <c r="B555" i="41"/>
  <c r="B556" i="41"/>
  <c r="B557" i="41"/>
  <c r="B558" i="41"/>
  <c r="B559" i="41"/>
  <c r="B560" i="41"/>
  <c r="B561" i="41"/>
  <c r="B562" i="41"/>
  <c r="B563" i="41"/>
  <c r="B564" i="41"/>
  <c r="B565" i="41"/>
  <c r="B566" i="41"/>
  <c r="B567" i="41"/>
  <c r="B568" i="41"/>
  <c r="B569" i="41"/>
  <c r="B570" i="41"/>
  <c r="B571" i="41"/>
  <c r="B572" i="41"/>
  <c r="B573" i="41"/>
  <c r="B574" i="41"/>
  <c r="B575" i="41"/>
  <c r="B576" i="41"/>
  <c r="B577" i="41"/>
  <c r="B578" i="41"/>
  <c r="B579" i="41"/>
  <c r="B580" i="41"/>
  <c r="B581" i="41"/>
  <c r="A502" i="41"/>
  <c r="A503" i="41"/>
  <c r="A504" i="41"/>
  <c r="A505" i="41"/>
  <c r="A506" i="41"/>
  <c r="A507" i="41"/>
  <c r="A508" i="41"/>
  <c r="A509" i="41"/>
  <c r="A510" i="41"/>
  <c r="A511" i="41"/>
  <c r="A512" i="41"/>
  <c r="A513" i="41"/>
  <c r="A514" i="41"/>
  <c r="A515" i="41"/>
  <c r="A516" i="41"/>
  <c r="A517" i="41"/>
  <c r="A518" i="41"/>
  <c r="A519" i="41"/>
  <c r="A520" i="41"/>
  <c r="A521" i="41"/>
  <c r="A522" i="41"/>
  <c r="A523" i="41"/>
  <c r="A524" i="41"/>
  <c r="A525" i="41"/>
  <c r="A526" i="41"/>
  <c r="A527" i="41"/>
  <c r="A528" i="41"/>
  <c r="A529" i="41"/>
  <c r="A530" i="41"/>
  <c r="A531" i="41"/>
  <c r="A532" i="41"/>
  <c r="A533" i="41"/>
  <c r="A534" i="41"/>
  <c r="A535" i="41"/>
  <c r="A536" i="41"/>
  <c r="A537" i="41"/>
  <c r="A538" i="41"/>
  <c r="A539" i="41"/>
  <c r="B503" i="41"/>
  <c r="B504" i="41"/>
  <c r="B505" i="41"/>
  <c r="B506" i="41"/>
  <c r="B507" i="41"/>
  <c r="B508" i="41"/>
  <c r="B509" i="41"/>
  <c r="B510" i="41"/>
  <c r="B511" i="41"/>
  <c r="B512" i="41"/>
  <c r="B513" i="41"/>
  <c r="B514" i="41"/>
  <c r="B515" i="41"/>
  <c r="B516" i="41"/>
  <c r="B517" i="41"/>
  <c r="B518" i="41"/>
  <c r="B519" i="41"/>
  <c r="B520" i="41"/>
  <c r="B521" i="41"/>
  <c r="B522" i="41"/>
  <c r="B523" i="41"/>
  <c r="B524" i="41"/>
  <c r="B525" i="41"/>
  <c r="B526" i="41"/>
  <c r="B527" i="41"/>
  <c r="B528" i="41"/>
  <c r="B529" i="41"/>
  <c r="B530" i="41"/>
  <c r="B531" i="41"/>
  <c r="B532" i="41"/>
  <c r="B533" i="41"/>
  <c r="B534" i="41"/>
  <c r="B535" i="41"/>
  <c r="B536" i="41"/>
  <c r="B537" i="41"/>
  <c r="B538" i="41"/>
  <c r="B539" i="41"/>
  <c r="B540" i="41"/>
  <c r="B541" i="41"/>
  <c r="C502" i="41"/>
  <c r="C503" i="41"/>
  <c r="C504" i="41"/>
  <c r="C505" i="41"/>
  <c r="C506" i="41"/>
  <c r="C507" i="41"/>
  <c r="C508" i="41"/>
  <c r="C509" i="41"/>
  <c r="C510" i="41"/>
  <c r="C511" i="41"/>
  <c r="C512" i="41"/>
  <c r="C513" i="41"/>
  <c r="C514" i="41"/>
  <c r="C515" i="41"/>
  <c r="C516" i="41"/>
  <c r="C517" i="41"/>
  <c r="C518" i="41"/>
  <c r="C519" i="41"/>
  <c r="C520" i="41"/>
  <c r="C521" i="41"/>
  <c r="C522" i="41"/>
  <c r="C523" i="41"/>
  <c r="C524" i="41"/>
  <c r="C525" i="41"/>
  <c r="C526" i="41"/>
  <c r="C527" i="41"/>
  <c r="C528" i="41"/>
  <c r="C529" i="41"/>
  <c r="C530" i="41"/>
  <c r="C531" i="41"/>
  <c r="C532" i="41"/>
  <c r="C533" i="41"/>
  <c r="C534" i="41"/>
  <c r="C535" i="41"/>
  <c r="C536" i="41"/>
  <c r="C537" i="41"/>
  <c r="C538" i="41"/>
  <c r="C539" i="41"/>
  <c r="C540" i="41"/>
  <c r="C541" i="41"/>
  <c r="C542" i="41"/>
  <c r="C543" i="41"/>
  <c r="C544" i="41"/>
  <c r="C545" i="41"/>
  <c r="C546" i="41"/>
  <c r="C547" i="41"/>
  <c r="C548" i="41"/>
  <c r="C549" i="41"/>
  <c r="C550" i="41"/>
  <c r="C551" i="41"/>
  <c r="C552" i="41"/>
  <c r="C553" i="41"/>
  <c r="C554" i="41"/>
  <c r="C555" i="41"/>
  <c r="C556" i="41"/>
  <c r="C557" i="41"/>
  <c r="C558" i="41"/>
  <c r="C559" i="41"/>
  <c r="C560" i="41"/>
  <c r="C561" i="41"/>
  <c r="C562" i="41"/>
  <c r="C563" i="41"/>
  <c r="C564" i="41"/>
  <c r="C565" i="41"/>
  <c r="C566" i="41"/>
  <c r="C567" i="41"/>
  <c r="C568" i="41"/>
  <c r="C569" i="41"/>
  <c r="C570" i="41"/>
  <c r="C571" i="41"/>
  <c r="C572" i="41"/>
  <c r="C573" i="41"/>
  <c r="C574" i="41"/>
  <c r="C575" i="41"/>
  <c r="C576" i="41"/>
  <c r="C577" i="41"/>
  <c r="C578" i="41"/>
  <c r="C579" i="41"/>
  <c r="C580" i="41"/>
  <c r="C581" i="41"/>
  <c r="C582" i="41"/>
  <c r="C583" i="41"/>
  <c r="C584" i="41"/>
  <c r="C585" i="41"/>
  <c r="C586" i="41"/>
  <c r="C587" i="41"/>
  <c r="C588" i="41"/>
  <c r="C589" i="41"/>
  <c r="C590" i="41"/>
  <c r="C591" i="41"/>
  <c r="C592" i="41"/>
  <c r="C593" i="41"/>
  <c r="C594" i="41"/>
  <c r="C595" i="41"/>
  <c r="C596" i="41"/>
  <c r="C597" i="41"/>
  <c r="C598" i="41"/>
  <c r="C599" i="41"/>
  <c r="C600" i="41"/>
  <c r="C601" i="41"/>
  <c r="C602" i="41"/>
  <c r="C603" i="41"/>
  <c r="C604" i="41"/>
  <c r="C605" i="41"/>
  <c r="C606" i="41"/>
  <c r="C607" i="41"/>
  <c r="C608" i="41"/>
  <c r="C609" i="41"/>
  <c r="C610" i="41"/>
  <c r="C611" i="41"/>
  <c r="C612" i="41"/>
  <c r="C613" i="41"/>
  <c r="C614" i="41"/>
  <c r="C615" i="41"/>
  <c r="C616" i="41"/>
  <c r="C617" i="41"/>
  <c r="C618" i="41"/>
  <c r="C619" i="41"/>
  <c r="C620" i="41"/>
  <c r="C621" i="41"/>
  <c r="C622" i="41"/>
  <c r="C623" i="41"/>
  <c r="C624" i="41"/>
  <c r="C625" i="41"/>
  <c r="C626" i="41"/>
  <c r="C627" i="41"/>
  <c r="C628" i="41"/>
  <c r="C629" i="41"/>
  <c r="C630" i="41"/>
  <c r="C631" i="41"/>
  <c r="C632" i="41"/>
  <c r="C633" i="41"/>
  <c r="C634" i="41"/>
  <c r="C635" i="41"/>
  <c r="C636" i="41"/>
  <c r="C637" i="41"/>
  <c r="C638" i="41"/>
  <c r="C639" i="41"/>
  <c r="C640" i="41"/>
  <c r="C641" i="41"/>
  <c r="C642" i="41"/>
  <c r="C643" i="41"/>
  <c r="C644" i="41"/>
  <c r="C645" i="41"/>
  <c r="C646" i="41"/>
  <c r="C647" i="41"/>
  <c r="C648" i="41"/>
  <c r="C649" i="41"/>
  <c r="C650" i="41"/>
  <c r="C651" i="41"/>
  <c r="C652" i="41"/>
  <c r="C653" i="41"/>
  <c r="C654" i="41"/>
  <c r="C655" i="41"/>
  <c r="C656" i="41"/>
  <c r="C657" i="41"/>
  <c r="C658" i="41"/>
  <c r="C659" i="41"/>
  <c r="C660" i="41"/>
  <c r="C661" i="41"/>
  <c r="C662" i="41"/>
  <c r="C663" i="41"/>
  <c r="C664" i="41"/>
  <c r="C665" i="41"/>
  <c r="C666" i="41"/>
  <c r="C667" i="41"/>
  <c r="C668" i="41"/>
  <c r="C669" i="41"/>
  <c r="C670" i="41"/>
  <c r="C671" i="41"/>
  <c r="C672" i="41"/>
  <c r="C673" i="41"/>
  <c r="C674" i="41"/>
  <c r="C675" i="41"/>
  <c r="C676" i="41"/>
  <c r="C677" i="41"/>
  <c r="C678" i="41"/>
  <c r="C679" i="41"/>
  <c r="C680" i="41"/>
  <c r="C681" i="41"/>
  <c r="C682" i="41"/>
  <c r="C683" i="41"/>
  <c r="C684" i="41"/>
  <c r="C685" i="41"/>
  <c r="C686" i="41"/>
  <c r="C687" i="41"/>
  <c r="C688" i="41"/>
  <c r="C689" i="41"/>
  <c r="C690" i="41"/>
  <c r="C691" i="41"/>
  <c r="C692" i="41"/>
  <c r="C693" i="41"/>
  <c r="C694" i="41"/>
  <c r="C695" i="41"/>
  <c r="C696" i="41"/>
  <c r="C697" i="41"/>
  <c r="C698" i="41"/>
  <c r="C699" i="41"/>
  <c r="C700" i="41"/>
  <c r="C701" i="41"/>
  <c r="I13" i="45"/>
  <c r="I14" i="45"/>
  <c r="I15" i="45"/>
  <c r="I16" i="45"/>
  <c r="I17" i="45"/>
  <c r="I18" i="45"/>
  <c r="I19" i="45"/>
  <c r="I20" i="45"/>
  <c r="I21" i="45"/>
  <c r="I22" i="45"/>
  <c r="I23" i="45"/>
  <c r="I24" i="45"/>
  <c r="I25" i="45"/>
  <c r="I26" i="45"/>
  <c r="I27" i="45"/>
  <c r="I28" i="45"/>
  <c r="I29" i="45"/>
  <c r="I30" i="45"/>
  <c r="I31" i="45"/>
  <c r="I32" i="45"/>
  <c r="I33" i="45"/>
  <c r="I34" i="45"/>
  <c r="I35" i="45"/>
  <c r="I36" i="45"/>
  <c r="I37" i="45"/>
  <c r="I38" i="45"/>
  <c r="I39" i="45"/>
  <c r="I40" i="45"/>
  <c r="I41" i="45"/>
  <c r="I42" i="45"/>
  <c r="I43" i="45"/>
  <c r="I44" i="45"/>
  <c r="I45" i="45"/>
  <c r="I46" i="45"/>
  <c r="I47" i="45"/>
  <c r="I48" i="45"/>
  <c r="I49" i="45"/>
  <c r="I50" i="45"/>
  <c r="I51" i="45"/>
  <c r="I52" i="45"/>
  <c r="I53" i="45"/>
  <c r="I54" i="45"/>
  <c r="I55" i="45"/>
  <c r="I56" i="45"/>
  <c r="I57" i="45"/>
  <c r="I58" i="45"/>
  <c r="I59" i="45"/>
  <c r="I60" i="45"/>
  <c r="I61"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4" i="45"/>
  <c r="I105" i="45"/>
  <c r="I106" i="45"/>
  <c r="I107" i="45"/>
  <c r="I108" i="45"/>
  <c r="I109" i="45"/>
  <c r="I110" i="45"/>
  <c r="I111" i="45"/>
  <c r="I112" i="45"/>
  <c r="I113" i="45"/>
  <c r="I114" i="45"/>
  <c r="I115" i="45"/>
  <c r="I116" i="45"/>
  <c r="I117" i="45"/>
  <c r="I118" i="45"/>
  <c r="I119" i="45"/>
  <c r="I120" i="45"/>
  <c r="I121" i="45"/>
  <c r="I122" i="45"/>
  <c r="I123" i="45"/>
  <c r="I124" i="45"/>
  <c r="I125" i="45"/>
  <c r="I126" i="45"/>
  <c r="I127" i="45"/>
  <c r="I128" i="45"/>
  <c r="I129" i="45"/>
  <c r="I130" i="45"/>
  <c r="I131" i="45"/>
  <c r="I132" i="45"/>
  <c r="I133" i="45"/>
  <c r="I134" i="45"/>
  <c r="I135" i="45"/>
  <c r="I136" i="45"/>
  <c r="I137" i="45"/>
  <c r="I138" i="45"/>
  <c r="I139" i="45"/>
  <c r="I140" i="45"/>
  <c r="I141" i="45"/>
  <c r="I142" i="45"/>
  <c r="I143" i="45"/>
  <c r="I144" i="45"/>
  <c r="I145" i="45"/>
  <c r="I146" i="45"/>
  <c r="I147" i="45"/>
  <c r="I148" i="45"/>
  <c r="I149" i="45"/>
  <c r="I150" i="45"/>
  <c r="I151" i="45"/>
  <c r="I152" i="45"/>
  <c r="I153" i="45"/>
  <c r="I154" i="45"/>
  <c r="I155" i="45"/>
  <c r="I156" i="45"/>
  <c r="I157" i="45"/>
  <c r="I158" i="45"/>
  <c r="I159" i="45"/>
  <c r="I160" i="45"/>
  <c r="I161" i="45"/>
  <c r="I162" i="45"/>
  <c r="I163" i="45"/>
  <c r="I164" i="45"/>
  <c r="I165" i="45"/>
  <c r="I166" i="45"/>
  <c r="I167" i="45"/>
  <c r="I168" i="45"/>
  <c r="I169" i="45"/>
  <c r="I170"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I222" i="45"/>
  <c r="I223" i="45"/>
  <c r="A540" i="41"/>
  <c r="A541" i="41"/>
  <c r="A542" i="41"/>
  <c r="A543" i="41"/>
  <c r="A544" i="41"/>
  <c r="A545" i="41"/>
  <c r="A546" i="41"/>
  <c r="A547" i="41"/>
  <c r="A548" i="41"/>
  <c r="A549" i="41"/>
  <c r="A550" i="41"/>
  <c r="A551" i="41"/>
  <c r="A552" i="41"/>
  <c r="A553" i="41"/>
  <c r="A554" i="41"/>
  <c r="A555" i="41"/>
  <c r="A556" i="41"/>
  <c r="A557" i="41"/>
  <c r="A558" i="41"/>
  <c r="A559" i="41"/>
  <c r="A560" i="41"/>
  <c r="A561" i="41"/>
  <c r="A562" i="41"/>
  <c r="A563" i="41"/>
  <c r="A564" i="41"/>
  <c r="A565" i="41"/>
  <c r="A566" i="41"/>
  <c r="A567" i="41"/>
  <c r="A568" i="41"/>
  <c r="A569" i="41"/>
  <c r="A570" i="41"/>
  <c r="A571" i="41"/>
  <c r="A572" i="41"/>
  <c r="A573" i="41"/>
  <c r="A574" i="41"/>
  <c r="A575" i="41"/>
  <c r="A576" i="41"/>
  <c r="A577" i="41"/>
  <c r="A578" i="41"/>
  <c r="A579" i="41"/>
  <c r="A581" i="41"/>
  <c r="A582" i="41"/>
  <c r="A583" i="41"/>
  <c r="A584" i="41"/>
  <c r="A585" i="41"/>
  <c r="A586" i="41"/>
  <c r="A587" i="41"/>
  <c r="A588" i="41"/>
  <c r="A589" i="41"/>
  <c r="A590" i="41"/>
  <c r="A591" i="41"/>
  <c r="A592" i="41"/>
  <c r="A593" i="41"/>
  <c r="A594" i="41"/>
  <c r="A595" i="41"/>
  <c r="A596" i="41"/>
  <c r="A597" i="41"/>
  <c r="A598" i="41"/>
  <c r="A599" i="41"/>
  <c r="A600" i="41"/>
  <c r="A601" i="41"/>
  <c r="A602" i="41"/>
  <c r="A603" i="41"/>
  <c r="A604" i="41"/>
  <c r="A605" i="41"/>
  <c r="A606" i="41"/>
  <c r="A607" i="41"/>
  <c r="A608" i="41"/>
  <c r="A609" i="41"/>
  <c r="A610" i="41"/>
  <c r="A611" i="41"/>
  <c r="A612" i="41"/>
  <c r="A613" i="41"/>
  <c r="A614" i="41"/>
  <c r="A615" i="41"/>
  <c r="A616" i="41"/>
  <c r="A617" i="41"/>
  <c r="A618" i="41"/>
  <c r="A619" i="41"/>
  <c r="A580" i="41"/>
  <c r="A620" i="41"/>
  <c r="A621" i="41"/>
  <c r="A622" i="41"/>
  <c r="A623" i="41"/>
  <c r="A624" i="41"/>
  <c r="A625" i="41"/>
  <c r="A626" i="41"/>
  <c r="A627" i="41"/>
  <c r="A628" i="41"/>
  <c r="A629" i="41"/>
  <c r="A630" i="41"/>
  <c r="A631" i="41"/>
  <c r="A632" i="41"/>
  <c r="A633" i="41"/>
  <c r="A634" i="41"/>
  <c r="A635" i="41"/>
  <c r="A636" i="41"/>
  <c r="A637" i="41"/>
  <c r="A638" i="41"/>
  <c r="A639" i="41"/>
  <c r="A640" i="41"/>
  <c r="A641" i="41"/>
  <c r="A642" i="41"/>
  <c r="A643" i="41"/>
  <c r="A644" i="41"/>
  <c r="A645" i="41"/>
  <c r="A646" i="41"/>
  <c r="A647" i="41"/>
  <c r="A648" i="41"/>
  <c r="A649" i="41"/>
  <c r="A650" i="41"/>
  <c r="A651" i="41"/>
  <c r="A652" i="41"/>
  <c r="A653" i="41"/>
  <c r="A654" i="41"/>
  <c r="A655" i="41"/>
  <c r="A656" i="41"/>
  <c r="A657" i="41"/>
  <c r="A658" i="41"/>
  <c r="A659" i="41"/>
  <c r="A661" i="41"/>
  <c r="A662" i="41"/>
  <c r="A663" i="41"/>
  <c r="A664" i="41"/>
  <c r="A665" i="41"/>
  <c r="A666" i="41"/>
  <c r="A667" i="41"/>
  <c r="A668" i="41"/>
  <c r="A669" i="41"/>
  <c r="A670" i="41"/>
  <c r="A671" i="41"/>
  <c r="A672" i="41"/>
  <c r="A673" i="41"/>
  <c r="A674" i="41"/>
  <c r="A675" i="41"/>
  <c r="A676" i="41"/>
  <c r="A677" i="41"/>
  <c r="A678" i="41"/>
  <c r="A679" i="41"/>
  <c r="A680" i="41"/>
  <c r="A681" i="41"/>
  <c r="A682" i="41"/>
  <c r="A683" i="41"/>
  <c r="A684" i="41"/>
  <c r="A685" i="41"/>
  <c r="A686" i="41"/>
  <c r="A687" i="41"/>
  <c r="A688" i="41"/>
  <c r="A689" i="41"/>
  <c r="A690" i="41"/>
  <c r="A691" i="41"/>
  <c r="A692" i="41"/>
  <c r="A693" i="41"/>
  <c r="A694" i="41"/>
  <c r="A695" i="41"/>
  <c r="A696" i="41"/>
  <c r="A697" i="41"/>
  <c r="A698" i="41"/>
  <c r="A699" i="41"/>
  <c r="A660" i="41"/>
  <c r="A700" i="41"/>
  <c r="A701" i="41"/>
  <c r="BI2" i="1"/>
  <c r="J18" i="40"/>
  <c r="H22" i="40"/>
  <c r="I22" i="40"/>
  <c r="J22" i="40"/>
  <c r="K22" i="40"/>
  <c r="EG712" i="1"/>
  <c r="EG628" i="1"/>
  <c r="EG544" i="1"/>
  <c r="EG462" i="1"/>
  <c r="EG379" i="1"/>
  <c r="EG295" i="1"/>
  <c r="EG210" i="1"/>
  <c r="EG753" i="1"/>
  <c r="EG2" i="1"/>
  <c r="AE18" i="40"/>
  <c r="AD22" i="40"/>
  <c r="AE22" i="40"/>
  <c r="EG43" i="1"/>
  <c r="EG84" i="1"/>
  <c r="EG127" i="1"/>
  <c r="EG169" i="1"/>
  <c r="EG252" i="1"/>
  <c r="EG336" i="1"/>
  <c r="EG421" i="1"/>
  <c r="EG503" i="1"/>
  <c r="EG586" i="1"/>
  <c r="EG671" i="1"/>
  <c r="EG796"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<sst xmlns="http://schemas.openxmlformats.org/spreadsheetml/2006/main" count="29475" uniqueCount="4233">
  <si>
    <t>Abraham</t>
  </si>
  <si>
    <t>Ozuna</t>
  </si>
  <si>
    <t>Pablo</t>
  </si>
  <si>
    <t>Pagan</t>
  </si>
  <si>
    <t>Villar</t>
  </si>
  <si>
    <t>Reese</t>
  </si>
  <si>
    <t>Rosario</t>
  </si>
  <si>
    <t>Sandoval</t>
  </si>
  <si>
    <t>Richie</t>
  </si>
  <si>
    <t>Sisco</t>
  </si>
  <si>
    <t>Soler</t>
  </si>
  <si>
    <t>White</t>
  </si>
  <si>
    <t>Yan</t>
  </si>
  <si>
    <t>PHI</t>
  </si>
  <si>
    <t>TEX</t>
  </si>
  <si>
    <t>LAD</t>
  </si>
  <si>
    <t>NYY</t>
  </si>
  <si>
    <t>BAL</t>
  </si>
  <si>
    <t>LAA</t>
  </si>
  <si>
    <t>ZXFA</t>
  </si>
  <si>
    <t>Ronald</t>
  </si>
  <si>
    <t>Tomlin</t>
  </si>
  <si>
    <t>Nova</t>
  </si>
  <si>
    <t>Dillon</t>
  </si>
  <si>
    <t>Lucas</t>
  </si>
  <si>
    <t>Herrera</t>
  </si>
  <si>
    <t>Cervelli</t>
  </si>
  <si>
    <t>Jansen</t>
  </si>
  <si>
    <t>Kenley</t>
  </si>
  <si>
    <t>WAS</t>
  </si>
  <si>
    <t>Phegley</t>
  </si>
  <si>
    <t>Velasquez</t>
  </si>
  <si>
    <t>Vincent</t>
  </si>
  <si>
    <t>Thornburg</t>
  </si>
  <si>
    <t>Cashner</t>
  </si>
  <si>
    <t>Robbie</t>
  </si>
  <si>
    <t>Beckham</t>
  </si>
  <si>
    <t>Smoak</t>
  </si>
  <si>
    <t>Odorizzi</t>
  </si>
  <si>
    <t>Alonso</t>
  </si>
  <si>
    <t>Yadiel</t>
  </si>
  <si>
    <t>Corbin</t>
  </si>
  <si>
    <t>Keon</t>
  </si>
  <si>
    <t>Belt</t>
  </si>
  <si>
    <t>Culberson</t>
  </si>
  <si>
    <t>ARI</t>
  </si>
  <si>
    <t>L</t>
  </si>
  <si>
    <t>KC</t>
  </si>
  <si>
    <t>Yonder</t>
  </si>
  <si>
    <t>Holt</t>
  </si>
  <si>
    <t>Hosmer</t>
  </si>
  <si>
    <t>Gerrit</t>
  </si>
  <si>
    <t>Hand</t>
  </si>
  <si>
    <t>Marcell</t>
  </si>
  <si>
    <t>Strasburg</t>
  </si>
  <si>
    <t>Seager</t>
  </si>
  <si>
    <t>Steven</t>
  </si>
  <si>
    <t>Turner</t>
  </si>
  <si>
    <t>Richards</t>
  </si>
  <si>
    <t>Stassi</t>
  </si>
  <si>
    <t>Pollock</t>
  </si>
  <si>
    <t>Grichuk</t>
  </si>
  <si>
    <t>Randal</t>
  </si>
  <si>
    <t>Brooks</t>
  </si>
  <si>
    <t>Leake</t>
  </si>
  <si>
    <t>Trout</t>
  </si>
  <si>
    <t>Boxberger</t>
  </si>
  <si>
    <t>Arenado</t>
  </si>
  <si>
    <t>Skaggs</t>
  </si>
  <si>
    <t>Minor</t>
  </si>
  <si>
    <t>Gibson</t>
  </si>
  <si>
    <t>Dyson</t>
  </si>
  <si>
    <t>Sam</t>
  </si>
  <si>
    <t>Forsythe</t>
  </si>
  <si>
    <t>Stammen</t>
  </si>
  <si>
    <t>Avila</t>
  </si>
  <si>
    <t>Iglesias</t>
  </si>
  <si>
    <t>Moreland</t>
  </si>
  <si>
    <t>Kipnis</t>
  </si>
  <si>
    <t>Tyson</t>
  </si>
  <si>
    <t>Joseph</t>
  </si>
  <si>
    <t>Profar</t>
  </si>
  <si>
    <t>Domingo</t>
  </si>
  <si>
    <t>Chapman</t>
  </si>
  <si>
    <t>Aroldis</t>
  </si>
  <si>
    <t>Sano</t>
  </si>
  <si>
    <t>Gabriel</t>
  </si>
  <si>
    <t>Dee</t>
  </si>
  <si>
    <t>May</t>
  </si>
  <si>
    <t>Joyce</t>
  </si>
  <si>
    <t>Starling</t>
  </si>
  <si>
    <t>Kelley</t>
  </si>
  <si>
    <t>LAST</t>
  </si>
  <si>
    <t>FIRST</t>
  </si>
  <si>
    <t>POS</t>
  </si>
  <si>
    <t>PA</t>
  </si>
  <si>
    <t>IP</t>
  </si>
  <si>
    <t>1B</t>
  </si>
  <si>
    <t>2B</t>
  </si>
  <si>
    <t>3B</t>
  </si>
  <si>
    <t>Hill</t>
  </si>
  <si>
    <t>Rich</t>
  </si>
  <si>
    <t>Williams</t>
  </si>
  <si>
    <t>Marshall</t>
  </si>
  <si>
    <t>Sean</t>
  </si>
  <si>
    <t>Kevin</t>
  </si>
  <si>
    <t>Luke</t>
  </si>
  <si>
    <t>Carrasco</t>
  </si>
  <si>
    <t>Will</t>
  </si>
  <si>
    <t>Reynolds</t>
  </si>
  <si>
    <t>Anthony</t>
  </si>
  <si>
    <t>Zimmerman</t>
  </si>
  <si>
    <t>George</t>
  </si>
  <si>
    <t>Carpenter</t>
  </si>
  <si>
    <t>Green</t>
  </si>
  <si>
    <t>Harvey</t>
  </si>
  <si>
    <t>Iannetta</t>
  </si>
  <si>
    <t>Anderson</t>
  </si>
  <si>
    <t>Travis</t>
  </si>
  <si>
    <t>Pena</t>
  </si>
  <si>
    <t>Mills</t>
  </si>
  <si>
    <t>Lopez</t>
  </si>
  <si>
    <t>Emilio</t>
  </si>
  <si>
    <t>Braun</t>
  </si>
  <si>
    <t>Jack</t>
  </si>
  <si>
    <t>Peralta</t>
  </si>
  <si>
    <t>Desmond</t>
  </si>
  <si>
    <t>Gomes</t>
  </si>
  <si>
    <t>Julio</t>
  </si>
  <si>
    <t>CHC</t>
  </si>
  <si>
    <t>Vazquez</t>
  </si>
  <si>
    <t>Javier</t>
  </si>
  <si>
    <t>Sergio</t>
  </si>
  <si>
    <t>Rick</t>
  </si>
  <si>
    <t>Rivera</t>
  </si>
  <si>
    <t>Jesse</t>
  </si>
  <si>
    <t>Andrew</t>
  </si>
  <si>
    <t>Bobby</t>
  </si>
  <si>
    <t>James</t>
  </si>
  <si>
    <t>Ottavino</t>
  </si>
  <si>
    <t>Strop</t>
  </si>
  <si>
    <t>Steve</t>
  </si>
  <si>
    <t>Ramos</t>
  </si>
  <si>
    <t>Wilson</t>
  </si>
  <si>
    <t>Mitch</t>
  </si>
  <si>
    <t>Logan</t>
  </si>
  <si>
    <t>Danny</t>
  </si>
  <si>
    <t>Ramon</t>
  </si>
  <si>
    <t>Pete</t>
  </si>
  <si>
    <t>Harris</t>
  </si>
  <si>
    <t>Brendan</t>
  </si>
  <si>
    <t>Miguel</t>
  </si>
  <si>
    <t>Eugenio</t>
  </si>
  <si>
    <t>Galvis</t>
  </si>
  <si>
    <t>Freddy</t>
  </si>
  <si>
    <t>Brian</t>
  </si>
  <si>
    <t>Corey</t>
  </si>
  <si>
    <t>Randy</t>
  </si>
  <si>
    <t>Upton</t>
  </si>
  <si>
    <t>Murphy</t>
  </si>
  <si>
    <t>Choo</t>
  </si>
  <si>
    <t>Shin-Soo</t>
  </si>
  <si>
    <t>Pence</t>
  </si>
  <si>
    <t>Hunter</t>
  </si>
  <si>
    <t>CHW</t>
  </si>
  <si>
    <t>Rodriguez</t>
  </si>
  <si>
    <t>Paul</t>
  </si>
  <si>
    <t>Kendrick</t>
  </si>
  <si>
    <t>Mark</t>
  </si>
  <si>
    <t>Bell</t>
  </si>
  <si>
    <t>Heath</t>
  </si>
  <si>
    <t>Oscar</t>
  </si>
  <si>
    <t>Chacin</t>
  </si>
  <si>
    <t>Marcus</t>
  </si>
  <si>
    <t>Zach</t>
  </si>
  <si>
    <t>Tim</t>
  </si>
  <si>
    <t>Martinez</t>
  </si>
  <si>
    <t>Victor</t>
  </si>
  <si>
    <t>Moore</t>
  </si>
  <si>
    <t>Cano</t>
  </si>
  <si>
    <t>Robinson</t>
  </si>
  <si>
    <t>Adams</t>
  </si>
  <si>
    <t>Cabrera</t>
  </si>
  <si>
    <t>Orlando</t>
  </si>
  <si>
    <t>Ivan</t>
  </si>
  <si>
    <t>Gary</t>
  </si>
  <si>
    <t>Johnson</t>
  </si>
  <si>
    <t>Suzuki</t>
  </si>
  <si>
    <t>CIN</t>
  </si>
  <si>
    <t>Arroyo</t>
  </si>
  <si>
    <t>Lowe</t>
  </si>
  <si>
    <t>Santana</t>
  </si>
  <si>
    <t>Ervin</t>
  </si>
  <si>
    <t>Reyes</t>
  </si>
  <si>
    <t>Anibal</t>
  </si>
  <si>
    <t>Miller</t>
  </si>
  <si>
    <t>Bard</t>
  </si>
  <si>
    <t>Daniel</t>
  </si>
  <si>
    <t>Tony</t>
  </si>
  <si>
    <t>Craig</t>
  </si>
  <si>
    <t>Rogers</t>
  </si>
  <si>
    <t>Nathan</t>
  </si>
  <si>
    <t>Molina</t>
  </si>
  <si>
    <t>Yadier</t>
  </si>
  <si>
    <t>Howard</t>
  </si>
  <si>
    <t>Abreu</t>
  </si>
  <si>
    <t>Walker</t>
  </si>
  <si>
    <t>Hardy</t>
  </si>
  <si>
    <t>Blake</t>
  </si>
  <si>
    <t>Casey</t>
  </si>
  <si>
    <t>Pat</t>
  </si>
  <si>
    <t>Nelson</t>
  </si>
  <si>
    <t>Melky</t>
  </si>
  <si>
    <t>CLE</t>
  </si>
  <si>
    <t>Robertson</t>
  </si>
  <si>
    <t>Braden</t>
  </si>
  <si>
    <t>Aaron</t>
  </si>
  <si>
    <t>Jimmy</t>
  </si>
  <si>
    <t>Wade</t>
  </si>
  <si>
    <t>Blackburn</t>
  </si>
  <si>
    <t>Nick</t>
  </si>
  <si>
    <t>Robert</t>
  </si>
  <si>
    <t>Soto</t>
  </si>
  <si>
    <t>JP</t>
  </si>
  <si>
    <t>Montero</t>
  </si>
  <si>
    <t>Jesus</t>
  </si>
  <si>
    <t>Polanco</t>
  </si>
  <si>
    <t>Omar</t>
  </si>
  <si>
    <t>AGE</t>
  </si>
  <si>
    <t>MLB</t>
  </si>
  <si>
    <t>Jeurys</t>
  </si>
  <si>
    <t>Bogaerts</t>
  </si>
  <si>
    <t>Xander</t>
  </si>
  <si>
    <t>Dominguez</t>
  </si>
  <si>
    <t>Freese</t>
  </si>
  <si>
    <t>Longoria</t>
  </si>
  <si>
    <t>Evan</t>
  </si>
  <si>
    <t>Jon</t>
  </si>
  <si>
    <t>Erick</t>
  </si>
  <si>
    <t>DET</t>
  </si>
  <si>
    <t>Crawford</t>
  </si>
  <si>
    <t>Carl</t>
  </si>
  <si>
    <t>Shane</t>
  </si>
  <si>
    <t>Brent</t>
  </si>
  <si>
    <t>Cole</t>
  </si>
  <si>
    <t>Fernando</t>
  </si>
  <si>
    <t>COL</t>
  </si>
  <si>
    <t>Jake</t>
  </si>
  <si>
    <t>Tom</t>
  </si>
  <si>
    <t>Noah</t>
  </si>
  <si>
    <t>Manny</t>
  </si>
  <si>
    <t>Thomas</t>
  </si>
  <si>
    <t>Romero</t>
  </si>
  <si>
    <t>Russell</t>
  </si>
  <si>
    <t>Mauricio</t>
  </si>
  <si>
    <t>Melancon</t>
  </si>
  <si>
    <t>Mathis</t>
  </si>
  <si>
    <t>Guillermo</t>
  </si>
  <si>
    <t>Wright</t>
  </si>
  <si>
    <t>Diaz</t>
  </si>
  <si>
    <t>Drew</t>
  </si>
  <si>
    <t>Morgan</t>
  </si>
  <si>
    <t>Davis</t>
  </si>
  <si>
    <t>Stanton</t>
  </si>
  <si>
    <t>Jerry</t>
  </si>
  <si>
    <t>Peter</t>
  </si>
  <si>
    <t>Verlander</t>
  </si>
  <si>
    <t>Hamels</t>
  </si>
  <si>
    <t>Thornton</t>
  </si>
  <si>
    <t>Jared</t>
  </si>
  <si>
    <t>CJ</t>
  </si>
  <si>
    <t>AJ</t>
  </si>
  <si>
    <t>Scherzer</t>
  </si>
  <si>
    <t>Max</t>
  </si>
  <si>
    <t>Wood</t>
  </si>
  <si>
    <t>Kelly</t>
  </si>
  <si>
    <t>STL</t>
  </si>
  <si>
    <t>Alex</t>
  </si>
  <si>
    <t>Moustakas</t>
  </si>
  <si>
    <t>Jackson</t>
  </si>
  <si>
    <t>Chavez</t>
  </si>
  <si>
    <t>Reddick</t>
  </si>
  <si>
    <t>Cameron</t>
  </si>
  <si>
    <t>Fowler</t>
  </si>
  <si>
    <t>Dexter</t>
  </si>
  <si>
    <t>Felix</t>
  </si>
  <si>
    <t>Greinke</t>
  </si>
  <si>
    <t>Zack</t>
  </si>
  <si>
    <t>Taylor</t>
  </si>
  <si>
    <t>Franklin</t>
  </si>
  <si>
    <t>Soria</t>
  </si>
  <si>
    <t>Joakim</t>
  </si>
  <si>
    <t>Castro</t>
  </si>
  <si>
    <t>Brad</t>
  </si>
  <si>
    <t>Porcello</t>
  </si>
  <si>
    <t>Suarez</t>
  </si>
  <si>
    <t>Eduardo</t>
  </si>
  <si>
    <t>Martin</t>
  </si>
  <si>
    <t>Pujols</t>
  </si>
  <si>
    <t>Albert</t>
  </si>
  <si>
    <t>TB</t>
  </si>
  <si>
    <t>Bradley</t>
  </si>
  <si>
    <t>McCutchen</t>
  </si>
  <si>
    <t>Hudson</t>
  </si>
  <si>
    <t>Oliver</t>
  </si>
  <si>
    <t>Gavin</t>
  </si>
  <si>
    <t>Olson</t>
  </si>
  <si>
    <t>Garrett</t>
  </si>
  <si>
    <t>Torres</t>
  </si>
  <si>
    <t>Marte</t>
  </si>
  <si>
    <t>Ray</t>
  </si>
  <si>
    <t>Kennedy</t>
  </si>
  <si>
    <t>Gio</t>
  </si>
  <si>
    <t>Nunez</t>
  </si>
  <si>
    <t>Duffy</t>
  </si>
  <si>
    <t>Devin</t>
  </si>
  <si>
    <t>Willie</t>
  </si>
  <si>
    <t>Stewart</t>
  </si>
  <si>
    <t>Greene</t>
  </si>
  <si>
    <t>Zobrist</t>
  </si>
  <si>
    <t>Maybin</t>
  </si>
  <si>
    <t>Shawn</t>
  </si>
  <si>
    <t>Myers</t>
  </si>
  <si>
    <t>Parker</t>
  </si>
  <si>
    <t>Tommy</t>
  </si>
  <si>
    <t>Wilmer</t>
  </si>
  <si>
    <t>Romine</t>
  </si>
  <si>
    <t>Encarnacion</t>
  </si>
  <si>
    <t>Edwin</t>
  </si>
  <si>
    <t>Gordon</t>
  </si>
  <si>
    <t>Hicks</t>
  </si>
  <si>
    <t>Christian</t>
  </si>
  <si>
    <t>Wainwright</t>
  </si>
  <si>
    <t>Erik</t>
  </si>
  <si>
    <t>Bailey</t>
  </si>
  <si>
    <t>Homer</t>
  </si>
  <si>
    <t>Clippard</t>
  </si>
  <si>
    <t>Parra</t>
  </si>
  <si>
    <t>Liriano</t>
  </si>
  <si>
    <t>Cahill</t>
  </si>
  <si>
    <t>McCann</t>
  </si>
  <si>
    <t>Jones</t>
  </si>
  <si>
    <t>Hector</t>
  </si>
  <si>
    <t>Bruce</t>
  </si>
  <si>
    <t>Jay</t>
  </si>
  <si>
    <t>NYM</t>
  </si>
  <si>
    <t>Jimenez</t>
  </si>
  <si>
    <t>Lester</t>
  </si>
  <si>
    <t>Gutierrez</t>
  </si>
  <si>
    <t>Arrieta</t>
  </si>
  <si>
    <t>Harrison</t>
  </si>
  <si>
    <t>Lamb</t>
  </si>
  <si>
    <t>Chase</t>
  </si>
  <si>
    <t>Markakis</t>
  </si>
  <si>
    <t>OAK</t>
  </si>
  <si>
    <t>Blackmon</t>
  </si>
  <si>
    <t>Bryce</t>
  </si>
  <si>
    <t>Taillon</t>
  </si>
  <si>
    <t>Jameson</t>
  </si>
  <si>
    <t>Machado</t>
  </si>
  <si>
    <t>Sale</t>
  </si>
  <si>
    <t>Pomeranz</t>
  </si>
  <si>
    <t>Grandal</t>
  </si>
  <si>
    <t>Yasmani</t>
  </si>
  <si>
    <t>Castellanos</t>
  </si>
  <si>
    <t>Delino</t>
  </si>
  <si>
    <t>Foltynewicz</t>
  </si>
  <si>
    <t>Wojciechowski</t>
  </si>
  <si>
    <t>Asher</t>
  </si>
  <si>
    <t>Biddle</t>
  </si>
  <si>
    <t>McGuire</t>
  </si>
  <si>
    <t>Bedrosian</t>
  </si>
  <si>
    <t>Cam</t>
  </si>
  <si>
    <t>Workman</t>
  </si>
  <si>
    <t>Yelich</t>
  </si>
  <si>
    <t>Chance</t>
  </si>
  <si>
    <t>Goldschmidt</t>
  </si>
  <si>
    <t>Andrelton</t>
  </si>
  <si>
    <t>Bundy</t>
  </si>
  <si>
    <t>Gregory</t>
  </si>
  <si>
    <t>Addison</t>
  </si>
  <si>
    <t>Junior</t>
  </si>
  <si>
    <t>Correa</t>
  </si>
  <si>
    <t>Barnes</t>
  </si>
  <si>
    <t>Kluber</t>
  </si>
  <si>
    <t>Phelps</t>
  </si>
  <si>
    <t>Adames</t>
  </si>
  <si>
    <t>Altuve</t>
  </si>
  <si>
    <t>Collins</t>
  </si>
  <si>
    <t>Cuthbert</t>
  </si>
  <si>
    <t>Cheslor</t>
  </si>
  <si>
    <t>Leon</t>
  </si>
  <si>
    <t>Magill</t>
  </si>
  <si>
    <t>Caleb</t>
  </si>
  <si>
    <t>Dean</t>
  </si>
  <si>
    <t>Hendriks</t>
  </si>
  <si>
    <t>Familia</t>
  </si>
  <si>
    <t>Brock</t>
  </si>
  <si>
    <t>Rosenthal</t>
  </si>
  <si>
    <t>Gyorko</t>
  </si>
  <si>
    <t>Jedd</t>
  </si>
  <si>
    <t>Hembree</t>
  </si>
  <si>
    <t>Chirinos</t>
  </si>
  <si>
    <t>Cobb</t>
  </si>
  <si>
    <t>Dietrich</t>
  </si>
  <si>
    <t>Hechavarria</t>
  </si>
  <si>
    <t>Adeiny</t>
  </si>
  <si>
    <t>Marisnick</t>
  </si>
  <si>
    <t>Griffin</t>
  </si>
  <si>
    <t>Dylan</t>
  </si>
  <si>
    <t>Montgomery</t>
  </si>
  <si>
    <t>Deshields</t>
  </si>
  <si>
    <t>Zimmermann</t>
  </si>
  <si>
    <t>Ynoa</t>
  </si>
  <si>
    <t>Edinson</t>
  </si>
  <si>
    <t>Schoop</t>
  </si>
  <si>
    <t>Drake</t>
  </si>
  <si>
    <t>Archer</t>
  </si>
  <si>
    <t>Trey</t>
  </si>
  <si>
    <t>Wolters</t>
  </si>
  <si>
    <t>Smyly</t>
  </si>
  <si>
    <t>Avisail</t>
  </si>
  <si>
    <t>Liam</t>
  </si>
  <si>
    <t>Arcia</t>
  </si>
  <si>
    <t>Chatwood</t>
  </si>
  <si>
    <t>Segura</t>
  </si>
  <si>
    <t>Jean</t>
  </si>
  <si>
    <t>Erlin</t>
  </si>
  <si>
    <t>McCarthy</t>
  </si>
  <si>
    <t>Bumgarner</t>
  </si>
  <si>
    <t>Madison</t>
  </si>
  <si>
    <t>Kris</t>
  </si>
  <si>
    <t>Teheran</t>
  </si>
  <si>
    <t>Simmons</t>
  </si>
  <si>
    <t>Flowers</t>
  </si>
  <si>
    <t>Miles</t>
  </si>
  <si>
    <t>Baez</t>
  </si>
  <si>
    <t>Buck</t>
  </si>
  <si>
    <t>PIT</t>
  </si>
  <si>
    <t>Volquez</t>
  </si>
  <si>
    <t>Broxton</t>
  </si>
  <si>
    <t>Gardner</t>
  </si>
  <si>
    <t>Happ</t>
  </si>
  <si>
    <t>JA</t>
  </si>
  <si>
    <t>Cueto</t>
  </si>
  <si>
    <t>Flores</t>
  </si>
  <si>
    <t>Donaldson</t>
  </si>
  <si>
    <t>Howie</t>
  </si>
  <si>
    <t>Ty</t>
  </si>
  <si>
    <t>Nicasio</t>
  </si>
  <si>
    <t>Andrus</t>
  </si>
  <si>
    <t>Elvis</t>
  </si>
  <si>
    <t>Guerrero</t>
  </si>
  <si>
    <t>Kemp</t>
  </si>
  <si>
    <t>Webb</t>
  </si>
  <si>
    <t>Petit</t>
  </si>
  <si>
    <t>Yusmeiro</t>
  </si>
  <si>
    <t>Britton</t>
  </si>
  <si>
    <t>Guerra</t>
  </si>
  <si>
    <t>Wieters</t>
  </si>
  <si>
    <t>Allen</t>
  </si>
  <si>
    <t>Marco</t>
  </si>
  <si>
    <t>Blevins</t>
  </si>
  <si>
    <t>Kurt</t>
  </si>
  <si>
    <t>Asdrubal</t>
  </si>
  <si>
    <t>Frazier</t>
  </si>
  <si>
    <t>Nolan</t>
  </si>
  <si>
    <t>Fuentes</t>
  </si>
  <si>
    <t>Jeffress</t>
  </si>
  <si>
    <t>Rizzo</t>
  </si>
  <si>
    <t>TOR</t>
  </si>
  <si>
    <t>Hughes</t>
  </si>
  <si>
    <t>Springer</t>
  </si>
  <si>
    <t>Santiago</t>
  </si>
  <si>
    <t>Price</t>
  </si>
  <si>
    <t>Ruiz</t>
  </si>
  <si>
    <t>Lucroy</t>
  </si>
  <si>
    <t>Alberto</t>
  </si>
  <si>
    <t>Gerardo</t>
  </si>
  <si>
    <t>Abad</t>
  </si>
  <si>
    <t>SF</t>
  </si>
  <si>
    <t>SD</t>
  </si>
  <si>
    <t>Antonio</t>
  </si>
  <si>
    <t>Sandy</t>
  </si>
  <si>
    <t>Alvarez</t>
  </si>
  <si>
    <t>Aquino</t>
  </si>
  <si>
    <t>Posey</t>
  </si>
  <si>
    <t>Buster</t>
  </si>
  <si>
    <t>Pederson</t>
  </si>
  <si>
    <t>Joc</t>
  </si>
  <si>
    <t>Renato</t>
  </si>
  <si>
    <t>Alfaro</t>
  </si>
  <si>
    <t>FA</t>
  </si>
  <si>
    <t>Grant</t>
  </si>
  <si>
    <t>DJ</t>
  </si>
  <si>
    <t>Kelvin</t>
  </si>
  <si>
    <t>Welington</t>
  </si>
  <si>
    <t>Valdez</t>
  </si>
  <si>
    <t>Romo</t>
  </si>
  <si>
    <t>Morton</t>
  </si>
  <si>
    <t>Holland</t>
  </si>
  <si>
    <t>BORN</t>
  </si>
  <si>
    <t>Tanner</t>
  </si>
  <si>
    <t>Miley</t>
  </si>
  <si>
    <t>D'Arnaud</t>
  </si>
  <si>
    <t>Adrianza</t>
  </si>
  <si>
    <t>Ehire</t>
  </si>
  <si>
    <t>Grossman</t>
  </si>
  <si>
    <t>Mejia</t>
  </si>
  <si>
    <t>Jhoulys</t>
  </si>
  <si>
    <t>Pineda</t>
  </si>
  <si>
    <t>Kimbrel</t>
  </si>
  <si>
    <t>Sogard</t>
  </si>
  <si>
    <t>Lyles</t>
  </si>
  <si>
    <t>Rondon</t>
  </si>
  <si>
    <t>Starlin</t>
  </si>
  <si>
    <t>Brantley</t>
  </si>
  <si>
    <t>Dickerson</t>
  </si>
  <si>
    <t>Lynn</t>
  </si>
  <si>
    <t>Clay</t>
  </si>
  <si>
    <t>Felipe</t>
  </si>
  <si>
    <t>Lance</t>
  </si>
  <si>
    <t>Vargas</t>
  </si>
  <si>
    <t>Jason</t>
  </si>
  <si>
    <t>Scott</t>
  </si>
  <si>
    <t>Perez</t>
  </si>
  <si>
    <t>Rafael</t>
  </si>
  <si>
    <t>Cesar</t>
  </si>
  <si>
    <t>Garcia</t>
  </si>
  <si>
    <t>Jaime</t>
  </si>
  <si>
    <t>Lewis</t>
  </si>
  <si>
    <t>Matt</t>
  </si>
  <si>
    <t>Stephen</t>
  </si>
  <si>
    <t>Josh</t>
  </si>
  <si>
    <t>Ramirez</t>
  </si>
  <si>
    <t>Neil</t>
  </si>
  <si>
    <t>Joe</t>
  </si>
  <si>
    <t>Dallas</t>
  </si>
  <si>
    <t>Walden</t>
  </si>
  <si>
    <t>Jordan</t>
  </si>
  <si>
    <t>Juan</t>
  </si>
  <si>
    <t>Eddie</t>
  </si>
  <si>
    <t>Norris</t>
  </si>
  <si>
    <t>Hamilton</t>
  </si>
  <si>
    <t>Brandon</t>
  </si>
  <si>
    <t>Chris</t>
  </si>
  <si>
    <t>Mike</t>
  </si>
  <si>
    <t>Kyle</t>
  </si>
  <si>
    <t>Jorge</t>
  </si>
  <si>
    <t>Ryan</t>
  </si>
  <si>
    <t>Adrian</t>
  </si>
  <si>
    <t>Trevor</t>
  </si>
  <si>
    <t>Nate</t>
  </si>
  <si>
    <t>John</t>
  </si>
  <si>
    <t>Joey</t>
  </si>
  <si>
    <t>ATL</t>
  </si>
  <si>
    <t>Snell</t>
  </si>
  <si>
    <t>Ian</t>
  </si>
  <si>
    <t>Jarrod</t>
  </si>
  <si>
    <t>Chad</t>
  </si>
  <si>
    <t>Jeremy</t>
  </si>
  <si>
    <t>Wheeler</t>
  </si>
  <si>
    <t>Dan</t>
  </si>
  <si>
    <t>MIL</t>
  </si>
  <si>
    <t>Justin</t>
  </si>
  <si>
    <t>Jose</t>
  </si>
  <si>
    <t>Cruz</t>
  </si>
  <si>
    <t>MIN</t>
  </si>
  <si>
    <t>Billy</t>
  </si>
  <si>
    <t>Collin</t>
  </si>
  <si>
    <t>Brett</t>
  </si>
  <si>
    <t>Tyler</t>
  </si>
  <si>
    <t>Eric</t>
  </si>
  <si>
    <t>Kershaw</t>
  </si>
  <si>
    <t>Clayton</t>
  </si>
  <si>
    <t>McGee</t>
  </si>
  <si>
    <t>Jacob</t>
  </si>
  <si>
    <t>Bryan</t>
  </si>
  <si>
    <t>Tucker</t>
  </si>
  <si>
    <t>Watson</t>
  </si>
  <si>
    <t>Todd</t>
  </si>
  <si>
    <t>Jeff</t>
  </si>
  <si>
    <t>Estrada</t>
  </si>
  <si>
    <t>Johnny</t>
  </si>
  <si>
    <t>Hernandez</t>
  </si>
  <si>
    <t>Francisco</t>
  </si>
  <si>
    <t>Gonzalez</t>
  </si>
  <si>
    <t>Phillips</t>
  </si>
  <si>
    <t>Castillo</t>
  </si>
  <si>
    <t>Luis</t>
  </si>
  <si>
    <t>Feliz</t>
  </si>
  <si>
    <t>Pedro</t>
  </si>
  <si>
    <t>Greg</t>
  </si>
  <si>
    <t>Derek</t>
  </si>
  <si>
    <t>Escobar</t>
  </si>
  <si>
    <t>Austin</t>
  </si>
  <si>
    <t>Michael</t>
  </si>
  <si>
    <t>Carlos</t>
  </si>
  <si>
    <t>SEA</t>
  </si>
  <si>
    <t>Ross</t>
  </si>
  <si>
    <t>Cody</t>
  </si>
  <si>
    <t>Smith</t>
  </si>
  <si>
    <t>Seth</t>
  </si>
  <si>
    <t>Cain</t>
  </si>
  <si>
    <t>Lorenzo</t>
  </si>
  <si>
    <t>Heyward</t>
  </si>
  <si>
    <t>Brown</t>
  </si>
  <si>
    <t>Ben</t>
  </si>
  <si>
    <t>Young</t>
  </si>
  <si>
    <t>BOS</t>
  </si>
  <si>
    <t>Weaver</t>
  </si>
  <si>
    <t>Owings</t>
  </si>
  <si>
    <t>Dustin</t>
  </si>
  <si>
    <t>Adam</t>
  </si>
  <si>
    <t>HOU</t>
  </si>
  <si>
    <t>Sanchez</t>
  </si>
  <si>
    <t>Jonathan</t>
  </si>
  <si>
    <t>David</t>
  </si>
  <si>
    <t>Clint</t>
  </si>
  <si>
    <t>Phil</t>
  </si>
  <si>
    <t>Bauer</t>
  </si>
  <si>
    <t>Andres</t>
  </si>
  <si>
    <t>Freddie</t>
  </si>
  <si>
    <t>JD</t>
  </si>
  <si>
    <t>Colome</t>
  </si>
  <si>
    <t>Roman</t>
  </si>
  <si>
    <t>Contreras</t>
  </si>
  <si>
    <t>Manuel</t>
  </si>
  <si>
    <t>Bubba</t>
  </si>
  <si>
    <t>Eaton</t>
  </si>
  <si>
    <t>Edwards</t>
  </si>
  <si>
    <t>Fernandez</t>
  </si>
  <si>
    <t>Franco</t>
  </si>
  <si>
    <t>Freeman</t>
  </si>
  <si>
    <t>Gallo</t>
  </si>
  <si>
    <t>Nomar</t>
  </si>
  <si>
    <t>Charlie</t>
  </si>
  <si>
    <t>Harper</t>
  </si>
  <si>
    <t>Roberto</t>
  </si>
  <si>
    <t>Wil</t>
  </si>
  <si>
    <t>Cory</t>
  </si>
  <si>
    <t>Javy</t>
  </si>
  <si>
    <t>Maldonado</t>
  </si>
  <si>
    <t>Peacock</t>
  </si>
  <si>
    <t>Meadows</t>
  </si>
  <si>
    <t>Patrick</t>
  </si>
  <si>
    <t>Samardzija</t>
  </si>
  <si>
    <t>Almonte</t>
  </si>
  <si>
    <t>Kintzler</t>
  </si>
  <si>
    <t>Eovaldi</t>
  </si>
  <si>
    <t>Milone</t>
  </si>
  <si>
    <t>Cishek</t>
  </si>
  <si>
    <t>Fiers</t>
  </si>
  <si>
    <t>Maikel</t>
  </si>
  <si>
    <t>Gray</t>
  </si>
  <si>
    <t>Jairo</t>
  </si>
  <si>
    <t>Shaw</t>
  </si>
  <si>
    <t>Brach</t>
  </si>
  <si>
    <t>Kratz</t>
  </si>
  <si>
    <t>Winkler</t>
  </si>
  <si>
    <t>Crick</t>
  </si>
  <si>
    <t>Jackie</t>
  </si>
  <si>
    <t>Rendon</t>
  </si>
  <si>
    <t>Cron</t>
  </si>
  <si>
    <t>Beede</t>
  </si>
  <si>
    <t>Delmonico</t>
  </si>
  <si>
    <t>Harold</t>
  </si>
  <si>
    <t>Goodwin</t>
  </si>
  <si>
    <t>Bichette</t>
  </si>
  <si>
    <t>Wong</t>
  </si>
  <si>
    <t>Kolten</t>
  </si>
  <si>
    <t>Stephenson</t>
  </si>
  <si>
    <t>Hedges</t>
  </si>
  <si>
    <t>Nimmo</t>
  </si>
  <si>
    <t>Sonny</t>
  </si>
  <si>
    <t>Story</t>
  </si>
  <si>
    <t>Lindor</t>
  </si>
  <si>
    <t>Chafin</t>
  </si>
  <si>
    <t>Archie</t>
  </si>
  <si>
    <t>Panik</t>
  </si>
  <si>
    <t>Peterson</t>
  </si>
  <si>
    <t>Jace</t>
  </si>
  <si>
    <t>Vogelbach</t>
  </si>
  <si>
    <t>Fulmer</t>
  </si>
  <si>
    <t>Quinn</t>
  </si>
  <si>
    <t>Ahmed</t>
  </si>
  <si>
    <t>MIA</t>
  </si>
  <si>
    <t>Dozier</t>
  </si>
  <si>
    <t>Paxton</t>
  </si>
  <si>
    <t>Candelario</t>
  </si>
  <si>
    <t>Jeimer</t>
  </si>
  <si>
    <t>Flaherty</t>
  </si>
  <si>
    <t>Marwin</t>
  </si>
  <si>
    <t>Drury</t>
  </si>
  <si>
    <t>Realmuto</t>
  </si>
  <si>
    <t>Gregorius</t>
  </si>
  <si>
    <t>Didi</t>
  </si>
  <si>
    <t>Holmes</t>
  </si>
  <si>
    <t>Syndergaard</t>
  </si>
  <si>
    <t>Darvish</t>
  </si>
  <si>
    <t>Yu</t>
  </si>
  <si>
    <t>Urena</t>
  </si>
  <si>
    <t>Brice</t>
  </si>
  <si>
    <t>Alcantara</t>
  </si>
  <si>
    <t>Lagares</t>
  </si>
  <si>
    <t>Phillip</t>
  </si>
  <si>
    <t>Barnhart</t>
  </si>
  <si>
    <t>Aguilar</t>
  </si>
  <si>
    <t>Osuna</t>
  </si>
  <si>
    <t>La Stella</t>
  </si>
  <si>
    <t>McHugh</t>
  </si>
  <si>
    <t>Tapia</t>
  </si>
  <si>
    <t>Calhoun</t>
  </si>
  <si>
    <t>Kole</t>
  </si>
  <si>
    <t>Mazara</t>
  </si>
  <si>
    <t>Odor</t>
  </si>
  <si>
    <t>Rougned</t>
  </si>
  <si>
    <t>Jurickson</t>
  </si>
  <si>
    <t>Leury</t>
  </si>
  <si>
    <t>Kepler</t>
  </si>
  <si>
    <t>Amir</t>
  </si>
  <si>
    <t>Giancarlo</t>
  </si>
  <si>
    <t>Vogt</t>
  </si>
  <si>
    <t>Avilan</t>
  </si>
  <si>
    <t>Carson</t>
  </si>
  <si>
    <t>Diekman</t>
  </si>
  <si>
    <t>Doolittle</t>
  </si>
  <si>
    <t>Holaday</t>
  </si>
  <si>
    <t>Keuchel</t>
  </si>
  <si>
    <t>Mercer</t>
  </si>
  <si>
    <t>Quintana</t>
  </si>
  <si>
    <t>Jordy</t>
  </si>
  <si>
    <t>Hernan</t>
  </si>
  <si>
    <t>Buxton</t>
  </si>
  <si>
    <t>Zunino</t>
  </si>
  <si>
    <t>Gausman</t>
  </si>
  <si>
    <t>Zimmer</t>
  </si>
  <si>
    <t>Almora</t>
  </si>
  <si>
    <t>Fried</t>
  </si>
  <si>
    <t>Heaney</t>
  </si>
  <si>
    <t>Dahl</t>
  </si>
  <si>
    <t>Naquin</t>
  </si>
  <si>
    <t>Giolito</t>
  </si>
  <si>
    <t>Wacha</t>
  </si>
  <si>
    <t>Stratton</t>
  </si>
  <si>
    <t>Sims</t>
  </si>
  <si>
    <t>Stroman</t>
  </si>
  <si>
    <t>Brinson</t>
  </si>
  <si>
    <t>Berrios</t>
  </si>
  <si>
    <t>Eflin</t>
  </si>
  <si>
    <t>Plawecki</t>
  </si>
  <si>
    <t>Piscotty</t>
  </si>
  <si>
    <t>Haniger</t>
  </si>
  <si>
    <t>Winker</t>
  </si>
  <si>
    <t>Gonzales</t>
  </si>
  <si>
    <t>Byron</t>
  </si>
  <si>
    <t>Rio</t>
  </si>
  <si>
    <t>Buttrey</t>
  </si>
  <si>
    <t>Selman</t>
  </si>
  <si>
    <t>Peraza</t>
  </si>
  <si>
    <t>Teoscar</t>
  </si>
  <si>
    <t>Mondesi</t>
  </si>
  <si>
    <t>Adalberto</t>
  </si>
  <si>
    <t>Glasnow</t>
  </si>
  <si>
    <t>Black</t>
  </si>
  <si>
    <t>Duvall</t>
  </si>
  <si>
    <t>Yarbrough</t>
  </si>
  <si>
    <t>Margot</t>
  </si>
  <si>
    <t>DeJong</t>
  </si>
  <si>
    <t>Pillar</t>
  </si>
  <si>
    <t>Barreto</t>
  </si>
  <si>
    <t>Pressly</t>
  </si>
  <si>
    <t>Goins</t>
  </si>
  <si>
    <t>McFarland</t>
  </si>
  <si>
    <t>Inciarte</t>
  </si>
  <si>
    <t>Ender</t>
  </si>
  <si>
    <t>Khris</t>
  </si>
  <si>
    <t>Strickland</t>
  </si>
  <si>
    <t>Puig</t>
  </si>
  <si>
    <t>Yasiel</t>
  </si>
  <si>
    <t>Semien</t>
  </si>
  <si>
    <t>Wisler</t>
  </si>
  <si>
    <t>Urias</t>
  </si>
  <si>
    <t>Hader</t>
  </si>
  <si>
    <t>Thorpe</t>
  </si>
  <si>
    <t>JB</t>
  </si>
  <si>
    <t>Lyons</t>
  </si>
  <si>
    <t>Bryant</t>
  </si>
  <si>
    <t>Moran</t>
  </si>
  <si>
    <t>Caratini</t>
  </si>
  <si>
    <t>McKinney</t>
  </si>
  <si>
    <t>Judge</t>
  </si>
  <si>
    <t>Manaea</t>
  </si>
  <si>
    <t>Renfroe</t>
  </si>
  <si>
    <t>Stanek</t>
  </si>
  <si>
    <t>Lorenzen</t>
  </si>
  <si>
    <t>Covey</t>
  </si>
  <si>
    <t>Voth</t>
  </si>
  <si>
    <t>Demeritte</t>
  </si>
  <si>
    <t>Mercado</t>
  </si>
  <si>
    <t>Pinder</t>
  </si>
  <si>
    <t>Dominic</t>
  </si>
  <si>
    <t>Colin</t>
  </si>
  <si>
    <t>JaCoby</t>
  </si>
  <si>
    <t>Ryne</t>
  </si>
  <si>
    <t>Riley</t>
  </si>
  <si>
    <t>McMahon</t>
  </si>
  <si>
    <t>Roe</t>
  </si>
  <si>
    <t>Chaz</t>
  </si>
  <si>
    <t>Tanaka</t>
  </si>
  <si>
    <t>Roark</t>
  </si>
  <si>
    <t>Gosselin</t>
  </si>
  <si>
    <t>Shoemaker</t>
  </si>
  <si>
    <t>Kiermaier</t>
  </si>
  <si>
    <t>Tellez</t>
  </si>
  <si>
    <t>Rowdy</t>
  </si>
  <si>
    <t>DeSclafani</t>
  </si>
  <si>
    <t>Amed</t>
  </si>
  <si>
    <t>Severino</t>
  </si>
  <si>
    <t>Morin</t>
  </si>
  <si>
    <t>Hendricks</t>
  </si>
  <si>
    <t>Montas</t>
  </si>
  <si>
    <t>Yates</t>
  </si>
  <si>
    <t>Kirby</t>
  </si>
  <si>
    <t>Bo</t>
  </si>
  <si>
    <t>Yimi</t>
  </si>
  <si>
    <t>Matz</t>
  </si>
  <si>
    <t>Raimel</t>
  </si>
  <si>
    <t>Kahnle</t>
  </si>
  <si>
    <t>Lugo</t>
  </si>
  <si>
    <t>Dawel</t>
  </si>
  <si>
    <t>Davies</t>
  </si>
  <si>
    <t>Betts</t>
  </si>
  <si>
    <t>Mookie</t>
  </si>
  <si>
    <t>Devers</t>
  </si>
  <si>
    <t>Cordero</t>
  </si>
  <si>
    <t>B/T</t>
  </si>
  <si>
    <t>R</t>
  </si>
  <si>
    <t>S</t>
  </si>
  <si>
    <t>Masahiro</t>
  </si>
  <si>
    <t>Jarlin</t>
  </si>
  <si>
    <t>Eloy</t>
  </si>
  <si>
    <t>Gleyber</t>
  </si>
  <si>
    <t>Cave</t>
  </si>
  <si>
    <t>Wittgren</t>
  </si>
  <si>
    <t>Aledmys</t>
  </si>
  <si>
    <t>Elias</t>
  </si>
  <si>
    <t>Roenis</t>
  </si>
  <si>
    <t>Leone</t>
  </si>
  <si>
    <t>Treinen</t>
  </si>
  <si>
    <t>KBO</t>
  </si>
  <si>
    <t>Blaine</t>
  </si>
  <si>
    <t>Rojas</t>
  </si>
  <si>
    <t>Giles</t>
  </si>
  <si>
    <t>Ken</t>
  </si>
  <si>
    <t>Raisel</t>
  </si>
  <si>
    <t>Enrique</t>
  </si>
  <si>
    <t>Casali</t>
  </si>
  <si>
    <t>Curt</t>
  </si>
  <si>
    <t>Chasen</t>
  </si>
  <si>
    <t>Neris</t>
  </si>
  <si>
    <t>Claudio</t>
  </si>
  <si>
    <t>Farmer</t>
  </si>
  <si>
    <t>Tomas</t>
  </si>
  <si>
    <t>Bassitt</t>
  </si>
  <si>
    <t>Gore</t>
  </si>
  <si>
    <t>Terrance</t>
  </si>
  <si>
    <t>Spencer</t>
  </si>
  <si>
    <t>Tropeano</t>
  </si>
  <si>
    <t>Pham</t>
  </si>
  <si>
    <t>Tuivailala</t>
  </si>
  <si>
    <t>Kela</t>
  </si>
  <si>
    <t>Keone</t>
  </si>
  <si>
    <t>Eickhoff</t>
  </si>
  <si>
    <t>Jerad</t>
  </si>
  <si>
    <t>Freeland</t>
  </si>
  <si>
    <t>Toussaint</t>
  </si>
  <si>
    <t>Touki</t>
  </si>
  <si>
    <t>WHIP</t>
  </si>
  <si>
    <t>SB</t>
  </si>
  <si>
    <t>OBP</t>
  </si>
  <si>
    <t>SLG</t>
  </si>
  <si>
    <t>HR</t>
  </si>
  <si>
    <t>GS</t>
  </si>
  <si>
    <t>Fisher</t>
  </si>
  <si>
    <t>Willy</t>
  </si>
  <si>
    <t>Schwarber</t>
  </si>
  <si>
    <t>Duane</t>
  </si>
  <si>
    <t>Rodon</t>
  </si>
  <si>
    <t>Nola</t>
  </si>
  <si>
    <t>Conforto</t>
  </si>
  <si>
    <t>Hoffman</t>
  </si>
  <si>
    <t>Newcomb</t>
  </si>
  <si>
    <t>Trea</t>
  </si>
  <si>
    <t>Fedde</t>
  </si>
  <si>
    <t>Chavis</t>
  </si>
  <si>
    <t>Blandino</t>
  </si>
  <si>
    <t>Verdugo</t>
  </si>
  <si>
    <t>Reid-Foley</t>
  </si>
  <si>
    <t>Keller</t>
  </si>
  <si>
    <t>Richard</t>
  </si>
  <si>
    <t>Sheffield</t>
  </si>
  <si>
    <t>Justus</t>
  </si>
  <si>
    <t>Albies</t>
  </si>
  <si>
    <t>Alec</t>
  </si>
  <si>
    <t>Reynaldo</t>
  </si>
  <si>
    <t>Difo</t>
  </si>
  <si>
    <t>Kevan</t>
  </si>
  <si>
    <t>Urshela</t>
  </si>
  <si>
    <t>Giovanny</t>
  </si>
  <si>
    <t>Armstrong</t>
  </si>
  <si>
    <t>Dixon</t>
  </si>
  <si>
    <t>Schebler</t>
  </si>
  <si>
    <t>German</t>
  </si>
  <si>
    <t>Robles</t>
  </si>
  <si>
    <t>Hansel</t>
  </si>
  <si>
    <t>Ketel</t>
  </si>
  <si>
    <t>Andriese</t>
  </si>
  <si>
    <t>Grayson</t>
  </si>
  <si>
    <t>Hanser</t>
  </si>
  <si>
    <t>Tepera</t>
  </si>
  <si>
    <t>Grace</t>
  </si>
  <si>
    <t>Aristides</t>
  </si>
  <si>
    <t>Romano</t>
  </si>
  <si>
    <t>Sal</t>
  </si>
  <si>
    <t>Canha</t>
  </si>
  <si>
    <t>Senzatela</t>
  </si>
  <si>
    <t>Mallex</t>
  </si>
  <si>
    <t>Munoz</t>
  </si>
  <si>
    <t>Yairo</t>
  </si>
  <si>
    <t>Yoan</t>
  </si>
  <si>
    <t>Cordell</t>
  </si>
  <si>
    <t>Wendle</t>
  </si>
  <si>
    <t>Gott</t>
  </si>
  <si>
    <t>Moncada</t>
  </si>
  <si>
    <t>Oberg</t>
  </si>
  <si>
    <t>Givens</t>
  </si>
  <si>
    <t>Mychal</t>
  </si>
  <si>
    <t>Boyd</t>
  </si>
  <si>
    <t>Osich</t>
  </si>
  <si>
    <t>Noe</t>
  </si>
  <si>
    <t>Godley</t>
  </si>
  <si>
    <t>Goody</t>
  </si>
  <si>
    <t>Duffey</t>
  </si>
  <si>
    <t>Garneau</t>
  </si>
  <si>
    <t>Alexander</t>
  </si>
  <si>
    <t>Pazos</t>
  </si>
  <si>
    <t>Ariel</t>
  </si>
  <si>
    <t>Weber</t>
  </si>
  <si>
    <t>Gearrin</t>
  </si>
  <si>
    <t>Houser</t>
  </si>
  <si>
    <t>Zac</t>
  </si>
  <si>
    <t>Frankie</t>
  </si>
  <si>
    <t>Tate</t>
  </si>
  <si>
    <t>Rodgers</t>
  </si>
  <si>
    <t>Swanson</t>
  </si>
  <si>
    <t>Dansby</t>
  </si>
  <si>
    <t>Bregman</t>
  </si>
  <si>
    <t>Benintendi</t>
  </si>
  <si>
    <t>Allard</t>
  </si>
  <si>
    <t>Kolby</t>
  </si>
  <si>
    <t>Trent</t>
  </si>
  <si>
    <t>Newman</t>
  </si>
  <si>
    <t>Buehler</t>
  </si>
  <si>
    <t>Naylor</t>
  </si>
  <si>
    <t>Bader</t>
  </si>
  <si>
    <t>Jalen</t>
  </si>
  <si>
    <t>Lambert</t>
  </si>
  <si>
    <t>Holder</t>
  </si>
  <si>
    <t>Christin</t>
  </si>
  <si>
    <t>Eshelman</t>
  </si>
  <si>
    <t>Soroka</t>
  </si>
  <si>
    <t>Cessa</t>
  </si>
  <si>
    <t>Knapp</t>
  </si>
  <si>
    <t>Cease</t>
  </si>
  <si>
    <t>Gant</t>
  </si>
  <si>
    <t>Clevinger</t>
  </si>
  <si>
    <t>Musgrove</t>
  </si>
  <si>
    <t>Strahm</t>
  </si>
  <si>
    <t>Stripling</t>
  </si>
  <si>
    <t>Gsellman</t>
  </si>
  <si>
    <t>Gamel</t>
  </si>
  <si>
    <t>Marquez</t>
  </si>
  <si>
    <t>Leclerc</t>
  </si>
  <si>
    <t>Estevez</t>
  </si>
  <si>
    <t>Sadzeck</t>
  </si>
  <si>
    <t>Connor</t>
  </si>
  <si>
    <t>Bellinger</t>
  </si>
  <si>
    <t>Perdomo</t>
  </si>
  <si>
    <t>Rickard</t>
  </si>
  <si>
    <t>Biagini</t>
  </si>
  <si>
    <t>Bowman</t>
  </si>
  <si>
    <t>Choi</t>
  </si>
  <si>
    <t>Ji-Man</t>
  </si>
  <si>
    <t>Bauers</t>
  </si>
  <si>
    <t>Mancini</t>
  </si>
  <si>
    <t>Conner</t>
  </si>
  <si>
    <t>Vladimir</t>
  </si>
  <si>
    <t>Maeda</t>
  </si>
  <si>
    <t>Kenta</t>
  </si>
  <si>
    <t>Engel</t>
  </si>
  <si>
    <t>Buchter</t>
  </si>
  <si>
    <t>Long</t>
  </si>
  <si>
    <t>Barria</t>
  </si>
  <si>
    <t>O'Neill</t>
  </si>
  <si>
    <t>Willson</t>
  </si>
  <si>
    <t>Isan</t>
  </si>
  <si>
    <t>Heredia</t>
  </si>
  <si>
    <t>Wang</t>
  </si>
  <si>
    <t>Devenski</t>
  </si>
  <si>
    <t>Mahle</t>
  </si>
  <si>
    <t>Merrifield</t>
  </si>
  <si>
    <t>Whit</t>
  </si>
  <si>
    <t>Bleier</t>
  </si>
  <si>
    <t>Mengden</t>
  </si>
  <si>
    <t>Stallings</t>
  </si>
  <si>
    <t>LeBlanc</t>
  </si>
  <si>
    <t>NPB</t>
  </si>
  <si>
    <t>Brault</t>
  </si>
  <si>
    <t>Floro</t>
  </si>
  <si>
    <t>Narvaez</t>
  </si>
  <si>
    <t>Healy</t>
  </si>
  <si>
    <t>Ryon</t>
  </si>
  <si>
    <t>Dayton</t>
  </si>
  <si>
    <t>Mayers</t>
  </si>
  <si>
    <t>Pina</t>
  </si>
  <si>
    <t>Suter</t>
  </si>
  <si>
    <t>Altavilla</t>
  </si>
  <si>
    <t>Wandy</t>
  </si>
  <si>
    <t>Valaika</t>
  </si>
  <si>
    <t>Plutko</t>
  </si>
  <si>
    <t>Gurriel</t>
  </si>
  <si>
    <t>Hays</t>
  </si>
  <si>
    <t>Puk</t>
  </si>
  <si>
    <t>Senzel</t>
  </si>
  <si>
    <t>Lux</t>
  </si>
  <si>
    <t>Thaiss</t>
  </si>
  <si>
    <t>Quantrill</t>
  </si>
  <si>
    <t>Cal</t>
  </si>
  <si>
    <t>Dakota</t>
  </si>
  <si>
    <t>Zeuch</t>
  </si>
  <si>
    <t>Lauer</t>
  </si>
  <si>
    <t>Kay</t>
  </si>
  <si>
    <t>Solak</t>
  </si>
  <si>
    <t>Peters</t>
  </si>
  <si>
    <t>Bryse</t>
  </si>
  <si>
    <t>Dubon</t>
  </si>
  <si>
    <t>Higashioka</t>
  </si>
  <si>
    <t>Yu-Cheng</t>
  </si>
  <si>
    <t>Chang</t>
  </si>
  <si>
    <t>Palka</t>
  </si>
  <si>
    <t>Lourdes</t>
  </si>
  <si>
    <t>Staumont</t>
  </si>
  <si>
    <t>Camargo</t>
  </si>
  <si>
    <t>Johan</t>
  </si>
  <si>
    <t>Yency</t>
  </si>
  <si>
    <t>Gallagher</t>
  </si>
  <si>
    <t>Junis</t>
  </si>
  <si>
    <t>Riddle</t>
  </si>
  <si>
    <t>Garver</t>
  </si>
  <si>
    <t>Nido</t>
  </si>
  <si>
    <t>Pivetta</t>
  </si>
  <si>
    <t>Wick</t>
  </si>
  <si>
    <t>Rowan</t>
  </si>
  <si>
    <t>Guzman</t>
  </si>
  <si>
    <t>Ildemaro</t>
  </si>
  <si>
    <t>Fry</t>
  </si>
  <si>
    <t>Gallegos</t>
  </si>
  <si>
    <t>Alvarado</t>
  </si>
  <si>
    <t>Lockett</t>
  </si>
  <si>
    <t>Moronta</t>
  </si>
  <si>
    <t>Rios</t>
  </si>
  <si>
    <t>Thames</t>
  </si>
  <si>
    <t>Jurado</t>
  </si>
  <si>
    <t>Palumbo</t>
  </si>
  <si>
    <t>Sparkman</t>
  </si>
  <si>
    <t>Glenn</t>
  </si>
  <si>
    <t>Santander</t>
  </si>
  <si>
    <t>Hoskins</t>
  </si>
  <si>
    <t>Rhys</t>
  </si>
  <si>
    <t>Kingery</t>
  </si>
  <si>
    <t>Woodruff</t>
  </si>
  <si>
    <t>Clarke</t>
  </si>
  <si>
    <t>Duplantier</t>
  </si>
  <si>
    <t>Lamet</t>
  </si>
  <si>
    <t>Dinelson</t>
  </si>
  <si>
    <t>Duggar</t>
  </si>
  <si>
    <t>Minter</t>
  </si>
  <si>
    <t>Yandy</t>
  </si>
  <si>
    <t>Yolmer</t>
  </si>
  <si>
    <t>Vince</t>
  </si>
  <si>
    <t>Sewald</t>
  </si>
  <si>
    <t>Stefan</t>
  </si>
  <si>
    <t>Bass</t>
  </si>
  <si>
    <t>Diego</t>
  </si>
  <si>
    <t>Gaviglio</t>
  </si>
  <si>
    <t>Velazquez</t>
  </si>
  <si>
    <t>Dwight</t>
  </si>
  <si>
    <t>Brebbia</t>
  </si>
  <si>
    <t>Slater</t>
  </si>
  <si>
    <t>Edgar</t>
  </si>
  <si>
    <t>Yacabonis</t>
  </si>
  <si>
    <t>Maton</t>
  </si>
  <si>
    <t>Voit</t>
  </si>
  <si>
    <t>Tauchman</t>
  </si>
  <si>
    <t>Kolarek</t>
  </si>
  <si>
    <t>Farrell</t>
  </si>
  <si>
    <t>Cooper</t>
  </si>
  <si>
    <t>Kittredge</t>
  </si>
  <si>
    <t>Bummer</t>
  </si>
  <si>
    <t>Luplow</t>
  </si>
  <si>
    <t>Puello</t>
  </si>
  <si>
    <t>Mayza</t>
  </si>
  <si>
    <t>Yacksel</t>
  </si>
  <si>
    <t>Wallach</t>
  </si>
  <si>
    <t>Goodrum</t>
  </si>
  <si>
    <t>Niko</t>
  </si>
  <si>
    <t>Maples</t>
  </si>
  <si>
    <t>Font</t>
  </si>
  <si>
    <t>Wilkerson</t>
  </si>
  <si>
    <t>Locastro</t>
  </si>
  <si>
    <t>ARZ</t>
  </si>
  <si>
    <t>Detwiler</t>
  </si>
  <si>
    <t>Reggie</t>
  </si>
  <si>
    <t>Nicky</t>
  </si>
  <si>
    <t>McKay</t>
  </si>
  <si>
    <t>Keston</t>
  </si>
  <si>
    <t>Haseley</t>
  </si>
  <si>
    <t>Hall</t>
  </si>
  <si>
    <t>Canning</t>
  </si>
  <si>
    <t>Guillorme</t>
  </si>
  <si>
    <t>Helsley</t>
  </si>
  <si>
    <t>Suero</t>
  </si>
  <si>
    <t>Wander</t>
  </si>
  <si>
    <t>John Ryan</t>
  </si>
  <si>
    <t>Ozzie</t>
  </si>
  <si>
    <t>Yuli</t>
  </si>
  <si>
    <t>Hiura</t>
  </si>
  <si>
    <t>Burnes</t>
  </si>
  <si>
    <t>Shed</t>
  </si>
  <si>
    <t>Alzolay</t>
  </si>
  <si>
    <t>Adbert</t>
  </si>
  <si>
    <t>Grisham</t>
  </si>
  <si>
    <t>Willi</t>
  </si>
  <si>
    <t>Seranthony</t>
  </si>
  <si>
    <t>Ranger</t>
  </si>
  <si>
    <t>Pannone</t>
  </si>
  <si>
    <t>Yonny</t>
  </si>
  <si>
    <t>Greiner</t>
  </si>
  <si>
    <t>Turnbull</t>
  </si>
  <si>
    <t>Bote</t>
  </si>
  <si>
    <t>Trivino</t>
  </si>
  <si>
    <t>Lou</t>
  </si>
  <si>
    <t>Wieck</t>
  </si>
  <si>
    <t>Loaisiga</t>
  </si>
  <si>
    <t>Thairo</t>
  </si>
  <si>
    <t>Tinoco</t>
  </si>
  <si>
    <t>Bashlor</t>
  </si>
  <si>
    <t>Hess</t>
  </si>
  <si>
    <t>Beeks</t>
  </si>
  <si>
    <t>Viloria</t>
  </si>
  <si>
    <t>Meibrys</t>
  </si>
  <si>
    <t>Littell</t>
  </si>
  <si>
    <t>Laureano</t>
  </si>
  <si>
    <t>Trevino</t>
  </si>
  <si>
    <t>Kiner-Falefa</t>
  </si>
  <si>
    <t>Isiah</t>
  </si>
  <si>
    <t>Brewer</t>
  </si>
  <si>
    <t>Colten</t>
  </si>
  <si>
    <t>Michel</t>
  </si>
  <si>
    <t>Lucchesi</t>
  </si>
  <si>
    <t>Hampson</t>
  </si>
  <si>
    <t>Mikolas</t>
  </si>
  <si>
    <t>Mullins</t>
  </si>
  <si>
    <t>Cedric</t>
  </si>
  <si>
    <t>Barlow</t>
  </si>
  <si>
    <t>Ohtani</t>
  </si>
  <si>
    <t>Shohei</t>
  </si>
  <si>
    <t>Burch</t>
  </si>
  <si>
    <t>Cortes</t>
  </si>
  <si>
    <t>Nestor</t>
  </si>
  <si>
    <t>Kinley</t>
  </si>
  <si>
    <t>Elieser</t>
  </si>
  <si>
    <t>Darwinzon</t>
  </si>
  <si>
    <t>Hirano</t>
  </si>
  <si>
    <t>Yoshihisa</t>
  </si>
  <si>
    <t>Bieber</t>
  </si>
  <si>
    <t>Isaac</t>
  </si>
  <si>
    <t>Luzardo</t>
  </si>
  <si>
    <t>Yordan</t>
  </si>
  <si>
    <t>Bishop</t>
  </si>
  <si>
    <t>Knizner</t>
  </si>
  <si>
    <t>Shaun</t>
  </si>
  <si>
    <t>Ronny</t>
  </si>
  <si>
    <t>Hale</t>
  </si>
  <si>
    <t>Solano</t>
  </si>
  <si>
    <t>Donovan</t>
  </si>
  <si>
    <t>Kline</t>
  </si>
  <si>
    <t>Branden</t>
  </si>
  <si>
    <t>Brennan</t>
  </si>
  <si>
    <t>Emmanuel</t>
  </si>
  <si>
    <t>Geoff</t>
  </si>
  <si>
    <t>Stock</t>
  </si>
  <si>
    <t>Cimber</t>
  </si>
  <si>
    <t>Rainey</t>
  </si>
  <si>
    <t>Muncy</t>
  </si>
  <si>
    <t>Franmil</t>
  </si>
  <si>
    <t>Dereck</t>
  </si>
  <si>
    <t>Ferguson</t>
  </si>
  <si>
    <t>Poncedeleon</t>
  </si>
  <si>
    <t>Fletcher</t>
  </si>
  <si>
    <t>Wes</t>
  </si>
  <si>
    <t>Astudillo</t>
  </si>
  <si>
    <t>Willians</t>
  </si>
  <si>
    <t>McRae</t>
  </si>
  <si>
    <t>Brasier</t>
  </si>
  <si>
    <t>Wendelken</t>
  </si>
  <si>
    <t>Sadler</t>
  </si>
  <si>
    <t>McNeil</t>
  </si>
  <si>
    <t>O'Hearn</t>
  </si>
  <si>
    <t>Springs</t>
  </si>
  <si>
    <t>Jeffrey</t>
  </si>
  <si>
    <t>Wingenter</t>
  </si>
  <si>
    <t>Sobotka</t>
  </si>
  <si>
    <t>Newberry</t>
  </si>
  <si>
    <t>Shafer</t>
  </si>
  <si>
    <t>Framber</t>
  </si>
  <si>
    <t>Tarpley</t>
  </si>
  <si>
    <t>Brigham</t>
  </si>
  <si>
    <t>McGowin</t>
  </si>
  <si>
    <t>Straw</t>
  </si>
  <si>
    <t>Myles</t>
  </si>
  <si>
    <t>Means</t>
  </si>
  <si>
    <t>Berti</t>
  </si>
  <si>
    <t>Hoerner</t>
  </si>
  <si>
    <t>Nico</t>
  </si>
  <si>
    <t>L/L</t>
  </si>
  <si>
    <t>Biggio</t>
  </si>
  <si>
    <t>Cavan</t>
  </si>
  <si>
    <t>Neuse</t>
  </si>
  <si>
    <t>Sheldon</t>
  </si>
  <si>
    <t>Genesis</t>
  </si>
  <si>
    <t>Yamamoto</t>
  </si>
  <si>
    <t>Quijada</t>
  </si>
  <si>
    <t>Arraez</t>
  </si>
  <si>
    <t>Coonrod</t>
  </si>
  <si>
    <t>Heineman</t>
  </si>
  <si>
    <t>Waguespack</t>
  </si>
  <si>
    <t>Hilliard</t>
  </si>
  <si>
    <t>Lakins</t>
  </si>
  <si>
    <t>France</t>
  </si>
  <si>
    <t>Paddack</t>
  </si>
  <si>
    <t>Rengifo</t>
  </si>
  <si>
    <t>Gibaut</t>
  </si>
  <si>
    <t>Beaty</t>
  </si>
  <si>
    <t>Merrill</t>
  </si>
  <si>
    <t>Irvin</t>
  </si>
  <si>
    <t>Bergen</t>
  </si>
  <si>
    <t>Luciano</t>
  </si>
  <si>
    <t>Kikuchi</t>
  </si>
  <si>
    <t>Yusei</t>
  </si>
  <si>
    <t>Gonsolin</t>
  </si>
  <si>
    <t>Margevicius</t>
  </si>
  <si>
    <t>L/R</t>
  </si>
  <si>
    <t>Lovelady</t>
  </si>
  <si>
    <t>Ford</t>
  </si>
  <si>
    <t>VanMeter</t>
  </si>
  <si>
    <t>Bemboom</t>
  </si>
  <si>
    <t>Walsh</t>
  </si>
  <si>
    <t>Garlick</t>
  </si>
  <si>
    <t>Hartlieb</t>
  </si>
  <si>
    <t>Wei-Chung</t>
  </si>
  <si>
    <t>Yastrzemski</t>
  </si>
  <si>
    <t>Plesac</t>
  </si>
  <si>
    <t>Mayfield</t>
  </si>
  <si>
    <t>Smeltzer</t>
  </si>
  <si>
    <t>Crichton</t>
  </si>
  <si>
    <t>Edman</t>
  </si>
  <si>
    <t>Fairbanks</t>
  </si>
  <si>
    <t>Poche</t>
  </si>
  <si>
    <t>Agrazal</t>
  </si>
  <si>
    <t>Dario</t>
  </si>
  <si>
    <t>Gallen</t>
  </si>
  <si>
    <t>Arteaga</t>
  </si>
  <si>
    <t>Humberto</t>
  </si>
  <si>
    <t>Civale</t>
  </si>
  <si>
    <t>Brosseau</t>
  </si>
  <si>
    <t>Cisnero</t>
  </si>
  <si>
    <t>Mazza</t>
  </si>
  <si>
    <t>Sneed</t>
  </si>
  <si>
    <t>Cy</t>
  </si>
  <si>
    <t>RIP</t>
  </si>
  <si>
    <t>Chi Chi</t>
  </si>
  <si>
    <t>Urquidy</t>
  </si>
  <si>
    <t>Gustave</t>
  </si>
  <si>
    <t>Jandel</t>
  </si>
  <si>
    <t>Menez</t>
  </si>
  <si>
    <t>Stashak</t>
  </si>
  <si>
    <t>Lopes</t>
  </si>
  <si>
    <t>Grotz</t>
  </si>
  <si>
    <t>McClain</t>
  </si>
  <si>
    <t>Clase</t>
  </si>
  <si>
    <t>Dugger</t>
  </si>
  <si>
    <t>Ginkel</t>
  </si>
  <si>
    <t>Dobnak</t>
  </si>
  <si>
    <t>Schreiber</t>
  </si>
  <si>
    <t>Guilbeau</t>
  </si>
  <si>
    <t>Yardley</t>
  </si>
  <si>
    <t>Toro</t>
  </si>
  <si>
    <t>Bednar</t>
  </si>
  <si>
    <t>Bolanos</t>
  </si>
  <si>
    <t>McBroom</t>
  </si>
  <si>
    <t>Lamonte</t>
  </si>
  <si>
    <t>TEAM</t>
  </si>
  <si>
    <t>Chicago Cubs</t>
  </si>
  <si>
    <t>Arizona Diamondbacks</t>
  </si>
  <si>
    <t>Atlanta Braves</t>
  </si>
  <si>
    <t>Boston Red Sox</t>
  </si>
  <si>
    <t>Colorado Rockies</t>
  </si>
  <si>
    <t>Detroit Tigers</t>
  </si>
  <si>
    <t>Houston Astros</t>
  </si>
  <si>
    <t>Los Angeles Angels</t>
  </si>
  <si>
    <t>Milwaukee Brewers</t>
  </si>
  <si>
    <t>Minnesota Twins</t>
  </si>
  <si>
    <t>New York Mets</t>
  </si>
  <si>
    <t>Oakland A's</t>
  </si>
  <si>
    <t>Philadelphia Phillies</t>
  </si>
  <si>
    <t>St. Louis Cardinals</t>
  </si>
  <si>
    <t>Tampa Bay Rays</t>
  </si>
  <si>
    <t>Texas Rangers</t>
  </si>
  <si>
    <t>Toronto Blue Jays</t>
  </si>
  <si>
    <t>Washington Nationals</t>
  </si>
  <si>
    <t>Bull Durham</t>
  </si>
  <si>
    <t>The Natural</t>
  </si>
  <si>
    <t>Geoff Cooper</t>
  </si>
  <si>
    <t>geoffcooper3000@gmail.com</t>
  </si>
  <si>
    <t>George Henion</t>
  </si>
  <si>
    <t>Matt Tobin</t>
  </si>
  <si>
    <t>Shane Beecraft</t>
  </si>
  <si>
    <t>Genaro Armas</t>
  </si>
  <si>
    <t>Andy Rowe</t>
  </si>
  <si>
    <t>pbergovoy@gmail.com</t>
  </si>
  <si>
    <t>diehard23@hotmail.com</t>
  </si>
  <si>
    <t>newvoh@gmail.com</t>
  </si>
  <si>
    <t>Steve Degardner</t>
  </si>
  <si>
    <t>Patrick Neal</t>
  </si>
  <si>
    <t>Shane.beecraft@gmail.com</t>
  </si>
  <si>
    <t>stevedeo@yahoo.com</t>
  </si>
  <si>
    <t>Jerry Janacek</t>
  </si>
  <si>
    <t>Patrick.Neal@uvm.edu</t>
  </si>
  <si>
    <t>Brian Papineau</t>
  </si>
  <si>
    <t>akilanowski@gmail.com</t>
  </si>
  <si>
    <t>Alex Kilanowski</t>
  </si>
  <si>
    <t>PLAYERS ACQUIRED</t>
  </si>
  <si>
    <t>TM</t>
  </si>
  <si>
    <t>SLOT</t>
  </si>
  <si>
    <t>RND</t>
  </si>
  <si>
    <t>PICK</t>
  </si>
  <si>
    <t>TRADE #</t>
  </si>
  <si>
    <t>DATE</t>
  </si>
  <si>
    <t>TEAM NAME</t>
  </si>
  <si>
    <t>LEAGUE</t>
  </si>
  <si>
    <t>COACH</t>
  </si>
  <si>
    <t>E-MAIL</t>
  </si>
  <si>
    <t>New York Yankees</t>
  </si>
  <si>
    <t>William Robbits</t>
  </si>
  <si>
    <t>Bart Doherty</t>
  </si>
  <si>
    <t>Nick Battaglia</t>
  </si>
  <si>
    <t>NickBattaglia63@yahoo.com</t>
  </si>
  <si>
    <t>DohertyBart1129@yahoo.com</t>
  </si>
  <si>
    <t>#########</t>
  </si>
  <si>
    <t>Votto</t>
  </si>
  <si>
    <t>ADJUSTMENT DRAFT ---</t>
  </si>
  <si>
    <t>PASS</t>
  </si>
  <si>
    <t>Dale Werth</t>
  </si>
  <si>
    <t>spugni1940@gmail.com</t>
  </si>
  <si>
    <t>Sean Pugni</t>
  </si>
  <si>
    <t>PLAYER RELEASED:</t>
  </si>
  <si>
    <t>PAs</t>
  </si>
  <si>
    <t>K/9</t>
  </si>
  <si>
    <t>Arizona</t>
  </si>
  <si>
    <t>Scott Barlow (P), Matthew Boyd (P)</t>
  </si>
  <si>
    <t>Boston</t>
  </si>
  <si>
    <t>Chris Bassitt (P), Matt Magill (P)</t>
  </si>
  <si>
    <t>Oakland</t>
  </si>
  <si>
    <t>Andrew Cashner (P), Michael Conforto (OF)</t>
  </si>
  <si>
    <t>Texas</t>
  </si>
  <si>
    <t>Luis Castillo (P), Jared Eickoff (P)</t>
  </si>
  <si>
    <t>Peter Lambert (P)</t>
  </si>
  <si>
    <t>Minnesota</t>
  </si>
  <si>
    <t>Jake Lamb (P)</t>
  </si>
  <si>
    <t>YEAR</t>
  </si>
  <si>
    <t>GAME</t>
  </si>
  <si>
    <t>PLAYER ADDED</t>
  </si>
  <si>
    <t>PLAYER DROPPED</t>
  </si>
  <si>
    <t>Washington</t>
  </si>
  <si>
    <t>Austin Pruitt (P)</t>
  </si>
  <si>
    <t>Toronto</t>
  </si>
  <si>
    <t>Tampa Bay</t>
  </si>
  <si>
    <t>Philadelphia</t>
  </si>
  <si>
    <t>Colorado</t>
  </si>
  <si>
    <t>Jesus Sucre (C)</t>
  </si>
  <si>
    <t>Ryan Goins (2B)</t>
  </si>
  <si>
    <t>Richard Bleier (P)</t>
  </si>
  <si>
    <t>Rich Hill (P)</t>
  </si>
  <si>
    <t>Jonathan Holder (P)</t>
  </si>
  <si>
    <t>Blake Parker (P)</t>
  </si>
  <si>
    <t>Alex Wood (P)</t>
  </si>
  <si>
    <t>Jake McGee (P)</t>
  </si>
  <si>
    <t>Cesar Puello (OF)</t>
  </si>
  <si>
    <t>Jedd Gyorko (3B)</t>
  </si>
  <si>
    <t>Andres Munoz (P)</t>
  </si>
  <si>
    <t>Marco Hernandez (2B)</t>
  </si>
  <si>
    <t>Detroit</t>
  </si>
  <si>
    <t>Delino DeShields (OF)</t>
  </si>
  <si>
    <t>Eduardo Rodriguez (P)</t>
  </si>
  <si>
    <t>St. Louis</t>
  </si>
  <si>
    <t>Houston</t>
  </si>
  <si>
    <t>Los Angeles (A)</t>
  </si>
  <si>
    <t>Milwaukee</t>
  </si>
  <si>
    <t>Los Angeles (N)</t>
  </si>
  <si>
    <t>Atlanta</t>
  </si>
  <si>
    <t>Daniel Palka (OF)</t>
  </si>
  <si>
    <t>Tyler White (1B)</t>
  </si>
  <si>
    <t>Niko Goodrum (SS)</t>
  </si>
  <si>
    <t>Shedd Long (2B)</t>
  </si>
  <si>
    <t>Amed Rosario (SS), Yuan Lopez (P)</t>
  </si>
  <si>
    <t>Max Scherzer (P), Matt Andriese (P)</t>
  </si>
  <si>
    <t>Tim Mayza (P), Brian Goodwin (OF)</t>
  </si>
  <si>
    <t>Tommy Kahnle (P), Robbie Grossman (OF)</t>
  </si>
  <si>
    <t>Griffin Canning (P), Mike Morin (P)</t>
  </si>
  <si>
    <t>Robert Gsellman (P), Tyler O'Niell (OF)</t>
  </si>
  <si>
    <t>Luis Severino (P)</t>
  </si>
  <si>
    <t>Brendan Rodgers (SS)</t>
  </si>
  <si>
    <t>Sam Travis (1B)</t>
  </si>
  <si>
    <t>Craig Kimbrel (P)</t>
  </si>
  <si>
    <t>Jose Cisnero (P)</t>
  </si>
  <si>
    <t>Shed Long (2B)</t>
  </si>
  <si>
    <t>Cody Gearrin (P)</t>
  </si>
  <si>
    <t>Tim Mayza (P)</t>
  </si>
  <si>
    <t>Tucker Barnhart (C)</t>
  </si>
  <si>
    <t>Ender Inciarte (OF)</t>
  </si>
  <si>
    <t>Sam Tuivailala (P)</t>
  </si>
  <si>
    <t>Tyler Alexander (P)</t>
  </si>
  <si>
    <t>Matt Thaiss (1B)</t>
  </si>
  <si>
    <t>Matt Albers (P)</t>
  </si>
  <si>
    <t>Connor Sadzeck (P)</t>
  </si>
  <si>
    <t>Chris Archer (P), Josh Naylor (OF)</t>
  </si>
  <si>
    <t>Neil Walker (1B), Nick Solak (2B)</t>
  </si>
  <si>
    <t>Ryan Goins (SS)</t>
  </si>
  <si>
    <t xml:space="preserve">John Ryan Murphy (C) </t>
  </si>
  <si>
    <t xml:space="preserve">Stephen Vogt (C) </t>
  </si>
  <si>
    <t>Andrelton Simmons (SS)</t>
  </si>
  <si>
    <t>Hector Arteaga (P)</t>
  </si>
  <si>
    <t>Elvis Andrus (SS, Austin Adams (P), Mitch Moreland (1B)</t>
  </si>
  <si>
    <t>Matt Boyd (P), Jordan Hicks (P), Tony Kemp (OF)</t>
  </si>
  <si>
    <t>Anthony Rizzo (1B), Adam Ottavino (P)</t>
  </si>
  <si>
    <t>Josh Bell (1B), Tyler Naquin (OF)</t>
  </si>
  <si>
    <t>Stephen Vogt (C), Chaz Roe (P)</t>
  </si>
  <si>
    <t>Nate Lowe (1B), Danny Jansen (C)</t>
  </si>
  <si>
    <t>Rafael Devers (3B), Spencer Turnbull (P)</t>
  </si>
  <si>
    <t>Matt Chapman (3B), Dakota Hudson (P)</t>
  </si>
  <si>
    <t>Jake Newberry (P)</t>
  </si>
  <si>
    <t>Chris Stratton (P)</t>
  </si>
  <si>
    <t>Jhoulys Chacin (P)</t>
  </si>
  <si>
    <t>Jeff Brigham (P)</t>
  </si>
  <si>
    <t>Pedro Strop (P)</t>
  </si>
  <si>
    <t>Emmanuel Clase (P)</t>
  </si>
  <si>
    <t>Brett Phillips (OF)</t>
  </si>
  <si>
    <t>Chaz Roe (P)</t>
  </si>
  <si>
    <t>Randal Grichuk (OF), Ryan Helsley (P)</t>
  </si>
  <si>
    <t>Chicago (N)</t>
  </si>
  <si>
    <t>Brian Goodwin (OF), Adam Kolarek (P)</t>
  </si>
  <si>
    <t>Paul Goldschmidt (1B), Jose Iglesias (SS), Jason Heyward (OF)</t>
  </si>
  <si>
    <t>Curt Casali (C), Dylan Floro (P)</t>
  </si>
  <si>
    <t>Tony Wolters (C), Carlos Martinez (P)</t>
  </si>
  <si>
    <t>Justin Turner (3B), Jared Eickoff (P)</t>
  </si>
  <si>
    <t>Tommy LaStella (2B), Nico Hoerner (SS)</t>
  </si>
  <si>
    <t>Jake Arrieta (P)</t>
  </si>
  <si>
    <t>Michael Taylor (OF)</t>
  </si>
  <si>
    <t>Jesse Chavez (P)</t>
  </si>
  <si>
    <t>Trevor Gott (P)</t>
  </si>
  <si>
    <t>Hunter Strickland (P)</t>
  </si>
  <si>
    <t>Kevan Smith (C)</t>
  </si>
  <si>
    <t>Erik Fedde (P)</t>
  </si>
  <si>
    <t>Taylor Clarke (P)</t>
  </si>
  <si>
    <t>Bubba Starling (OF)</t>
  </si>
  <si>
    <t>Chris Iannetta (C)</t>
  </si>
  <si>
    <t>Cody Stashak (P)</t>
  </si>
  <si>
    <t>Zach Wheeler (P), Yuli Gurriel (1B), Trevor May (P), Jonathan Villar (2B), Caleb Smith (P)</t>
  </si>
  <si>
    <t>Jon Berti (SS), Freddy Peralta (P), Jared Hughes (P)</t>
  </si>
  <si>
    <t>Adam Eaton (OF), Jose Urquidy (P), Cory Gearrin (P)</t>
  </si>
  <si>
    <t>Zach Plesac (P), Marwin Gonzalez (OF), Tyler Rogers (P), Yolmer Sanchez (2B), Billy Hamilton (OF)</t>
  </si>
  <si>
    <t>Trevor Williams (P), Matt Magill (P), Diego Castillo (P)</t>
  </si>
  <si>
    <t>Hector Neris (P), Blake Treinen (P) , Tanner Roark (P)</t>
  </si>
  <si>
    <t>Anthony Rizzo (1B), Andrelton Simmons (SS), Jake Odirizzi (P)</t>
  </si>
  <si>
    <t>Baltimore Orioles</t>
  </si>
  <si>
    <t>Pittsburgh Pirates</t>
  </si>
  <si>
    <t>Chris Gunst</t>
  </si>
  <si>
    <t>San Francisco Giants</t>
  </si>
  <si>
    <t>MANAGER</t>
  </si>
  <si>
    <t>DATE OF CHANGE</t>
  </si>
  <si>
    <t>OLD MANAGER</t>
  </si>
  <si>
    <t>FRANCHISE</t>
  </si>
  <si>
    <t>OLD FRANCHISE</t>
  </si>
  <si>
    <t>Ben Duvenek</t>
  </si>
  <si>
    <t>Vacant</t>
  </si>
  <si>
    <t>June 2020</t>
  </si>
  <si>
    <t>2020 Season #1 Off-Season</t>
  </si>
  <si>
    <t>Gunst5368@yahoo.com</t>
  </si>
  <si>
    <t>Rusty Jackson</t>
  </si>
  <si>
    <t>Rustygate300@aol.com</t>
  </si>
  <si>
    <t>Reg Welker</t>
  </si>
  <si>
    <t>July 2020</t>
  </si>
  <si>
    <t>Milwaukee Brewers (Ben D)</t>
  </si>
  <si>
    <t>Los Angeles Angels (Matt T)</t>
  </si>
  <si>
    <t>New York Mets (Genaro A)</t>
  </si>
  <si>
    <t>New York Yankees (William R)</t>
  </si>
  <si>
    <t>Teams Listed Below Refer to 2020 Season #2 Franchises</t>
  </si>
  <si>
    <t>Teams Listed Below Refer to 2020 Season #1 Franchises</t>
  </si>
  <si>
    <t>Mitch Moreland (1B), Mauricio Dubon (2B)</t>
  </si>
  <si>
    <t>San Francisco</t>
  </si>
  <si>
    <t>Chase Anderson (P), Blake Parker (P)</t>
  </si>
  <si>
    <t>Andrew Benintendi (OF), Brett Anderson (P)</t>
  </si>
  <si>
    <t>Alex Verdugo (OF), Chris Bassitt (P)</t>
  </si>
  <si>
    <t>Diego Castillo (P)</t>
  </si>
  <si>
    <t>Tanner Roark (P)</t>
  </si>
  <si>
    <t>Jose Berrios (P), Jake Rogers (C), Sean Reid-Foley (P)</t>
  </si>
  <si>
    <t>Brett Anderson (P), Mike Morin (P), Brandon Rodgers (2B)</t>
  </si>
  <si>
    <t>Alan Schultz</t>
  </si>
  <si>
    <t>alanschultz97@gmail.com</t>
  </si>
  <si>
    <t>Pittsburgh</t>
  </si>
  <si>
    <t>Yu Darvish (P), Blake Snell (P), Carlos Santana (1B)</t>
  </si>
  <si>
    <t>Eloy Jimenez (OF), Paul Goldschmidt (1B), Madison Bumgarner (P)</t>
  </si>
  <si>
    <t>Daniel Hudson (P)</t>
  </si>
  <si>
    <t>Spencer Turnbull (P)</t>
  </si>
  <si>
    <t>Josh Hader (P), Steve Wilkerson (OF)</t>
  </si>
  <si>
    <t>Blake Parker (P), Randal Grichuk (OF)</t>
  </si>
  <si>
    <t>Xander Bogaerts (SS), Sean Doolittle (P)</t>
  </si>
  <si>
    <t>Andrelton Simmons (SS), Mark Melancon (P)</t>
  </si>
  <si>
    <t>NY Yankees</t>
  </si>
  <si>
    <t>Jose Iglesias (SS)</t>
  </si>
  <si>
    <t>Adam Wainwright (P)</t>
  </si>
  <si>
    <t>Baltimore</t>
  </si>
  <si>
    <t>Tommy Pham (OF)</t>
  </si>
  <si>
    <t>Lance Lynn (P)</t>
  </si>
  <si>
    <t>Chicago White Sox</t>
  </si>
  <si>
    <t>3-Sup</t>
  </si>
  <si>
    <t>RET</t>
  </si>
  <si>
    <t>5-Comp</t>
  </si>
  <si>
    <t>Mike Leake (P)</t>
  </si>
  <si>
    <t>Robert Gsellman (P)</t>
  </si>
  <si>
    <t>Brandon Crawford (SS)</t>
  </si>
  <si>
    <t>Francisco Cervelli (C)</t>
  </si>
  <si>
    <t>Sierra</t>
  </si>
  <si>
    <t>Magneuris</t>
  </si>
  <si>
    <t>Free Agent Pool</t>
  </si>
  <si>
    <t>ELIG?</t>
  </si>
  <si>
    <t>Adam Eaton (OF), Domingo Santana (OF)</t>
  </si>
  <si>
    <t>Matt Joyce (OF), Marwin Gonzalez (1B)</t>
  </si>
  <si>
    <t>Dylan Bundy (P), Framber Valdez (P)</t>
  </si>
  <si>
    <t>Shohei Ohtani (DH), Kevin Gausman (P)</t>
  </si>
  <si>
    <t>Javier Baez (SS), Buster Posey (C), James Paxton (P), Taylor Rogers (P)</t>
  </si>
  <si>
    <t>Tim Anderson (SS), Willson Contreras (C), David Price (P), Jacob Webb (P)</t>
  </si>
  <si>
    <t>2020-2</t>
  </si>
  <si>
    <t>Chicago (A)</t>
  </si>
  <si>
    <t>Chad Sobotka (P)</t>
  </si>
  <si>
    <t>Jameson Taillon (P)</t>
  </si>
  <si>
    <t>Jairo Diaz (P)</t>
  </si>
  <si>
    <t>Taylor Cole (P)</t>
  </si>
  <si>
    <t>Junior Fernandez (P)</t>
  </si>
  <si>
    <t>Jamie Barria (P)</t>
  </si>
  <si>
    <t>Sandy Leon (C)</t>
  </si>
  <si>
    <t>Martin Perez (P)</t>
  </si>
  <si>
    <t>Hernan Perez (3B)</t>
  </si>
  <si>
    <t>Travis Shaw (3B)</t>
  </si>
  <si>
    <t>Josh Fuentes (3B)</t>
  </si>
  <si>
    <t>Tim Beckham (2B)</t>
  </si>
  <si>
    <t>Austin Adams (P)</t>
  </si>
  <si>
    <t>Colin Moran (1B)</t>
  </si>
  <si>
    <t>Josh D.</t>
  </si>
  <si>
    <t>Tyler Beede (P)</t>
  </si>
  <si>
    <t>Tim Beckham (P)</t>
  </si>
  <si>
    <t>Wei-Chung Wang (P)</t>
  </si>
  <si>
    <t>Josh Osich (P)</t>
  </si>
  <si>
    <t>Ryan Cordell (OF)</t>
  </si>
  <si>
    <t>Daniel Ponce de Leon (P)</t>
  </si>
  <si>
    <t>Tom Eschelman (P)</t>
  </si>
  <si>
    <t>Franklin Barreto (2B)</t>
  </si>
  <si>
    <t>Steven Brault (P)</t>
  </si>
  <si>
    <t>Charlie Culberson (2B)</t>
  </si>
  <si>
    <t>Shawn Armstrong (P)</t>
  </si>
  <si>
    <t>Kolby Allard (P)</t>
  </si>
  <si>
    <t>Jose Alvarado (P)</t>
  </si>
  <si>
    <t>Austin Barnes (C)</t>
  </si>
  <si>
    <t>Michael Wacha (P)</t>
  </si>
  <si>
    <t xml:space="preserve">Drew Pomeranz (P), Tyler Flowers (C) </t>
  </si>
  <si>
    <t>Isaiah Kiner-Falefa (3B), Cy Sneed (P)</t>
  </si>
  <si>
    <t>G</t>
  </si>
  <si>
    <t>OPS</t>
  </si>
  <si>
    <t>Adell</t>
  </si>
  <si>
    <t>Jo</t>
  </si>
  <si>
    <t>Akin</t>
  </si>
  <si>
    <t>Keegan</t>
  </si>
  <si>
    <t>Akiyama</t>
  </si>
  <si>
    <t>Shogo</t>
  </si>
  <si>
    <t>Alcala</t>
  </si>
  <si>
    <t>Alford</t>
  </si>
  <si>
    <t>Eddy</t>
  </si>
  <si>
    <t>Andujar</t>
  </si>
  <si>
    <t>Antone</t>
  </si>
  <si>
    <t>Tejay</t>
  </si>
  <si>
    <t>Apostel</t>
  </si>
  <si>
    <t>Sherten</t>
  </si>
  <si>
    <t>Arauz</t>
  </si>
  <si>
    <t>Arozarena</t>
  </si>
  <si>
    <t>Bacus</t>
  </si>
  <si>
    <t>Banda</t>
  </si>
  <si>
    <t>Baragar</t>
  </si>
  <si>
    <t>Barrett</t>
  </si>
  <si>
    <t>Bart</t>
  </si>
  <si>
    <t>Basabe</t>
  </si>
  <si>
    <t>Luis Alexander</t>
  </si>
  <si>
    <t>Beasley</t>
  </si>
  <si>
    <t>Benjamin</t>
  </si>
  <si>
    <t>Betances</t>
  </si>
  <si>
    <t>Dellin</t>
  </si>
  <si>
    <t>Bickford</t>
  </si>
  <si>
    <t>Bielak</t>
  </si>
  <si>
    <t>Blankenhorn</t>
  </si>
  <si>
    <t>Blewett</t>
  </si>
  <si>
    <t>Bohm</t>
  </si>
  <si>
    <t>Bonifacio</t>
  </si>
  <si>
    <t>Borucki</t>
  </si>
  <si>
    <t>Bourque</t>
  </si>
  <si>
    <t>Matthew</t>
  </si>
  <si>
    <t>Bracho</t>
  </si>
  <si>
    <t>Silvino</t>
  </si>
  <si>
    <t>Brantly</t>
  </si>
  <si>
    <t>Rob</t>
  </si>
  <si>
    <t>Braymer</t>
  </si>
  <si>
    <t>Briceno</t>
  </si>
  <si>
    <t>Brogdon</t>
  </si>
  <si>
    <t>Brothers</t>
  </si>
  <si>
    <t>Rex</t>
  </si>
  <si>
    <t>Brubaker</t>
  </si>
  <si>
    <t>Bubic</t>
  </si>
  <si>
    <t>Burdi</t>
  </si>
  <si>
    <t>Burrows</t>
  </si>
  <si>
    <t>Beau</t>
  </si>
  <si>
    <t>Butera</t>
  </si>
  <si>
    <t>Daz</t>
  </si>
  <si>
    <t>Campusano</t>
  </si>
  <si>
    <t>Carlson</t>
  </si>
  <si>
    <t>Carroll</t>
  </si>
  <si>
    <t>Castano</t>
  </si>
  <si>
    <t>Castellani</t>
  </si>
  <si>
    <t>Cederlind</t>
  </si>
  <si>
    <t>Cespedes</t>
  </si>
  <si>
    <t>Yoenis</t>
  </si>
  <si>
    <t>Chisholm</t>
  </si>
  <si>
    <t>Jasrado</t>
  </si>
  <si>
    <t>Cleavinger</t>
  </si>
  <si>
    <t>A.J.</t>
  </si>
  <si>
    <t>Colina</t>
  </si>
  <si>
    <t>Edwar</t>
  </si>
  <si>
    <t>Colon</t>
  </si>
  <si>
    <t>William</t>
  </si>
  <si>
    <t>Franchy</t>
  </si>
  <si>
    <t>Coulombe</t>
  </si>
  <si>
    <t>J.P.</t>
  </si>
  <si>
    <t>Crismatt</t>
  </si>
  <si>
    <t>Nabil</t>
  </si>
  <si>
    <t>Crochet</t>
  </si>
  <si>
    <t>C.J.</t>
  </si>
  <si>
    <t>Cronenworth</t>
  </si>
  <si>
    <t>Crowe</t>
  </si>
  <si>
    <t>Curtiss</t>
  </si>
  <si>
    <t>Dalbec</t>
  </si>
  <si>
    <t>Davidson</t>
  </si>
  <si>
    <t>J.D.</t>
  </si>
  <si>
    <t>Jaylin</t>
  </si>
  <si>
    <t>Dermody</t>
  </si>
  <si>
    <t>Lewin</t>
  </si>
  <si>
    <t>Diehl</t>
  </si>
  <si>
    <t>Dolis</t>
  </si>
  <si>
    <t>Doyle</t>
  </si>
  <si>
    <t>Dunn</t>
  </si>
  <si>
    <t>Dunning</t>
  </si>
  <si>
    <t>Dane</t>
  </si>
  <si>
    <t>Eibner</t>
  </si>
  <si>
    <t>Elledge</t>
  </si>
  <si>
    <t>Espinal</t>
  </si>
  <si>
    <t>Espino</t>
  </si>
  <si>
    <t>Paolo</t>
  </si>
  <si>
    <t>Evans</t>
  </si>
  <si>
    <t>Demarcus</t>
  </si>
  <si>
    <t>Feyereisen</t>
  </si>
  <si>
    <t>Finnegan</t>
  </si>
  <si>
    <t>Fleming</t>
  </si>
  <si>
    <t>Bernardo</t>
  </si>
  <si>
    <t>Florial</t>
  </si>
  <si>
    <t>Estevan</t>
  </si>
  <si>
    <t>Foster</t>
  </si>
  <si>
    <t>Fraley</t>
  </si>
  <si>
    <t>Frankoff</t>
  </si>
  <si>
    <t>Funkhouser</t>
  </si>
  <si>
    <t>Adolis</t>
  </si>
  <si>
    <t>Deivi</t>
  </si>
  <si>
    <t>Rico</t>
  </si>
  <si>
    <t>Rony</t>
  </si>
  <si>
    <t>Braxton</t>
  </si>
  <si>
    <t>Gerber</t>
  </si>
  <si>
    <t>Gilmartin</t>
  </si>
  <si>
    <t>Gimenez</t>
  </si>
  <si>
    <t>Gomber</t>
  </si>
  <si>
    <t>Goudeau</t>
  </si>
  <si>
    <t>Ashton</t>
  </si>
  <si>
    <t>Graterol</t>
  </si>
  <si>
    <t>Brusdar</t>
  </si>
  <si>
    <t>Graveman</t>
  </si>
  <si>
    <t>Kendall</t>
  </si>
  <si>
    <t>Grimm</t>
  </si>
  <si>
    <t>Grullon</t>
  </si>
  <si>
    <t>Deivy</t>
  </si>
  <si>
    <t>Deolis</t>
  </si>
  <si>
    <t>Haase</t>
  </si>
  <si>
    <t>Haggerty</t>
  </si>
  <si>
    <t>Hahn</t>
  </si>
  <si>
    <t>J.A.</t>
  </si>
  <si>
    <t>Monte</t>
  </si>
  <si>
    <t>Hart</t>
  </si>
  <si>
    <t>Hatch</t>
  </si>
  <si>
    <t>Hayes</t>
  </si>
  <si>
    <t>Ke'Bryan</t>
  </si>
  <si>
    <t>Hearn</t>
  </si>
  <si>
    <t>Heim</t>
  </si>
  <si>
    <t>Jonah</t>
  </si>
  <si>
    <t>Heller</t>
  </si>
  <si>
    <t>Herget</t>
  </si>
  <si>
    <t>Hermosillo</t>
  </si>
  <si>
    <t>Dilson</t>
  </si>
  <si>
    <t>Heuer</t>
  </si>
  <si>
    <t>Codi</t>
  </si>
  <si>
    <t>Holloway</t>
  </si>
  <si>
    <t>Houck</t>
  </si>
  <si>
    <t>Hoyt</t>
  </si>
  <si>
    <t>Huff</t>
  </si>
  <si>
    <t>Samuel</t>
  </si>
  <si>
    <t>Jankowski</t>
  </si>
  <si>
    <t>Cristian</t>
  </si>
  <si>
    <t>Jefferies</t>
  </si>
  <si>
    <t>Daulton</t>
  </si>
  <si>
    <t>Jeffers</t>
  </si>
  <si>
    <t>Dany</t>
  </si>
  <si>
    <t>Pierce</t>
  </si>
  <si>
    <t>Jahmai</t>
  </si>
  <si>
    <t>Jakob</t>
  </si>
  <si>
    <t>Kaminsky</t>
  </si>
  <si>
    <t>Kaprielian</t>
  </si>
  <si>
    <t>Karinchak</t>
  </si>
  <si>
    <t>Kickham</t>
  </si>
  <si>
    <t>Kieboom</t>
  </si>
  <si>
    <t>Carter</t>
  </si>
  <si>
    <t>Kilome</t>
  </si>
  <si>
    <t>Franklyn</t>
  </si>
  <si>
    <t>Kim</t>
  </si>
  <si>
    <t>Kwang-hyun</t>
  </si>
  <si>
    <t>King</t>
  </si>
  <si>
    <t>Kirk</t>
  </si>
  <si>
    <t>Alejandro</t>
  </si>
  <si>
    <t>Knebel</t>
  </si>
  <si>
    <t>Kremer</t>
  </si>
  <si>
    <t>Kriske</t>
  </si>
  <si>
    <t>Kuhl</t>
  </si>
  <si>
    <t>Kuhnel</t>
  </si>
  <si>
    <t>Joel</t>
  </si>
  <si>
    <t>Lail</t>
  </si>
  <si>
    <t>Brady</t>
  </si>
  <si>
    <t>Lavarnway</t>
  </si>
  <si>
    <t>Leibrandt</t>
  </si>
  <si>
    <t>Lewicki</t>
  </si>
  <si>
    <t>Artie</t>
  </si>
  <si>
    <t>Leyer</t>
  </si>
  <si>
    <t>Lin</t>
  </si>
  <si>
    <t>Tzu-Wei</t>
  </si>
  <si>
    <t>Lindblom</t>
  </si>
  <si>
    <t>Llovera</t>
  </si>
  <si>
    <t>Loup</t>
  </si>
  <si>
    <t>Machin</t>
  </si>
  <si>
    <t>Vimael</t>
  </si>
  <si>
    <t>Madrigal</t>
  </si>
  <si>
    <t>Mantiply</t>
  </si>
  <si>
    <t>Marchan</t>
  </si>
  <si>
    <t>Marmolejos</t>
  </si>
  <si>
    <t>Brailyn</t>
  </si>
  <si>
    <t>Mateo</t>
  </si>
  <si>
    <t>Mathias</t>
  </si>
  <si>
    <t>Mathisen</t>
  </si>
  <si>
    <t>Wyatt</t>
  </si>
  <si>
    <t>Matzek</t>
  </si>
  <si>
    <t>McCullers</t>
  </si>
  <si>
    <t>T.J.</t>
  </si>
  <si>
    <t>McKenzie</t>
  </si>
  <si>
    <t>Triston</t>
  </si>
  <si>
    <t>McKinstry</t>
  </si>
  <si>
    <t>Mears</t>
  </si>
  <si>
    <t>Medina</t>
  </si>
  <si>
    <t>Adonis</t>
  </si>
  <si>
    <t>Meisinger</t>
  </si>
  <si>
    <t>Mella</t>
  </si>
  <si>
    <t>Keury</t>
  </si>
  <si>
    <t>Mendick</t>
  </si>
  <si>
    <t>Mercedes</t>
  </si>
  <si>
    <t>Yermin</t>
  </si>
  <si>
    <t>Merryweather</t>
  </si>
  <si>
    <t>Julian</t>
  </si>
  <si>
    <t>Middleton</t>
  </si>
  <si>
    <t>Keynan</t>
  </si>
  <si>
    <t>Milner</t>
  </si>
  <si>
    <t>Hoby</t>
  </si>
  <si>
    <t>Misiewicz</t>
  </si>
  <si>
    <t>Mize</t>
  </si>
  <si>
    <t>Moniak</t>
  </si>
  <si>
    <t>Mickey</t>
  </si>
  <si>
    <t>Morejon</t>
  </si>
  <si>
    <t>Morrison</t>
  </si>
  <si>
    <t>Mountcastle</t>
  </si>
  <si>
    <t>Mujica</t>
  </si>
  <si>
    <t>Navarreto</t>
  </si>
  <si>
    <t>Neidert</t>
  </si>
  <si>
    <t>Neverauskas</t>
  </si>
  <si>
    <t>Dovydas</t>
  </si>
  <si>
    <t>Newsome</t>
  </si>
  <si>
    <t>Ljay</t>
  </si>
  <si>
    <t>Nogowski</t>
  </si>
  <si>
    <t>Noll</t>
  </si>
  <si>
    <t>Norwood</t>
  </si>
  <si>
    <t>Nottingham</t>
  </si>
  <si>
    <t>O'Day</t>
  </si>
  <si>
    <t>Darren</t>
  </si>
  <si>
    <t>O'Grady</t>
  </si>
  <si>
    <t>Odom</t>
  </si>
  <si>
    <t>Oliva</t>
  </si>
  <si>
    <t>Olivares</t>
  </si>
  <si>
    <t>Edward</t>
  </si>
  <si>
    <t>Ona</t>
  </si>
  <si>
    <t>Orf</t>
  </si>
  <si>
    <t>Oswalt</t>
  </si>
  <si>
    <t>Oviedo</t>
  </si>
  <si>
    <t>Pache</t>
  </si>
  <si>
    <t>Paredes</t>
  </si>
  <si>
    <t>Enoli</t>
  </si>
  <si>
    <t>Patino</t>
  </si>
  <si>
    <t>Payamps</t>
  </si>
  <si>
    <t>Payton</t>
  </si>
  <si>
    <t>Pearson</t>
  </si>
  <si>
    <t>Angel</t>
  </si>
  <si>
    <t>Cionel</t>
  </si>
  <si>
    <t>Salvador</t>
  </si>
  <si>
    <t>Ponce</t>
  </si>
  <si>
    <t>Poppen</t>
  </si>
  <si>
    <t>Quezada</t>
  </si>
  <si>
    <t>Raley</t>
  </si>
  <si>
    <t>Erasmo</t>
  </si>
  <si>
    <t>Roel</t>
  </si>
  <si>
    <t>Yohan</t>
  </si>
  <si>
    <t>Rasmussen</t>
  </si>
  <si>
    <t>Ravelo</t>
  </si>
  <si>
    <t>Rangel</t>
  </si>
  <si>
    <t>Rea</t>
  </si>
  <si>
    <t>J.T.</t>
  </si>
  <si>
    <t>Reed</t>
  </si>
  <si>
    <t>Refsnyder</t>
  </si>
  <si>
    <t>Rene</t>
  </si>
  <si>
    <t>Joely</t>
  </si>
  <si>
    <t>Nivaldo</t>
  </si>
  <si>
    <t>JoJo</t>
  </si>
  <si>
    <t>Rooker</t>
  </si>
  <si>
    <t>Rosso</t>
  </si>
  <si>
    <t>Ruf</t>
  </si>
  <si>
    <t>Darin</t>
  </si>
  <si>
    <t>Keibert</t>
  </si>
  <si>
    <t>Rusin</t>
  </si>
  <si>
    <t>Sanabria</t>
  </si>
  <si>
    <t>Ali</t>
  </si>
  <si>
    <t>Ricardo</t>
  </si>
  <si>
    <t>Sixto</t>
  </si>
  <si>
    <t>Dennis</t>
  </si>
  <si>
    <t>Santos</t>
  </si>
  <si>
    <t>Sborz</t>
  </si>
  <si>
    <t>Schmidt</t>
  </si>
  <si>
    <t>Schrock</t>
  </si>
  <si>
    <t>Scrubb</t>
  </si>
  <si>
    <t>Andre</t>
  </si>
  <si>
    <t>Sharp</t>
  </si>
  <si>
    <t>Sterling</t>
  </si>
  <si>
    <t>Sherriff</t>
  </si>
  <si>
    <t>Shreve</t>
  </si>
  <si>
    <t>Singer</t>
  </si>
  <si>
    <t>Skubal</t>
  </si>
  <si>
    <t>Tarik</t>
  </si>
  <si>
    <t>Slegers</t>
  </si>
  <si>
    <t>Josh A.</t>
  </si>
  <si>
    <t>Pavin</t>
  </si>
  <si>
    <t>Elliot</t>
  </si>
  <si>
    <t>Speier</t>
  </si>
  <si>
    <t>Gabe</t>
  </si>
  <si>
    <t>Stevenson</t>
  </si>
  <si>
    <t>D.J.</t>
  </si>
  <si>
    <t>Stiever</t>
  </si>
  <si>
    <t>Stubbs</t>
  </si>
  <si>
    <t>Sulser</t>
  </si>
  <si>
    <t>Susac</t>
  </si>
  <si>
    <t>Taveras</t>
  </si>
  <si>
    <t>Leody</t>
  </si>
  <si>
    <t>Michael A.</t>
  </si>
  <si>
    <t>Tyrone</t>
  </si>
  <si>
    <t>Tejeda</t>
  </si>
  <si>
    <t>Thielbar</t>
  </si>
  <si>
    <t>Lane</t>
  </si>
  <si>
    <t>Thompson</t>
  </si>
  <si>
    <t>Topa</t>
  </si>
  <si>
    <t>Torrens</t>
  </si>
  <si>
    <t>Torreyes</t>
  </si>
  <si>
    <t>Triggs</t>
  </si>
  <si>
    <t>Tromp</t>
  </si>
  <si>
    <t>Tsutsugo</t>
  </si>
  <si>
    <t>Yoshitomo</t>
  </si>
  <si>
    <t>Turley</t>
  </si>
  <si>
    <t>Nik</t>
  </si>
  <si>
    <t>Varsho</t>
  </si>
  <si>
    <t>Venditte</t>
  </si>
  <si>
    <t>Vesia</t>
  </si>
  <si>
    <t>Waddell</t>
  </si>
  <si>
    <t>Wahl</t>
  </si>
  <si>
    <t>Taijuan</t>
  </si>
  <si>
    <t>Walton</t>
  </si>
  <si>
    <t>Ward</t>
  </si>
  <si>
    <t>Weems</t>
  </si>
  <si>
    <t>Weigel</t>
  </si>
  <si>
    <t>J.B.</t>
  </si>
  <si>
    <t>Eli</t>
  </si>
  <si>
    <t>Mitchell</t>
  </si>
  <si>
    <t>Whitefield</t>
  </si>
  <si>
    <t>Whitley</t>
  </si>
  <si>
    <t>Kodi</t>
  </si>
  <si>
    <t>Widener</t>
  </si>
  <si>
    <t>Mason</t>
  </si>
  <si>
    <t>Wisdom</t>
  </si>
  <si>
    <t>Woodford</t>
  </si>
  <si>
    <t>Yajure</t>
  </si>
  <si>
    <t>Yamaguchi</t>
  </si>
  <si>
    <t>Shun</t>
  </si>
  <si>
    <t>Huascar</t>
  </si>
  <si>
    <t>Andy</t>
  </si>
  <si>
    <t>Zuber</t>
  </si>
  <si>
    <t>AVE</t>
  </si>
  <si>
    <t>HR/9</t>
  </si>
  <si>
    <t>DH</t>
  </si>
  <si>
    <t>CARD TEAM</t>
  </si>
  <si>
    <t>CURR TEAM</t>
  </si>
  <si>
    <t>Dustin May (P), Jurickson Profar (2B)</t>
  </si>
  <si>
    <t>Stephen Strasburg (P), Cameron Maybin (OF)</t>
  </si>
  <si>
    <t>Adam Duvall (OF)</t>
  </si>
  <si>
    <t>Chad Pinder (OF)</t>
  </si>
  <si>
    <t>Freddy Peralta (P), Tony Watson (P), Logan Webb (P)</t>
  </si>
  <si>
    <t>Hansel Robles (P), Jacob Webb (P), Harold Castro (SS)</t>
  </si>
  <si>
    <t>Cam Bedrosian (P), Erik Swanson (P)</t>
  </si>
  <si>
    <t>Matt Wisler (P), Lou Trivino (P)</t>
  </si>
  <si>
    <t>Alex Gordon (OF)</t>
  </si>
  <si>
    <t>Buck Farmer (P)</t>
  </si>
  <si>
    <t>Hansel Robles (P), Alex Avila (C), Jedd Gyorko (3B)</t>
  </si>
  <si>
    <t xml:space="preserve">Dylan Bundy (P), Emannuel Clase (P), Brian McCann (C) </t>
  </si>
  <si>
    <t>Sean Manea (P)</t>
  </si>
  <si>
    <t>Yandy Diaz (3B/1B)</t>
  </si>
  <si>
    <t>J.B. Wendelken (P)</t>
  </si>
  <si>
    <t>Luis Perdomo (P)</t>
  </si>
  <si>
    <t>Anthony DeSclafini (P), Jacob Webb (P)</t>
  </si>
  <si>
    <t>Robinson Cano (2B), Taylor Clarke (P)</t>
  </si>
  <si>
    <t>Chase Anderson (P), Scott Barlow (P)</t>
  </si>
  <si>
    <t>Rowdy Tellez (1B), Tom Milone (P)</t>
  </si>
  <si>
    <t>Rafael Montero (P)</t>
  </si>
  <si>
    <t>Felipe Vazquez (P)</t>
  </si>
  <si>
    <t>NY Mets</t>
  </si>
  <si>
    <t>Richard Rodriguez (P), Avisail Garcia (OF)</t>
  </si>
  <si>
    <t>Josh Hader (P), Albert Pujols (1B)</t>
  </si>
  <si>
    <t>Mike Fiers (P)</t>
  </si>
  <si>
    <t>Jonathan Schoop (2B)</t>
  </si>
  <si>
    <t>Matt Strahm (P), Alex Avila (C), Jedd Gyorko (1B)</t>
  </si>
  <si>
    <t>Bryan Holoday (C), Daniel Hudson (P), Carson Kelly (C)</t>
  </si>
  <si>
    <t>Christian Yellich (OF), Howie Kendrick (2B), Trevor May (P), Ryne Harper (P), Pedro Strop (P)</t>
  </si>
  <si>
    <t>Whit Merrifield (2B), Kevin Gausman (P), Alex Dickerson (OF), Jose Cisnero (P), Alex Gordon (OF)</t>
  </si>
  <si>
    <t>Will Harris (P)</t>
  </si>
  <si>
    <t>JAM</t>
  </si>
  <si>
    <t>ON</t>
  </si>
  <si>
    <t>OFF</t>
  </si>
  <si>
    <t>ST END</t>
  </si>
  <si>
    <t>REL END</t>
  </si>
  <si>
    <t>TYPE</t>
  </si>
  <si>
    <t>CLUTCH</t>
  </si>
  <si>
    <t>POP vs LHP</t>
  </si>
  <si>
    <t>POP vs RHP</t>
  </si>
  <si>
    <t>ZZZNA</t>
  </si>
  <si>
    <t>Lynn Held</t>
  </si>
  <si>
    <t>Tommy Tuepah</t>
  </si>
  <si>
    <t>Dante Roccasecca</t>
  </si>
  <si>
    <t>d.roccasecca@yahoo.com</t>
  </si>
  <si>
    <t>sinissippikid@gmail.com</t>
  </si>
  <si>
    <t>414-331-8374</t>
  </si>
  <si>
    <t>262-473-6491</t>
  </si>
  <si>
    <t>Teams Listed Below Refer to 2021 Season Franchises</t>
  </si>
  <si>
    <t>Chris Stratton (P), Jon Berti (SS)</t>
  </si>
  <si>
    <t>Cam Bedrosian (P), Austin Barnes (C)</t>
  </si>
  <si>
    <t>David Bote (1B), Joey Wendle (2B)</t>
  </si>
  <si>
    <t>Mark Canha (OF), Trevor May (P)</t>
  </si>
  <si>
    <t>JP Crawford (SS), Dylan Floro (P)</t>
  </si>
  <si>
    <t xml:space="preserve">Wil Myers (OF), Jacob Stallings (C) </t>
  </si>
  <si>
    <t xml:space="preserve">Dylan Bundy (P), Pedro Severino (C) </t>
  </si>
  <si>
    <t>LA Angels</t>
  </si>
  <si>
    <t>Brandon Woodruff (P), Eric Sogard (2B)</t>
  </si>
  <si>
    <t>Jose Berrios (P), Stephen Piscotty (OF)</t>
  </si>
  <si>
    <t>Chris Martin (P)</t>
  </si>
  <si>
    <t>Dave Liefer</t>
  </si>
  <si>
    <t>December 2020</t>
  </si>
  <si>
    <t>January 2021</t>
  </si>
  <si>
    <t>Gil Jackson</t>
  </si>
  <si>
    <t xml:space="preserve">Vacant </t>
  </si>
  <si>
    <t>Los Angeles Dodgers</t>
  </si>
  <si>
    <t>Washington Nationals (Dave L)</t>
  </si>
  <si>
    <t>2020 Season #2 In-Season</t>
  </si>
  <si>
    <t>2020 Season #2 Off-Season</t>
  </si>
  <si>
    <t>Francisco Lindor (SS), Jurickson Profar (2B), Nick Senzel (OF), Matt Andriese (P)</t>
  </si>
  <si>
    <t xml:space="preserve">Dansby Swanson (SS), Devin Williams (P), Pablo Lopez (P), Travis d'Arnaud (C) </t>
  </si>
  <si>
    <t>MMDBL TEAM</t>
  </si>
  <si>
    <t>Randy Dobnak (P), Scott Oberg (P)</t>
  </si>
  <si>
    <t>Cam Bedrosian (P), Rowdy Tellez (1B)</t>
  </si>
  <si>
    <t>Pedro Severino (C), Matt Andriese (P), Antonio Senzatela (P)</t>
  </si>
  <si>
    <t>Kirby Yates (P)</t>
  </si>
  <si>
    <t>Sean Manea (P), Madison Bumgarner (P), Ildemaro Vargas (P)</t>
  </si>
  <si>
    <t>4-SUP</t>
  </si>
  <si>
    <t>Brendan Rodgers (2B)</t>
  </si>
  <si>
    <t>Mitch Keller (P)</t>
  </si>
  <si>
    <t>2-SUP</t>
  </si>
  <si>
    <t>3-SUP</t>
  </si>
  <si>
    <t>NIP</t>
  </si>
  <si>
    <t>OUT</t>
  </si>
  <si>
    <t>Strange-Gordon</t>
  </si>
  <si>
    <t>Joc Pederson (OF)</t>
  </si>
  <si>
    <t>Ryan Jeffers (C)</t>
  </si>
  <si>
    <t>Nicky Lopez (2B)</t>
  </si>
  <si>
    <t>Nick Markakis (OF)</t>
  </si>
  <si>
    <t>Elvis Andrus (SS), Junior Guerra (P)</t>
  </si>
  <si>
    <t>Nicky Lopez(2B), Tony Wolters, (C)</t>
  </si>
  <si>
    <t>POST-DRAFT ADD/DROP</t>
  </si>
  <si>
    <t>ADD</t>
  </si>
  <si>
    <t>DROP</t>
  </si>
  <si>
    <t>Willy Adames (SS), Jon Gray (P)</t>
  </si>
  <si>
    <t>Miguel Sano (1B), Luis Urias (3B)</t>
  </si>
  <si>
    <t>Jurickson Profar (2B), Maikel Franco (3B), Sean Manea (P)</t>
  </si>
  <si>
    <t>Steven Strasburg (P), Brusdar Graterol (P), Freddy Galvis (SS)</t>
  </si>
  <si>
    <t>520-904-2813</t>
  </si>
  <si>
    <t>414-551-7551</t>
  </si>
  <si>
    <t>414-795-4024</t>
  </si>
  <si>
    <t>Jeremy Jeffress (P)</t>
  </si>
  <si>
    <t>Cesar Hernandez (2B)</t>
  </si>
  <si>
    <t>LA Dodgers</t>
  </si>
  <si>
    <t>Eduardo Escobar (3B), Andrew Heaney (P)</t>
  </si>
  <si>
    <t>Jake Cave (OF), Alex Jackson (C)</t>
  </si>
  <si>
    <t>Garrett Cooper (1B)</t>
  </si>
  <si>
    <t>Adbert Alzolay (P)</t>
  </si>
  <si>
    <t>Starling Marte (OF), Austin Barnes (C), A.J. Minter (P)</t>
  </si>
  <si>
    <t>Yoan Moncada (3B), Scott Kingery (CF), Jason Castro (C)</t>
  </si>
  <si>
    <t>Deivi Garcia (P)</t>
  </si>
  <si>
    <t>Jordan Montgomery (P)</t>
  </si>
  <si>
    <t>Robinson Cano (2B), Lance Lynn (P), Wil Myers (OF), Brent Rooker (OF)</t>
  </si>
  <si>
    <t>Mike Yastremski (OF), Luis Arreaz (2B), Seth Lugo (P), Scott Barlow (P)</t>
  </si>
  <si>
    <t>Logan Allen (P)</t>
  </si>
  <si>
    <t>Humberto Castellanos (P)</t>
  </si>
  <si>
    <t>Matt Carpenter (1B)</t>
  </si>
  <si>
    <t>Ryan O'Hearn (1B)</t>
  </si>
  <si>
    <t>Drew Butera (C)</t>
  </si>
  <si>
    <t>Wander Suero (P)</t>
  </si>
  <si>
    <t>Brock Holt (2B)</t>
  </si>
  <si>
    <t>Ross Stripling (P)</t>
  </si>
  <si>
    <t>Jose Quintana (P)</t>
  </si>
  <si>
    <t>Scott Kingery (OF)</t>
  </si>
  <si>
    <t>Kenyan Middleton (P)</t>
  </si>
  <si>
    <t>Justin Topa (P)</t>
  </si>
  <si>
    <t>Magneuris Sierra (OF)</t>
  </si>
  <si>
    <t>Tom Nido (C)</t>
  </si>
  <si>
    <t>Khris Davis (OF)</t>
  </si>
  <si>
    <t>Geoff Hartlieb (P)</t>
  </si>
  <si>
    <t>Tyler Flowers (C)</t>
  </si>
  <si>
    <t>Mike Ford (OF)</t>
  </si>
  <si>
    <t>Tommy LaStella (2B), Ryan Jeffers (C), Jake Fraley (OF)</t>
  </si>
  <si>
    <t>Paul Goldschmidt (1B), A.J. Cole (P), Matt Andriese (P)</t>
  </si>
  <si>
    <t>Steven Matz (P)</t>
  </si>
  <si>
    <t>Ryan Castellani (P)</t>
  </si>
  <si>
    <t>Ian Kennedy (P)</t>
  </si>
  <si>
    <t>Vince Velasquez (P)</t>
  </si>
  <si>
    <t>Nick Nelson (P)</t>
  </si>
  <si>
    <t>Juerys Familia (P)</t>
  </si>
  <si>
    <t>Monte Harrison (OF)</t>
  </si>
  <si>
    <t>Tyler Naquin (OF)</t>
  </si>
  <si>
    <t>Humberto Mejia (OF)</t>
  </si>
  <si>
    <t>Tyler Zuber (P)</t>
  </si>
  <si>
    <t>Alex Avila (C)</t>
  </si>
  <si>
    <t>Wade Miley (P)</t>
  </si>
  <si>
    <t>Elias Diaz (C)</t>
  </si>
  <si>
    <t>Ehire Adrianza (2B)</t>
  </si>
  <si>
    <t>Matt Beaty (1B)</t>
  </si>
  <si>
    <t>Howie Kendrick (2B)</t>
  </si>
  <si>
    <t>Ryne Stanek (P)</t>
  </si>
  <si>
    <t>Connor Menez (P)</t>
  </si>
  <si>
    <t>Cole Sulser (P)</t>
  </si>
  <si>
    <t>Rangel Ravelo (OF)</t>
  </si>
  <si>
    <t>Carlos Hernandez (P)</t>
  </si>
  <si>
    <t>Hunter Renfroe (OF)</t>
  </si>
  <si>
    <t>LaMonte Wade (OF)</t>
  </si>
  <si>
    <t>Sam Coonrod (P)</t>
  </si>
  <si>
    <t>Lane Thomas (OF)</t>
  </si>
  <si>
    <t>Jeff Hoffman (P)</t>
  </si>
  <si>
    <t>Luis Guillorme (3B)</t>
  </si>
  <si>
    <t>Josh Donaldson (3B)</t>
  </si>
  <si>
    <t>Corey Dickerson (OF)</t>
  </si>
  <si>
    <t>Leury Garcia (SS)</t>
  </si>
  <si>
    <t>Zach Plesac (P), Tanner Houck (P), Tanner Rainey (P), Avisail Garcia (OF)</t>
  </si>
  <si>
    <t>Sonny Gray (P), Steven Brault (P), Lou Trivino (P), Kevin Pillar (OF)</t>
  </si>
  <si>
    <t>Adbert Alzolay (P), Ian Kennedy (P)</t>
  </si>
  <si>
    <t>Kyle Hendricks (P), Caleb Smith (P)</t>
  </si>
  <si>
    <t>Dylan Bundy (P), Jake Arrietta (P)</t>
  </si>
  <si>
    <t>Craig Kimbrel (P), Jordan Montgomery (P)</t>
  </si>
  <si>
    <t>Mark Canha (OF)</t>
  </si>
  <si>
    <t>Tyler O'Neill (OF)</t>
  </si>
  <si>
    <t>Elisier Hernandez (P)</t>
  </si>
  <si>
    <t>Matt Wisler (P)</t>
  </si>
  <si>
    <t>Austin Hayes (OF), C.J. Cron (1B), Dan Winkler (P), Kyle Finnegan (P)</t>
  </si>
  <si>
    <t>Keith Moreland (1B), Maikel Franco (3B), Framber Valdez (P), Darren O'Day (P)</t>
  </si>
  <si>
    <t>Nathan Eovaldi (P), J.D. Martinez (OF)</t>
  </si>
  <si>
    <t>Kenta Maeda (P), Jordan Weems (P)</t>
  </si>
  <si>
    <t>Daniel Bard (P), Gregory Polanco (OF)</t>
  </si>
  <si>
    <t>Craig Stammen (P), Lorenzo Cain (OF)</t>
  </si>
  <si>
    <t>Josh Naylor (OF)</t>
  </si>
  <si>
    <t>Andrew Knizer (C)</t>
  </si>
  <si>
    <t>Edwin Diaz (P), Sandy Leon (C)</t>
  </si>
  <si>
    <t>Joey Bart (C), Felix Pena (P)</t>
  </si>
  <si>
    <t>Drew Rasmussen (P), Jason Castro (C)</t>
  </si>
  <si>
    <t>Bryse Wilson (P), Ryan Jeffers (C)</t>
  </si>
  <si>
    <t>2021 Season Off-Season</t>
  </si>
  <si>
    <t>August 2021</t>
  </si>
  <si>
    <t>Cincinnatti Reds</t>
  </si>
  <si>
    <t>Mike Coyne</t>
  </si>
  <si>
    <t>Teams Listed Below Refer to 2022 Season Franchises</t>
  </si>
  <si>
    <t>Madison Bumgarner (P), Yandy Diaz (3B)</t>
  </si>
  <si>
    <t>Jonathan Schoop (2B), Jace Peterson (2B)</t>
  </si>
  <si>
    <t>Seattle Mariners</t>
  </si>
  <si>
    <t>September 2021</t>
  </si>
  <si>
    <t>Howie Magner</t>
  </si>
  <si>
    <t>Yoan Moncada (3B), Sonny Gray (P), David Fletcher (2B)</t>
  </si>
  <si>
    <t>Jose Ramirez (3B), Antonio Senzatela (P), Dylan Floro (P)</t>
  </si>
  <si>
    <t>Dean Kremer (P), Mike Minor (P), Tyler Wade (SS), 1st Round Pick</t>
  </si>
  <si>
    <t>Anthony DeSclafani (P), Scott Barlow (P), Joc Pederson, 2nd Round Pick</t>
  </si>
  <si>
    <t>SF (via CHW)</t>
  </si>
  <si>
    <t>CHW (via SF)</t>
  </si>
  <si>
    <t>ID</t>
  </si>
  <si>
    <t>BB/9</t>
  </si>
  <si>
    <t>xFIP</t>
  </si>
  <si>
    <t>Neftali</t>
  </si>
  <si>
    <t>Bush</t>
  </si>
  <si>
    <t>KCR</t>
  </si>
  <si>
    <t>WSN</t>
  </si>
  <si>
    <t>SDP</t>
  </si>
  <si>
    <t>Lobaton</t>
  </si>
  <si>
    <t>Lowrie</t>
  </si>
  <si>
    <t>Jed</t>
  </si>
  <si>
    <t>Kazmir</t>
  </si>
  <si>
    <t>SFG</t>
  </si>
  <si>
    <t>TBR</t>
  </si>
  <si>
    <t>Souza Jr.</t>
  </si>
  <si>
    <t>Alcides</t>
  </si>
  <si>
    <t>Campbell</t>
  </si>
  <si>
    <t>Dickson</t>
  </si>
  <si>
    <t>Guilmet</t>
  </si>
  <si>
    <t>Preston</t>
  </si>
  <si>
    <t>Kazmar</t>
  </si>
  <si>
    <t>Swarzak</t>
  </si>
  <si>
    <t>Wily</t>
  </si>
  <si>
    <t>d'Arnaud</t>
  </si>
  <si>
    <t>Albers</t>
  </si>
  <si>
    <t>Luetge</t>
  </si>
  <si>
    <t>Axford</t>
  </si>
  <si>
    <t>Lobstein</t>
  </si>
  <si>
    <t>Rosscup</t>
  </si>
  <si>
    <t>LeMahieu</t>
  </si>
  <si>
    <t>Trayce</t>
  </si>
  <si>
    <t>Krol</t>
  </si>
  <si>
    <t>Barreda</t>
  </si>
  <si>
    <t>Shelby</t>
  </si>
  <si>
    <t>Northcraft</t>
  </si>
  <si>
    <t>Ortega</t>
  </si>
  <si>
    <t>Minaya</t>
  </si>
  <si>
    <t>Tovar</t>
  </si>
  <si>
    <t>Wilfredo</t>
  </si>
  <si>
    <t>Petricka</t>
  </si>
  <si>
    <t>Bellatti</t>
  </si>
  <si>
    <t>LaMarre</t>
  </si>
  <si>
    <t>Hutchison</t>
  </si>
  <si>
    <t>Alaniz</t>
  </si>
  <si>
    <t>R.J.</t>
  </si>
  <si>
    <t>Hoying</t>
  </si>
  <si>
    <t>deGrom</t>
  </si>
  <si>
    <t>Rowen</t>
  </si>
  <si>
    <t>Jannis</t>
  </si>
  <si>
    <t>Nolin</t>
  </si>
  <si>
    <t>DeShields</t>
  </si>
  <si>
    <t>Odubel</t>
  </si>
  <si>
    <t>Henry</t>
  </si>
  <si>
    <t>Baldonado</t>
  </si>
  <si>
    <t>Martini</t>
  </si>
  <si>
    <t>Hager</t>
  </si>
  <si>
    <t>Quackenbush</t>
  </si>
  <si>
    <t>Patton</t>
  </si>
  <si>
    <t>Motter</t>
  </si>
  <si>
    <t>Wright Jr.</t>
  </si>
  <si>
    <t>Valera</t>
  </si>
  <si>
    <t>Breyvic</t>
  </si>
  <si>
    <t>Burns</t>
  </si>
  <si>
    <t>Bradley Jr.</t>
  </si>
  <si>
    <t>Andreoli</t>
  </si>
  <si>
    <t>Guduan</t>
  </si>
  <si>
    <t>Reymin</t>
  </si>
  <si>
    <t>Law</t>
  </si>
  <si>
    <t>Robel</t>
  </si>
  <si>
    <t>Head</t>
  </si>
  <si>
    <t>Louis</t>
  </si>
  <si>
    <t>Marrero</t>
  </si>
  <si>
    <t>Deven</t>
  </si>
  <si>
    <t>Sampson</t>
  </si>
  <si>
    <t>Maile</t>
  </si>
  <si>
    <t>Okert</t>
  </si>
  <si>
    <t>Morimando</t>
  </si>
  <si>
    <t>Edwards Jr.</t>
  </si>
  <si>
    <t>Cotton</t>
  </si>
  <si>
    <t>Jharel</t>
  </si>
  <si>
    <t>Faria</t>
  </si>
  <si>
    <t>Krehbiel</t>
  </si>
  <si>
    <t>Barraclough</t>
  </si>
  <si>
    <t>Chargois</t>
  </si>
  <si>
    <t>JT</t>
  </si>
  <si>
    <t>Flexen</t>
  </si>
  <si>
    <t>Kivlehan</t>
  </si>
  <si>
    <t>Enns</t>
  </si>
  <si>
    <t>Almora Jr.</t>
  </si>
  <si>
    <t>McCullers Jr.</t>
  </si>
  <si>
    <t>Conley</t>
  </si>
  <si>
    <t>Camarena</t>
  </si>
  <si>
    <t>Moroff</t>
  </si>
  <si>
    <t>Rivas</t>
  </si>
  <si>
    <t>Webster</t>
  </si>
  <si>
    <t>Konner</t>
  </si>
  <si>
    <t>Underwood Jr.</t>
  </si>
  <si>
    <t>Moll</t>
  </si>
  <si>
    <t>De Jong</t>
  </si>
  <si>
    <t>Dom</t>
  </si>
  <si>
    <t>Sherfy</t>
  </si>
  <si>
    <t>Jimmie</t>
  </si>
  <si>
    <t>Wynns</t>
  </si>
  <si>
    <t>Pruitt</t>
  </si>
  <si>
    <t>Schwindel</t>
  </si>
  <si>
    <t>Frank</t>
  </si>
  <si>
    <t>De Leon</t>
  </si>
  <si>
    <t>Gonsalves</t>
  </si>
  <si>
    <t>Kohl</t>
  </si>
  <si>
    <t>Yefry</t>
  </si>
  <si>
    <t>Daza</t>
  </si>
  <si>
    <t>Yonathan</t>
  </si>
  <si>
    <t>Godoy</t>
  </si>
  <si>
    <t>Emanuel</t>
  </si>
  <si>
    <t>Kent</t>
  </si>
  <si>
    <t>Bostick</t>
  </si>
  <si>
    <t>Akeem</t>
  </si>
  <si>
    <t>Kean</t>
  </si>
  <si>
    <t>Stevie</t>
  </si>
  <si>
    <t>Gushue</t>
  </si>
  <si>
    <t>Ponce de Leon</t>
  </si>
  <si>
    <t>Ellis</t>
  </si>
  <si>
    <t>Leyba</t>
  </si>
  <si>
    <t>Fargas</t>
  </si>
  <si>
    <t>Johneshwy</t>
  </si>
  <si>
    <t>Honeywell</t>
  </si>
  <si>
    <t>Knight</t>
  </si>
  <si>
    <t>Dusten</t>
  </si>
  <si>
    <t>Long Jr.</t>
  </si>
  <si>
    <t>Padlo</t>
  </si>
  <si>
    <t>Vosler</t>
  </si>
  <si>
    <t>Nittoli</t>
  </si>
  <si>
    <t>Vinny</t>
  </si>
  <si>
    <t>Joshua</t>
  </si>
  <si>
    <t>Aramis</t>
  </si>
  <si>
    <t>Chadwick</t>
  </si>
  <si>
    <t>Jewell</t>
  </si>
  <si>
    <t>Hildenberger</t>
  </si>
  <si>
    <t>Jefry</t>
  </si>
  <si>
    <t>Sosa</t>
  </si>
  <si>
    <t>Edmundo</t>
  </si>
  <si>
    <t>Acevedo</t>
  </si>
  <si>
    <t>Kopech</t>
  </si>
  <si>
    <t>Steele</t>
  </si>
  <si>
    <t>Paulino</t>
  </si>
  <si>
    <t>Siri</t>
  </si>
  <si>
    <t>Stokes Jr.</t>
  </si>
  <si>
    <t>Troy</t>
  </si>
  <si>
    <t>Watkins</t>
  </si>
  <si>
    <t>Spenser</t>
  </si>
  <si>
    <t>Burr</t>
  </si>
  <si>
    <t>Diplan</t>
  </si>
  <si>
    <t>Marcos</t>
  </si>
  <si>
    <t>Lawrence</t>
  </si>
  <si>
    <t>Garza</t>
  </si>
  <si>
    <t>Ralph</t>
  </si>
  <si>
    <t>Megill</t>
  </si>
  <si>
    <t>Bolt</t>
  </si>
  <si>
    <t>Skye</t>
  </si>
  <si>
    <t>Koerner</t>
  </si>
  <si>
    <t>Brody</t>
  </si>
  <si>
    <t>Brentz</t>
  </si>
  <si>
    <t>Zamora</t>
  </si>
  <si>
    <t>Reetz</t>
  </si>
  <si>
    <t>Jakson</t>
  </si>
  <si>
    <t>Saucedo</t>
  </si>
  <si>
    <t>Tayler</t>
  </si>
  <si>
    <t>Nevin</t>
  </si>
  <si>
    <t>Gilbert</t>
  </si>
  <si>
    <t>Hoy</t>
  </si>
  <si>
    <t>Wade Jr.</t>
  </si>
  <si>
    <t>LaMonte</t>
  </si>
  <si>
    <t>Ka'ai</t>
  </si>
  <si>
    <t>Flaa</t>
  </si>
  <si>
    <t>Mazeika</t>
  </si>
  <si>
    <t>Warren</t>
  </si>
  <si>
    <t>Art</t>
  </si>
  <si>
    <t>Hanhold</t>
  </si>
  <si>
    <t>Overton</t>
  </si>
  <si>
    <t>Effross</t>
  </si>
  <si>
    <t>De Los Santos</t>
  </si>
  <si>
    <t>Enyel</t>
  </si>
  <si>
    <t>Amburgey</t>
  </si>
  <si>
    <t>Higgins</t>
  </si>
  <si>
    <t>P.J.</t>
  </si>
  <si>
    <t>Spitzbarth</t>
  </si>
  <si>
    <t>Shea</t>
  </si>
  <si>
    <t>Gittens</t>
  </si>
  <si>
    <t>Hentges</t>
  </si>
  <si>
    <t>Poteet</t>
  </si>
  <si>
    <t>Del Pozo</t>
  </si>
  <si>
    <t>Steckenrider</t>
  </si>
  <si>
    <t>Ibanez</t>
  </si>
  <si>
    <t>Pozo</t>
  </si>
  <si>
    <t>Yohel</t>
  </si>
  <si>
    <t>Terry</t>
  </si>
  <si>
    <t>Curtis</t>
  </si>
  <si>
    <t>Zavala</t>
  </si>
  <si>
    <t>Seby</t>
  </si>
  <si>
    <t>Nance</t>
  </si>
  <si>
    <t>Snead</t>
  </si>
  <si>
    <t>Sittinger</t>
  </si>
  <si>
    <t>Brandyn</t>
  </si>
  <si>
    <t>Rucker</t>
  </si>
  <si>
    <t>De Goti</t>
  </si>
  <si>
    <t>Hartman</t>
  </si>
  <si>
    <t>Vasquez</t>
  </si>
  <si>
    <t>Raynel</t>
  </si>
  <si>
    <t>Friedl</t>
  </si>
  <si>
    <t>Robson</t>
  </si>
  <si>
    <t>Foley</t>
  </si>
  <si>
    <t>Hendrix</t>
  </si>
  <si>
    <t>Nogosek</t>
  </si>
  <si>
    <t>Hammer</t>
  </si>
  <si>
    <t>Flores Jr.</t>
  </si>
  <si>
    <t>Short</t>
  </si>
  <si>
    <t>McCormick</t>
  </si>
  <si>
    <t>Chas</t>
  </si>
  <si>
    <t>De La Cruz</t>
  </si>
  <si>
    <t>Otto</t>
  </si>
  <si>
    <t>Barrera</t>
  </si>
  <si>
    <t>Kruger</t>
  </si>
  <si>
    <t>Johnson Jr.</t>
  </si>
  <si>
    <t>Reks</t>
  </si>
  <si>
    <t>Seabold</t>
  </si>
  <si>
    <t>Dawson</t>
  </si>
  <si>
    <t>Ronnie</t>
  </si>
  <si>
    <t>Bender</t>
  </si>
  <si>
    <t>Vest</t>
  </si>
  <si>
    <t>Baker</t>
  </si>
  <si>
    <t>Palacios</t>
  </si>
  <si>
    <t>Wells</t>
  </si>
  <si>
    <t>Carlton</t>
  </si>
  <si>
    <t>Deichmann</t>
  </si>
  <si>
    <t>Klobosits</t>
  </si>
  <si>
    <t>Lange</t>
  </si>
  <si>
    <t>Sheets</t>
  </si>
  <si>
    <t>Santillan</t>
  </si>
  <si>
    <t>McKenna</t>
  </si>
  <si>
    <t>Stephan</t>
  </si>
  <si>
    <t>Lee</t>
  </si>
  <si>
    <t>Khalil</t>
  </si>
  <si>
    <t>Trammell</t>
  </si>
  <si>
    <t>Welker</t>
  </si>
  <si>
    <t>Colton</t>
  </si>
  <si>
    <t>Tres</t>
  </si>
  <si>
    <t>Owen</t>
  </si>
  <si>
    <t>McCaughan</t>
  </si>
  <si>
    <t>Guenther</t>
  </si>
  <si>
    <t>Trejo</t>
  </si>
  <si>
    <t>Alan</t>
  </si>
  <si>
    <t>Ort</t>
  </si>
  <si>
    <t>Kaleb</t>
  </si>
  <si>
    <t>Falter</t>
  </si>
  <si>
    <t>Muller</t>
  </si>
  <si>
    <t>Tice</t>
  </si>
  <si>
    <t>Pop</t>
  </si>
  <si>
    <t>Whitlock</t>
  </si>
  <si>
    <t>Bowden</t>
  </si>
  <si>
    <t>Marsh</t>
  </si>
  <si>
    <t>Baumann</t>
  </si>
  <si>
    <t>Yennsy</t>
  </si>
  <si>
    <t>Celestino</t>
  </si>
  <si>
    <t>Gilberto</t>
  </si>
  <si>
    <t>Ivey</t>
  </si>
  <si>
    <t>Lowther</t>
  </si>
  <si>
    <t>Jax</t>
  </si>
  <si>
    <t>Feliciano</t>
  </si>
  <si>
    <t>Mario</t>
  </si>
  <si>
    <t>Abbott</t>
  </si>
  <si>
    <t>Rortvedt</t>
  </si>
  <si>
    <t>Jhonathan</t>
  </si>
  <si>
    <t>Meyers</t>
  </si>
  <si>
    <t>Bettinger</t>
  </si>
  <si>
    <t>Fairchild</t>
  </si>
  <si>
    <t>Stuart</t>
  </si>
  <si>
    <t>Kirilloff</t>
  </si>
  <si>
    <t>Clement</t>
  </si>
  <si>
    <t>Ernie</t>
  </si>
  <si>
    <t>Manning</t>
  </si>
  <si>
    <t>Mattson</t>
  </si>
  <si>
    <t>Madero</t>
  </si>
  <si>
    <t>Jovani</t>
  </si>
  <si>
    <t>Jazz</t>
  </si>
  <si>
    <t>Solomon</t>
  </si>
  <si>
    <t>Bukauskas</t>
  </si>
  <si>
    <t>Beer</t>
  </si>
  <si>
    <t>Hurst</t>
  </si>
  <si>
    <t>Sandlin</t>
  </si>
  <si>
    <t>Kutter</t>
  </si>
  <si>
    <t>Brujan</t>
  </si>
  <si>
    <t>Vidal</t>
  </si>
  <si>
    <t>Uceta</t>
  </si>
  <si>
    <t>Cristopher</t>
  </si>
  <si>
    <t>Bazardo</t>
  </si>
  <si>
    <t>Eduard</t>
  </si>
  <si>
    <t>Gil</t>
  </si>
  <si>
    <t>Szapucki</t>
  </si>
  <si>
    <t>Alejo</t>
  </si>
  <si>
    <t>Darien</t>
  </si>
  <si>
    <t>Ober</t>
  </si>
  <si>
    <t>Gilbreath</t>
  </si>
  <si>
    <t>Latz</t>
  </si>
  <si>
    <t>Tylor</t>
  </si>
  <si>
    <t>Feltner</t>
  </si>
  <si>
    <t>Nootbaar</t>
  </si>
  <si>
    <t>Lars</t>
  </si>
  <si>
    <t>McClanahan</t>
  </si>
  <si>
    <t>Larnach</t>
  </si>
  <si>
    <t>India</t>
  </si>
  <si>
    <t>Raleigh</t>
  </si>
  <si>
    <t>Lynch</t>
  </si>
  <si>
    <t>Fortes</t>
  </si>
  <si>
    <t>Knehr</t>
  </si>
  <si>
    <t>Reiss</t>
  </si>
  <si>
    <t>Kowar</t>
  </si>
  <si>
    <t>Vierling</t>
  </si>
  <si>
    <t>Rivas III</t>
  </si>
  <si>
    <t>Alfonso</t>
  </si>
  <si>
    <t>Romy</t>
  </si>
  <si>
    <t>Isbel</t>
  </si>
  <si>
    <t>Cousins</t>
  </si>
  <si>
    <t>Peguero</t>
  </si>
  <si>
    <t>Kervin</t>
  </si>
  <si>
    <t>Rivero</t>
  </si>
  <si>
    <t>Sebastian</t>
  </si>
  <si>
    <t>Rodolfo</t>
  </si>
  <si>
    <t>Doval</t>
  </si>
  <si>
    <t>Camilo</t>
  </si>
  <si>
    <t>Vilade</t>
  </si>
  <si>
    <t>Baddoo</t>
  </si>
  <si>
    <t>Akil</t>
  </si>
  <si>
    <t>Kranick</t>
  </si>
  <si>
    <t>Sceroler</t>
  </si>
  <si>
    <t>Mac</t>
  </si>
  <si>
    <t>Heasley</t>
  </si>
  <si>
    <t>Burger</t>
  </si>
  <si>
    <t>Alexy</t>
  </si>
  <si>
    <t>Ridings</t>
  </si>
  <si>
    <t>Walls</t>
  </si>
  <si>
    <t>Kelenic</t>
  </si>
  <si>
    <t>Jarred</t>
  </si>
  <si>
    <t>Geraldo</t>
  </si>
  <si>
    <t>Marcano</t>
  </si>
  <si>
    <t>Tucupita</t>
  </si>
  <si>
    <t>Naughton</t>
  </si>
  <si>
    <t>Packy</t>
  </si>
  <si>
    <t>Junk</t>
  </si>
  <si>
    <t>Janson</t>
  </si>
  <si>
    <t>Damon</t>
  </si>
  <si>
    <t>Barrero</t>
  </si>
  <si>
    <t>Snyder</t>
  </si>
  <si>
    <t>Ashby</t>
  </si>
  <si>
    <t>Dorow</t>
  </si>
  <si>
    <t>De Geus</t>
  </si>
  <si>
    <t>Bruihl</t>
  </si>
  <si>
    <t>Weathers</t>
  </si>
  <si>
    <t>Allgeyer</t>
  </si>
  <si>
    <t>Josiah</t>
  </si>
  <si>
    <t>Duran</t>
  </si>
  <si>
    <t>Jarren</t>
  </si>
  <si>
    <t>Wantz</t>
  </si>
  <si>
    <t>Criswell</t>
  </si>
  <si>
    <t>Vaughn</t>
  </si>
  <si>
    <t>Manoah</t>
  </si>
  <si>
    <t>Alek</t>
  </si>
  <si>
    <t>Yoshi</t>
  </si>
  <si>
    <t>Detmers</t>
  </si>
  <si>
    <t>Reid</t>
  </si>
  <si>
    <t>Arihara</t>
  </si>
  <si>
    <t>Kohei</t>
  </si>
  <si>
    <t>Ha-seong</t>
  </si>
  <si>
    <t>Yang</t>
  </si>
  <si>
    <t>Hyeon-jong</t>
  </si>
  <si>
    <t>Sawamura</t>
  </si>
  <si>
    <t>Hirokazu</t>
  </si>
  <si>
    <t>REL APP</t>
  </si>
  <si>
    <t>ROSTERED</t>
  </si>
  <si>
    <t>ROS</t>
  </si>
  <si>
    <t>Seattle</t>
  </si>
  <si>
    <t>Cedric Mullins (OF), Hanser Alberto (2B), Jason Kipnis (2B)</t>
  </si>
  <si>
    <t>Lucas Giolito (P), Donovan Solano (2B), Kyle Schwarber (OF)</t>
  </si>
  <si>
    <t>B</t>
  </si>
  <si>
    <t>TH</t>
  </si>
  <si>
    <t>AB</t>
  </si>
  <si>
    <t>H</t>
  </si>
  <si>
    <t>RBI</t>
  </si>
  <si>
    <t>BB</t>
  </si>
  <si>
    <t>IBB</t>
  </si>
  <si>
    <t>SO</t>
  </si>
  <si>
    <t>SH</t>
  </si>
  <si>
    <t>DP</t>
  </si>
  <si>
    <t>BB%</t>
  </si>
  <si>
    <t>K%</t>
  </si>
  <si>
    <t>BABIP</t>
  </si>
  <si>
    <t>AVG</t>
  </si>
  <si>
    <t>ISO</t>
  </si>
  <si>
    <t>wOBA</t>
  </si>
  <si>
    <t>wRC+</t>
  </si>
  <si>
    <t>BsR</t>
  </si>
  <si>
    <t>oWAR</t>
  </si>
  <si>
    <t>dWAR</t>
  </si>
  <si>
    <t>tWAR</t>
  </si>
  <si>
    <t>W</t>
  </si>
  <si>
    <t>SV</t>
  </si>
  <si>
    <t>CG</t>
  </si>
  <si>
    <t>TBF</t>
  </si>
  <si>
    <t>ER</t>
  </si>
  <si>
    <t>WP</t>
  </si>
  <si>
    <t>BK</t>
  </si>
  <si>
    <t>GB%</t>
  </si>
  <si>
    <t>ERA</t>
  </si>
  <si>
    <t>xERA</t>
  </si>
  <si>
    <t>FIP</t>
  </si>
  <si>
    <t>SIERA</t>
  </si>
  <si>
    <t>pWAR</t>
  </si>
  <si>
    <t>Kozma</t>
  </si>
  <si>
    <t>Ladendorf</t>
  </si>
  <si>
    <t>Gose</t>
  </si>
  <si>
    <t>Ciuffo</t>
  </si>
  <si>
    <t>Park</t>
  </si>
  <si>
    <t>Giambrone</t>
  </si>
  <si>
    <t>Sanmartin</t>
  </si>
  <si>
    <t>Reiver</t>
  </si>
  <si>
    <t>Jhon</t>
  </si>
  <si>
    <t>Dohy</t>
  </si>
  <si>
    <t>O'Brien</t>
  </si>
  <si>
    <t>Moreta</t>
  </si>
  <si>
    <t>Dauri</t>
  </si>
  <si>
    <t>Payne</t>
  </si>
  <si>
    <t>Oneil</t>
  </si>
  <si>
    <t>Frias</t>
  </si>
  <si>
    <t>Crouse</t>
  </si>
  <si>
    <t>Hans</t>
  </si>
  <si>
    <t>Baz</t>
  </si>
  <si>
    <t>Coleman</t>
  </si>
  <si>
    <t>Zerpa</t>
  </si>
  <si>
    <t>Roansy</t>
  </si>
  <si>
    <t>Adon</t>
  </si>
  <si>
    <t>Joan</t>
  </si>
  <si>
    <t>Strider</t>
  </si>
  <si>
    <t>HB</t>
  </si>
  <si>
    <r>
      <rPr>
        <b/>
        <sz val="1"/>
        <color theme="1"/>
        <rFont val="Calibri (Body)"/>
      </rPr>
      <t>aa</t>
    </r>
    <r>
      <rPr>
        <b/>
        <sz val="10"/>
        <color theme="1"/>
        <rFont val="Calibri"/>
        <family val="2"/>
        <scheme val="minor"/>
      </rPr>
      <t>MMDBL TEAM</t>
    </r>
  </si>
  <si>
    <t>DUR</t>
  </si>
  <si>
    <t>TEAM WAR</t>
  </si>
  <si>
    <t>HR %</t>
  </si>
  <si>
    <r>
      <t xml:space="preserve">TEXT/CELL                   </t>
    </r>
    <r>
      <rPr>
        <b/>
        <sz val="10"/>
        <color theme="0"/>
        <rFont val="Calibri"/>
        <family val="2"/>
        <scheme val="minor"/>
      </rPr>
      <t xml:space="preserve">  </t>
    </r>
    <r>
      <rPr>
        <i/>
        <sz val="10"/>
        <color theme="0"/>
        <rFont val="Calibri (Body)"/>
      </rPr>
      <t>(Optional)</t>
    </r>
  </si>
  <si>
    <t>p WAR</t>
  </si>
  <si>
    <t>Statistics Glossary</t>
  </si>
  <si>
    <t>Offensive:</t>
  </si>
  <si>
    <t>Games played</t>
  </si>
  <si>
    <t>Plate appearances</t>
  </si>
  <si>
    <t>At-bats</t>
  </si>
  <si>
    <t>Hits</t>
  </si>
  <si>
    <t>Doubles</t>
  </si>
  <si>
    <t>Triples</t>
  </si>
  <si>
    <t>Homeruns</t>
  </si>
  <si>
    <t>Runs</t>
  </si>
  <si>
    <t>Runs Batted In</t>
  </si>
  <si>
    <t>Stolen bases</t>
  </si>
  <si>
    <t>Strikeouts</t>
  </si>
  <si>
    <t xml:space="preserve">HB </t>
  </si>
  <si>
    <t>Hit by pitch</t>
  </si>
  <si>
    <t>Sacrifice hit</t>
  </si>
  <si>
    <t>Sacrifice fly</t>
  </si>
  <si>
    <t>Ground into double play</t>
  </si>
  <si>
    <t>% of plate appearances batter was walked</t>
  </si>
  <si>
    <t>% of plate appearances batter struck out</t>
  </si>
  <si>
    <t>Batting average on balls in play</t>
  </si>
  <si>
    <t>Batting average</t>
  </si>
  <si>
    <t>On base percentage</t>
  </si>
  <si>
    <t>Slugging percentage</t>
  </si>
  <si>
    <t>OBP + SLG</t>
  </si>
  <si>
    <t>Isolated power</t>
  </si>
  <si>
    <t>weighted on-base average</t>
  </si>
  <si>
    <t>Weighted runs created plus</t>
  </si>
  <si>
    <t>Base running runs above average</t>
  </si>
  <si>
    <t>Offense-only component of Wins Above Replacement</t>
  </si>
  <si>
    <t>Defensive:</t>
  </si>
  <si>
    <t>Games played at pitcher</t>
  </si>
  <si>
    <t>Games played at catcher</t>
  </si>
  <si>
    <t>Games played at second base</t>
  </si>
  <si>
    <t>Games played at third base</t>
  </si>
  <si>
    <t>Games played at shortstop</t>
  </si>
  <si>
    <t>Total Wins Above Replacement incorporating offense and defense</t>
  </si>
  <si>
    <t>Pitching:</t>
  </si>
  <si>
    <t>Wins</t>
  </si>
  <si>
    <t>Losses</t>
  </si>
  <si>
    <t>Saves</t>
  </si>
  <si>
    <t>Games</t>
  </si>
  <si>
    <t>Games started</t>
  </si>
  <si>
    <t>Complete games</t>
  </si>
  <si>
    <t>Innings pitched</t>
  </si>
  <si>
    <t>Total batters faced</t>
  </si>
  <si>
    <t>Hits allowed</t>
  </si>
  <si>
    <t>Runs allowed</t>
  </si>
  <si>
    <t>Earned runs allowed</t>
  </si>
  <si>
    <t>Homeruns allowed</t>
  </si>
  <si>
    <t>Intentional bases on balls</t>
  </si>
  <si>
    <t>Bases on balls</t>
  </si>
  <si>
    <t>Bases on Balls</t>
  </si>
  <si>
    <t>Intentional Bases on Balls</t>
  </si>
  <si>
    <t>Hit batters</t>
  </si>
  <si>
    <t>Wild pitches</t>
  </si>
  <si>
    <t>Balks</t>
  </si>
  <si>
    <t>Strikeouts per 9 innings</t>
  </si>
  <si>
    <t>Bases on balls per 9 innings</t>
  </si>
  <si>
    <t>Homeruns per 9 innings</t>
  </si>
  <si>
    <t>Walks and Hits per Inning Pitched</t>
  </si>
  <si>
    <t>Opponent batting average against</t>
  </si>
  <si>
    <t>Grounball percentage</t>
  </si>
  <si>
    <t>Earned Run Average</t>
  </si>
  <si>
    <t>Expected Earned Run Average</t>
  </si>
  <si>
    <t>Fielding Independent Pitching</t>
  </si>
  <si>
    <t>Expected Fielding Independent Pitching</t>
  </si>
  <si>
    <t>Skill-Interactive ERA</t>
  </si>
  <si>
    <t>Pitching-only component of Wins Above Replacement</t>
  </si>
  <si>
    <t>https://library.fangraphs.com/getting-started/</t>
  </si>
  <si>
    <t>For more detail visit Fangraphs:</t>
  </si>
  <si>
    <t>Other:</t>
  </si>
  <si>
    <t>The sum of tWAR and pWAR (an MMDBL-only metric)</t>
  </si>
  <si>
    <t>Dynasty League Ratings:</t>
  </si>
  <si>
    <t>Starter endurance, expressed as batters faced</t>
  </si>
  <si>
    <t>Reliever endurance, expressed as batters faced</t>
  </si>
  <si>
    <t>Durability</t>
  </si>
  <si>
    <t>JAM rating and JAM+</t>
  </si>
  <si>
    <t>ON rating, reducing homers with runners on</t>
  </si>
  <si>
    <t>OFF rating, reducing occurrence of walking the leadoff hitter</t>
  </si>
  <si>
    <t>Hitter power rating vs left-handed pitchers</t>
  </si>
  <si>
    <t>Hitter power rating vs right-handed pitchers</t>
  </si>
  <si>
    <t>Type of hitter, such as pull or spray</t>
  </si>
  <si>
    <t>Indicates if player has a CLUTCH hitting rating</t>
  </si>
  <si>
    <t>Player Information:</t>
  </si>
  <si>
    <t>MMDBL team the player is currently on</t>
  </si>
  <si>
    <t>The MLB team the player is currently on</t>
  </si>
  <si>
    <t>The MLB team represented on the players Dynasty League Baseball card for the current season</t>
  </si>
  <si>
    <t>Player's last name</t>
  </si>
  <si>
    <t>Player's first name</t>
  </si>
  <si>
    <t>Age of player as of the last day of the current MLB season</t>
  </si>
  <si>
    <t>Handedness of batters</t>
  </si>
  <si>
    <t>Handedness of pitchers</t>
  </si>
  <si>
    <t>Josh Rojas (2B)</t>
  </si>
  <si>
    <t>Dakota Hudson (P)</t>
  </si>
  <si>
    <t>Lou Trivino (P)</t>
  </si>
  <si>
    <t>Jonah Heim (C), Seth Lugo (P)</t>
  </si>
  <si>
    <t>Jorge Alfaro (C), Dinelson Lamet (P)</t>
  </si>
  <si>
    <t>Nate Lowe (1B), Felix Pena (P), Brock Holt (2B)</t>
  </si>
  <si>
    <t>Miguel Sano (1B), Pete Fairbanks (P), Chris Stratton (P)</t>
  </si>
  <si>
    <t>Tyler Mahle (P), Matt Joyce (OF)</t>
  </si>
  <si>
    <t>Richard Rodriguez (P), Colin Moran (1B)</t>
  </si>
  <si>
    <t>HIT TYPE</t>
  </si>
  <si>
    <t>Clutch</t>
  </si>
  <si>
    <t>Tanner Houck (P), Matthew Boyd (P)</t>
  </si>
  <si>
    <t>Ji-Man Choi (1B), Brett Phillips (OF)</t>
  </si>
  <si>
    <t>Michael Conforto (OF)</t>
  </si>
  <si>
    <t>Charlie Blackmon (OF)</t>
  </si>
  <si>
    <t>SEA (via TEX)</t>
  </si>
  <si>
    <t>Jeff McNeil (OF), Jose Urquidy (P), 1st Round Pick</t>
  </si>
  <si>
    <t>Walker Buehler (P), Jeff Mathis (C), Taylor Widener (P)</t>
  </si>
  <si>
    <t>Nelson Cruz (1B)</t>
  </si>
  <si>
    <t>Marco Gonzalez (P)</t>
  </si>
  <si>
    <t>Lorenzo Cain (OF)</t>
  </si>
  <si>
    <t>Giancarlo Stanton (OF), Brandon Kintzlier (P)</t>
  </si>
  <si>
    <t>Buster Posey (C), Daniel Hudson (P)</t>
  </si>
  <si>
    <t>Alejandro Kirk (C)</t>
  </si>
  <si>
    <t>Yan Gomes (C)</t>
  </si>
  <si>
    <t>Nico Hoerner (2B), Joey Gallo (OF)</t>
  </si>
  <si>
    <t>Sonny Gray (P), Brady Singer (P)</t>
  </si>
  <si>
    <t>Kyle Hendricks (P)</t>
  </si>
  <si>
    <t>Josh Reddick (OF)</t>
  </si>
  <si>
    <t>Aaron Nola (P), Cavan Biggio (2B), Ryan Thompson (P)</t>
  </si>
  <si>
    <t>Anthony DeSclafani (P), Joc Pederson (OF), Jakob Junis (P)</t>
  </si>
  <si>
    <t>Bryse Wilson (P)</t>
  </si>
  <si>
    <t>Joe Kelly (P)</t>
  </si>
  <si>
    <t>Jared Walsh (1B)</t>
  </si>
  <si>
    <t>Marcus Semien (2B)</t>
  </si>
  <si>
    <t>Jon Gray (P)</t>
  </si>
  <si>
    <t>Wil Myers (OF), Bobby Bradley (1B)</t>
  </si>
  <si>
    <t>Nico Hoerner (2B), Pedro Severino (C)</t>
  </si>
  <si>
    <t>Ranger Suarez (P)</t>
  </si>
  <si>
    <t>Tommy Edman (2B)</t>
  </si>
  <si>
    <t>Mike Yastremski (OF)</t>
  </si>
  <si>
    <t>Yu Darvish (P)</t>
  </si>
  <si>
    <t>Tony Kemp (2B), Chris Mazza (P)</t>
  </si>
  <si>
    <t>Tyler Naquin (OF), Adbert Alzolay (P)</t>
  </si>
  <si>
    <t>Cincinatti</t>
  </si>
  <si>
    <t>Sergio Romo (P)</t>
  </si>
  <si>
    <t>Yu Chang (3B)</t>
  </si>
  <si>
    <t>Jose Peraza (2B)</t>
  </si>
  <si>
    <t>Kyle Garlick (OF)</t>
  </si>
  <si>
    <t>Matt Foster (P)</t>
  </si>
  <si>
    <t>Jose Quijada (P)</t>
  </si>
  <si>
    <t>Edgar Santana (P)</t>
  </si>
  <si>
    <t>Gerardo Parra (OF)</t>
  </si>
  <si>
    <t>Rowan Wick (P)</t>
  </si>
  <si>
    <t>Patrick Corbin (P)</t>
  </si>
  <si>
    <t>Cristian Javier (P), Jose Peraza (2B)</t>
  </si>
  <si>
    <t>Lucas Giolito (P), Tres Barrera (C)</t>
  </si>
  <si>
    <t>Ryan Helsley (P)</t>
  </si>
  <si>
    <t>Albert Abreu (P)</t>
  </si>
  <si>
    <t>Bailey Falter (P)</t>
  </si>
  <si>
    <t>Aaron Sanchez (P)</t>
  </si>
  <si>
    <t>Mike Brosseau (2B)</t>
  </si>
  <si>
    <t>Tom Murphy (C)</t>
  </si>
  <si>
    <t>Hae-Song Kim (SS)</t>
  </si>
  <si>
    <t>Owen Miller (2B)</t>
  </si>
  <si>
    <t>Billy McKinney (OF)</t>
  </si>
  <si>
    <t>Zach McKinstry (2B)</t>
  </si>
  <si>
    <t>Bruce Zimmerman (P)</t>
  </si>
  <si>
    <t>D.J. Peters (OF)</t>
  </si>
  <si>
    <t>Carlos Carrasco (P)</t>
  </si>
  <si>
    <t>Ketel Marte (OF)</t>
  </si>
  <si>
    <t>Gregory Soto (P)</t>
  </si>
  <si>
    <t>Tylor Megill (P)</t>
  </si>
  <si>
    <t>Kike Hernandez (2B)</t>
  </si>
  <si>
    <t>Edward Oliveres (3B)</t>
  </si>
  <si>
    <t>Cincinnatti</t>
  </si>
  <si>
    <t>Adam Frazier (2B)</t>
  </si>
  <si>
    <t>Jonathan Loaisiga (P), Jake Woodford (P)</t>
  </si>
  <si>
    <t>Randy Arozarena (OF), Austin Wynns (C)</t>
  </si>
  <si>
    <t>Zach Greinke (P), James McCann (C)</t>
  </si>
  <si>
    <t>Taylor Rogers (P), Jarren Duran (OF)</t>
  </si>
  <si>
    <t>Charlie Morton (P)</t>
  </si>
  <si>
    <t>Xander Bogaerts (SS)</t>
  </si>
  <si>
    <t>Ke'Bryan Hayes (3B), Garrett Whitlock (P), 1st Round Pick, 2nd Round Pick</t>
  </si>
  <si>
    <t>Bryan Reynolds (OF), Austin Meadows (OF), Dallas Keuchel (P), Domingo Tapia (P)</t>
  </si>
  <si>
    <t>Andrew Benintendi (OF), Brendan Rodgers (2B), Tucker Barnhart (C)</t>
  </si>
  <si>
    <t>Austin Hayes (OF), Willy Adames (SS), Zack Collins (C)</t>
  </si>
  <si>
    <t>Giovanny Gallegos (P), Chad Green (P)</t>
  </si>
  <si>
    <t>Michael Kopech (P), Luis Gil (P)</t>
  </si>
  <si>
    <t>Jon Berti (2B), Dominic Smith (OF)</t>
  </si>
  <si>
    <t>Andrew Chafin (P), Josh Van Meter (2B)</t>
  </si>
  <si>
    <t>Michael Lorenzen (P), Luke Voit (1B)</t>
  </si>
  <si>
    <t>Yuli Gurriel (1B), Kyle Zimmer (P)</t>
  </si>
  <si>
    <t>Cal Quantrill (P), Eli Morgan (P), 1st Round Pick, 2nd Round Pick</t>
  </si>
  <si>
    <t>Team Name - INJ (e.g., ATL - INJ), indicates DL claim that must be released into ZXFA pool</t>
  </si>
  <si>
    <t xml:space="preserve">Team Name - Pck (e.g., ATL - Pck), indicates claim to replace traded pick, must be released into ZXFA pool </t>
  </si>
  <si>
    <t>If "Team Name 1st Rnd" (e.g., ATL 1st Rnd), indicates 1st round pick of noted team acquired</t>
  </si>
  <si>
    <t>If "Team Name 2nd Rnd" (e.g., ATL 2nd Rnd), indicates 2nd round pick of noted team acquired</t>
  </si>
  <si>
    <t>Team Name - DFA (e.g., ATL - DFA), indicates owned played moved off 40-man roster, must be released into ZXFA pool</t>
  </si>
  <si>
    <t>Matt Olson (1B), Robbie Ray (P), Dustin Garneau (C), Zack Pop (P)</t>
  </si>
  <si>
    <t>Nick Gordon (SS)</t>
  </si>
  <si>
    <t>Yusmiero Petit (P)</t>
  </si>
  <si>
    <t>Andrew Vaughn (OF), 1st Round Pick</t>
  </si>
  <si>
    <t>Eric Lauer (P), Trevor Larnach (OF)</t>
  </si>
  <si>
    <t>Max Scherzer (P), Sheldon Neuse (3B)</t>
  </si>
  <si>
    <t>Keegan Thompson (P), 1st Round Pick</t>
  </si>
  <si>
    <t>Byron Buxton (OF), Isaac Paredes (3B)</t>
  </si>
  <si>
    <t>Kevin Gausman (P), Cole Sulser (P)</t>
  </si>
  <si>
    <t>Tony Watson (P)</t>
  </si>
  <si>
    <t>2nd Round Pick</t>
  </si>
  <si>
    <t>WAS (from SEA)</t>
  </si>
  <si>
    <t>Tracy Ramsey</t>
  </si>
  <si>
    <t>zauskycop@aol.com</t>
  </si>
  <si>
    <t>1-SUP</t>
  </si>
  <si>
    <t>STL (from CHC)</t>
  </si>
  <si>
    <t>STL (from BOS)</t>
  </si>
  <si>
    <t>CS</t>
  </si>
  <si>
    <t>Pull%</t>
  </si>
  <si>
    <t>Barrel%</t>
  </si>
  <si>
    <t>Hard Hit%</t>
  </si>
  <si>
    <t>LD%</t>
  </si>
  <si>
    <t>FB%</t>
  </si>
  <si>
    <t>SwStr%</t>
  </si>
  <si>
    <t>Banuelos</t>
  </si>
  <si>
    <t>Vizcaino</t>
  </si>
  <si>
    <t>Arodys</t>
  </si>
  <si>
    <t>Brazoban</t>
  </si>
  <si>
    <t>Bethancourt</t>
  </si>
  <si>
    <t>Markel</t>
  </si>
  <si>
    <t>Spangenberg</t>
  </si>
  <si>
    <t>Krizan</t>
  </si>
  <si>
    <t>Bernard</t>
  </si>
  <si>
    <t>Wynton</t>
  </si>
  <si>
    <t>Koch</t>
  </si>
  <si>
    <t>VerHagen</t>
  </si>
  <si>
    <t>Elier</t>
  </si>
  <si>
    <t>Blach</t>
  </si>
  <si>
    <t>Meneses</t>
  </si>
  <si>
    <t>Yunior</t>
  </si>
  <si>
    <t>Stephens</t>
  </si>
  <si>
    <t>Appel</t>
  </si>
  <si>
    <t>Zastryzny</t>
  </si>
  <si>
    <t>Wiles</t>
  </si>
  <si>
    <t>Danish</t>
  </si>
  <si>
    <t>Weiss</t>
  </si>
  <si>
    <t>Katoh</t>
  </si>
  <si>
    <t>Gosuke</t>
  </si>
  <si>
    <t>Arano</t>
  </si>
  <si>
    <t>Ladwig</t>
  </si>
  <si>
    <t>O'Keefe</t>
  </si>
  <si>
    <t>Bernardino</t>
  </si>
  <si>
    <t>St. John</t>
  </si>
  <si>
    <t>Locke</t>
  </si>
  <si>
    <t>Stout</t>
  </si>
  <si>
    <t>Ortiz</t>
  </si>
  <si>
    <t>Banks</t>
  </si>
  <si>
    <t>Rossman</t>
  </si>
  <si>
    <t>Bubby</t>
  </si>
  <si>
    <t>Liberato</t>
  </si>
  <si>
    <t>Gage</t>
  </si>
  <si>
    <t>Crook</t>
  </si>
  <si>
    <t>Narciso</t>
  </si>
  <si>
    <t>Duarte</t>
  </si>
  <si>
    <t>Cuas</t>
  </si>
  <si>
    <t>Burke</t>
  </si>
  <si>
    <t>Naile</t>
  </si>
  <si>
    <t>Jermaine</t>
  </si>
  <si>
    <t>Yepez</t>
  </si>
  <si>
    <t>Cyr</t>
  </si>
  <si>
    <t>Brendon</t>
  </si>
  <si>
    <t>Espinoza</t>
  </si>
  <si>
    <t>Sands</t>
  </si>
  <si>
    <t>Donny</t>
  </si>
  <si>
    <t>Plummer</t>
  </si>
  <si>
    <t>Azocar</t>
  </si>
  <si>
    <t>Fox</t>
  </si>
  <si>
    <t>Lucius</t>
  </si>
  <si>
    <t>Yusniel</t>
  </si>
  <si>
    <t>Okey</t>
  </si>
  <si>
    <t>Stone</t>
  </si>
  <si>
    <t>Dowdy</t>
  </si>
  <si>
    <t>Call</t>
  </si>
  <si>
    <t>Festa</t>
  </si>
  <si>
    <t>Sedlock</t>
  </si>
  <si>
    <t>Blanco</t>
  </si>
  <si>
    <t>Ronel</t>
  </si>
  <si>
    <t>Serven</t>
  </si>
  <si>
    <t>Hummel</t>
  </si>
  <si>
    <t>Tully</t>
  </si>
  <si>
    <t>Vieaux</t>
  </si>
  <si>
    <t>Muzziotti</t>
  </si>
  <si>
    <t>Simon</t>
  </si>
  <si>
    <t>Mondou</t>
  </si>
  <si>
    <t>Norge</t>
  </si>
  <si>
    <t>Barker</t>
  </si>
  <si>
    <t>MacKinnon</t>
  </si>
  <si>
    <t>DeLuzio</t>
  </si>
  <si>
    <t>Swarmer</t>
  </si>
  <si>
    <t>Darick</t>
  </si>
  <si>
    <t>Dunand</t>
  </si>
  <si>
    <t>Bannon</t>
  </si>
  <si>
    <t>Rylan</t>
  </si>
  <si>
    <t>Dairon</t>
  </si>
  <si>
    <t>Quiroz</t>
  </si>
  <si>
    <t>Esteban</t>
  </si>
  <si>
    <t>Lemoine</t>
  </si>
  <si>
    <t>Delay</t>
  </si>
  <si>
    <t>Leblanc</t>
  </si>
  <si>
    <t>Charles</t>
  </si>
  <si>
    <t>Chuckie</t>
  </si>
  <si>
    <t>Pinto</t>
  </si>
  <si>
    <t>Faedo</t>
  </si>
  <si>
    <t>Wentz</t>
  </si>
  <si>
    <t>Eguy</t>
  </si>
  <si>
    <t>Capel</t>
  </si>
  <si>
    <t>Rosenberg</t>
  </si>
  <si>
    <t>Kenny</t>
  </si>
  <si>
    <t>Mastrobuoni</t>
  </si>
  <si>
    <t>Kramer</t>
  </si>
  <si>
    <t>Madris</t>
  </si>
  <si>
    <t>Bligh</t>
  </si>
  <si>
    <t>Fishman</t>
  </si>
  <si>
    <t>Faucher</t>
  </si>
  <si>
    <t>Calvin</t>
  </si>
  <si>
    <t>Oller</t>
  </si>
  <si>
    <t>Batten</t>
  </si>
  <si>
    <t>Matijevic</t>
  </si>
  <si>
    <t>J.J.</t>
  </si>
  <si>
    <t>Logue</t>
  </si>
  <si>
    <t>Uelmen</t>
  </si>
  <si>
    <t>Erich</t>
  </si>
  <si>
    <t>Weissert</t>
  </si>
  <si>
    <t>Royce</t>
  </si>
  <si>
    <t>Hicklen</t>
  </si>
  <si>
    <t>Waters</t>
  </si>
  <si>
    <t>Larsen</t>
  </si>
  <si>
    <t>Denyi</t>
  </si>
  <si>
    <t>McDonald</t>
  </si>
  <si>
    <t>Miranda</t>
  </si>
  <si>
    <t>Sanders</t>
  </si>
  <si>
    <t>Phoenix</t>
  </si>
  <si>
    <t>Elehuris</t>
  </si>
  <si>
    <t>Francis</t>
  </si>
  <si>
    <t>McCarty</t>
  </si>
  <si>
    <t>Tetreault</t>
  </si>
  <si>
    <t>Clemens</t>
  </si>
  <si>
    <t>Kody</t>
  </si>
  <si>
    <t>Bautista</t>
  </si>
  <si>
    <t>Ogando</t>
  </si>
  <si>
    <t>Cristofer</t>
  </si>
  <si>
    <t>Zabala</t>
  </si>
  <si>
    <t>Aneurys</t>
  </si>
  <si>
    <t>Dermis</t>
  </si>
  <si>
    <t>Elvin</t>
  </si>
  <si>
    <t>Jhoan</t>
  </si>
  <si>
    <t>Duron</t>
  </si>
  <si>
    <t>Vespi</t>
  </si>
  <si>
    <t>Alexis</t>
  </si>
  <si>
    <t>Bird</t>
  </si>
  <si>
    <t>Bouchard</t>
  </si>
  <si>
    <t>Guthrie</t>
  </si>
  <si>
    <t>Dalton</t>
  </si>
  <si>
    <t>Kolozsvary</t>
  </si>
  <si>
    <t>Montes de Oca</t>
  </si>
  <si>
    <t>Mushinski</t>
  </si>
  <si>
    <t>Padilla</t>
  </si>
  <si>
    <t>Nicholas</t>
  </si>
  <si>
    <t>Sousa</t>
  </si>
  <si>
    <t>Bennett</t>
  </si>
  <si>
    <t>Strzelecki</t>
  </si>
  <si>
    <t>Papierski</t>
  </si>
  <si>
    <t>Yerry</t>
  </si>
  <si>
    <t>Pilkington</t>
  </si>
  <si>
    <t>Konnor</t>
  </si>
  <si>
    <t>Hjelle</t>
  </si>
  <si>
    <t>Little</t>
  </si>
  <si>
    <t>Proctor</t>
  </si>
  <si>
    <t>Oswaldo</t>
  </si>
  <si>
    <t>Assad</t>
  </si>
  <si>
    <t>Esteury</t>
  </si>
  <si>
    <t>Aranda</t>
  </si>
  <si>
    <t>Fermin</t>
  </si>
  <si>
    <t>Ragans</t>
  </si>
  <si>
    <t>Benson</t>
  </si>
  <si>
    <t>Jerar</t>
  </si>
  <si>
    <t>Morel</t>
  </si>
  <si>
    <t>Christopher</t>
  </si>
  <si>
    <t>Pratto</t>
  </si>
  <si>
    <t>Easton</t>
  </si>
  <si>
    <t>Vientos</t>
  </si>
  <si>
    <t>Melendez</t>
  </si>
  <si>
    <t>MJ</t>
  </si>
  <si>
    <t>MacKenzie</t>
  </si>
  <si>
    <t>Downs</t>
  </si>
  <si>
    <t>Jeter</t>
  </si>
  <si>
    <t>DL</t>
  </si>
  <si>
    <t>Jeremiah</t>
  </si>
  <si>
    <t>Suwinski</t>
  </si>
  <si>
    <t>Gorman</t>
  </si>
  <si>
    <t>Liberatore</t>
  </si>
  <si>
    <t>De Jesus</t>
  </si>
  <si>
    <t>Holderman</t>
  </si>
  <si>
    <t>Winckowski</t>
  </si>
  <si>
    <t>Gillaspie</t>
  </si>
  <si>
    <t>Livan</t>
  </si>
  <si>
    <t>Buddy</t>
  </si>
  <si>
    <t>Casas</t>
  </si>
  <si>
    <t>Heliot</t>
  </si>
  <si>
    <t>Siani</t>
  </si>
  <si>
    <t>Arias</t>
  </si>
  <si>
    <t>Moreno</t>
  </si>
  <si>
    <t>Oswald</t>
  </si>
  <si>
    <t>Lenyn</t>
  </si>
  <si>
    <t>Israel</t>
  </si>
  <si>
    <t>Morales</t>
  </si>
  <si>
    <t>Yainer</t>
  </si>
  <si>
    <t>Plassmeyer</t>
  </si>
  <si>
    <t>Grove</t>
  </si>
  <si>
    <t>Smith-Njigba</t>
  </si>
  <si>
    <t>Canaan</t>
  </si>
  <si>
    <t>Snider</t>
  </si>
  <si>
    <t>Butto</t>
  </si>
  <si>
    <t>Tarnok</t>
  </si>
  <si>
    <t>Sears</t>
  </si>
  <si>
    <t>Marinaccio</t>
  </si>
  <si>
    <t>Ron</t>
  </si>
  <si>
    <t>Ezequiel</t>
  </si>
  <si>
    <t>Groshans</t>
  </si>
  <si>
    <t>Kerr</t>
  </si>
  <si>
    <t>Bello</t>
  </si>
  <si>
    <t>Brayan</t>
  </si>
  <si>
    <t>Henriquez</t>
  </si>
  <si>
    <t>Liover</t>
  </si>
  <si>
    <t>Vavra</t>
  </si>
  <si>
    <t>Terrin</t>
  </si>
  <si>
    <t>Swaggerty</t>
  </si>
  <si>
    <t>Simeon</t>
  </si>
  <si>
    <t>Bradish</t>
  </si>
  <si>
    <t>Winder</t>
  </si>
  <si>
    <t>Kwan</t>
  </si>
  <si>
    <t>Bride</t>
  </si>
  <si>
    <t>O'Hoppe</t>
  </si>
  <si>
    <t>Lavastida</t>
  </si>
  <si>
    <t>Outman</t>
  </si>
  <si>
    <t>Roberts</t>
  </si>
  <si>
    <t>Ethan</t>
  </si>
  <si>
    <t>Capra</t>
  </si>
  <si>
    <t>Woods</t>
  </si>
  <si>
    <t>Alldred</t>
  </si>
  <si>
    <t>Hensley</t>
  </si>
  <si>
    <t>Murfee</t>
  </si>
  <si>
    <t>Penn</t>
  </si>
  <si>
    <t>Stefanic</t>
  </si>
  <si>
    <t>Morris</t>
  </si>
  <si>
    <t>Walters</t>
  </si>
  <si>
    <t>Nash</t>
  </si>
  <si>
    <t>Hollowell</t>
  </si>
  <si>
    <t>Burdick</t>
  </si>
  <si>
    <t>Peyton</t>
  </si>
  <si>
    <t>Korey</t>
  </si>
  <si>
    <t>Curry</t>
  </si>
  <si>
    <t>Xzavion</t>
  </si>
  <si>
    <t>Gaddis</t>
  </si>
  <si>
    <t>Waites</t>
  </si>
  <si>
    <t>Brash</t>
  </si>
  <si>
    <t>Witt Jr.</t>
  </si>
  <si>
    <t>Abrams</t>
  </si>
  <si>
    <t>Langeliers</t>
  </si>
  <si>
    <t>Toglia</t>
  </si>
  <si>
    <t>Kreidler</t>
  </si>
  <si>
    <t>Yennier</t>
  </si>
  <si>
    <t>Harris II</t>
  </si>
  <si>
    <t>Nardi</t>
  </si>
  <si>
    <t>Kerry</t>
  </si>
  <si>
    <t>Grissom</t>
  </si>
  <si>
    <t>Brieske</t>
  </si>
  <si>
    <t>Pallante</t>
  </si>
  <si>
    <t>Baty</t>
  </si>
  <si>
    <t>Stowers</t>
  </si>
  <si>
    <t>Kilian</t>
  </si>
  <si>
    <t>Pepiot</t>
  </si>
  <si>
    <t>Holton</t>
  </si>
  <si>
    <t>Drey</t>
  </si>
  <si>
    <t>Rutschman</t>
  </si>
  <si>
    <t>Adley</t>
  </si>
  <si>
    <t>Henderson</t>
  </si>
  <si>
    <t>Gunnar</t>
  </si>
  <si>
    <t>Stott</t>
  </si>
  <si>
    <t>Bryson</t>
  </si>
  <si>
    <t>Jung</t>
  </si>
  <si>
    <t>Hoeing</t>
  </si>
  <si>
    <t>Steer</t>
  </si>
  <si>
    <t>Small</t>
  </si>
  <si>
    <t>Bleday</t>
  </si>
  <si>
    <t>Lodolo</t>
  </si>
  <si>
    <t>Wallner</t>
  </si>
  <si>
    <t>Torkelson</t>
  </si>
  <si>
    <t>Cavalli</t>
  </si>
  <si>
    <t>Cade</t>
  </si>
  <si>
    <t>Meyer</t>
  </si>
  <si>
    <t>Koenig</t>
  </si>
  <si>
    <t>Ashcraft</t>
  </si>
  <si>
    <t>Graham</t>
  </si>
  <si>
    <t>Wesneski</t>
  </si>
  <si>
    <t>Hayden</t>
  </si>
  <si>
    <t>Burleson</t>
  </si>
  <si>
    <t>Pasquantino</t>
  </si>
  <si>
    <t>Vinnie</t>
  </si>
  <si>
    <t>Waldichuk</t>
  </si>
  <si>
    <t>Massey</t>
  </si>
  <si>
    <t>Varland</t>
  </si>
  <si>
    <t>Louie</t>
  </si>
  <si>
    <t>Elder</t>
  </si>
  <si>
    <t>Silseth</t>
  </si>
  <si>
    <t>Caught Stealing</t>
  </si>
  <si>
    <t>HardHit%</t>
  </si>
  <si>
    <t>% of balls in play that were pulled</t>
  </si>
  <si>
    <t>% of balls in play that were "barreled up"</t>
  </si>
  <si>
    <t>% of balls in play that were hard hit based on an exit velocity threshhold</t>
  </si>
  <si>
    <t>Measures performance in high-leverage situations; typically range from -2.0 to 2.0, with 1.0+ being great</t>
  </si>
  <si>
    <t>Defense-only component of Wins Above Replacement, weighted by positional peer group</t>
  </si>
  <si>
    <t>Starts-IP</t>
  </si>
  <si>
    <t>Relief-IP</t>
  </si>
  <si>
    <t>Innings pitched as a starter</t>
  </si>
  <si>
    <t>Innings pitched in relief</t>
  </si>
  <si>
    <t>Line drive percentage</t>
  </si>
  <si>
    <t>FB %</t>
  </si>
  <si>
    <t>Fly ball percentage</t>
  </si>
  <si>
    <t>% of balls in play opposing hitters "barreled up"</t>
  </si>
  <si>
    <t>% of balls in play opposing hitters hit hard according to exit velocity threshhold</t>
  </si>
  <si>
    <t>William Contreras (C), Matt Manning (P), Ian Anderson (P)</t>
  </si>
  <si>
    <t>Kansas City</t>
  </si>
  <si>
    <t>Jose Urquidy (P), 2nd Rround Pick (SEA)</t>
  </si>
  <si>
    <t>Jake DeGrom (P), 2nd Round Pick</t>
  </si>
  <si>
    <t>KCR (from SEA)</t>
  </si>
  <si>
    <t>SEA (from KCR)</t>
  </si>
  <si>
    <t>SEA (from CIN)</t>
  </si>
  <si>
    <t>Seiya</t>
  </si>
  <si>
    <t>SFG 1st Round Pick</t>
  </si>
  <si>
    <t>Kike</t>
  </si>
  <si>
    <t>Leiter Jr.</t>
  </si>
  <si>
    <t>Sammy</t>
  </si>
  <si>
    <t>Nathaniel</t>
  </si>
  <si>
    <t>Y</t>
  </si>
  <si>
    <t>Kansas City Royals</t>
  </si>
  <si>
    <t>+3</t>
  </si>
  <si>
    <t>Denotes a player has +3 status</t>
  </si>
  <si>
    <t>Freddy Peralta (P), Brett Phillips (OF)</t>
  </si>
  <si>
    <t>German Marquez (P), Joey Wendle (3B)</t>
  </si>
  <si>
    <t>Nico Hoerner (SS)</t>
  </si>
  <si>
    <t>Jose Siri (OF)</t>
  </si>
  <si>
    <t>Max Muncy (1B), Tyler Wells (SS)</t>
  </si>
  <si>
    <t>2022 Season Off-Season</t>
  </si>
  <si>
    <t>October 2022</t>
  </si>
  <si>
    <t>Swap w/Dante R</t>
  </si>
  <si>
    <t>Swap w/Geoff C</t>
  </si>
  <si>
    <t>Swap w/Alan S</t>
  </si>
  <si>
    <t>Swap w/Patrick N</t>
  </si>
  <si>
    <t>Bart Doherty/Garrett Goodrich</t>
  </si>
  <si>
    <t>Departure</t>
  </si>
  <si>
    <t>DL CLAIM</t>
  </si>
  <si>
    <t>PLAYER MOVED TO DL</t>
  </si>
  <si>
    <t>INJURY DURATION</t>
  </si>
  <si>
    <t>CLAIM DATE</t>
  </si>
  <si>
    <t>DROP DATE</t>
  </si>
  <si>
    <t>Dylan Floro (P)</t>
  </si>
  <si>
    <t>Victor Caratini (C)</t>
  </si>
  <si>
    <t>STADIUM</t>
  </si>
  <si>
    <t>American Family Field</t>
  </si>
  <si>
    <t>Angel Stadium</t>
  </si>
  <si>
    <t>Busch Stadium</t>
  </si>
  <si>
    <t>Chase Field</t>
  </si>
  <si>
    <t>Citi Field</t>
  </si>
  <si>
    <t>Citizens Bank Park</t>
  </si>
  <si>
    <t>Comerica Park</t>
  </si>
  <si>
    <t>Coors Field</t>
  </si>
  <si>
    <t>Dodger Stadium</t>
  </si>
  <si>
    <t>Fenway Park</t>
  </si>
  <si>
    <t>Globe Life Field</t>
  </si>
  <si>
    <t>Cincinnati Reds</t>
  </si>
  <si>
    <t>Great American Ball Park</t>
  </si>
  <si>
    <t>Guaranteed Rate Field</t>
  </si>
  <si>
    <t>Kauffman Stadium</t>
  </si>
  <si>
    <t>Miami Marlins</t>
  </si>
  <si>
    <t>LoanDepot Park</t>
  </si>
  <si>
    <t>Minute Maid Park</t>
  </si>
  <si>
    <t>Nationals Park</t>
  </si>
  <si>
    <t>Oracle Park</t>
  </si>
  <si>
    <t>FRANCHISE OWNER(S)</t>
  </si>
  <si>
    <t>Oriole Park at Camden Yards</t>
  </si>
  <si>
    <t>San Diego Padres</t>
  </si>
  <si>
    <t>Petco Park</t>
  </si>
  <si>
    <t>PNC Park</t>
  </si>
  <si>
    <t>Cleveland Guardians</t>
  </si>
  <si>
    <t>Progressive Field</t>
  </si>
  <si>
    <t>Oakland Athletics</t>
  </si>
  <si>
    <t>RingCentral Coliseum</t>
  </si>
  <si>
    <t>Rogers Centre</t>
  </si>
  <si>
    <r>
      <t xml:space="preserve">CONTRACT ENTERED </t>
    </r>
    <r>
      <rPr>
        <i/>
        <sz val="10"/>
        <color theme="0"/>
        <rFont val="Calibri (Body)"/>
      </rPr>
      <t>(1st season)</t>
    </r>
  </si>
  <si>
    <r>
      <t xml:space="preserve">CONTRACT EXPIRES </t>
    </r>
    <r>
      <rPr>
        <i/>
        <sz val="10"/>
        <color theme="0"/>
        <rFont val="Calibri (Body)"/>
      </rPr>
      <t>(last season)</t>
    </r>
  </si>
  <si>
    <t>T-Mobile Park</t>
  </si>
  <si>
    <t>Tropicana Field</t>
  </si>
  <si>
    <t>Truist Park</t>
  </si>
  <si>
    <t>Wrigley Field</t>
  </si>
  <si>
    <t>Yankee Stadium</t>
  </si>
  <si>
    <t>Hunter Renfroe (OF), Jace Peterson (3B)</t>
  </si>
  <si>
    <t>Ryan Mountcastle (1B), Dane Dunning (P)</t>
  </si>
  <si>
    <t>Paul Goldschmidt (1B), Lorenzo Cain (OF), Franklin Barretto (SS)</t>
  </si>
  <si>
    <t>Ian Happ (OF), Elvis Andrus (SS)</t>
  </si>
  <si>
    <t>Teams Listed Below Refer to 2023 Season Franchises</t>
  </si>
  <si>
    <t>Brady Singer (P), Keegan Thompson (P)</t>
  </si>
  <si>
    <t>Ramon Laureano (OF), Jesus Aguilar (1B)</t>
  </si>
  <si>
    <t>Alek Thomas (OF), CJ Abrams (SS)</t>
  </si>
  <si>
    <t>Ozzie Albies (2B), Logan O'Hoppe (C)</t>
  </si>
  <si>
    <t>Josh Naylor (1B), Bryce Elder (P)</t>
  </si>
  <si>
    <t>Tyler Stephenson (C), Noah Syndergaard (P)</t>
  </si>
  <si>
    <t>Josh Bell (1B), Trevor Williams (P), Joey Votto (1B), Domingo Acavedo (P)</t>
  </si>
  <si>
    <t>Kyle Schwarber (OF), Carl Edwards Jr. (P), Steven Wilson (P), Jarren Duran (OF)</t>
  </si>
  <si>
    <t>Tyrone Taylor (OF), James McCann (C), Tyler Naquin (OF)</t>
  </si>
  <si>
    <t>Ji-Man Choi (1B), Tyler Heinemann (C), Michael A. Taylor (OF)</t>
  </si>
  <si>
    <t>David Villar (2B)</t>
  </si>
  <si>
    <t>Jose Suarez (P)</t>
  </si>
  <si>
    <t>Cincinnati</t>
  </si>
  <si>
    <t>Robinson Chirinos (C)</t>
  </si>
  <si>
    <t>Salvador Perez (C)</t>
  </si>
  <si>
    <t>Andrew Kittredge (P)</t>
  </si>
  <si>
    <t>Phil Bickford (P)</t>
  </si>
  <si>
    <t>Kevin Smith (3B)</t>
  </si>
  <si>
    <t>Nick Madrigal (2B)</t>
  </si>
  <si>
    <t>Starling Marte (OF), Alex Kiriloff (OF)</t>
  </si>
  <si>
    <t>Nick Gordon (SS), David Peterson (P)</t>
  </si>
  <si>
    <t>Dillon Peters (P)</t>
  </si>
  <si>
    <t>Connor Overton (P)</t>
  </si>
  <si>
    <t>Andrew Kitteredge (P) - Retained DL Claim</t>
  </si>
  <si>
    <t>Jackie Bradley Jr.(OF)</t>
  </si>
  <si>
    <t>Add/Drop Claim</t>
  </si>
  <si>
    <t>Franchy Cordero (1B)</t>
  </si>
  <si>
    <t>Blake Treinen (P) - To ZZZNA</t>
  </si>
  <si>
    <t>Nomar Mazara (OF)</t>
  </si>
  <si>
    <t>Roman Quinn (OF) - To ZZZNA</t>
  </si>
  <si>
    <t>Jesus Aguilar (1B)</t>
  </si>
  <si>
    <t>Amir Garrett (P)</t>
  </si>
  <si>
    <t>Alex Faedo (P)</t>
  </si>
  <si>
    <t>Jose Azocar (OF)</t>
  </si>
  <si>
    <t>Louie Varland (P)</t>
  </si>
  <si>
    <t>Conner Capel (OF) - To ZZZNA</t>
  </si>
  <si>
    <t>Tommy Nance (P)</t>
  </si>
  <si>
    <t>Jake Meyers (OF)</t>
  </si>
  <si>
    <t>Andrew Heaney (P)</t>
  </si>
  <si>
    <t>Skye Bolt (OF)</t>
  </si>
  <si>
    <t>George Springer (OF)</t>
  </si>
  <si>
    <t>Jean Segura (2B)</t>
  </si>
  <si>
    <t>Brad Keller (P)</t>
  </si>
  <si>
    <t>Evan Longoria (3B)</t>
  </si>
  <si>
    <t>Ryan Mountcastle (1B), Corey Dickerson (OF)</t>
  </si>
  <si>
    <t>Ty France (1B), Nick Solak (2B)</t>
  </si>
  <si>
    <t>Glenn Otto (P)</t>
  </si>
  <si>
    <t>Michael Brantley (OF)</t>
  </si>
  <si>
    <t>Pavin Smith (OF)</t>
  </si>
  <si>
    <t>Willy Adames (SS)</t>
  </si>
  <si>
    <t>Yusei Kikuchi (P)</t>
  </si>
  <si>
    <t>Dylan Bundy (P)</t>
  </si>
  <si>
    <t>Mason Thompson (P)</t>
  </si>
  <si>
    <t>Odubel Herrera (OF)</t>
  </si>
  <si>
    <t>Taylor Walls (SS)</t>
  </si>
  <si>
    <t>Ian Anderson (P)</t>
  </si>
  <si>
    <t>Mike Zunino (C)</t>
  </si>
  <si>
    <t>David Bote (2B) - To ZZZNA</t>
  </si>
  <si>
    <t>Matt Strahm (P)</t>
  </si>
  <si>
    <t>Michael Massey (2B)</t>
  </si>
  <si>
    <t>JT Brubaker (P)</t>
  </si>
  <si>
    <t>Jason Delay (C)</t>
  </si>
  <si>
    <t>Sam Hilliard (OF)</t>
  </si>
  <si>
    <t>Jordan Lyles (P)</t>
  </si>
  <si>
    <t>Yadiel Hernandez (OF)</t>
  </si>
  <si>
    <t>Jason Foley (P)</t>
  </si>
  <si>
    <t>Jordan Hicks (P)</t>
  </si>
  <si>
    <t>Luke Bard (P)</t>
  </si>
  <si>
    <t>Brad Keller (P) - Retained DL Claim</t>
  </si>
  <si>
    <t>Yohan Ramirez (P)</t>
  </si>
  <si>
    <t>Replacing Retained DL Claim (Keller)</t>
  </si>
  <si>
    <t>NA</t>
  </si>
  <si>
    <t>NOTES</t>
  </si>
  <si>
    <t>Extended to cover Wendle injury</t>
  </si>
  <si>
    <t>Kittredge retained DL claim</t>
  </si>
  <si>
    <t>Keller retained DL claim</t>
  </si>
  <si>
    <t>Duane Underwood Jr. (P)</t>
  </si>
  <si>
    <t>Daz Cameron (OF)</t>
  </si>
  <si>
    <t>Served part of Longoria's DL stint; will complete Kershaw's stint</t>
  </si>
  <si>
    <t>Jared Koenig (P)</t>
  </si>
  <si>
    <t>Clayton Kershaw (P)</t>
  </si>
  <si>
    <t>Will serve final games of Longoria's DL stint</t>
  </si>
  <si>
    <t>1st Round Pick, 2nd Round Pick, Zach Eflin (P), Michael Fulmer (P)</t>
  </si>
  <si>
    <t>Alex Manoah (P), Matt Bush (P)</t>
  </si>
  <si>
    <t>Corbin Burnes (P), CJ Cron (1B), Nick Gordon (OF)</t>
  </si>
  <si>
    <t>Kyle Gibson (P), Nick Allen (SS)</t>
  </si>
  <si>
    <t>Elvis Andrus (SS), Sean Manaea (P)</t>
  </si>
  <si>
    <t>Luis Garcia (P), Romy Gonzalez (2B)</t>
  </si>
  <si>
    <t>Carlos Estevez (P), Geraldo Perdomo (OF)</t>
  </si>
  <si>
    <t>1st Round Pick</t>
  </si>
  <si>
    <t>Jacob Stallings (C)</t>
  </si>
  <si>
    <t>Sam Haggarty (OF)</t>
  </si>
  <si>
    <t>Edward Olivares (OF)</t>
  </si>
  <si>
    <t>Jake Burger (OF), Ketel Marte (2B)</t>
  </si>
  <si>
    <t>Carlos Rodon (P), Sam Hilliard (OF)</t>
  </si>
  <si>
    <t>Liam Hendricks (P)</t>
  </si>
  <si>
    <t>Owen Miller (3B)</t>
  </si>
  <si>
    <t>Chas McCormick (OF)</t>
  </si>
  <si>
    <t>Domingo German (P)</t>
  </si>
  <si>
    <t>Harrison Bader (OF)</t>
  </si>
  <si>
    <t>Andrew Benintendi (OF)</t>
  </si>
  <si>
    <t>1st Round Pick, Jordan Montgomery (P), Lars Nootbar (OF), Adam Duvall (OF)</t>
  </si>
  <si>
    <t>Cal Quantrill (P), Tyler Freeman (2B)</t>
  </si>
  <si>
    <t>Nick Ahmed (SS), 2nd Round Pick</t>
  </si>
  <si>
    <t>Stone Garrett (OF)</t>
  </si>
  <si>
    <t>Albert Pujols (1B)</t>
  </si>
  <si>
    <t>None - Filling slot created by trade</t>
  </si>
  <si>
    <t xml:space="preserve"> Manny Banuelos (P)</t>
  </si>
  <si>
    <t>Bryce Harper (OF)</t>
  </si>
  <si>
    <t>Austin Wynns (C)</t>
  </si>
  <si>
    <t>James McCann (C)</t>
  </si>
  <si>
    <t>Season ended</t>
  </si>
  <si>
    <t>Extended to cover Eflin injury; season ended</t>
  </si>
  <si>
    <t>Playoff season ended</t>
  </si>
  <si>
    <t>Extended to cover Bickford injury; season ended</t>
  </si>
  <si>
    <t>- - -</t>
  </si>
  <si>
    <t>Piña</t>
  </si>
  <si>
    <t>McAllister</t>
  </si>
  <si>
    <t>Pérez</t>
  </si>
  <si>
    <t>León</t>
  </si>
  <si>
    <t>García</t>
  </si>
  <si>
    <t>Avisaíl</t>
  </si>
  <si>
    <t>Martín</t>
  </si>
  <si>
    <t>Vázquez</t>
  </si>
  <si>
    <t>Tonkin</t>
  </si>
  <si>
    <t>Singleton</t>
  </si>
  <si>
    <t>Hernández</t>
  </si>
  <si>
    <t>Mariot</t>
  </si>
  <si>
    <t>Neal</t>
  </si>
  <si>
    <t>Jesús</t>
  </si>
  <si>
    <t>Maggi</t>
  </si>
  <si>
    <t>Sánchez</t>
  </si>
  <si>
    <t>Michael A</t>
  </si>
  <si>
    <t>Díaz</t>
  </si>
  <si>
    <t>McGough</t>
  </si>
  <si>
    <t>Querecuto</t>
  </si>
  <si>
    <t>Juniel</t>
  </si>
  <si>
    <t>Rucinski</t>
  </si>
  <si>
    <t>Suárez</t>
  </si>
  <si>
    <t>Báez</t>
  </si>
  <si>
    <t>Bradley Jr</t>
  </si>
  <si>
    <t>Carasiti</t>
  </si>
  <si>
    <t>Narváez</t>
  </si>
  <si>
    <t>Ramírez</t>
  </si>
  <si>
    <t>José</t>
  </si>
  <si>
    <t>Edwards Jr</t>
  </si>
  <si>
    <t>Tomás</t>
  </si>
  <si>
    <t>Vieira</t>
  </si>
  <si>
    <t>Thyago</t>
  </si>
  <si>
    <t>Underwood Jr</t>
  </si>
  <si>
    <t>Lively</t>
  </si>
  <si>
    <t>Busenitz</t>
  </si>
  <si>
    <t>Leiter Jr</t>
  </si>
  <si>
    <t>Óscar</t>
  </si>
  <si>
    <t>Mejía</t>
  </si>
  <si>
    <t>Wall</t>
  </si>
  <si>
    <t>Forrest</t>
  </si>
  <si>
    <t>Dubón</t>
  </si>
  <si>
    <t>Urías</t>
  </si>
  <si>
    <t>Luis F</t>
  </si>
  <si>
    <t>Ramón</t>
  </si>
  <si>
    <t>Yoán</t>
  </si>
  <si>
    <t>Jiménez</t>
  </si>
  <si>
    <t>Lukes</t>
  </si>
  <si>
    <t>Wade Jr</t>
  </si>
  <si>
    <t>Sullivan</t>
  </si>
  <si>
    <t>Ríos</t>
  </si>
  <si>
    <t>Acuna Jr</t>
  </si>
  <si>
    <t>Enmanuel</t>
  </si>
  <si>
    <t>Hobie</t>
  </si>
  <si>
    <t>Ibáñez</t>
  </si>
  <si>
    <t>Scholtens</t>
  </si>
  <si>
    <t>Kohlwey</t>
  </si>
  <si>
    <t>Gurriel Jr</t>
  </si>
  <si>
    <t>Krook</t>
  </si>
  <si>
    <t>Weston</t>
  </si>
  <si>
    <t>Erceg</t>
  </si>
  <si>
    <t>Monasterio</t>
  </si>
  <si>
    <t>Andruw</t>
  </si>
  <si>
    <t>TJ</t>
  </si>
  <si>
    <t>Zuniga</t>
  </si>
  <si>
    <t>Guerrero Jr</t>
  </si>
  <si>
    <t>Tatis Jr</t>
  </si>
  <si>
    <t>Remillard</t>
  </si>
  <si>
    <t>René</t>
  </si>
  <si>
    <t>Tristan</t>
  </si>
  <si>
    <t>Ryder</t>
  </si>
  <si>
    <t>Perkins</t>
  </si>
  <si>
    <t>Giménez</t>
  </si>
  <si>
    <t>Andrés</t>
  </si>
  <si>
    <t>Rutherford</t>
  </si>
  <si>
    <t>Robert Jr</t>
  </si>
  <si>
    <t>Muckenhirn</t>
  </si>
  <si>
    <t>Daysbel</t>
  </si>
  <si>
    <t>Araúz</t>
  </si>
  <si>
    <t>Julks</t>
  </si>
  <si>
    <t>Chisholm Jr</t>
  </si>
  <si>
    <t>Bristo</t>
  </si>
  <si>
    <t>Bruján</t>
  </si>
  <si>
    <t>Iván</t>
  </si>
  <si>
    <t>J.C.</t>
  </si>
  <si>
    <t>Porter</t>
  </si>
  <si>
    <t>Cabbage</t>
  </si>
  <si>
    <t>Winans</t>
  </si>
  <si>
    <t>Allan</t>
  </si>
  <si>
    <t>Luken</t>
  </si>
  <si>
    <t>Thaddeus</t>
  </si>
  <si>
    <t>Hogan</t>
  </si>
  <si>
    <t>McArthur</t>
  </si>
  <si>
    <t>Kaiser</t>
  </si>
  <si>
    <t>Montes</t>
  </si>
  <si>
    <t>Coco</t>
  </si>
  <si>
    <t>Beck</t>
  </si>
  <si>
    <t>Salazar</t>
  </si>
  <si>
    <t>César</t>
  </si>
  <si>
    <t>Peña</t>
  </si>
  <si>
    <t>Amaya</t>
  </si>
  <si>
    <t>Fermín</t>
  </si>
  <si>
    <t>Speas</t>
  </si>
  <si>
    <t>Soriano</t>
  </si>
  <si>
    <t>Balazovic</t>
  </si>
  <si>
    <t>Turang</t>
  </si>
  <si>
    <t>McCoy</t>
  </si>
  <si>
    <t>Xavier</t>
  </si>
  <si>
    <t>Samad</t>
  </si>
  <si>
    <t>Englert</t>
  </si>
  <si>
    <t>Butler</t>
  </si>
  <si>
    <t>Taj</t>
  </si>
  <si>
    <t>Then</t>
  </si>
  <si>
    <t>Canario</t>
  </si>
  <si>
    <t>Bido</t>
  </si>
  <si>
    <t>Osvaldo</t>
  </si>
  <si>
    <t>Bolton</t>
  </si>
  <si>
    <t>Noda</t>
  </si>
  <si>
    <t>Velázquez</t>
  </si>
  <si>
    <t>Caballero</t>
  </si>
  <si>
    <t>Cosgrove</t>
  </si>
  <si>
    <t>Karcher</t>
  </si>
  <si>
    <t>Ricky</t>
  </si>
  <si>
    <t>Winn</t>
  </si>
  <si>
    <t>Keaton</t>
  </si>
  <si>
    <t>Schneider</t>
  </si>
  <si>
    <t>Andrews</t>
  </si>
  <si>
    <t>Rocchio</t>
  </si>
  <si>
    <t>Tena</t>
  </si>
  <si>
    <t>Pereira</t>
  </si>
  <si>
    <t>Everson</t>
  </si>
  <si>
    <t>Rodríguez</t>
  </si>
  <si>
    <t>Wilyer</t>
  </si>
  <si>
    <t>Jordyn</t>
  </si>
  <si>
    <t>Osleivis</t>
  </si>
  <si>
    <t>Mead</t>
  </si>
  <si>
    <t>Ferrer</t>
  </si>
  <si>
    <t>Rafaela</t>
  </si>
  <si>
    <t>Ceddanne</t>
  </si>
  <si>
    <t>Navarro</t>
  </si>
  <si>
    <t>Martínez</t>
  </si>
  <si>
    <t>Woods-Richardson</t>
  </si>
  <si>
    <t>Richardson</t>
  </si>
  <si>
    <t>Lyon</t>
  </si>
  <si>
    <t>Ornelas</t>
  </si>
  <si>
    <t>Rom</t>
  </si>
  <si>
    <t>Cox</t>
  </si>
  <si>
    <t>Vodnik</t>
  </si>
  <si>
    <t>Gus</t>
  </si>
  <si>
    <t>Leahy</t>
  </si>
  <si>
    <t>Dubin</t>
  </si>
  <si>
    <t>Selby</t>
  </si>
  <si>
    <t>Funderburk</t>
  </si>
  <si>
    <t>Ramsey</t>
  </si>
  <si>
    <t>Herrin</t>
  </si>
  <si>
    <t>Jacques</t>
  </si>
  <si>
    <t>Uribe</t>
  </si>
  <si>
    <t>Abner</t>
  </si>
  <si>
    <t>Endy</t>
  </si>
  <si>
    <t>Sweet</t>
  </si>
  <si>
    <t>Brito</t>
  </si>
  <si>
    <t>Jhony</t>
  </si>
  <si>
    <t>Calvo</t>
  </si>
  <si>
    <t>Blair</t>
  </si>
  <si>
    <t>Williamson</t>
  </si>
  <si>
    <t>Brenton</t>
  </si>
  <si>
    <t>La Sorsa</t>
  </si>
  <si>
    <t>Hopkins</t>
  </si>
  <si>
    <t>Marlowe</t>
  </si>
  <si>
    <t>Waldron</t>
  </si>
  <si>
    <t>Isaiah</t>
  </si>
  <si>
    <t>Alu</t>
  </si>
  <si>
    <t>Millas</t>
  </si>
  <si>
    <t>Cronin</t>
  </si>
  <si>
    <t>Declan</t>
  </si>
  <si>
    <t>Stoudt</t>
  </si>
  <si>
    <t>Levi</t>
  </si>
  <si>
    <t>Adcock</t>
  </si>
  <si>
    <t>McKinley</t>
  </si>
  <si>
    <t>Witt Jr</t>
  </si>
  <si>
    <t>Battenfield</t>
  </si>
  <si>
    <t>Wynne</t>
  </si>
  <si>
    <t>Sabol</t>
  </si>
  <si>
    <t>Triolo</t>
  </si>
  <si>
    <t>Kessinger</t>
  </si>
  <si>
    <t>Grae</t>
  </si>
  <si>
    <t>Shewmake</t>
  </si>
  <si>
    <t>Lipcius</t>
  </si>
  <si>
    <t>Lindgren</t>
  </si>
  <si>
    <t>Legumina</t>
  </si>
  <si>
    <t>Vines</t>
  </si>
  <si>
    <t>Darius</t>
  </si>
  <si>
    <t>Priester</t>
  </si>
  <si>
    <t>Gipson-Long</t>
  </si>
  <si>
    <t>Sawyer</t>
  </si>
  <si>
    <t>Walter</t>
  </si>
  <si>
    <t>Ingram</t>
  </si>
  <si>
    <t>Kolton</t>
  </si>
  <si>
    <t>Willingham</t>
  </si>
  <si>
    <t>Amos</t>
  </si>
  <si>
    <t>Saalfrank</t>
  </si>
  <si>
    <t>Rutledge</t>
  </si>
  <si>
    <t>Busch</t>
  </si>
  <si>
    <t>Deluca</t>
  </si>
  <si>
    <t>Jonny</t>
  </si>
  <si>
    <t>JJ</t>
  </si>
  <si>
    <t>Paris</t>
  </si>
  <si>
    <t>Kyren</t>
  </si>
  <si>
    <t>Canzone</t>
  </si>
  <si>
    <t>Matos</t>
  </si>
  <si>
    <t>Horwitz</t>
  </si>
  <si>
    <t>Noelvi</t>
  </si>
  <si>
    <t>Elly</t>
  </si>
  <si>
    <t>Soderstrom</t>
  </si>
  <si>
    <t>Hancock</t>
  </si>
  <si>
    <t>Emerson</t>
  </si>
  <si>
    <t>Shuster</t>
  </si>
  <si>
    <t>Jarvis</t>
  </si>
  <si>
    <t>Masyn</t>
  </si>
  <si>
    <t>Kauffmann</t>
  </si>
  <si>
    <t>Karl</t>
  </si>
  <si>
    <t>Cecconi</t>
  </si>
  <si>
    <t>Slade</t>
  </si>
  <si>
    <t>Ha-Seong</t>
  </si>
  <si>
    <t>Hurt</t>
  </si>
  <si>
    <t>Julien</t>
  </si>
  <si>
    <t>Edouard</t>
  </si>
  <si>
    <t>Mlodzinski</t>
  </si>
  <si>
    <t>Carmen</t>
  </si>
  <si>
    <t>Schmitt</t>
  </si>
  <si>
    <t>Acton</t>
  </si>
  <si>
    <t>Bradford</t>
  </si>
  <si>
    <t>Alika</t>
  </si>
  <si>
    <t>Loftin</t>
  </si>
  <si>
    <t>Luis L</t>
  </si>
  <si>
    <t>Volpe</t>
  </si>
  <si>
    <t>Spiers</t>
  </si>
  <si>
    <t>Wiemer</t>
  </si>
  <si>
    <t>Headrick</t>
  </si>
  <si>
    <t>Wisely</t>
  </si>
  <si>
    <t>Eury</t>
  </si>
  <si>
    <t>Crow-Armstrong</t>
  </si>
  <si>
    <t>Pfaadt</t>
  </si>
  <si>
    <t>Westburg</t>
  </si>
  <si>
    <t>Mervis</t>
  </si>
  <si>
    <t>Palencia</t>
  </si>
  <si>
    <t>McMillon</t>
  </si>
  <si>
    <t>Domínguez</t>
  </si>
  <si>
    <t>Jasson</t>
  </si>
  <si>
    <t>Cowser</t>
  </si>
  <si>
    <t>Frelick</t>
  </si>
  <si>
    <t>McLain</t>
  </si>
  <si>
    <t>Goodman</t>
  </si>
  <si>
    <t>Bachman</t>
  </si>
  <si>
    <t>Gelof</t>
  </si>
  <si>
    <t>Wolf</t>
  </si>
  <si>
    <t>Sheehan</t>
  </si>
  <si>
    <t>Emmet</t>
  </si>
  <si>
    <t>Dodd</t>
  </si>
  <si>
    <t>Hartwig</t>
  </si>
  <si>
    <t>Smith-Shawver</t>
  </si>
  <si>
    <t>Lawlar</t>
  </si>
  <si>
    <t>Justice</t>
  </si>
  <si>
    <t>Encarnacion-Strand</t>
  </si>
  <si>
    <t>Wicks</t>
  </si>
  <si>
    <t>Bibee</t>
  </si>
  <si>
    <t>Colás</t>
  </si>
  <si>
    <t>Woo</t>
  </si>
  <si>
    <t>Kjerstad</t>
  </si>
  <si>
    <t>Heston</t>
  </si>
  <si>
    <t>Neto</t>
  </si>
  <si>
    <t>Meckler</t>
  </si>
  <si>
    <t>Mederos</t>
  </si>
  <si>
    <t>Yoshida</t>
  </si>
  <si>
    <t>Masataka</t>
  </si>
  <si>
    <t>Senga</t>
  </si>
  <si>
    <t>Kodai</t>
  </si>
  <si>
    <t>Fujinami</t>
  </si>
  <si>
    <t>Shintaro</t>
  </si>
  <si>
    <t>Matthew Schultz</t>
  </si>
  <si>
    <t>schultz.matthew10@gmail.com</t>
  </si>
  <si>
    <t>P-Gms</t>
  </si>
  <si>
    <t>P- Inn</t>
  </si>
  <si>
    <t>P-DRS</t>
  </si>
  <si>
    <t>C-Gms</t>
  </si>
  <si>
    <t>C- Inn</t>
  </si>
  <si>
    <t>C-DRS</t>
  </si>
  <si>
    <t>1B-Gms</t>
  </si>
  <si>
    <t>1B-Inn</t>
  </si>
  <si>
    <t>1B-DRS</t>
  </si>
  <si>
    <t>2B-Gms</t>
  </si>
  <si>
    <t>2B-Inn</t>
  </si>
  <si>
    <t>2B-DRS</t>
  </si>
  <si>
    <t>3B-Gms</t>
  </si>
  <si>
    <t>3B-Inn</t>
  </si>
  <si>
    <t>3B-DRS</t>
  </si>
  <si>
    <t>SS-Gms</t>
  </si>
  <si>
    <t>SS-Inn</t>
  </si>
  <si>
    <t>SS-DRS</t>
  </si>
  <si>
    <t>LF-Gms</t>
  </si>
  <si>
    <t>LF-Inn</t>
  </si>
  <si>
    <t>LF-DRS</t>
  </si>
  <si>
    <t>CF-Gms</t>
  </si>
  <si>
    <t>CF-Inn</t>
  </si>
  <si>
    <t>CF-DRS</t>
  </si>
  <si>
    <t>RF-Gms</t>
  </si>
  <si>
    <t>RF-Inn</t>
  </si>
  <si>
    <t>RF-DRS</t>
  </si>
  <si>
    <t>tDRS</t>
  </si>
  <si>
    <t>Sw Str%</t>
  </si>
  <si>
    <t>Swing Str %</t>
  </si>
  <si>
    <t>BB %</t>
  </si>
  <si>
    <t>K %</t>
  </si>
  <si>
    <t>Pull %</t>
  </si>
  <si>
    <t>Barrel %</t>
  </si>
  <si>
    <t>Parsons</t>
  </si>
  <si>
    <t>Boushley</t>
  </si>
  <si>
    <t>Irving</t>
  </si>
  <si>
    <t>Espada</t>
  </si>
  <si>
    <t>Pint</t>
  </si>
  <si>
    <t>Danner</t>
  </si>
  <si>
    <t>Hagen</t>
  </si>
  <si>
    <t>Hanifee</t>
  </si>
  <si>
    <t>Brenan</t>
  </si>
  <si>
    <t>Gómez</t>
  </si>
  <si>
    <t>Yoendrys</t>
  </si>
  <si>
    <t>Berroa</t>
  </si>
  <si>
    <t>Prelander</t>
  </si>
  <si>
    <t>Seagle</t>
  </si>
  <si>
    <t>Chandler</t>
  </si>
  <si>
    <t>Cropley</t>
  </si>
  <si>
    <t>Bowlan</t>
  </si>
  <si>
    <t>Caceres</t>
  </si>
  <si>
    <t>Vallimont</t>
  </si>
  <si>
    <t>Eden</t>
  </si>
  <si>
    <t>Fitzgerald</t>
  </si>
  <si>
    <t>Estes</t>
  </si>
  <si>
    <t>Veneziano</t>
  </si>
  <si>
    <t>Nicolas</t>
  </si>
  <si>
    <t>Caminero</t>
  </si>
  <si>
    <t>Boyle</t>
  </si>
  <si>
    <t>Kerkering</t>
  </si>
  <si>
    <t>Orion</t>
  </si>
  <si>
    <t>Schanuel</t>
  </si>
  <si>
    <t>Strt- IP</t>
  </si>
  <si>
    <t>Hard Hit %</t>
  </si>
  <si>
    <t>2023 Season Off-Season</t>
  </si>
  <si>
    <t>Matthew Schutz</t>
  </si>
  <si>
    <t>Teams Listed Below Refer to 2024 Season Franchises</t>
  </si>
  <si>
    <t>2024 Season</t>
  </si>
  <si>
    <t>2023 Season</t>
  </si>
  <si>
    <t>Emmanuel Clase (P), Ryan Jeffers (C), Hunter Brown (P)</t>
  </si>
  <si>
    <t>Nate Lowe (1B), MJ Melendez (OF), Shane McClanahan (P)</t>
  </si>
  <si>
    <t>Larry Bellar</t>
  </si>
  <si>
    <t>Target Field</t>
  </si>
  <si>
    <t>Steve DeGardner</t>
  </si>
  <si>
    <t>yasky1234@gmail.com</t>
  </si>
  <si>
    <t>Victor Caratini (C), Jose Siri (OF)</t>
  </si>
  <si>
    <t>Alex Call (OF), Michael Fulmer (P)</t>
  </si>
  <si>
    <t>Nate Lowe (1B), Jose LeClerc (P), 1st Round Pick</t>
  </si>
  <si>
    <t>Geraldo Perdomo (SS), Bryan De La Cruz (OF), 2nd Round Pick</t>
  </si>
  <si>
    <t>KCR (from LAD)</t>
  </si>
  <si>
    <t>BAL (from WAS)</t>
  </si>
  <si>
    <t>CIN (from ATL)</t>
  </si>
  <si>
    <t>NYY (from SFG)</t>
  </si>
  <si>
    <t>CIN (from MIN)</t>
  </si>
  <si>
    <t>SFG (from NYY)</t>
  </si>
  <si>
    <t>STL (from SFG)</t>
  </si>
  <si>
    <t>MMDBL ID#</t>
  </si>
  <si>
    <t>DLB ID#</t>
  </si>
  <si>
    <t>Ji Hwan</t>
  </si>
  <si>
    <t>Bae</t>
  </si>
  <si>
    <t>November 2023</t>
  </si>
  <si>
    <t>July 2023</t>
  </si>
  <si>
    <t>August 2023</t>
  </si>
  <si>
    <r>
      <t xml:space="preserve">RH-ABs </t>
    </r>
    <r>
      <rPr>
        <i/>
        <sz val="9"/>
        <color theme="0"/>
        <rFont val="Calibri (Body)"/>
      </rPr>
      <t>(&lt;=100)</t>
    </r>
  </si>
  <si>
    <t>Reece McGuire (C)</t>
  </si>
  <si>
    <t>Luis Garcia (P)</t>
  </si>
  <si>
    <t>Drew Waters (OF)</t>
  </si>
  <si>
    <t>Kenta Maeda (P), Edward Cabrera (P)</t>
  </si>
  <si>
    <t>Paul Goldschmidt (1B), Tyler O'Neill (OF)</t>
  </si>
  <si>
    <t>Brandon Lowe (2B)</t>
  </si>
  <si>
    <t>4th Round Pick</t>
  </si>
  <si>
    <t>Jeff McNeil (OF)</t>
  </si>
  <si>
    <t>SEA (from WAS)</t>
  </si>
  <si>
    <t>WAS (from CIN)</t>
  </si>
  <si>
    <t>Keibert Ruiz (C)</t>
  </si>
  <si>
    <t>5th Round Pick</t>
  </si>
  <si>
    <t>WAS (from MIL)</t>
  </si>
  <si>
    <t>5-SUP</t>
  </si>
  <si>
    <t>Ryan Mountcastle (1B), Danny Jansen (C)</t>
  </si>
  <si>
    <t>Jake Burger (3B), 4th Round Pick</t>
  </si>
  <si>
    <t>MIN (from BAL)</t>
  </si>
  <si>
    <t>Max Scherzer (P), Josh Bell (1B)</t>
  </si>
  <si>
    <t>Max Muncy (2B), Aroldis Chapman (P)</t>
  </si>
  <si>
    <t>Donovan Solano (2B), Kyle Hendricks (P), Myles Straw (OF), Mark Leiter Jr (P), 5th Round Pick</t>
  </si>
  <si>
    <t>Teoscar Hernandez (OF), Andrew Wantz (P), Will Smith (P), Bobby Dalbec (1B), 4th Round Pick</t>
  </si>
  <si>
    <t>SEA (from LAD)</t>
  </si>
  <si>
    <t>LAD (from SEA)</t>
  </si>
  <si>
    <t>Ji Man</t>
  </si>
  <si>
    <t>Dean Kremer (P)</t>
  </si>
  <si>
    <t>BAL (from ATL)</t>
  </si>
  <si>
    <t>Justin Verlander (P), Willi Castro (SS)</t>
  </si>
  <si>
    <t>Matt Wallner (OF), 2nd Round Pick</t>
  </si>
  <si>
    <t>LAD (from BAL)</t>
  </si>
  <si>
    <r>
      <t xml:space="preserve">LH-ABs </t>
    </r>
    <r>
      <rPr>
        <i/>
        <sz val="9"/>
        <color theme="0"/>
        <rFont val="Calibri (Body)"/>
      </rPr>
      <t>(&lt;=30)</t>
    </r>
  </si>
  <si>
    <t>DET (from SFG)</t>
  </si>
  <si>
    <t>DET (from CHW)</t>
  </si>
  <si>
    <t>mikebellar112@gmail.com</t>
  </si>
  <si>
    <t>Mike Bellar</t>
  </si>
  <si>
    <t>January 2024</t>
  </si>
  <si>
    <t>Ryan Thompson (P)</t>
  </si>
  <si>
    <t>Ryan Borucki (P)</t>
  </si>
  <si>
    <t>Logan O'Hoppe (C)</t>
  </si>
  <si>
    <t>Jesus Sanchez (OF)</t>
  </si>
  <si>
    <t>Luis Campusano (C)</t>
  </si>
  <si>
    <t>Josiah Gray (P)</t>
  </si>
  <si>
    <t>Kyle Higashioka (C)</t>
  </si>
  <si>
    <t>Pablo Reyes (SS)</t>
  </si>
  <si>
    <t>Hyun Jin</t>
  </si>
  <si>
    <t>Ryu</t>
  </si>
  <si>
    <t>Jake Cronenworth (2B)</t>
  </si>
  <si>
    <t>Ji Hwan Bae (OF)</t>
  </si>
  <si>
    <t>Kyle Bradish (P)</t>
  </si>
  <si>
    <t>Andre Jackson (P)</t>
  </si>
  <si>
    <t>Shohei Ohtani (P)</t>
  </si>
  <si>
    <t>Jose Urquidy (P)</t>
  </si>
  <si>
    <t>Derek Law (P)</t>
  </si>
  <si>
    <t>Freddy Fermin (C)</t>
  </si>
  <si>
    <t>Matt Vierling (OF)</t>
  </si>
  <si>
    <t>Brendan Donovan (2B)</t>
  </si>
  <si>
    <t>Jose Fermin (2B)</t>
  </si>
  <si>
    <t>3rd Round Pick</t>
  </si>
  <si>
    <t>Eddie Rosario (OF)</t>
  </si>
  <si>
    <t>LAD 3rd Rnd Pick</t>
  </si>
  <si>
    <t>2nd Round Pick, M.J. Melendez (OF)</t>
  </si>
  <si>
    <t>Bryan Reynolds (OF), Trevor Stephan (P)</t>
  </si>
  <si>
    <t>SFG 2nd Rnd Pick</t>
  </si>
  <si>
    <t>Joey Gallo (1B)</t>
  </si>
  <si>
    <t>Dylan Dodd (P)</t>
  </si>
  <si>
    <t>No Drop Needed - Open Roster Slot</t>
  </si>
  <si>
    <t>Coco Montes (2B)</t>
  </si>
  <si>
    <t>Kyle Wright (P)</t>
  </si>
  <si>
    <t>Dominic Canzone (OF)</t>
  </si>
  <si>
    <t>Sean Bouchard (OF)</t>
  </si>
  <si>
    <t>Akil Baddoo (OF)</t>
  </si>
  <si>
    <t>Jose Soriano (P)</t>
  </si>
  <si>
    <t>Allan Winans (P)</t>
  </si>
  <si>
    <t>Ryan Weathers (P)</t>
  </si>
  <si>
    <t>Julio Urias (P)</t>
  </si>
  <si>
    <t>Nick Pratto (1B)</t>
  </si>
  <si>
    <t>Mark Vientos (3B)</t>
  </si>
  <si>
    <t>3rd Round Pick, Aaron Nola (P), David Robertson (P)</t>
  </si>
  <si>
    <t>1st Round Pick, 4th Round Pick, Christopher Sanchez (P), Jordan Westburg (3B)</t>
  </si>
  <si>
    <t>SFG 1st Rnd Pick</t>
  </si>
  <si>
    <t>SFG 4th Rnd Pick</t>
  </si>
  <si>
    <t>CHW 3rd Rnd Pick</t>
  </si>
  <si>
    <t>Urquidy retained DL claim</t>
  </si>
  <si>
    <t>Jose Urquidy (P) - Retained DL Claim</t>
  </si>
  <si>
    <t>Hector Neris (P), Michael Busch (3B)</t>
  </si>
  <si>
    <t>C.J. Abrams (SS), Brady Singer (P)</t>
  </si>
  <si>
    <t>Gary Sanchez (C)</t>
  </si>
  <si>
    <t>Brian Anderson (OF)</t>
  </si>
  <si>
    <t>Jarren Duran (OF)</t>
  </si>
  <si>
    <t>Ben Rortvedt (C )</t>
  </si>
  <si>
    <t>San Diego</t>
  </si>
  <si>
    <t>Vladimir Guerrero Jr (1B), Joe Ryan (P), 3rd Round Pick</t>
  </si>
  <si>
    <t>Zack Littell (P), Alex Lange (P), 2nd Round Pick</t>
  </si>
  <si>
    <t>SDP 3rd Rnd Pick</t>
  </si>
  <si>
    <t>LAD 2nd Rnd Pick</t>
  </si>
  <si>
    <t>Jesse Winker (OF)</t>
  </si>
  <si>
    <t>Kyren Paris (SS)</t>
  </si>
  <si>
    <t>Alec March (P)</t>
  </si>
  <si>
    <t>Seranthony Dominguez (P)</t>
  </si>
  <si>
    <t>Ronel Blanco (P)</t>
  </si>
  <si>
    <t>Reed Garrett (P)</t>
  </si>
  <si>
    <t>Rowdy Tellez (1B)</t>
  </si>
  <si>
    <t>Ben Rortvedt (C)</t>
  </si>
  <si>
    <t>Joey Votto (1B)</t>
  </si>
  <si>
    <t>Julio Teheran (P)</t>
  </si>
  <si>
    <t>Tyler Anderson (P)</t>
  </si>
  <si>
    <t>Michael Stefanic (2B)</t>
  </si>
  <si>
    <t>Korey Lee (C)</t>
  </si>
  <si>
    <t>Ben Lively (P)</t>
  </si>
  <si>
    <t>Romy Gonzalez (2B)</t>
  </si>
  <si>
    <t>Tyler Mahle (P)</t>
  </si>
  <si>
    <t>Seth Brown (1B)</t>
  </si>
  <si>
    <t>Oswaldo Cabrera (OF)</t>
  </si>
  <si>
    <t>Josh Staumont (P)</t>
  </si>
  <si>
    <t>Genesis Cabrera (P)</t>
  </si>
  <si>
    <t>Eloy Jimenez (OF), Julio Teheran (P)</t>
  </si>
  <si>
    <t>Randal Grichuk (OF)</t>
  </si>
  <si>
    <t>Enrique Hernandez (SS)</t>
  </si>
  <si>
    <t>Raisel Iglesias (P)</t>
  </si>
  <si>
    <t>LAD 4th Rnd Pick</t>
  </si>
  <si>
    <t>Matt Brash (P)</t>
  </si>
  <si>
    <t>Shane Bieber (P)</t>
  </si>
  <si>
    <t>Donovan Solano (2B)</t>
  </si>
  <si>
    <t>ATL 2nd Rnd Pick</t>
  </si>
  <si>
    <t>George Arias (SS)</t>
  </si>
  <si>
    <t>Aledmys Diaz (SS)</t>
  </si>
  <si>
    <t>Graham Ashcraft (P)</t>
  </si>
  <si>
    <t>Erik Swanson (P)</t>
  </si>
  <si>
    <t>Santiago Espinal (2B)</t>
  </si>
  <si>
    <t>Pablo Reyes (2B)</t>
  </si>
  <si>
    <t>J.D. Martinez (DH)</t>
  </si>
  <si>
    <t>Tim Locastro (OF)</t>
  </si>
  <si>
    <t>Ronel Blanco (P), Jose Alvarado (P), Austin Wynns (C)</t>
  </si>
  <si>
    <t>1st Round Pick, CJ Cron (1B), Jose Trevino (C)</t>
  </si>
  <si>
    <t>Gabriel Arias (2B)</t>
  </si>
  <si>
    <t>ATL 1st Rnd Pick</t>
  </si>
  <si>
    <t>Ben Heller (P)</t>
  </si>
  <si>
    <t>Josh Hader (P)</t>
  </si>
  <si>
    <t>BAL 2nd Rnd Pick</t>
  </si>
  <si>
    <t>Jake Bird (P), 2nd Round Pick</t>
  </si>
  <si>
    <t>Yu Chang (SS)</t>
  </si>
  <si>
    <t>Chris Taylor (2B)</t>
  </si>
  <si>
    <t>Hunter Gaddis (P)</t>
  </si>
  <si>
    <t>Christian Arroyo (SS)</t>
  </si>
  <si>
    <t>Gregory Santos (P)</t>
  </si>
  <si>
    <t>SEA 1st Rnd Pick</t>
  </si>
  <si>
    <t>SEA 2nd Rnd Pick</t>
  </si>
  <si>
    <t>Anthony Volpe (SS), Grayson Rodriguez (P), Ryan Weathers (P), Nestor Cortes (P), Brandon Williamson (P), 1st Round Pick, 2nd Round Pick</t>
  </si>
  <si>
    <t>Mookie Betts (2B), Garrett Cooper (1B), Miguel Amaya (C), Michael Wacha (P), Mike Clevinger (P), Jay Jackson (P), Ryan Borucki (P)</t>
  </si>
  <si>
    <t>BOS (from SFG)</t>
  </si>
  <si>
    <t>BOS (from LAD)</t>
  </si>
  <si>
    <t>CHC (from LAD)</t>
  </si>
  <si>
    <t>KCR (from BAL)</t>
  </si>
  <si>
    <t>LAD (from SDP)</t>
  </si>
  <si>
    <t>LAD (from ATL)</t>
  </si>
  <si>
    <t>SDP (from LAD)</t>
  </si>
  <si>
    <t>SFG (from ATL)</t>
  </si>
  <si>
    <t>Hunter Renfroe (OF), 1st Round Pick</t>
  </si>
  <si>
    <t>Harold Ramirez (OF), Jhony Brito (P)</t>
  </si>
  <si>
    <t>Zack Eflin (P), Owen Miller (2B), 3rd Round Pick</t>
  </si>
  <si>
    <t>Korey Lee (C), 1st Round Pick, 3rd Round Pick</t>
  </si>
  <si>
    <t>Blake Perkins (OF)</t>
  </si>
  <si>
    <t>Taijan Walker (P)</t>
  </si>
  <si>
    <t>KCR 3rd Rnd Pick</t>
  </si>
  <si>
    <t>DET 1st Rnd Pick</t>
  </si>
  <si>
    <t>DET 3rd Rnd Pick</t>
  </si>
  <si>
    <t>CHC 1st Rnd Pick</t>
  </si>
  <si>
    <t>KCR (from CHC)</t>
  </si>
  <si>
    <t>KCR (from DET)</t>
  </si>
  <si>
    <t>DET (from KCR)</t>
  </si>
  <si>
    <t>LaMonte Wade (1B), Erik Swanson (P), Connor Capel (OF)</t>
  </si>
  <si>
    <t>Teoscar Hernandez (OF), Spencer Turnbull (P), 3rd Round Pick</t>
  </si>
  <si>
    <t>SEA 3rd Rnd Pick</t>
  </si>
  <si>
    <t>Jose Altuve (2B)</t>
  </si>
  <si>
    <t>Brandon Bielak (P)</t>
  </si>
  <si>
    <t>Roster filler claim to be dropped at end of season</t>
  </si>
  <si>
    <t>Rel- IP</t>
  </si>
  <si>
    <t>Richard Lovelady (P)</t>
  </si>
  <si>
    <t>Ryan Yarbrough (P)</t>
  </si>
  <si>
    <t>Tyler Heineman (C)</t>
  </si>
  <si>
    <t>Danny Jansen (C)</t>
  </si>
  <si>
    <t>End of Season</t>
  </si>
  <si>
    <t>H/9</t>
  </si>
  <si>
    <t>WHIP+</t>
  </si>
  <si>
    <t>Hits per 9 innings</t>
  </si>
  <si>
    <t>Oppo %</t>
  </si>
  <si>
    <t>Max EV</t>
  </si>
  <si>
    <t>ISO+</t>
  </si>
  <si>
    <t>wRAA</t>
  </si>
  <si>
    <t>wRC</t>
  </si>
  <si>
    <t>RAR</t>
  </si>
  <si>
    <t>Singles</t>
  </si>
  <si>
    <t>Maximum exit velocity</t>
  </si>
  <si>
    <t>SwStrike%</t>
  </si>
  <si>
    <t>% of pitches opposing hitters swung at and missed</t>
  </si>
  <si>
    <t>% of pitches swung at and missed</t>
  </si>
  <si>
    <t>Oppo%</t>
  </si>
  <si>
    <t>% of balls in play that were hit to the opposite field</t>
  </si>
  <si>
    <t>Weighted runs created</t>
  </si>
  <si>
    <t>Isolated power plus</t>
  </si>
  <si>
    <t>2024 Season Off-Season</t>
  </si>
  <si>
    <t>C-Inn</t>
  </si>
  <si>
    <t>C- DRS</t>
  </si>
  <si>
    <t>1B- DRS</t>
  </si>
  <si>
    <t>1B- OAA</t>
  </si>
  <si>
    <t>2B- DRS</t>
  </si>
  <si>
    <t>2B- OAA</t>
  </si>
  <si>
    <t>3B- DRS</t>
  </si>
  <si>
    <t>3B- OAA</t>
  </si>
  <si>
    <t>SS- DRS</t>
  </si>
  <si>
    <t>SS- OAA</t>
  </si>
  <si>
    <t>LF- DRS</t>
  </si>
  <si>
    <t>LF- OAA</t>
  </si>
  <si>
    <t>LF- Arm</t>
  </si>
  <si>
    <t>CF- DRS</t>
  </si>
  <si>
    <t>CF- OAA</t>
  </si>
  <si>
    <t>CF- Arm</t>
  </si>
  <si>
    <t>RF- OAA</t>
  </si>
  <si>
    <t>RF- Arm</t>
  </si>
  <si>
    <t>Thrw</t>
  </si>
  <si>
    <t>Blck</t>
  </si>
  <si>
    <t>Frme</t>
  </si>
  <si>
    <t>P-Inn</t>
  </si>
  <si>
    <t>Innings played at pitcher</t>
  </si>
  <si>
    <t>Defensive runs saved at pitcher</t>
  </si>
  <si>
    <t>Innings played at catcher</t>
  </si>
  <si>
    <t>Defensive runs saved at catcher</t>
  </si>
  <si>
    <t>Catcher throwing rating</t>
  </si>
  <si>
    <t>Catcher blocking rating</t>
  </si>
  <si>
    <t>Catcher pitch framing rating</t>
  </si>
  <si>
    <t>Total defensive runs save across all positions</t>
  </si>
  <si>
    <t>1B-OAA</t>
  </si>
  <si>
    <t>Outs above average at first base</t>
  </si>
  <si>
    <t>Games played at first base</t>
  </si>
  <si>
    <t>Innings played at first base</t>
  </si>
  <si>
    <t>Defensive runs saved at first base</t>
  </si>
  <si>
    <t>2B-OAA</t>
  </si>
  <si>
    <t>Innings played at second base</t>
  </si>
  <si>
    <t>Defensive runs saved at second base</t>
  </si>
  <si>
    <t>Outs above average at second base</t>
  </si>
  <si>
    <t>3B-OAA</t>
  </si>
  <si>
    <t>Innings played at third base</t>
  </si>
  <si>
    <t>Defensive runs saved at third base</t>
  </si>
  <si>
    <t>Outs above average at third base</t>
  </si>
  <si>
    <t>SS-OAA</t>
  </si>
  <si>
    <t>Innings played at shortstop</t>
  </si>
  <si>
    <t>Defensive runs saved at shortstop</t>
  </si>
  <si>
    <t>Outs above average at shortstop</t>
  </si>
  <si>
    <t>LF-OAA</t>
  </si>
  <si>
    <t>LF-Arm</t>
  </si>
  <si>
    <t>Games played in left field</t>
  </si>
  <si>
    <t>Innings played in left field</t>
  </si>
  <si>
    <t>Defensive runs saved in left field</t>
  </si>
  <si>
    <t>Outs above average in left field</t>
  </si>
  <si>
    <t>Arm rating while playing in left field</t>
  </si>
  <si>
    <t>CF-OAA</t>
  </si>
  <si>
    <t>CF-Arm</t>
  </si>
  <si>
    <t>Games played in center field</t>
  </si>
  <si>
    <t>Innings played in center field</t>
  </si>
  <si>
    <t>Defensive runs saved in center field</t>
  </si>
  <si>
    <t>Outs above average in center field</t>
  </si>
  <si>
    <t>Arm rating while playing in center field</t>
  </si>
  <si>
    <t>RF-OAA</t>
  </si>
  <si>
    <t>RF-Arm</t>
  </si>
  <si>
    <t>Games played in right field</t>
  </si>
  <si>
    <t>Innings played in right field</t>
  </si>
  <si>
    <t>Defensive runs saved in right field</t>
  </si>
  <si>
    <t>Outs above average in right field</t>
  </si>
  <si>
    <t>Arm rating while playing in right field</t>
  </si>
  <si>
    <t>LH ABs</t>
  </si>
  <si>
    <t>RH ABs</t>
  </si>
  <si>
    <t>At-bats allowed versus left-handed pitchers</t>
  </si>
  <si>
    <t>At-bats allowed versus right-handed pitching</t>
  </si>
  <si>
    <t>The unique player identification number assigned by Dynasty League Baseball</t>
  </si>
  <si>
    <t>MLB ID#</t>
  </si>
  <si>
    <t>Buchanan</t>
  </si>
  <si>
    <t>Booser</t>
  </si>
  <si>
    <t>Feigl</t>
  </si>
  <si>
    <t>Jhonny</t>
  </si>
  <si>
    <t>Pereda</t>
  </si>
  <si>
    <t>Jamie</t>
  </si>
  <si>
    <t>Westbrook</t>
  </si>
  <si>
    <t>Gerson</t>
  </si>
  <si>
    <t>Garabito</t>
  </si>
  <si>
    <t>Bermúdez</t>
  </si>
  <si>
    <t>Maciejewski</t>
  </si>
  <si>
    <t>Petersen</t>
  </si>
  <si>
    <t>Sandro</t>
  </si>
  <si>
    <t>Fabian</t>
  </si>
  <si>
    <t>Leo</t>
  </si>
  <si>
    <t>Kolek</t>
  </si>
  <si>
    <t>Lockridge</t>
  </si>
  <si>
    <t>Shugart</t>
  </si>
  <si>
    <t>Conine</t>
  </si>
  <si>
    <t>Jair</t>
  </si>
  <si>
    <t>Chaparro</t>
  </si>
  <si>
    <t>Zeferjahn</t>
  </si>
  <si>
    <t>Kravetz</t>
  </si>
  <si>
    <t>Duke</t>
  </si>
  <si>
    <t>Schunk</t>
  </si>
  <si>
    <t>Shenton</t>
  </si>
  <si>
    <t>Henley</t>
  </si>
  <si>
    <t>Tobias</t>
  </si>
  <si>
    <t>Armando</t>
  </si>
  <si>
    <t>Lake</t>
  </si>
  <si>
    <t>Bachar</t>
  </si>
  <si>
    <t>Bliss</t>
  </si>
  <si>
    <t>Justyn-Henry</t>
  </si>
  <si>
    <t>Malloy</t>
  </si>
  <si>
    <t>Teodosio</t>
  </si>
  <si>
    <t>Ginn</t>
  </si>
  <si>
    <t>Sauer</t>
  </si>
  <si>
    <t>Basso</t>
  </si>
  <si>
    <t>Trenton</t>
  </si>
  <si>
    <t>Raymond</t>
  </si>
  <si>
    <t>Burgos</t>
  </si>
  <si>
    <t>Dunshee</t>
  </si>
  <si>
    <t>Kristofak</t>
  </si>
  <si>
    <t>Kameron</t>
  </si>
  <si>
    <t>Misner</t>
  </si>
  <si>
    <t>Eder</t>
  </si>
  <si>
    <t>Johnathan</t>
  </si>
  <si>
    <t>Otañez</t>
  </si>
  <si>
    <t>Keider</t>
  </si>
  <si>
    <t>O'Loughlin</t>
  </si>
  <si>
    <t>Gustavo</t>
  </si>
  <si>
    <t>Campero</t>
  </si>
  <si>
    <t>Steward</t>
  </si>
  <si>
    <t>Wenceel</t>
  </si>
  <si>
    <t>Dedniel</t>
  </si>
  <si>
    <t>Núñez</t>
  </si>
  <si>
    <t>Yuki</t>
  </si>
  <si>
    <t>Matsui</t>
  </si>
  <si>
    <t>Leasure</t>
  </si>
  <si>
    <t>Wendzel</t>
  </si>
  <si>
    <t>Hurtubise</t>
  </si>
  <si>
    <t>Bañuelos</t>
  </si>
  <si>
    <t>DeLoach</t>
  </si>
  <si>
    <t>Cantillo</t>
  </si>
  <si>
    <t>Brant</t>
  </si>
  <si>
    <t>Hurter</t>
  </si>
  <si>
    <t>Feduccia</t>
  </si>
  <si>
    <t>Casparius</t>
  </si>
  <si>
    <t>Vanasco</t>
  </si>
  <si>
    <t>Wagaman</t>
  </si>
  <si>
    <t>Sammons</t>
  </si>
  <si>
    <t>Lazar</t>
  </si>
  <si>
    <t>Roller</t>
  </si>
  <si>
    <t>Blaze</t>
  </si>
  <si>
    <t>Jaden</t>
  </si>
  <si>
    <t>Rece</t>
  </si>
  <si>
    <t>Hinds</t>
  </si>
  <si>
    <t>Kumar</t>
  </si>
  <si>
    <t>Rocker</t>
  </si>
  <si>
    <t>Halvorsen</t>
  </si>
  <si>
    <t>Valente</t>
  </si>
  <si>
    <t>Bellozo</t>
  </si>
  <si>
    <t>Barrosa</t>
  </si>
  <si>
    <t>Jhonkensy</t>
  </si>
  <si>
    <t>Noel</t>
  </si>
  <si>
    <t>Kai-Wei</t>
  </si>
  <si>
    <t>Teng</t>
  </si>
  <si>
    <t>Pennington</t>
  </si>
  <si>
    <t>Orze</t>
  </si>
  <si>
    <t>Foscue</t>
  </si>
  <si>
    <t>Schuemann</t>
  </si>
  <si>
    <t>Kloffenstein</t>
  </si>
  <si>
    <t>DaShawn</t>
  </si>
  <si>
    <t>Barger</t>
  </si>
  <si>
    <t>Wrobleski</t>
  </si>
  <si>
    <t>Helman</t>
  </si>
  <si>
    <t>Madden</t>
  </si>
  <si>
    <t>Holman</t>
  </si>
  <si>
    <t>Schwellenbach</t>
  </si>
  <si>
    <t>Neely</t>
  </si>
  <si>
    <t>Nastrini</t>
  </si>
  <si>
    <t>Ky</t>
  </si>
  <si>
    <t>Arrighetti</t>
  </si>
  <si>
    <t>Norby</t>
  </si>
  <si>
    <t>Baldwin</t>
  </si>
  <si>
    <t>Gasper</t>
  </si>
  <si>
    <t>Pages</t>
  </si>
  <si>
    <t>Sabrowski</t>
  </si>
  <si>
    <t>Villalobos</t>
  </si>
  <si>
    <t>Schneemann</t>
  </si>
  <si>
    <t>Roddery</t>
  </si>
  <si>
    <t>Muñoz</t>
  </si>
  <si>
    <t>Orelvis</t>
  </si>
  <si>
    <t>Alcántara</t>
  </si>
  <si>
    <t>Luisangel</t>
  </si>
  <si>
    <t>Acuña</t>
  </si>
  <si>
    <t>Jonatan</t>
  </si>
  <si>
    <t>Locklear</t>
  </si>
  <si>
    <t>Leiter</t>
  </si>
  <si>
    <t>Penrod</t>
  </si>
  <si>
    <t>Nasim</t>
  </si>
  <si>
    <t>Nuñez</t>
  </si>
  <si>
    <t>Chivilli</t>
  </si>
  <si>
    <t>Iriarte</t>
  </si>
  <si>
    <t>Edgardo</t>
  </si>
  <si>
    <t>Naoyuki</t>
  </si>
  <si>
    <t>Uwasawa</t>
  </si>
  <si>
    <t>Shota</t>
  </si>
  <si>
    <t>Imanaga</t>
  </si>
  <si>
    <t>Yariel</t>
  </si>
  <si>
    <t>Kitchen</t>
  </si>
  <si>
    <t>Eisert</t>
  </si>
  <si>
    <t>Bigge</t>
  </si>
  <si>
    <t>Driscoll</t>
  </si>
  <si>
    <t>Cannon</t>
  </si>
  <si>
    <t>Slaten</t>
  </si>
  <si>
    <t>Crews</t>
  </si>
  <si>
    <t>Fraser</t>
  </si>
  <si>
    <t>Ellard</t>
  </si>
  <si>
    <t>Pagés</t>
  </si>
  <si>
    <t>Walston</t>
  </si>
  <si>
    <t>Kochanowicz</t>
  </si>
  <si>
    <t>Sterner</t>
  </si>
  <si>
    <t>Blalock</t>
  </si>
  <si>
    <t>Darell</t>
  </si>
  <si>
    <t>Hernaiz</t>
  </si>
  <si>
    <t>Gillispie</t>
  </si>
  <si>
    <t>Ribalta</t>
  </si>
  <si>
    <t>McCray</t>
  </si>
  <si>
    <t>Spence</t>
  </si>
  <si>
    <t>Herz</t>
  </si>
  <si>
    <t>Marc</t>
  </si>
  <si>
    <t>Church</t>
  </si>
  <si>
    <t>Hodge</t>
  </si>
  <si>
    <t>Aguiar</t>
  </si>
  <si>
    <t>Gasser</t>
  </si>
  <si>
    <t>Roycroft</t>
  </si>
  <si>
    <t>Pauley</t>
  </si>
  <si>
    <t>Landon</t>
  </si>
  <si>
    <t>Knack</t>
  </si>
  <si>
    <t>River</t>
  </si>
  <si>
    <t>Horn</t>
  </si>
  <si>
    <t>Fitts</t>
  </si>
  <si>
    <t>Beeter</t>
  </si>
  <si>
    <t>Colt</t>
  </si>
  <si>
    <t>Keith</t>
  </si>
  <si>
    <t>Yosver</t>
  </si>
  <si>
    <t>Zulueta</t>
  </si>
  <si>
    <t>Adael</t>
  </si>
  <si>
    <t>Amador</t>
  </si>
  <si>
    <t>Mena</t>
  </si>
  <si>
    <t>Sanoja</t>
  </si>
  <si>
    <t>Coby</t>
  </si>
  <si>
    <t>Mayo</t>
  </si>
  <si>
    <t>Aldegheri</t>
  </si>
  <si>
    <t>Dingler</t>
  </si>
  <si>
    <t>Chourio</t>
  </si>
  <si>
    <t>Brzykcy</t>
  </si>
  <si>
    <t>Gentry</t>
  </si>
  <si>
    <t>Kavadas</t>
  </si>
  <si>
    <t>Klein</t>
  </si>
  <si>
    <t>Shay</t>
  </si>
  <si>
    <t>Whitcomb</t>
  </si>
  <si>
    <t>Yorke</t>
  </si>
  <si>
    <t>Loperfido</t>
  </si>
  <si>
    <t>Hurston</t>
  </si>
  <si>
    <t>Waldrep</t>
  </si>
  <si>
    <t>Chayce</t>
  </si>
  <si>
    <t>McDermott</t>
  </si>
  <si>
    <t>Langford</t>
  </si>
  <si>
    <t>Landen</t>
  </si>
  <si>
    <t>Roupp</t>
  </si>
  <si>
    <t>Skenes</t>
  </si>
  <si>
    <t>Rhett</t>
  </si>
  <si>
    <t>Lowder</t>
  </si>
  <si>
    <t>Wagner</t>
  </si>
  <si>
    <t>Cook</t>
  </si>
  <si>
    <t>Saggese</t>
  </si>
  <si>
    <t>Jobe</t>
  </si>
  <si>
    <t>McGreevy</t>
  </si>
  <si>
    <t>Sweeney</t>
  </si>
  <si>
    <t>Povich</t>
  </si>
  <si>
    <t>Rice</t>
  </si>
  <si>
    <t>Yilber</t>
  </si>
  <si>
    <t>Graceffo</t>
  </si>
  <si>
    <t>Manzardo</t>
  </si>
  <si>
    <t>Dezenzo</t>
  </si>
  <si>
    <t>Bivens</t>
  </si>
  <si>
    <t>Lipscomb</t>
  </si>
  <si>
    <t>Holliday</t>
  </si>
  <si>
    <t>Caden</t>
  </si>
  <si>
    <t>Dana</t>
  </si>
  <si>
    <t>Loutos</t>
  </si>
  <si>
    <t>Meeker</t>
  </si>
  <si>
    <t>Mazur</t>
  </si>
  <si>
    <t>Nacho</t>
  </si>
  <si>
    <t>Zebby</t>
  </si>
  <si>
    <t>Matthews</t>
  </si>
  <si>
    <t>Birdsong</t>
  </si>
  <si>
    <t>Yoshinobu</t>
  </si>
  <si>
    <t>Bloss</t>
  </si>
  <si>
    <t>Keirsey Jr.</t>
  </si>
  <si>
    <t>Del Castillo</t>
  </si>
  <si>
    <t>Scott II</t>
  </si>
  <si>
    <t>Alvarez Jr.</t>
  </si>
  <si>
    <t>Jung Hoo</t>
  </si>
  <si>
    <t>oAVE</t>
  </si>
  <si>
    <t>2025 Season</t>
  </si>
  <si>
    <r>
      <t>aa</t>
    </r>
    <r>
      <rPr>
        <b/>
        <sz val="10"/>
        <color rgb="FF000000"/>
        <rFont val="Calibri"/>
        <family val="2"/>
      </rPr>
      <t>MMDBL TEAM</t>
    </r>
  </si>
  <si>
    <r>
      <rPr>
        <b/>
        <sz val="10"/>
        <color theme="1"/>
        <rFont val="Calibri"/>
        <family val="2"/>
      </rPr>
      <t>a</t>
    </r>
    <r>
      <rPr>
        <b/>
        <sz val="10"/>
        <color rgb="FFFFFFFF"/>
        <rFont val="Calibri"/>
        <family val="2"/>
      </rPr>
      <t>ZZZNA</t>
    </r>
  </si>
  <si>
    <t>PLYR #</t>
  </si>
  <si>
    <t>Teams Listed Below Refer to 2025 Season Franchises</t>
  </si>
  <si>
    <t>October 2024</t>
  </si>
  <si>
    <t>TOR (from SFG)</t>
  </si>
  <si>
    <t>TOR (from SEA)</t>
  </si>
  <si>
    <t>SFG (from TOR)</t>
  </si>
  <si>
    <t>The unique player identification number assigned by the MLB Players Association</t>
  </si>
  <si>
    <t>The unique player identification number assigned by Fangraphs</t>
  </si>
  <si>
    <t>Primary position played by player as determined by innings played in current season</t>
  </si>
  <si>
    <t>Deductions</t>
  </si>
  <si>
    <t>Total</t>
  </si>
  <si>
    <t>Team</t>
  </si>
  <si>
    <t>Owner Attendance Points Earned</t>
  </si>
  <si>
    <t>- Each team is allowed 6 absences without penalty</t>
  </si>
  <si>
    <t>- There is a deduction of 1 point for each absence thereafter</t>
  </si>
  <si>
    <t>- An absence is defined as the game box reflecting "Computer Manager"</t>
  </si>
  <si>
    <t>- Each team begins season with 90 Attendance Points</t>
  </si>
  <si>
    <t>- Commissioner has discretion to reclassify an absence without penalty in the instance of a manager emergency or credible dispute</t>
  </si>
  <si>
    <t>- The draft order for the 4th Round will be in order of most-to-least Owner Attendance Points Earned, with worst-to-best record (followed by worst-to-best run differential) as tiebreakers</t>
  </si>
  <si>
    <t>- Teams with fewer than 75 points forfeit their 4th Round pick</t>
  </si>
  <si>
    <t>- A pick that has been traded during the season is unaffected by Owner Attendance Points Earned since the team acquiring the pick should not be affected by the other team's Owner Attendance Points Earned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</si>
</sst>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_(&quot;$&quot;* \(#,##0.00\);_(&quot;$&quot;* &quot;-&quot;??_);_(@_)"/>
    <numFmt numFmtId="43" formatCode="_(* #,##0.00_);_(* \(#,##0.00\);_(* &quot;-&quot;??_);_(@_)"/>
    <numFmt numFmtId="164" formatCode="_(* #,##0.00_);_(* \(#,##0.00\);_(* \-??_);_(@_)"/>
    <numFmt numFmtId="165" formatCode="0.000"/>
    <numFmt numFmtId="166" formatCode="0.0"/>
    <numFmt numFmtId="167" formatCode="mm/dd/yy;@"/>
    <numFmt numFmtId="168" formatCode="0.0%"/>
    <numFmt numFmtId="169" formatCode="#,##0.0"/>
    <numFmt numFmtId="170" formatCode="_(* #,##0_);_(* \(#,##0\);_(* \-??_);_(@_)"/>
    <numFmt numFmtId="171" formatCode="#,##0.000"/>
    <numFmt numFmtId="172" formatCode="0.000_);\(0.000\)"/>
    <numFmt numFmtId="173" formatCode="_(* #,##0.0_);_(* \(#,##0.0\);_(* \-??_);_(@_)"/>
  </numFmts>
  <fonts count="64">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sz val="10"/>
      <name val="Arial"/>
      <family val="2"/>
    </font>
    <font>
      <u/>
      <sz val="10"/>
      <color theme="10"/>
      <name val="Arial"/>
      <family val="2"/>
    </font>
    <font>
      <b/>
      <sz val="12"/>
      <color theme="0"/>
      <name val="Calibri"/>
      <family val="2"/>
      <scheme val="minor"/>
    </font>
    <font>
      <b/>
      <sz val="10"/>
      <name val="Calibri"/>
      <family val="2"/>
      <scheme val="minor"/>
    </font>
    <font>
      <sz val="10"/>
      <name val="Calibri"/>
      <family val="2"/>
      <scheme val="minor"/>
    </font>
    <font>
      <b/>
      <sz val="10"/>
      <color indexed="8"/>
      <name val="Calibri"/>
      <family val="2"/>
      <scheme val="minor"/>
    </font>
    <font>
      <sz val="10"/>
      <color indexed="8"/>
      <name val="Calibri"/>
      <family val="2"/>
      <scheme val="minor"/>
    </font>
    <font>
      <sz val="11"/>
      <name val="Calibri"/>
      <family val="2"/>
      <scheme val="minor"/>
    </font>
    <font>
      <b/>
      <sz val="11"/>
      <name val="Calibri"/>
      <family val="2"/>
      <scheme val="minor"/>
    </font>
    <font>
      <b/>
      <sz val="12"/>
      <name val="Calibri"/>
      <family val="2"/>
      <scheme val="minor"/>
    </font>
    <font>
      <sz val="11"/>
      <name val="Calibri"/>
      <family val="2"/>
    </font>
    <font>
      <sz val="10"/>
      <color rgb="FF000000"/>
      <name val="Calibri"/>
      <family val="2"/>
    </font>
    <font>
      <sz val="10"/>
      <name val="Calibri"/>
      <family val="2"/>
    </font>
    <font>
      <b/>
      <sz val="11"/>
      <name val="Calibri"/>
      <family val="2"/>
    </font>
    <font>
      <b/>
      <sz val="12"/>
      <color theme="1"/>
      <name val="Calibri"/>
      <family val="2"/>
      <scheme val="minor"/>
    </font>
    <font>
      <b/>
      <sz val="11"/>
      <color theme="0"/>
      <name val="Calibri"/>
      <family val="2"/>
      <scheme val="minor"/>
    </font>
    <font>
      <b/>
      <sz val="10"/>
      <color theme="1"/>
      <name val="Calibri"/>
      <family val="2"/>
      <scheme val="minor"/>
    </font>
    <font>
      <b/>
      <sz val="10"/>
      <color theme="0"/>
      <name val="Calibri"/>
      <family val="2"/>
      <scheme val="minor"/>
    </font>
    <font>
      <sz val="12"/>
      <name val="Calibri"/>
      <family val="2"/>
      <scheme val="minor"/>
    </font>
    <font>
      <sz val="11"/>
      <name val="Calibri (Body)"/>
    </font>
    <font>
      <sz val="11"/>
      <color indexed="8"/>
      <name val="Calibri (Body)"/>
    </font>
    <font>
      <sz val="11"/>
      <color rgb="FF000000"/>
      <name val="Calibri (Body)"/>
    </font>
    <font>
      <sz val="11"/>
      <color indexed="8"/>
      <name val="Calibri"/>
      <family val="2"/>
      <scheme val="minor"/>
    </font>
    <font>
      <sz val="11"/>
      <color rgb="FF000000"/>
      <name val="Calibri"/>
      <family val="2"/>
    </font>
    <font>
      <sz val="10"/>
      <color theme="1"/>
      <name val="Arial"/>
      <family val="2"/>
    </font>
    <font>
      <b/>
      <sz val="1"/>
      <color theme="1"/>
      <name val="Calibri (Body)"/>
    </font>
    <font>
      <i/>
      <sz val="10"/>
      <color theme="0"/>
      <name val="Calibri (Body)"/>
    </font>
    <font>
      <b/>
      <sz val="10"/>
      <color theme="1"/>
      <name val="Arial"/>
      <family val="2"/>
    </font>
    <font>
      <b/>
      <sz val="12"/>
      <color theme="1"/>
      <name val="Arial"/>
      <family val="2"/>
    </font>
    <font>
      <b/>
      <sz val="14"/>
      <color theme="1"/>
      <name val="Arial"/>
      <family val="2"/>
    </font>
    <font>
      <sz val="11"/>
      <color theme="1"/>
      <name val="Arial"/>
      <family val="2"/>
    </font>
    <font>
      <b/>
      <sz val="11"/>
      <color theme="1"/>
      <name val="Arial"/>
      <family val="2"/>
    </font>
    <font>
      <b/>
      <sz val="11"/>
      <color theme="0"/>
      <name val="Arial"/>
      <family val="2"/>
    </font>
    <font>
      <b/>
      <sz val="16"/>
      <color theme="1"/>
      <name val="Arial"/>
      <family val="2"/>
    </font>
    <font>
      <u/>
      <sz val="11"/>
      <color theme="10"/>
      <name val="Calibri"/>
      <family val="2"/>
      <scheme val="minor"/>
    </font>
    <font>
      <b/>
      <sz val="11"/>
      <color theme="1"/>
      <name val="Calibri"/>
      <family val="2"/>
      <scheme val="minor"/>
    </font>
    <font>
      <u/>
      <sz val="11"/>
      <color theme="10"/>
      <name val="Arial"/>
      <family val="2"/>
    </font>
    <font>
      <b/>
      <u/>
      <sz val="11"/>
      <color theme="0"/>
      <name val="Calibri"/>
      <family val="2"/>
      <scheme val="minor"/>
    </font>
    <font>
      <sz val="10"/>
      <color theme="1"/>
      <name val="Calibri"/>
      <family val="2"/>
      <scheme val="minor"/>
    </font>
    <font>
      <i/>
      <sz val="9"/>
      <color theme="0"/>
      <name val="Calibri (Body)"/>
    </font>
    <font>
      <sz val="14"/>
      <name val="Calibri"/>
      <family val="2"/>
      <scheme val="minor"/>
    </font>
    <font>
      <sz val="10"/>
      <color theme="0"/>
      <name val="Calibri"/>
      <family val="2"/>
      <scheme val="minor"/>
    </font>
    <font>
      <b/>
      <sz val="10"/>
      <color rgb="FF000000"/>
      <name val="Calibri"/>
      <family val="2"/>
    </font>
    <font>
      <b/>
      <sz val="1"/>
      <color rgb="FF000000"/>
      <name val="Calibri"/>
      <family val="2"/>
    </font>
    <font>
      <b/>
      <sz val="10"/>
      <name val="Calibri"/>
      <family val="2"/>
    </font>
    <font>
      <b/>
      <sz val="10"/>
      <color rgb="FFFFFFFF"/>
      <name val="Calibri"/>
      <family val="2"/>
    </font>
    <font>
      <b/>
      <sz val="10"/>
      <color theme="1"/>
      <name val="Calibri"/>
      <family val="2"/>
    </font>
    <font>
      <b/>
      <sz val="12"/>
      <name val="Arial"/>
      <family val="2"/>
    </font>
    <font>
      <b/>
      <sz val="14"/>
      <name val="Arial"/>
      <family val="2"/>
    </font>
  </fonts>
  <fills count="18">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rgb="FFFFFFFF"/>
        <bgColor rgb="FF000000"/>
      </patternFill>
    </fill>
    <fill>
      <patternFill patternType="solid">
        <fgColor theme="0" tint="-0.49998474074526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3"/>
        <bgColor indexed="64"/>
      </patternFill>
    </fill>
    <fill>
      <patternFill patternType="solid">
        <fgColor rgb="FFEBF1DE"/>
        <bgColor rgb="FF000000"/>
      </patternFill>
    </fill>
    <fill>
      <patternFill patternType="solid">
        <fgColor rgb="FF000000"/>
        <bgColor rgb="FF000000"/>
      </patternFill>
    </fill>
  </fills>
  <borders count="80">
    <border>
      <left/>
      <right/>
      <top/>
      <bottom/>
      <diagonal/>
    </border>
    <border>
      <left/>
      <right/>
      <top style="thin">
        <color indexed="64"/>
      </top>
      <bottom style="thin">
        <color indexed="64"/>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right/>
      <top/>
      <bottom style="medium">
        <color auto="1"/>
      </bottom>
      <diagonal/>
    </border>
    <border>
      <left/>
      <right/>
      <top/>
      <bottom style="thin">
        <color indexed="64"/>
      </bottom>
      <diagonal/>
    </border>
    <border>
      <left/>
      <right/>
      <top style="thin">
        <color indexed="64"/>
      </top>
      <bottom/>
      <diagonal/>
    </border>
    <border>
      <left/>
      <right/>
      <top style="thick">
        <color auto="1"/>
      </top>
      <bottom/>
      <diagonal/>
    </border>
    <border>
      <left style="dotted">
        <color auto="1"/>
      </left>
      <right style="dotted">
        <color auto="1"/>
      </right>
      <top style="dotted">
        <color auto="1"/>
      </top>
      <bottom style="dotted">
        <color auto="1"/>
      </bottom>
      <diagonal/>
    </border>
    <border>
      <left/>
      <right style="dotted">
        <color auto="1"/>
      </right>
      <top style="dotted">
        <color auto="1"/>
      </top>
      <bottom style="dotted">
        <color auto="1"/>
      </bottom>
      <diagonal/>
    </border>
    <border>
      <left style="dotted">
        <color auto="1"/>
      </left>
      <right style="dotted">
        <color auto="1"/>
      </right>
      <top/>
      <bottom style="dotted">
        <color auto="1"/>
      </bottom>
      <diagonal/>
    </border>
    <border>
      <left style="medium">
        <color auto="1"/>
      </left>
      <right style="dotted">
        <color auto="1"/>
      </right>
      <top style="medium">
        <color auto="1"/>
      </top>
      <bottom style="medium">
        <color auto="1"/>
      </bottom>
      <diagonal/>
    </border>
    <border>
      <left style="dotted">
        <color auto="1"/>
      </left>
      <right style="dotted">
        <color auto="1"/>
      </right>
      <top style="medium">
        <color auto="1"/>
      </top>
      <bottom style="medium">
        <color auto="1"/>
      </bottom>
      <diagonal/>
    </border>
    <border>
      <left style="dotted">
        <color auto="1"/>
      </left>
      <right style="thick">
        <color auto="1"/>
      </right>
      <top style="medium">
        <color auto="1"/>
      </top>
      <bottom style="medium">
        <color auto="1"/>
      </bottom>
      <diagonal/>
    </border>
    <border>
      <left style="dotted">
        <color auto="1"/>
      </left>
      <right style="thick">
        <color auto="1"/>
      </right>
      <top/>
      <bottom style="dotted">
        <color auto="1"/>
      </bottom>
      <diagonal/>
    </border>
    <border>
      <left style="dotted">
        <color auto="1"/>
      </left>
      <right style="thick">
        <color auto="1"/>
      </right>
      <top style="dotted">
        <color auto="1"/>
      </top>
      <bottom style="dotted">
        <color auto="1"/>
      </bottom>
      <diagonal/>
    </border>
    <border>
      <left/>
      <right style="dotted">
        <color auto="1"/>
      </right>
      <top style="medium">
        <color auto="1"/>
      </top>
      <bottom style="medium">
        <color auto="1"/>
      </bottom>
      <diagonal/>
    </border>
    <border>
      <left/>
      <right style="dotted">
        <color auto="1"/>
      </right>
      <top/>
      <bottom style="dotted">
        <color auto="1"/>
      </bottom>
      <diagonal/>
    </border>
    <border>
      <left style="hair">
        <color auto="1"/>
      </left>
      <right style="medium">
        <color auto="1"/>
      </right>
      <top style="thin">
        <color indexed="64"/>
      </top>
      <bottom style="hair">
        <color auto="1"/>
      </bottom>
      <diagonal/>
    </border>
    <border>
      <left style="hair">
        <color auto="1"/>
      </left>
      <right style="medium">
        <color auto="1"/>
      </right>
      <top style="hair">
        <color auto="1"/>
      </top>
      <bottom style="hair">
        <color auto="1"/>
      </bottom>
      <diagonal/>
    </border>
    <border>
      <left/>
      <right/>
      <top style="medium">
        <color auto="1"/>
      </top>
      <bottom style="medium">
        <color auto="1"/>
      </bottom>
      <diagonal/>
    </border>
    <border>
      <left/>
      <right/>
      <top style="dotted">
        <color auto="1"/>
      </top>
      <bottom style="dotted">
        <color auto="1"/>
      </bottom>
      <diagonal/>
    </border>
    <border>
      <left style="dotted">
        <color auto="1"/>
      </left>
      <right/>
      <top style="medium">
        <color auto="1"/>
      </top>
      <bottom style="medium">
        <color auto="1"/>
      </bottom>
      <diagonal/>
    </border>
    <border>
      <left style="dotted">
        <color auto="1"/>
      </left>
      <right/>
      <top style="dotted">
        <color auto="1"/>
      </top>
      <bottom style="dotted">
        <color auto="1"/>
      </bottom>
      <diagonal/>
    </border>
    <border>
      <left/>
      <right style="thick">
        <color auto="1"/>
      </right>
      <top style="dotted">
        <color auto="1"/>
      </top>
      <bottom style="dotted">
        <color auto="1"/>
      </bottom>
      <diagonal/>
    </border>
    <border>
      <left style="medium">
        <color auto="1"/>
      </left>
      <right style="medium">
        <color theme="0" tint="-0.14996795556505021"/>
      </right>
      <top style="thin">
        <color indexed="64"/>
      </top>
      <bottom style="medium">
        <color theme="0" tint="-0.14996795556505021"/>
      </bottom>
      <diagonal/>
    </border>
    <border>
      <left style="medium">
        <color theme="0" tint="-0.14996795556505021"/>
      </left>
      <right style="medium">
        <color theme="0" tint="-0.14996795556505021"/>
      </right>
      <top style="thin">
        <color indexed="64"/>
      </top>
      <bottom style="medium">
        <color theme="0" tint="-0.14996795556505021"/>
      </bottom>
      <diagonal/>
    </border>
    <border>
      <left style="medium">
        <color theme="0" tint="-0.14996795556505021"/>
      </left>
      <right style="medium">
        <color auto="1"/>
      </right>
      <top style="thin">
        <color indexed="64"/>
      </top>
      <bottom style="medium">
        <color theme="0" tint="-0.14996795556505021"/>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right style="hair">
        <color auto="1"/>
      </right>
      <top style="hair">
        <color auto="1"/>
      </top>
      <bottom/>
      <diagonal/>
    </border>
    <border>
      <left style="hair">
        <color auto="1"/>
      </left>
      <right style="hair">
        <color auto="1"/>
      </right>
      <top/>
      <bottom/>
      <diagonal/>
    </border>
    <border>
      <left/>
      <right style="hair">
        <color auto="1"/>
      </right>
      <top/>
      <bottom/>
      <diagonal/>
    </border>
    <border>
      <left style="dotted">
        <color auto="1"/>
      </left>
      <right style="dotted">
        <color auto="1"/>
      </right>
      <top style="thin">
        <color indexed="64"/>
      </top>
      <bottom style="dotted">
        <color auto="1"/>
      </bottom>
      <diagonal/>
    </border>
    <border>
      <left/>
      <right style="dotted">
        <color auto="1"/>
      </right>
      <top style="thin">
        <color indexed="64"/>
      </top>
      <bottom style="dotted">
        <color auto="1"/>
      </bottom>
      <diagonal/>
    </border>
    <border>
      <left style="dotted">
        <color auto="1"/>
      </left>
      <right style="thick">
        <color auto="1"/>
      </right>
      <top style="thin">
        <color indexed="64"/>
      </top>
      <bottom style="dotted">
        <color auto="1"/>
      </bottom>
      <diagonal/>
    </border>
    <border>
      <left style="dotted">
        <color auto="1"/>
      </left>
      <right style="slantDashDot">
        <color auto="1"/>
      </right>
      <top style="medium">
        <color auto="1"/>
      </top>
      <bottom style="medium">
        <color auto="1"/>
      </bottom>
      <diagonal/>
    </border>
    <border>
      <left style="dotted">
        <color auto="1"/>
      </left>
      <right style="slantDashDot">
        <color auto="1"/>
      </right>
      <top style="thin">
        <color indexed="64"/>
      </top>
      <bottom style="dotted">
        <color auto="1"/>
      </bottom>
      <diagonal/>
    </border>
    <border>
      <left style="dotted">
        <color auto="1"/>
      </left>
      <right style="slantDashDot">
        <color auto="1"/>
      </right>
      <top style="dotted">
        <color auto="1"/>
      </top>
      <bottom style="dotted">
        <color auto="1"/>
      </bottom>
      <diagonal/>
    </border>
    <border>
      <left/>
      <right style="slantDashDot">
        <color auto="1"/>
      </right>
      <top style="dotted">
        <color auto="1"/>
      </top>
      <bottom style="dotted">
        <color auto="1"/>
      </bottom>
      <diagonal/>
    </border>
    <border>
      <left style="slantDashDot">
        <color auto="1"/>
      </left>
      <right style="dotted">
        <color auto="1"/>
      </right>
      <top style="dotted">
        <color auto="1"/>
      </top>
      <bottom style="dotted">
        <color auto="1"/>
      </bottom>
      <diagonal/>
    </border>
    <border>
      <left style="medium">
        <color indexed="64"/>
      </left>
      <right/>
      <top/>
      <bottom style="thin">
        <color indexed="64"/>
      </bottom>
      <diagonal/>
    </border>
    <border>
      <left style="medium">
        <color indexed="64"/>
      </left>
      <right/>
      <top/>
      <bottom style="medium">
        <color auto="1"/>
      </bottom>
      <diagonal/>
    </border>
    <border>
      <left style="medium">
        <color indexed="64"/>
      </left>
      <right/>
      <top/>
      <bottom/>
      <diagonal/>
    </border>
    <border>
      <left style="medium">
        <color indexed="64"/>
      </left>
      <right/>
      <top style="thin">
        <color indexed="64"/>
      </top>
      <bottom/>
      <diagonal/>
    </border>
    <border>
      <left style="slantDashDot">
        <color auto="1"/>
      </left>
      <right style="dotted">
        <color auto="1"/>
      </right>
      <top style="medium">
        <color auto="1"/>
      </top>
      <bottom style="dotted">
        <color auto="1"/>
      </bottom>
      <diagonal/>
    </border>
    <border>
      <left style="dotted">
        <color auto="1"/>
      </left>
      <right style="thick">
        <color auto="1"/>
      </right>
      <top style="medium">
        <color auto="1"/>
      </top>
      <bottom style="dotted">
        <color auto="1"/>
      </bottom>
      <diagonal/>
    </border>
    <border>
      <left style="dotted">
        <color auto="1"/>
      </left>
      <right/>
      <top style="thin">
        <color indexed="64"/>
      </top>
      <bottom style="dotted">
        <color auto="1"/>
      </bottom>
      <diagonal/>
    </border>
    <border>
      <left/>
      <right style="thick">
        <color indexed="64"/>
      </right>
      <top style="medium">
        <color indexed="64"/>
      </top>
      <bottom style="medium">
        <color indexed="64"/>
      </bottom>
      <diagonal/>
    </border>
    <border>
      <left/>
      <right style="thick">
        <color indexed="64"/>
      </right>
      <top/>
      <bottom style="dotted">
        <color indexed="64"/>
      </bottom>
      <diagonal/>
    </border>
    <border>
      <left style="medium">
        <color theme="0" tint="-0.14996795556505021"/>
      </left>
      <right/>
      <top style="thin">
        <color indexed="64"/>
      </top>
      <bottom style="medium">
        <color theme="0" tint="-0.14996795556505021"/>
      </bottom>
      <diagonal/>
    </border>
    <border>
      <left style="thick">
        <color indexed="64"/>
      </left>
      <right style="medium">
        <color theme="0" tint="-0.14996795556505021"/>
      </right>
      <top style="thin">
        <color indexed="64"/>
      </top>
      <bottom style="medium">
        <color theme="0" tint="-0.14996795556505021"/>
      </bottom>
      <diagonal/>
    </border>
    <border>
      <left style="thick">
        <color indexed="64"/>
      </left>
      <right style="hair">
        <color auto="1"/>
      </right>
      <top style="hair">
        <color auto="1"/>
      </top>
      <bottom/>
      <diagonal/>
    </border>
    <border>
      <left style="medium">
        <color indexed="64"/>
      </left>
      <right style="thick">
        <color indexed="64"/>
      </right>
      <top style="thin">
        <color indexed="64"/>
      </top>
      <bottom style="medium">
        <color theme="0" tint="-0.14996795556505021"/>
      </bottom>
      <diagonal/>
    </border>
    <border>
      <left style="medium">
        <color indexed="64"/>
      </left>
      <right style="thick">
        <color indexed="64"/>
      </right>
      <top/>
      <bottom/>
      <diagonal/>
    </border>
    <border>
      <left style="thick">
        <color indexed="64"/>
      </left>
      <right style="hair">
        <color auto="1"/>
      </right>
      <top/>
      <bottom style="hair">
        <color auto="1"/>
      </bottom>
      <diagonal/>
    </border>
    <border>
      <left style="thick">
        <color indexed="64"/>
      </left>
      <right style="hair">
        <color auto="1"/>
      </right>
      <top style="hair">
        <color auto="1"/>
      </top>
      <bottom style="hair">
        <color auto="1"/>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indexed="64"/>
      </right>
      <top style="thick">
        <color indexed="64"/>
      </top>
      <bottom style="thin">
        <color indexed="64"/>
      </bottom>
      <diagonal/>
    </border>
    <border>
      <left style="thick">
        <color indexed="64"/>
      </left>
      <right style="thin">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medium">
        <color indexed="64"/>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style="thin">
        <color indexed="64"/>
      </left>
      <right style="hair">
        <color auto="1"/>
      </right>
      <top/>
      <bottom style="hair">
        <color auto="1"/>
      </bottom>
      <diagonal/>
    </border>
    <border>
      <left style="hair">
        <color auto="1"/>
      </left>
      <right style="thin">
        <color indexed="64"/>
      </right>
      <top/>
      <bottom style="hair">
        <color auto="1"/>
      </bottom>
      <diagonal/>
    </border>
    <border>
      <left style="thin">
        <color indexed="64"/>
      </left>
      <right style="hair">
        <color auto="1"/>
      </right>
      <top style="hair">
        <color auto="1"/>
      </top>
      <bottom style="hair">
        <color auto="1"/>
      </bottom>
      <diagonal/>
    </border>
    <border>
      <left style="thin">
        <color indexed="64"/>
      </left>
      <right style="hair">
        <color auto="1"/>
      </right>
      <top style="hair">
        <color auto="1"/>
      </top>
      <bottom style="thin">
        <color indexed="64"/>
      </bottom>
      <diagonal/>
    </border>
    <border>
      <left style="hair">
        <color auto="1"/>
      </left>
      <right style="hair">
        <color auto="1"/>
      </right>
      <top style="hair">
        <color auto="1"/>
      </top>
      <bottom style="thin">
        <color indexed="64"/>
      </bottom>
      <diagonal/>
    </border>
    <border>
      <left style="hair">
        <color auto="1"/>
      </left>
      <right style="thin">
        <color indexed="64"/>
      </right>
      <top/>
      <bottom style="thin">
        <color indexed="64"/>
      </bottom>
      <diagonal/>
    </border>
    <border>
      <left style="thin">
        <color theme="0" tint="-4.9989318521683403E-2"/>
      </left>
      <right/>
      <top style="thin">
        <color theme="0" tint="-4.9989318521683403E-2"/>
      </top>
      <bottom style="thin">
        <color theme="0" tint="-4.9989318521683403E-2"/>
      </bottom>
      <diagonal/>
    </border>
    <border>
      <left/>
      <right/>
      <top style="thin">
        <color theme="0" tint="-4.9989318521683403E-2"/>
      </top>
      <bottom style="thin">
        <color theme="0" tint="-4.9989318521683403E-2"/>
      </bottom>
      <diagonal/>
    </border>
    <border>
      <left/>
      <right style="thin">
        <color theme="0" tint="-4.9989318521683403E-2"/>
      </right>
      <top style="thin">
        <color theme="0" tint="-4.9989318521683403E-2"/>
      </top>
      <bottom style="thin">
        <color theme="0" tint="-4.9989318521683403E-2"/>
      </bottom>
      <diagonal/>
    </border>
  </borders>
  <cellStyleXfs count="30">
    <xf numFmtId="0" fontId="0" fillId="0" borderId="0"/>
    <xf numFmtId="164" fontId="14" fillId="0" borderId="0" applyFill="0" applyBorder="0" applyAlignment="0" applyProtection="0"/>
    <xf numFmtId="164" fontId="14" fillId="0" borderId="0" applyFill="0" applyBorder="0" applyAlignment="0" applyProtection="0"/>
    <xf numFmtId="0" fontId="12" fillId="0" borderId="0"/>
    <xf numFmtId="0" fontId="11" fillId="0" borderId="0"/>
    <xf numFmtId="0" fontId="10" fillId="0" borderId="0"/>
    <xf numFmtId="164" fontId="12" fillId="0" borderId="0" applyFill="0" applyBorder="0" applyAlignment="0" applyProtection="0"/>
    <xf numFmtId="0" fontId="15" fillId="0" borderId="0"/>
    <xf numFmtId="43" fontId="12" fillId="0" borderId="0" applyFont="0" applyFill="0" applyBorder="0" applyAlignment="0" applyProtection="0"/>
    <xf numFmtId="0" fontId="9" fillId="0" borderId="0"/>
    <xf numFmtId="0" fontId="8" fillId="0" borderId="0"/>
    <xf numFmtId="44" fontId="12" fillId="0" borderId="0" applyFont="0" applyFill="0" applyBorder="0" applyAlignment="0" applyProtection="0"/>
    <xf numFmtId="9" fontId="12" fillId="0" borderId="0" applyFont="0" applyFill="0" applyBorder="0" applyAlignment="0" applyProtection="0"/>
    <xf numFmtId="0" fontId="7" fillId="0" borderId="0"/>
    <xf numFmtId="0" fontId="6" fillId="0" borderId="0"/>
    <xf numFmtId="164" fontId="12" fillId="0" borderId="0" applyFill="0" applyBorder="0" applyAlignment="0" applyProtection="0"/>
    <xf numFmtId="0" fontId="5" fillId="0" borderId="0"/>
    <xf numFmtId="0" fontId="5" fillId="0" borderId="0"/>
    <xf numFmtId="0" fontId="12" fillId="0" borderId="0"/>
    <xf numFmtId="0" fontId="5" fillId="0" borderId="0"/>
    <xf numFmtId="0" fontId="5" fillId="0" borderId="0"/>
    <xf numFmtId="0" fontId="5" fillId="0" borderId="0"/>
    <xf numFmtId="0" fontId="12" fillId="0" borderId="0"/>
    <xf numFmtId="0" fontId="4" fillId="0" borderId="0"/>
    <xf numFmtId="0" fontId="3" fillId="0" borderId="0"/>
    <xf numFmtId="0" fontId="12" fillId="0" borderId="0"/>
    <xf numFmtId="43" fontId="2" fillId="0" borderId="0" applyFont="0" applyFill="0" applyBorder="0" applyAlignment="0" applyProtection="0"/>
    <xf numFmtId="0" fontId="1" fillId="0" borderId="0"/>
    <xf numFmtId="0" fontId="16" fillId="0" borderId="0" applyNumberFormat="0" applyFill="0" applyBorder="0" applyAlignment="0" applyProtection="0"/>
    <xf numFmtId="9" fontId="12" fillId="0" borderId="0" applyFont="0" applyFill="0" applyBorder="0" applyAlignment="0" applyProtection="0"/>
  </cellStyleXfs>
  <cellXfs count="482">
    <xf numFmtId="0" fontId="0" fillId="0" borderId="0" xfId="0"/>
    <xf numFmtId="0" fontId="22" fillId="3" borderId="0" xfId="0" applyFont="1" applyFill="1" applyAlignment="1">
      <alignment vertical="top" wrapText="1"/>
    </xf>
    <xf numFmtId="0" fontId="22" fillId="3" borderId="0" xfId="0" applyFont="1" applyFill="1" applyAlignment="1">
      <alignment horizontal="center" vertical="top" wrapText="1"/>
    </xf>
    <xf numFmtId="0" fontId="22" fillId="3" borderId="0" xfId="0" applyFont="1" applyFill="1" applyAlignment="1">
      <alignment vertical="top"/>
    </xf>
    <xf numFmtId="0" fontId="22" fillId="3" borderId="0" xfId="0" applyFont="1" applyFill="1" applyAlignment="1">
      <alignment horizontal="left" vertical="top"/>
    </xf>
    <xf numFmtId="0" fontId="22" fillId="3" borderId="0" xfId="0" applyFont="1" applyFill="1" applyAlignment="1">
      <alignment horizontal="center" vertical="top"/>
    </xf>
    <xf numFmtId="0" fontId="23" fillId="3" borderId="0" xfId="0" applyFont="1" applyFill="1" applyAlignment="1">
      <alignment horizontal="left" vertical="top"/>
    </xf>
    <xf numFmtId="0" fontId="23" fillId="6" borderId="0" xfId="0" applyFont="1" applyFill="1" applyAlignment="1">
      <alignment horizontal="left" vertical="top"/>
    </xf>
    <xf numFmtId="0" fontId="17" fillId="2" borderId="0" xfId="0" applyFont="1" applyFill="1" applyAlignment="1">
      <alignment horizontal="center" vertical="top"/>
    </xf>
    <xf numFmtId="0" fontId="17" fillId="2" borderId="0" xfId="0" applyFont="1" applyFill="1" applyAlignment="1">
      <alignment horizontal="left" vertical="top"/>
    </xf>
    <xf numFmtId="0" fontId="22" fillId="6" borderId="0" xfId="0" applyFont="1" applyFill="1" applyAlignment="1">
      <alignment horizontal="left" vertical="top"/>
    </xf>
    <xf numFmtId="0" fontId="23" fillId="6" borderId="5" xfId="0" applyFont="1" applyFill="1" applyBorder="1" applyAlignment="1">
      <alignment horizontal="left" vertical="top"/>
    </xf>
    <xf numFmtId="0" fontId="22" fillId="6" borderId="5" xfId="0" applyFont="1" applyFill="1" applyBorder="1" applyAlignment="1">
      <alignment horizontal="left" vertical="top"/>
    </xf>
    <xf numFmtId="0" fontId="22" fillId="3" borderId="5" xfId="0" applyFont="1" applyFill="1" applyBorder="1" applyAlignment="1">
      <alignment horizontal="left" vertical="top"/>
    </xf>
    <xf numFmtId="0" fontId="22" fillId="3" borderId="5" xfId="0" applyFont="1" applyFill="1" applyBorder="1" applyAlignment="1">
      <alignment horizontal="center" vertical="top"/>
    </xf>
    <xf numFmtId="167" fontId="22" fillId="3" borderId="0" xfId="0" applyNumberFormat="1" applyFont="1" applyFill="1" applyAlignment="1">
      <alignment horizontal="left" vertical="top"/>
    </xf>
    <xf numFmtId="0" fontId="23" fillId="6" borderId="0" xfId="0" applyFont="1" applyFill="1" applyAlignment="1">
      <alignment horizontal="center" vertical="top"/>
    </xf>
    <xf numFmtId="0" fontId="23" fillId="3" borderId="0" xfId="0" applyFont="1" applyFill="1" applyAlignment="1">
      <alignment horizontal="center" vertical="top"/>
    </xf>
    <xf numFmtId="167" fontId="22" fillId="3" borderId="0" xfId="0" applyNumberFormat="1" applyFont="1" applyFill="1" applyAlignment="1">
      <alignment horizontal="center" vertical="top"/>
    </xf>
    <xf numFmtId="167" fontId="22" fillId="3" borderId="5" xfId="0" applyNumberFormat="1" applyFont="1" applyFill="1" applyBorder="1" applyAlignment="1">
      <alignment horizontal="center" vertical="top"/>
    </xf>
    <xf numFmtId="0" fontId="24" fillId="5" borderId="4" xfId="0" applyFont="1" applyFill="1" applyBorder="1" applyAlignment="1">
      <alignment horizontal="left" vertical="top"/>
    </xf>
    <xf numFmtId="0" fontId="24" fillId="4" borderId="4" xfId="0" applyFont="1" applyFill="1" applyBorder="1" applyAlignment="1">
      <alignment horizontal="center" vertical="top"/>
    </xf>
    <xf numFmtId="0" fontId="24" fillId="4" borderId="4" xfId="0" applyFont="1" applyFill="1" applyBorder="1" applyAlignment="1">
      <alignment horizontal="left" vertical="top"/>
    </xf>
    <xf numFmtId="167" fontId="24" fillId="4" borderId="4" xfId="0" applyNumberFormat="1" applyFont="1" applyFill="1" applyBorder="1" applyAlignment="1">
      <alignment horizontal="center" vertical="top"/>
    </xf>
    <xf numFmtId="0" fontId="25" fillId="3" borderId="0" xfId="0" applyFont="1" applyFill="1"/>
    <xf numFmtId="14" fontId="25" fillId="3" borderId="0" xfId="0" applyNumberFormat="1" applyFont="1" applyFill="1"/>
    <xf numFmtId="0" fontId="26" fillId="3" borderId="0" xfId="0" applyFont="1" applyFill="1"/>
    <xf numFmtId="14" fontId="26" fillId="3" borderId="0" xfId="0" applyNumberFormat="1" applyFont="1" applyFill="1"/>
    <xf numFmtId="0" fontId="25" fillId="3" borderId="5" xfId="0" applyFont="1" applyFill="1" applyBorder="1"/>
    <xf numFmtId="14" fontId="25" fillId="3" borderId="5" xfId="0" applyNumberFormat="1" applyFont="1" applyFill="1" applyBorder="1"/>
    <xf numFmtId="0" fontId="26" fillId="3" borderId="5" xfId="0" applyFont="1" applyFill="1" applyBorder="1"/>
    <xf numFmtId="14" fontId="26" fillId="3" borderId="5" xfId="0" applyNumberFormat="1" applyFont="1" applyFill="1" applyBorder="1"/>
    <xf numFmtId="1" fontId="22" fillId="3" borderId="0" xfId="0" applyNumberFormat="1" applyFont="1" applyFill="1" applyAlignment="1">
      <alignment horizontal="center" vertical="top"/>
    </xf>
    <xf numFmtId="1" fontId="22" fillId="3" borderId="5" xfId="0" applyNumberFormat="1" applyFont="1" applyFill="1" applyBorder="1" applyAlignment="1">
      <alignment horizontal="center" vertical="top"/>
    </xf>
    <xf numFmtId="1" fontId="25" fillId="3" borderId="0" xfId="0" applyNumberFormat="1" applyFont="1" applyFill="1"/>
    <xf numFmtId="1" fontId="27" fillId="3" borderId="0" xfId="0" applyNumberFormat="1" applyFont="1" applyFill="1"/>
    <xf numFmtId="1" fontId="25" fillId="3" borderId="5" xfId="0" applyNumberFormat="1" applyFont="1" applyFill="1" applyBorder="1"/>
    <xf numFmtId="1" fontId="26" fillId="3" borderId="0" xfId="0" applyNumberFormat="1" applyFont="1" applyFill="1"/>
    <xf numFmtId="1" fontId="27" fillId="3" borderId="5" xfId="0" applyNumberFormat="1" applyFont="1" applyFill="1" applyBorder="1"/>
    <xf numFmtId="0" fontId="28" fillId="7" borderId="0" xfId="0" applyFont="1" applyFill="1" applyAlignment="1">
      <alignment horizontal="left" vertical="top"/>
    </xf>
    <xf numFmtId="0" fontId="25" fillId="7" borderId="0" xfId="0" applyFont="1" applyFill="1" applyAlignment="1">
      <alignment horizontal="left" vertical="top"/>
    </xf>
    <xf numFmtId="0" fontId="25" fillId="8" borderId="0" xfId="0" applyFont="1" applyFill="1" applyAlignment="1">
      <alignment horizontal="left" vertical="top"/>
    </xf>
    <xf numFmtId="0" fontId="28" fillId="7" borderId="5" xfId="0" applyFont="1" applyFill="1" applyBorder="1" applyAlignment="1">
      <alignment horizontal="left" vertical="top"/>
    </xf>
    <xf numFmtId="0" fontId="25" fillId="7" borderId="5" xfId="0" applyFont="1" applyFill="1" applyBorder="1" applyAlignment="1">
      <alignment horizontal="left" vertical="top"/>
    </xf>
    <xf numFmtId="0" fontId="25" fillId="8" borderId="5" xfId="0" applyFont="1" applyFill="1" applyBorder="1" applyAlignment="1">
      <alignment horizontal="left" vertical="top"/>
    </xf>
    <xf numFmtId="0" fontId="28" fillId="7" borderId="6" xfId="0" applyFont="1" applyFill="1" applyBorder="1" applyAlignment="1">
      <alignment horizontal="left" vertical="top"/>
    </xf>
    <xf numFmtId="0" fontId="25" fillId="7" borderId="6" xfId="0" applyFont="1" applyFill="1" applyBorder="1" applyAlignment="1">
      <alignment horizontal="left" vertical="top"/>
    </xf>
    <xf numFmtId="0" fontId="25" fillId="8" borderId="6" xfId="0" applyFont="1" applyFill="1" applyBorder="1" applyAlignment="1">
      <alignment horizontal="left" vertical="top"/>
    </xf>
    <xf numFmtId="0" fontId="22" fillId="3" borderId="6" xfId="0" applyFont="1" applyFill="1" applyBorder="1" applyAlignment="1">
      <alignment horizontal="center" vertical="top"/>
    </xf>
    <xf numFmtId="0" fontId="22" fillId="3" borderId="6" xfId="0" applyFont="1" applyFill="1" applyBorder="1" applyAlignment="1">
      <alignment horizontal="left" vertical="top"/>
    </xf>
    <xf numFmtId="167" fontId="22" fillId="3" borderId="6" xfId="0" applyNumberFormat="1" applyFont="1" applyFill="1" applyBorder="1" applyAlignment="1">
      <alignment horizontal="center" vertical="top"/>
    </xf>
    <xf numFmtId="0" fontId="23" fillId="3" borderId="4" xfId="0" applyFont="1" applyFill="1" applyBorder="1" applyAlignment="1">
      <alignment vertical="top"/>
    </xf>
    <xf numFmtId="0" fontId="22" fillId="3" borderId="4" xfId="0" applyFont="1" applyFill="1" applyBorder="1" applyAlignment="1">
      <alignment vertical="top"/>
    </xf>
    <xf numFmtId="166" fontId="22" fillId="3" borderId="0" xfId="0" applyNumberFormat="1" applyFont="1" applyFill="1" applyAlignment="1">
      <alignment horizontal="center" vertical="top"/>
    </xf>
    <xf numFmtId="167" fontId="22" fillId="3" borderId="4" xfId="0" applyNumberFormat="1" applyFont="1" applyFill="1" applyBorder="1" applyAlignment="1">
      <alignment horizontal="center" vertical="top"/>
    </xf>
    <xf numFmtId="166" fontId="22" fillId="3" borderId="4" xfId="0" applyNumberFormat="1" applyFont="1" applyFill="1" applyBorder="1" applyAlignment="1">
      <alignment horizontal="center" vertical="top"/>
    </xf>
    <xf numFmtId="0" fontId="22" fillId="3" borderId="4" xfId="0" applyFont="1" applyFill="1" applyBorder="1" applyAlignment="1">
      <alignment horizontal="center" vertical="top"/>
    </xf>
    <xf numFmtId="0" fontId="22" fillId="3" borderId="5" xfId="0" applyFont="1" applyFill="1" applyBorder="1" applyAlignment="1">
      <alignment vertical="top"/>
    </xf>
    <xf numFmtId="166" fontId="22" fillId="3" borderId="5" xfId="0" applyNumberFormat="1" applyFont="1" applyFill="1" applyBorder="1" applyAlignment="1">
      <alignment horizontal="center" vertical="top"/>
    </xf>
    <xf numFmtId="0" fontId="25" fillId="3" borderId="0" xfId="0" applyFont="1" applyFill="1" applyAlignment="1">
      <alignment horizontal="left"/>
    </xf>
    <xf numFmtId="0" fontId="26" fillId="3" borderId="0" xfId="0" applyFont="1" applyFill="1" applyAlignment="1">
      <alignment horizontal="left"/>
    </xf>
    <xf numFmtId="0" fontId="25" fillId="3" borderId="5" xfId="0" applyFont="1" applyFill="1" applyBorder="1" applyAlignment="1">
      <alignment horizontal="left"/>
    </xf>
    <xf numFmtId="0" fontId="26" fillId="3" borderId="5" xfId="0" applyFont="1" applyFill="1" applyBorder="1" applyAlignment="1">
      <alignment horizontal="left"/>
    </xf>
    <xf numFmtId="0" fontId="23" fillId="6" borderId="5" xfId="0" applyFont="1" applyFill="1" applyBorder="1" applyAlignment="1">
      <alignment horizontal="center" vertical="top"/>
    </xf>
    <xf numFmtId="167" fontId="22" fillId="3" borderId="5" xfId="0" applyNumberFormat="1" applyFont="1" applyFill="1" applyBorder="1" applyAlignment="1">
      <alignment horizontal="left" vertical="top"/>
    </xf>
    <xf numFmtId="0" fontId="23" fillId="6" borderId="6" xfId="0" applyFont="1" applyFill="1" applyBorder="1" applyAlignment="1">
      <alignment horizontal="center" vertical="top"/>
    </xf>
    <xf numFmtId="1" fontId="22" fillId="3" borderId="6" xfId="0" applyNumberFormat="1" applyFont="1" applyFill="1" applyBorder="1" applyAlignment="1">
      <alignment horizontal="center" vertical="top"/>
    </xf>
    <xf numFmtId="167" fontId="22" fillId="3" borderId="6" xfId="0" applyNumberFormat="1" applyFont="1" applyFill="1" applyBorder="1" applyAlignment="1">
      <alignment horizontal="left" vertical="top"/>
    </xf>
    <xf numFmtId="49" fontId="17" fillId="2" borderId="0" xfId="0" applyNumberFormat="1" applyFont="1" applyFill="1" applyAlignment="1">
      <alignment horizontal="center" vertical="top"/>
    </xf>
    <xf numFmtId="49" fontId="23" fillId="6" borderId="0" xfId="0" applyNumberFormat="1" applyFont="1" applyFill="1" applyAlignment="1">
      <alignment horizontal="center" vertical="top"/>
    </xf>
    <xf numFmtId="49" fontId="23" fillId="3" borderId="0" xfId="0" applyNumberFormat="1" applyFont="1" applyFill="1" applyAlignment="1">
      <alignment horizontal="center" vertical="top"/>
    </xf>
    <xf numFmtId="0" fontId="21" fillId="3" borderId="0" xfId="0" applyFont="1" applyFill="1" applyAlignment="1" applyProtection="1">
      <alignment vertical="top"/>
      <protection locked="0"/>
    </xf>
    <xf numFmtId="0" fontId="21" fillId="3" borderId="0" xfId="0" applyFont="1" applyFill="1" applyAlignment="1" applyProtection="1">
      <alignment horizontal="left" vertical="top"/>
      <protection locked="0"/>
    </xf>
    <xf numFmtId="14" fontId="21" fillId="3" borderId="0" xfId="0" applyNumberFormat="1" applyFont="1" applyFill="1" applyAlignment="1" applyProtection="1">
      <alignment horizontal="center" vertical="top"/>
      <protection locked="0"/>
    </xf>
    <xf numFmtId="1" fontId="21" fillId="3" borderId="0" xfId="0" applyNumberFormat="1" applyFont="1" applyFill="1" applyAlignment="1">
      <alignment horizontal="center" vertical="top"/>
    </xf>
    <xf numFmtId="0" fontId="21" fillId="3" borderId="5" xfId="0" applyFont="1" applyFill="1" applyBorder="1" applyAlignment="1" applyProtection="1">
      <alignment vertical="top"/>
      <protection locked="0"/>
    </xf>
    <xf numFmtId="0" fontId="21" fillId="3" borderId="5" xfId="0" applyFont="1" applyFill="1" applyBorder="1" applyAlignment="1" applyProtection="1">
      <alignment horizontal="left" vertical="top"/>
      <protection locked="0"/>
    </xf>
    <xf numFmtId="14" fontId="21" fillId="3" borderId="5" xfId="0" applyNumberFormat="1" applyFont="1" applyFill="1" applyBorder="1" applyAlignment="1" applyProtection="1">
      <alignment horizontal="center" vertical="top"/>
      <protection locked="0"/>
    </xf>
    <xf numFmtId="1" fontId="21" fillId="3" borderId="5" xfId="0" applyNumberFormat="1" applyFont="1" applyFill="1" applyBorder="1" applyAlignment="1">
      <alignment horizontal="center" vertical="top"/>
    </xf>
    <xf numFmtId="0" fontId="21" fillId="3" borderId="1" xfId="0" applyFont="1" applyFill="1" applyBorder="1" applyAlignment="1" applyProtection="1">
      <alignment vertical="top"/>
      <protection locked="0"/>
    </xf>
    <xf numFmtId="0" fontId="21" fillId="3" borderId="1" xfId="0" applyFont="1" applyFill="1" applyBorder="1" applyAlignment="1" applyProtection="1">
      <alignment horizontal="left" vertical="top"/>
      <protection locked="0"/>
    </xf>
    <xf numFmtId="14" fontId="21" fillId="3" borderId="1" xfId="0" applyNumberFormat="1" applyFont="1" applyFill="1" applyBorder="1" applyAlignment="1" applyProtection="1">
      <alignment horizontal="center" vertical="top"/>
      <protection locked="0"/>
    </xf>
    <xf numFmtId="1" fontId="21" fillId="3" borderId="1" xfId="0" applyNumberFormat="1" applyFont="1" applyFill="1" applyBorder="1" applyAlignment="1">
      <alignment horizontal="center" vertical="top"/>
    </xf>
    <xf numFmtId="0" fontId="23" fillId="6" borderId="1" xfId="0" applyFont="1" applyFill="1" applyBorder="1" applyAlignment="1">
      <alignment horizontal="left" vertical="top"/>
    </xf>
    <xf numFmtId="0" fontId="22" fillId="6" borderId="1" xfId="0" applyFont="1" applyFill="1" applyBorder="1" applyAlignment="1">
      <alignment horizontal="left" vertical="top"/>
    </xf>
    <xf numFmtId="0" fontId="22" fillId="3" borderId="1" xfId="0" applyFont="1" applyFill="1" applyBorder="1" applyAlignment="1">
      <alignment horizontal="left" vertical="top"/>
    </xf>
    <xf numFmtId="0" fontId="21" fillId="3" borderId="0" xfId="0" applyFont="1" applyFill="1" applyAlignment="1">
      <alignment horizontal="left" vertical="top"/>
    </xf>
    <xf numFmtId="0" fontId="21" fillId="3" borderId="5" xfId="0" applyFont="1" applyFill="1" applyBorder="1" applyAlignment="1">
      <alignment horizontal="left" vertical="top"/>
    </xf>
    <xf numFmtId="0" fontId="21" fillId="3" borderId="1" xfId="0" applyFont="1" applyFill="1" applyBorder="1" applyAlignment="1">
      <alignment horizontal="left" vertical="top"/>
    </xf>
    <xf numFmtId="166" fontId="19" fillId="3" borderId="0" xfId="1" applyNumberFormat="1" applyFont="1" applyFill="1" applyBorder="1" applyAlignment="1" applyProtection="1">
      <alignment horizontal="center" vertical="top"/>
      <protection locked="0"/>
    </xf>
    <xf numFmtId="166" fontId="19" fillId="3" borderId="5" xfId="1" applyNumberFormat="1" applyFont="1" applyFill="1" applyBorder="1" applyAlignment="1" applyProtection="1">
      <alignment horizontal="center" vertical="top"/>
      <protection locked="0"/>
    </xf>
    <xf numFmtId="166" fontId="19" fillId="3" borderId="0" xfId="15" applyNumberFormat="1" applyFont="1" applyFill="1" applyBorder="1" applyAlignment="1" applyProtection="1">
      <alignment horizontal="center" vertical="top"/>
      <protection locked="0"/>
    </xf>
    <xf numFmtId="166" fontId="19" fillId="3" borderId="1" xfId="1" applyNumberFormat="1" applyFont="1" applyFill="1" applyBorder="1" applyAlignment="1" applyProtection="1">
      <alignment horizontal="center" vertical="top"/>
      <protection locked="0"/>
    </xf>
    <xf numFmtId="0" fontId="33" fillId="3" borderId="0" xfId="0" applyFont="1" applyFill="1" applyAlignment="1">
      <alignment vertical="top"/>
    </xf>
    <xf numFmtId="167" fontId="33" fillId="3" borderId="0" xfId="0" applyNumberFormat="1" applyFont="1" applyFill="1" applyAlignment="1">
      <alignment horizontal="center" vertical="top"/>
    </xf>
    <xf numFmtId="166" fontId="33" fillId="3" borderId="0" xfId="0" applyNumberFormat="1" applyFont="1" applyFill="1" applyAlignment="1">
      <alignment horizontal="center" vertical="top"/>
    </xf>
    <xf numFmtId="0" fontId="33" fillId="3" borderId="0" xfId="0" applyFont="1" applyFill="1" applyAlignment="1">
      <alignment horizontal="center" vertical="top"/>
    </xf>
    <xf numFmtId="0" fontId="24" fillId="5" borderId="5" xfId="0" applyFont="1" applyFill="1" applyBorder="1" applyAlignment="1">
      <alignment horizontal="left" vertical="top"/>
    </xf>
    <xf numFmtId="0" fontId="22" fillId="3" borderId="1" xfId="0" applyFont="1" applyFill="1" applyBorder="1" applyAlignment="1">
      <alignment horizontal="center" vertical="top"/>
    </xf>
    <xf numFmtId="0" fontId="23" fillId="6" borderId="6" xfId="0" applyFont="1" applyFill="1" applyBorder="1" applyAlignment="1">
      <alignment horizontal="left" vertical="top"/>
    </xf>
    <xf numFmtId="0" fontId="22" fillId="6" borderId="6" xfId="0" applyFont="1" applyFill="1" applyBorder="1" applyAlignment="1">
      <alignment horizontal="left" vertical="top"/>
    </xf>
    <xf numFmtId="0" fontId="34" fillId="3" borderId="0" xfId="0" applyFont="1" applyFill="1" applyAlignment="1">
      <alignment horizontal="center" vertical="top"/>
    </xf>
    <xf numFmtId="0" fontId="34" fillId="3" borderId="5" xfId="0" applyFont="1" applyFill="1" applyBorder="1" applyAlignment="1">
      <alignment horizontal="center" vertical="top"/>
    </xf>
    <xf numFmtId="0" fontId="24" fillId="5" borderId="0" xfId="0" applyFont="1" applyFill="1" applyAlignment="1">
      <alignment horizontal="center" vertical="top" wrapText="1"/>
    </xf>
    <xf numFmtId="0" fontId="24" fillId="4" borderId="7" xfId="0" applyFont="1" applyFill="1" applyBorder="1" applyAlignment="1">
      <alignment horizontal="center" vertical="top" wrapText="1"/>
    </xf>
    <xf numFmtId="0" fontId="24" fillId="4" borderId="0" xfId="0" applyFont="1" applyFill="1" applyAlignment="1">
      <alignment horizontal="left" vertical="top" wrapText="1"/>
    </xf>
    <xf numFmtId="0" fontId="24" fillId="4" borderId="0" xfId="0" applyFont="1" applyFill="1" applyAlignment="1">
      <alignment horizontal="center" vertical="top" wrapText="1"/>
    </xf>
    <xf numFmtId="0" fontId="35" fillId="3" borderId="0" xfId="0" applyFont="1" applyFill="1" applyAlignment="1">
      <alignment horizontal="center" vertical="top"/>
    </xf>
    <xf numFmtId="1" fontId="35" fillId="3" borderId="0" xfId="0" applyNumberFormat="1" applyFont="1" applyFill="1" applyAlignment="1">
      <alignment horizontal="center" vertical="top"/>
    </xf>
    <xf numFmtId="0" fontId="35" fillId="3" borderId="0" xfId="0" applyFont="1" applyFill="1" applyAlignment="1" applyProtection="1">
      <alignment vertical="top"/>
      <protection locked="0"/>
    </xf>
    <xf numFmtId="0" fontId="35" fillId="3" borderId="0" xfId="0" applyFont="1" applyFill="1" applyAlignment="1" applyProtection="1">
      <alignment horizontal="left" vertical="top"/>
      <protection locked="0"/>
    </xf>
    <xf numFmtId="1" fontId="34" fillId="3" borderId="0" xfId="1" applyNumberFormat="1" applyFont="1" applyFill="1" applyBorder="1" applyAlignment="1" applyProtection="1">
      <alignment horizontal="center" vertical="top"/>
      <protection locked="0"/>
    </xf>
    <xf numFmtId="0" fontId="35" fillId="3" borderId="0" xfId="0" applyFont="1" applyFill="1" applyAlignment="1">
      <alignment horizontal="center"/>
    </xf>
    <xf numFmtId="0" fontId="35" fillId="3" borderId="0" xfId="0" applyFont="1" applyFill="1"/>
    <xf numFmtId="1" fontId="35" fillId="3" borderId="0" xfId="0" applyNumberFormat="1" applyFont="1" applyFill="1" applyAlignment="1">
      <alignment horizontal="center"/>
    </xf>
    <xf numFmtId="0" fontId="36" fillId="3" borderId="0" xfId="0" applyFont="1" applyFill="1" applyAlignment="1">
      <alignment horizontal="center"/>
    </xf>
    <xf numFmtId="1" fontId="36" fillId="3" borderId="0" xfId="0" applyNumberFormat="1" applyFont="1" applyFill="1" applyAlignment="1">
      <alignment horizontal="center" vertical="top"/>
    </xf>
    <xf numFmtId="0" fontId="36" fillId="3" borderId="0" xfId="0" applyFont="1" applyFill="1"/>
    <xf numFmtId="1" fontId="36" fillId="3" borderId="0" xfId="0" applyNumberFormat="1" applyFont="1" applyFill="1" applyAlignment="1">
      <alignment horizontal="center"/>
    </xf>
    <xf numFmtId="0" fontId="35" fillId="3" borderId="5" xfId="0" applyFont="1" applyFill="1" applyBorder="1" applyAlignment="1">
      <alignment horizontal="center"/>
    </xf>
    <xf numFmtId="1" fontId="35" fillId="3" borderId="5" xfId="0" applyNumberFormat="1" applyFont="1" applyFill="1" applyBorder="1" applyAlignment="1">
      <alignment horizontal="center" vertical="top"/>
    </xf>
    <xf numFmtId="0" fontId="35" fillId="3" borderId="5" xfId="0" applyFont="1" applyFill="1" applyBorder="1"/>
    <xf numFmtId="1" fontId="35" fillId="3" borderId="5" xfId="0" applyNumberFormat="1" applyFont="1" applyFill="1" applyBorder="1" applyAlignment="1">
      <alignment horizontal="center"/>
    </xf>
    <xf numFmtId="0" fontId="37" fillId="3" borderId="0" xfId="0" applyFont="1" applyFill="1" applyAlignment="1">
      <alignment horizontal="center" vertical="top"/>
    </xf>
    <xf numFmtId="1" fontId="37" fillId="3" borderId="0" xfId="0" applyNumberFormat="1" applyFont="1" applyFill="1" applyAlignment="1">
      <alignment horizontal="center" vertical="top"/>
    </xf>
    <xf numFmtId="0" fontId="37" fillId="3" borderId="0" xfId="0" applyFont="1" applyFill="1" applyAlignment="1">
      <alignment horizontal="center"/>
    </xf>
    <xf numFmtId="0" fontId="37" fillId="3" borderId="0" xfId="0" applyFont="1" applyFill="1"/>
    <xf numFmtId="1" fontId="37" fillId="3" borderId="0" xfId="0" applyNumberFormat="1" applyFont="1" applyFill="1" applyAlignment="1">
      <alignment horizontal="center"/>
    </xf>
    <xf numFmtId="0" fontId="37" fillId="3" borderId="0" xfId="0" applyFont="1" applyFill="1" applyAlignment="1" applyProtection="1">
      <alignment vertical="top"/>
      <protection locked="0"/>
    </xf>
    <xf numFmtId="0" fontId="37" fillId="3" borderId="0" xfId="0" applyFont="1" applyFill="1" applyAlignment="1" applyProtection="1">
      <alignment horizontal="left" vertical="top"/>
      <protection locked="0"/>
    </xf>
    <xf numFmtId="1" fontId="22" fillId="3" borderId="0" xfId="1" applyNumberFormat="1" applyFont="1" applyFill="1" applyBorder="1" applyAlignment="1" applyProtection="1">
      <alignment horizontal="center" vertical="top"/>
      <protection locked="0"/>
    </xf>
    <xf numFmtId="0" fontId="35" fillId="3" borderId="5" xfId="0" applyFont="1" applyFill="1" applyBorder="1" applyAlignment="1">
      <alignment horizontal="center" vertical="top"/>
    </xf>
    <xf numFmtId="0" fontId="35" fillId="3" borderId="5" xfId="0" applyFont="1" applyFill="1" applyBorder="1" applyAlignment="1" applyProtection="1">
      <alignment vertical="top"/>
      <protection locked="0"/>
    </xf>
    <xf numFmtId="0" fontId="35" fillId="3" borderId="5" xfId="0" applyFont="1" applyFill="1" applyBorder="1" applyAlignment="1" applyProtection="1">
      <alignment horizontal="left" vertical="top"/>
      <protection locked="0"/>
    </xf>
    <xf numFmtId="1" fontId="34" fillId="3" borderId="5" xfId="1" applyNumberFormat="1" applyFont="1" applyFill="1" applyBorder="1" applyAlignment="1" applyProtection="1">
      <alignment horizontal="center" vertical="top"/>
      <protection locked="0"/>
    </xf>
    <xf numFmtId="0" fontId="37" fillId="3" borderId="5" xfId="0" applyFont="1" applyFill="1" applyBorder="1" applyAlignment="1">
      <alignment horizontal="center" vertical="top"/>
    </xf>
    <xf numFmtId="1" fontId="37" fillId="3" borderId="5" xfId="0" applyNumberFormat="1" applyFont="1" applyFill="1" applyBorder="1" applyAlignment="1">
      <alignment horizontal="center" vertical="top"/>
    </xf>
    <xf numFmtId="0" fontId="37" fillId="3" borderId="5" xfId="0" applyFont="1" applyFill="1" applyBorder="1" applyAlignment="1" applyProtection="1">
      <alignment vertical="top"/>
      <protection locked="0"/>
    </xf>
    <xf numFmtId="0" fontId="37" fillId="3" borderId="5" xfId="0" applyFont="1" applyFill="1" applyBorder="1" applyAlignment="1" applyProtection="1">
      <alignment horizontal="left" vertical="top"/>
      <protection locked="0"/>
    </xf>
    <xf numFmtId="1" fontId="22" fillId="3" borderId="5" xfId="1" applyNumberFormat="1" applyFont="1" applyFill="1" applyBorder="1" applyAlignment="1" applyProtection="1">
      <alignment horizontal="center" vertical="top"/>
      <protection locked="0"/>
    </xf>
    <xf numFmtId="0" fontId="37" fillId="3" borderId="1" xfId="0" applyFont="1" applyFill="1" applyBorder="1" applyAlignment="1">
      <alignment horizontal="center"/>
    </xf>
    <xf numFmtId="1" fontId="37" fillId="3" borderId="1" xfId="0" applyNumberFormat="1" applyFont="1" applyFill="1" applyBorder="1" applyAlignment="1">
      <alignment horizontal="center" vertical="top"/>
    </xf>
    <xf numFmtId="0" fontId="37" fillId="3" borderId="1" xfId="0" applyFont="1" applyFill="1" applyBorder="1"/>
    <xf numFmtId="1" fontId="37" fillId="3" borderId="1" xfId="0" applyNumberFormat="1" applyFont="1" applyFill="1" applyBorder="1" applyAlignment="1">
      <alignment horizontal="center"/>
    </xf>
    <xf numFmtId="1" fontId="22" fillId="3" borderId="0" xfId="15" applyNumberFormat="1" applyFont="1" applyFill="1" applyBorder="1" applyAlignment="1" applyProtection="1">
      <alignment horizontal="center" vertical="top"/>
      <protection locked="0"/>
    </xf>
    <xf numFmtId="0" fontId="37" fillId="3" borderId="5" xfId="0" applyFont="1" applyFill="1" applyBorder="1" applyAlignment="1">
      <alignment horizontal="center"/>
    </xf>
    <xf numFmtId="0" fontId="37" fillId="3" borderId="5" xfId="0" applyFont="1" applyFill="1" applyBorder="1"/>
    <xf numFmtId="1" fontId="37" fillId="3" borderId="5" xfId="0" applyNumberFormat="1" applyFont="1" applyFill="1" applyBorder="1" applyAlignment="1">
      <alignment horizontal="center"/>
    </xf>
    <xf numFmtId="0" fontId="36" fillId="3" borderId="0" xfId="0" applyFont="1" applyFill="1" applyAlignment="1">
      <alignment horizontal="center" vertical="top"/>
    </xf>
    <xf numFmtId="0" fontId="36" fillId="3" borderId="0" xfId="0" applyFont="1" applyFill="1" applyAlignment="1" applyProtection="1">
      <alignment vertical="top"/>
      <protection locked="0"/>
    </xf>
    <xf numFmtId="0" fontId="36" fillId="3" borderId="0" xfId="0" applyFont="1" applyFill="1" applyAlignment="1" applyProtection="1">
      <alignment horizontal="left" vertical="top"/>
      <protection locked="0"/>
    </xf>
    <xf numFmtId="1" fontId="34" fillId="3" borderId="0" xfId="0" applyNumberFormat="1" applyFont="1" applyFill="1" applyAlignment="1" applyProtection="1">
      <alignment horizontal="center" vertical="top"/>
      <protection locked="0"/>
    </xf>
    <xf numFmtId="0" fontId="38" fillId="8" borderId="5" xfId="0" applyFont="1" applyFill="1" applyBorder="1" applyAlignment="1">
      <alignment horizontal="center" vertical="top"/>
    </xf>
    <xf numFmtId="0" fontId="38" fillId="8" borderId="5" xfId="0" applyFont="1" applyFill="1" applyBorder="1" applyAlignment="1" applyProtection="1">
      <alignment vertical="top"/>
      <protection locked="0"/>
    </xf>
    <xf numFmtId="0" fontId="38" fillId="8" borderId="5" xfId="0" applyFont="1" applyFill="1" applyBorder="1" applyAlignment="1" applyProtection="1">
      <alignment horizontal="left" vertical="top"/>
      <protection locked="0"/>
    </xf>
    <xf numFmtId="1" fontId="25" fillId="8" borderId="5" xfId="0" applyNumberFormat="1" applyFont="1" applyFill="1" applyBorder="1" applyAlignment="1" applyProtection="1">
      <alignment horizontal="center" vertical="top"/>
      <protection locked="0"/>
    </xf>
    <xf numFmtId="1" fontId="38" fillId="8" borderId="5" xfId="0" applyNumberFormat="1" applyFont="1" applyFill="1" applyBorder="1" applyAlignment="1">
      <alignment horizontal="center" vertical="top"/>
    </xf>
    <xf numFmtId="0" fontId="24" fillId="4" borderId="4" xfId="0" applyFont="1" applyFill="1" applyBorder="1" applyAlignment="1">
      <alignment horizontal="left" vertical="top" wrapText="1"/>
    </xf>
    <xf numFmtId="0" fontId="24" fillId="5" borderId="4" xfId="0" applyFont="1" applyFill="1" applyBorder="1" applyAlignment="1">
      <alignment horizontal="left" vertical="top" wrapText="1"/>
    </xf>
    <xf numFmtId="0" fontId="20" fillId="0" borderId="8" xfId="0" applyFont="1" applyBorder="1" applyAlignment="1">
      <alignment vertical="top" wrapText="1"/>
    </xf>
    <xf numFmtId="0" fontId="21" fillId="0" borderId="8" xfId="0" applyFont="1" applyBorder="1" applyAlignment="1">
      <alignment horizontal="center" vertical="top"/>
    </xf>
    <xf numFmtId="1" fontId="21" fillId="0" borderId="8" xfId="0" applyNumberFormat="1" applyFont="1" applyBorder="1" applyAlignment="1">
      <alignment horizontal="center" vertical="top"/>
    </xf>
    <xf numFmtId="0" fontId="21" fillId="0" borderId="8" xfId="0" applyFont="1" applyBorder="1" applyAlignment="1">
      <alignment vertical="top"/>
    </xf>
    <xf numFmtId="0" fontId="19" fillId="0" borderId="8" xfId="0" applyFont="1" applyBorder="1" applyAlignment="1">
      <alignment horizontal="right" vertical="top"/>
    </xf>
    <xf numFmtId="165" fontId="19" fillId="0" borderId="8" xfId="0" applyNumberFormat="1" applyFont="1" applyBorder="1" applyAlignment="1">
      <alignment horizontal="right" vertical="top"/>
    </xf>
    <xf numFmtId="166" fontId="19" fillId="0" borderId="8" xfId="0" applyNumberFormat="1" applyFont="1" applyBorder="1" applyAlignment="1">
      <alignment horizontal="right" vertical="top"/>
    </xf>
    <xf numFmtId="2" fontId="19" fillId="0" borderId="8" xfId="0" applyNumberFormat="1" applyFont="1" applyBorder="1" applyAlignment="1">
      <alignment horizontal="right" vertical="top"/>
    </xf>
    <xf numFmtId="0" fontId="20" fillId="0" borderId="8" xfId="0" applyFont="1" applyBorder="1" applyAlignment="1">
      <alignment vertical="top"/>
    </xf>
    <xf numFmtId="0" fontId="21" fillId="0" borderId="8" xfId="0" applyFont="1" applyBorder="1" applyAlignment="1" applyProtection="1">
      <alignment vertical="top"/>
      <protection locked="0"/>
    </xf>
    <xf numFmtId="0" fontId="21" fillId="0" borderId="8" xfId="0" applyFont="1" applyBorder="1" applyAlignment="1" applyProtection="1">
      <alignment horizontal="left" vertical="top"/>
      <protection locked="0"/>
    </xf>
    <xf numFmtId="1" fontId="19" fillId="0" borderId="8" xfId="1" applyNumberFormat="1" applyFont="1" applyFill="1" applyBorder="1" applyAlignment="1" applyProtection="1">
      <alignment horizontal="center" vertical="top"/>
      <protection locked="0"/>
    </xf>
    <xf numFmtId="0" fontId="32" fillId="2" borderId="8" xfId="0" applyFont="1" applyFill="1" applyBorder="1" applyAlignment="1">
      <alignment horizontal="center" vertical="top"/>
    </xf>
    <xf numFmtId="0" fontId="32" fillId="2" borderId="8" xfId="0" applyFont="1" applyFill="1" applyBorder="1" applyAlignment="1" applyProtection="1">
      <alignment vertical="top"/>
      <protection locked="0"/>
    </xf>
    <xf numFmtId="166" fontId="32" fillId="2" borderId="8" xfId="6" applyNumberFormat="1" applyFont="1" applyFill="1" applyBorder="1" applyAlignment="1" applyProtection="1">
      <alignment horizontal="center" vertical="top"/>
      <protection locked="0"/>
    </xf>
    <xf numFmtId="1" fontId="18" fillId="2" borderId="8" xfId="0" applyNumberFormat="1" applyFont="1" applyFill="1" applyBorder="1" applyAlignment="1">
      <alignment horizontal="center" vertical="top"/>
    </xf>
    <xf numFmtId="1" fontId="21" fillId="0" borderId="10" xfId="0" applyNumberFormat="1" applyFont="1" applyBorder="1" applyAlignment="1">
      <alignment horizontal="center" vertical="top"/>
    </xf>
    <xf numFmtId="0" fontId="31" fillId="4" borderId="11" xfId="0" applyFont="1" applyFill="1" applyBorder="1" applyAlignment="1">
      <alignment horizontal="center" vertical="top" wrapText="1"/>
    </xf>
    <xf numFmtId="0" fontId="18" fillId="4" borderId="12" xfId="0" applyFont="1" applyFill="1" applyBorder="1" applyAlignment="1">
      <alignment horizontal="center" vertical="top" wrapText="1"/>
    </xf>
    <xf numFmtId="1" fontId="18" fillId="4" borderId="12" xfId="0" applyNumberFormat="1" applyFont="1" applyFill="1" applyBorder="1" applyAlignment="1">
      <alignment horizontal="center" vertical="top" wrapText="1"/>
    </xf>
    <xf numFmtId="0" fontId="18" fillId="4" borderId="12" xfId="0" applyFont="1" applyFill="1" applyBorder="1" applyAlignment="1" applyProtection="1">
      <alignment vertical="top" wrapText="1"/>
      <protection locked="0"/>
    </xf>
    <xf numFmtId="0" fontId="18" fillId="4" borderId="12" xfId="0" applyFont="1" applyFill="1" applyBorder="1" applyAlignment="1" applyProtection="1">
      <alignment horizontal="left" vertical="top" wrapText="1"/>
      <protection locked="0"/>
    </xf>
    <xf numFmtId="0" fontId="18" fillId="4" borderId="12" xfId="0" applyFont="1" applyFill="1" applyBorder="1" applyAlignment="1" applyProtection="1">
      <alignment horizontal="center" vertical="top" wrapText="1"/>
      <protection locked="0"/>
    </xf>
    <xf numFmtId="1" fontId="32" fillId="12" borderId="12" xfId="0" applyNumberFormat="1" applyFont="1" applyFill="1" applyBorder="1" applyAlignment="1">
      <alignment horizontal="center" vertical="top" wrapText="1"/>
    </xf>
    <xf numFmtId="0" fontId="19" fillId="0" borderId="9" xfId="0" applyFont="1" applyBorder="1" applyAlignment="1">
      <alignment horizontal="right" vertical="top"/>
    </xf>
    <xf numFmtId="1" fontId="21" fillId="0" borderId="15" xfId="0" applyNumberFormat="1" applyFont="1" applyBorder="1" applyAlignment="1">
      <alignment horizontal="center" vertical="top"/>
    </xf>
    <xf numFmtId="1" fontId="18" fillId="2" borderId="15" xfId="0" applyNumberFormat="1" applyFont="1" applyFill="1" applyBorder="1" applyAlignment="1">
      <alignment horizontal="center" vertical="top"/>
    </xf>
    <xf numFmtId="1" fontId="32" fillId="12" borderId="16" xfId="0" applyNumberFormat="1" applyFont="1" applyFill="1" applyBorder="1" applyAlignment="1">
      <alignment horizontal="center" vertical="top" wrapText="1"/>
    </xf>
    <xf numFmtId="1" fontId="21" fillId="0" borderId="9" xfId="0" applyNumberFormat="1" applyFont="1" applyBorder="1" applyAlignment="1">
      <alignment horizontal="center" vertical="top"/>
    </xf>
    <xf numFmtId="1" fontId="18" fillId="2" borderId="9" xfId="0" applyNumberFormat="1" applyFont="1" applyFill="1" applyBorder="1" applyAlignment="1">
      <alignment horizontal="center" vertical="top"/>
    </xf>
    <xf numFmtId="1" fontId="18" fillId="4" borderId="13" xfId="0" applyNumberFormat="1" applyFont="1" applyFill="1" applyBorder="1" applyAlignment="1">
      <alignment horizontal="center" vertical="top" wrapText="1"/>
    </xf>
    <xf numFmtId="0" fontId="32" fillId="2" borderId="10" xfId="0" applyFont="1" applyFill="1" applyBorder="1" applyAlignment="1">
      <alignment horizontal="center" vertical="top"/>
    </xf>
    <xf numFmtId="0" fontId="44" fillId="3" borderId="0" xfId="0" applyFont="1" applyFill="1" applyAlignment="1">
      <alignment vertical="top"/>
    </xf>
    <xf numFmtId="0" fontId="43" fillId="3" borderId="0" xfId="0" applyFont="1" applyFill="1" applyAlignment="1">
      <alignment vertical="top"/>
    </xf>
    <xf numFmtId="0" fontId="39" fillId="3" borderId="0" xfId="0" applyFont="1" applyFill="1" applyAlignment="1">
      <alignment vertical="top"/>
    </xf>
    <xf numFmtId="0" fontId="45" fillId="3" borderId="0" xfId="0" applyFont="1" applyFill="1" applyAlignment="1">
      <alignment vertical="top"/>
    </xf>
    <xf numFmtId="0" fontId="46" fillId="3" borderId="0" xfId="0" applyFont="1" applyFill="1" applyAlignment="1">
      <alignment vertical="top"/>
    </xf>
    <xf numFmtId="0" fontId="16" fillId="3" borderId="0" xfId="28" applyFill="1" applyAlignment="1">
      <alignment vertical="top"/>
    </xf>
    <xf numFmtId="0" fontId="42" fillId="3" borderId="0" xfId="0" applyFont="1" applyFill="1" applyAlignment="1">
      <alignment horizontal="left"/>
    </xf>
    <xf numFmtId="0" fontId="45" fillId="3" borderId="0" xfId="0" applyFont="1" applyFill="1" applyAlignment="1">
      <alignment horizontal="left" vertical="center"/>
    </xf>
    <xf numFmtId="0" fontId="45" fillId="3" borderId="0" xfId="0" applyFont="1" applyFill="1" applyAlignment="1">
      <alignment vertical="center"/>
    </xf>
    <xf numFmtId="0" fontId="21" fillId="0" borderId="10" xfId="0" applyFont="1" applyBorder="1" applyAlignment="1">
      <alignment horizontal="center" vertical="top"/>
    </xf>
    <xf numFmtId="0" fontId="21" fillId="3" borderId="6" xfId="0" applyFont="1" applyFill="1" applyBorder="1" applyAlignment="1">
      <alignment horizontal="left" vertical="top"/>
    </xf>
    <xf numFmtId="0" fontId="21" fillId="3" borderId="6" xfId="0" applyFont="1" applyFill="1" applyBorder="1" applyAlignment="1" applyProtection="1">
      <alignment vertical="top"/>
      <protection locked="0"/>
    </xf>
    <xf numFmtId="0" fontId="21" fillId="3" borderId="6" xfId="0" applyFont="1" applyFill="1" applyBorder="1" applyAlignment="1" applyProtection="1">
      <alignment horizontal="left" vertical="top"/>
      <protection locked="0"/>
    </xf>
    <xf numFmtId="166" fontId="19" fillId="3" borderId="6" xfId="1" applyNumberFormat="1" applyFont="1" applyFill="1" applyBorder="1" applyAlignment="1" applyProtection="1">
      <alignment horizontal="center" vertical="top"/>
      <protection locked="0"/>
    </xf>
    <xf numFmtId="1" fontId="21" fillId="3" borderId="6" xfId="0" applyNumberFormat="1" applyFont="1" applyFill="1" applyBorder="1" applyAlignment="1">
      <alignment horizontal="center" vertical="top"/>
    </xf>
    <xf numFmtId="0" fontId="21" fillId="0" borderId="10" xfId="0" applyFont="1" applyBorder="1" applyAlignment="1">
      <alignment vertical="top"/>
    </xf>
    <xf numFmtId="0" fontId="21" fillId="0" borderId="10" xfId="0" applyFont="1" applyBorder="1" applyAlignment="1" applyProtection="1">
      <alignment vertical="top"/>
      <protection locked="0"/>
    </xf>
    <xf numFmtId="0" fontId="21" fillId="0" borderId="10" xfId="0" applyFont="1" applyBorder="1" applyAlignment="1" applyProtection="1">
      <alignment horizontal="left" vertical="top"/>
      <protection locked="0"/>
    </xf>
    <xf numFmtId="1" fontId="19" fillId="0" borderId="10" xfId="1" applyNumberFormat="1" applyFont="1" applyFill="1" applyBorder="1" applyAlignment="1" applyProtection="1">
      <alignment horizontal="center" vertical="top"/>
      <protection locked="0"/>
    </xf>
    <xf numFmtId="1" fontId="21" fillId="0" borderId="14" xfId="0" applyNumberFormat="1" applyFont="1" applyBorder="1" applyAlignment="1">
      <alignment horizontal="center" vertical="top"/>
    </xf>
    <xf numFmtId="1" fontId="21" fillId="0" borderId="17" xfId="0" applyNumberFormat="1" applyFont="1" applyBorder="1" applyAlignment="1">
      <alignment horizontal="center" vertical="top"/>
    </xf>
    <xf numFmtId="0" fontId="31" fillId="10" borderId="12" xfId="0" applyFont="1" applyFill="1" applyBorder="1" applyAlignment="1">
      <alignment horizontal="right" vertical="top" wrapText="1"/>
    </xf>
    <xf numFmtId="0" fontId="31" fillId="5" borderId="12" xfId="0" applyFont="1" applyFill="1" applyBorder="1" applyAlignment="1">
      <alignment horizontal="right" vertical="top" wrapText="1"/>
    </xf>
    <xf numFmtId="0" fontId="31" fillId="10" borderId="16" xfId="0" applyFont="1" applyFill="1" applyBorder="1" applyAlignment="1">
      <alignment horizontal="right" vertical="top" wrapText="1"/>
    </xf>
    <xf numFmtId="0" fontId="31" fillId="10" borderId="13" xfId="0" applyFont="1" applyFill="1" applyBorder="1" applyAlignment="1">
      <alignment horizontal="right" vertical="top" wrapText="1"/>
    </xf>
    <xf numFmtId="0" fontId="31" fillId="11" borderId="16" xfId="0" applyFont="1" applyFill="1" applyBorder="1" applyAlignment="1">
      <alignment horizontal="right" vertical="top" wrapText="1"/>
    </xf>
    <xf numFmtId="0" fontId="31" fillId="11" borderId="12" xfId="0" applyFont="1" applyFill="1" applyBorder="1" applyAlignment="1">
      <alignment horizontal="right" vertical="top" wrapText="1"/>
    </xf>
    <xf numFmtId="0" fontId="31" fillId="11" borderId="13" xfId="0" applyFont="1" applyFill="1" applyBorder="1" applyAlignment="1">
      <alignment horizontal="right" vertical="top" wrapText="1"/>
    </xf>
    <xf numFmtId="0" fontId="31" fillId="5" borderId="13" xfId="0" applyFont="1" applyFill="1" applyBorder="1" applyAlignment="1">
      <alignment horizontal="right" vertical="top" wrapText="1"/>
    </xf>
    <xf numFmtId="0" fontId="22" fillId="3" borderId="3" xfId="0" applyFont="1" applyFill="1" applyBorder="1" applyAlignment="1">
      <alignment vertical="top" wrapText="1"/>
    </xf>
    <xf numFmtId="0" fontId="49" fillId="3" borderId="3" xfId="28" applyFont="1" applyFill="1" applyBorder="1" applyAlignment="1">
      <alignment vertical="top" wrapText="1"/>
    </xf>
    <xf numFmtId="0" fontId="22" fillId="3" borderId="18" xfId="0" applyFont="1" applyFill="1" applyBorder="1" applyAlignment="1">
      <alignment horizontal="center" vertical="top" wrapText="1"/>
    </xf>
    <xf numFmtId="0" fontId="23" fillId="14" borderId="3" xfId="0" applyFont="1" applyFill="1" applyBorder="1" applyAlignment="1">
      <alignment horizontal="center" vertical="top" wrapText="1"/>
    </xf>
    <xf numFmtId="3" fontId="22" fillId="3" borderId="25" xfId="0" applyNumberFormat="1" applyFont="1" applyFill="1" applyBorder="1" applyAlignment="1">
      <alignment horizontal="center" vertical="top" wrapText="1"/>
    </xf>
    <xf numFmtId="3" fontId="22" fillId="3" borderId="26" xfId="0" applyNumberFormat="1" applyFont="1" applyFill="1" applyBorder="1" applyAlignment="1">
      <alignment horizontal="center" vertical="top" wrapText="1"/>
    </xf>
    <xf numFmtId="168" fontId="22" fillId="3" borderId="26" xfId="29" applyNumberFormat="1" applyFont="1" applyFill="1" applyBorder="1" applyAlignment="1">
      <alignment horizontal="center" vertical="top" wrapText="1"/>
    </xf>
    <xf numFmtId="171" fontId="22" fillId="3" borderId="26" xfId="0" applyNumberFormat="1" applyFont="1" applyFill="1" applyBorder="1" applyAlignment="1">
      <alignment horizontal="center" vertical="top" wrapText="1"/>
    </xf>
    <xf numFmtId="172" fontId="22" fillId="3" borderId="26" xfId="1" applyNumberFormat="1" applyFont="1" applyFill="1" applyBorder="1" applyAlignment="1">
      <alignment horizontal="center" vertical="top" wrapText="1"/>
    </xf>
    <xf numFmtId="169" fontId="22" fillId="3" borderId="26" xfId="0" applyNumberFormat="1" applyFont="1" applyFill="1" applyBorder="1" applyAlignment="1">
      <alignment horizontal="center" vertical="top" wrapText="1"/>
    </xf>
    <xf numFmtId="4" fontId="22" fillId="3" borderId="26" xfId="0" applyNumberFormat="1" applyFont="1" applyFill="1" applyBorder="1" applyAlignment="1">
      <alignment horizontal="center" vertical="top" wrapText="1"/>
    </xf>
    <xf numFmtId="0" fontId="22" fillId="3" borderId="2" xfId="0" applyFont="1" applyFill="1" applyBorder="1" applyAlignment="1">
      <alignment vertical="top" wrapText="1"/>
    </xf>
    <xf numFmtId="0" fontId="49" fillId="3" borderId="2" xfId="28" applyFont="1" applyFill="1" applyBorder="1" applyAlignment="1">
      <alignment vertical="top" wrapText="1"/>
    </xf>
    <xf numFmtId="0" fontId="22" fillId="3" borderId="19" xfId="0" applyFont="1" applyFill="1" applyBorder="1" applyAlignment="1">
      <alignment horizontal="center" vertical="top" wrapText="1"/>
    </xf>
    <xf numFmtId="0" fontId="1" fillId="3" borderId="2" xfId="0" applyFont="1" applyFill="1" applyBorder="1" applyAlignment="1">
      <alignment vertical="top" wrapText="1"/>
    </xf>
    <xf numFmtId="0" fontId="51" fillId="3" borderId="2" xfId="28" applyFont="1" applyFill="1" applyBorder="1" applyAlignment="1">
      <alignment vertical="top" wrapText="1"/>
    </xf>
    <xf numFmtId="0" fontId="23" fillId="3" borderId="0" xfId="0" applyFont="1" applyFill="1" applyAlignment="1">
      <alignment vertical="center" wrapText="1"/>
    </xf>
    <xf numFmtId="2" fontId="19" fillId="2" borderId="8" xfId="1" applyNumberFormat="1" applyFont="1" applyFill="1" applyBorder="1" applyAlignment="1">
      <alignment horizontal="right" vertical="top"/>
    </xf>
    <xf numFmtId="1" fontId="32" fillId="2" borderId="9" xfId="6" applyNumberFormat="1" applyFont="1" applyFill="1" applyBorder="1" applyAlignment="1" applyProtection="1">
      <alignment horizontal="right" vertical="top"/>
      <protection locked="0"/>
    </xf>
    <xf numFmtId="1" fontId="32" fillId="2" borderId="8" xfId="6" applyNumberFormat="1" applyFont="1" applyFill="1" applyBorder="1" applyAlignment="1" applyProtection="1">
      <alignment horizontal="right" vertical="top"/>
      <protection locked="0"/>
    </xf>
    <xf numFmtId="0" fontId="53" fillId="0" borderId="8" xfId="0" applyFont="1" applyBorder="1" applyAlignment="1">
      <alignment horizontal="center" vertical="top"/>
    </xf>
    <xf numFmtId="0" fontId="30" fillId="9" borderId="28" xfId="0" applyFont="1" applyFill="1" applyBorder="1" applyAlignment="1">
      <alignment vertical="center" wrapText="1"/>
    </xf>
    <xf numFmtId="0" fontId="52" fillId="9" borderId="28" xfId="28" applyFont="1" applyFill="1" applyBorder="1" applyAlignment="1">
      <alignment vertical="center" wrapText="1"/>
    </xf>
    <xf numFmtId="0" fontId="30" fillId="9" borderId="29" xfId="0" applyFont="1" applyFill="1" applyBorder="1" applyAlignment="1">
      <alignment horizontal="center" vertical="center" wrapText="1"/>
    </xf>
    <xf numFmtId="0" fontId="30" fillId="9" borderId="28" xfId="0" applyFont="1" applyFill="1" applyBorder="1" applyAlignment="1">
      <alignment horizontal="center" vertical="center" wrapText="1"/>
    </xf>
    <xf numFmtId="170" fontId="30" fillId="9" borderId="28" xfId="1" applyNumberFormat="1" applyFont="1" applyFill="1" applyBorder="1" applyAlignment="1">
      <alignment horizontal="center" vertical="center" wrapText="1"/>
    </xf>
    <xf numFmtId="168" fontId="30" fillId="9" borderId="28" xfId="29" applyNumberFormat="1" applyFont="1" applyFill="1" applyBorder="1" applyAlignment="1">
      <alignment horizontal="center" vertical="center" wrapText="1"/>
    </xf>
    <xf numFmtId="168" fontId="30" fillId="9" borderId="31" xfId="29" applyNumberFormat="1" applyFont="1" applyFill="1" applyBorder="1" applyAlignment="1">
      <alignment horizontal="center" vertical="center" wrapText="1"/>
    </xf>
    <xf numFmtId="3" fontId="30" fillId="9" borderId="28" xfId="1" applyNumberFormat="1" applyFont="1" applyFill="1" applyBorder="1" applyAlignment="1">
      <alignment horizontal="center" vertical="center" wrapText="1"/>
    </xf>
    <xf numFmtId="171" fontId="30" fillId="9" borderId="28" xfId="1" applyNumberFormat="1" applyFont="1" applyFill="1" applyBorder="1" applyAlignment="1">
      <alignment horizontal="center" vertical="center" wrapText="1"/>
    </xf>
    <xf numFmtId="169" fontId="30" fillId="9" borderId="28" xfId="1" applyNumberFormat="1" applyFont="1" applyFill="1" applyBorder="1" applyAlignment="1">
      <alignment horizontal="center" vertical="center" wrapText="1"/>
    </xf>
    <xf numFmtId="4" fontId="30" fillId="9" borderId="28" xfId="1" applyNumberFormat="1" applyFont="1" applyFill="1" applyBorder="1" applyAlignment="1">
      <alignment horizontal="center" vertical="center" wrapText="1"/>
    </xf>
    <xf numFmtId="0" fontId="32" fillId="2" borderId="10" xfId="0" applyFont="1" applyFill="1" applyBorder="1" applyAlignment="1" applyProtection="1">
      <alignment vertical="top"/>
      <protection locked="0"/>
    </xf>
    <xf numFmtId="166" fontId="32" fillId="2" borderId="10" xfId="6" applyNumberFormat="1" applyFont="1" applyFill="1" applyBorder="1" applyAlignment="1" applyProtection="1">
      <alignment horizontal="center" vertical="top"/>
      <protection locked="0"/>
    </xf>
    <xf numFmtId="1" fontId="18" fillId="2" borderId="10" xfId="0" applyNumberFormat="1" applyFont="1" applyFill="1" applyBorder="1" applyAlignment="1">
      <alignment horizontal="center" vertical="top"/>
    </xf>
    <xf numFmtId="1" fontId="18" fillId="2" borderId="14" xfId="0" applyNumberFormat="1" applyFont="1" applyFill="1" applyBorder="1" applyAlignment="1">
      <alignment horizontal="center" vertical="top"/>
    </xf>
    <xf numFmtId="1" fontId="18" fillId="2" borderId="17" xfId="0" applyNumberFormat="1" applyFont="1" applyFill="1" applyBorder="1" applyAlignment="1">
      <alignment horizontal="center" vertical="top"/>
    </xf>
    <xf numFmtId="1" fontId="18" fillId="4" borderId="12" xfId="0" quotePrefix="1" applyNumberFormat="1" applyFont="1" applyFill="1" applyBorder="1" applyAlignment="1">
      <alignment horizontal="center" vertical="top" wrapText="1"/>
    </xf>
    <xf numFmtId="0" fontId="46" fillId="3" borderId="0" xfId="0" quotePrefix="1" applyFont="1" applyFill="1" applyAlignment="1">
      <alignment vertical="top"/>
    </xf>
    <xf numFmtId="0" fontId="17" fillId="2" borderId="0" xfId="0" applyFont="1" applyFill="1" applyAlignment="1">
      <alignment horizontal="center" vertical="top" wrapText="1"/>
    </xf>
    <xf numFmtId="0" fontId="17" fillId="2" borderId="0" xfId="0" applyFont="1" applyFill="1" applyAlignment="1">
      <alignment horizontal="left" vertical="top" wrapText="1"/>
    </xf>
    <xf numFmtId="0" fontId="22" fillId="3" borderId="0" xfId="0" applyFont="1" applyFill="1" applyAlignment="1">
      <alignment horizontal="left" vertical="top" wrapText="1"/>
    </xf>
    <xf numFmtId="167" fontId="23" fillId="6" borderId="0" xfId="0" applyNumberFormat="1" applyFont="1" applyFill="1" applyAlignment="1">
      <alignment horizontal="center" vertical="top"/>
    </xf>
    <xf numFmtId="49" fontId="17" fillId="2" borderId="0" xfId="0" applyNumberFormat="1" applyFont="1" applyFill="1" applyAlignment="1">
      <alignment horizontal="center" vertical="top" wrapText="1"/>
    </xf>
    <xf numFmtId="1" fontId="23" fillId="6" borderId="0" xfId="0" applyNumberFormat="1" applyFont="1" applyFill="1" applyAlignment="1">
      <alignment horizontal="center" vertical="top"/>
    </xf>
    <xf numFmtId="0" fontId="22" fillId="3" borderId="0" xfId="0" applyFont="1" applyFill="1" applyAlignment="1">
      <alignment horizontal="left" vertical="center"/>
    </xf>
    <xf numFmtId="3" fontId="30" fillId="9" borderId="30" xfId="1" applyNumberFormat="1" applyFont="1" applyFill="1" applyBorder="1" applyAlignment="1">
      <alignment horizontal="center" vertical="center" wrapText="1"/>
    </xf>
    <xf numFmtId="9" fontId="22" fillId="3" borderId="0" xfId="29" applyFont="1" applyFill="1" applyAlignment="1">
      <alignment horizontal="right" vertical="top" wrapText="1"/>
    </xf>
    <xf numFmtId="0" fontId="24" fillId="4" borderId="4" xfId="0" quotePrefix="1" applyFont="1" applyFill="1" applyBorder="1" applyAlignment="1">
      <alignment horizontal="center" vertical="top"/>
    </xf>
    <xf numFmtId="0" fontId="21" fillId="3" borderId="0" xfId="0" applyFont="1" applyFill="1" applyAlignment="1">
      <alignment horizontal="center" vertical="top"/>
    </xf>
    <xf numFmtId="0" fontId="21" fillId="3" borderId="5" xfId="0" applyFont="1" applyFill="1" applyBorder="1" applyAlignment="1">
      <alignment horizontal="center" vertical="top"/>
    </xf>
    <xf numFmtId="0" fontId="21" fillId="3" borderId="6" xfId="0" applyFont="1" applyFill="1" applyBorder="1" applyAlignment="1">
      <alignment horizontal="center" vertical="top"/>
    </xf>
    <xf numFmtId="166" fontId="22" fillId="3" borderId="0" xfId="0" applyNumberFormat="1" applyFont="1" applyFill="1" applyAlignment="1">
      <alignment horizontal="left" vertical="top"/>
    </xf>
    <xf numFmtId="1" fontId="19" fillId="3" borderId="0" xfId="1" applyNumberFormat="1" applyFont="1" applyFill="1" applyBorder="1" applyAlignment="1" applyProtection="1">
      <alignment horizontal="center" vertical="top"/>
      <protection locked="0"/>
    </xf>
    <xf numFmtId="1" fontId="19" fillId="3" borderId="5" xfId="1" applyNumberFormat="1" applyFont="1" applyFill="1" applyBorder="1" applyAlignment="1" applyProtection="1">
      <alignment horizontal="center" vertical="top"/>
      <protection locked="0"/>
    </xf>
    <xf numFmtId="1" fontId="19" fillId="3" borderId="6" xfId="1" applyNumberFormat="1" applyFont="1" applyFill="1" applyBorder="1" applyAlignment="1" applyProtection="1">
      <alignment horizontal="center" vertical="top"/>
      <protection locked="0"/>
    </xf>
    <xf numFmtId="1" fontId="19" fillId="3" borderId="0" xfId="15" applyNumberFormat="1" applyFont="1" applyFill="1" applyBorder="1" applyAlignment="1" applyProtection="1">
      <alignment horizontal="center" vertical="top"/>
      <protection locked="0"/>
    </xf>
    <xf numFmtId="0" fontId="37" fillId="3" borderId="6" xfId="0" applyFont="1" applyFill="1" applyBorder="1" applyAlignment="1" applyProtection="1">
      <alignment vertical="top"/>
      <protection locked="0"/>
    </xf>
    <xf numFmtId="0" fontId="37" fillId="3" borderId="6" xfId="0" applyFont="1" applyFill="1" applyBorder="1" applyAlignment="1" applyProtection="1">
      <alignment horizontal="left" vertical="top"/>
      <protection locked="0"/>
    </xf>
    <xf numFmtId="0" fontId="23" fillId="3" borderId="6" xfId="0" applyFont="1" applyFill="1" applyBorder="1" applyAlignment="1">
      <alignment horizontal="left" vertical="top"/>
    </xf>
    <xf numFmtId="0" fontId="23" fillId="3" borderId="5" xfId="0" applyFont="1" applyFill="1" applyBorder="1" applyAlignment="1">
      <alignment horizontal="left" vertical="top"/>
    </xf>
    <xf numFmtId="1" fontId="19" fillId="0" borderId="8" xfId="15" applyNumberFormat="1" applyFont="1" applyFill="1" applyBorder="1" applyAlignment="1" applyProtection="1">
      <alignment horizontal="center" vertical="top"/>
      <protection locked="0"/>
    </xf>
    <xf numFmtId="1" fontId="19" fillId="0" borderId="8" xfId="0" applyNumberFormat="1" applyFont="1" applyBorder="1" applyAlignment="1">
      <alignment horizontal="center" vertical="top"/>
    </xf>
    <xf numFmtId="9" fontId="19" fillId="0" borderId="8" xfId="29" applyFont="1" applyBorder="1" applyAlignment="1">
      <alignment horizontal="right" vertical="top"/>
    </xf>
    <xf numFmtId="1" fontId="19" fillId="0" borderId="8" xfId="0" applyNumberFormat="1" applyFont="1" applyBorder="1" applyAlignment="1">
      <alignment horizontal="right" vertical="top"/>
    </xf>
    <xf numFmtId="0" fontId="31" fillId="11" borderId="20" xfId="0" applyFont="1" applyFill="1" applyBorder="1" applyAlignment="1">
      <alignment horizontal="right" vertical="top" wrapText="1"/>
    </xf>
    <xf numFmtId="0" fontId="19" fillId="0" borderId="21" xfId="0" applyFont="1" applyBorder="1" applyAlignment="1">
      <alignment horizontal="right" vertical="top"/>
    </xf>
    <xf numFmtId="0" fontId="19" fillId="0" borderId="8" xfId="0" applyFont="1" applyBorder="1" applyAlignment="1">
      <alignment horizontal="center" vertical="top"/>
    </xf>
    <xf numFmtId="0" fontId="19" fillId="0" borderId="15" xfId="0" applyFont="1" applyBorder="1" applyAlignment="1">
      <alignment horizontal="right" vertical="top"/>
    </xf>
    <xf numFmtId="166" fontId="19" fillId="0" borderId="15" xfId="0" applyNumberFormat="1" applyFont="1" applyBorder="1" applyAlignment="1">
      <alignment horizontal="right" vertical="top"/>
    </xf>
    <xf numFmtId="0" fontId="20" fillId="0" borderId="9" xfId="0" applyFont="1" applyBorder="1" applyAlignment="1">
      <alignment vertical="top" wrapText="1"/>
    </xf>
    <xf numFmtId="0" fontId="21" fillId="0" borderId="9" xfId="0" applyFont="1" applyBorder="1" applyAlignment="1">
      <alignment vertical="top"/>
    </xf>
    <xf numFmtId="0" fontId="20" fillId="0" borderId="9" xfId="0" applyFont="1" applyBorder="1" applyAlignment="1">
      <alignment vertical="top"/>
    </xf>
    <xf numFmtId="0" fontId="31" fillId="11" borderId="36" xfId="0" applyFont="1" applyFill="1" applyBorder="1" applyAlignment="1">
      <alignment horizontal="right" vertical="top" wrapText="1"/>
    </xf>
    <xf numFmtId="0" fontId="19" fillId="0" borderId="38" xfId="0" applyFont="1" applyBorder="1" applyAlignment="1">
      <alignment horizontal="right" vertical="top"/>
    </xf>
    <xf numFmtId="0" fontId="18" fillId="0" borderId="21" xfId="0" applyFont="1" applyBorder="1" applyAlignment="1">
      <alignment horizontal="right" vertical="top"/>
    </xf>
    <xf numFmtId="0" fontId="18" fillId="0" borderId="39" xfId="0" applyFont="1" applyBorder="1" applyAlignment="1">
      <alignment horizontal="right" vertical="top"/>
    </xf>
    <xf numFmtId="1" fontId="19" fillId="0" borderId="9" xfId="0" applyNumberFormat="1" applyFont="1" applyBorder="1" applyAlignment="1">
      <alignment horizontal="right" vertical="top"/>
    </xf>
    <xf numFmtId="1" fontId="19" fillId="0" borderId="38" xfId="0" applyNumberFormat="1" applyFont="1" applyBorder="1" applyAlignment="1">
      <alignment horizontal="right" vertical="top"/>
    </xf>
    <xf numFmtId="1" fontId="32" fillId="2" borderId="9" xfId="0" applyNumberFormat="1" applyFont="1" applyFill="1" applyBorder="1" applyAlignment="1">
      <alignment horizontal="right" vertical="top"/>
    </xf>
    <xf numFmtId="1" fontId="32" fillId="2" borderId="8" xfId="0" applyNumberFormat="1" applyFont="1" applyFill="1" applyBorder="1" applyAlignment="1">
      <alignment horizontal="right" vertical="top"/>
    </xf>
    <xf numFmtId="1" fontId="32" fillId="2" borderId="38" xfId="0" applyNumberFormat="1" applyFont="1" applyFill="1" applyBorder="1" applyAlignment="1">
      <alignment horizontal="right" vertical="top"/>
    </xf>
    <xf numFmtId="1" fontId="19" fillId="0" borderId="21" xfId="0" applyNumberFormat="1" applyFont="1" applyBorder="1" applyAlignment="1">
      <alignment horizontal="right" vertical="top"/>
    </xf>
    <xf numFmtId="1" fontId="32" fillId="2" borderId="33" xfId="6" applyNumberFormat="1" applyFont="1" applyFill="1" applyBorder="1" applyAlignment="1" applyProtection="1">
      <alignment horizontal="right" vertical="top"/>
      <protection locked="0"/>
    </xf>
    <xf numFmtId="1" fontId="32" fillId="2" borderId="34" xfId="6" applyNumberFormat="1" applyFont="1" applyFill="1" applyBorder="1" applyAlignment="1" applyProtection="1">
      <alignment horizontal="right" vertical="top"/>
      <protection locked="0"/>
    </xf>
    <xf numFmtId="1" fontId="18" fillId="0" borderId="9" xfId="0" applyNumberFormat="1" applyFont="1" applyBorder="1" applyAlignment="1">
      <alignment horizontal="right" vertical="top"/>
    </xf>
    <xf numFmtId="1" fontId="18" fillId="0" borderId="8" xfId="0" applyNumberFormat="1" applyFont="1" applyBorder="1" applyAlignment="1">
      <alignment horizontal="right" vertical="top"/>
    </xf>
    <xf numFmtId="1" fontId="32" fillId="2" borderId="37" xfId="6" applyNumberFormat="1" applyFont="1" applyFill="1" applyBorder="1" applyAlignment="1" applyProtection="1">
      <alignment horizontal="right" vertical="top"/>
      <protection locked="0"/>
    </xf>
    <xf numFmtId="1" fontId="18" fillId="0" borderId="38" xfId="0" applyNumberFormat="1" applyFont="1" applyBorder="1" applyAlignment="1">
      <alignment horizontal="right" vertical="top"/>
    </xf>
    <xf numFmtId="1" fontId="32" fillId="2" borderId="38" xfId="6" applyNumberFormat="1" applyFont="1" applyFill="1" applyBorder="1" applyAlignment="1" applyProtection="1">
      <alignment horizontal="right" vertical="top"/>
      <protection locked="0"/>
    </xf>
    <xf numFmtId="1" fontId="32" fillId="2" borderId="34" xfId="0" applyNumberFormat="1" applyFont="1" applyFill="1" applyBorder="1" applyAlignment="1">
      <alignment horizontal="right" vertical="top"/>
    </xf>
    <xf numFmtId="1" fontId="32" fillId="2" borderId="33" xfId="0" applyNumberFormat="1" applyFont="1" applyFill="1" applyBorder="1" applyAlignment="1">
      <alignment horizontal="right" vertical="top"/>
    </xf>
    <xf numFmtId="1" fontId="32" fillId="2" borderId="37" xfId="0" applyNumberFormat="1" applyFont="1" applyFill="1" applyBorder="1" applyAlignment="1">
      <alignment horizontal="right" vertical="top"/>
    </xf>
    <xf numFmtId="0" fontId="49" fillId="0" borderId="2" xfId="28" applyFont="1" applyFill="1" applyBorder="1" applyAlignment="1">
      <alignment vertical="top" wrapText="1"/>
    </xf>
    <xf numFmtId="0" fontId="22" fillId="10" borderId="0" xfId="0" applyFont="1" applyFill="1" applyAlignment="1">
      <alignment horizontal="left" vertical="top"/>
    </xf>
    <xf numFmtId="0" fontId="31" fillId="4" borderId="12" xfId="0" applyFont="1" applyFill="1" applyBorder="1" applyAlignment="1">
      <alignment horizontal="center" vertical="top" wrapText="1"/>
    </xf>
    <xf numFmtId="0" fontId="20" fillId="2" borderId="10" xfId="0" applyFont="1" applyFill="1" applyBorder="1" applyAlignment="1">
      <alignment horizontal="center" vertical="top"/>
    </xf>
    <xf numFmtId="0" fontId="20" fillId="2" borderId="8" xfId="0" applyFont="1" applyFill="1" applyBorder="1" applyAlignment="1">
      <alignment horizontal="center" vertical="top"/>
    </xf>
    <xf numFmtId="0" fontId="19" fillId="0" borderId="24" xfId="0" applyFont="1" applyBorder="1" applyAlignment="1">
      <alignment horizontal="right" vertical="top"/>
    </xf>
    <xf numFmtId="166" fontId="19" fillId="0" borderId="24" xfId="0" applyNumberFormat="1" applyFont="1" applyBorder="1" applyAlignment="1">
      <alignment horizontal="right" vertical="top"/>
    </xf>
    <xf numFmtId="1" fontId="19" fillId="0" borderId="40" xfId="0" applyNumberFormat="1" applyFont="1" applyBorder="1" applyAlignment="1">
      <alignment horizontal="right" vertical="top"/>
    </xf>
    <xf numFmtId="166" fontId="32" fillId="2" borderId="40" xfId="6" applyNumberFormat="1" applyFont="1" applyFill="1" applyBorder="1" applyAlignment="1" applyProtection="1">
      <alignment horizontal="right" vertical="top"/>
      <protection locked="0"/>
    </xf>
    <xf numFmtId="0" fontId="38" fillId="8" borderId="0" xfId="0" applyFont="1" applyFill="1" applyAlignment="1" applyProtection="1">
      <alignment vertical="top"/>
      <protection locked="0"/>
    </xf>
    <xf numFmtId="1" fontId="27" fillId="8" borderId="0" xfId="0" applyNumberFormat="1" applyFont="1" applyFill="1" applyAlignment="1" applyProtection="1">
      <alignment horizontal="center" vertical="top"/>
      <protection locked="0"/>
    </xf>
    <xf numFmtId="1" fontId="26" fillId="8" borderId="0" xfId="0" applyNumberFormat="1" applyFont="1" applyFill="1" applyAlignment="1">
      <alignment horizontal="center" vertical="top"/>
    </xf>
    <xf numFmtId="0" fontId="25" fillId="8" borderId="0" xfId="0" applyFont="1" applyFill="1" applyAlignment="1">
      <alignment vertical="top"/>
    </xf>
    <xf numFmtId="167" fontId="25" fillId="8" borderId="0" xfId="0" applyNumberFormat="1" applyFont="1" applyFill="1" applyAlignment="1">
      <alignment horizontal="center" vertical="top"/>
    </xf>
    <xf numFmtId="166" fontId="25" fillId="8" borderId="0" xfId="0" applyNumberFormat="1" applyFont="1" applyFill="1" applyAlignment="1">
      <alignment horizontal="center" vertical="top"/>
    </xf>
    <xf numFmtId="0" fontId="25" fillId="8" borderId="0" xfId="0" applyFont="1" applyFill="1" applyAlignment="1">
      <alignment horizontal="center" vertical="top"/>
    </xf>
    <xf numFmtId="1" fontId="27" fillId="8" borderId="5" xfId="0" applyNumberFormat="1" applyFont="1" applyFill="1" applyBorder="1" applyAlignment="1" applyProtection="1">
      <alignment horizontal="center" vertical="top"/>
      <protection locked="0"/>
    </xf>
    <xf numFmtId="1" fontId="26" fillId="8" borderId="5" xfId="0" applyNumberFormat="1" applyFont="1" applyFill="1" applyBorder="1" applyAlignment="1">
      <alignment horizontal="center" vertical="top"/>
    </xf>
    <xf numFmtId="0" fontId="24" fillId="4" borderId="42" xfId="0" applyFont="1" applyFill="1" applyBorder="1" applyAlignment="1">
      <alignment horizontal="left" vertical="top"/>
    </xf>
    <xf numFmtId="0" fontId="22" fillId="3" borderId="43" xfId="0" applyFont="1" applyFill="1" applyBorder="1" applyAlignment="1">
      <alignment horizontal="left" vertical="top"/>
    </xf>
    <xf numFmtId="0" fontId="22" fillId="3" borderId="41" xfId="0" applyFont="1" applyFill="1" applyBorder="1" applyAlignment="1">
      <alignment horizontal="left" vertical="top"/>
    </xf>
    <xf numFmtId="0" fontId="22" fillId="3" borderId="44" xfId="0" applyFont="1" applyFill="1" applyBorder="1" applyAlignment="1">
      <alignment horizontal="left" vertical="top"/>
    </xf>
    <xf numFmtId="0" fontId="25" fillId="8" borderId="43" xfId="0" applyFont="1" applyFill="1" applyBorder="1" applyAlignment="1">
      <alignment horizontal="left" vertical="top"/>
    </xf>
    <xf numFmtId="0" fontId="25" fillId="8" borderId="41" xfId="0" applyFont="1" applyFill="1" applyBorder="1" applyAlignment="1">
      <alignment horizontal="left" vertical="top"/>
    </xf>
    <xf numFmtId="0" fontId="16" fillId="3" borderId="2" xfId="28" applyFill="1" applyBorder="1" applyAlignment="1">
      <alignment vertical="top" wrapText="1"/>
    </xf>
    <xf numFmtId="0" fontId="24" fillId="4" borderId="4" xfId="0" applyFont="1" applyFill="1" applyBorder="1" applyAlignment="1">
      <alignment vertical="top"/>
    </xf>
    <xf numFmtId="1" fontId="22" fillId="3" borderId="0" xfId="0" applyNumberFormat="1" applyFont="1" applyFill="1" applyAlignment="1">
      <alignment vertical="top"/>
    </xf>
    <xf numFmtId="1" fontId="22" fillId="3" borderId="0" xfId="1" applyNumberFormat="1" applyFont="1" applyFill="1" applyBorder="1" applyAlignment="1" applyProtection="1">
      <alignment vertical="top"/>
      <protection locked="0"/>
    </xf>
    <xf numFmtId="166" fontId="32" fillId="2" borderId="9" xfId="6" applyNumberFormat="1" applyFont="1" applyFill="1" applyBorder="1" applyAlignment="1" applyProtection="1">
      <alignment horizontal="right" vertical="top"/>
      <protection locked="0"/>
    </xf>
    <xf numFmtId="0" fontId="22" fillId="3" borderId="6" xfId="0" applyFont="1" applyFill="1" applyBorder="1" applyAlignment="1">
      <alignment vertical="center"/>
    </xf>
    <xf numFmtId="0" fontId="22" fillId="3" borderId="0" xfId="0" applyFont="1" applyFill="1" applyAlignment="1">
      <alignment vertical="center"/>
    </xf>
    <xf numFmtId="0" fontId="18" fillId="0" borderId="9" xfId="0" applyFont="1" applyBorder="1" applyAlignment="1">
      <alignment horizontal="right" vertical="top"/>
    </xf>
    <xf numFmtId="0" fontId="18" fillId="0" borderId="8" xfId="0" applyFont="1" applyBorder="1" applyAlignment="1">
      <alignment horizontal="right" vertical="top"/>
    </xf>
    <xf numFmtId="0" fontId="18" fillId="0" borderId="38" xfId="0" applyFont="1" applyBorder="1" applyAlignment="1">
      <alignment horizontal="right" vertical="top"/>
    </xf>
    <xf numFmtId="0" fontId="19" fillId="0" borderId="40" xfId="0" applyFont="1" applyBorder="1" applyAlignment="1">
      <alignment horizontal="right" vertical="top"/>
    </xf>
    <xf numFmtId="166" fontId="32" fillId="2" borderId="45" xfId="6" applyNumberFormat="1" applyFont="1" applyFill="1" applyBorder="1" applyAlignment="1" applyProtection="1">
      <alignment horizontal="right" vertical="top"/>
      <protection locked="0"/>
    </xf>
    <xf numFmtId="1" fontId="32" fillId="12" borderId="13" xfId="0" applyNumberFormat="1" applyFont="1" applyFill="1" applyBorder="1" applyAlignment="1">
      <alignment horizontal="center" vertical="top" wrapText="1"/>
    </xf>
    <xf numFmtId="0" fontId="31" fillId="11" borderId="22" xfId="0" applyFont="1" applyFill="1" applyBorder="1" applyAlignment="1">
      <alignment horizontal="right" vertical="top" wrapText="1"/>
    </xf>
    <xf numFmtId="1" fontId="32" fillId="2" borderId="47" xfId="6" applyNumberFormat="1" applyFont="1" applyFill="1" applyBorder="1" applyAlignment="1" applyProtection="1">
      <alignment horizontal="right" vertical="top"/>
      <protection locked="0"/>
    </xf>
    <xf numFmtId="1" fontId="19" fillId="0" borderId="23" xfId="0" applyNumberFormat="1" applyFont="1" applyBorder="1" applyAlignment="1">
      <alignment horizontal="right" vertical="top"/>
    </xf>
    <xf numFmtId="1" fontId="32" fillId="2" borderId="23" xfId="6" applyNumberFormat="1" applyFont="1" applyFill="1" applyBorder="1" applyAlignment="1" applyProtection="1">
      <alignment horizontal="right" vertical="top"/>
      <protection locked="0"/>
    </xf>
    <xf numFmtId="1" fontId="18" fillId="0" borderId="23" xfId="0" applyNumberFormat="1" applyFont="1" applyBorder="1" applyAlignment="1">
      <alignment horizontal="right" vertical="top"/>
    </xf>
    <xf numFmtId="0" fontId="18" fillId="0" borderId="23" xfId="0" applyFont="1" applyBorder="1" applyAlignment="1">
      <alignment horizontal="right" vertical="top"/>
    </xf>
    <xf numFmtId="1" fontId="32" fillId="2" borderId="23" xfId="0" applyNumberFormat="1" applyFont="1" applyFill="1" applyBorder="1" applyAlignment="1">
      <alignment horizontal="right" vertical="top"/>
    </xf>
    <xf numFmtId="1" fontId="32" fillId="2" borderId="47" xfId="0" applyNumberFormat="1" applyFont="1" applyFill="1" applyBorder="1" applyAlignment="1">
      <alignment horizontal="right" vertical="top"/>
    </xf>
    <xf numFmtId="0" fontId="19" fillId="0" borderId="23" xfId="0" applyFont="1" applyBorder="1" applyAlignment="1">
      <alignment horizontal="right" vertical="top"/>
    </xf>
    <xf numFmtId="166" fontId="19" fillId="0" borderId="33" xfId="0" applyNumberFormat="1" applyFont="1" applyBorder="1" applyAlignment="1">
      <alignment horizontal="right" vertical="top"/>
    </xf>
    <xf numFmtId="0" fontId="0" fillId="0" borderId="8" xfId="0" applyBorder="1"/>
    <xf numFmtId="166" fontId="56" fillId="2" borderId="15" xfId="6" applyNumberFormat="1" applyFont="1" applyFill="1" applyBorder="1" applyAlignment="1" applyProtection="1">
      <alignment horizontal="right" vertical="top"/>
      <protection locked="0"/>
    </xf>
    <xf numFmtId="0" fontId="56" fillId="2" borderId="15" xfId="0" applyFont="1" applyFill="1" applyBorder="1" applyAlignment="1">
      <alignment horizontal="right" vertical="top"/>
    </xf>
    <xf numFmtId="173" fontId="12" fillId="0" borderId="8" xfId="1" applyNumberFormat="1" applyFont="1" applyBorder="1" applyAlignment="1">
      <alignment horizontal="right" vertical="top"/>
    </xf>
    <xf numFmtId="1" fontId="56" fillId="2" borderId="8" xfId="6" applyNumberFormat="1" applyFont="1" applyFill="1" applyBorder="1" applyAlignment="1" applyProtection="1">
      <alignment horizontal="right" vertical="top"/>
      <protection locked="0"/>
    </xf>
    <xf numFmtId="168" fontId="56" fillId="2" borderId="8" xfId="0" applyNumberFormat="1" applyFont="1" applyFill="1" applyBorder="1" applyAlignment="1">
      <alignment horizontal="right" vertical="top"/>
    </xf>
    <xf numFmtId="0" fontId="56" fillId="2" borderId="8" xfId="0" applyFont="1" applyFill="1" applyBorder="1" applyAlignment="1">
      <alignment horizontal="right" vertical="top"/>
    </xf>
    <xf numFmtId="165" fontId="56" fillId="2" borderId="8" xfId="0" applyNumberFormat="1" applyFont="1" applyFill="1" applyBorder="1" applyAlignment="1">
      <alignment horizontal="right" vertical="top"/>
    </xf>
    <xf numFmtId="166" fontId="56" fillId="2" borderId="8" xfId="0" applyNumberFormat="1" applyFont="1" applyFill="1" applyBorder="1" applyAlignment="1">
      <alignment horizontal="right" vertical="top"/>
    </xf>
    <xf numFmtId="166" fontId="56" fillId="2" borderId="8" xfId="6" applyNumberFormat="1" applyFont="1" applyFill="1" applyBorder="1" applyAlignment="1" applyProtection="1">
      <alignment horizontal="right" vertical="top"/>
      <protection locked="0"/>
    </xf>
    <xf numFmtId="166" fontId="56" fillId="2" borderId="15" xfId="0" applyNumberFormat="1" applyFont="1" applyFill="1" applyBorder="1" applyAlignment="1">
      <alignment horizontal="right" vertical="top"/>
    </xf>
    <xf numFmtId="2" fontId="56" fillId="2" borderId="8" xfId="0" applyNumberFormat="1" applyFont="1" applyFill="1" applyBorder="1" applyAlignment="1">
      <alignment horizontal="right" vertical="top"/>
    </xf>
    <xf numFmtId="9" fontId="56" fillId="2" borderId="8" xfId="29" applyFont="1" applyFill="1" applyBorder="1" applyAlignment="1">
      <alignment horizontal="right" vertical="top"/>
    </xf>
    <xf numFmtId="1" fontId="56" fillId="2" borderId="33" xfId="6" applyNumberFormat="1" applyFont="1" applyFill="1" applyBorder="1" applyAlignment="1" applyProtection="1">
      <alignment horizontal="right" vertical="top"/>
      <protection locked="0"/>
    </xf>
    <xf numFmtId="168" fontId="56" fillId="2" borderId="33" xfId="0" applyNumberFormat="1" applyFont="1" applyFill="1" applyBorder="1" applyAlignment="1">
      <alignment horizontal="right" vertical="top"/>
    </xf>
    <xf numFmtId="0" fontId="56" fillId="2" borderId="33" xfId="0" applyFont="1" applyFill="1" applyBorder="1" applyAlignment="1">
      <alignment horizontal="right" vertical="top"/>
    </xf>
    <xf numFmtId="165" fontId="56" fillId="2" borderId="33" xfId="0" applyNumberFormat="1" applyFont="1" applyFill="1" applyBorder="1" applyAlignment="1">
      <alignment horizontal="right" vertical="top"/>
    </xf>
    <xf numFmtId="166" fontId="56" fillId="2" borderId="33" xfId="0" applyNumberFormat="1" applyFont="1" applyFill="1" applyBorder="1" applyAlignment="1">
      <alignment horizontal="right" vertical="top"/>
    </xf>
    <xf numFmtId="166" fontId="56" fillId="2" borderId="33" xfId="6" applyNumberFormat="1" applyFont="1" applyFill="1" applyBorder="1" applyAlignment="1" applyProtection="1">
      <alignment horizontal="right" vertical="top"/>
      <protection locked="0"/>
    </xf>
    <xf numFmtId="166" fontId="56" fillId="2" borderId="14" xfId="6" applyNumberFormat="1" applyFont="1" applyFill="1" applyBorder="1" applyAlignment="1" applyProtection="1">
      <alignment horizontal="right" vertical="top"/>
      <protection locked="0"/>
    </xf>
    <xf numFmtId="166" fontId="56" fillId="2" borderId="46" xfId="6" applyNumberFormat="1" applyFont="1" applyFill="1" applyBorder="1" applyAlignment="1" applyProtection="1">
      <alignment horizontal="right" vertical="top"/>
      <protection locked="0"/>
    </xf>
    <xf numFmtId="166" fontId="56" fillId="2" borderId="24" xfId="6" applyNumberFormat="1" applyFont="1" applyFill="1" applyBorder="1" applyAlignment="1" applyProtection="1">
      <alignment horizontal="right" vertical="top"/>
      <protection locked="0"/>
    </xf>
    <xf numFmtId="2" fontId="56" fillId="2" borderId="33" xfId="0" applyNumberFormat="1" applyFont="1" applyFill="1" applyBorder="1" applyAlignment="1">
      <alignment horizontal="right" vertical="top"/>
    </xf>
    <xf numFmtId="166" fontId="56" fillId="2" borderId="35" xfId="6" applyNumberFormat="1" applyFont="1" applyFill="1" applyBorder="1" applyAlignment="1" applyProtection="1">
      <alignment horizontal="right" vertical="top"/>
      <protection locked="0"/>
    </xf>
    <xf numFmtId="0" fontId="55" fillId="3" borderId="0" xfId="0" applyFont="1" applyFill="1" applyAlignment="1">
      <alignment vertical="center" wrapText="1"/>
    </xf>
    <xf numFmtId="0" fontId="21" fillId="0" borderId="0" xfId="0" applyFont="1" applyAlignment="1">
      <alignment vertical="top"/>
    </xf>
    <xf numFmtId="0" fontId="0" fillId="3" borderId="0" xfId="0" applyFill="1"/>
    <xf numFmtId="0" fontId="58" fillId="16" borderId="11" xfId="0" applyFont="1" applyFill="1" applyBorder="1" applyAlignment="1">
      <alignment horizontal="center" vertical="top" wrapText="1"/>
    </xf>
    <xf numFmtId="0" fontId="57" fillId="16" borderId="16" xfId="0" applyFont="1" applyFill="1" applyBorder="1" applyAlignment="1">
      <alignment horizontal="center" vertical="top" wrapText="1"/>
    </xf>
    <xf numFmtId="0" fontId="59" fillId="16" borderId="16" xfId="0" applyFont="1" applyFill="1" applyBorder="1" applyAlignment="1">
      <alignment horizontal="center" vertical="top" wrapText="1"/>
    </xf>
    <xf numFmtId="1" fontId="59" fillId="16" borderId="16" xfId="0" applyNumberFormat="1" applyFont="1" applyFill="1" applyBorder="1" applyAlignment="1">
      <alignment horizontal="center" vertical="top" wrapText="1"/>
    </xf>
    <xf numFmtId="0" fontId="59" fillId="16" borderId="16" xfId="0" applyFont="1" applyFill="1" applyBorder="1" applyAlignment="1" applyProtection="1">
      <alignment vertical="top" wrapText="1"/>
      <protection locked="0"/>
    </xf>
    <xf numFmtId="0" fontId="59" fillId="16" borderId="16" xfId="0" applyFont="1" applyFill="1" applyBorder="1" applyAlignment="1" applyProtection="1">
      <alignment horizontal="left" vertical="top" wrapText="1"/>
      <protection locked="0"/>
    </xf>
    <xf numFmtId="0" fontId="59" fillId="16" borderId="16" xfId="0" applyFont="1" applyFill="1" applyBorder="1" applyAlignment="1" applyProtection="1">
      <alignment horizontal="center" vertical="top" wrapText="1"/>
      <protection locked="0"/>
    </xf>
    <xf numFmtId="1" fontId="59" fillId="16" borderId="48" xfId="0" applyNumberFormat="1" applyFont="1" applyFill="1" applyBorder="1" applyAlignment="1">
      <alignment horizontal="center" vertical="top" wrapText="1"/>
    </xf>
    <xf numFmtId="0" fontId="60" fillId="17" borderId="10" xfId="0" applyFont="1" applyFill="1" applyBorder="1" applyAlignment="1">
      <alignment horizontal="center" vertical="top"/>
    </xf>
    <xf numFmtId="0" fontId="57" fillId="17" borderId="17" xfId="0" applyFont="1" applyFill="1" applyBorder="1" applyAlignment="1">
      <alignment horizontal="center" vertical="top"/>
    </xf>
    <xf numFmtId="0" fontId="60" fillId="17" borderId="17" xfId="0" applyFont="1" applyFill="1" applyBorder="1" applyAlignment="1">
      <alignment horizontal="center" vertical="top"/>
    </xf>
    <xf numFmtId="0" fontId="60" fillId="17" borderId="17" xfId="0" applyFont="1" applyFill="1" applyBorder="1" applyAlignment="1" applyProtection="1">
      <alignment vertical="top"/>
      <protection locked="0"/>
    </xf>
    <xf numFmtId="166" fontId="60" fillId="17" borderId="17" xfId="0" applyNumberFormat="1" applyFont="1" applyFill="1" applyBorder="1" applyAlignment="1" applyProtection="1">
      <alignment horizontal="center" vertical="top"/>
      <protection locked="0"/>
    </xf>
    <xf numFmtId="1" fontId="59" fillId="17" borderId="17" xfId="0" applyNumberFormat="1" applyFont="1" applyFill="1" applyBorder="1" applyAlignment="1">
      <alignment horizontal="center" vertical="top"/>
    </xf>
    <xf numFmtId="1" fontId="59" fillId="17" borderId="49" xfId="0" applyNumberFormat="1" applyFont="1" applyFill="1" applyBorder="1" applyAlignment="1">
      <alignment horizontal="center" vertical="top"/>
    </xf>
    <xf numFmtId="0" fontId="26" fillId="0" borderId="10" xfId="0" applyFont="1" applyBorder="1" applyAlignment="1">
      <alignment horizontal="center" vertical="top"/>
    </xf>
    <xf numFmtId="0" fontId="26" fillId="0" borderId="17" xfId="0" applyFont="1" applyBorder="1" applyAlignment="1">
      <alignment horizontal="center" vertical="top"/>
    </xf>
    <xf numFmtId="1" fontId="26" fillId="0" borderId="17" xfId="0" applyNumberFormat="1" applyFont="1" applyBorder="1" applyAlignment="1">
      <alignment horizontal="center" vertical="top"/>
    </xf>
    <xf numFmtId="0" fontId="26" fillId="0" borderId="17" xfId="0" applyFont="1" applyBorder="1" applyAlignment="1">
      <alignment vertical="top"/>
    </xf>
    <xf numFmtId="1" fontId="26" fillId="0" borderId="49" xfId="0" applyNumberFormat="1" applyFont="1" applyBorder="1" applyAlignment="1">
      <alignment horizontal="center" vertical="top"/>
    </xf>
    <xf numFmtId="0" fontId="26" fillId="0" borderId="17" xfId="0" applyFont="1" applyBorder="1" applyAlignment="1" applyProtection="1">
      <alignment vertical="top"/>
      <protection locked="0"/>
    </xf>
    <xf numFmtId="0" fontId="26" fillId="0" borderId="17" xfId="0" applyFont="1" applyBorder="1" applyAlignment="1" applyProtection="1">
      <alignment horizontal="left" vertical="top"/>
      <protection locked="0"/>
    </xf>
    <xf numFmtId="1" fontId="27" fillId="0" borderId="17" xfId="0" applyNumberFormat="1" applyFont="1" applyBorder="1" applyAlignment="1" applyProtection="1">
      <alignment horizontal="center" vertical="top"/>
      <protection locked="0"/>
    </xf>
    <xf numFmtId="0" fontId="27" fillId="0" borderId="17" xfId="0" applyFont="1" applyBorder="1" applyAlignment="1">
      <alignment horizontal="center" vertical="top"/>
    </xf>
    <xf numFmtId="0" fontId="26" fillId="0" borderId="49" xfId="0" applyFont="1" applyBorder="1" applyAlignment="1">
      <alignment horizontal="center" vertical="top"/>
    </xf>
    <xf numFmtId="14" fontId="26" fillId="0" borderId="17" xfId="0" applyNumberFormat="1" applyFont="1" applyBorder="1" applyAlignment="1" applyProtection="1">
      <alignment horizontal="left" vertical="top"/>
      <protection locked="0"/>
    </xf>
    <xf numFmtId="1" fontId="59" fillId="16" borderId="16" xfId="0" quotePrefix="1" applyNumberFormat="1" applyFont="1" applyFill="1" applyBorder="1" applyAlignment="1">
      <alignment horizontal="center" vertical="top" wrapText="1"/>
    </xf>
    <xf numFmtId="0" fontId="19" fillId="0" borderId="17" xfId="0" applyFont="1" applyBorder="1"/>
    <xf numFmtId="0" fontId="26" fillId="0" borderId="0" xfId="0" applyFont="1" applyAlignment="1" applyProtection="1">
      <alignment horizontal="left" vertical="top"/>
      <protection locked="0"/>
    </xf>
    <xf numFmtId="3" fontId="22" fillId="3" borderId="51" xfId="0" applyNumberFormat="1" applyFont="1" applyFill="1" applyBorder="1" applyAlignment="1">
      <alignment horizontal="center" vertical="top" wrapText="1"/>
    </xf>
    <xf numFmtId="3" fontId="30" fillId="9" borderId="52" xfId="1" applyNumberFormat="1" applyFont="1" applyFill="1" applyBorder="1" applyAlignment="1">
      <alignment horizontal="center" vertical="center" wrapText="1"/>
    </xf>
    <xf numFmtId="0" fontId="23" fillId="3" borderId="55" xfId="0" applyFont="1" applyFill="1" applyBorder="1" applyAlignment="1">
      <alignment vertical="top" wrapText="1"/>
    </xf>
    <xf numFmtId="0" fontId="23" fillId="3" borderId="56" xfId="0" applyFont="1" applyFill="1" applyBorder="1" applyAlignment="1">
      <alignment vertical="top" wrapText="1"/>
    </xf>
    <xf numFmtId="0" fontId="50" fillId="3" borderId="56" xfId="0" applyFont="1" applyFill="1" applyBorder="1" applyAlignment="1">
      <alignment vertical="top" wrapText="1"/>
    </xf>
    <xf numFmtId="0" fontId="30" fillId="9" borderId="52" xfId="0" applyFont="1" applyFill="1" applyBorder="1" applyAlignment="1">
      <alignment vertical="center" wrapText="1"/>
    </xf>
    <xf numFmtId="169" fontId="23" fillId="3" borderId="53" xfId="0" applyNumberFormat="1" applyFont="1" applyFill="1" applyBorder="1" applyAlignment="1">
      <alignment horizontal="center" vertical="top" wrapText="1"/>
    </xf>
    <xf numFmtId="3" fontId="30" fillId="9" borderId="54" xfId="0" applyNumberFormat="1" applyFont="1" applyFill="1" applyBorder="1" applyAlignment="1">
      <alignment horizontal="center" vertical="center" wrapText="1"/>
    </xf>
    <xf numFmtId="9" fontId="22" fillId="3" borderId="0" xfId="29" applyFont="1" applyFill="1" applyAlignment="1">
      <alignment horizontal="center" vertical="top" wrapText="1"/>
    </xf>
    <xf numFmtId="169" fontId="22" fillId="3" borderId="27" xfId="0" applyNumberFormat="1" applyFont="1" applyFill="1" applyBorder="1" applyAlignment="1">
      <alignment horizontal="center" vertical="top" wrapText="1"/>
    </xf>
    <xf numFmtId="169" fontId="22" fillId="3" borderId="50" xfId="0" applyNumberFormat="1" applyFont="1" applyFill="1" applyBorder="1" applyAlignment="1">
      <alignment horizontal="center" vertical="top" wrapText="1"/>
    </xf>
    <xf numFmtId="3" fontId="30" fillId="9" borderId="32" xfId="0" applyNumberFormat="1" applyFont="1" applyFill="1" applyBorder="1" applyAlignment="1">
      <alignment horizontal="center" vertical="center" wrapText="1"/>
    </xf>
    <xf numFmtId="0" fontId="30" fillId="2" borderId="57" xfId="0" applyFont="1" applyFill="1" applyBorder="1" applyAlignment="1">
      <alignment vertical="top" wrapText="1"/>
    </xf>
    <xf numFmtId="0" fontId="30" fillId="2" borderId="58" xfId="0" applyFont="1" applyFill="1" applyBorder="1" applyAlignment="1">
      <alignment vertical="top" wrapText="1"/>
    </xf>
    <xf numFmtId="0" fontId="30" fillId="2" borderId="58" xfId="0" applyFont="1" applyFill="1" applyBorder="1" applyAlignment="1">
      <alignment horizontal="center" vertical="top" wrapText="1"/>
    </xf>
    <xf numFmtId="0" fontId="30" fillId="2" borderId="59" xfId="0" applyFont="1" applyFill="1" applyBorder="1" applyAlignment="1">
      <alignment horizontal="center" vertical="top" wrapText="1"/>
    </xf>
    <xf numFmtId="0" fontId="30" fillId="2" borderId="60" xfId="0" applyFont="1" applyFill="1" applyBorder="1" applyAlignment="1">
      <alignment horizontal="center" vertical="top" wrapText="1"/>
    </xf>
    <xf numFmtId="0" fontId="30" fillId="2" borderId="61" xfId="0" applyFont="1" applyFill="1" applyBorder="1" applyAlignment="1">
      <alignment horizontal="center" vertical="top" wrapText="1"/>
    </xf>
    <xf numFmtId="0" fontId="30" fillId="2" borderId="62" xfId="0" applyFont="1" applyFill="1" applyBorder="1" applyAlignment="1">
      <alignment horizontal="center" vertical="top" wrapText="1"/>
    </xf>
    <xf numFmtId="0" fontId="30" fillId="2" borderId="63" xfId="0" applyFont="1" applyFill="1" applyBorder="1" applyAlignment="1">
      <alignment horizontal="center" vertical="top" wrapText="1"/>
    </xf>
    <xf numFmtId="3" fontId="30" fillId="9" borderId="0" xfId="0" applyNumberFormat="1" applyFont="1" applyFill="1" applyAlignment="1">
      <alignment horizontal="center" vertical="center" wrapText="1"/>
    </xf>
    <xf numFmtId="0" fontId="30" fillId="2" borderId="64" xfId="0" applyFont="1" applyFill="1" applyBorder="1" applyAlignment="1">
      <alignment vertical="center" wrapText="1"/>
    </xf>
    <xf numFmtId="0" fontId="30" fillId="2" borderId="65" xfId="0" applyFont="1" applyFill="1" applyBorder="1" applyAlignment="1">
      <alignment vertical="center" wrapText="1"/>
    </xf>
    <xf numFmtId="0" fontId="52" fillId="2" borderId="65" xfId="28" applyFont="1" applyFill="1" applyBorder="1" applyAlignment="1">
      <alignment vertical="center" wrapText="1"/>
    </xf>
    <xf numFmtId="0" fontId="30" fillId="2" borderId="65" xfId="0" applyFont="1" applyFill="1" applyBorder="1" applyAlignment="1">
      <alignment horizontal="center" vertical="center" wrapText="1"/>
    </xf>
    <xf numFmtId="3" fontId="30" fillId="2" borderId="65" xfId="0" applyNumberFormat="1" applyFont="1" applyFill="1" applyBorder="1" applyAlignment="1">
      <alignment horizontal="center" vertical="center" wrapText="1"/>
    </xf>
    <xf numFmtId="168" fontId="30" fillId="2" borderId="65" xfId="29" applyNumberFormat="1" applyFont="1" applyFill="1" applyBorder="1" applyAlignment="1">
      <alignment horizontal="center" vertical="center" wrapText="1"/>
    </xf>
    <xf numFmtId="171" fontId="30" fillId="2" borderId="65" xfId="0" applyNumberFormat="1" applyFont="1" applyFill="1" applyBorder="1" applyAlignment="1">
      <alignment horizontal="center" vertical="center" wrapText="1"/>
    </xf>
    <xf numFmtId="172" fontId="30" fillId="2" borderId="65" xfId="29" applyNumberFormat="1" applyFont="1" applyFill="1" applyBorder="1" applyAlignment="1">
      <alignment horizontal="center" vertical="center" wrapText="1"/>
    </xf>
    <xf numFmtId="1" fontId="30" fillId="2" borderId="65" xfId="29" applyNumberFormat="1" applyFont="1" applyFill="1" applyBorder="1" applyAlignment="1">
      <alignment horizontal="center" vertical="center" wrapText="1"/>
    </xf>
    <xf numFmtId="1" fontId="30" fillId="2" borderId="65" xfId="0" applyNumberFormat="1" applyFont="1" applyFill="1" applyBorder="1" applyAlignment="1">
      <alignment horizontal="center" vertical="center" wrapText="1"/>
    </xf>
    <xf numFmtId="3" fontId="30" fillId="2" borderId="64" xfId="0" applyNumberFormat="1" applyFont="1" applyFill="1" applyBorder="1" applyAlignment="1">
      <alignment horizontal="center" vertical="center" wrapText="1"/>
    </xf>
    <xf numFmtId="169" fontId="30" fillId="2" borderId="65" xfId="0" applyNumberFormat="1" applyFont="1" applyFill="1" applyBorder="1" applyAlignment="1">
      <alignment horizontal="center" vertical="center" wrapText="1"/>
    </xf>
    <xf numFmtId="4" fontId="30" fillId="2" borderId="65" xfId="0" applyNumberFormat="1" applyFont="1" applyFill="1" applyBorder="1" applyAlignment="1">
      <alignment horizontal="center" vertical="center" wrapText="1"/>
    </xf>
    <xf numFmtId="3" fontId="30" fillId="2" borderId="66" xfId="0" applyNumberFormat="1" applyFont="1" applyFill="1" applyBorder="1" applyAlignment="1">
      <alignment horizontal="center" vertical="center" wrapText="1"/>
    </xf>
    <xf numFmtId="49" fontId="29" fillId="6" borderId="0" xfId="0" applyNumberFormat="1" applyFont="1" applyFill="1" applyAlignment="1">
      <alignment horizontal="center" vertical="center" wrapText="1"/>
    </xf>
    <xf numFmtId="0" fontId="30" fillId="9" borderId="6" xfId="0" applyFont="1" applyFill="1" applyBorder="1" applyAlignment="1">
      <alignment horizontal="center" vertical="center" wrapText="1"/>
    </xf>
    <xf numFmtId="167" fontId="23" fillId="13" borderId="0" xfId="0" applyNumberFormat="1" applyFont="1" applyFill="1" applyAlignment="1">
      <alignment horizontal="center" vertical="center"/>
    </xf>
    <xf numFmtId="0" fontId="23" fillId="13" borderId="0" xfId="0" applyFont="1" applyFill="1" applyAlignment="1">
      <alignment horizontal="center" vertical="center" wrapText="1"/>
    </xf>
    <xf numFmtId="0" fontId="47" fillId="15" borderId="0" xfId="0" applyFont="1" applyFill="1" applyAlignment="1">
      <alignment horizontal="left" vertical="center"/>
    </xf>
    <xf numFmtId="0" fontId="48" fillId="3" borderId="5" xfId="0" applyFont="1" applyFill="1" applyBorder="1" applyAlignment="1">
      <alignment horizontal="center" vertical="top"/>
    </xf>
    <xf numFmtId="0" fontId="30" fillId="2" borderId="58" xfId="0" applyFont="1" applyFill="1" applyBorder="1" applyAlignment="1">
      <alignment horizontal="center" vertical="center" wrapText="1"/>
    </xf>
    <xf numFmtId="0" fontId="22" fillId="3" borderId="3" xfId="0" applyFont="1" applyFill="1" applyBorder="1" applyAlignment="1">
      <alignment horizontal="center" vertical="top" wrapText="1"/>
    </xf>
    <xf numFmtId="0" fontId="22" fillId="3" borderId="2" xfId="0" applyFont="1" applyFill="1" applyBorder="1" applyAlignment="1">
      <alignment horizontal="center" vertical="top" wrapText="1"/>
    </xf>
    <xf numFmtId="0" fontId="1" fillId="3" borderId="2" xfId="0" applyFont="1" applyFill="1" applyBorder="1" applyAlignment="1">
      <alignment horizontal="center" vertical="top" wrapText="1"/>
    </xf>
    <xf numFmtId="0" fontId="62" fillId="3" borderId="67" xfId="0" applyFont="1" applyFill="1" applyBorder="1" applyAlignment="1">
      <alignment horizontal="center" vertical="center" wrapText="1"/>
    </xf>
    <xf numFmtId="0" fontId="62" fillId="3" borderId="68" xfId="0" applyFont="1" applyFill="1" applyBorder="1" applyAlignment="1">
      <alignment horizontal="center" vertical="center" wrapText="1"/>
    </xf>
    <xf numFmtId="0" fontId="62" fillId="3" borderId="69" xfId="0" applyFont="1" applyFill="1" applyBorder="1" applyAlignment="1">
      <alignment horizontal="center" vertical="center" wrapText="1"/>
    </xf>
    <xf numFmtId="0" fontId="30" fillId="2" borderId="70" xfId="0" applyFont="1" applyFill="1" applyBorder="1" applyAlignment="1">
      <alignment horizontal="center" vertical="center" wrapText="1"/>
    </xf>
    <xf numFmtId="0" fontId="30" fillId="2" borderId="59" xfId="0" applyFont="1" applyFill="1" applyBorder="1" applyAlignment="1">
      <alignment horizontal="center" vertical="center" wrapText="1"/>
    </xf>
    <xf numFmtId="0" fontId="23" fillId="3" borderId="71" xfId="0" applyFont="1" applyFill="1" applyBorder="1" applyAlignment="1">
      <alignment horizontal="center" vertical="top" wrapText="1"/>
    </xf>
    <xf numFmtId="0" fontId="22" fillId="3" borderId="72" xfId="0" applyFont="1" applyFill="1" applyBorder="1" applyAlignment="1">
      <alignment horizontal="center" vertical="top" wrapText="1"/>
    </xf>
    <xf numFmtId="0" fontId="23" fillId="3" borderId="73" xfId="0" applyFont="1" applyFill="1" applyBorder="1" applyAlignment="1">
      <alignment horizontal="center" vertical="top" wrapText="1"/>
    </xf>
    <xf numFmtId="0" fontId="50" fillId="3" borderId="73" xfId="0" applyFont="1" applyFill="1" applyBorder="1" applyAlignment="1">
      <alignment horizontal="center" vertical="top" wrapText="1"/>
    </xf>
    <xf numFmtId="0" fontId="23" fillId="3" borderId="74" xfId="0" applyFont="1" applyFill="1" applyBorder="1" applyAlignment="1">
      <alignment horizontal="center" vertical="top" wrapText="1"/>
    </xf>
    <xf numFmtId="0" fontId="22" fillId="3" borderId="75" xfId="0" applyFont="1" applyFill="1" applyBorder="1" applyAlignment="1">
      <alignment horizontal="center" vertical="top" wrapText="1"/>
    </xf>
    <xf numFmtId="0" fontId="22" fillId="3" borderId="76" xfId="0" applyFont="1" applyFill="1" applyBorder="1" applyAlignment="1">
      <alignment horizontal="center" vertical="top" wrapText="1"/>
    </xf>
    <xf numFmtId="0" fontId="63" fillId="3" borderId="0" xfId="0" applyFont="1" applyFill="1" applyAlignment="1">
      <alignment vertical="top"/>
    </xf>
    <xf numFmtId="0" fontId="0" fillId="3" borderId="0" xfId="0" applyFill="1" applyAlignment="1">
      <alignment vertical="top"/>
    </xf>
    <xf numFmtId="0" fontId="0" fillId="3" borderId="0" xfId="0" applyFill="1" applyAlignment="1">
      <alignment horizontal="center" vertical="top"/>
    </xf>
    <xf numFmtId="0" fontId="0" fillId="3" borderId="0" xfId="0" quotePrefix="1" applyFill="1" applyAlignment="1">
      <alignment horizontal="left" vertical="top"/>
    </xf>
    <xf numFmtId="0" fontId="0" fillId="3" borderId="0" xfId="0" quotePrefix="1" applyFill="1" applyAlignment="1">
      <alignment horizontal="left" vertical="top"/>
    </xf>
    <xf numFmtId="0" fontId="0" fillId="3" borderId="0" xfId="0" quotePrefix="1" applyFill="1" applyAlignment="1">
      <alignment horizontal="left" vertical="top" wrapText="1"/>
    </xf>
    <xf numFmtId="0" fontId="63" fillId="6" borderId="77" xfId="0" applyFont="1" applyFill="1" applyBorder="1" applyAlignment="1">
      <alignment horizontal="center" vertical="center"/>
    </xf>
    <xf numFmtId="0" fontId="63" fillId="6" borderId="78" xfId="0" applyFont="1" applyFill="1" applyBorder="1" applyAlignment="1">
      <alignment horizontal="center" vertical="center"/>
    </xf>
    <xf numFmtId="0" fontId="63" fillId="6" borderId="79" xfId="0" applyFont="1" applyFill="1" applyBorder="1" applyAlignment="1">
      <alignment horizontal="center" vertical="center"/>
    </xf>
  </cellXfs>
  <cellStyles count="30">
    <cellStyle name="Comma" xfId="1" builtinId="3"/>
    <cellStyle name="Comma 2" xfId="2" xr:uid="{00000000-0005-0000-0000-000001000000}"/>
    <cellStyle name="Comma 2 2" xfId="15" xr:uid="{00000000-0005-0000-0000-000002000000}"/>
    <cellStyle name="Comma 3" xfId="6" xr:uid="{00000000-0005-0000-0000-000003000000}"/>
    <cellStyle name="Comma 4" xfId="8" xr:uid="{00000000-0005-0000-0000-000004000000}"/>
    <cellStyle name="Comma 5" xfId="26" xr:uid="{00000000-0005-0000-0000-000005000000}"/>
    <cellStyle name="Currency 2" xfId="11" xr:uid="{00000000-0005-0000-0000-000006000000}"/>
    <cellStyle name="Hyperlink" xfId="28" builtinId="8"/>
    <cellStyle name="Normal" xfId="0" builtinId="0"/>
    <cellStyle name="Normal 10" xfId="23" xr:uid="{00000000-0005-0000-0000-000008000000}"/>
    <cellStyle name="Normal 11" xfId="24" xr:uid="{00000000-0005-0000-0000-000009000000}"/>
    <cellStyle name="Normal 12" xfId="27" xr:uid="{378E11E0-246F-4898-AD37-9EF48931391F}"/>
    <cellStyle name="Normal 2" xfId="3" xr:uid="{00000000-0005-0000-0000-00000A000000}"/>
    <cellStyle name="Normal 2 2" xfId="25" xr:uid="{00000000-0005-0000-0000-00000B000000}"/>
    <cellStyle name="Normal 3" xfId="4" xr:uid="{00000000-0005-0000-0000-00000C000000}"/>
    <cellStyle name="Normal 3 2" xfId="16" xr:uid="{00000000-0005-0000-0000-00000D000000}"/>
    <cellStyle name="Normal 4" xfId="5" xr:uid="{00000000-0005-0000-0000-00000E000000}"/>
    <cellStyle name="Normal 4 2" xfId="17" xr:uid="{00000000-0005-0000-0000-00000F000000}"/>
    <cellStyle name="Normal 5" xfId="7" xr:uid="{00000000-0005-0000-0000-000010000000}"/>
    <cellStyle name="Normal 5 2" xfId="18" xr:uid="{00000000-0005-0000-0000-000011000000}"/>
    <cellStyle name="Normal 6" xfId="9" xr:uid="{00000000-0005-0000-0000-000012000000}"/>
    <cellStyle name="Normal 6 2" xfId="10" xr:uid="{00000000-0005-0000-0000-000013000000}"/>
    <cellStyle name="Normal 6 2 2" xfId="19" xr:uid="{00000000-0005-0000-0000-000014000000}"/>
    <cellStyle name="Normal 6 3" xfId="20" xr:uid="{00000000-0005-0000-0000-000015000000}"/>
    <cellStyle name="Normal 7" xfId="13" xr:uid="{00000000-0005-0000-0000-000016000000}"/>
    <cellStyle name="Normal 7 2" xfId="21" xr:uid="{00000000-0005-0000-0000-000017000000}"/>
    <cellStyle name="Normal 8" xfId="14" xr:uid="{00000000-0005-0000-0000-000018000000}"/>
    <cellStyle name="Normal 9" xfId="22" xr:uid="{00000000-0005-0000-0000-000019000000}"/>
    <cellStyle name="Percent" xfId="29" builtinId="5"/>
    <cellStyle name="Percent 2" xfId="12" xr:uid="{00000000-0005-0000-0000-00001A000000}"/>
  </cellStyles>
  <dxfs count="1">
    <dxf>
      <font>
        <color rgb="FF006100"/>
      </font>
      <fill>
        <patternFill>
          <bgColor rgb="FFC6EFCE"/>
        </patternFill>
      </fill>
    </dxf>
  </dxfs>
  <tableStyles count="0" defaultTableStyle="TableStyleMedium9" defaultPivotStyle="PivotStyleLight16"/>
  <colors>
    <mruColors>
      <color rgb="FFFFFF99"/>
      <color rgb="FFE2F7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hyperlink" Target="https://library.fangraphs.com/getting-started/"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akilanowski@gmail.com" TargetMode="External"/><Relationship Id="rId13" Type="http://schemas.openxmlformats.org/officeDocument/2006/relationships/hyperlink" Target="mailto:Rustygate300@aol.com" TargetMode="External"/><Relationship Id="rId3" Type="http://schemas.openxmlformats.org/officeDocument/2006/relationships/hyperlink" Target="mailto:diehard23@hotmail.com" TargetMode="External"/><Relationship Id="rId7" Type="http://schemas.openxmlformats.org/officeDocument/2006/relationships/hyperlink" Target="mailto:Patrick.Neal@uvm.edu" TargetMode="External"/><Relationship Id="rId12" Type="http://schemas.openxmlformats.org/officeDocument/2006/relationships/hyperlink" Target="mailto:Gunst5368@yahoo.com" TargetMode="External"/><Relationship Id="rId17" Type="http://schemas.openxmlformats.org/officeDocument/2006/relationships/hyperlink" Target="mailto:mikebellar112@gmail.com" TargetMode="External"/><Relationship Id="rId2" Type="http://schemas.openxmlformats.org/officeDocument/2006/relationships/hyperlink" Target="mailto:pbergovoy@gmail.com" TargetMode="External"/><Relationship Id="rId16" Type="http://schemas.openxmlformats.org/officeDocument/2006/relationships/hyperlink" Target="mailto:yasky1234@gmail.com" TargetMode="External"/><Relationship Id="rId1" Type="http://schemas.openxmlformats.org/officeDocument/2006/relationships/hyperlink" Target="mailto:geoffcooper3000@gmail.com" TargetMode="External"/><Relationship Id="rId6" Type="http://schemas.openxmlformats.org/officeDocument/2006/relationships/hyperlink" Target="mailto:stevedeo@yahoo.com" TargetMode="External"/><Relationship Id="rId11" Type="http://schemas.openxmlformats.org/officeDocument/2006/relationships/hyperlink" Target="mailto:DohertyBart1129@yahoo.com" TargetMode="External"/><Relationship Id="rId5" Type="http://schemas.openxmlformats.org/officeDocument/2006/relationships/hyperlink" Target="mailto:Shane.beecraft@gmail.com" TargetMode="External"/><Relationship Id="rId15" Type="http://schemas.openxmlformats.org/officeDocument/2006/relationships/hyperlink" Target="mailto:zauskycop@aol.com" TargetMode="External"/><Relationship Id="rId10" Type="http://schemas.openxmlformats.org/officeDocument/2006/relationships/hyperlink" Target="mailto:NickBattaglia63@yahoo.com" TargetMode="External"/><Relationship Id="rId4" Type="http://schemas.openxmlformats.org/officeDocument/2006/relationships/hyperlink" Target="mailto:newvoh@gmail.com" TargetMode="External"/><Relationship Id="rId9" Type="http://schemas.openxmlformats.org/officeDocument/2006/relationships/hyperlink" Target="mailto:d.roccasecca@yahoo.com" TargetMode="External"/><Relationship Id="rId14" Type="http://schemas.openxmlformats.org/officeDocument/2006/relationships/hyperlink" Target="mailto:sinissippikid@gmail.com"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JL1697"/>
  <sheetViews>
    <sheetView zoomScaleNormal="100" zoomScaleSheetLayoutView="75" workbookViewId="0">
      <pane xSplit="13" ySplit="2" topLeftCell="N271" activePane="bottomRight" state="frozen"/>
      <selection pane="topRight" activeCell="M1" sqref="M1"/>
      <selection pane="bottomLeft" activeCell="A3" sqref="A3"/>
      <selection pane="bottomRight" activeCell="S305" sqref="S305"/>
    </sheetView>
  </sheetViews>
  <sheetFormatPr baseColWidth="10" defaultColWidth="9.1640625" defaultRowHeight="13" customHeight="1"/>
  <cols>
    <col min="1" max="1" width="6.83203125" style="160" customWidth="1"/>
    <col min="2" max="2" width="6.1640625" style="160" customWidth="1"/>
    <col min="3" max="3" width="6.5" style="160" customWidth="1"/>
    <col min="4" max="4" width="6.6640625" style="160" customWidth="1"/>
    <col min="5" max="6" width="5.1640625" style="160" customWidth="1"/>
    <col min="7" max="7" width="3.5" style="161" customWidth="1"/>
    <col min="8" max="8" width="14.5" style="162" customWidth="1"/>
    <col min="9" max="9" width="10.83203125" style="162" customWidth="1"/>
    <col min="10" max="10" width="3.83203125" style="160" customWidth="1"/>
    <col min="11" max="11" width="3.6640625" style="161" customWidth="1"/>
    <col min="12" max="12" width="2.5" style="161" customWidth="1"/>
    <col min="13" max="13" width="2.83203125" style="184" customWidth="1"/>
    <col min="14" max="14" width="3.83203125" style="187" customWidth="1"/>
    <col min="15" max="15" width="3.83203125" style="161" customWidth="1"/>
    <col min="16" max="16" width="4.1640625" style="161" customWidth="1"/>
    <col min="17" max="17" width="4.83203125" style="161" customWidth="1"/>
    <col min="18" max="19" width="3.83203125" style="161" customWidth="1"/>
    <col min="20" max="20" width="5.33203125" style="161" customWidth="1"/>
    <col min="21" max="21" width="5.83203125" style="161" customWidth="1"/>
    <col min="22" max="22" width="5.5" style="161" customWidth="1"/>
    <col min="23" max="23" width="6.6640625" style="161" customWidth="1"/>
    <col min="24" max="24" width="5.83203125" style="161" customWidth="1"/>
    <col min="25" max="25" width="5.83203125" style="184" customWidth="1"/>
    <col min="26" max="26" width="5.5" style="183" customWidth="1"/>
    <col min="27" max="27" width="5.6640625" style="163" customWidth="1"/>
    <col min="28" max="28" width="5.1640625" style="163" customWidth="1"/>
    <col min="29" max="29" width="4.5" style="163" customWidth="1"/>
    <col min="30" max="31" width="4.6640625" style="163" customWidth="1"/>
    <col min="32" max="33" width="3.5" style="163" customWidth="1"/>
    <col min="34" max="35" width="4.33203125" style="163" customWidth="1"/>
    <col min="36" max="37" width="3.83203125" style="163" customWidth="1"/>
    <col min="38" max="38" width="4.5" style="163" customWidth="1"/>
    <col min="39" max="39" width="3.33203125" style="163" customWidth="1"/>
    <col min="40" max="40" width="4.5" style="163" customWidth="1"/>
    <col min="41" max="43" width="3.6640625" style="163" customWidth="1"/>
    <col min="44" max="44" width="3.5" style="163" customWidth="1"/>
    <col min="45" max="45" width="4.5" style="163" customWidth="1"/>
    <col min="46" max="48" width="4.6640625" style="163" customWidth="1"/>
    <col min="49" max="49" width="5.33203125" style="163" customWidth="1"/>
    <col min="50" max="50" width="4.6640625" style="163" customWidth="1"/>
    <col min="51" max="51" width="6.5" style="163" customWidth="1"/>
    <col min="52" max="52" width="5.1640625" style="163" customWidth="1"/>
    <col min="53" max="55" width="4.6640625" style="163" customWidth="1"/>
    <col min="56" max="56" width="5.33203125" style="163" customWidth="1"/>
    <col min="57" max="61" width="4.83203125" style="163" customWidth="1"/>
    <col min="62" max="62" width="5.83203125" style="163" customWidth="1"/>
    <col min="63" max="63" width="5.1640625" style="163" customWidth="1"/>
    <col min="64" max="67" width="5.33203125" style="163" customWidth="1"/>
    <col min="68" max="68" width="4.33203125" style="163" customWidth="1"/>
    <col min="69" max="69" width="5.33203125" style="163" customWidth="1"/>
    <col min="70" max="70" width="6.1640625" style="163" customWidth="1"/>
    <col min="71" max="71" width="5" style="288" customWidth="1"/>
    <col min="72" max="73" width="4.33203125" style="295" customWidth="1"/>
    <col min="74" max="74" width="4.33203125" style="296" customWidth="1"/>
    <col min="75" max="77" width="4.33203125" style="295" customWidth="1"/>
    <col min="78" max="79" width="4.6640625" style="295" customWidth="1"/>
    <col min="80" max="80" width="4.6640625" style="296" customWidth="1"/>
    <col min="81" max="83" width="4.1640625" style="295" customWidth="1"/>
    <col min="84" max="84" width="4.1640625" style="296" customWidth="1"/>
    <col min="85" max="87" width="4.1640625" style="295" customWidth="1"/>
    <col min="88" max="88" width="4.1640625" style="296" customWidth="1"/>
    <col min="89" max="91" width="4.1640625" style="295" customWidth="1"/>
    <col min="92" max="92" width="4.1640625" style="296" customWidth="1"/>
    <col min="93" max="95" width="4.1640625" style="295" customWidth="1"/>
    <col min="96" max="96" width="4.1640625" style="296" customWidth="1"/>
    <col min="97" max="97" width="4.1640625" style="183" customWidth="1"/>
    <col min="98" max="98" width="4.1640625" style="163" customWidth="1"/>
    <col min="99" max="100" width="4.1640625" style="358" customWidth="1"/>
    <col min="101" max="101" width="4.1640625" style="294" customWidth="1"/>
    <col min="102" max="102" width="4.1640625" style="183" customWidth="1"/>
    <col min="103" max="103" width="4.1640625" style="163" customWidth="1"/>
    <col min="104" max="105" width="4.1640625" style="358" customWidth="1"/>
    <col min="106" max="106" width="4.1640625" style="294" customWidth="1"/>
    <col min="107" max="107" width="4.1640625" style="183" customWidth="1"/>
    <col min="108" max="108" width="4.1640625" style="163" customWidth="1"/>
    <col min="109" max="110" width="4.1640625" style="358" customWidth="1"/>
    <col min="111" max="111" width="4.1640625" style="294" customWidth="1"/>
    <col min="112" max="112" width="4.5" style="286" customWidth="1"/>
    <col min="113" max="113" width="5.1640625" style="288" customWidth="1"/>
    <col min="114" max="115" width="4.1640625" style="163" customWidth="1"/>
    <col min="116" max="119" width="3.33203125" style="163" customWidth="1"/>
    <col min="120" max="120" width="6.33203125" style="163" customWidth="1"/>
    <col min="121" max="122" width="5.6640625" style="163" customWidth="1"/>
    <col min="123" max="123" width="5" style="163" customWidth="1"/>
    <col min="124" max="124" width="5.1640625" style="163" customWidth="1"/>
    <col min="125" max="128" width="4.6640625" style="163" customWidth="1"/>
    <col min="129" max="132" width="3.5" style="163" customWidth="1"/>
    <col min="133" max="133" width="5" style="163" customWidth="1"/>
    <col min="134" max="136" width="4.5" style="163" customWidth="1"/>
    <col min="137" max="137" width="4.6640625" style="163" customWidth="1"/>
    <col min="138" max="138" width="5" style="163" customWidth="1"/>
    <col min="139" max="139" width="6" style="163" customWidth="1"/>
    <col min="140" max="140" width="5.6640625" style="163" customWidth="1"/>
    <col min="141" max="141" width="5.33203125" style="163" customWidth="1"/>
    <col min="142" max="142" width="4.5" style="163" customWidth="1"/>
    <col min="143" max="144" width="4.6640625" style="163" customWidth="1"/>
    <col min="145" max="145" width="5.1640625" style="163" customWidth="1"/>
    <col min="146" max="146" width="4.6640625" style="163" customWidth="1"/>
    <col min="147" max="148" width="5.33203125" style="163" customWidth="1"/>
    <col min="149" max="149" width="5.5" style="163" customWidth="1"/>
    <col min="150" max="152" width="4.83203125" style="163" customWidth="1"/>
    <col min="153" max="153" width="5.1640625" style="163" customWidth="1"/>
    <col min="154" max="154" width="5.33203125" style="288" customWidth="1"/>
    <col min="155" max="155" width="9.1640625" style="291" customWidth="1"/>
    <col min="156" max="159" width="9.1640625" style="162"/>
    <col min="160" max="160" width="17" style="162" customWidth="1"/>
    <col min="161" max="163" width="9.1640625" style="162"/>
    <col min="164" max="203" width="3.1640625" style="162" customWidth="1"/>
    <col min="204" max="16384" width="9.1640625" style="162"/>
  </cols>
  <sheetData>
    <row r="1" spans="1:272" s="159" customFormat="1" ht="43" customHeight="1" thickBot="1">
      <c r="A1" s="176" t="s">
        <v>2607</v>
      </c>
      <c r="B1" s="315" t="s">
        <v>3701</v>
      </c>
      <c r="C1" s="315" t="s">
        <v>3700</v>
      </c>
      <c r="D1" s="315" t="s">
        <v>3981</v>
      </c>
      <c r="E1" s="177" t="s">
        <v>1961</v>
      </c>
      <c r="F1" s="177" t="s">
        <v>1960</v>
      </c>
      <c r="G1" s="257" t="s">
        <v>3151</v>
      </c>
      <c r="H1" s="179" t="s">
        <v>92</v>
      </c>
      <c r="I1" s="180" t="s">
        <v>93</v>
      </c>
      <c r="J1" s="181" t="s">
        <v>228</v>
      </c>
      <c r="K1" s="178" t="s">
        <v>94</v>
      </c>
      <c r="L1" s="178" t="s">
        <v>2547</v>
      </c>
      <c r="M1" s="189" t="s">
        <v>2548</v>
      </c>
      <c r="N1" s="186" t="s">
        <v>1997</v>
      </c>
      <c r="O1" s="182" t="s">
        <v>1998</v>
      </c>
      <c r="P1" s="182" t="s">
        <v>2608</v>
      </c>
      <c r="Q1" s="182" t="s">
        <v>1994</v>
      </c>
      <c r="R1" s="182" t="s">
        <v>1995</v>
      </c>
      <c r="S1" s="182" t="s">
        <v>1996</v>
      </c>
      <c r="T1" s="182" t="s">
        <v>2001</v>
      </c>
      <c r="U1" s="182" t="s">
        <v>2002</v>
      </c>
      <c r="V1" s="182" t="s">
        <v>2715</v>
      </c>
      <c r="W1" s="182" t="s">
        <v>2000</v>
      </c>
      <c r="X1" s="182" t="s">
        <v>3737</v>
      </c>
      <c r="Y1" s="349" t="s">
        <v>3707</v>
      </c>
      <c r="Z1" s="214" t="s">
        <v>1598</v>
      </c>
      <c r="AA1" s="212" t="s">
        <v>95</v>
      </c>
      <c r="AB1" s="212" t="s">
        <v>2549</v>
      </c>
      <c r="AC1" s="212" t="s">
        <v>2550</v>
      </c>
      <c r="AD1" s="212" t="s">
        <v>97</v>
      </c>
      <c r="AE1" s="212" t="s">
        <v>98</v>
      </c>
      <c r="AF1" s="212" t="s">
        <v>99</v>
      </c>
      <c r="AG1" s="212" t="s">
        <v>882</v>
      </c>
      <c r="AH1" s="212" t="s">
        <v>837</v>
      </c>
      <c r="AI1" s="212" t="s">
        <v>2551</v>
      </c>
      <c r="AJ1" s="212" t="s">
        <v>879</v>
      </c>
      <c r="AK1" s="212" t="s">
        <v>2822</v>
      </c>
      <c r="AL1" s="212" t="s">
        <v>2552</v>
      </c>
      <c r="AM1" s="212" t="s">
        <v>2553</v>
      </c>
      <c r="AN1" s="212" t="s">
        <v>2554</v>
      </c>
      <c r="AO1" s="212" t="s">
        <v>2606</v>
      </c>
      <c r="AP1" s="212" t="s">
        <v>480</v>
      </c>
      <c r="AQ1" s="212" t="s">
        <v>2555</v>
      </c>
      <c r="AR1" s="212" t="s">
        <v>2556</v>
      </c>
      <c r="AS1" s="212" t="s">
        <v>3643</v>
      </c>
      <c r="AT1" s="212" t="s">
        <v>3644</v>
      </c>
      <c r="AU1" s="212" t="s">
        <v>3645</v>
      </c>
      <c r="AV1" s="212" t="s">
        <v>3892</v>
      </c>
      <c r="AW1" s="212" t="s">
        <v>3646</v>
      </c>
      <c r="AX1" s="212" t="s">
        <v>3677</v>
      </c>
      <c r="AY1" s="212" t="s">
        <v>3893</v>
      </c>
      <c r="AZ1" s="212" t="s">
        <v>3642</v>
      </c>
      <c r="BA1" s="212" t="s">
        <v>2575</v>
      </c>
      <c r="BB1" s="212" t="s">
        <v>2826</v>
      </c>
      <c r="BC1" s="212" t="s">
        <v>2827</v>
      </c>
      <c r="BD1" s="212" t="s">
        <v>2559</v>
      </c>
      <c r="BE1" s="212" t="s">
        <v>2560</v>
      </c>
      <c r="BF1" s="212" t="s">
        <v>880</v>
      </c>
      <c r="BG1" s="212" t="s">
        <v>881</v>
      </c>
      <c r="BH1" s="212" t="s">
        <v>1599</v>
      </c>
      <c r="BI1" s="212" t="s">
        <v>2561</v>
      </c>
      <c r="BJ1" s="212" t="s">
        <v>3894</v>
      </c>
      <c r="BK1" s="212" t="s">
        <v>2562</v>
      </c>
      <c r="BL1" s="212" t="s">
        <v>3895</v>
      </c>
      <c r="BM1" s="212" t="s">
        <v>3896</v>
      </c>
      <c r="BN1" s="212" t="s">
        <v>2563</v>
      </c>
      <c r="BO1" s="212" t="s">
        <v>2716</v>
      </c>
      <c r="BP1" s="212" t="s">
        <v>2564</v>
      </c>
      <c r="BQ1" s="212" t="s">
        <v>3897</v>
      </c>
      <c r="BR1" s="212" t="s">
        <v>2565</v>
      </c>
      <c r="BS1" s="215" t="s">
        <v>2567</v>
      </c>
      <c r="BT1" s="216" t="s">
        <v>3613</v>
      </c>
      <c r="BU1" s="217" t="s">
        <v>3614</v>
      </c>
      <c r="BV1" s="293" t="s">
        <v>3615</v>
      </c>
      <c r="BW1" s="216" t="s">
        <v>3616</v>
      </c>
      <c r="BX1" s="216" t="s">
        <v>3617</v>
      </c>
      <c r="BY1" s="216" t="s">
        <v>3909</v>
      </c>
      <c r="BZ1" s="216" t="s">
        <v>3926</v>
      </c>
      <c r="CA1" s="217" t="s">
        <v>3927</v>
      </c>
      <c r="CB1" s="293" t="s">
        <v>3928</v>
      </c>
      <c r="CC1" s="216" t="s">
        <v>3619</v>
      </c>
      <c r="CD1" s="217" t="s">
        <v>3620</v>
      </c>
      <c r="CE1" s="350" t="s">
        <v>3910</v>
      </c>
      <c r="CF1" s="293" t="s">
        <v>3911</v>
      </c>
      <c r="CG1" s="216" t="s">
        <v>3622</v>
      </c>
      <c r="CH1" s="217" t="s">
        <v>3623</v>
      </c>
      <c r="CI1" s="350" t="s">
        <v>3912</v>
      </c>
      <c r="CJ1" s="293" t="s">
        <v>3913</v>
      </c>
      <c r="CK1" s="216" t="s">
        <v>3625</v>
      </c>
      <c r="CL1" s="217" t="s">
        <v>3626</v>
      </c>
      <c r="CM1" s="350" t="s">
        <v>3914</v>
      </c>
      <c r="CN1" s="293" t="s">
        <v>3915</v>
      </c>
      <c r="CO1" s="216" t="s">
        <v>3628</v>
      </c>
      <c r="CP1" s="217" t="s">
        <v>3629</v>
      </c>
      <c r="CQ1" s="350" t="s">
        <v>3916</v>
      </c>
      <c r="CR1" s="293" t="s">
        <v>3917</v>
      </c>
      <c r="CS1" s="216" t="s">
        <v>3631</v>
      </c>
      <c r="CT1" s="217" t="s">
        <v>3632</v>
      </c>
      <c r="CU1" s="350" t="s">
        <v>3918</v>
      </c>
      <c r="CV1" s="350" t="s">
        <v>3919</v>
      </c>
      <c r="CW1" s="293" t="s">
        <v>3920</v>
      </c>
      <c r="CX1" s="216" t="s">
        <v>3634</v>
      </c>
      <c r="CY1" s="217" t="s">
        <v>3635</v>
      </c>
      <c r="CZ1" s="350" t="s">
        <v>3921</v>
      </c>
      <c r="DA1" s="350" t="s">
        <v>3922</v>
      </c>
      <c r="DB1" s="293" t="s">
        <v>3923</v>
      </c>
      <c r="DC1" s="216" t="s">
        <v>3637</v>
      </c>
      <c r="DD1" s="217" t="s">
        <v>3638</v>
      </c>
      <c r="DE1" s="350" t="s">
        <v>3639</v>
      </c>
      <c r="DF1" s="350" t="s">
        <v>3924</v>
      </c>
      <c r="DG1" s="293" t="s">
        <v>3925</v>
      </c>
      <c r="DH1" s="285" t="s">
        <v>3640</v>
      </c>
      <c r="DI1" s="218" t="s">
        <v>2566</v>
      </c>
      <c r="DJ1" s="213" t="s">
        <v>1598</v>
      </c>
      <c r="DK1" s="213" t="s">
        <v>883</v>
      </c>
      <c r="DL1" s="213" t="s">
        <v>2570</v>
      </c>
      <c r="DM1" s="213" t="s">
        <v>2568</v>
      </c>
      <c r="DN1" s="213" t="s">
        <v>46</v>
      </c>
      <c r="DO1" s="213" t="s">
        <v>2569</v>
      </c>
      <c r="DP1" s="213" t="s">
        <v>96</v>
      </c>
      <c r="DQ1" s="213" t="s">
        <v>3676</v>
      </c>
      <c r="DR1" s="213" t="s">
        <v>3883</v>
      </c>
      <c r="DS1" s="213" t="s">
        <v>2571</v>
      </c>
      <c r="DT1" s="213" t="s">
        <v>2550</v>
      </c>
      <c r="DU1" s="213" t="s">
        <v>837</v>
      </c>
      <c r="DV1" s="213" t="s">
        <v>2572</v>
      </c>
      <c r="DW1" s="213" t="s">
        <v>882</v>
      </c>
      <c r="DX1" s="213" t="s">
        <v>2552</v>
      </c>
      <c r="DY1" s="213" t="s">
        <v>2553</v>
      </c>
      <c r="DZ1" s="213" t="s">
        <v>2606</v>
      </c>
      <c r="EA1" s="213" t="s">
        <v>2573</v>
      </c>
      <c r="EB1" s="213" t="s">
        <v>2574</v>
      </c>
      <c r="EC1" s="213" t="s">
        <v>2554</v>
      </c>
      <c r="ED1" s="213" t="s">
        <v>1379</v>
      </c>
      <c r="EE1" s="213" t="s">
        <v>2166</v>
      </c>
      <c r="EF1" s="213" t="s">
        <v>1958</v>
      </c>
      <c r="EG1" s="213" t="s">
        <v>3889</v>
      </c>
      <c r="EH1" s="213" t="s">
        <v>878</v>
      </c>
      <c r="EI1" s="213" t="s">
        <v>3890</v>
      </c>
      <c r="EJ1" s="213" t="s">
        <v>1957</v>
      </c>
      <c r="EK1" s="213" t="s">
        <v>2559</v>
      </c>
      <c r="EL1" s="213" t="s">
        <v>2575</v>
      </c>
      <c r="EM1" s="213" t="s">
        <v>2826</v>
      </c>
      <c r="EN1" s="213" t="s">
        <v>2827</v>
      </c>
      <c r="EO1" s="213" t="s">
        <v>2824</v>
      </c>
      <c r="EP1" s="213" t="s">
        <v>2825</v>
      </c>
      <c r="EQ1" s="213" t="s">
        <v>3641</v>
      </c>
      <c r="ER1" s="213" t="s">
        <v>2716</v>
      </c>
      <c r="ES1" s="213" t="s">
        <v>2576</v>
      </c>
      <c r="ET1" s="213" t="s">
        <v>2577</v>
      </c>
      <c r="EU1" s="213" t="s">
        <v>2578</v>
      </c>
      <c r="EV1" s="213" t="s">
        <v>2167</v>
      </c>
      <c r="EW1" s="213" t="s">
        <v>2579</v>
      </c>
      <c r="EX1" s="219" t="s">
        <v>2580</v>
      </c>
      <c r="EY1" s="290"/>
    </row>
    <row r="2" spans="1:272" s="167" customFormat="1" ht="13" customHeight="1">
      <c r="A2" s="190" t="s">
        <v>555</v>
      </c>
      <c r="B2" s="316"/>
      <c r="C2" s="316"/>
      <c r="D2" s="316"/>
      <c r="E2" s="190" cm="1">
        <f t="array" ref="E2">SUMPRODUCT(--($A3:$A$2539=A2),--(K3:$K$2539&gt;0))</f>
        <v>40</v>
      </c>
      <c r="F2" s="190"/>
      <c r="G2" s="190"/>
      <c r="H2" s="252"/>
      <c r="I2" s="252"/>
      <c r="J2" s="253"/>
      <c r="K2" s="254">
        <v>0</v>
      </c>
      <c r="L2" s="254"/>
      <c r="M2" s="255"/>
      <c r="N2" s="256"/>
      <c r="O2" s="254"/>
      <c r="P2" s="254"/>
      <c r="Q2" s="254"/>
      <c r="R2" s="254"/>
      <c r="S2" s="254"/>
      <c r="T2" s="254"/>
      <c r="U2" s="254"/>
      <c r="V2" s="254"/>
      <c r="W2" s="254"/>
      <c r="X2" s="254"/>
      <c r="Y2" s="255"/>
      <c r="Z2" s="303" cm="1">
        <f t="array" ref="Z2">SUMPRODUCT(--($A3:$A$2539=$A2),--(Z3:Z$2539))</f>
        <v>1931</v>
      </c>
      <c r="AA2" s="373" cm="1">
        <f t="array" ref="AA2">SUMPRODUCT(--($A3:$A$2539=$A2),--(AA3:AA$2539))</f>
        <v>7116</v>
      </c>
      <c r="AB2" s="373" cm="1">
        <f t="array" ref="AB2">SUMPRODUCT(--($A3:$A$2539=$A2),--(AB3:AB$2539))</f>
        <v>6295</v>
      </c>
      <c r="AC2" s="373" cm="1">
        <f t="array" ref="AC2">SUMPRODUCT(--($A3:$A$2539=$A2),--(AC3:AC$2539))</f>
        <v>1567</v>
      </c>
      <c r="AD2" s="373" cm="1">
        <f t="array" ref="AD2">SUMPRODUCT(--($A3:$A$2539=$A2),--(AD3:AD$2539))</f>
        <v>1022</v>
      </c>
      <c r="AE2" s="373" cm="1">
        <f t="array" ref="AE2">SUMPRODUCT(--($A3:$A$2539=$A2),--(AE3:AE$2539))</f>
        <v>286</v>
      </c>
      <c r="AF2" s="373" cm="1">
        <f t="array" ref="AF2">SUMPRODUCT(--($A3:$A$2539=$A2),--(AF3:AF$2539))</f>
        <v>18</v>
      </c>
      <c r="AG2" s="373" cm="1">
        <f t="array" ref="AG2">SUMPRODUCT(--($A3:$A$2539=$A2),--(AG3:AG$2539))</f>
        <v>241</v>
      </c>
      <c r="AH2" s="373" cm="1">
        <f t="array" ref="AH2">SUMPRODUCT(--($A3:$A$2539=$A2),--(AH3:AH$2539))</f>
        <v>838</v>
      </c>
      <c r="AI2" s="373" cm="1">
        <f t="array" ref="AI2">SUMPRODUCT(--($A3:$A$2539=$A2),--(AI3:AI$2539))</f>
        <v>859</v>
      </c>
      <c r="AJ2" s="373" cm="1">
        <f t="array" ref="AJ2">SUMPRODUCT(--($A3:$A$2539=$A2),--(AJ3:AJ$2539))</f>
        <v>95</v>
      </c>
      <c r="AK2" s="373" cm="1">
        <f t="array" ref="AK2">SUMPRODUCT(--($A3:$A$2539=$A2),--(AK3:AK$2539))</f>
        <v>25</v>
      </c>
      <c r="AL2" s="373" cm="1">
        <f t="array" ref="AL2">SUMPRODUCT(--($A3:$A$2539=$A2),--(AL3:AL$2539))</f>
        <v>665</v>
      </c>
      <c r="AM2" s="373" cm="1">
        <f t="array" ref="AM2">SUMPRODUCT(--($A3:$A$2539=$A2),--(AM3:AM$2539))</f>
        <v>41</v>
      </c>
      <c r="AN2" s="373" cm="1">
        <f t="array" ref="AN2">SUMPRODUCT(--($A3:$A$2539=$A2),--(AN3:AN$2539))</f>
        <v>1490</v>
      </c>
      <c r="AO2" s="373" cm="1">
        <f t="array" ref="AO2">SUMPRODUCT(--($A3:$A$2539=$A2),--(AO3:AO$2539))</f>
        <v>86</v>
      </c>
      <c r="AP2" s="373" cm="1">
        <f t="array" ref="AP2">SUMPRODUCT(--($A3:$A$2539=$A2),--(AP3:AP$2539))</f>
        <v>58</v>
      </c>
      <c r="AQ2" s="373" cm="1">
        <f t="array" ref="AQ2">SUMPRODUCT(--($A3:$A$2539=$A2),--(AQ3:AQ$2539))</f>
        <v>6</v>
      </c>
      <c r="AR2" s="373" cm="1">
        <f t="array" ref="AR2">SUMPRODUCT(--($A3:$A$2539=$A2),--(AR3:AR$2539))</f>
        <v>153</v>
      </c>
      <c r="AS2" s="374"/>
      <c r="AT2" s="374"/>
      <c r="AU2" s="374"/>
      <c r="AV2" s="374"/>
      <c r="AW2" s="374"/>
      <c r="AX2" s="374"/>
      <c r="AY2" s="375"/>
      <c r="AZ2" s="374"/>
      <c r="BA2" s="374"/>
      <c r="BB2" s="374"/>
      <c r="BC2" s="374"/>
      <c r="BD2" s="376"/>
      <c r="BE2" s="376">
        <f>AC2/AB2</f>
        <v>0.24892772041302622</v>
      </c>
      <c r="BF2" s="376">
        <f>(AC2+AL2+AM2+AO2)/(AA2-AP2-AQ2)</f>
        <v>0.33451503119682358</v>
      </c>
      <c r="BG2" s="376">
        <f>((AC2-AE2-AF2-AG2)+(AE2*2)+(AF2*3)+(AG2*4))/AB2</f>
        <v>0.41493248610007943</v>
      </c>
      <c r="BH2" s="376">
        <f>BF2+BG2</f>
        <v>0.74944751729690307</v>
      </c>
      <c r="BI2" s="376">
        <f>BG2+BH2</f>
        <v>1.1643800033969824</v>
      </c>
      <c r="BJ2" s="376"/>
      <c r="BK2" s="376"/>
      <c r="BL2" s="375"/>
      <c r="BM2" s="375"/>
      <c r="BN2" s="375"/>
      <c r="BO2" s="377"/>
      <c r="BP2" s="377"/>
      <c r="BQ2" s="375"/>
      <c r="BR2" s="373" cm="1">
        <f t="array" ref="BR2">SUMPRODUCT(--($A3:$A$2539=$A2),--(BR3:BR$2539))</f>
        <v>51.373056650182711</v>
      </c>
      <c r="BS2" s="379" cm="1">
        <f t="array" ref="BS2">SUMPRODUCT(--($A3:$A$2539=$A2),--(BS3:BS$2539))</f>
        <v>23.613836426814864</v>
      </c>
      <c r="BT2" s="304"/>
      <c r="BU2" s="303"/>
      <c r="BV2" s="307"/>
      <c r="BW2" s="304"/>
      <c r="BX2" s="304"/>
      <c r="BY2" s="304"/>
      <c r="BZ2" s="304"/>
      <c r="CA2" s="303"/>
      <c r="CB2" s="307"/>
      <c r="CC2" s="304"/>
      <c r="CD2" s="303"/>
      <c r="CE2" s="351"/>
      <c r="CF2" s="307"/>
      <c r="CG2" s="304"/>
      <c r="CH2" s="303"/>
      <c r="CI2" s="351"/>
      <c r="CJ2" s="307"/>
      <c r="CK2" s="304"/>
      <c r="CL2" s="303"/>
      <c r="CM2" s="351"/>
      <c r="CN2" s="307"/>
      <c r="CO2" s="304"/>
      <c r="CP2" s="303"/>
      <c r="CQ2" s="351"/>
      <c r="CR2" s="307"/>
      <c r="CS2" s="310"/>
      <c r="CT2" s="311"/>
      <c r="CU2" s="357"/>
      <c r="CV2" s="357"/>
      <c r="CW2" s="312"/>
      <c r="CX2" s="310"/>
      <c r="CY2" s="311"/>
      <c r="CZ2" s="357"/>
      <c r="DA2" s="357"/>
      <c r="DB2" s="312"/>
      <c r="DC2" s="310"/>
      <c r="DD2" s="311"/>
      <c r="DE2" s="357"/>
      <c r="DF2" s="357"/>
      <c r="DG2" s="312"/>
      <c r="DH2" s="348" cm="1">
        <f t="array" ref="DH2">SUMPRODUCT(--($A3:$A$2539=$A2),--(DH3:DH$2539))</f>
        <v>-12</v>
      </c>
      <c r="DI2" s="380" cm="1">
        <f t="array" ref="DI2">SUMPRODUCT(--($A3:$A$2539=$A2),--(DI3:DI$2539))</f>
        <v>-59.70243699999989</v>
      </c>
      <c r="DJ2" s="373" cm="1">
        <f t="array" ref="DJ2">SUMPRODUCT(--($A3:$A$2539=$A2),--(DJ3:DJ$2539))</f>
        <v>586</v>
      </c>
      <c r="DK2" s="373" cm="1">
        <f t="array" ref="DK2">SUMPRODUCT(--($A3:$A$2539=$A2),--(DK3:DK$2539))</f>
        <v>158</v>
      </c>
      <c r="DL2" s="373" cm="1">
        <f t="array" ref="DL2">SUMPRODUCT(--($A3:$A$2539=$A2),--(DL3:DL$2539))</f>
        <v>1</v>
      </c>
      <c r="DM2" s="373" cm="1">
        <f t="array" ref="DM2">SUMPRODUCT(--($A3:$A$2539=$A2),--(DM3:DM$2539))</f>
        <v>80</v>
      </c>
      <c r="DN2" s="373" cm="1">
        <f t="array" ref="DN2">SUMPRODUCT(--($A3:$A$2539=$A2),--(DN3:DN$2539))</f>
        <v>78</v>
      </c>
      <c r="DO2" s="373" cm="1">
        <f t="array" ref="DO2">SUMPRODUCT(--($A3:$A$2539=$A2),--(DO3:DO$2539))</f>
        <v>30</v>
      </c>
      <c r="DP2" s="378" cm="1">
        <f t="array" ref="DP2">SUMPRODUCT(--($A3:$A$2539=$A2),--(DP3:DP$2539))</f>
        <v>1269.7</v>
      </c>
      <c r="DQ2" s="378" cm="1">
        <f t="array" ref="DQ2">SUMPRODUCT(--($A3:$A$2539=$A2),--(DQ3:DQ$2539))</f>
        <v>828.10000514983972</v>
      </c>
      <c r="DR2" s="378" cm="1">
        <f t="array" ref="DR2">SUMPRODUCT(--($A3:$A$2539=$A2),--(DR3:DR$2539))</f>
        <v>440.19999885559059</v>
      </c>
      <c r="DS2" s="373" cm="1">
        <f t="array" ref="DS2">SUMPRODUCT(--($A3:$A$2539=$A2),--(DS3:DS$2539))</f>
        <v>5397</v>
      </c>
      <c r="DT2" s="373" cm="1">
        <f t="array" ref="DT2">SUMPRODUCT(--($A3:$A$2539=$A2),--(DT3:DT$2539))</f>
        <v>1211</v>
      </c>
      <c r="DU2" s="373" cm="1">
        <f t="array" ref="DU2">SUMPRODUCT(--($A3:$A$2539=$A2),--(DU3:DU$2539))</f>
        <v>650</v>
      </c>
      <c r="DV2" s="373" cm="1">
        <f t="array" ref="DV2">SUMPRODUCT(--($A3:$A$2539=$A2),--(DV3:DV$2539))</f>
        <v>591</v>
      </c>
      <c r="DW2" s="373" cm="1">
        <f t="array" ref="DW2">SUMPRODUCT(--($A3:$A$2539=$A2),--(DW3:DW$2539))</f>
        <v>186</v>
      </c>
      <c r="DX2" s="373" cm="1">
        <f t="array" ref="DX2">SUMPRODUCT(--($A3:$A$2539=$A2),--(DX3:DX$2539))</f>
        <v>443</v>
      </c>
      <c r="DY2" s="373" cm="1">
        <f t="array" ref="DY2">SUMPRODUCT(--($A3:$A$2539=$A2),--(DY3:DY$2539))</f>
        <v>8</v>
      </c>
      <c r="DZ2" s="373" cm="1">
        <f t="array" ref="DZ2">SUMPRODUCT(--($A3:$A$2539=$A2),--(DZ3:DZ$2539))</f>
        <v>64</v>
      </c>
      <c r="EA2" s="373" cm="1">
        <f t="array" ref="EA2">SUMPRODUCT(--($A3:$A$2539=$A2),--(EA3:EA$2539))</f>
        <v>31</v>
      </c>
      <c r="EB2" s="373" cm="1">
        <f t="array" ref="EB2">SUMPRODUCT(--($A3:$A$2539=$A2),--(EB3:EB$2539))</f>
        <v>3</v>
      </c>
      <c r="EC2" s="373" cm="1">
        <f t="array" ref="EC2">SUMPRODUCT(--($A3:$A$2539=$A2),--(EC3:EC$2539))</f>
        <v>1203</v>
      </c>
      <c r="ED2" s="377">
        <f>EC2/DP2*10</f>
        <v>9.474679058045206</v>
      </c>
      <c r="EE2" s="377">
        <f>DX2/DP2*10</f>
        <v>3.4890131527132389</v>
      </c>
      <c r="EF2" s="377">
        <f>DW2/DP2*10</f>
        <v>1.4649129715680869</v>
      </c>
      <c r="EG2" s="377">
        <f>DX2/DQ2*10</f>
        <v>5.3495954262171725</v>
      </c>
      <c r="EH2" s="382">
        <f>(DT2+DX2+DZ2)/DP2</f>
        <v>1.3530755296526737</v>
      </c>
      <c r="EI2" s="382"/>
      <c r="EJ2" s="376">
        <f>DT2/(DS2-DX2-DY2-DZ2)</f>
        <v>0.24805407619827941</v>
      </c>
      <c r="EK2" s="376"/>
      <c r="EL2" s="375"/>
      <c r="EM2" s="375"/>
      <c r="EN2" s="375"/>
      <c r="EO2" s="375"/>
      <c r="EP2" s="375"/>
      <c r="EQ2" s="375"/>
      <c r="ER2" s="375"/>
      <c r="ES2" s="375"/>
      <c r="ET2" s="375"/>
      <c r="EU2" s="375"/>
      <c r="EV2" s="375"/>
      <c r="EW2" s="375"/>
      <c r="EX2" s="383" cm="1">
        <f t="array" ref="EX2">SUMPRODUCT(--($A3:$A$2539=$A2),--(EX3:EX$2539))</f>
        <v>9.1999271735548707</v>
      </c>
      <c r="EY2" s="291"/>
      <c r="EZ2" s="162"/>
      <c r="FA2" s="162"/>
      <c r="FB2" s="162"/>
      <c r="FC2" s="162"/>
      <c r="FD2" s="162"/>
      <c r="FE2" s="162"/>
      <c r="FF2" s="162"/>
      <c r="FG2" s="162"/>
      <c r="FH2" s="162"/>
      <c r="FI2" s="162"/>
      <c r="FJ2" s="162"/>
      <c r="FK2" s="162"/>
      <c r="FL2" s="162"/>
      <c r="FM2" s="162"/>
      <c r="FN2" s="162"/>
      <c r="FO2" s="162"/>
      <c r="FP2" s="162"/>
      <c r="FQ2" s="162"/>
      <c r="FR2" s="162"/>
      <c r="FS2" s="162"/>
      <c r="FT2" s="162"/>
      <c r="FU2" s="162"/>
      <c r="FV2" s="162"/>
      <c r="FW2" s="162"/>
      <c r="FX2" s="162"/>
      <c r="FY2" s="162"/>
      <c r="FZ2" s="162"/>
      <c r="GA2" s="162"/>
      <c r="GB2" s="162"/>
      <c r="GC2" s="162"/>
      <c r="GD2" s="162"/>
      <c r="GE2" s="162"/>
      <c r="GF2" s="162"/>
      <c r="GG2" s="162"/>
      <c r="GH2" s="162"/>
      <c r="GI2" s="162"/>
      <c r="GJ2" s="162"/>
      <c r="GK2" s="162"/>
      <c r="GL2" s="162"/>
      <c r="GM2" s="162"/>
      <c r="GN2" s="162"/>
      <c r="GO2" s="162"/>
      <c r="GP2" s="162"/>
      <c r="GQ2" s="162"/>
      <c r="GR2" s="162"/>
      <c r="GS2" s="162"/>
      <c r="GT2" s="162"/>
      <c r="GU2" s="162"/>
      <c r="GV2" s="162"/>
      <c r="GW2" s="162"/>
      <c r="GX2" s="162"/>
      <c r="GY2" s="162"/>
      <c r="GZ2" s="162"/>
      <c r="HA2" s="162"/>
      <c r="HB2" s="162"/>
      <c r="HC2" s="162"/>
      <c r="HD2" s="162"/>
      <c r="HE2" s="162"/>
      <c r="HF2" s="162"/>
      <c r="HG2" s="162"/>
      <c r="HH2" s="162"/>
      <c r="HI2" s="162"/>
      <c r="HJ2" s="162"/>
      <c r="HK2" s="162"/>
      <c r="HL2" s="162"/>
      <c r="HM2" s="162"/>
      <c r="HN2" s="162"/>
      <c r="HO2" s="162"/>
      <c r="HP2" s="162"/>
      <c r="HQ2" s="162"/>
      <c r="HR2" s="162"/>
      <c r="HS2" s="162"/>
      <c r="HT2" s="162"/>
      <c r="HU2" s="162"/>
      <c r="HV2" s="162"/>
      <c r="HW2" s="162"/>
      <c r="HX2" s="162"/>
      <c r="HY2" s="162"/>
      <c r="HZ2" s="162"/>
      <c r="IA2" s="162"/>
      <c r="IB2" s="162"/>
      <c r="IC2" s="162"/>
      <c r="ID2" s="162"/>
      <c r="IE2" s="162"/>
      <c r="IF2" s="162"/>
      <c r="IG2" s="162"/>
      <c r="IH2" s="162"/>
      <c r="II2" s="162"/>
      <c r="IJ2" s="162"/>
      <c r="IK2" s="162"/>
      <c r="IL2" s="162"/>
      <c r="IM2" s="162"/>
      <c r="IN2" s="162"/>
      <c r="IO2" s="162"/>
      <c r="IP2" s="162"/>
      <c r="IQ2" s="162"/>
      <c r="IR2" s="162"/>
      <c r="IS2" s="162"/>
      <c r="IT2" s="162"/>
      <c r="IU2" s="162"/>
      <c r="IV2" s="162"/>
      <c r="IW2" s="162"/>
      <c r="IX2" s="162"/>
      <c r="IY2" s="162"/>
      <c r="IZ2" s="162"/>
      <c r="JA2" s="162"/>
      <c r="JB2" s="162"/>
      <c r="JC2" s="162"/>
      <c r="JD2" s="162"/>
      <c r="JE2" s="162"/>
      <c r="JF2" s="162"/>
      <c r="JG2" s="162"/>
      <c r="JH2" s="162"/>
      <c r="JI2" s="162"/>
      <c r="JJ2" s="162"/>
      <c r="JK2" s="162"/>
      <c r="JL2" s="162"/>
    </row>
    <row r="3" spans="1:272" ht="13" customHeight="1">
      <c r="A3" s="160" t="s">
        <v>555</v>
      </c>
      <c r="B3" s="160">
        <v>12590</v>
      </c>
      <c r="C3" s="160">
        <v>19407</v>
      </c>
      <c r="D3" s="160">
        <v>669854</v>
      </c>
      <c r="E3" s="160" t="s">
        <v>614</v>
      </c>
      <c r="G3" s="175"/>
      <c r="H3" s="162" t="s">
        <v>2890</v>
      </c>
      <c r="I3" s="162" t="s">
        <v>2891</v>
      </c>
      <c r="J3" s="160">
        <v>30</v>
      </c>
      <c r="K3" s="161">
        <v>1</v>
      </c>
      <c r="Z3" s="163"/>
      <c r="AS3" s="283"/>
      <c r="AT3" s="283"/>
      <c r="AU3" s="283"/>
      <c r="AV3" s="283"/>
      <c r="AW3" s="283"/>
      <c r="AX3" s="283"/>
      <c r="AY3" s="363"/>
      <c r="AZ3" s="283"/>
      <c r="BA3" s="283"/>
      <c r="BB3" s="283"/>
      <c r="BC3" s="283"/>
      <c r="BD3" s="164"/>
      <c r="BE3" s="164"/>
      <c r="BF3" s="164"/>
      <c r="BG3" s="164"/>
      <c r="BH3" s="164"/>
      <c r="BI3" s="164"/>
      <c r="BJ3" s="165"/>
      <c r="BK3" s="164"/>
      <c r="BL3" s="165"/>
      <c r="BM3" s="165"/>
      <c r="BN3" s="165"/>
      <c r="BO3" s="165"/>
      <c r="BP3" s="165"/>
      <c r="BQ3" s="165"/>
      <c r="BR3" s="165"/>
      <c r="BS3" s="289"/>
      <c r="BT3" s="297">
        <v>30</v>
      </c>
      <c r="BU3" s="284">
        <v>167.1</v>
      </c>
      <c r="BV3" s="298">
        <v>1</v>
      </c>
      <c r="BW3" s="297"/>
      <c r="BX3" s="297"/>
      <c r="BY3" s="297"/>
      <c r="BZ3" s="297"/>
      <c r="CA3" s="284"/>
      <c r="CB3" s="298"/>
      <c r="CC3" s="297"/>
      <c r="CD3" s="284"/>
      <c r="CE3" s="352"/>
      <c r="CF3" s="298"/>
      <c r="CG3" s="297"/>
      <c r="CH3" s="284"/>
      <c r="CI3" s="352"/>
      <c r="CJ3" s="298"/>
      <c r="CK3" s="297"/>
      <c r="CL3" s="284"/>
      <c r="CM3" s="352"/>
      <c r="CN3" s="298"/>
      <c r="CO3" s="297"/>
      <c r="CP3" s="284"/>
      <c r="CQ3" s="352"/>
      <c r="CR3" s="298"/>
      <c r="CS3" s="297"/>
      <c r="CT3" s="284"/>
      <c r="CU3" s="352"/>
      <c r="CV3" s="352"/>
      <c r="CW3" s="298"/>
      <c r="CX3" s="297"/>
      <c r="CY3" s="284"/>
      <c r="CZ3" s="352"/>
      <c r="DA3" s="352"/>
      <c r="DB3" s="298"/>
      <c r="DC3" s="297"/>
      <c r="DD3" s="284"/>
      <c r="DE3" s="352"/>
      <c r="DF3" s="352"/>
      <c r="DG3" s="298"/>
      <c r="DH3" s="302">
        <v>1</v>
      </c>
      <c r="DI3" s="289">
        <v>0</v>
      </c>
      <c r="DJ3" s="163">
        <v>30</v>
      </c>
      <c r="DK3" s="163">
        <v>29</v>
      </c>
      <c r="DL3" s="163">
        <v>1</v>
      </c>
      <c r="DM3" s="163">
        <v>13</v>
      </c>
      <c r="DN3" s="163">
        <v>6</v>
      </c>
      <c r="DO3" s="163">
        <v>0</v>
      </c>
      <c r="DP3" s="165">
        <v>167.1</v>
      </c>
      <c r="DQ3" s="165">
        <v>165.100006103515</v>
      </c>
      <c r="DR3" s="165">
        <v>2</v>
      </c>
      <c r="DS3" s="163">
        <v>676</v>
      </c>
      <c r="DT3" s="163">
        <v>114</v>
      </c>
      <c r="DU3" s="163">
        <v>56</v>
      </c>
      <c r="DV3" s="163">
        <v>52</v>
      </c>
      <c r="DW3" s="163">
        <v>22</v>
      </c>
      <c r="DX3" s="163">
        <v>68</v>
      </c>
      <c r="DY3" s="163">
        <v>0</v>
      </c>
      <c r="DZ3" s="163">
        <v>2</v>
      </c>
      <c r="EA3" s="163">
        <v>3</v>
      </c>
      <c r="EB3" s="163">
        <v>0</v>
      </c>
      <c r="EC3" s="163">
        <v>166</v>
      </c>
      <c r="ED3" s="165">
        <v>8.9282871239737993</v>
      </c>
      <c r="EE3" s="165">
        <v>3.6573706290976999</v>
      </c>
      <c r="EF3" s="165">
        <v>1.1832669682374899</v>
      </c>
      <c r="EG3" s="165">
        <v>6.13147428995791</v>
      </c>
      <c r="EH3" s="166">
        <v>1.0876494354506201</v>
      </c>
      <c r="EI3" s="165">
        <v>86.885286347319294</v>
      </c>
      <c r="EJ3" s="164">
        <v>0.18811881188118801</v>
      </c>
      <c r="EK3" s="164">
        <v>0.22009569377990401</v>
      </c>
      <c r="EL3" s="283">
        <v>0.39816933599999998</v>
      </c>
      <c r="EM3" s="283">
        <v>0.18306636100000001</v>
      </c>
      <c r="EN3" s="283">
        <v>0.41876430199999998</v>
      </c>
      <c r="EO3" s="283">
        <v>9.3181819999999999E-2</v>
      </c>
      <c r="EP3" s="283">
        <v>0.35454544999999998</v>
      </c>
      <c r="EQ3" s="283">
        <v>0.12931348000000001</v>
      </c>
      <c r="ER3" s="165">
        <v>0.30454823195817998</v>
      </c>
      <c r="ES3" s="166">
        <v>2.7968128340158902</v>
      </c>
      <c r="ET3" s="166">
        <v>3.97</v>
      </c>
      <c r="EU3" s="166">
        <v>4.1467683440304803</v>
      </c>
      <c r="EV3" s="166">
        <v>4.0912817619350097</v>
      </c>
      <c r="EW3" s="166">
        <v>4.1723966927260703</v>
      </c>
      <c r="EX3" s="289">
        <v>2.14536938816308</v>
      </c>
    </row>
    <row r="4" spans="1:272" ht="13" customHeight="1">
      <c r="A4" s="160" t="s">
        <v>555</v>
      </c>
      <c r="B4" s="160">
        <v>10355</v>
      </c>
      <c r="C4" s="160">
        <v>13799</v>
      </c>
      <c r="D4" s="160">
        <v>621381</v>
      </c>
      <c r="E4" s="160" t="s">
        <v>13</v>
      </c>
      <c r="G4" s="175"/>
      <c r="H4" s="168" t="s">
        <v>978</v>
      </c>
      <c r="I4" s="169" t="s">
        <v>531</v>
      </c>
      <c r="J4" s="170">
        <v>32</v>
      </c>
      <c r="K4" s="161">
        <v>1</v>
      </c>
      <c r="M4" s="184" t="s">
        <v>46</v>
      </c>
      <c r="Z4" s="163"/>
      <c r="AS4" s="283"/>
      <c r="AT4" s="283"/>
      <c r="AU4" s="283"/>
      <c r="AV4" s="283"/>
      <c r="AW4" s="283"/>
      <c r="AX4" s="283"/>
      <c r="AY4" s="363"/>
      <c r="AZ4" s="283"/>
      <c r="BA4" s="283"/>
      <c r="BB4" s="283"/>
      <c r="BC4" s="283"/>
      <c r="BD4" s="164"/>
      <c r="BE4" s="164"/>
      <c r="BF4" s="164"/>
      <c r="BG4" s="164"/>
      <c r="BH4" s="164"/>
      <c r="BI4" s="164"/>
      <c r="BJ4" s="165"/>
      <c r="BK4" s="164"/>
      <c r="BL4" s="165"/>
      <c r="BM4" s="165"/>
      <c r="BN4" s="165"/>
      <c r="BO4" s="165"/>
      <c r="BP4" s="165"/>
      <c r="BQ4" s="165"/>
      <c r="BR4" s="165"/>
      <c r="BS4" s="289"/>
      <c r="BT4" s="297">
        <v>65</v>
      </c>
      <c r="BU4" s="284">
        <v>61.2</v>
      </c>
      <c r="BV4" s="298">
        <v>1</v>
      </c>
      <c r="BW4" s="297"/>
      <c r="BX4" s="297"/>
      <c r="BY4" s="297"/>
      <c r="BZ4" s="297"/>
      <c r="CA4" s="284"/>
      <c r="CB4" s="298"/>
      <c r="CC4" s="297"/>
      <c r="CD4" s="284"/>
      <c r="CE4" s="352"/>
      <c r="CF4" s="298"/>
      <c r="CG4" s="297"/>
      <c r="CH4" s="284"/>
      <c r="CI4" s="352"/>
      <c r="CJ4" s="298"/>
      <c r="CK4" s="297"/>
      <c r="CL4" s="284"/>
      <c r="CM4" s="352"/>
      <c r="CN4" s="298"/>
      <c r="CO4" s="297"/>
      <c r="CP4" s="284"/>
      <c r="CQ4" s="352"/>
      <c r="CR4" s="298"/>
      <c r="CS4" s="297"/>
      <c r="CT4" s="284"/>
      <c r="CU4" s="352"/>
      <c r="CV4" s="352"/>
      <c r="CW4" s="298"/>
      <c r="CX4" s="297"/>
      <c r="CY4" s="284"/>
      <c r="CZ4" s="352"/>
      <c r="DA4" s="352"/>
      <c r="DB4" s="298"/>
      <c r="DC4" s="297"/>
      <c r="DD4" s="284"/>
      <c r="DE4" s="352"/>
      <c r="DF4" s="352"/>
      <c r="DG4" s="298"/>
      <c r="DH4" s="297">
        <v>1</v>
      </c>
      <c r="DI4" s="289">
        <v>0</v>
      </c>
      <c r="DJ4" s="163">
        <v>66</v>
      </c>
      <c r="DK4" s="163">
        <v>0</v>
      </c>
      <c r="DL4" s="163">
        <v>0</v>
      </c>
      <c r="DM4" s="163">
        <v>6</v>
      </c>
      <c r="DN4" s="163">
        <v>2</v>
      </c>
      <c r="DO4" s="163">
        <v>3</v>
      </c>
      <c r="DP4" s="165">
        <v>62.2</v>
      </c>
      <c r="DQ4" s="165"/>
      <c r="DR4" s="165">
        <v>62.200000762939403</v>
      </c>
      <c r="DS4" s="163">
        <v>237</v>
      </c>
      <c r="DT4" s="163">
        <v>36</v>
      </c>
      <c r="DU4" s="163">
        <v>14</v>
      </c>
      <c r="DV4" s="163">
        <v>13</v>
      </c>
      <c r="DW4" s="163">
        <v>4</v>
      </c>
      <c r="DX4" s="163">
        <v>11</v>
      </c>
      <c r="DY4" s="163">
        <v>1</v>
      </c>
      <c r="DZ4" s="163">
        <v>6</v>
      </c>
      <c r="EA4" s="163">
        <v>2</v>
      </c>
      <c r="EB4" s="163">
        <v>0</v>
      </c>
      <c r="EC4" s="163">
        <v>79</v>
      </c>
      <c r="ED4" s="165">
        <v>11.345745831930399</v>
      </c>
      <c r="EE4" s="165">
        <v>1.57978739431943</v>
      </c>
      <c r="EF4" s="165">
        <v>0.57446814338888397</v>
      </c>
      <c r="EG4" s="165">
        <v>5.1702132904999596</v>
      </c>
      <c r="EH4" s="166">
        <v>0.75000007609104302</v>
      </c>
      <c r="EI4" s="165">
        <v>58.235274707333097</v>
      </c>
      <c r="EJ4" s="164">
        <v>0.163636363636363</v>
      </c>
      <c r="EK4" s="164">
        <v>0.233576642335766</v>
      </c>
      <c r="EL4" s="283">
        <v>0.31428571399999999</v>
      </c>
      <c r="EM4" s="283">
        <v>0.18571428500000001</v>
      </c>
      <c r="EN4" s="283">
        <v>0.5</v>
      </c>
      <c r="EO4" s="283">
        <v>7.0921990000000004E-2</v>
      </c>
      <c r="EP4" s="283">
        <v>0.37588652</v>
      </c>
      <c r="EQ4" s="283">
        <v>0.12716174999999999</v>
      </c>
      <c r="ER4" s="165">
        <v>-0.784535410636227</v>
      </c>
      <c r="ES4" s="166">
        <v>1.86702146601387</v>
      </c>
      <c r="ET4" s="166">
        <v>2.48</v>
      </c>
      <c r="EU4" s="166">
        <v>2.2890289694542898</v>
      </c>
      <c r="EV4" s="166">
        <v>3.14829546647952</v>
      </c>
      <c r="EW4" s="166">
        <v>2.3715473828225</v>
      </c>
      <c r="EX4" s="289">
        <v>2.07040071487426</v>
      </c>
    </row>
    <row r="5" spans="1:272" ht="13" customHeight="1">
      <c r="A5" s="160" t="s">
        <v>555</v>
      </c>
      <c r="B5" s="160">
        <v>11428</v>
      </c>
      <c r="C5" s="160">
        <v>19350</v>
      </c>
      <c r="D5" s="160">
        <v>665152</v>
      </c>
      <c r="E5" s="160" t="s">
        <v>17</v>
      </c>
      <c r="G5" s="175"/>
      <c r="H5" s="162" t="s">
        <v>1772</v>
      </c>
      <c r="I5" s="162" t="s">
        <v>394</v>
      </c>
      <c r="J5" s="161">
        <v>28</v>
      </c>
      <c r="K5" s="161">
        <v>1</v>
      </c>
      <c r="M5" s="184" t="s">
        <v>837</v>
      </c>
      <c r="Z5" s="163"/>
      <c r="AS5" s="283"/>
      <c r="AT5" s="283"/>
      <c r="AU5" s="283"/>
      <c r="AV5" s="283"/>
      <c r="AW5" s="283"/>
      <c r="AX5" s="283"/>
      <c r="AY5" s="363"/>
      <c r="AZ5" s="283"/>
      <c r="BA5" s="283"/>
      <c r="BB5" s="283"/>
      <c r="BC5" s="283"/>
      <c r="BD5" s="164"/>
      <c r="BE5" s="164"/>
      <c r="BF5" s="164"/>
      <c r="BG5" s="164"/>
      <c r="BH5" s="164"/>
      <c r="BI5" s="164"/>
      <c r="BJ5" s="165"/>
      <c r="BK5" s="164"/>
      <c r="BL5" s="165"/>
      <c r="BM5" s="165"/>
      <c r="BN5" s="165"/>
      <c r="BO5" s="165"/>
      <c r="BP5" s="165"/>
      <c r="BQ5" s="165"/>
      <c r="BR5" s="165"/>
      <c r="BS5" s="289"/>
      <c r="BT5" s="297">
        <v>24</v>
      </c>
      <c r="BU5" s="284">
        <v>129.19999999999999</v>
      </c>
      <c r="BV5" s="298">
        <v>4</v>
      </c>
      <c r="BW5" s="297"/>
      <c r="BX5" s="297"/>
      <c r="BY5" s="297"/>
      <c r="BZ5" s="297"/>
      <c r="CA5" s="284"/>
      <c r="CB5" s="298"/>
      <c r="CC5" s="297"/>
      <c r="CD5" s="284"/>
      <c r="CE5" s="352"/>
      <c r="CF5" s="298"/>
      <c r="CG5" s="297"/>
      <c r="CH5" s="284"/>
      <c r="CI5" s="352"/>
      <c r="CJ5" s="298"/>
      <c r="CK5" s="297"/>
      <c r="CL5" s="284"/>
      <c r="CM5" s="352"/>
      <c r="CN5" s="298"/>
      <c r="CO5" s="297"/>
      <c r="CP5" s="284"/>
      <c r="CQ5" s="352"/>
      <c r="CR5" s="298"/>
      <c r="CS5" s="297"/>
      <c r="CT5" s="284"/>
      <c r="CU5" s="352"/>
      <c r="CV5" s="352"/>
      <c r="CW5" s="298"/>
      <c r="CX5" s="297"/>
      <c r="CY5" s="284"/>
      <c r="CZ5" s="352"/>
      <c r="DA5" s="352"/>
      <c r="DB5" s="298"/>
      <c r="DC5" s="297"/>
      <c r="DD5" s="284"/>
      <c r="DE5" s="352"/>
      <c r="DF5" s="352"/>
      <c r="DG5" s="298"/>
      <c r="DH5" s="297">
        <v>4</v>
      </c>
      <c r="DI5" s="289">
        <v>0</v>
      </c>
      <c r="DJ5" s="163">
        <v>24</v>
      </c>
      <c r="DK5" s="163">
        <v>24</v>
      </c>
      <c r="DL5" s="163">
        <v>0</v>
      </c>
      <c r="DM5" s="163">
        <v>8</v>
      </c>
      <c r="DN5" s="163">
        <v>10</v>
      </c>
      <c r="DO5" s="163">
        <v>0</v>
      </c>
      <c r="DP5" s="165">
        <v>129.19999999999999</v>
      </c>
      <c r="DQ5" s="165">
        <v>129.19999694824199</v>
      </c>
      <c r="DR5" s="165"/>
      <c r="DS5" s="163">
        <v>553</v>
      </c>
      <c r="DT5" s="163">
        <v>110</v>
      </c>
      <c r="DU5" s="163">
        <v>72</v>
      </c>
      <c r="DV5" s="163">
        <v>59</v>
      </c>
      <c r="DW5" s="163">
        <v>18</v>
      </c>
      <c r="DX5" s="163">
        <v>51</v>
      </c>
      <c r="DY5" s="163">
        <v>0</v>
      </c>
      <c r="DZ5" s="163">
        <v>3</v>
      </c>
      <c r="EA5" s="163">
        <v>1</v>
      </c>
      <c r="EB5" s="163">
        <v>1</v>
      </c>
      <c r="EC5" s="163">
        <v>123</v>
      </c>
      <c r="ED5" s="165">
        <v>8.5372757340282206</v>
      </c>
      <c r="EE5" s="165">
        <v>3.5398460360604802</v>
      </c>
      <c r="EF5" s="165">
        <v>1.2493574244919301</v>
      </c>
      <c r="EG5" s="165">
        <v>7.6349620385618202</v>
      </c>
      <c r="EH5" s="166">
        <v>1.2416453416247</v>
      </c>
      <c r="EI5" s="165">
        <v>99.187024359720496</v>
      </c>
      <c r="EJ5" s="164">
        <v>0.220440881763527</v>
      </c>
      <c r="EK5" s="164">
        <v>0.25698324022346303</v>
      </c>
      <c r="EL5" s="283">
        <v>0.41666666600000002</v>
      </c>
      <c r="EM5" s="283">
        <v>0.163978494</v>
      </c>
      <c r="EN5" s="283">
        <v>0.41935483800000001</v>
      </c>
      <c r="EO5" s="283">
        <v>9.8404259999999993E-2</v>
      </c>
      <c r="EP5" s="283">
        <v>0.35372340000000002</v>
      </c>
      <c r="EQ5" s="283">
        <v>9.3044680000000005E-2</v>
      </c>
      <c r="ER5" s="165">
        <v>-0.91924047828702404</v>
      </c>
      <c r="ES5" s="166">
        <v>4.0951160025013396</v>
      </c>
      <c r="ET5" s="166">
        <v>4.49</v>
      </c>
      <c r="EU5" s="166">
        <v>4.3235010630502098</v>
      </c>
      <c r="EV5" s="166">
        <v>4.3380646069044397</v>
      </c>
      <c r="EW5" s="166">
        <v>4.3325905154168201</v>
      </c>
      <c r="EX5" s="289">
        <v>1.3642805814743</v>
      </c>
    </row>
    <row r="6" spans="1:272" ht="13" customHeight="1">
      <c r="A6" s="160" t="s">
        <v>555</v>
      </c>
      <c r="B6" s="160">
        <v>11626</v>
      </c>
      <c r="C6" s="160">
        <v>19876</v>
      </c>
      <c r="D6" s="160">
        <v>656464</v>
      </c>
      <c r="E6" s="160" t="s">
        <v>45</v>
      </c>
      <c r="G6" s="175"/>
      <c r="H6" s="168" t="s">
        <v>1303</v>
      </c>
      <c r="I6" s="169" t="s">
        <v>105</v>
      </c>
      <c r="J6" s="170">
        <v>30</v>
      </c>
      <c r="K6" s="161">
        <v>1</v>
      </c>
      <c r="M6" s="184" t="s">
        <v>837</v>
      </c>
      <c r="Z6" s="163"/>
      <c r="AS6" s="283"/>
      <c r="AT6" s="283"/>
      <c r="AU6" s="283"/>
      <c r="AV6" s="283"/>
      <c r="AW6" s="283"/>
      <c r="AX6" s="283"/>
      <c r="AY6" s="363"/>
      <c r="AZ6" s="283"/>
      <c r="BA6" s="283"/>
      <c r="BB6" s="283"/>
      <c r="BC6" s="283"/>
      <c r="BD6" s="164"/>
      <c r="BE6" s="164"/>
      <c r="BF6" s="164"/>
      <c r="BG6" s="164"/>
      <c r="BH6" s="164"/>
      <c r="BI6" s="164"/>
      <c r="BJ6" s="359"/>
      <c r="BK6" s="164"/>
      <c r="BL6" s="165"/>
      <c r="BM6" s="165"/>
      <c r="BN6" s="165"/>
      <c r="BO6" s="165"/>
      <c r="BP6" s="165"/>
      <c r="BQ6" s="165"/>
      <c r="BR6" s="165"/>
      <c r="BS6" s="289"/>
      <c r="BT6" s="297">
        <v>72</v>
      </c>
      <c r="BU6" s="284">
        <v>70</v>
      </c>
      <c r="BV6" s="298">
        <v>0</v>
      </c>
      <c r="BW6" s="297"/>
      <c r="BX6" s="297"/>
      <c r="BY6" s="297"/>
      <c r="BZ6" s="297"/>
      <c r="CA6" s="284"/>
      <c r="CB6" s="298"/>
      <c r="CC6" s="297"/>
      <c r="CD6" s="284"/>
      <c r="CE6" s="352"/>
      <c r="CF6" s="298"/>
      <c r="CG6" s="297"/>
      <c r="CH6" s="284"/>
      <c r="CI6" s="352"/>
      <c r="CJ6" s="298"/>
      <c r="CK6" s="297"/>
      <c r="CL6" s="284"/>
      <c r="CM6" s="352"/>
      <c r="CN6" s="298"/>
      <c r="CO6" s="297"/>
      <c r="CP6" s="284"/>
      <c r="CQ6" s="352"/>
      <c r="CR6" s="298"/>
      <c r="CS6" s="297"/>
      <c r="CT6" s="284"/>
      <c r="CU6" s="352"/>
      <c r="CV6" s="352"/>
      <c r="CW6" s="298"/>
      <c r="CX6" s="297"/>
      <c r="CY6" s="284"/>
      <c r="CZ6" s="352"/>
      <c r="DA6" s="352"/>
      <c r="DB6" s="298"/>
      <c r="DC6" s="297"/>
      <c r="DD6" s="284"/>
      <c r="DE6" s="352"/>
      <c r="DF6" s="352"/>
      <c r="DG6" s="298"/>
      <c r="DH6" s="297">
        <v>0</v>
      </c>
      <c r="DI6" s="289">
        <v>0</v>
      </c>
      <c r="DJ6" s="163">
        <v>72</v>
      </c>
      <c r="DK6" s="163">
        <v>0</v>
      </c>
      <c r="DL6" s="163">
        <v>0</v>
      </c>
      <c r="DM6" s="163">
        <v>8</v>
      </c>
      <c r="DN6" s="163">
        <v>3</v>
      </c>
      <c r="DO6" s="163">
        <v>5</v>
      </c>
      <c r="DP6" s="165">
        <v>70</v>
      </c>
      <c r="DQ6" s="165"/>
      <c r="DR6" s="165">
        <v>70</v>
      </c>
      <c r="DS6" s="163">
        <v>291</v>
      </c>
      <c r="DT6" s="163">
        <v>69</v>
      </c>
      <c r="DU6" s="163">
        <v>31</v>
      </c>
      <c r="DV6" s="163">
        <v>25</v>
      </c>
      <c r="DW6" s="163">
        <v>6</v>
      </c>
      <c r="DX6" s="163">
        <v>15</v>
      </c>
      <c r="DY6" s="163">
        <v>0</v>
      </c>
      <c r="DZ6" s="163">
        <v>3</v>
      </c>
      <c r="EA6" s="163">
        <v>4</v>
      </c>
      <c r="EB6" s="163">
        <v>0</v>
      </c>
      <c r="EC6" s="163">
        <v>77</v>
      </c>
      <c r="ED6" s="165">
        <v>9.9000021580292099</v>
      </c>
      <c r="EE6" s="165">
        <v>1.9285718489667201</v>
      </c>
      <c r="EF6" s="165">
        <v>0.771428739586691</v>
      </c>
      <c r="EG6" s="165">
        <v>8.8714305052469502</v>
      </c>
      <c r="EH6" s="166">
        <v>1.20000026157929</v>
      </c>
      <c r="EI6" s="165">
        <v>93.176450389398099</v>
      </c>
      <c r="EJ6" s="164">
        <v>0.25274725274725202</v>
      </c>
      <c r="EK6" s="164">
        <v>0.33157894736842097</v>
      </c>
      <c r="EL6" s="283">
        <v>0.438144329</v>
      </c>
      <c r="EM6" s="283">
        <v>0.20618556699999999</v>
      </c>
      <c r="EN6" s="283">
        <v>0.35567010300000002</v>
      </c>
      <c r="EO6" s="283">
        <v>5.6122449999999997E-2</v>
      </c>
      <c r="EP6" s="283">
        <v>0.40816327000000002</v>
      </c>
      <c r="EQ6" s="283">
        <v>0.12405063</v>
      </c>
      <c r="ER6" s="165">
        <v>7.8731120373805794E-2</v>
      </c>
      <c r="ES6" s="166">
        <v>3.21428641494454</v>
      </c>
      <c r="ET6" s="166">
        <v>3.24</v>
      </c>
      <c r="EU6" s="166">
        <v>2.8524028501705101</v>
      </c>
      <c r="EV6" s="166">
        <v>3.22862088242143</v>
      </c>
      <c r="EW6" s="166">
        <v>2.9737082692932999</v>
      </c>
      <c r="EX6" s="289">
        <v>1.2687234878539999</v>
      </c>
    </row>
    <row r="7" spans="1:272" ht="13" customHeight="1">
      <c r="A7" s="160" t="s">
        <v>555</v>
      </c>
      <c r="B7" s="160">
        <v>8270</v>
      </c>
      <c r="C7" s="160">
        <v>4676</v>
      </c>
      <c r="D7" s="160">
        <v>450203</v>
      </c>
      <c r="E7" s="160" t="s">
        <v>555</v>
      </c>
      <c r="G7" s="175"/>
      <c r="H7" s="168" t="s">
        <v>499</v>
      </c>
      <c r="I7" s="169" t="s">
        <v>636</v>
      </c>
      <c r="J7" s="170">
        <v>40</v>
      </c>
      <c r="K7" s="161">
        <v>1</v>
      </c>
      <c r="M7" s="184" t="s">
        <v>837</v>
      </c>
      <c r="Z7" s="163"/>
      <c r="AS7" s="283"/>
      <c r="AT7" s="283"/>
      <c r="AU7" s="283"/>
      <c r="AV7" s="283"/>
      <c r="AW7" s="283"/>
      <c r="AX7" s="283"/>
      <c r="AY7" s="363"/>
      <c r="AZ7" s="283"/>
      <c r="BA7" s="283"/>
      <c r="BB7" s="283"/>
      <c r="BC7" s="283"/>
      <c r="BD7" s="164"/>
      <c r="BE7" s="164"/>
      <c r="BF7" s="164"/>
      <c r="BG7" s="164"/>
      <c r="BH7" s="164"/>
      <c r="BI7" s="164"/>
      <c r="BJ7" s="165"/>
      <c r="BK7" s="164"/>
      <c r="BL7" s="165"/>
      <c r="BM7" s="165"/>
      <c r="BN7" s="165"/>
      <c r="BO7" s="165"/>
      <c r="BP7" s="165"/>
      <c r="BQ7" s="165"/>
      <c r="BR7" s="165"/>
      <c r="BS7" s="289"/>
      <c r="BT7" s="297">
        <v>29</v>
      </c>
      <c r="BU7" s="284">
        <v>161</v>
      </c>
      <c r="BV7" s="298">
        <v>3</v>
      </c>
      <c r="BW7" s="297"/>
      <c r="BX7" s="297"/>
      <c r="BY7" s="297"/>
      <c r="BZ7" s="297"/>
      <c r="CA7" s="284"/>
      <c r="CB7" s="298"/>
      <c r="CC7" s="297"/>
      <c r="CD7" s="284"/>
      <c r="CE7" s="352"/>
      <c r="CF7" s="298"/>
      <c r="CG7" s="297"/>
      <c r="CH7" s="284"/>
      <c r="CI7" s="352"/>
      <c r="CJ7" s="298"/>
      <c r="CK7" s="297"/>
      <c r="CL7" s="284"/>
      <c r="CM7" s="352"/>
      <c r="CN7" s="298"/>
      <c r="CO7" s="297"/>
      <c r="CP7" s="284"/>
      <c r="CQ7" s="352"/>
      <c r="CR7" s="298"/>
      <c r="CS7" s="297"/>
      <c r="CT7" s="284"/>
      <c r="CU7" s="352"/>
      <c r="CV7" s="352"/>
      <c r="CW7" s="298"/>
      <c r="CX7" s="297"/>
      <c r="CY7" s="284"/>
      <c r="CZ7" s="352"/>
      <c r="DA7" s="352"/>
      <c r="DB7" s="298"/>
      <c r="DC7" s="297"/>
      <c r="DD7" s="284"/>
      <c r="DE7" s="352"/>
      <c r="DF7" s="352"/>
      <c r="DG7" s="298"/>
      <c r="DH7" s="297">
        <v>3</v>
      </c>
      <c r="DI7" s="289">
        <v>0</v>
      </c>
      <c r="DJ7" s="163">
        <v>30</v>
      </c>
      <c r="DK7" s="163">
        <v>30</v>
      </c>
      <c r="DL7" s="163">
        <v>0</v>
      </c>
      <c r="DM7" s="163">
        <v>8</v>
      </c>
      <c r="DN7" s="163">
        <v>10</v>
      </c>
      <c r="DO7" s="163">
        <v>0</v>
      </c>
      <c r="DP7" s="165">
        <v>165.1</v>
      </c>
      <c r="DQ7" s="165">
        <v>165.100006103515</v>
      </c>
      <c r="DR7" s="165"/>
      <c r="DS7" s="163">
        <v>701</v>
      </c>
      <c r="DT7" s="163">
        <v>154</v>
      </c>
      <c r="DU7" s="163">
        <v>85</v>
      </c>
      <c r="DV7" s="163">
        <v>77</v>
      </c>
      <c r="DW7" s="163">
        <v>23</v>
      </c>
      <c r="DX7" s="163">
        <v>65</v>
      </c>
      <c r="DY7" s="163">
        <v>1</v>
      </c>
      <c r="DZ7" s="163">
        <v>18</v>
      </c>
      <c r="EA7" s="163">
        <v>2</v>
      </c>
      <c r="EB7" s="163">
        <v>1</v>
      </c>
      <c r="EC7" s="163">
        <v>167</v>
      </c>
      <c r="ED7" s="165">
        <v>9.0907260861158701</v>
      </c>
      <c r="EE7" s="165">
        <v>3.5383065604642598</v>
      </c>
      <c r="EF7" s="165">
        <v>1.2520161675488899</v>
      </c>
      <c r="EG7" s="165">
        <v>8.3830647740230102</v>
      </c>
      <c r="EH7" s="166">
        <v>1.3245968149430301</v>
      </c>
      <c r="EI7" s="165">
        <v>102.851002091501</v>
      </c>
      <c r="EJ7" s="164">
        <v>0.24919093851132601</v>
      </c>
      <c r="EK7" s="164">
        <v>0.30607476635514003</v>
      </c>
      <c r="EL7" s="283">
        <v>0.46325167</v>
      </c>
      <c r="EM7" s="283">
        <v>0.211581291</v>
      </c>
      <c r="EN7" s="283">
        <v>0.32516703699999999</v>
      </c>
      <c r="EO7" s="283">
        <v>9.3126390000000003E-2</v>
      </c>
      <c r="EP7" s="283">
        <v>0.38137472</v>
      </c>
      <c r="EQ7" s="283">
        <v>0.1137746</v>
      </c>
      <c r="ER7" s="165">
        <v>1.18890390276317</v>
      </c>
      <c r="ES7" s="166">
        <v>4.1915323870114998</v>
      </c>
      <c r="ET7" s="166">
        <v>4.43</v>
      </c>
      <c r="EU7" s="166">
        <v>4.46104351149389</v>
      </c>
      <c r="EV7" s="166">
        <v>3.9878621725570298</v>
      </c>
      <c r="EW7" s="166">
        <v>4.0578145611515799</v>
      </c>
      <c r="EX7" s="289">
        <v>1.0996353626251201</v>
      </c>
    </row>
    <row r="8" spans="1:272" ht="13" customHeight="1">
      <c r="A8" s="160" t="s">
        <v>555</v>
      </c>
      <c r="B8" s="160">
        <v>9684</v>
      </c>
      <c r="C8" s="160">
        <v>11847</v>
      </c>
      <c r="D8" s="160">
        <v>455119</v>
      </c>
      <c r="E8" s="160" t="s">
        <v>609</v>
      </c>
      <c r="G8" s="175"/>
      <c r="H8" s="168" t="s">
        <v>297</v>
      </c>
      <c r="I8" s="169" t="s">
        <v>545</v>
      </c>
      <c r="J8" s="170">
        <v>38</v>
      </c>
      <c r="K8" s="161">
        <v>1</v>
      </c>
      <c r="M8" s="184" t="s">
        <v>837</v>
      </c>
      <c r="Z8" s="163"/>
      <c r="AS8" s="283"/>
      <c r="AT8" s="283"/>
      <c r="AU8" s="283"/>
      <c r="AV8" s="283"/>
      <c r="AW8" s="283"/>
      <c r="AX8" s="283"/>
      <c r="AY8" s="363"/>
      <c r="AZ8" s="283"/>
      <c r="BA8" s="283"/>
      <c r="BB8" s="283"/>
      <c r="BC8" s="283"/>
      <c r="BD8" s="164"/>
      <c r="BE8" s="164"/>
      <c r="BF8" s="164"/>
      <c r="BG8" s="164"/>
      <c r="BH8" s="164"/>
      <c r="BI8" s="164"/>
      <c r="BJ8" s="165"/>
      <c r="BK8" s="164"/>
      <c r="BL8" s="165"/>
      <c r="BM8" s="165"/>
      <c r="BN8" s="165"/>
      <c r="BO8" s="165"/>
      <c r="BP8" s="165"/>
      <c r="BQ8" s="165"/>
      <c r="BR8" s="165"/>
      <c r="BS8" s="289"/>
      <c r="BT8" s="297">
        <v>44</v>
      </c>
      <c r="BU8" s="284">
        <v>43.1</v>
      </c>
      <c r="BV8" s="298">
        <v>0</v>
      </c>
      <c r="BW8" s="297"/>
      <c r="BX8" s="297"/>
      <c r="BY8" s="297"/>
      <c r="BZ8" s="297"/>
      <c r="CA8" s="284"/>
      <c r="CB8" s="298"/>
      <c r="CC8" s="297"/>
      <c r="CD8" s="284"/>
      <c r="CE8" s="352"/>
      <c r="CF8" s="298"/>
      <c r="CG8" s="297"/>
      <c r="CH8" s="284"/>
      <c r="CI8" s="352"/>
      <c r="CJ8" s="298"/>
      <c r="CK8" s="297"/>
      <c r="CL8" s="284"/>
      <c r="CM8" s="352"/>
      <c r="CN8" s="298"/>
      <c r="CO8" s="297"/>
      <c r="CP8" s="284"/>
      <c r="CQ8" s="352"/>
      <c r="CR8" s="298"/>
      <c r="CS8" s="297"/>
      <c r="CT8" s="284"/>
      <c r="CU8" s="352"/>
      <c r="CV8" s="352"/>
      <c r="CW8" s="298"/>
      <c r="CX8" s="297"/>
      <c r="CY8" s="284"/>
      <c r="CZ8" s="352"/>
      <c r="DA8" s="352"/>
      <c r="DB8" s="298"/>
      <c r="DC8" s="297"/>
      <c r="DD8" s="284"/>
      <c r="DE8" s="352"/>
      <c r="DF8" s="352"/>
      <c r="DG8" s="298"/>
      <c r="DH8" s="297">
        <v>0</v>
      </c>
      <c r="DI8" s="289">
        <v>0</v>
      </c>
      <c r="DJ8" s="163">
        <v>45</v>
      </c>
      <c r="DK8" s="163">
        <v>0</v>
      </c>
      <c r="DL8" s="163">
        <v>0</v>
      </c>
      <c r="DM8" s="163">
        <v>3</v>
      </c>
      <c r="DN8" s="163">
        <v>1</v>
      </c>
      <c r="DO8" s="163">
        <v>2</v>
      </c>
      <c r="DP8" s="165">
        <v>44.1</v>
      </c>
      <c r="DQ8" s="165"/>
      <c r="DR8" s="165">
        <v>44.099998474121001</v>
      </c>
      <c r="DS8" s="163">
        <v>180</v>
      </c>
      <c r="DT8" s="163">
        <v>47</v>
      </c>
      <c r="DU8" s="163">
        <v>22</v>
      </c>
      <c r="DV8" s="163">
        <v>17</v>
      </c>
      <c r="DW8" s="163">
        <v>5</v>
      </c>
      <c r="DX8" s="163">
        <v>3</v>
      </c>
      <c r="DY8" s="163">
        <v>1</v>
      </c>
      <c r="DZ8" s="163">
        <v>3</v>
      </c>
      <c r="EA8" s="163">
        <v>2</v>
      </c>
      <c r="EB8" s="163">
        <v>0</v>
      </c>
      <c r="EC8" s="163">
        <v>50</v>
      </c>
      <c r="ED8" s="165">
        <v>10.150376230981999</v>
      </c>
      <c r="EE8" s="165">
        <v>0.609022573858922</v>
      </c>
      <c r="EF8" s="165">
        <v>1.0150376230981999</v>
      </c>
      <c r="EG8" s="165">
        <v>9.5413536571231194</v>
      </c>
      <c r="EH8" s="166">
        <v>1.1278195812202201</v>
      </c>
      <c r="EI8" s="165">
        <v>90.094219762854493</v>
      </c>
      <c r="EJ8" s="164">
        <v>0.27011494252873502</v>
      </c>
      <c r="EK8" s="164">
        <v>0.35294117647058798</v>
      </c>
      <c r="EL8" s="283">
        <v>0.46280991700000002</v>
      </c>
      <c r="EM8" s="283">
        <v>0.22314049499999999</v>
      </c>
      <c r="EN8" s="283">
        <v>0.31404958599999999</v>
      </c>
      <c r="EO8" s="283">
        <v>4.0322579999999997E-2</v>
      </c>
      <c r="EP8" s="283">
        <v>0.34677418999999998</v>
      </c>
      <c r="EQ8" s="283">
        <v>0.10486321999999999</v>
      </c>
      <c r="ER8" s="165">
        <v>0.58531833788407905</v>
      </c>
      <c r="ES8" s="166">
        <v>3.4511279185338899</v>
      </c>
      <c r="ET8" s="166">
        <v>3.29</v>
      </c>
      <c r="EU8" s="166">
        <v>2.7832299753502099</v>
      </c>
      <c r="EV8" s="166">
        <v>2.6131547000057802</v>
      </c>
      <c r="EW8" s="166">
        <v>2.4343441570081499</v>
      </c>
      <c r="EX8" s="289">
        <v>0.90528780221938998</v>
      </c>
    </row>
    <row r="9" spans="1:272" ht="13" customHeight="1">
      <c r="A9" s="160" t="s">
        <v>555</v>
      </c>
      <c r="B9" s="160">
        <v>11889</v>
      </c>
      <c r="C9" s="160">
        <v>16647</v>
      </c>
      <c r="D9" s="160">
        <v>657044</v>
      </c>
      <c r="E9" s="160" t="s">
        <v>45</v>
      </c>
      <c r="G9" s="175"/>
      <c r="H9" s="162" t="s">
        <v>1921</v>
      </c>
      <c r="I9" s="162" t="s">
        <v>549</v>
      </c>
      <c r="J9" s="161">
        <v>32</v>
      </c>
      <c r="K9" s="161">
        <v>1</v>
      </c>
      <c r="M9" s="184" t="s">
        <v>837</v>
      </c>
      <c r="Z9" s="163"/>
      <c r="AS9" s="283"/>
      <c r="AT9" s="283"/>
      <c r="AU9" s="283"/>
      <c r="AV9" s="283"/>
      <c r="AW9" s="283"/>
      <c r="AX9" s="283"/>
      <c r="AY9" s="363"/>
      <c r="AZ9" s="283"/>
      <c r="BA9" s="283"/>
      <c r="BB9" s="283"/>
      <c r="BC9" s="283"/>
      <c r="BD9" s="164"/>
      <c r="BE9" s="164"/>
      <c r="BF9" s="164"/>
      <c r="BG9" s="164"/>
      <c r="BH9" s="164"/>
      <c r="BI9" s="164"/>
      <c r="BJ9" s="165"/>
      <c r="BK9" s="164"/>
      <c r="BL9" s="165"/>
      <c r="BM9" s="165"/>
      <c r="BN9" s="165"/>
      <c r="BO9" s="165"/>
      <c r="BP9" s="165"/>
      <c r="BQ9" s="165"/>
      <c r="BR9" s="165"/>
      <c r="BS9" s="289"/>
      <c r="BT9" s="297">
        <v>67</v>
      </c>
      <c r="BU9" s="284">
        <v>66.099999999999994</v>
      </c>
      <c r="BV9" s="298">
        <v>-1</v>
      </c>
      <c r="BW9" s="297"/>
      <c r="BX9" s="297"/>
      <c r="BY9" s="297"/>
      <c r="BZ9" s="297"/>
      <c r="CA9" s="284"/>
      <c r="CB9" s="298"/>
      <c r="CC9" s="297"/>
      <c r="CD9" s="284"/>
      <c r="CE9" s="352"/>
      <c r="CF9" s="298"/>
      <c r="CG9" s="297"/>
      <c r="CH9" s="284"/>
      <c r="CI9" s="352"/>
      <c r="CJ9" s="298"/>
      <c r="CK9" s="297"/>
      <c r="CL9" s="284"/>
      <c r="CM9" s="352"/>
      <c r="CN9" s="298"/>
      <c r="CO9" s="297"/>
      <c r="CP9" s="284"/>
      <c r="CQ9" s="352"/>
      <c r="CR9" s="298"/>
      <c r="CS9" s="297"/>
      <c r="CT9" s="284"/>
      <c r="CU9" s="352"/>
      <c r="CV9" s="352"/>
      <c r="CW9" s="298"/>
      <c r="CX9" s="297"/>
      <c r="CY9" s="284"/>
      <c r="CZ9" s="352"/>
      <c r="DA9" s="352"/>
      <c r="DB9" s="298"/>
      <c r="DC9" s="297"/>
      <c r="DD9" s="284"/>
      <c r="DE9" s="352"/>
      <c r="DF9" s="352"/>
      <c r="DG9" s="298"/>
      <c r="DH9" s="297">
        <v>-1</v>
      </c>
      <c r="DI9" s="289">
        <v>0</v>
      </c>
      <c r="DJ9" s="163">
        <v>67</v>
      </c>
      <c r="DK9" s="163">
        <v>0</v>
      </c>
      <c r="DL9" s="163">
        <v>0</v>
      </c>
      <c r="DM9" s="163">
        <v>7</v>
      </c>
      <c r="DN9" s="163">
        <v>5</v>
      </c>
      <c r="DO9" s="163">
        <v>2</v>
      </c>
      <c r="DP9" s="165">
        <v>66.099999999999994</v>
      </c>
      <c r="DQ9" s="165"/>
      <c r="DR9" s="165">
        <v>66.099998474121094</v>
      </c>
      <c r="DS9" s="163">
        <v>272</v>
      </c>
      <c r="DT9" s="163">
        <v>64</v>
      </c>
      <c r="DU9" s="163">
        <v>26</v>
      </c>
      <c r="DV9" s="163">
        <v>24</v>
      </c>
      <c r="DW9" s="163">
        <v>5</v>
      </c>
      <c r="DX9" s="163">
        <v>15</v>
      </c>
      <c r="DY9" s="163">
        <v>2</v>
      </c>
      <c r="DZ9" s="163">
        <v>1</v>
      </c>
      <c r="EA9" s="163">
        <v>2</v>
      </c>
      <c r="EB9" s="163">
        <v>0</v>
      </c>
      <c r="EC9" s="163">
        <v>52</v>
      </c>
      <c r="ED9" s="165">
        <v>7.0552777343592297</v>
      </c>
      <c r="EE9" s="165">
        <v>2.0351762695266999</v>
      </c>
      <c r="EF9" s="165">
        <v>0.67839208984223298</v>
      </c>
      <c r="EG9" s="165">
        <v>8.6834187499805893</v>
      </c>
      <c r="EH9" s="166">
        <v>1.19095500216747</v>
      </c>
      <c r="EI9" s="165">
        <v>92.474112905124898</v>
      </c>
      <c r="EJ9" s="164">
        <v>0.25</v>
      </c>
      <c r="EK9" s="164">
        <v>0.29648241206030101</v>
      </c>
      <c r="EL9" s="283">
        <v>0.61421319699999999</v>
      </c>
      <c r="EM9" s="283">
        <v>0.15736040600000001</v>
      </c>
      <c r="EN9" s="283">
        <v>0.228426395</v>
      </c>
      <c r="EO9" s="283">
        <v>7.3529410000000003E-2</v>
      </c>
      <c r="EP9" s="283">
        <v>0.44607843000000003</v>
      </c>
      <c r="EQ9" s="283">
        <v>0.10102041</v>
      </c>
      <c r="ER9" s="165">
        <v>-0.27703457682313998</v>
      </c>
      <c r="ES9" s="166">
        <v>3.2562820312427201</v>
      </c>
      <c r="ET9" s="166">
        <v>3.99</v>
      </c>
      <c r="EU9" s="166">
        <v>3.3023670509335301</v>
      </c>
      <c r="EV9" s="166">
        <v>3.3482675498485799</v>
      </c>
      <c r="EW9" s="166">
        <v>3.2329795533307402</v>
      </c>
      <c r="EX9" s="289">
        <v>0.89294642210006703</v>
      </c>
    </row>
    <row r="10" spans="1:272" ht="13" customHeight="1">
      <c r="A10" s="160" t="s">
        <v>555</v>
      </c>
      <c r="B10" s="160">
        <v>10692</v>
      </c>
      <c r="C10" s="160">
        <v>17780</v>
      </c>
      <c r="D10" s="160">
        <v>621237</v>
      </c>
      <c r="E10" s="160" t="s">
        <v>13</v>
      </c>
      <c r="G10" s="175"/>
      <c r="H10" s="168" t="s">
        <v>1068</v>
      </c>
      <c r="I10" s="169" t="s">
        <v>565</v>
      </c>
      <c r="J10" s="170">
        <v>29</v>
      </c>
      <c r="K10" s="161">
        <v>1</v>
      </c>
      <c r="M10" s="184" t="s">
        <v>46</v>
      </c>
      <c r="Z10" s="163"/>
      <c r="AS10" s="283"/>
      <c r="AT10" s="283"/>
      <c r="AU10" s="283"/>
      <c r="AV10" s="283"/>
      <c r="AW10" s="283"/>
      <c r="AX10" s="283"/>
      <c r="AY10" s="363"/>
      <c r="AZ10" s="283"/>
      <c r="BA10" s="283"/>
      <c r="BB10" s="283"/>
      <c r="BC10" s="283"/>
      <c r="BD10" s="164"/>
      <c r="BE10" s="164"/>
      <c r="BF10" s="164"/>
      <c r="BG10" s="164"/>
      <c r="BH10" s="164"/>
      <c r="BI10" s="164"/>
      <c r="BJ10" s="165"/>
      <c r="BK10" s="164"/>
      <c r="BL10" s="165"/>
      <c r="BM10" s="165"/>
      <c r="BN10" s="165"/>
      <c r="BO10" s="165"/>
      <c r="BP10" s="165"/>
      <c r="BQ10" s="165"/>
      <c r="BR10" s="165"/>
      <c r="BS10" s="289"/>
      <c r="BT10" s="297">
        <v>65</v>
      </c>
      <c r="BU10" s="284">
        <v>60.2</v>
      </c>
      <c r="BV10" s="298">
        <v>-3</v>
      </c>
      <c r="BW10" s="297"/>
      <c r="BX10" s="297"/>
      <c r="BY10" s="297"/>
      <c r="BZ10" s="297"/>
      <c r="CA10" s="284"/>
      <c r="CB10" s="298"/>
      <c r="CC10" s="297"/>
      <c r="CD10" s="284"/>
      <c r="CE10" s="352"/>
      <c r="CF10" s="298"/>
      <c r="CG10" s="297"/>
      <c r="CH10" s="284"/>
      <c r="CI10" s="352"/>
      <c r="CJ10" s="298"/>
      <c r="CK10" s="297"/>
      <c r="CL10" s="284"/>
      <c r="CM10" s="352"/>
      <c r="CN10" s="298"/>
      <c r="CO10" s="297"/>
      <c r="CP10" s="284"/>
      <c r="CQ10" s="352"/>
      <c r="CR10" s="298"/>
      <c r="CS10" s="297"/>
      <c r="CT10" s="284"/>
      <c r="CU10" s="352"/>
      <c r="CV10" s="352"/>
      <c r="CW10" s="298"/>
      <c r="CX10" s="297"/>
      <c r="CY10" s="284"/>
      <c r="CZ10" s="352"/>
      <c r="DA10" s="352"/>
      <c r="DB10" s="298"/>
      <c r="DC10" s="297"/>
      <c r="DD10" s="284"/>
      <c r="DE10" s="352"/>
      <c r="DF10" s="352"/>
      <c r="DG10" s="298"/>
      <c r="DH10" s="297">
        <v>-3</v>
      </c>
      <c r="DI10" s="289">
        <v>0</v>
      </c>
      <c r="DJ10" s="163">
        <v>66</v>
      </c>
      <c r="DK10" s="163">
        <v>0</v>
      </c>
      <c r="DL10" s="163">
        <v>0</v>
      </c>
      <c r="DM10" s="163">
        <v>2</v>
      </c>
      <c r="DN10" s="163">
        <v>5</v>
      </c>
      <c r="DO10" s="163">
        <v>13</v>
      </c>
      <c r="DP10" s="165">
        <v>61.2</v>
      </c>
      <c r="DQ10" s="165"/>
      <c r="DR10" s="165">
        <v>61.200000762939403</v>
      </c>
      <c r="DS10" s="163">
        <v>258</v>
      </c>
      <c r="DT10" s="163">
        <v>49</v>
      </c>
      <c r="DU10" s="163">
        <v>30</v>
      </c>
      <c r="DV10" s="163">
        <v>28</v>
      </c>
      <c r="DW10" s="163">
        <v>6</v>
      </c>
      <c r="DX10" s="163">
        <v>28</v>
      </c>
      <c r="DY10" s="163">
        <v>1</v>
      </c>
      <c r="DZ10" s="163">
        <v>1</v>
      </c>
      <c r="EA10" s="163">
        <v>4</v>
      </c>
      <c r="EB10" s="163">
        <v>0</v>
      </c>
      <c r="EC10" s="163">
        <v>63</v>
      </c>
      <c r="ED10" s="165">
        <v>9.1945955425567103</v>
      </c>
      <c r="EE10" s="165">
        <v>4.0864869078029802</v>
      </c>
      <c r="EF10" s="165">
        <v>0.87567576595778196</v>
      </c>
      <c r="EG10" s="165">
        <v>7.1513520886552202</v>
      </c>
      <c r="EH10" s="166">
        <v>1.2486487773842401</v>
      </c>
      <c r="EI10" s="165">
        <v>96.953862915502</v>
      </c>
      <c r="EJ10" s="164">
        <v>0.213973799126637</v>
      </c>
      <c r="EK10" s="164">
        <v>0.26874999999999999</v>
      </c>
      <c r="EL10" s="283">
        <v>0.46012269900000002</v>
      </c>
      <c r="EM10" s="283">
        <v>0.220858895</v>
      </c>
      <c r="EN10" s="283">
        <v>0.31901840399999998</v>
      </c>
      <c r="EO10" s="283">
        <v>6.6265060000000001E-2</v>
      </c>
      <c r="EP10" s="283">
        <v>0.40963854999999999</v>
      </c>
      <c r="EQ10" s="283">
        <v>0.12215909</v>
      </c>
      <c r="ER10" s="165">
        <v>0.33167650220067002</v>
      </c>
      <c r="ES10" s="166">
        <v>4.0864869078029802</v>
      </c>
      <c r="ET10" s="166">
        <v>3.91</v>
      </c>
      <c r="EU10" s="166">
        <v>3.79912113060126</v>
      </c>
      <c r="EV10" s="166">
        <v>3.8093287318605999</v>
      </c>
      <c r="EW10" s="166">
        <v>3.8324988704570599</v>
      </c>
      <c r="EX10" s="289">
        <v>0.61876589059829701</v>
      </c>
    </row>
    <row r="11" spans="1:272" ht="13" customHeight="1">
      <c r="A11" s="160" t="s">
        <v>555</v>
      </c>
      <c r="B11" s="160">
        <v>8652</v>
      </c>
      <c r="C11" s="160">
        <v>6902</v>
      </c>
      <c r="D11" s="160">
        <v>527048</v>
      </c>
      <c r="E11" s="160" t="s">
        <v>3331</v>
      </c>
      <c r="G11" s="175"/>
      <c r="H11" s="168" t="s">
        <v>525</v>
      </c>
      <c r="I11" s="169" t="s">
        <v>297</v>
      </c>
      <c r="J11" s="170">
        <v>33</v>
      </c>
      <c r="K11" s="161">
        <v>1</v>
      </c>
      <c r="M11" s="184" t="s">
        <v>46</v>
      </c>
      <c r="Z11" s="163"/>
      <c r="AS11" s="283"/>
      <c r="AT11" s="283"/>
      <c r="AU11" s="283"/>
      <c r="AV11" s="283"/>
      <c r="AW11" s="283"/>
      <c r="AX11" s="283"/>
      <c r="AY11" s="363"/>
      <c r="AZ11" s="283"/>
      <c r="BA11" s="283"/>
      <c r="BB11" s="283"/>
      <c r="BC11" s="283"/>
      <c r="BD11" s="164"/>
      <c r="BE11" s="164"/>
      <c r="BF11" s="164"/>
      <c r="BG11" s="164"/>
      <c r="BH11" s="164"/>
      <c r="BI11" s="164"/>
      <c r="BJ11" s="165"/>
      <c r="BK11" s="164"/>
      <c r="BL11" s="165"/>
      <c r="BM11" s="165"/>
      <c r="BN11" s="165"/>
      <c r="BO11" s="165"/>
      <c r="BP11" s="165"/>
      <c r="BQ11" s="165"/>
      <c r="BR11" s="165"/>
      <c r="BS11" s="289"/>
      <c r="BT11" s="297">
        <v>25</v>
      </c>
      <c r="BU11" s="284">
        <v>131.1</v>
      </c>
      <c r="BV11" s="298">
        <v>5</v>
      </c>
      <c r="BW11" s="297"/>
      <c r="BX11" s="297"/>
      <c r="BY11" s="297"/>
      <c r="BZ11" s="297"/>
      <c r="CA11" s="284"/>
      <c r="CB11" s="298"/>
      <c r="CC11" s="297"/>
      <c r="CD11" s="284"/>
      <c r="CE11" s="352"/>
      <c r="CF11" s="298"/>
      <c r="CG11" s="297"/>
      <c r="CH11" s="284"/>
      <c r="CI11" s="352"/>
      <c r="CJ11" s="298"/>
      <c r="CK11" s="297"/>
      <c r="CL11" s="284"/>
      <c r="CM11" s="352"/>
      <c r="CN11" s="298"/>
      <c r="CO11" s="297"/>
      <c r="CP11" s="284"/>
      <c r="CQ11" s="352"/>
      <c r="CR11" s="298"/>
      <c r="CS11" s="297"/>
      <c r="CT11" s="284"/>
      <c r="CU11" s="352"/>
      <c r="CV11" s="352"/>
      <c r="CW11" s="298"/>
      <c r="CX11" s="297"/>
      <c r="CY11" s="284"/>
      <c r="CZ11" s="352"/>
      <c r="DA11" s="352"/>
      <c r="DB11" s="298"/>
      <c r="DC11" s="297"/>
      <c r="DD11" s="284"/>
      <c r="DE11" s="352"/>
      <c r="DF11" s="352"/>
      <c r="DG11" s="298"/>
      <c r="DH11" s="297">
        <v>5</v>
      </c>
      <c r="DI11" s="289">
        <v>0</v>
      </c>
      <c r="DJ11" s="163">
        <v>26</v>
      </c>
      <c r="DK11" s="163">
        <v>26</v>
      </c>
      <c r="DL11" s="163">
        <v>0</v>
      </c>
      <c r="DM11" s="163">
        <v>5</v>
      </c>
      <c r="DN11" s="163">
        <v>6</v>
      </c>
      <c r="DO11" s="163">
        <v>0</v>
      </c>
      <c r="DP11" s="165">
        <v>135</v>
      </c>
      <c r="DQ11" s="165">
        <v>135</v>
      </c>
      <c r="DR11" s="165"/>
      <c r="DS11" s="163">
        <v>590</v>
      </c>
      <c r="DT11" s="163">
        <v>151</v>
      </c>
      <c r="DU11" s="163">
        <v>71</v>
      </c>
      <c r="DV11" s="163">
        <v>68</v>
      </c>
      <c r="DW11" s="163">
        <v>22</v>
      </c>
      <c r="DX11" s="163">
        <v>49</v>
      </c>
      <c r="DY11" s="163">
        <v>0</v>
      </c>
      <c r="DZ11" s="163">
        <v>5</v>
      </c>
      <c r="EA11" s="163">
        <v>2</v>
      </c>
      <c r="EB11" s="163">
        <v>1</v>
      </c>
      <c r="EC11" s="163">
        <v>107</v>
      </c>
      <c r="ED11" s="165">
        <v>7.13333353490005</v>
      </c>
      <c r="EE11" s="165">
        <v>3.2666667589729199</v>
      </c>
      <c r="EF11" s="165">
        <v>1.46666670811029</v>
      </c>
      <c r="EG11" s="165">
        <v>10.066666951120601</v>
      </c>
      <c r="EH11" s="166">
        <v>1.48148152334372</v>
      </c>
      <c r="EI11" s="165">
        <v>115.03263297707601</v>
      </c>
      <c r="EJ11" s="164">
        <v>0.28171641791044699</v>
      </c>
      <c r="EK11" s="164">
        <v>0.31695331695331602</v>
      </c>
      <c r="EL11" s="283">
        <v>0.44366197099999999</v>
      </c>
      <c r="EM11" s="283">
        <v>0.19953051599999999</v>
      </c>
      <c r="EN11" s="283">
        <v>0.35680751100000002</v>
      </c>
      <c r="EO11" s="283">
        <v>8.6247089999999998E-2</v>
      </c>
      <c r="EP11" s="283">
        <v>0.41491841000000002</v>
      </c>
      <c r="EQ11" s="283">
        <v>8.6956519999999995E-2</v>
      </c>
      <c r="ER11" s="165">
        <v>1.0742701707267599</v>
      </c>
      <c r="ES11" s="166">
        <v>4.5333334614318099</v>
      </c>
      <c r="ET11" s="166">
        <v>5.38</v>
      </c>
      <c r="EU11" s="166">
        <v>4.9000220152772496</v>
      </c>
      <c r="EV11" s="166">
        <v>4.4840218951566699</v>
      </c>
      <c r="EW11" s="166">
        <v>4.63907193002097</v>
      </c>
      <c r="EX11" s="289">
        <v>0.52706475555896704</v>
      </c>
    </row>
    <row r="12" spans="1:272" ht="13" customHeight="1">
      <c r="A12" s="160" t="s">
        <v>555</v>
      </c>
      <c r="B12" s="160">
        <v>12120</v>
      </c>
      <c r="C12" s="160">
        <v>27779</v>
      </c>
      <c r="D12" s="160">
        <v>693821</v>
      </c>
      <c r="E12" s="160" t="s">
        <v>555</v>
      </c>
      <c r="G12" s="175"/>
      <c r="H12" s="162" t="s">
        <v>3118</v>
      </c>
      <c r="I12" s="162" t="s">
        <v>356</v>
      </c>
      <c r="J12" s="160">
        <v>25</v>
      </c>
      <c r="K12" s="161">
        <v>1</v>
      </c>
      <c r="M12" s="184" t="s">
        <v>837</v>
      </c>
      <c r="Z12" s="163"/>
      <c r="AS12" s="283"/>
      <c r="AT12" s="283"/>
      <c r="AU12" s="283"/>
      <c r="AV12" s="283"/>
      <c r="AW12" s="283"/>
      <c r="AX12" s="283"/>
      <c r="AY12" s="363"/>
      <c r="AZ12" s="283"/>
      <c r="BA12" s="283"/>
      <c r="BB12" s="283"/>
      <c r="BC12" s="283"/>
      <c r="BD12" s="164"/>
      <c r="BE12" s="164"/>
      <c r="BF12" s="164"/>
      <c r="BG12" s="164"/>
      <c r="BH12" s="164"/>
      <c r="BI12" s="164"/>
      <c r="BJ12" s="165"/>
      <c r="BK12" s="164"/>
      <c r="BL12" s="165"/>
      <c r="BM12" s="165"/>
      <c r="BN12" s="165"/>
      <c r="BO12" s="165"/>
      <c r="BP12" s="165"/>
      <c r="BQ12" s="165"/>
      <c r="BR12" s="165"/>
      <c r="BS12" s="289"/>
      <c r="BT12" s="297">
        <v>10</v>
      </c>
      <c r="BU12" s="284">
        <v>49.2</v>
      </c>
      <c r="BV12" s="298">
        <v>-2</v>
      </c>
      <c r="BW12" s="297"/>
      <c r="BX12" s="297"/>
      <c r="BY12" s="297"/>
      <c r="BZ12" s="297"/>
      <c r="CA12" s="284"/>
      <c r="CB12" s="298"/>
      <c r="CC12" s="297"/>
      <c r="CD12" s="284"/>
      <c r="CE12" s="352"/>
      <c r="CF12" s="298"/>
      <c r="CG12" s="297"/>
      <c r="CH12" s="284"/>
      <c r="CI12" s="352"/>
      <c r="CJ12" s="298"/>
      <c r="CK12" s="297"/>
      <c r="CL12" s="284"/>
      <c r="CM12" s="352"/>
      <c r="CN12" s="298"/>
      <c r="CO12" s="297"/>
      <c r="CP12" s="284"/>
      <c r="CQ12" s="352"/>
      <c r="CR12" s="298"/>
      <c r="CS12" s="297"/>
      <c r="CT12" s="284"/>
      <c r="CU12" s="352"/>
      <c r="CV12" s="352"/>
      <c r="CW12" s="298"/>
      <c r="CX12" s="297"/>
      <c r="CY12" s="284"/>
      <c r="CZ12" s="352"/>
      <c r="DA12" s="352"/>
      <c r="DB12" s="298"/>
      <c r="DC12" s="297"/>
      <c r="DD12" s="284"/>
      <c r="DE12" s="352"/>
      <c r="DF12" s="352"/>
      <c r="DG12" s="298"/>
      <c r="DH12" s="297">
        <v>-2</v>
      </c>
      <c r="DI12" s="289">
        <v>0</v>
      </c>
      <c r="DJ12" s="163">
        <v>10</v>
      </c>
      <c r="DK12" s="163">
        <v>10</v>
      </c>
      <c r="DL12" s="163">
        <v>0</v>
      </c>
      <c r="DM12" s="163">
        <v>2</v>
      </c>
      <c r="DN12" s="163">
        <v>5</v>
      </c>
      <c r="DO12" s="163">
        <v>0</v>
      </c>
      <c r="DP12" s="165">
        <v>49.2</v>
      </c>
      <c r="DQ12" s="165">
        <v>49.200000762939403</v>
      </c>
      <c r="DR12" s="165"/>
      <c r="DS12" s="163">
        <v>226</v>
      </c>
      <c r="DT12" s="163">
        <v>64</v>
      </c>
      <c r="DU12" s="163">
        <v>37</v>
      </c>
      <c r="DV12" s="163">
        <v>36</v>
      </c>
      <c r="DW12" s="163">
        <v>8</v>
      </c>
      <c r="DX12" s="163">
        <v>17</v>
      </c>
      <c r="DY12" s="163">
        <v>0</v>
      </c>
      <c r="DZ12" s="163">
        <v>2</v>
      </c>
      <c r="EA12" s="163">
        <v>3</v>
      </c>
      <c r="EB12" s="163">
        <v>0</v>
      </c>
      <c r="EC12" s="163">
        <v>46</v>
      </c>
      <c r="ED12" s="165">
        <v>8.3355708966131399</v>
      </c>
      <c r="EE12" s="165">
        <v>3.0805370704874599</v>
      </c>
      <c r="EF12" s="165">
        <v>1.4496645037588001</v>
      </c>
      <c r="EG12" s="165">
        <v>11.597316030070401</v>
      </c>
      <c r="EH12" s="166">
        <v>1.6308725667286501</v>
      </c>
      <c r="EI12" s="165">
        <v>126.63240306733999</v>
      </c>
      <c r="EJ12" s="164">
        <v>0.30917874396135198</v>
      </c>
      <c r="EK12" s="164">
        <v>0.36601307189542398</v>
      </c>
      <c r="EL12" s="283">
        <v>0.50624999999999998</v>
      </c>
      <c r="EM12" s="283">
        <v>0.1875</v>
      </c>
      <c r="EN12" s="283">
        <v>0.30625000000000002</v>
      </c>
      <c r="EO12" s="283">
        <v>8.6956519999999995E-2</v>
      </c>
      <c r="EP12" s="283">
        <v>0.44720496999999998</v>
      </c>
      <c r="EQ12" s="283">
        <v>0.10532407000000001</v>
      </c>
      <c r="ER12" s="165">
        <v>-0.26871735176332801</v>
      </c>
      <c r="ES12" s="166">
        <v>6.5234902669146297</v>
      </c>
      <c r="ET12" s="166">
        <v>4.97</v>
      </c>
      <c r="EU12" s="166">
        <v>4.5559504490672698</v>
      </c>
      <c r="EV12" s="166">
        <v>3.9537991399533499</v>
      </c>
      <c r="EW12" s="166">
        <v>4.1235560685600596</v>
      </c>
      <c r="EX12" s="289">
        <v>0.241890668869018</v>
      </c>
    </row>
    <row r="13" spans="1:272" ht="13" customHeight="1">
      <c r="A13" s="160" t="s">
        <v>555</v>
      </c>
      <c r="B13" s="160">
        <v>12293</v>
      </c>
      <c r="C13" s="160">
        <v>23809</v>
      </c>
      <c r="D13" s="160">
        <v>678061</v>
      </c>
      <c r="E13" s="160" t="s">
        <v>555</v>
      </c>
      <c r="G13" s="175"/>
      <c r="H13" s="162" t="s">
        <v>3034</v>
      </c>
      <c r="I13" s="162" t="s">
        <v>310</v>
      </c>
      <c r="J13" s="160">
        <v>29</v>
      </c>
      <c r="K13" s="161">
        <v>1</v>
      </c>
      <c r="Z13" s="163"/>
      <c r="AS13" s="283"/>
      <c r="AT13" s="283"/>
      <c r="AU13" s="283"/>
      <c r="AV13" s="283"/>
      <c r="AW13" s="283"/>
      <c r="AX13" s="283"/>
      <c r="AY13" s="363"/>
      <c r="AZ13" s="283"/>
      <c r="BA13" s="283"/>
      <c r="BB13" s="283"/>
      <c r="BC13" s="283"/>
      <c r="BD13" s="164"/>
      <c r="BE13" s="164"/>
      <c r="BF13" s="164"/>
      <c r="BG13" s="164"/>
      <c r="BH13" s="164"/>
      <c r="BI13" s="164"/>
      <c r="BJ13" s="165"/>
      <c r="BK13" s="164"/>
      <c r="BL13" s="165"/>
      <c r="BM13" s="165"/>
      <c r="BN13" s="165"/>
      <c r="BO13" s="165"/>
      <c r="BP13" s="165"/>
      <c r="BQ13" s="165"/>
      <c r="BR13" s="165"/>
      <c r="BS13" s="289"/>
      <c r="BT13" s="297">
        <v>10</v>
      </c>
      <c r="BU13" s="284">
        <v>22.1</v>
      </c>
      <c r="BV13" s="298">
        <v>-2</v>
      </c>
      <c r="BW13" s="297"/>
      <c r="BX13" s="297"/>
      <c r="BY13" s="297"/>
      <c r="BZ13" s="297"/>
      <c r="CA13" s="284"/>
      <c r="CB13" s="298"/>
      <c r="CC13" s="297"/>
      <c r="CD13" s="284"/>
      <c r="CE13" s="352"/>
      <c r="CF13" s="298"/>
      <c r="CG13" s="297"/>
      <c r="CH13" s="284"/>
      <c r="CI13" s="352"/>
      <c r="CJ13" s="298"/>
      <c r="CK13" s="297"/>
      <c r="CL13" s="284"/>
      <c r="CM13" s="352"/>
      <c r="CN13" s="298"/>
      <c r="CO13" s="297"/>
      <c r="CP13" s="284"/>
      <c r="CQ13" s="352"/>
      <c r="CR13" s="298"/>
      <c r="CS13" s="297"/>
      <c r="CT13" s="284"/>
      <c r="CU13" s="352"/>
      <c r="CV13" s="352"/>
      <c r="CW13" s="298"/>
      <c r="CX13" s="297"/>
      <c r="CY13" s="284"/>
      <c r="CZ13" s="352"/>
      <c r="DA13" s="352"/>
      <c r="DB13" s="298"/>
      <c r="DC13" s="297"/>
      <c r="DD13" s="284"/>
      <c r="DE13" s="352"/>
      <c r="DF13" s="352"/>
      <c r="DG13" s="298"/>
      <c r="DH13" s="297">
        <v>-2</v>
      </c>
      <c r="DI13" s="289">
        <v>0</v>
      </c>
      <c r="DJ13" s="163">
        <v>10</v>
      </c>
      <c r="DK13" s="163">
        <v>2</v>
      </c>
      <c r="DL13" s="163">
        <v>0</v>
      </c>
      <c r="DM13" s="163">
        <v>1</v>
      </c>
      <c r="DN13" s="163">
        <v>2</v>
      </c>
      <c r="DO13" s="163">
        <v>0</v>
      </c>
      <c r="DP13" s="165">
        <v>22.1</v>
      </c>
      <c r="DQ13" s="165">
        <v>7.1999998092651296</v>
      </c>
      <c r="DR13" s="165">
        <v>14.199999809265099</v>
      </c>
      <c r="DS13" s="163">
        <v>103</v>
      </c>
      <c r="DT13" s="163">
        <v>29</v>
      </c>
      <c r="DU13" s="163">
        <v>14</v>
      </c>
      <c r="DV13" s="163">
        <v>14</v>
      </c>
      <c r="DW13" s="163">
        <v>4</v>
      </c>
      <c r="DX13" s="163">
        <v>7</v>
      </c>
      <c r="DY13" s="163">
        <v>0</v>
      </c>
      <c r="DZ13" s="163">
        <v>3</v>
      </c>
      <c r="EA13" s="163">
        <v>2</v>
      </c>
      <c r="EB13" s="163">
        <v>0</v>
      </c>
      <c r="EC13" s="163">
        <v>27</v>
      </c>
      <c r="ED13" s="165">
        <v>10.880597634420599</v>
      </c>
      <c r="EE13" s="165">
        <v>2.8208956829979499</v>
      </c>
      <c r="EF13" s="165">
        <v>1.6119403902845399</v>
      </c>
      <c r="EG13" s="165">
        <v>11.6865678295629</v>
      </c>
      <c r="EH13" s="166">
        <v>1.6119403902845399</v>
      </c>
      <c r="EI13" s="165">
        <v>125.16237588844</v>
      </c>
      <c r="EJ13" s="164">
        <v>0.31182795698924698</v>
      </c>
      <c r="EK13" s="164">
        <v>0.40322580645161199</v>
      </c>
      <c r="EL13" s="283">
        <v>0.328125</v>
      </c>
      <c r="EM13" s="283">
        <v>0.28125</v>
      </c>
      <c r="EN13" s="283">
        <v>0.390625</v>
      </c>
      <c r="EO13" s="283">
        <v>0.12121212000000001</v>
      </c>
      <c r="EP13" s="283">
        <v>0.45454545000000002</v>
      </c>
      <c r="EQ13" s="283">
        <v>0.16449085999999999</v>
      </c>
      <c r="ER13" s="165">
        <v>-0.16646661343480501</v>
      </c>
      <c r="ES13" s="166">
        <v>5.6417913659959096</v>
      </c>
      <c r="ET13" s="166">
        <v>4.9000000000000004</v>
      </c>
      <c r="EU13" s="166">
        <v>4.4204200476308397</v>
      </c>
      <c r="EV13" s="166">
        <v>3.7847168400695099</v>
      </c>
      <c r="EW13" s="166">
        <v>3.37864884469449</v>
      </c>
      <c r="EX13" s="289">
        <v>0.111860752105712</v>
      </c>
    </row>
    <row r="14" spans="1:272" ht="13" customHeight="1">
      <c r="A14" s="160" t="s">
        <v>555</v>
      </c>
      <c r="B14" s="160">
        <v>9599</v>
      </c>
      <c r="C14" s="160">
        <v>13361</v>
      </c>
      <c r="D14" s="160">
        <v>571927</v>
      </c>
      <c r="E14" s="160" t="s">
        <v>276</v>
      </c>
      <c r="G14" s="175"/>
      <c r="H14" s="168" t="s">
        <v>826</v>
      </c>
      <c r="I14" s="169" t="s">
        <v>56</v>
      </c>
      <c r="J14" s="170">
        <v>33</v>
      </c>
      <c r="K14" s="161">
        <v>1</v>
      </c>
      <c r="M14" s="184" t="s">
        <v>46</v>
      </c>
      <c r="Z14" s="163"/>
      <c r="AS14" s="283"/>
      <c r="AT14" s="283"/>
      <c r="AU14" s="283"/>
      <c r="AV14" s="283"/>
      <c r="AW14" s="283"/>
      <c r="AX14" s="283"/>
      <c r="AY14" s="363"/>
      <c r="AZ14" s="283"/>
      <c r="BA14" s="283"/>
      <c r="BB14" s="283"/>
      <c r="BC14" s="283"/>
      <c r="BD14" s="164"/>
      <c r="BE14" s="164"/>
      <c r="BF14" s="164"/>
      <c r="BG14" s="164"/>
      <c r="BH14" s="164"/>
      <c r="BI14" s="164"/>
      <c r="BJ14" s="165"/>
      <c r="BK14" s="164"/>
      <c r="BL14" s="165"/>
      <c r="BM14" s="165"/>
      <c r="BN14" s="165"/>
      <c r="BO14" s="165"/>
      <c r="BP14" s="165"/>
      <c r="BQ14" s="165"/>
      <c r="BR14" s="165"/>
      <c r="BS14" s="289"/>
      <c r="BT14" s="297">
        <v>11</v>
      </c>
      <c r="BU14" s="284">
        <v>43.1</v>
      </c>
      <c r="BV14" s="298">
        <v>1</v>
      </c>
      <c r="BW14" s="297"/>
      <c r="BX14" s="297"/>
      <c r="BY14" s="297"/>
      <c r="BZ14" s="297"/>
      <c r="CA14" s="284"/>
      <c r="CB14" s="298"/>
      <c r="CC14" s="297"/>
      <c r="CD14" s="284"/>
      <c r="CE14" s="352"/>
      <c r="CF14" s="298"/>
      <c r="CG14" s="297"/>
      <c r="CH14" s="284"/>
      <c r="CI14" s="352"/>
      <c r="CJ14" s="298"/>
      <c r="CK14" s="297"/>
      <c r="CL14" s="284"/>
      <c r="CM14" s="352"/>
      <c r="CN14" s="298"/>
      <c r="CO14" s="297"/>
      <c r="CP14" s="284"/>
      <c r="CQ14" s="352"/>
      <c r="CR14" s="298"/>
      <c r="CS14" s="297"/>
      <c r="CT14" s="284"/>
      <c r="CU14" s="352"/>
      <c r="CV14" s="352"/>
      <c r="CW14" s="298"/>
      <c r="CX14" s="297"/>
      <c r="CY14" s="284"/>
      <c r="CZ14" s="352"/>
      <c r="DA14" s="352"/>
      <c r="DB14" s="298"/>
      <c r="DC14" s="297"/>
      <c r="DD14" s="284"/>
      <c r="DE14" s="352"/>
      <c r="DF14" s="352"/>
      <c r="DG14" s="298"/>
      <c r="DH14" s="297">
        <v>1</v>
      </c>
      <c r="DI14" s="289">
        <v>0</v>
      </c>
      <c r="DJ14" s="163">
        <v>12</v>
      </c>
      <c r="DK14" s="163">
        <v>7</v>
      </c>
      <c r="DL14" s="163">
        <v>0</v>
      </c>
      <c r="DM14" s="163">
        <v>1</v>
      </c>
      <c r="DN14" s="163">
        <v>2</v>
      </c>
      <c r="DO14" s="163">
        <v>0</v>
      </c>
      <c r="DP14" s="165">
        <v>44.1</v>
      </c>
      <c r="DQ14" s="165">
        <v>32.099998474121001</v>
      </c>
      <c r="DR14" s="165">
        <v>12</v>
      </c>
      <c r="DS14" s="163">
        <v>190</v>
      </c>
      <c r="DT14" s="163">
        <v>49</v>
      </c>
      <c r="DU14" s="163">
        <v>28</v>
      </c>
      <c r="DV14" s="163">
        <v>25</v>
      </c>
      <c r="DW14" s="163">
        <v>7</v>
      </c>
      <c r="DX14" s="163">
        <v>15</v>
      </c>
      <c r="DY14" s="163">
        <v>1</v>
      </c>
      <c r="DZ14" s="163">
        <v>2</v>
      </c>
      <c r="EA14" s="163">
        <v>1</v>
      </c>
      <c r="EB14" s="163">
        <v>0</v>
      </c>
      <c r="EC14" s="163">
        <v>33</v>
      </c>
      <c r="ED14" s="165">
        <v>6.6992483124481499</v>
      </c>
      <c r="EE14" s="165">
        <v>3.0451128692946101</v>
      </c>
      <c r="EF14" s="165">
        <v>1.4210526723374799</v>
      </c>
      <c r="EG14" s="165">
        <v>9.9473687063624006</v>
      </c>
      <c r="EH14" s="166">
        <v>1.4436090639618899</v>
      </c>
      <c r="EI14" s="165">
        <v>112.091949174164</v>
      </c>
      <c r="EJ14" s="164">
        <v>0.28323699421965298</v>
      </c>
      <c r="EK14" s="164">
        <v>0.31578947368421001</v>
      </c>
      <c r="EL14" s="283">
        <v>0.401459854</v>
      </c>
      <c r="EM14" s="283">
        <v>0.240875912</v>
      </c>
      <c r="EN14" s="283">
        <v>0.357664233</v>
      </c>
      <c r="EO14" s="283">
        <v>7.8571429999999998E-2</v>
      </c>
      <c r="EP14" s="283">
        <v>0.30714286000000002</v>
      </c>
      <c r="EQ14" s="283">
        <v>8.0901860000000006E-2</v>
      </c>
      <c r="ER14" s="165">
        <v>5.8935287840116701E-2</v>
      </c>
      <c r="ES14" s="166">
        <v>5.0751881154910201</v>
      </c>
      <c r="ET14" s="166">
        <v>4.6500000000000004</v>
      </c>
      <c r="EU14" s="166">
        <v>4.8809743964198304</v>
      </c>
      <c r="EV14" s="166">
        <v>4.4996169383845803</v>
      </c>
      <c r="EW14" s="166">
        <v>4.6283898991201404</v>
      </c>
      <c r="EX14" s="289">
        <v>5.2749067544937099E-2</v>
      </c>
    </row>
    <row r="15" spans="1:272" ht="13" customHeight="1">
      <c r="A15" s="160" t="s">
        <v>555</v>
      </c>
      <c r="B15" s="160">
        <v>10451</v>
      </c>
      <c r="C15" s="160">
        <v>19409</v>
      </c>
      <c r="D15" s="160">
        <v>641540</v>
      </c>
      <c r="E15" s="160" t="s">
        <v>14</v>
      </c>
      <c r="G15" s="175"/>
      <c r="H15" s="162" t="s">
        <v>1688</v>
      </c>
      <c r="I15" s="162" t="s">
        <v>1689</v>
      </c>
      <c r="J15" s="161">
        <v>29</v>
      </c>
      <c r="K15" s="161">
        <v>1</v>
      </c>
      <c r="M15" s="184" t="s">
        <v>837</v>
      </c>
      <c r="Z15" s="163"/>
      <c r="AS15" s="283"/>
      <c r="AT15" s="283"/>
      <c r="AU15" s="283"/>
      <c r="AV15" s="283"/>
      <c r="AW15" s="283"/>
      <c r="AX15" s="283"/>
      <c r="AY15" s="363"/>
      <c r="AZ15" s="283"/>
      <c r="BA15" s="283"/>
      <c r="BB15" s="283"/>
      <c r="BC15" s="283"/>
      <c r="BD15" s="164"/>
      <c r="BE15" s="164"/>
      <c r="BF15" s="164"/>
      <c r="BG15" s="164"/>
      <c r="BH15" s="164"/>
      <c r="BI15" s="164"/>
      <c r="BJ15" s="165"/>
      <c r="BK15" s="164"/>
      <c r="BL15" s="165"/>
      <c r="BM15" s="165"/>
      <c r="BN15" s="165"/>
      <c r="BO15" s="165"/>
      <c r="BP15" s="165"/>
      <c r="BQ15" s="165"/>
      <c r="BR15" s="165"/>
      <c r="BS15" s="289"/>
      <c r="BT15" s="297">
        <v>26</v>
      </c>
      <c r="BU15" s="284">
        <v>95</v>
      </c>
      <c r="BV15" s="298">
        <v>1</v>
      </c>
      <c r="BW15" s="297"/>
      <c r="BX15" s="297"/>
      <c r="BY15" s="297"/>
      <c r="BZ15" s="297"/>
      <c r="CA15" s="284"/>
      <c r="CB15" s="298"/>
      <c r="CC15" s="297"/>
      <c r="CD15" s="284"/>
      <c r="CE15" s="352"/>
      <c r="CF15" s="298"/>
      <c r="CG15" s="297"/>
      <c r="CH15" s="284"/>
      <c r="CI15" s="352"/>
      <c r="CJ15" s="298"/>
      <c r="CK15" s="297"/>
      <c r="CL15" s="284"/>
      <c r="CM15" s="352"/>
      <c r="CN15" s="298"/>
      <c r="CO15" s="297"/>
      <c r="CP15" s="284"/>
      <c r="CQ15" s="352"/>
      <c r="CR15" s="298"/>
      <c r="CS15" s="297"/>
      <c r="CT15" s="284"/>
      <c r="CU15" s="352"/>
      <c r="CV15" s="352"/>
      <c r="CW15" s="298"/>
      <c r="CX15" s="297"/>
      <c r="CY15" s="284"/>
      <c r="CZ15" s="352"/>
      <c r="DA15" s="352"/>
      <c r="DB15" s="298"/>
      <c r="DC15" s="297"/>
      <c r="DD15" s="284"/>
      <c r="DE15" s="352"/>
      <c r="DF15" s="352"/>
      <c r="DG15" s="298"/>
      <c r="DH15" s="297">
        <v>1</v>
      </c>
      <c r="DI15" s="289">
        <v>0</v>
      </c>
      <c r="DJ15" s="163">
        <v>26</v>
      </c>
      <c r="DK15" s="163">
        <v>15</v>
      </c>
      <c r="DL15" s="163">
        <v>0</v>
      </c>
      <c r="DM15" s="163">
        <v>5</v>
      </c>
      <c r="DN15" s="163">
        <v>7</v>
      </c>
      <c r="DO15" s="163">
        <v>0</v>
      </c>
      <c r="DP15" s="165">
        <v>95</v>
      </c>
      <c r="DQ15" s="165">
        <v>71.199996948242102</v>
      </c>
      <c r="DR15" s="165">
        <v>23.100000381469702</v>
      </c>
      <c r="DS15" s="163">
        <v>421</v>
      </c>
      <c r="DT15" s="163">
        <v>97</v>
      </c>
      <c r="DU15" s="163">
        <v>60</v>
      </c>
      <c r="DV15" s="163">
        <v>56</v>
      </c>
      <c r="DW15" s="163">
        <v>18</v>
      </c>
      <c r="DX15" s="163">
        <v>40</v>
      </c>
      <c r="DY15" s="163">
        <v>1</v>
      </c>
      <c r="DZ15" s="163">
        <v>6</v>
      </c>
      <c r="EA15" s="163">
        <v>2</v>
      </c>
      <c r="EB15" s="163">
        <v>0</v>
      </c>
      <c r="EC15" s="163">
        <v>91</v>
      </c>
      <c r="ED15" s="165">
        <v>8.6210529777548093</v>
      </c>
      <c r="EE15" s="165">
        <v>3.7894738363757399</v>
      </c>
      <c r="EF15" s="165">
        <v>1.7052632263690799</v>
      </c>
      <c r="EG15" s="165">
        <v>9.1894740532111694</v>
      </c>
      <c r="EH15" s="166">
        <v>1.4421053210652099</v>
      </c>
      <c r="EI15" s="165">
        <v>115.20047699177201</v>
      </c>
      <c r="EJ15" s="164">
        <v>0.25866666666666599</v>
      </c>
      <c r="EK15" s="164">
        <v>0.29699248120300697</v>
      </c>
      <c r="EL15" s="283">
        <v>0.43772241899999997</v>
      </c>
      <c r="EM15" s="283">
        <v>0.181494661</v>
      </c>
      <c r="EN15" s="283">
        <v>0.38078291800000003</v>
      </c>
      <c r="EO15" s="283">
        <v>0.10915493</v>
      </c>
      <c r="EP15" s="283">
        <v>0.45422535000000003</v>
      </c>
      <c r="EQ15" s="283">
        <v>9.7690940000000004E-2</v>
      </c>
      <c r="ER15" s="165">
        <v>-1.53548710534867E-3</v>
      </c>
      <c r="ES15" s="166">
        <v>5.3052633709260304</v>
      </c>
      <c r="ET15" s="166">
        <v>5.24</v>
      </c>
      <c r="EU15" s="166">
        <v>5.1666887132744996</v>
      </c>
      <c r="EV15" s="166">
        <v>4.4066387128558899</v>
      </c>
      <c r="EW15" s="166">
        <v>4.3143104783281601</v>
      </c>
      <c r="EX15" s="289">
        <v>-6.0829028487205498E-2</v>
      </c>
    </row>
    <row r="16" spans="1:272" ht="13" customHeight="1">
      <c r="A16" s="160" t="s">
        <v>555</v>
      </c>
      <c r="B16" s="160">
        <v>10931</v>
      </c>
      <c r="C16" s="160">
        <v>19574</v>
      </c>
      <c r="D16" s="160">
        <v>668941</v>
      </c>
      <c r="E16" s="160" t="s">
        <v>276</v>
      </c>
      <c r="G16" s="175"/>
      <c r="H16" s="162" t="s">
        <v>252</v>
      </c>
      <c r="I16" s="162" t="s">
        <v>1877</v>
      </c>
      <c r="J16" s="161">
        <v>27</v>
      </c>
      <c r="K16" s="161">
        <v>1</v>
      </c>
      <c r="M16" s="184" t="s">
        <v>46</v>
      </c>
      <c r="Z16" s="163"/>
      <c r="AS16" s="283"/>
      <c r="AT16" s="283"/>
      <c r="AU16" s="283"/>
      <c r="AV16" s="283"/>
      <c r="AW16" s="283"/>
      <c r="AX16" s="283"/>
      <c r="AY16" s="363"/>
      <c r="AZ16" s="283"/>
      <c r="BA16" s="283"/>
      <c r="BB16" s="283"/>
      <c r="BC16" s="283"/>
      <c r="BD16" s="164"/>
      <c r="BE16" s="164"/>
      <c r="BF16" s="164"/>
      <c r="BG16" s="164"/>
      <c r="BH16" s="164"/>
      <c r="BI16" s="164"/>
      <c r="BJ16" s="165"/>
      <c r="BK16" s="164"/>
      <c r="BL16" s="165"/>
      <c r="BM16" s="165"/>
      <c r="BN16" s="165"/>
      <c r="BO16" s="165"/>
      <c r="BP16" s="165"/>
      <c r="BQ16" s="165"/>
      <c r="BR16" s="165"/>
      <c r="BS16" s="289"/>
      <c r="BT16" s="297">
        <v>65</v>
      </c>
      <c r="BU16" s="284">
        <v>59</v>
      </c>
      <c r="BV16" s="298">
        <v>2</v>
      </c>
      <c r="BW16" s="297"/>
      <c r="BX16" s="297"/>
      <c r="BY16" s="297"/>
      <c r="BZ16" s="297"/>
      <c r="CA16" s="284"/>
      <c r="CB16" s="298"/>
      <c r="CC16" s="297"/>
      <c r="CD16" s="284"/>
      <c r="CE16" s="352"/>
      <c r="CF16" s="298"/>
      <c r="CG16" s="297"/>
      <c r="CH16" s="284"/>
      <c r="CI16" s="352"/>
      <c r="CJ16" s="298"/>
      <c r="CK16" s="297"/>
      <c r="CL16" s="284"/>
      <c r="CM16" s="352"/>
      <c r="CN16" s="298"/>
      <c r="CO16" s="297"/>
      <c r="CP16" s="284"/>
      <c r="CQ16" s="352"/>
      <c r="CR16" s="298"/>
      <c r="CS16" s="297"/>
      <c r="CT16" s="284"/>
      <c r="CU16" s="352"/>
      <c r="CV16" s="352"/>
      <c r="CW16" s="298"/>
      <c r="CX16" s="297"/>
      <c r="CY16" s="284"/>
      <c r="CZ16" s="352"/>
      <c r="DA16" s="352"/>
      <c r="DB16" s="298"/>
      <c r="DC16" s="297"/>
      <c r="DD16" s="284"/>
      <c r="DE16" s="352"/>
      <c r="DF16" s="352"/>
      <c r="DG16" s="298"/>
      <c r="DH16" s="297">
        <v>2</v>
      </c>
      <c r="DI16" s="289">
        <v>0</v>
      </c>
      <c r="DJ16" s="163">
        <v>65</v>
      </c>
      <c r="DK16" s="163">
        <v>0</v>
      </c>
      <c r="DL16" s="163">
        <v>0</v>
      </c>
      <c r="DM16" s="163">
        <v>7</v>
      </c>
      <c r="DN16" s="163">
        <v>3</v>
      </c>
      <c r="DO16" s="163">
        <v>1</v>
      </c>
      <c r="DP16" s="165">
        <v>59</v>
      </c>
      <c r="DQ16" s="165"/>
      <c r="DR16" s="165">
        <v>59</v>
      </c>
      <c r="DS16" s="163">
        <v>243</v>
      </c>
      <c r="DT16" s="163">
        <v>52</v>
      </c>
      <c r="DU16" s="163">
        <v>23</v>
      </c>
      <c r="DV16" s="163">
        <v>22</v>
      </c>
      <c r="DW16" s="163">
        <v>8</v>
      </c>
      <c r="DX16" s="163">
        <v>16</v>
      </c>
      <c r="DY16" s="163">
        <v>0</v>
      </c>
      <c r="DZ16" s="163">
        <v>5</v>
      </c>
      <c r="EA16" s="163">
        <v>1</v>
      </c>
      <c r="EB16" s="163">
        <v>0</v>
      </c>
      <c r="EC16" s="163">
        <v>51</v>
      </c>
      <c r="ED16" s="165">
        <v>7.7796630289531699</v>
      </c>
      <c r="EE16" s="165">
        <v>2.44067859731864</v>
      </c>
      <c r="EF16" s="165">
        <v>1.22033929865932</v>
      </c>
      <c r="EG16" s="165">
        <v>7.9322054412855802</v>
      </c>
      <c r="EH16" s="166">
        <v>1.15254267095602</v>
      </c>
      <c r="EI16" s="165">
        <v>89.491509660726905</v>
      </c>
      <c r="EJ16" s="164">
        <v>0.23423423423423401</v>
      </c>
      <c r="EK16" s="164">
        <v>0.26993865030674802</v>
      </c>
      <c r="EL16" s="283">
        <v>0.48795180700000002</v>
      </c>
      <c r="EM16" s="283">
        <v>0.19879517999999999</v>
      </c>
      <c r="EN16" s="283">
        <v>0.313253012</v>
      </c>
      <c r="EO16" s="283">
        <v>0.10526315999999999</v>
      </c>
      <c r="EP16" s="283">
        <v>0.39766082000000003</v>
      </c>
      <c r="EQ16" s="283">
        <v>0.10206298</v>
      </c>
      <c r="ER16" s="165">
        <v>-0.35635431720685101</v>
      </c>
      <c r="ES16" s="166">
        <v>3.3559330713131299</v>
      </c>
      <c r="ET16" s="166">
        <v>5.0999999999999996</v>
      </c>
      <c r="EU16" s="166">
        <v>4.2683838331436403</v>
      </c>
      <c r="EV16" s="166">
        <v>3.8383747164997302</v>
      </c>
      <c r="EW16" s="166">
        <v>3.6246763104902402</v>
      </c>
      <c r="EX16" s="289">
        <v>-7.7601179480552604E-2</v>
      </c>
    </row>
    <row r="17" spans="1:157" ht="13" customHeight="1">
      <c r="A17" s="160" t="s">
        <v>555</v>
      </c>
      <c r="B17" s="160">
        <v>10858</v>
      </c>
      <c r="C17" s="160">
        <v>17859</v>
      </c>
      <c r="D17" s="160">
        <v>640470</v>
      </c>
      <c r="E17" s="160" t="s">
        <v>129</v>
      </c>
      <c r="G17" s="175"/>
      <c r="H17" s="168" t="s">
        <v>1140</v>
      </c>
      <c r="I17" s="169" t="s">
        <v>1141</v>
      </c>
      <c r="J17" s="170">
        <v>29</v>
      </c>
      <c r="K17" s="161">
        <v>1</v>
      </c>
      <c r="M17" s="184" t="s">
        <v>837</v>
      </c>
      <c r="Z17" s="163"/>
      <c r="AS17" s="283"/>
      <c r="AT17" s="283"/>
      <c r="AU17" s="283"/>
      <c r="AV17" s="283"/>
      <c r="AW17" s="283"/>
      <c r="AX17" s="283"/>
      <c r="AY17" s="363"/>
      <c r="AZ17" s="283"/>
      <c r="BA17" s="283"/>
      <c r="BB17" s="283"/>
      <c r="BC17" s="283"/>
      <c r="BD17" s="164"/>
      <c r="BE17" s="164"/>
      <c r="BF17" s="164"/>
      <c r="BG17" s="164"/>
      <c r="BH17" s="164"/>
      <c r="BI17" s="164"/>
      <c r="BJ17" s="165"/>
      <c r="BK17" s="164"/>
      <c r="BL17" s="165"/>
      <c r="BM17" s="165"/>
      <c r="BN17" s="165"/>
      <c r="BO17" s="165"/>
      <c r="BP17" s="165"/>
      <c r="BQ17" s="165"/>
      <c r="BR17" s="165"/>
      <c r="BS17" s="289"/>
      <c r="BT17" s="297">
        <v>18</v>
      </c>
      <c r="BU17" s="284">
        <v>17.100000000000001</v>
      </c>
      <c r="BV17" s="298">
        <v>-1</v>
      </c>
      <c r="BW17" s="297"/>
      <c r="BX17" s="297"/>
      <c r="BY17" s="297"/>
      <c r="BZ17" s="297"/>
      <c r="CA17" s="284"/>
      <c r="CB17" s="298"/>
      <c r="CC17" s="297"/>
      <c r="CD17" s="284"/>
      <c r="CE17" s="352"/>
      <c r="CF17" s="298"/>
      <c r="CG17" s="297"/>
      <c r="CH17" s="284"/>
      <c r="CI17" s="352"/>
      <c r="CJ17" s="298"/>
      <c r="CK17" s="297"/>
      <c r="CL17" s="284"/>
      <c r="CM17" s="352"/>
      <c r="CN17" s="298"/>
      <c r="CO17" s="297"/>
      <c r="CP17" s="284"/>
      <c r="CQ17" s="352"/>
      <c r="CR17" s="298"/>
      <c r="CS17" s="297"/>
      <c r="CT17" s="284"/>
      <c r="CU17" s="352"/>
      <c r="CV17" s="352"/>
      <c r="CW17" s="298"/>
      <c r="CX17" s="297"/>
      <c r="CY17" s="284"/>
      <c r="CZ17" s="352"/>
      <c r="DA17" s="352"/>
      <c r="DB17" s="298"/>
      <c r="DC17" s="297"/>
      <c r="DD17" s="284"/>
      <c r="DE17" s="352"/>
      <c r="DF17" s="352"/>
      <c r="DG17" s="298"/>
      <c r="DH17" s="297">
        <v>-1</v>
      </c>
      <c r="DI17" s="289">
        <v>0</v>
      </c>
      <c r="DJ17" s="163">
        <v>18</v>
      </c>
      <c r="DK17" s="163">
        <v>0</v>
      </c>
      <c r="DL17" s="163">
        <v>0</v>
      </c>
      <c r="DM17" s="163">
        <v>1</v>
      </c>
      <c r="DN17" s="163">
        <v>4</v>
      </c>
      <c r="DO17" s="163">
        <v>4</v>
      </c>
      <c r="DP17" s="165">
        <v>17.100000000000001</v>
      </c>
      <c r="DQ17" s="165"/>
      <c r="DR17" s="165">
        <v>17.100000381469702</v>
      </c>
      <c r="DS17" s="163">
        <v>75</v>
      </c>
      <c r="DT17" s="163">
        <v>19</v>
      </c>
      <c r="DU17" s="163">
        <v>13</v>
      </c>
      <c r="DV17" s="163">
        <v>9</v>
      </c>
      <c r="DW17" s="163">
        <v>6</v>
      </c>
      <c r="DX17" s="163">
        <v>6</v>
      </c>
      <c r="DY17" s="163">
        <v>0</v>
      </c>
      <c r="DZ17" s="163">
        <v>1</v>
      </c>
      <c r="EA17" s="163">
        <v>0</v>
      </c>
      <c r="EB17" s="163">
        <v>0</v>
      </c>
      <c r="EC17" s="163">
        <v>13</v>
      </c>
      <c r="ED17" s="165">
        <v>6.7500012379428496</v>
      </c>
      <c r="EE17" s="165">
        <v>3.1153851867428499</v>
      </c>
      <c r="EF17" s="165">
        <v>3.1153851867428499</v>
      </c>
      <c r="EG17" s="165">
        <v>9.8653864246857008</v>
      </c>
      <c r="EH17" s="166">
        <v>1.44230795682539</v>
      </c>
      <c r="EI17" s="165">
        <v>111.990922075724</v>
      </c>
      <c r="EJ17" s="164">
        <v>0.27941176470588203</v>
      </c>
      <c r="EK17" s="164">
        <v>0.265306122448979</v>
      </c>
      <c r="EL17" s="283">
        <v>0.41818181799999998</v>
      </c>
      <c r="EM17" s="283">
        <v>0.16363636300000001</v>
      </c>
      <c r="EN17" s="283">
        <v>0.41818181799999998</v>
      </c>
      <c r="EO17" s="283">
        <v>0.16363636000000001</v>
      </c>
      <c r="EP17" s="283">
        <v>0.38181818000000001</v>
      </c>
      <c r="EQ17" s="283">
        <v>9.4224920000000004E-2</v>
      </c>
      <c r="ER17" s="165">
        <v>-0.38891714642325198</v>
      </c>
      <c r="ES17" s="166">
        <v>4.67307778011428</v>
      </c>
      <c r="ET17" s="166">
        <v>6.86</v>
      </c>
      <c r="EU17" s="166">
        <v>7.3782278668952399</v>
      </c>
      <c r="EV17" s="166">
        <v>4.8846746502905596</v>
      </c>
      <c r="EW17" s="166">
        <v>4.4175653346538502</v>
      </c>
      <c r="EX17" s="289">
        <v>-0.82481139898300104</v>
      </c>
    </row>
    <row r="18" spans="1:157" ht="13" customHeight="1">
      <c r="A18" s="160" t="s">
        <v>555</v>
      </c>
      <c r="B18" s="160">
        <v>9321</v>
      </c>
      <c r="C18" s="160">
        <v>11836</v>
      </c>
      <c r="D18" s="160">
        <v>592836</v>
      </c>
      <c r="E18" s="160" t="s">
        <v>13</v>
      </c>
      <c r="G18" s="175"/>
      <c r="H18" s="162" t="s">
        <v>206</v>
      </c>
      <c r="I18" s="162" t="s">
        <v>1936</v>
      </c>
      <c r="J18" s="161">
        <v>31</v>
      </c>
      <c r="K18" s="161">
        <v>1</v>
      </c>
      <c r="M18" s="184" t="s">
        <v>837</v>
      </c>
      <c r="Z18" s="163"/>
      <c r="AS18" s="283"/>
      <c r="AT18" s="283"/>
      <c r="AU18" s="283"/>
      <c r="AV18" s="283"/>
      <c r="AW18" s="283"/>
      <c r="AX18" s="283"/>
      <c r="AY18" s="363"/>
      <c r="AZ18" s="283"/>
      <c r="BA18" s="283"/>
      <c r="BB18" s="283"/>
      <c r="BC18" s="283"/>
      <c r="BD18" s="164"/>
      <c r="BE18" s="164"/>
      <c r="BF18" s="164"/>
      <c r="BG18" s="164"/>
      <c r="BH18" s="164"/>
      <c r="BI18" s="164"/>
      <c r="BJ18" s="165"/>
      <c r="BK18" s="164"/>
      <c r="BL18" s="165"/>
      <c r="BM18" s="165"/>
      <c r="BN18" s="165"/>
      <c r="BO18" s="165"/>
      <c r="BP18" s="165"/>
      <c r="BQ18" s="165"/>
      <c r="BR18" s="165"/>
      <c r="BS18" s="289"/>
      <c r="BT18" s="297">
        <v>19</v>
      </c>
      <c r="BU18" s="284">
        <v>83.2</v>
      </c>
      <c r="BV18" s="298">
        <v>0</v>
      </c>
      <c r="BW18" s="297"/>
      <c r="BX18" s="297"/>
      <c r="BY18" s="297"/>
      <c r="BZ18" s="297"/>
      <c r="CA18" s="284"/>
      <c r="CB18" s="298"/>
      <c r="CC18" s="297"/>
      <c r="CD18" s="284"/>
      <c r="CE18" s="352"/>
      <c r="CF18" s="298"/>
      <c r="CG18" s="297"/>
      <c r="CH18" s="284"/>
      <c r="CI18" s="352"/>
      <c r="CJ18" s="298"/>
      <c r="CK18" s="297"/>
      <c r="CL18" s="284"/>
      <c r="CM18" s="352"/>
      <c r="CN18" s="298"/>
      <c r="CO18" s="297"/>
      <c r="CP18" s="284"/>
      <c r="CQ18" s="352"/>
      <c r="CR18" s="298"/>
      <c r="CS18" s="297"/>
      <c r="CT18" s="284"/>
      <c r="CU18" s="352"/>
      <c r="CV18" s="352"/>
      <c r="CW18" s="298"/>
      <c r="CX18" s="297"/>
      <c r="CY18" s="284"/>
      <c r="CZ18" s="352"/>
      <c r="DA18" s="352"/>
      <c r="DB18" s="298"/>
      <c r="DC18" s="297"/>
      <c r="DD18" s="284"/>
      <c r="DE18" s="352"/>
      <c r="DF18" s="352"/>
      <c r="DG18" s="298"/>
      <c r="DH18" s="297">
        <v>0</v>
      </c>
      <c r="DI18" s="289">
        <v>0</v>
      </c>
      <c r="DJ18" s="163">
        <v>19</v>
      </c>
      <c r="DK18" s="163">
        <v>15</v>
      </c>
      <c r="DL18" s="163">
        <v>0</v>
      </c>
      <c r="DM18" s="163">
        <v>3</v>
      </c>
      <c r="DN18" s="163">
        <v>7</v>
      </c>
      <c r="DO18" s="163">
        <v>0</v>
      </c>
      <c r="DP18" s="165">
        <v>83.2</v>
      </c>
      <c r="DQ18" s="165">
        <v>74</v>
      </c>
      <c r="DR18" s="165">
        <v>9.1999998092651296</v>
      </c>
      <c r="DS18" s="163">
        <v>381</v>
      </c>
      <c r="DT18" s="163">
        <v>107</v>
      </c>
      <c r="DU18" s="163">
        <v>68</v>
      </c>
      <c r="DV18" s="163">
        <v>66</v>
      </c>
      <c r="DW18" s="163">
        <v>24</v>
      </c>
      <c r="DX18" s="163">
        <v>37</v>
      </c>
      <c r="DY18" s="163">
        <v>0</v>
      </c>
      <c r="DZ18" s="163">
        <v>3</v>
      </c>
      <c r="EA18" s="163">
        <v>0</v>
      </c>
      <c r="EB18" s="163">
        <v>0</v>
      </c>
      <c r="EC18" s="163">
        <v>58</v>
      </c>
      <c r="ED18" s="165">
        <v>6.2390438721116803</v>
      </c>
      <c r="EE18" s="165">
        <v>3.9800797115195201</v>
      </c>
      <c r="EF18" s="165">
        <v>2.5816733263910399</v>
      </c>
      <c r="EG18" s="165">
        <v>11.509960246826701</v>
      </c>
      <c r="EH18" s="166">
        <v>1.7211155509273599</v>
      </c>
      <c r="EI18" s="165">
        <v>133.63950232339801</v>
      </c>
      <c r="EJ18" s="164">
        <v>0.31378299120234598</v>
      </c>
      <c r="EK18" s="164">
        <v>0.32046332046331999</v>
      </c>
      <c r="EL18" s="283">
        <v>0.378091872</v>
      </c>
      <c r="EM18" s="283">
        <v>0.21554770300000001</v>
      </c>
      <c r="EN18" s="283">
        <v>0.406360424</v>
      </c>
      <c r="EO18" s="283">
        <v>0.13427562000000001</v>
      </c>
      <c r="EP18" s="283">
        <v>0.46289753</v>
      </c>
      <c r="EQ18" s="283">
        <v>6.6898949999999999E-2</v>
      </c>
      <c r="ER18" s="165">
        <v>0.146937645583054</v>
      </c>
      <c r="ES18" s="166">
        <v>7.0996016475753603</v>
      </c>
      <c r="ET18" s="166">
        <v>7.12</v>
      </c>
      <c r="EU18" s="166">
        <v>6.9435810919445702</v>
      </c>
      <c r="EV18" s="166">
        <v>5.29288897814466</v>
      </c>
      <c r="EW18" s="166">
        <v>5.2523568236722404</v>
      </c>
      <c r="EX18" s="289">
        <v>-1.1358061134815201</v>
      </c>
    </row>
    <row r="19" spans="1:157" ht="13" customHeight="1">
      <c r="A19" s="160" t="s">
        <v>555</v>
      </c>
      <c r="B19" s="160">
        <v>11663</v>
      </c>
      <c r="C19" s="160">
        <v>17759</v>
      </c>
      <c r="E19" s="160" t="s">
        <v>438</v>
      </c>
      <c r="G19" s="175"/>
      <c r="H19" s="162" t="s">
        <v>988</v>
      </c>
      <c r="I19" s="162" t="s">
        <v>1857</v>
      </c>
      <c r="J19" s="161">
        <v>29</v>
      </c>
      <c r="K19" s="161">
        <v>1</v>
      </c>
      <c r="M19" s="184" t="s">
        <v>46</v>
      </c>
      <c r="Z19" s="163"/>
      <c r="BT19" s="297"/>
      <c r="BU19" s="284"/>
      <c r="BV19" s="298"/>
      <c r="BW19" s="297"/>
      <c r="BX19" s="297"/>
      <c r="BY19" s="297"/>
      <c r="BZ19" s="297"/>
      <c r="CA19" s="284"/>
      <c r="CB19" s="298"/>
      <c r="CC19" s="297"/>
      <c r="CD19" s="284"/>
      <c r="CE19" s="352"/>
      <c r="CF19" s="298"/>
      <c r="CG19" s="297"/>
      <c r="CH19" s="284"/>
      <c r="CI19" s="352"/>
      <c r="CJ19" s="298"/>
      <c r="CK19" s="297"/>
      <c r="CL19" s="284"/>
      <c r="CM19" s="352"/>
      <c r="CN19" s="298"/>
      <c r="CO19" s="297"/>
      <c r="CP19" s="284"/>
      <c r="CQ19" s="352"/>
      <c r="CR19" s="298"/>
      <c r="CS19" s="297"/>
      <c r="CT19" s="284"/>
      <c r="CU19" s="352"/>
      <c r="CV19" s="352"/>
      <c r="CW19" s="298"/>
      <c r="CX19" s="297"/>
      <c r="CY19" s="284"/>
      <c r="CZ19" s="352"/>
      <c r="DA19" s="352"/>
      <c r="DB19" s="298"/>
      <c r="DC19" s="297"/>
      <c r="DD19" s="284"/>
      <c r="DE19" s="352"/>
      <c r="DF19" s="352"/>
      <c r="DG19" s="298"/>
      <c r="DH19" s="297"/>
      <c r="DP19" s="165"/>
      <c r="DQ19" s="165"/>
      <c r="DR19" s="165"/>
      <c r="ED19" s="165"/>
      <c r="EE19" s="165"/>
      <c r="EF19" s="165"/>
      <c r="EG19" s="165"/>
      <c r="EH19" s="166"/>
      <c r="EI19" s="166"/>
      <c r="EJ19" s="164"/>
      <c r="EK19" s="164"/>
      <c r="EL19" s="283"/>
      <c r="EM19" s="283"/>
      <c r="EN19" s="283"/>
      <c r="EO19" s="283"/>
      <c r="EP19" s="283"/>
      <c r="EQ19" s="283"/>
      <c r="ER19" s="165"/>
      <c r="ES19" s="166"/>
      <c r="ET19" s="166"/>
      <c r="EU19" s="166"/>
      <c r="EV19" s="166"/>
      <c r="EW19" s="166"/>
      <c r="EX19" s="289"/>
    </row>
    <row r="20" spans="1:157" ht="13" customHeight="1">
      <c r="A20" s="160" t="s">
        <v>555</v>
      </c>
      <c r="B20" s="160">
        <v>12011</v>
      </c>
      <c r="C20" s="160">
        <v>24729</v>
      </c>
      <c r="D20" s="160">
        <v>681351</v>
      </c>
      <c r="E20" s="160" t="s">
        <v>18</v>
      </c>
      <c r="G20" s="175"/>
      <c r="H20" s="162" t="s">
        <v>3047</v>
      </c>
      <c r="I20" s="162" t="s">
        <v>145</v>
      </c>
      <c r="J20" s="160">
        <v>24</v>
      </c>
      <c r="K20" s="161">
        <v>2</v>
      </c>
      <c r="L20" s="161" t="s">
        <v>837</v>
      </c>
      <c r="Z20" s="163">
        <v>136</v>
      </c>
      <c r="AA20" s="163">
        <v>522</v>
      </c>
      <c r="AB20" s="163">
        <v>479</v>
      </c>
      <c r="AC20" s="163">
        <v>117</v>
      </c>
      <c r="AD20" s="163">
        <v>79</v>
      </c>
      <c r="AE20" s="163">
        <v>17</v>
      </c>
      <c r="AF20" s="163">
        <v>1</v>
      </c>
      <c r="AG20" s="163">
        <v>20</v>
      </c>
      <c r="AH20" s="163">
        <v>64</v>
      </c>
      <c r="AI20" s="163">
        <v>56</v>
      </c>
      <c r="AJ20" s="163">
        <v>2</v>
      </c>
      <c r="AK20" s="163">
        <v>3</v>
      </c>
      <c r="AL20" s="163">
        <v>33</v>
      </c>
      <c r="AM20" s="163">
        <v>0</v>
      </c>
      <c r="AN20" s="163">
        <v>155</v>
      </c>
      <c r="AO20" s="163">
        <v>8</v>
      </c>
      <c r="AP20" s="163">
        <v>1</v>
      </c>
      <c r="AQ20" s="163">
        <v>1</v>
      </c>
      <c r="AR20" s="163">
        <v>7</v>
      </c>
      <c r="AS20" s="283">
        <v>6.3218389999999999E-2</v>
      </c>
      <c r="AT20" s="283">
        <v>0.29693486499999999</v>
      </c>
      <c r="AU20" s="283">
        <v>0.44478528000000001</v>
      </c>
      <c r="AV20" s="283">
        <v>0.2208589</v>
      </c>
      <c r="AW20" s="283">
        <v>0.1196319</v>
      </c>
      <c r="AX20" s="283">
        <v>0.46319018000000001</v>
      </c>
      <c r="AY20" s="363">
        <v>111.63800000000001</v>
      </c>
      <c r="AZ20" s="283">
        <v>0.16322418</v>
      </c>
      <c r="BA20" s="283">
        <v>0.37846153799999999</v>
      </c>
      <c r="BB20" s="283">
        <v>0.243076923</v>
      </c>
      <c r="BC20" s="283">
        <v>0.37846153799999999</v>
      </c>
      <c r="BD20" s="164">
        <v>0.31803278600000001</v>
      </c>
      <c r="BE20" s="164">
        <v>0.24425887199999999</v>
      </c>
      <c r="BF20" s="164">
        <v>0.303262955</v>
      </c>
      <c r="BG20" s="164">
        <v>0.40918580300000001</v>
      </c>
      <c r="BH20" s="164">
        <v>0.71244875799999996</v>
      </c>
      <c r="BI20" s="164">
        <v>0.164926931</v>
      </c>
      <c r="BJ20" s="165">
        <v>106.553198407259</v>
      </c>
      <c r="BK20" s="164">
        <v>0.31106662246865102</v>
      </c>
      <c r="BL20" s="165">
        <v>0.37290017534991499</v>
      </c>
      <c r="BM20" s="165">
        <v>61.435453566210398</v>
      </c>
      <c r="BN20" s="165">
        <v>100.829342969552</v>
      </c>
      <c r="BO20" s="165">
        <v>-0.13408420187860701</v>
      </c>
      <c r="BP20" s="165">
        <v>-4.7417446672916403</v>
      </c>
      <c r="BQ20" s="165">
        <v>20.683464456303099</v>
      </c>
      <c r="BR20" s="165">
        <v>-4.2463968224356501</v>
      </c>
      <c r="BS20" s="289">
        <v>2.13614124904425</v>
      </c>
      <c r="BT20" s="297"/>
      <c r="BU20" s="284"/>
      <c r="BV20" s="298"/>
      <c r="BW20" s="297">
        <v>127</v>
      </c>
      <c r="BX20" s="297">
        <v>1064.0999999999999</v>
      </c>
      <c r="BY20" s="297">
        <v>0</v>
      </c>
      <c r="BZ20" s="297">
        <v>0</v>
      </c>
      <c r="CA20" s="284">
        <v>1</v>
      </c>
      <c r="CB20" s="298">
        <v>-2</v>
      </c>
      <c r="CC20" s="297"/>
      <c r="CD20" s="284"/>
      <c r="CE20" s="352"/>
      <c r="CF20" s="298"/>
      <c r="CG20" s="297"/>
      <c r="CH20" s="284"/>
      <c r="CI20" s="352"/>
      <c r="CJ20" s="298"/>
      <c r="CK20" s="297"/>
      <c r="CL20" s="284"/>
      <c r="CM20" s="352"/>
      <c r="CN20" s="298"/>
      <c r="CO20" s="297"/>
      <c r="CP20" s="284"/>
      <c r="CQ20" s="352"/>
      <c r="CR20" s="298"/>
      <c r="CS20" s="297"/>
      <c r="CT20" s="284"/>
      <c r="CU20" s="352"/>
      <c r="CV20" s="352"/>
      <c r="CW20" s="298"/>
      <c r="CX20" s="297"/>
      <c r="CY20" s="284"/>
      <c r="CZ20" s="352"/>
      <c r="DA20" s="352"/>
      <c r="DB20" s="298"/>
      <c r="DC20" s="297"/>
      <c r="DD20" s="284"/>
      <c r="DE20" s="352"/>
      <c r="DF20" s="352"/>
      <c r="DG20" s="298"/>
      <c r="DH20" s="297">
        <v>0</v>
      </c>
      <c r="DI20" s="289">
        <v>7.51284620165824</v>
      </c>
      <c r="DP20" s="165"/>
      <c r="DQ20" s="165"/>
      <c r="DR20" s="165"/>
      <c r="ED20" s="165"/>
      <c r="EE20" s="165"/>
      <c r="EF20" s="165"/>
      <c r="EG20" s="165"/>
      <c r="EH20" s="166"/>
      <c r="EI20" s="165"/>
      <c r="EJ20" s="164"/>
      <c r="EK20" s="164"/>
      <c r="EL20" s="283"/>
      <c r="EM20" s="283"/>
      <c r="EN20" s="283"/>
      <c r="EO20" s="283"/>
      <c r="EP20" s="283"/>
      <c r="EQ20" s="283"/>
      <c r="ER20" s="165"/>
      <c r="ES20" s="166"/>
      <c r="ET20" s="166"/>
      <c r="EU20" s="166"/>
      <c r="EV20" s="166"/>
      <c r="EW20" s="166"/>
      <c r="EX20" s="289"/>
      <c r="FA20" s="167"/>
    </row>
    <row r="21" spans="1:157" ht="13" customHeight="1">
      <c r="A21" s="160" t="s">
        <v>555</v>
      </c>
      <c r="B21" s="160">
        <v>11033</v>
      </c>
      <c r="C21" s="160">
        <v>15271</v>
      </c>
      <c r="D21" s="160">
        <v>642851</v>
      </c>
      <c r="E21" s="160" t="s">
        <v>188</v>
      </c>
      <c r="G21" s="175"/>
      <c r="H21" s="162" t="s">
        <v>2267</v>
      </c>
      <c r="I21" s="162" t="s">
        <v>595</v>
      </c>
      <c r="J21" s="161">
        <v>33</v>
      </c>
      <c r="K21" s="161">
        <v>2</v>
      </c>
      <c r="L21" s="161" t="s">
        <v>837</v>
      </c>
      <c r="Z21" s="163">
        <v>7</v>
      </c>
      <c r="AA21" s="163">
        <v>20</v>
      </c>
      <c r="AB21" s="163">
        <v>19</v>
      </c>
      <c r="AC21" s="163">
        <v>7</v>
      </c>
      <c r="AD21" s="163">
        <v>3</v>
      </c>
      <c r="AE21" s="163">
        <v>4</v>
      </c>
      <c r="AF21" s="163">
        <v>0</v>
      </c>
      <c r="AG21" s="163">
        <v>0</v>
      </c>
      <c r="AH21" s="163">
        <v>3</v>
      </c>
      <c r="AI21" s="163">
        <v>2</v>
      </c>
      <c r="AJ21" s="163">
        <v>0</v>
      </c>
      <c r="AK21" s="163">
        <v>0</v>
      </c>
      <c r="AL21" s="163">
        <v>0</v>
      </c>
      <c r="AM21" s="163">
        <v>0</v>
      </c>
      <c r="AN21" s="163">
        <v>5</v>
      </c>
      <c r="AO21" s="163">
        <v>1</v>
      </c>
      <c r="AP21" s="163">
        <v>0</v>
      </c>
      <c r="AQ21" s="163">
        <v>0</v>
      </c>
      <c r="AR21" s="163">
        <v>0</v>
      </c>
      <c r="AS21" s="283">
        <v>0</v>
      </c>
      <c r="AT21" s="283">
        <v>0.25</v>
      </c>
      <c r="AU21" s="283">
        <v>0.42857142999999998</v>
      </c>
      <c r="AV21" s="283">
        <v>0.21428570999999999</v>
      </c>
      <c r="AW21" s="283">
        <v>0</v>
      </c>
      <c r="AX21" s="283">
        <v>0.35714286000000001</v>
      </c>
      <c r="AY21" s="363">
        <v>110.04300000000001</v>
      </c>
      <c r="AZ21" s="283">
        <v>0.12</v>
      </c>
      <c r="BA21" s="283">
        <v>0.35714285699999998</v>
      </c>
      <c r="BB21" s="283">
        <v>0.35714285699999998</v>
      </c>
      <c r="BC21" s="283">
        <v>0.28571428500000001</v>
      </c>
      <c r="BD21" s="164">
        <v>0.5</v>
      </c>
      <c r="BE21" s="164">
        <v>0.36842105200000003</v>
      </c>
      <c r="BF21" s="164">
        <v>0.4</v>
      </c>
      <c r="BG21" s="164">
        <v>0.57894736800000002</v>
      </c>
      <c r="BH21" s="164">
        <v>0.97894736800000004</v>
      </c>
      <c r="BI21" s="164">
        <v>0.21052631599999999</v>
      </c>
      <c r="BJ21" s="165">
        <v>134.02855553992899</v>
      </c>
      <c r="BK21" s="164">
        <v>0.41915543675422601</v>
      </c>
      <c r="BL21" s="165">
        <v>1.75421556837277</v>
      </c>
      <c r="BM21" s="165">
        <v>4.0937770009727901</v>
      </c>
      <c r="BN21" s="165">
        <v>165.31239125969199</v>
      </c>
      <c r="BO21" s="165">
        <v>-0.115972796133821</v>
      </c>
      <c r="BP21" s="165">
        <v>4.0576234459877E-2</v>
      </c>
      <c r="BQ21" s="165">
        <v>3.5035201991663998</v>
      </c>
      <c r="BR21" s="165">
        <v>1.60259722180085</v>
      </c>
      <c r="BS21" s="289">
        <v>0.36183561173275097</v>
      </c>
      <c r="BT21" s="297"/>
      <c r="BU21" s="284"/>
      <c r="BV21" s="298"/>
      <c r="BW21" s="297">
        <v>6</v>
      </c>
      <c r="BX21" s="297">
        <v>49</v>
      </c>
      <c r="BY21" s="297">
        <v>2</v>
      </c>
      <c r="BZ21" s="297">
        <v>1</v>
      </c>
      <c r="CA21" s="284">
        <v>0</v>
      </c>
      <c r="CB21" s="298">
        <v>0</v>
      </c>
      <c r="CC21" s="297"/>
      <c r="CD21" s="284"/>
      <c r="CE21" s="352"/>
      <c r="CF21" s="298"/>
      <c r="CG21" s="297"/>
      <c r="CH21" s="284"/>
      <c r="CI21" s="352"/>
      <c r="CJ21" s="298"/>
      <c r="CK21" s="297"/>
      <c r="CL21" s="284"/>
      <c r="CM21" s="352"/>
      <c r="CN21" s="298"/>
      <c r="CO21" s="297"/>
      <c r="CP21" s="284"/>
      <c r="CQ21" s="352"/>
      <c r="CR21" s="298"/>
      <c r="CS21" s="297"/>
      <c r="CT21" s="284"/>
      <c r="CU21" s="352"/>
      <c r="CV21" s="352"/>
      <c r="CW21" s="298"/>
      <c r="CX21" s="297"/>
      <c r="CY21" s="284"/>
      <c r="CZ21" s="352"/>
      <c r="DA21" s="352"/>
      <c r="DB21" s="298"/>
      <c r="DC21" s="297"/>
      <c r="DD21" s="284"/>
      <c r="DE21" s="352"/>
      <c r="DF21" s="352"/>
      <c r="DG21" s="298"/>
      <c r="DH21" s="297">
        <v>2</v>
      </c>
      <c r="DI21" s="289">
        <v>1.23584829270839</v>
      </c>
      <c r="DP21" s="165"/>
      <c r="DQ21" s="165"/>
      <c r="DR21" s="165"/>
      <c r="ED21" s="165"/>
      <c r="EE21" s="165"/>
      <c r="EF21" s="165"/>
      <c r="EG21" s="165"/>
      <c r="EH21" s="166"/>
      <c r="EI21" s="165"/>
      <c r="EJ21" s="164"/>
      <c r="EK21" s="164"/>
      <c r="EL21" s="283"/>
      <c r="EM21" s="283"/>
      <c r="EN21" s="283"/>
      <c r="EO21" s="283"/>
      <c r="EP21" s="283"/>
      <c r="EQ21" s="283"/>
      <c r="ER21" s="165"/>
      <c r="ES21" s="166"/>
      <c r="ET21" s="166"/>
      <c r="EU21" s="166"/>
      <c r="EV21" s="166"/>
      <c r="EW21" s="166"/>
      <c r="EX21" s="289"/>
    </row>
    <row r="22" spans="1:157" ht="13" customHeight="1">
      <c r="A22" s="160" t="s">
        <v>555</v>
      </c>
      <c r="B22" s="160">
        <v>9615</v>
      </c>
      <c r="C22" s="160">
        <v>15674</v>
      </c>
      <c r="D22" s="160">
        <v>624512</v>
      </c>
      <c r="E22" s="160" t="s">
        <v>609</v>
      </c>
      <c r="G22" s="175"/>
      <c r="H22" s="168" t="s">
        <v>370</v>
      </c>
      <c r="I22" s="169" t="s">
        <v>5</v>
      </c>
      <c r="J22" s="170">
        <v>29</v>
      </c>
      <c r="K22" s="161">
        <v>2</v>
      </c>
      <c r="L22" s="161" t="s">
        <v>46</v>
      </c>
      <c r="Z22" s="163">
        <v>53</v>
      </c>
      <c r="AA22" s="163">
        <v>158</v>
      </c>
      <c r="AB22" s="163">
        <v>139</v>
      </c>
      <c r="AC22" s="163">
        <v>29</v>
      </c>
      <c r="AD22" s="163">
        <v>23</v>
      </c>
      <c r="AE22" s="163">
        <v>3</v>
      </c>
      <c r="AF22" s="163">
        <v>0</v>
      </c>
      <c r="AG22" s="163">
        <v>3</v>
      </c>
      <c r="AH22" s="163">
        <v>10</v>
      </c>
      <c r="AI22" s="163">
        <v>18</v>
      </c>
      <c r="AJ22" s="163">
        <v>3</v>
      </c>
      <c r="AK22" s="163">
        <v>0</v>
      </c>
      <c r="AL22" s="163">
        <v>13</v>
      </c>
      <c r="AM22" s="163">
        <v>0</v>
      </c>
      <c r="AN22" s="163">
        <v>39</v>
      </c>
      <c r="AO22" s="163">
        <v>2</v>
      </c>
      <c r="AP22" s="163">
        <v>3</v>
      </c>
      <c r="AQ22" s="163">
        <v>1</v>
      </c>
      <c r="AR22" s="163">
        <v>4</v>
      </c>
      <c r="AS22" s="283">
        <v>8.2278481000000001E-2</v>
      </c>
      <c r="AT22" s="283">
        <v>0.24683544299999999</v>
      </c>
      <c r="AU22" s="283">
        <v>0.38461538000000001</v>
      </c>
      <c r="AV22" s="283">
        <v>0.25</v>
      </c>
      <c r="AW22" s="283">
        <v>6.7307690000000003E-2</v>
      </c>
      <c r="AX22" s="283">
        <v>0.26923077000000001</v>
      </c>
      <c r="AY22" s="363">
        <v>105.83799999999999</v>
      </c>
      <c r="AZ22" s="283">
        <v>0.10180624000000001</v>
      </c>
      <c r="BA22" s="283">
        <v>0.43</v>
      </c>
      <c r="BB22" s="283">
        <v>0.18</v>
      </c>
      <c r="BC22" s="283">
        <v>0.39</v>
      </c>
      <c r="BD22" s="164">
        <v>0.26</v>
      </c>
      <c r="BE22" s="164">
        <v>0.20863309299999999</v>
      </c>
      <c r="BF22" s="164">
        <v>0.28025477700000001</v>
      </c>
      <c r="BG22" s="164">
        <v>0.29496402799999999</v>
      </c>
      <c r="BH22" s="164">
        <v>0.575218805</v>
      </c>
      <c r="BI22" s="164">
        <v>8.6330934999999998E-2</v>
      </c>
      <c r="BJ22" s="165">
        <v>55.775228399412903</v>
      </c>
      <c r="BK22" s="164">
        <v>0.25853886270219301</v>
      </c>
      <c r="BL22" s="165">
        <v>-6.5669773068475399</v>
      </c>
      <c r="BM22" s="165">
        <v>11.9155580106926</v>
      </c>
      <c r="BN22" s="165">
        <v>59.8566323767364</v>
      </c>
      <c r="BO22" s="165">
        <v>-6.6160902230137195E-2</v>
      </c>
      <c r="BP22" s="165">
        <v>-0.24084362387657099</v>
      </c>
      <c r="BQ22" s="165">
        <v>1.5461760804792</v>
      </c>
      <c r="BR22" s="165">
        <v>-7.4981673654365197</v>
      </c>
      <c r="BS22" s="289">
        <v>0.159685555133906</v>
      </c>
      <c r="BT22" s="297"/>
      <c r="BU22" s="284"/>
      <c r="BV22" s="298"/>
      <c r="BW22" s="297">
        <v>48</v>
      </c>
      <c r="BX22" s="297">
        <v>361.1</v>
      </c>
      <c r="BY22" s="297">
        <v>4</v>
      </c>
      <c r="BZ22" s="297">
        <v>0</v>
      </c>
      <c r="CA22" s="284">
        <v>0</v>
      </c>
      <c r="CB22" s="298">
        <v>1</v>
      </c>
      <c r="CC22" s="297"/>
      <c r="CD22" s="284"/>
      <c r="CE22" s="352"/>
      <c r="CF22" s="298"/>
      <c r="CG22" s="297"/>
      <c r="CH22" s="284"/>
      <c r="CI22" s="352"/>
      <c r="CJ22" s="298"/>
      <c r="CK22" s="297"/>
      <c r="CL22" s="284"/>
      <c r="CM22" s="352"/>
      <c r="CN22" s="298"/>
      <c r="CO22" s="297"/>
      <c r="CP22" s="284"/>
      <c r="CQ22" s="352"/>
      <c r="CR22" s="298"/>
      <c r="CS22" s="297"/>
      <c r="CT22" s="284"/>
      <c r="CU22" s="352"/>
      <c r="CV22" s="352"/>
      <c r="CW22" s="298"/>
      <c r="CX22" s="297"/>
      <c r="CY22" s="284"/>
      <c r="CZ22" s="352"/>
      <c r="DA22" s="352"/>
      <c r="DB22" s="298"/>
      <c r="DC22" s="297"/>
      <c r="DD22" s="284"/>
      <c r="DE22" s="352"/>
      <c r="DF22" s="352"/>
      <c r="DG22" s="298"/>
      <c r="DH22" s="297">
        <v>4</v>
      </c>
      <c r="DI22" s="289">
        <v>3.7725266218185398</v>
      </c>
      <c r="DP22" s="165"/>
      <c r="DQ22" s="165"/>
      <c r="DR22" s="165"/>
      <c r="ED22" s="165"/>
      <c r="EE22" s="165"/>
      <c r="EF22" s="165"/>
      <c r="EG22" s="165"/>
      <c r="EH22" s="166"/>
      <c r="EI22" s="165"/>
      <c r="EJ22" s="164"/>
      <c r="EK22" s="164"/>
      <c r="EL22" s="283"/>
      <c r="EM22" s="283"/>
      <c r="EN22" s="283"/>
      <c r="EO22" s="283"/>
      <c r="EP22" s="283"/>
      <c r="EQ22" s="283"/>
      <c r="ER22" s="165"/>
      <c r="ES22" s="166"/>
      <c r="ET22" s="166"/>
      <c r="EU22" s="166"/>
      <c r="EV22" s="166"/>
      <c r="EW22" s="166"/>
      <c r="EX22" s="289"/>
    </row>
    <row r="23" spans="1:157" ht="13" customHeight="1">
      <c r="A23" s="160" t="s">
        <v>555</v>
      </c>
      <c r="B23" s="160">
        <v>9186</v>
      </c>
      <c r="C23" s="160">
        <v>9627</v>
      </c>
      <c r="D23" s="160">
        <v>543228</v>
      </c>
      <c r="E23" s="160" t="s">
        <v>129</v>
      </c>
      <c r="G23" s="175"/>
      <c r="H23" s="168" t="s">
        <v>127</v>
      </c>
      <c r="I23" s="169" t="s">
        <v>12</v>
      </c>
      <c r="J23" s="170">
        <v>36</v>
      </c>
      <c r="K23" s="161">
        <v>2</v>
      </c>
      <c r="L23" s="161" t="s">
        <v>837</v>
      </c>
      <c r="Z23" s="163">
        <v>34</v>
      </c>
      <c r="AA23" s="163">
        <v>96</v>
      </c>
      <c r="AB23" s="163">
        <v>91</v>
      </c>
      <c r="AC23" s="163">
        <v>14</v>
      </c>
      <c r="AD23" s="163">
        <v>10</v>
      </c>
      <c r="AE23" s="163">
        <v>2</v>
      </c>
      <c r="AF23" s="163">
        <v>0</v>
      </c>
      <c r="AG23" s="163">
        <v>2</v>
      </c>
      <c r="AH23" s="163">
        <v>7</v>
      </c>
      <c r="AI23" s="163">
        <v>7</v>
      </c>
      <c r="AJ23" s="163">
        <v>0</v>
      </c>
      <c r="AK23" s="163">
        <v>0</v>
      </c>
      <c r="AL23" s="163">
        <v>2</v>
      </c>
      <c r="AM23" s="163">
        <v>0</v>
      </c>
      <c r="AN23" s="163">
        <v>36</v>
      </c>
      <c r="AO23" s="163">
        <v>1</v>
      </c>
      <c r="AP23" s="163">
        <v>1</v>
      </c>
      <c r="AQ23" s="163">
        <v>1</v>
      </c>
      <c r="AR23" s="163">
        <v>2</v>
      </c>
      <c r="AS23" s="283">
        <v>2.0833332999999999E-2</v>
      </c>
      <c r="AT23" s="283">
        <v>0.375</v>
      </c>
      <c r="AU23" s="283">
        <v>0.31578947000000002</v>
      </c>
      <c r="AV23" s="283">
        <v>0.26315789000000001</v>
      </c>
      <c r="AW23" s="283">
        <v>0.10526315999999999</v>
      </c>
      <c r="AX23" s="283">
        <v>0.42105262999999998</v>
      </c>
      <c r="AY23" s="363">
        <v>106.869</v>
      </c>
      <c r="AZ23" s="283">
        <v>0.18882979</v>
      </c>
      <c r="BA23" s="283">
        <v>0.33928571400000002</v>
      </c>
      <c r="BB23" s="283">
        <v>0.23214285700000001</v>
      </c>
      <c r="BC23" s="283">
        <v>0.42857142799999998</v>
      </c>
      <c r="BD23" s="164">
        <v>0.222222222</v>
      </c>
      <c r="BE23" s="164">
        <v>0.15384615300000001</v>
      </c>
      <c r="BF23" s="164">
        <v>0.178947368</v>
      </c>
      <c r="BG23" s="164">
        <v>0.24175824100000001</v>
      </c>
      <c r="BH23" s="164">
        <v>0.42070560899999998</v>
      </c>
      <c r="BI23" s="164">
        <v>8.7912087999999999E-2</v>
      </c>
      <c r="BJ23" s="165">
        <v>55.967968247442897</v>
      </c>
      <c r="BK23" s="164">
        <v>0.184459737100099</v>
      </c>
      <c r="BL23" s="165">
        <v>-9.7139044697300392</v>
      </c>
      <c r="BM23" s="165">
        <v>1.51599040675006</v>
      </c>
      <c r="BN23" s="165">
        <v>16.366165810684802</v>
      </c>
      <c r="BO23" s="165">
        <v>0.21832984577913001</v>
      </c>
      <c r="BP23" s="165">
        <v>-7.2954114526510197E-2</v>
      </c>
      <c r="BQ23" s="165">
        <v>-11.460482391984799</v>
      </c>
      <c r="BR23" s="165">
        <v>-9.6739111202672898</v>
      </c>
      <c r="BS23" s="289">
        <v>-1.1836126014181101</v>
      </c>
      <c r="BT23" s="297"/>
      <c r="BU23" s="284"/>
      <c r="BV23" s="298"/>
      <c r="BW23" s="297">
        <v>34</v>
      </c>
      <c r="BX23" s="297">
        <v>244</v>
      </c>
      <c r="BY23" s="297">
        <v>-5</v>
      </c>
      <c r="BZ23" s="297">
        <v>0</v>
      </c>
      <c r="CA23" s="284">
        <v>0</v>
      </c>
      <c r="CB23" s="298">
        <v>-4</v>
      </c>
      <c r="CC23" s="297"/>
      <c r="CD23" s="284"/>
      <c r="CE23" s="352"/>
      <c r="CF23" s="298"/>
      <c r="CG23" s="297"/>
      <c r="CH23" s="284"/>
      <c r="CI23" s="352"/>
      <c r="CJ23" s="298"/>
      <c r="CK23" s="297"/>
      <c r="CL23" s="284"/>
      <c r="CM23" s="352"/>
      <c r="CN23" s="298"/>
      <c r="CO23" s="297"/>
      <c r="CP23" s="284"/>
      <c r="CQ23" s="352"/>
      <c r="CR23" s="298"/>
      <c r="CS23" s="297"/>
      <c r="CT23" s="284"/>
      <c r="CU23" s="352"/>
      <c r="CV23" s="352"/>
      <c r="CW23" s="298"/>
      <c r="CX23" s="297"/>
      <c r="CY23" s="284"/>
      <c r="CZ23" s="352"/>
      <c r="DA23" s="352"/>
      <c r="DB23" s="298"/>
      <c r="DC23" s="297"/>
      <c r="DD23" s="284"/>
      <c r="DE23" s="352"/>
      <c r="DF23" s="352"/>
      <c r="DG23" s="298"/>
      <c r="DH23" s="297">
        <v>-5</v>
      </c>
      <c r="DI23" s="289">
        <v>-4.9789297580718896</v>
      </c>
      <c r="DP23" s="165"/>
      <c r="DQ23" s="165"/>
      <c r="DR23" s="165"/>
      <c r="ED23" s="165"/>
      <c r="EE23" s="165"/>
      <c r="EF23" s="165"/>
      <c r="EG23" s="165"/>
      <c r="EH23" s="166"/>
      <c r="EI23" s="165"/>
      <c r="EJ23" s="164"/>
      <c r="EK23" s="164"/>
      <c r="EL23" s="283"/>
      <c r="EM23" s="283"/>
      <c r="EN23" s="283"/>
      <c r="EO23" s="283"/>
      <c r="EP23" s="283"/>
      <c r="EQ23" s="283"/>
      <c r="ER23" s="165"/>
      <c r="ES23" s="166"/>
      <c r="ET23" s="166"/>
      <c r="EU23" s="166"/>
      <c r="EV23" s="166"/>
      <c r="EW23" s="166"/>
      <c r="EX23" s="289"/>
    </row>
    <row r="24" spans="1:157" ht="13" customHeight="1">
      <c r="A24" s="160" t="s">
        <v>555</v>
      </c>
      <c r="B24" s="160">
        <v>8658</v>
      </c>
      <c r="C24" s="160">
        <v>5361</v>
      </c>
      <c r="D24" s="160">
        <v>518692</v>
      </c>
      <c r="E24" s="160" t="s">
        <v>15</v>
      </c>
      <c r="G24" s="175"/>
      <c r="H24" s="168" t="s">
        <v>633</v>
      </c>
      <c r="I24" s="169" t="s">
        <v>622</v>
      </c>
      <c r="J24" s="170">
        <v>34</v>
      </c>
      <c r="K24" s="161">
        <v>3</v>
      </c>
      <c r="L24" s="161" t="s">
        <v>46</v>
      </c>
      <c r="Z24" s="163">
        <v>147</v>
      </c>
      <c r="AA24" s="163">
        <v>638</v>
      </c>
      <c r="AB24" s="163">
        <v>542</v>
      </c>
      <c r="AC24" s="163">
        <v>153</v>
      </c>
      <c r="AD24" s="163">
        <v>94</v>
      </c>
      <c r="AE24" s="163">
        <v>35</v>
      </c>
      <c r="AF24" s="163">
        <v>2</v>
      </c>
      <c r="AG24" s="163">
        <v>22</v>
      </c>
      <c r="AH24" s="163">
        <v>81</v>
      </c>
      <c r="AI24" s="163">
        <v>89</v>
      </c>
      <c r="AJ24" s="163">
        <v>9</v>
      </c>
      <c r="AK24" s="163">
        <v>2</v>
      </c>
      <c r="AL24" s="163">
        <v>78</v>
      </c>
      <c r="AM24" s="163">
        <v>9</v>
      </c>
      <c r="AN24" s="163">
        <v>100</v>
      </c>
      <c r="AO24" s="163">
        <v>10</v>
      </c>
      <c r="AP24" s="163">
        <v>8</v>
      </c>
      <c r="AQ24" s="163">
        <v>0</v>
      </c>
      <c r="AR24" s="163">
        <v>13</v>
      </c>
      <c r="AS24" s="283">
        <v>0.122257053</v>
      </c>
      <c r="AT24" s="283">
        <v>0.15673981100000001</v>
      </c>
      <c r="AU24" s="283">
        <v>0.35333333</v>
      </c>
      <c r="AV24" s="283">
        <v>0.31111111000000002</v>
      </c>
      <c r="AW24" s="283">
        <v>9.1111109999999995E-2</v>
      </c>
      <c r="AX24" s="283">
        <v>0.41555555999999999</v>
      </c>
      <c r="AY24" s="363">
        <v>112.337</v>
      </c>
      <c r="AZ24" s="283">
        <v>8.8351819999999998E-2</v>
      </c>
      <c r="BA24" s="283">
        <v>0.38666666599999999</v>
      </c>
      <c r="BB24" s="283">
        <v>0.22666666599999999</v>
      </c>
      <c r="BC24" s="283">
        <v>0.38666666599999999</v>
      </c>
      <c r="BD24" s="164">
        <v>0.306074766</v>
      </c>
      <c r="BE24" s="164">
        <v>0.28228782200000002</v>
      </c>
      <c r="BF24" s="164">
        <v>0.37774294600000002</v>
      </c>
      <c r="BG24" s="164">
        <v>0.47601475999999998</v>
      </c>
      <c r="BH24" s="164">
        <v>0.85375770600000001</v>
      </c>
      <c r="BI24" s="164">
        <v>0.19372693799999999</v>
      </c>
      <c r="BJ24" s="165">
        <v>123.333472805905</v>
      </c>
      <c r="BK24" s="164">
        <v>0.365357109492079</v>
      </c>
      <c r="BL24" s="165">
        <v>28.333984010639199</v>
      </c>
      <c r="BM24" s="165">
        <v>102.965993710579</v>
      </c>
      <c r="BN24" s="165">
        <v>137.27533705287399</v>
      </c>
      <c r="BO24" s="165">
        <v>-0.78416646771724396</v>
      </c>
      <c r="BP24" s="165">
        <v>-1.4318744018673799</v>
      </c>
      <c r="BQ24" s="165">
        <v>39.268200641749999</v>
      </c>
      <c r="BR24" s="165">
        <v>27.006419763686701</v>
      </c>
      <c r="BS24" s="289">
        <v>4.0555306072540196</v>
      </c>
      <c r="BT24" s="297"/>
      <c r="BU24" s="284"/>
      <c r="BV24" s="298"/>
      <c r="BW24" s="297"/>
      <c r="BX24" s="297"/>
      <c r="BY24" s="297"/>
      <c r="BZ24" s="297"/>
      <c r="CA24" s="284"/>
      <c r="CB24" s="298"/>
      <c r="CC24" s="297">
        <v>147</v>
      </c>
      <c r="CD24" s="284">
        <v>1270.0999999999999</v>
      </c>
      <c r="CE24" s="352">
        <v>1</v>
      </c>
      <c r="CF24" s="298">
        <v>1</v>
      </c>
      <c r="CG24" s="297"/>
      <c r="CH24" s="284"/>
      <c r="CI24" s="352"/>
      <c r="CJ24" s="298"/>
      <c r="CK24" s="297"/>
      <c r="CL24" s="284"/>
      <c r="CM24" s="352"/>
      <c r="CN24" s="298"/>
      <c r="CO24" s="297"/>
      <c r="CP24" s="284"/>
      <c r="CQ24" s="352"/>
      <c r="CR24" s="298"/>
      <c r="CS24" s="297"/>
      <c r="CT24" s="284"/>
      <c r="CU24" s="352"/>
      <c r="CV24" s="352"/>
      <c r="CW24" s="298"/>
      <c r="CX24" s="297"/>
      <c r="CY24" s="284"/>
      <c r="CZ24" s="352"/>
      <c r="DA24" s="352"/>
      <c r="DB24" s="298"/>
      <c r="DC24" s="297"/>
      <c r="DD24" s="284"/>
      <c r="DE24" s="352"/>
      <c r="DF24" s="352"/>
      <c r="DG24" s="298"/>
      <c r="DH24" s="297">
        <v>1</v>
      </c>
      <c r="DI24" s="289">
        <v>-8.9541015625</v>
      </c>
      <c r="DP24" s="165"/>
      <c r="DQ24" s="165"/>
      <c r="DR24" s="165"/>
      <c r="ED24" s="165"/>
      <c r="EE24" s="165"/>
      <c r="EF24" s="165"/>
      <c r="EG24" s="165"/>
      <c r="EH24" s="166"/>
      <c r="EI24" s="165"/>
      <c r="EJ24" s="164"/>
      <c r="EK24" s="164"/>
      <c r="EL24" s="283"/>
      <c r="EM24" s="283"/>
      <c r="EN24" s="283"/>
      <c r="EO24" s="283"/>
      <c r="EP24" s="283"/>
      <c r="EQ24" s="283"/>
      <c r="ER24" s="165"/>
      <c r="ES24" s="166"/>
      <c r="ET24" s="166"/>
      <c r="EU24" s="166"/>
      <c r="EV24" s="166"/>
      <c r="EW24" s="166"/>
      <c r="EX24" s="289"/>
    </row>
    <row r="25" spans="1:157" ht="13" customHeight="1">
      <c r="A25" s="160" t="s">
        <v>555</v>
      </c>
      <c r="B25" s="160">
        <v>10572</v>
      </c>
      <c r="C25" s="160">
        <v>18839</v>
      </c>
      <c r="D25" s="160">
        <v>647304</v>
      </c>
      <c r="E25" s="160" t="s">
        <v>213</v>
      </c>
      <c r="G25" s="175"/>
      <c r="H25" s="168" t="s">
        <v>964</v>
      </c>
      <c r="I25" s="169" t="s">
        <v>533</v>
      </c>
      <c r="J25" s="170">
        <v>27</v>
      </c>
      <c r="K25" s="161">
        <v>3</v>
      </c>
      <c r="L25" s="161" t="s">
        <v>46</v>
      </c>
      <c r="Z25" s="163">
        <v>152</v>
      </c>
      <c r="AA25" s="163">
        <v>633</v>
      </c>
      <c r="AB25" s="163">
        <v>563</v>
      </c>
      <c r="AC25" s="163">
        <v>137</v>
      </c>
      <c r="AD25" s="163">
        <v>79</v>
      </c>
      <c r="AE25" s="163">
        <v>27</v>
      </c>
      <c r="AF25" s="163">
        <v>0</v>
      </c>
      <c r="AG25" s="163">
        <v>31</v>
      </c>
      <c r="AH25" s="163">
        <v>84</v>
      </c>
      <c r="AI25" s="163">
        <v>108</v>
      </c>
      <c r="AJ25" s="163">
        <v>6</v>
      </c>
      <c r="AK25" s="163">
        <v>2</v>
      </c>
      <c r="AL25" s="163">
        <v>58</v>
      </c>
      <c r="AM25" s="163">
        <v>7</v>
      </c>
      <c r="AN25" s="163">
        <v>105</v>
      </c>
      <c r="AO25" s="163">
        <v>7</v>
      </c>
      <c r="AP25" s="163">
        <v>4</v>
      </c>
      <c r="AQ25" s="163">
        <v>0</v>
      </c>
      <c r="AR25" s="163">
        <v>17</v>
      </c>
      <c r="AS25" s="283">
        <v>9.1627172000000007E-2</v>
      </c>
      <c r="AT25" s="283">
        <v>0.165876777</v>
      </c>
      <c r="AU25" s="283">
        <v>0.41558442000000001</v>
      </c>
      <c r="AV25" s="283">
        <v>0.20995670999999999</v>
      </c>
      <c r="AW25" s="283">
        <v>8.4233260000000004E-2</v>
      </c>
      <c r="AX25" s="283">
        <v>0.40820733999999997</v>
      </c>
      <c r="AY25" s="363">
        <v>110.934</v>
      </c>
      <c r="AZ25" s="283">
        <v>0.10353866</v>
      </c>
      <c r="BA25" s="283">
        <v>0.46753246700000001</v>
      </c>
      <c r="BB25" s="283">
        <v>0.17099566999999999</v>
      </c>
      <c r="BC25" s="283">
        <v>0.36147186100000001</v>
      </c>
      <c r="BD25" s="164">
        <v>0.245939675</v>
      </c>
      <c r="BE25" s="164">
        <v>0.24333925300000001</v>
      </c>
      <c r="BF25" s="164">
        <v>0.31962025300000002</v>
      </c>
      <c r="BG25" s="164">
        <v>0.45648312600000002</v>
      </c>
      <c r="BH25" s="164">
        <v>0.77610337900000004</v>
      </c>
      <c r="BI25" s="164">
        <v>0.21314387300000001</v>
      </c>
      <c r="BJ25" s="165">
        <v>137.70438370105001</v>
      </c>
      <c r="BK25" s="164">
        <v>0.33160023488998402</v>
      </c>
      <c r="BL25" s="165">
        <v>10.9135912408977</v>
      </c>
      <c r="BM25" s="165">
        <v>84.960710582688407</v>
      </c>
      <c r="BN25" s="165">
        <v>118.28837056897601</v>
      </c>
      <c r="BO25" s="165">
        <v>-0.71812567527062998</v>
      </c>
      <c r="BP25" s="165">
        <v>-2.5322317108511898</v>
      </c>
      <c r="BQ25" s="165">
        <v>21.876287662556301</v>
      </c>
      <c r="BR25" s="165">
        <v>10.7137554710656</v>
      </c>
      <c r="BS25" s="289">
        <v>2.25933332158499</v>
      </c>
      <c r="BT25" s="297"/>
      <c r="BU25" s="284"/>
      <c r="BV25" s="298"/>
      <c r="BW25" s="297"/>
      <c r="BX25" s="297"/>
      <c r="BY25" s="297"/>
      <c r="BZ25" s="297"/>
      <c r="CA25" s="284"/>
      <c r="CB25" s="298"/>
      <c r="CC25" s="297">
        <v>137</v>
      </c>
      <c r="CD25" s="284">
        <v>1205</v>
      </c>
      <c r="CE25" s="352">
        <v>-5</v>
      </c>
      <c r="CF25" s="298">
        <v>1</v>
      </c>
      <c r="CG25" s="297"/>
      <c r="CH25" s="284"/>
      <c r="CI25" s="352"/>
      <c r="CJ25" s="298"/>
      <c r="CK25" s="297"/>
      <c r="CL25" s="284"/>
      <c r="CM25" s="352"/>
      <c r="CN25" s="298"/>
      <c r="CO25" s="297"/>
      <c r="CP25" s="284"/>
      <c r="CQ25" s="352"/>
      <c r="CR25" s="298"/>
      <c r="CS25" s="297"/>
      <c r="CT25" s="284"/>
      <c r="CU25" s="352"/>
      <c r="CV25" s="352"/>
      <c r="CW25" s="298"/>
      <c r="CX25" s="297"/>
      <c r="CY25" s="284"/>
      <c r="CZ25" s="352"/>
      <c r="DA25" s="352"/>
      <c r="DB25" s="298"/>
      <c r="DC25" s="297"/>
      <c r="DD25" s="284"/>
      <c r="DE25" s="352"/>
      <c r="DF25" s="352"/>
      <c r="DG25" s="298"/>
      <c r="DH25" s="297">
        <v>-5</v>
      </c>
      <c r="DI25" s="289">
        <v>-9.9581010341644198</v>
      </c>
      <c r="DP25" s="165"/>
      <c r="DQ25" s="165"/>
      <c r="DR25" s="165"/>
      <c r="ED25" s="165"/>
      <c r="EE25" s="165"/>
      <c r="EF25" s="165"/>
      <c r="EG25" s="165"/>
      <c r="EH25" s="166"/>
      <c r="EI25" s="165"/>
      <c r="EJ25" s="164"/>
      <c r="EK25" s="164"/>
      <c r="EL25" s="283"/>
      <c r="EM25" s="283"/>
      <c r="EN25" s="283"/>
      <c r="EO25" s="283"/>
      <c r="EP25" s="283"/>
      <c r="EQ25" s="283"/>
      <c r="ER25" s="165"/>
      <c r="ES25" s="166"/>
      <c r="ET25" s="166"/>
      <c r="EU25" s="166"/>
      <c r="EV25" s="166"/>
      <c r="EW25" s="166"/>
      <c r="EX25" s="289"/>
    </row>
    <row r="26" spans="1:157" ht="13" customHeight="1">
      <c r="A26" s="160" t="s">
        <v>555</v>
      </c>
      <c r="B26" s="160">
        <v>11692</v>
      </c>
      <c r="C26" s="160">
        <v>18036</v>
      </c>
      <c r="D26" s="160">
        <v>630105</v>
      </c>
      <c r="E26" s="160" t="s">
        <v>2172</v>
      </c>
      <c r="G26" s="175"/>
      <c r="H26" s="162" t="s">
        <v>1675</v>
      </c>
      <c r="I26" s="162" t="s">
        <v>247</v>
      </c>
      <c r="J26" s="161">
        <v>30</v>
      </c>
      <c r="K26" s="161">
        <v>3</v>
      </c>
      <c r="L26" s="161" t="s">
        <v>46</v>
      </c>
      <c r="Z26" s="163">
        <v>155</v>
      </c>
      <c r="AA26" s="163">
        <v>656</v>
      </c>
      <c r="AB26" s="163">
        <v>577</v>
      </c>
      <c r="AC26" s="163">
        <v>139</v>
      </c>
      <c r="AD26" s="163">
        <v>90</v>
      </c>
      <c r="AE26" s="163">
        <v>29</v>
      </c>
      <c r="AF26" s="163">
        <v>3</v>
      </c>
      <c r="AG26" s="163">
        <v>17</v>
      </c>
      <c r="AH26" s="163">
        <v>72</v>
      </c>
      <c r="AI26" s="163">
        <v>83</v>
      </c>
      <c r="AJ26" s="163">
        <v>5</v>
      </c>
      <c r="AK26" s="163">
        <v>2</v>
      </c>
      <c r="AL26" s="163">
        <v>61</v>
      </c>
      <c r="AM26" s="163">
        <v>0</v>
      </c>
      <c r="AN26" s="163">
        <v>118</v>
      </c>
      <c r="AO26" s="163">
        <v>11</v>
      </c>
      <c r="AP26" s="163">
        <v>3</v>
      </c>
      <c r="AQ26" s="163">
        <v>1</v>
      </c>
      <c r="AR26" s="163">
        <v>19</v>
      </c>
      <c r="AS26" s="283">
        <v>9.2987803999999993E-2</v>
      </c>
      <c r="AT26" s="283">
        <v>0.17987804800000001</v>
      </c>
      <c r="AU26" s="283">
        <v>0.32829374</v>
      </c>
      <c r="AV26" s="283">
        <v>0.28725701999999997</v>
      </c>
      <c r="AW26" s="283">
        <v>7.7253219999999997E-2</v>
      </c>
      <c r="AX26" s="283">
        <v>0.36480687000000001</v>
      </c>
      <c r="AY26" s="363">
        <v>110.901</v>
      </c>
      <c r="AZ26" s="283">
        <v>6.7513610000000002E-2</v>
      </c>
      <c r="BA26" s="283">
        <v>0.43478260800000001</v>
      </c>
      <c r="BB26" s="283">
        <v>0.19565217300000001</v>
      </c>
      <c r="BC26" s="283">
        <v>0.369565217</v>
      </c>
      <c r="BD26" s="164">
        <v>0.27415730300000002</v>
      </c>
      <c r="BE26" s="164">
        <v>0.240901213</v>
      </c>
      <c r="BF26" s="164">
        <v>0.32361963100000002</v>
      </c>
      <c r="BG26" s="164">
        <v>0.38994800600000001</v>
      </c>
      <c r="BH26" s="164">
        <v>0.71356763700000003</v>
      </c>
      <c r="BI26" s="164">
        <v>0.14904679300000001</v>
      </c>
      <c r="BJ26" s="165">
        <v>94.888500179943406</v>
      </c>
      <c r="BK26" s="164">
        <v>0.31488512410708003</v>
      </c>
      <c r="BL26" s="165">
        <v>2.4847502556179899</v>
      </c>
      <c r="BM26" s="165">
        <v>79.222365244898697</v>
      </c>
      <c r="BN26" s="165">
        <v>105.282647609438</v>
      </c>
      <c r="BO26" s="165">
        <v>1.00123742299929</v>
      </c>
      <c r="BP26" s="165">
        <v>0.107721596956253</v>
      </c>
      <c r="BQ26" s="165">
        <v>20.189629349533199</v>
      </c>
      <c r="BR26" s="165">
        <v>4.2516931441162997</v>
      </c>
      <c r="BS26" s="289">
        <v>2.0851390804265999</v>
      </c>
      <c r="BT26" s="297"/>
      <c r="BU26" s="284"/>
      <c r="BV26" s="298"/>
      <c r="BW26" s="297"/>
      <c r="BX26" s="297"/>
      <c r="BY26" s="297"/>
      <c r="BZ26" s="297"/>
      <c r="CA26" s="284"/>
      <c r="CB26" s="298"/>
      <c r="CC26" s="297">
        <v>85</v>
      </c>
      <c r="CD26" s="284">
        <v>715.1</v>
      </c>
      <c r="CE26" s="352">
        <v>0</v>
      </c>
      <c r="CF26" s="298">
        <v>3</v>
      </c>
      <c r="CG26" s="297">
        <v>69</v>
      </c>
      <c r="CH26" s="284">
        <v>570</v>
      </c>
      <c r="CI26" s="352">
        <v>-1</v>
      </c>
      <c r="CJ26" s="298">
        <v>-4</v>
      </c>
      <c r="CK26" s="297"/>
      <c r="CL26" s="284"/>
      <c r="CM26" s="352"/>
      <c r="CN26" s="298"/>
      <c r="CO26" s="297"/>
      <c r="CP26" s="284"/>
      <c r="CQ26" s="352"/>
      <c r="CR26" s="298"/>
      <c r="CS26" s="297"/>
      <c r="CT26" s="284"/>
      <c r="CU26" s="352"/>
      <c r="CV26" s="352"/>
      <c r="CW26" s="298"/>
      <c r="CX26" s="297"/>
      <c r="CY26" s="284"/>
      <c r="CZ26" s="352"/>
      <c r="DA26" s="352"/>
      <c r="DB26" s="298"/>
      <c r="DC26" s="297"/>
      <c r="DD26" s="284"/>
      <c r="DE26" s="352"/>
      <c r="DF26" s="352"/>
      <c r="DG26" s="298"/>
      <c r="DH26" s="297">
        <v>-1</v>
      </c>
      <c r="DI26" s="289">
        <v>-5.8765134513378099</v>
      </c>
      <c r="DP26" s="165"/>
      <c r="DQ26" s="165"/>
      <c r="DR26" s="165"/>
      <c r="ED26" s="165"/>
      <c r="EE26" s="165"/>
      <c r="EF26" s="165"/>
      <c r="EG26" s="165"/>
      <c r="EH26" s="166"/>
      <c r="EI26" s="165"/>
      <c r="EJ26" s="164"/>
      <c r="EK26" s="164"/>
      <c r="EL26" s="283"/>
      <c r="EM26" s="283"/>
      <c r="EN26" s="283"/>
      <c r="EO26" s="283"/>
      <c r="EP26" s="283"/>
      <c r="EQ26" s="283"/>
      <c r="ER26" s="165"/>
      <c r="ES26" s="166"/>
      <c r="ET26" s="166"/>
      <c r="EU26" s="166"/>
      <c r="EV26" s="166"/>
      <c r="EW26" s="166"/>
      <c r="EX26" s="289"/>
    </row>
    <row r="27" spans="1:157" ht="13" customHeight="1">
      <c r="A27" s="160" t="s">
        <v>555</v>
      </c>
      <c r="B27" s="160">
        <v>9483</v>
      </c>
      <c r="C27" s="160">
        <v>5827</v>
      </c>
      <c r="D27" s="160">
        <v>527038</v>
      </c>
      <c r="E27" s="160" t="s">
        <v>2177</v>
      </c>
      <c r="G27" s="175"/>
      <c r="H27" s="168" t="s">
        <v>445</v>
      </c>
      <c r="I27" s="169" t="s">
        <v>325</v>
      </c>
      <c r="J27" s="170">
        <v>32</v>
      </c>
      <c r="K27" s="161">
        <v>3</v>
      </c>
      <c r="L27" s="161" t="s">
        <v>837</v>
      </c>
      <c r="Z27" s="163">
        <v>71</v>
      </c>
      <c r="AA27" s="163">
        <v>242</v>
      </c>
      <c r="AB27" s="163">
        <v>214</v>
      </c>
      <c r="AC27" s="163">
        <v>44</v>
      </c>
      <c r="AD27" s="163">
        <v>28</v>
      </c>
      <c r="AE27" s="163">
        <v>12</v>
      </c>
      <c r="AF27" s="163">
        <v>0</v>
      </c>
      <c r="AG27" s="163">
        <v>4</v>
      </c>
      <c r="AH27" s="163">
        <v>19</v>
      </c>
      <c r="AI27" s="163">
        <v>26</v>
      </c>
      <c r="AJ27" s="163">
        <v>0</v>
      </c>
      <c r="AK27" s="163">
        <v>0</v>
      </c>
      <c r="AL27" s="163">
        <v>20</v>
      </c>
      <c r="AM27" s="163">
        <v>1</v>
      </c>
      <c r="AN27" s="163">
        <v>33</v>
      </c>
      <c r="AO27" s="163">
        <v>3</v>
      </c>
      <c r="AP27" s="163">
        <v>5</v>
      </c>
      <c r="AQ27" s="163">
        <v>0</v>
      </c>
      <c r="AR27" s="163">
        <v>5</v>
      </c>
      <c r="AS27" s="283">
        <v>8.2644627999999998E-2</v>
      </c>
      <c r="AT27" s="283">
        <v>0.13636363600000001</v>
      </c>
      <c r="AU27" s="283">
        <v>0.40860215</v>
      </c>
      <c r="AV27" s="283">
        <v>0.20430108</v>
      </c>
      <c r="AW27" s="283">
        <v>5.9139780000000003E-2</v>
      </c>
      <c r="AX27" s="283">
        <v>0.27419355000000001</v>
      </c>
      <c r="AY27" s="363">
        <v>107.119</v>
      </c>
      <c r="AZ27" s="283">
        <v>5.1867219999999999E-2</v>
      </c>
      <c r="BA27" s="283">
        <v>0.32795698899999998</v>
      </c>
      <c r="BB27" s="283">
        <v>0.209677419</v>
      </c>
      <c r="BC27" s="283">
        <v>0.46236559100000002</v>
      </c>
      <c r="BD27" s="164">
        <v>0.219780219</v>
      </c>
      <c r="BE27" s="164">
        <v>0.20560747600000001</v>
      </c>
      <c r="BF27" s="164">
        <v>0.27685950399999998</v>
      </c>
      <c r="BG27" s="164">
        <v>0.31775700899999998</v>
      </c>
      <c r="BH27" s="164">
        <v>0.59461651299999996</v>
      </c>
      <c r="BI27" s="164">
        <v>0.112149533</v>
      </c>
      <c r="BJ27" s="165">
        <v>71.398389512822803</v>
      </c>
      <c r="BK27" s="164">
        <v>0.26221476254126802</v>
      </c>
      <c r="BL27" s="165">
        <v>-9.3423038012054604</v>
      </c>
      <c r="BM27" s="165">
        <v>18.966389533254699</v>
      </c>
      <c r="BN27" s="165">
        <v>68.122086760016003</v>
      </c>
      <c r="BO27" s="165">
        <v>0.21347744523920101</v>
      </c>
      <c r="BP27" s="165">
        <v>-1.0436275452375401</v>
      </c>
      <c r="BQ27" s="165">
        <v>-6.4898241063286397</v>
      </c>
      <c r="BR27" s="165">
        <v>-10.2686309403446</v>
      </c>
      <c r="BS27" s="289">
        <v>-0.67025429912181</v>
      </c>
      <c r="BT27" s="297"/>
      <c r="BU27" s="284"/>
      <c r="BV27" s="298"/>
      <c r="BW27" s="297"/>
      <c r="BX27" s="297"/>
      <c r="BY27" s="297"/>
      <c r="BZ27" s="297"/>
      <c r="CA27" s="284"/>
      <c r="CB27" s="298"/>
      <c r="CC27" s="297">
        <v>56</v>
      </c>
      <c r="CD27" s="284">
        <v>386.1</v>
      </c>
      <c r="CE27" s="352">
        <v>-2</v>
      </c>
      <c r="CF27" s="298">
        <v>-1</v>
      </c>
      <c r="CG27" s="297"/>
      <c r="CH27" s="284"/>
      <c r="CI27" s="352"/>
      <c r="CJ27" s="298"/>
      <c r="CK27" s="297">
        <v>2</v>
      </c>
      <c r="CL27" s="284">
        <v>14</v>
      </c>
      <c r="CM27" s="352">
        <v>1</v>
      </c>
      <c r="CN27" s="298">
        <v>0</v>
      </c>
      <c r="CO27" s="297"/>
      <c r="CP27" s="284"/>
      <c r="CQ27" s="352"/>
      <c r="CR27" s="298"/>
      <c r="CS27" s="297"/>
      <c r="CT27" s="284"/>
      <c r="CU27" s="352"/>
      <c r="CV27" s="352"/>
      <c r="CW27" s="298"/>
      <c r="CX27" s="297"/>
      <c r="CY27" s="284"/>
      <c r="CZ27" s="352"/>
      <c r="DA27" s="352"/>
      <c r="DB27" s="298"/>
      <c r="DC27" s="297"/>
      <c r="DD27" s="284"/>
      <c r="DE27" s="352"/>
      <c r="DF27" s="352"/>
      <c r="DG27" s="298"/>
      <c r="DH27" s="297">
        <v>-1</v>
      </c>
      <c r="DI27" s="289">
        <v>-4.26859685033559</v>
      </c>
      <c r="DP27" s="165"/>
      <c r="DQ27" s="165"/>
      <c r="DR27" s="165"/>
      <c r="ED27" s="165"/>
      <c r="EE27" s="165"/>
      <c r="EF27" s="165"/>
      <c r="EG27" s="165"/>
      <c r="EH27" s="166"/>
      <c r="EI27" s="165"/>
      <c r="EJ27" s="164"/>
      <c r="EK27" s="164"/>
      <c r="EL27" s="283"/>
      <c r="EM27" s="283"/>
      <c r="EN27" s="283"/>
      <c r="EO27" s="283"/>
      <c r="EP27" s="283"/>
      <c r="EQ27" s="283"/>
      <c r="ER27" s="165"/>
      <c r="ES27" s="166"/>
      <c r="ET27" s="166"/>
      <c r="EU27" s="166"/>
      <c r="EV27" s="166"/>
      <c r="EW27" s="166"/>
      <c r="EX27" s="289"/>
    </row>
    <row r="28" spans="1:157" ht="13" customHeight="1">
      <c r="A28" s="160" t="s">
        <v>555</v>
      </c>
      <c r="B28" s="160">
        <v>11393</v>
      </c>
      <c r="C28" s="160">
        <v>20543</v>
      </c>
      <c r="D28" s="160">
        <v>660707</v>
      </c>
      <c r="E28" s="160" t="s">
        <v>246</v>
      </c>
      <c r="G28" s="175"/>
      <c r="H28" s="162" t="s">
        <v>224</v>
      </c>
      <c r="I28" s="162" t="s">
        <v>2947</v>
      </c>
      <c r="J28" s="160">
        <v>25</v>
      </c>
      <c r="K28" s="161">
        <v>3</v>
      </c>
      <c r="L28" s="161" t="s">
        <v>837</v>
      </c>
      <c r="Z28" s="163">
        <v>67</v>
      </c>
      <c r="AA28" s="163">
        <v>247</v>
      </c>
      <c r="AB28" s="163">
        <v>224</v>
      </c>
      <c r="AC28" s="163">
        <v>46</v>
      </c>
      <c r="AD28" s="163">
        <v>32</v>
      </c>
      <c r="AE28" s="163">
        <v>10</v>
      </c>
      <c r="AF28" s="163">
        <v>0</v>
      </c>
      <c r="AG28" s="163">
        <v>4</v>
      </c>
      <c r="AH28" s="163">
        <v>23</v>
      </c>
      <c r="AI28" s="163">
        <v>28</v>
      </c>
      <c r="AJ28" s="163">
        <v>0</v>
      </c>
      <c r="AK28" s="163">
        <v>0</v>
      </c>
      <c r="AL28" s="163">
        <v>20</v>
      </c>
      <c r="AM28" s="163">
        <v>0</v>
      </c>
      <c r="AN28" s="163">
        <v>56</v>
      </c>
      <c r="AO28" s="163">
        <v>0</v>
      </c>
      <c r="AP28" s="163">
        <v>3</v>
      </c>
      <c r="AQ28" s="163">
        <v>0</v>
      </c>
      <c r="AR28" s="163">
        <v>7</v>
      </c>
      <c r="AS28" s="283">
        <v>8.0971659000000001E-2</v>
      </c>
      <c r="AT28" s="283">
        <v>0.226720647</v>
      </c>
      <c r="AU28" s="283">
        <v>0.41520467999999999</v>
      </c>
      <c r="AV28" s="283">
        <v>0.24561404000000001</v>
      </c>
      <c r="AW28" s="283">
        <v>7.6023389999999996E-2</v>
      </c>
      <c r="AX28" s="283">
        <v>0.41520467999999999</v>
      </c>
      <c r="AY28" s="363">
        <v>114.13800000000001</v>
      </c>
      <c r="AZ28" s="283">
        <v>0.15800866</v>
      </c>
      <c r="BA28" s="283">
        <v>0.37426900499999999</v>
      </c>
      <c r="BB28" s="283">
        <v>0.15204678299999999</v>
      </c>
      <c r="BC28" s="283">
        <v>0.47368420999999999</v>
      </c>
      <c r="BD28" s="164">
        <v>0.251497005</v>
      </c>
      <c r="BE28" s="164">
        <v>0.20535714199999999</v>
      </c>
      <c r="BF28" s="164">
        <v>0.267206477</v>
      </c>
      <c r="BG28" s="164">
        <v>0.30357142799999998</v>
      </c>
      <c r="BH28" s="164">
        <v>0.57077790500000003</v>
      </c>
      <c r="BI28" s="164">
        <v>9.8214285999999998E-2</v>
      </c>
      <c r="BJ28" s="165">
        <v>62.526714645809299</v>
      </c>
      <c r="BK28" s="164">
        <v>0.25400916188352002</v>
      </c>
      <c r="BL28" s="165">
        <v>-11.1666043491935</v>
      </c>
      <c r="BM28" s="165">
        <v>17.726979343416701</v>
      </c>
      <c r="BN28" s="165">
        <v>47.527095534494599</v>
      </c>
      <c r="BO28" s="165">
        <v>0.28712886749203897</v>
      </c>
      <c r="BP28" s="165">
        <v>-2.3496123254299102</v>
      </c>
      <c r="BQ28" s="165">
        <v>-18.1580002317572</v>
      </c>
      <c r="BR28" s="165">
        <v>-17.848243431923301</v>
      </c>
      <c r="BS28" s="289">
        <v>-1.8753170377794799</v>
      </c>
      <c r="BT28" s="297"/>
      <c r="BU28" s="284"/>
      <c r="BV28" s="298"/>
      <c r="BW28" s="297"/>
      <c r="BX28" s="297"/>
      <c r="BY28" s="297"/>
      <c r="BZ28" s="297"/>
      <c r="CA28" s="284"/>
      <c r="CB28" s="298"/>
      <c r="CC28" s="297">
        <v>54</v>
      </c>
      <c r="CD28" s="284">
        <v>426</v>
      </c>
      <c r="CE28" s="352">
        <v>-3</v>
      </c>
      <c r="CF28" s="298">
        <v>-5</v>
      </c>
      <c r="CG28" s="297"/>
      <c r="CH28" s="284"/>
      <c r="CI28" s="352"/>
      <c r="CJ28" s="298"/>
      <c r="CK28" s="297"/>
      <c r="CL28" s="284"/>
      <c r="CM28" s="352"/>
      <c r="CN28" s="298"/>
      <c r="CO28" s="297"/>
      <c r="CP28" s="284"/>
      <c r="CQ28" s="352"/>
      <c r="CR28" s="298"/>
      <c r="CS28" s="297"/>
      <c r="CT28" s="284"/>
      <c r="CU28" s="352"/>
      <c r="CV28" s="352"/>
      <c r="CW28" s="298"/>
      <c r="CX28" s="297"/>
      <c r="CY28" s="284"/>
      <c r="CZ28" s="352"/>
      <c r="DA28" s="352"/>
      <c r="DB28" s="298"/>
      <c r="DC28" s="297"/>
      <c r="DD28" s="284"/>
      <c r="DE28" s="352"/>
      <c r="DF28" s="352"/>
      <c r="DG28" s="298"/>
      <c r="DH28" s="297">
        <v>-3</v>
      </c>
      <c r="DI28" s="289">
        <v>-8.5234291553497297</v>
      </c>
      <c r="DP28" s="165"/>
      <c r="DQ28" s="165"/>
      <c r="DR28" s="165"/>
      <c r="ED28" s="165"/>
      <c r="EE28" s="165"/>
      <c r="EF28" s="165"/>
      <c r="EG28" s="165"/>
      <c r="EH28" s="166"/>
      <c r="EI28" s="165"/>
      <c r="EJ28" s="164"/>
      <c r="EK28" s="164"/>
      <c r="EL28" s="283"/>
      <c r="EM28" s="283"/>
      <c r="EN28" s="283"/>
      <c r="EO28" s="283"/>
      <c r="EP28" s="283"/>
      <c r="EQ28" s="283"/>
      <c r="ER28" s="165"/>
      <c r="ES28" s="166"/>
      <c r="ET28" s="166"/>
      <c r="EU28" s="166"/>
      <c r="EV28" s="166"/>
      <c r="EW28" s="166"/>
      <c r="EX28" s="289"/>
    </row>
    <row r="29" spans="1:157" ht="13" customHeight="1">
      <c r="A29" s="160" t="s">
        <v>555</v>
      </c>
      <c r="B29" s="160">
        <v>12316</v>
      </c>
      <c r="C29" s="160">
        <v>24589</v>
      </c>
      <c r="D29" s="160">
        <v>680700</v>
      </c>
      <c r="E29" s="160" t="s">
        <v>2178</v>
      </c>
      <c r="G29" s="175"/>
      <c r="H29" s="162" t="s">
        <v>2395</v>
      </c>
      <c r="I29" s="162" t="s">
        <v>8</v>
      </c>
      <c r="J29" s="160">
        <v>27</v>
      </c>
      <c r="K29" s="161">
        <v>4</v>
      </c>
      <c r="L29" s="161" t="s">
        <v>46</v>
      </c>
      <c r="Z29" s="163">
        <v>92</v>
      </c>
      <c r="AA29" s="163">
        <v>316</v>
      </c>
      <c r="AB29" s="163">
        <v>264</v>
      </c>
      <c r="AC29" s="163">
        <v>59</v>
      </c>
      <c r="AD29" s="163">
        <v>45</v>
      </c>
      <c r="AE29" s="163">
        <v>8</v>
      </c>
      <c r="AF29" s="163">
        <v>1</v>
      </c>
      <c r="AG29" s="163">
        <v>5</v>
      </c>
      <c r="AH29" s="163">
        <v>46</v>
      </c>
      <c r="AI29" s="163">
        <v>21</v>
      </c>
      <c r="AJ29" s="163">
        <v>19</v>
      </c>
      <c r="AK29" s="163">
        <v>1</v>
      </c>
      <c r="AL29" s="163">
        <v>45</v>
      </c>
      <c r="AM29" s="163">
        <v>2</v>
      </c>
      <c r="AN29" s="163">
        <v>67</v>
      </c>
      <c r="AO29" s="163">
        <v>5</v>
      </c>
      <c r="AP29" s="163">
        <v>1</v>
      </c>
      <c r="AQ29" s="163">
        <v>0</v>
      </c>
      <c r="AR29" s="163">
        <v>5</v>
      </c>
      <c r="AS29" s="283">
        <v>0.142405063</v>
      </c>
      <c r="AT29" s="283">
        <v>0.21202531599999999</v>
      </c>
      <c r="AU29" s="283">
        <v>0.46464645999999998</v>
      </c>
      <c r="AV29" s="283">
        <v>0.17171717</v>
      </c>
      <c r="AW29" s="283">
        <v>3.517588E-2</v>
      </c>
      <c r="AX29" s="283">
        <v>0.30150754000000002</v>
      </c>
      <c r="AY29" s="363">
        <v>108.501</v>
      </c>
      <c r="AZ29" s="283">
        <v>0.10382514</v>
      </c>
      <c r="BA29" s="283">
        <v>0.37878787800000002</v>
      </c>
      <c r="BB29" s="283">
        <v>0.26767676699999998</v>
      </c>
      <c r="BC29" s="283">
        <v>0.353535353</v>
      </c>
      <c r="BD29" s="164">
        <v>0.27979274599999998</v>
      </c>
      <c r="BE29" s="164">
        <v>0.22348484800000001</v>
      </c>
      <c r="BF29" s="164">
        <v>0.34603174599999997</v>
      </c>
      <c r="BG29" s="164">
        <v>0.31818181800000001</v>
      </c>
      <c r="BH29" s="164">
        <v>0.66421356399999998</v>
      </c>
      <c r="BI29" s="164">
        <v>9.4696970000000005E-2</v>
      </c>
      <c r="BJ29" s="165">
        <v>61.180214606529503</v>
      </c>
      <c r="BK29" s="164">
        <v>0.30282458691551201</v>
      </c>
      <c r="BL29" s="165">
        <v>-1.8705051776572199</v>
      </c>
      <c r="BM29" s="165">
        <v>35.094565457423101</v>
      </c>
      <c r="BN29" s="165">
        <v>100.853829162439</v>
      </c>
      <c r="BO29" s="165">
        <v>0.46799624612242602</v>
      </c>
      <c r="BP29" s="165">
        <v>3.06854765862226</v>
      </c>
      <c r="BQ29" s="165">
        <v>13.0776494813532</v>
      </c>
      <c r="BR29" s="165">
        <v>3.3772668826774499</v>
      </c>
      <c r="BS29" s="289">
        <v>1.3506299467712</v>
      </c>
      <c r="BT29" s="297"/>
      <c r="BU29" s="284"/>
      <c r="BV29" s="298"/>
      <c r="BW29" s="297"/>
      <c r="BX29" s="297"/>
      <c r="BY29" s="297"/>
      <c r="BZ29" s="297"/>
      <c r="CA29" s="284"/>
      <c r="CB29" s="298"/>
      <c r="CC29" s="297"/>
      <c r="CD29" s="284"/>
      <c r="CE29" s="352"/>
      <c r="CF29" s="298"/>
      <c r="CG29" s="297">
        <v>36</v>
      </c>
      <c r="CH29" s="284">
        <v>254</v>
      </c>
      <c r="CI29" s="352">
        <v>4</v>
      </c>
      <c r="CJ29" s="298">
        <v>1</v>
      </c>
      <c r="CK29" s="297">
        <v>2</v>
      </c>
      <c r="CL29" s="284">
        <v>10</v>
      </c>
      <c r="CM29" s="352">
        <v>-1</v>
      </c>
      <c r="CN29" s="298">
        <v>-2</v>
      </c>
      <c r="CO29" s="297">
        <v>1</v>
      </c>
      <c r="CP29" s="284">
        <v>2</v>
      </c>
      <c r="CQ29" s="352">
        <v>0</v>
      </c>
      <c r="CR29" s="298">
        <v>0</v>
      </c>
      <c r="CS29" s="297">
        <v>20</v>
      </c>
      <c r="CT29" s="284">
        <v>139</v>
      </c>
      <c r="CU29" s="352">
        <v>2</v>
      </c>
      <c r="CV29" s="352">
        <v>2</v>
      </c>
      <c r="CW29" s="298">
        <v>0</v>
      </c>
      <c r="CX29" s="297"/>
      <c r="CY29" s="284"/>
      <c r="CZ29" s="352"/>
      <c r="DA29" s="352"/>
      <c r="DB29" s="298"/>
      <c r="DC29" s="297">
        <v>33</v>
      </c>
      <c r="DD29" s="284">
        <v>232.1</v>
      </c>
      <c r="DE29" s="352">
        <v>0</v>
      </c>
      <c r="DF29" s="352">
        <v>1</v>
      </c>
      <c r="DG29" s="298">
        <v>-2</v>
      </c>
      <c r="DH29" s="297">
        <v>5</v>
      </c>
      <c r="DI29" s="289">
        <v>-0.84325104951858498</v>
      </c>
      <c r="DP29" s="165"/>
      <c r="DQ29" s="165"/>
      <c r="DR29" s="165"/>
      <c r="ED29" s="165"/>
      <c r="EE29" s="165"/>
      <c r="EF29" s="165"/>
      <c r="EG29" s="165"/>
      <c r="EH29" s="166"/>
      <c r="EI29" s="165"/>
      <c r="EJ29" s="164"/>
      <c r="EK29" s="164"/>
      <c r="EL29" s="283"/>
      <c r="EM29" s="283"/>
      <c r="EN29" s="283"/>
      <c r="EO29" s="283"/>
      <c r="EP29" s="283"/>
      <c r="EQ29" s="283"/>
      <c r="ER29" s="165"/>
      <c r="ES29" s="166"/>
      <c r="ET29" s="166"/>
      <c r="EU29" s="166"/>
      <c r="EV29" s="166"/>
      <c r="EW29" s="166"/>
      <c r="EX29" s="289"/>
    </row>
    <row r="30" spans="1:157" ht="13" customHeight="1">
      <c r="A30" s="160" t="s">
        <v>555</v>
      </c>
      <c r="B30" s="160">
        <v>9890</v>
      </c>
      <c r="C30" s="160">
        <v>16434</v>
      </c>
      <c r="E30" s="160" t="s">
        <v>609</v>
      </c>
      <c r="G30" s="175"/>
      <c r="H30" s="168" t="s">
        <v>189</v>
      </c>
      <c r="I30" s="169" t="s">
        <v>331</v>
      </c>
      <c r="J30" s="170">
        <v>28</v>
      </c>
      <c r="K30" s="161">
        <v>4</v>
      </c>
      <c r="L30" s="161" t="s">
        <v>837</v>
      </c>
      <c r="Z30" s="163"/>
      <c r="AS30" s="283"/>
      <c r="AT30" s="283"/>
      <c r="AU30" s="283"/>
      <c r="AV30" s="283"/>
      <c r="AW30" s="283"/>
      <c r="AX30" s="283"/>
      <c r="AY30" s="165"/>
      <c r="AZ30" s="283"/>
      <c r="BA30" s="283"/>
      <c r="BB30" s="283"/>
      <c r="BC30" s="283"/>
      <c r="BD30" s="164"/>
      <c r="BE30" s="164"/>
      <c r="BF30" s="164"/>
      <c r="BG30" s="164"/>
      <c r="BH30" s="164"/>
      <c r="BI30" s="164"/>
      <c r="BJ30" s="164"/>
      <c r="BK30" s="164"/>
      <c r="BL30" s="165"/>
      <c r="BM30" s="165"/>
      <c r="BN30" s="165"/>
      <c r="BO30" s="165"/>
      <c r="BP30" s="165"/>
      <c r="BQ30" s="165"/>
      <c r="BR30" s="165"/>
      <c r="BS30" s="289"/>
      <c r="BT30" s="297"/>
      <c r="BU30" s="284"/>
      <c r="BV30" s="298"/>
      <c r="BW30" s="297"/>
      <c r="BX30" s="297"/>
      <c r="BY30" s="297"/>
      <c r="BZ30" s="297"/>
      <c r="CA30" s="284"/>
      <c r="CB30" s="298"/>
      <c r="CC30" s="297"/>
      <c r="CD30" s="284"/>
      <c r="CE30" s="352"/>
      <c r="CF30" s="298"/>
      <c r="CG30" s="297"/>
      <c r="CH30" s="284"/>
      <c r="CI30" s="352"/>
      <c r="CJ30" s="298"/>
      <c r="CK30" s="297"/>
      <c r="CL30" s="284"/>
      <c r="CM30" s="352"/>
      <c r="CN30" s="298"/>
      <c r="CO30" s="297"/>
      <c r="CP30" s="284"/>
      <c r="CQ30" s="352"/>
      <c r="CR30" s="298"/>
      <c r="CS30" s="297"/>
      <c r="CT30" s="284"/>
      <c r="CU30" s="352"/>
      <c r="CV30" s="352"/>
      <c r="CW30" s="298"/>
      <c r="CX30" s="297"/>
      <c r="CY30" s="284"/>
      <c r="CZ30" s="352"/>
      <c r="DA30" s="352"/>
      <c r="DB30" s="298"/>
      <c r="DC30" s="297"/>
      <c r="DD30" s="284"/>
      <c r="DE30" s="352"/>
      <c r="DF30" s="352"/>
      <c r="DG30" s="298"/>
      <c r="DH30" s="297"/>
      <c r="DI30" s="289"/>
      <c r="DP30" s="165"/>
      <c r="DQ30" s="165"/>
      <c r="DR30" s="165"/>
      <c r="ED30" s="165"/>
      <c r="EE30" s="165"/>
      <c r="EF30" s="165"/>
      <c r="EG30" s="165"/>
      <c r="EH30" s="166"/>
      <c r="EI30" s="166"/>
      <c r="EJ30" s="164"/>
      <c r="EK30" s="164"/>
      <c r="EL30" s="283"/>
      <c r="EM30" s="283"/>
      <c r="EN30" s="283"/>
      <c r="EO30" s="283"/>
      <c r="EP30" s="283"/>
      <c r="EQ30" s="283"/>
      <c r="ER30" s="165"/>
      <c r="ES30" s="166"/>
      <c r="ET30" s="166"/>
      <c r="EU30" s="166"/>
      <c r="EV30" s="166"/>
      <c r="EW30" s="166"/>
      <c r="EX30" s="289"/>
    </row>
    <row r="31" spans="1:157" ht="13" customHeight="1">
      <c r="A31" s="160" t="s">
        <v>555</v>
      </c>
      <c r="B31" s="160">
        <v>11239</v>
      </c>
      <c r="C31" s="160">
        <v>18795</v>
      </c>
      <c r="D31" s="160">
        <v>602104</v>
      </c>
      <c r="E31" s="160" t="s">
        <v>17</v>
      </c>
      <c r="G31" s="175"/>
      <c r="H31" s="162" t="s">
        <v>3374</v>
      </c>
      <c r="I31" s="162" t="s">
        <v>3376</v>
      </c>
      <c r="J31" s="161">
        <v>30</v>
      </c>
      <c r="K31" s="161">
        <v>5</v>
      </c>
      <c r="L31" s="161" t="s">
        <v>837</v>
      </c>
      <c r="Z31" s="163">
        <v>100</v>
      </c>
      <c r="AA31" s="163">
        <v>301</v>
      </c>
      <c r="AB31" s="163">
        <v>272</v>
      </c>
      <c r="AC31" s="163">
        <v>69</v>
      </c>
      <c r="AD31" s="163">
        <v>47</v>
      </c>
      <c r="AE31" s="163">
        <v>9</v>
      </c>
      <c r="AF31" s="163">
        <v>2</v>
      </c>
      <c r="AG31" s="163">
        <v>11</v>
      </c>
      <c r="AH31" s="163">
        <v>39</v>
      </c>
      <c r="AI31" s="163">
        <v>37</v>
      </c>
      <c r="AJ31" s="163">
        <v>1</v>
      </c>
      <c r="AK31" s="163">
        <v>1</v>
      </c>
      <c r="AL31" s="163">
        <v>23</v>
      </c>
      <c r="AM31" s="163">
        <v>0</v>
      </c>
      <c r="AN31" s="163">
        <v>55</v>
      </c>
      <c r="AO31" s="163">
        <v>5</v>
      </c>
      <c r="AP31" s="163">
        <v>1</v>
      </c>
      <c r="AQ31" s="163">
        <v>0</v>
      </c>
      <c r="AR31" s="163">
        <v>0</v>
      </c>
      <c r="AS31" s="283">
        <v>7.6411960000000001E-2</v>
      </c>
      <c r="AT31" s="283">
        <v>0.182724252</v>
      </c>
      <c r="AU31" s="283">
        <v>0.36697247999999999</v>
      </c>
      <c r="AV31" s="283">
        <v>0.25688073</v>
      </c>
      <c r="AW31" s="283">
        <v>8.7155960000000005E-2</v>
      </c>
      <c r="AX31" s="283">
        <v>0.38073393999999999</v>
      </c>
      <c r="AY31" s="363">
        <v>109.47</v>
      </c>
      <c r="AZ31" s="283">
        <v>0.12076455</v>
      </c>
      <c r="BA31" s="283">
        <v>0.44036697200000002</v>
      </c>
      <c r="BB31" s="283">
        <v>0.16972477</v>
      </c>
      <c r="BC31" s="283">
        <v>0.38990825600000001</v>
      </c>
      <c r="BD31" s="164">
        <v>0.28019323600000001</v>
      </c>
      <c r="BE31" s="164">
        <v>0.25367646999999999</v>
      </c>
      <c r="BF31" s="164">
        <v>0.322259136</v>
      </c>
      <c r="BG31" s="164">
        <v>0.42279411700000002</v>
      </c>
      <c r="BH31" s="164">
        <v>0.74505325300000003</v>
      </c>
      <c r="BI31" s="164">
        <v>0.16911764700000001</v>
      </c>
      <c r="BJ31" s="165">
        <v>109.26066522731701</v>
      </c>
      <c r="BK31" s="164">
        <v>0.32527217061020602</v>
      </c>
      <c r="BL31" s="165">
        <v>3.65650340160335</v>
      </c>
      <c r="BM31" s="165">
        <v>38.866902962233603</v>
      </c>
      <c r="BN31" s="165">
        <v>115.21803132765</v>
      </c>
      <c r="BO31" s="165">
        <v>-0.17137803282489</v>
      </c>
      <c r="BP31" s="165">
        <v>-0.623844154179096</v>
      </c>
      <c r="BQ31" s="165">
        <v>8.9900314795316998</v>
      </c>
      <c r="BR31" s="165">
        <v>4.6173539682289402</v>
      </c>
      <c r="BS31" s="289">
        <v>0.92847004012336398</v>
      </c>
      <c r="BT31" s="297"/>
      <c r="BU31" s="284"/>
      <c r="BV31" s="298"/>
      <c r="BW31" s="297"/>
      <c r="BX31" s="297"/>
      <c r="BY31" s="297"/>
      <c r="BZ31" s="297"/>
      <c r="CA31" s="284"/>
      <c r="CB31" s="298"/>
      <c r="CC31" s="297">
        <v>2</v>
      </c>
      <c r="CD31" s="284">
        <v>10</v>
      </c>
      <c r="CE31" s="352">
        <v>0</v>
      </c>
      <c r="CF31" s="298">
        <v>0</v>
      </c>
      <c r="CG31" s="297">
        <v>3</v>
      </c>
      <c r="CH31" s="284">
        <v>16</v>
      </c>
      <c r="CI31" s="352">
        <v>0</v>
      </c>
      <c r="CJ31" s="298">
        <v>0</v>
      </c>
      <c r="CK31" s="297">
        <v>92</v>
      </c>
      <c r="CL31" s="284">
        <v>672.2</v>
      </c>
      <c r="CM31" s="352">
        <v>-4</v>
      </c>
      <c r="CN31" s="298">
        <v>-10</v>
      </c>
      <c r="CO31" s="297"/>
      <c r="CP31" s="284"/>
      <c r="CQ31" s="352"/>
      <c r="CR31" s="298"/>
      <c r="CS31" s="297"/>
      <c r="CT31" s="284"/>
      <c r="CU31" s="352"/>
      <c r="CV31" s="352"/>
      <c r="CW31" s="298"/>
      <c r="CX31" s="297"/>
      <c r="CY31" s="284"/>
      <c r="CZ31" s="352"/>
      <c r="DA31" s="352"/>
      <c r="DB31" s="298"/>
      <c r="DC31" s="297"/>
      <c r="DD31" s="284"/>
      <c r="DE31" s="352"/>
      <c r="DF31" s="352"/>
      <c r="DG31" s="298"/>
      <c r="DH31" s="297">
        <v>-4</v>
      </c>
      <c r="DI31" s="289">
        <v>-5.67046719789505</v>
      </c>
      <c r="DP31" s="165"/>
      <c r="DQ31" s="165"/>
      <c r="DR31" s="165"/>
      <c r="ED31" s="165"/>
      <c r="EE31" s="165"/>
      <c r="EF31" s="165"/>
      <c r="EG31" s="165"/>
      <c r="EH31" s="166"/>
      <c r="EI31" s="165"/>
      <c r="EJ31" s="164"/>
      <c r="EK31" s="164"/>
      <c r="EL31" s="283"/>
      <c r="EM31" s="283"/>
      <c r="EN31" s="283"/>
      <c r="EO31" s="283"/>
      <c r="EP31" s="283"/>
      <c r="EQ31" s="283"/>
      <c r="ER31" s="165"/>
      <c r="ES31" s="166"/>
      <c r="ET31" s="166"/>
      <c r="EU31" s="166"/>
      <c r="EV31" s="166"/>
      <c r="EW31" s="166"/>
      <c r="EX31" s="289"/>
    </row>
    <row r="32" spans="1:157" ht="13" customHeight="1">
      <c r="A32" s="160" t="s">
        <v>555</v>
      </c>
      <c r="B32" s="160">
        <v>9190</v>
      </c>
      <c r="C32" s="160">
        <v>8623</v>
      </c>
      <c r="D32" s="160">
        <v>456781</v>
      </c>
      <c r="E32" s="160" t="s">
        <v>2172</v>
      </c>
      <c r="G32" s="175"/>
      <c r="H32" s="168" t="s">
        <v>1195</v>
      </c>
      <c r="I32" s="169" t="s">
        <v>1196</v>
      </c>
      <c r="J32" s="170">
        <v>36</v>
      </c>
      <c r="K32" s="161">
        <v>5</v>
      </c>
      <c r="L32" s="161" t="s">
        <v>837</v>
      </c>
      <c r="Z32" s="163">
        <v>96</v>
      </c>
      <c r="AA32" s="163">
        <v>309</v>
      </c>
      <c r="AB32" s="163">
        <v>283</v>
      </c>
      <c r="AC32" s="163">
        <v>81</v>
      </c>
      <c r="AD32" s="163">
        <v>60</v>
      </c>
      <c r="AE32" s="163">
        <v>13</v>
      </c>
      <c r="AF32" s="163">
        <v>0</v>
      </c>
      <c r="AG32" s="163">
        <v>8</v>
      </c>
      <c r="AH32" s="163">
        <v>31</v>
      </c>
      <c r="AI32" s="163">
        <v>35</v>
      </c>
      <c r="AJ32" s="163">
        <v>2</v>
      </c>
      <c r="AK32" s="163">
        <v>1</v>
      </c>
      <c r="AL32" s="163">
        <v>22</v>
      </c>
      <c r="AM32" s="163">
        <v>0</v>
      </c>
      <c r="AN32" s="163">
        <v>65</v>
      </c>
      <c r="AO32" s="163">
        <v>3</v>
      </c>
      <c r="AP32" s="163">
        <v>1</v>
      </c>
      <c r="AQ32" s="163">
        <v>0</v>
      </c>
      <c r="AR32" s="163">
        <v>6</v>
      </c>
      <c r="AS32" s="283">
        <v>7.1197411000000002E-2</v>
      </c>
      <c r="AT32" s="283">
        <v>0.21035598699999999</v>
      </c>
      <c r="AU32" s="283">
        <v>0.34703195999999997</v>
      </c>
      <c r="AV32" s="283">
        <v>0.24200912999999999</v>
      </c>
      <c r="AW32" s="283">
        <v>3.6529680000000002E-2</v>
      </c>
      <c r="AX32" s="283">
        <v>0.36986300999999999</v>
      </c>
      <c r="AY32" s="363">
        <v>107.577</v>
      </c>
      <c r="AZ32" s="283">
        <v>0.10047096</v>
      </c>
      <c r="BA32" s="283">
        <v>0.44292237400000001</v>
      </c>
      <c r="BB32" s="283">
        <v>0.228310502</v>
      </c>
      <c r="BC32" s="283">
        <v>0.32876712299999999</v>
      </c>
      <c r="BD32" s="164">
        <v>0.34597156299999998</v>
      </c>
      <c r="BE32" s="164">
        <v>0.28621908099999999</v>
      </c>
      <c r="BF32" s="164">
        <v>0.343042071</v>
      </c>
      <c r="BG32" s="164">
        <v>0.41696113000000001</v>
      </c>
      <c r="BH32" s="164">
        <v>0.76000320099999996</v>
      </c>
      <c r="BI32" s="164">
        <v>0.130742049</v>
      </c>
      <c r="BJ32" s="165">
        <v>83.235047801817998</v>
      </c>
      <c r="BK32" s="164">
        <v>0.33310285798939998</v>
      </c>
      <c r="BL32" s="165">
        <v>5.7011928495041104</v>
      </c>
      <c r="BM32" s="165">
        <v>41.847416983174398</v>
      </c>
      <c r="BN32" s="165">
        <v>117.544431267744</v>
      </c>
      <c r="BO32" s="165">
        <v>-0.23221534215109099</v>
      </c>
      <c r="BP32" s="165">
        <v>-3.1555235311388898</v>
      </c>
      <c r="BQ32" s="165">
        <v>7.58692261525644</v>
      </c>
      <c r="BR32" s="165">
        <v>3.3272232498994998</v>
      </c>
      <c r="BS32" s="289">
        <v>0.78356014225736004</v>
      </c>
      <c r="BT32" s="297"/>
      <c r="BU32" s="284"/>
      <c r="BV32" s="298"/>
      <c r="BW32" s="297"/>
      <c r="BX32" s="297"/>
      <c r="BY32" s="297"/>
      <c r="BZ32" s="297"/>
      <c r="CA32" s="284"/>
      <c r="CB32" s="298"/>
      <c r="CC32" s="297">
        <v>25</v>
      </c>
      <c r="CD32" s="284">
        <v>164</v>
      </c>
      <c r="CE32" s="352">
        <v>1</v>
      </c>
      <c r="CF32" s="298">
        <v>-1</v>
      </c>
      <c r="CG32" s="297">
        <v>1</v>
      </c>
      <c r="CH32" s="284">
        <v>3</v>
      </c>
      <c r="CI32" s="352">
        <v>0</v>
      </c>
      <c r="CJ32" s="298"/>
      <c r="CK32" s="297">
        <v>32</v>
      </c>
      <c r="CL32" s="284">
        <v>251.1</v>
      </c>
      <c r="CM32" s="352">
        <v>0</v>
      </c>
      <c r="CN32" s="298">
        <v>-1</v>
      </c>
      <c r="CO32" s="297"/>
      <c r="CP32" s="284"/>
      <c r="CQ32" s="352"/>
      <c r="CR32" s="298"/>
      <c r="CS32" s="297"/>
      <c r="CT32" s="284"/>
      <c r="CU32" s="352"/>
      <c r="CV32" s="352"/>
      <c r="CW32" s="298"/>
      <c r="CX32" s="297"/>
      <c r="CY32" s="284"/>
      <c r="CZ32" s="352"/>
      <c r="DA32" s="352"/>
      <c r="DB32" s="298"/>
      <c r="DC32" s="297"/>
      <c r="DD32" s="284"/>
      <c r="DE32" s="352"/>
      <c r="DF32" s="352"/>
      <c r="DG32" s="298"/>
      <c r="DH32" s="297">
        <v>1</v>
      </c>
      <c r="DI32" s="289">
        <v>-6.0157045125961304</v>
      </c>
      <c r="DP32" s="165"/>
      <c r="DQ32" s="165"/>
      <c r="DR32" s="165"/>
      <c r="ED32" s="165"/>
      <c r="EE32" s="165"/>
      <c r="EF32" s="165"/>
      <c r="EG32" s="165"/>
      <c r="EH32" s="166"/>
      <c r="EI32" s="165"/>
      <c r="EJ32" s="164"/>
      <c r="EK32" s="164"/>
      <c r="EL32" s="283"/>
      <c r="EM32" s="283"/>
      <c r="EN32" s="283"/>
      <c r="EO32" s="283"/>
      <c r="EP32" s="283"/>
      <c r="EQ32" s="283"/>
      <c r="ER32" s="165"/>
      <c r="ES32" s="166"/>
      <c r="ET32" s="166"/>
      <c r="EU32" s="166"/>
      <c r="EV32" s="166"/>
      <c r="EW32" s="166"/>
      <c r="EX32" s="289"/>
    </row>
    <row r="33" spans="1:272" ht="13" customHeight="1">
      <c r="A33" s="160" t="s">
        <v>555</v>
      </c>
      <c r="B33" s="160">
        <v>11473</v>
      </c>
      <c r="C33" s="160">
        <v>19890</v>
      </c>
      <c r="D33" s="160">
        <v>656896</v>
      </c>
      <c r="E33" s="160" t="s">
        <v>3331</v>
      </c>
      <c r="G33" s="175"/>
      <c r="H33" s="162" t="s">
        <v>134</v>
      </c>
      <c r="I33" s="162" t="s">
        <v>1200</v>
      </c>
      <c r="J33" s="161">
        <v>28</v>
      </c>
      <c r="K33" s="161">
        <v>5</v>
      </c>
      <c r="L33" s="161" t="s">
        <v>837</v>
      </c>
      <c r="Z33" s="163">
        <v>124</v>
      </c>
      <c r="AA33" s="163">
        <v>302</v>
      </c>
      <c r="AB33" s="163">
        <v>265</v>
      </c>
      <c r="AC33" s="163">
        <v>63</v>
      </c>
      <c r="AD33" s="163">
        <v>47</v>
      </c>
      <c r="AE33" s="163">
        <v>9</v>
      </c>
      <c r="AF33" s="163">
        <v>2</v>
      </c>
      <c r="AG33" s="163">
        <v>5</v>
      </c>
      <c r="AH33" s="163">
        <v>24</v>
      </c>
      <c r="AI33" s="163">
        <v>29</v>
      </c>
      <c r="AJ33" s="163">
        <v>2</v>
      </c>
      <c r="AK33" s="163">
        <v>0</v>
      </c>
      <c r="AL33" s="163">
        <v>26</v>
      </c>
      <c r="AM33" s="163">
        <v>0</v>
      </c>
      <c r="AN33" s="163">
        <v>69</v>
      </c>
      <c r="AO33" s="163">
        <v>5</v>
      </c>
      <c r="AP33" s="163">
        <v>5</v>
      </c>
      <c r="AQ33" s="163">
        <v>1</v>
      </c>
      <c r="AR33" s="163">
        <v>7</v>
      </c>
      <c r="AS33" s="283">
        <v>8.6092715E-2</v>
      </c>
      <c r="AT33" s="283">
        <v>0.228476821</v>
      </c>
      <c r="AU33" s="283">
        <v>0.31683168</v>
      </c>
      <c r="AV33" s="283">
        <v>0.26237623999999998</v>
      </c>
      <c r="AW33" s="283">
        <v>7.9207920000000001E-2</v>
      </c>
      <c r="AX33" s="283">
        <v>0.44059406000000001</v>
      </c>
      <c r="AY33" s="363">
        <v>109.176</v>
      </c>
      <c r="AZ33" s="283">
        <v>0.12945265</v>
      </c>
      <c r="BA33" s="283">
        <v>0.52238805899999996</v>
      </c>
      <c r="BB33" s="283">
        <v>0.15920397999999999</v>
      </c>
      <c r="BC33" s="283">
        <v>0.31840795999999999</v>
      </c>
      <c r="BD33" s="164">
        <v>0.29591836700000002</v>
      </c>
      <c r="BE33" s="164">
        <v>0.237735849</v>
      </c>
      <c r="BF33" s="164">
        <v>0.31229235799999999</v>
      </c>
      <c r="BG33" s="164">
        <v>0.34339622600000003</v>
      </c>
      <c r="BH33" s="164">
        <v>0.65568858399999996</v>
      </c>
      <c r="BI33" s="164">
        <v>0.105660377</v>
      </c>
      <c r="BJ33" s="165">
        <v>67.871939964544595</v>
      </c>
      <c r="BK33" s="164">
        <v>0.29128454808776899</v>
      </c>
      <c r="BL33" s="165">
        <v>-4.6199115213666699</v>
      </c>
      <c r="BM33" s="165">
        <v>30.707466110893598</v>
      </c>
      <c r="BN33" s="165">
        <v>85.784625485080994</v>
      </c>
      <c r="BO33" s="165">
        <v>0.181614875128258</v>
      </c>
      <c r="BP33" s="165">
        <v>-0.80326927267014903</v>
      </c>
      <c r="BQ33" s="165">
        <v>4.1612772221715399</v>
      </c>
      <c r="BR33" s="165">
        <v>-6.1845137455229304</v>
      </c>
      <c r="BS33" s="289">
        <v>0.42976726368874901</v>
      </c>
      <c r="BT33" s="297"/>
      <c r="BU33" s="284"/>
      <c r="BV33" s="298"/>
      <c r="BW33" s="297"/>
      <c r="BX33" s="297"/>
      <c r="BY33" s="297"/>
      <c r="BZ33" s="297"/>
      <c r="CA33" s="284"/>
      <c r="CB33" s="298"/>
      <c r="CC33" s="297">
        <v>21</v>
      </c>
      <c r="CD33" s="284">
        <v>100</v>
      </c>
      <c r="CE33" s="352">
        <v>-1</v>
      </c>
      <c r="CF33" s="298">
        <v>-1</v>
      </c>
      <c r="CG33" s="297"/>
      <c r="CH33" s="284"/>
      <c r="CI33" s="352"/>
      <c r="CJ33" s="298"/>
      <c r="CK33" s="297">
        <v>96</v>
      </c>
      <c r="CL33" s="284">
        <v>606</v>
      </c>
      <c r="CM33" s="352">
        <v>-4</v>
      </c>
      <c r="CN33" s="298">
        <v>2</v>
      </c>
      <c r="CO33" s="297"/>
      <c r="CP33" s="284"/>
      <c r="CQ33" s="352"/>
      <c r="CR33" s="298"/>
      <c r="CS33" s="297"/>
      <c r="CT33" s="284"/>
      <c r="CU33" s="352"/>
      <c r="CV33" s="352"/>
      <c r="CW33" s="298"/>
      <c r="CX33" s="297"/>
      <c r="CY33" s="284"/>
      <c r="CZ33" s="352"/>
      <c r="DA33" s="352"/>
      <c r="DB33" s="298"/>
      <c r="DC33" s="297"/>
      <c r="DD33" s="284"/>
      <c r="DE33" s="352"/>
      <c r="DF33" s="352"/>
      <c r="DG33" s="298"/>
      <c r="DH33" s="297">
        <v>-5</v>
      </c>
      <c r="DI33" s="289">
        <v>0.29497299192007598</v>
      </c>
      <c r="DP33" s="165"/>
      <c r="DQ33" s="165"/>
      <c r="DR33" s="165"/>
      <c r="ED33" s="165"/>
      <c r="EE33" s="165"/>
      <c r="EF33" s="165"/>
      <c r="EG33" s="165"/>
      <c r="EH33" s="166"/>
      <c r="EI33" s="165"/>
      <c r="EJ33" s="164"/>
      <c r="EK33" s="164"/>
      <c r="EL33" s="283"/>
      <c r="EM33" s="283"/>
      <c r="EN33" s="283"/>
      <c r="EO33" s="283"/>
      <c r="EP33" s="283"/>
      <c r="EQ33" s="283"/>
      <c r="ER33" s="165"/>
      <c r="ES33" s="166"/>
      <c r="ET33" s="166"/>
      <c r="EU33" s="166"/>
      <c r="EV33" s="166"/>
      <c r="EW33" s="166"/>
      <c r="EX33" s="289"/>
    </row>
    <row r="34" spans="1:272" ht="13" customHeight="1">
      <c r="A34" s="160" t="s">
        <v>555</v>
      </c>
      <c r="B34" s="160">
        <v>11153</v>
      </c>
      <c r="C34" s="160">
        <v>16357</v>
      </c>
      <c r="D34" s="160">
        <v>622569</v>
      </c>
      <c r="E34" s="160" t="s">
        <v>3331</v>
      </c>
      <c r="G34" s="175"/>
      <c r="H34" s="162" t="s">
        <v>193</v>
      </c>
      <c r="I34" s="162" t="s">
        <v>2</v>
      </c>
      <c r="J34" s="161">
        <v>30</v>
      </c>
      <c r="K34" s="161">
        <v>5</v>
      </c>
      <c r="L34" s="161" t="s">
        <v>837</v>
      </c>
      <c r="Z34" s="163">
        <v>22</v>
      </c>
      <c r="AA34" s="163">
        <v>64</v>
      </c>
      <c r="AB34" s="163">
        <v>60</v>
      </c>
      <c r="AC34" s="163">
        <v>11</v>
      </c>
      <c r="AD34" s="163">
        <v>9</v>
      </c>
      <c r="AE34" s="163">
        <v>2</v>
      </c>
      <c r="AF34" s="163">
        <v>0</v>
      </c>
      <c r="AG34" s="163">
        <v>0</v>
      </c>
      <c r="AH34" s="163">
        <v>5</v>
      </c>
      <c r="AI34" s="163">
        <v>5</v>
      </c>
      <c r="AJ34" s="163">
        <v>1</v>
      </c>
      <c r="AK34" s="163">
        <v>2</v>
      </c>
      <c r="AL34" s="163">
        <v>3</v>
      </c>
      <c r="AM34" s="163">
        <v>0</v>
      </c>
      <c r="AN34" s="163">
        <v>19</v>
      </c>
      <c r="AO34" s="163">
        <v>1</v>
      </c>
      <c r="AP34" s="163">
        <v>0</v>
      </c>
      <c r="AQ34" s="163">
        <v>0</v>
      </c>
      <c r="AR34" s="163">
        <v>1</v>
      </c>
      <c r="AS34" s="283">
        <v>4.6875E-2</v>
      </c>
      <c r="AT34" s="283">
        <v>0.296875</v>
      </c>
      <c r="AU34" s="283">
        <v>0.46341462999999999</v>
      </c>
      <c r="AV34" s="283">
        <v>0.26829268000000001</v>
      </c>
      <c r="AW34" s="283">
        <v>4.8780490000000003E-2</v>
      </c>
      <c r="AX34" s="283">
        <v>0.31707317000000002</v>
      </c>
      <c r="AY34" s="363">
        <v>108.024</v>
      </c>
      <c r="AZ34" s="283">
        <v>7.1146249999999994E-2</v>
      </c>
      <c r="BA34" s="283">
        <v>0.46341463399999999</v>
      </c>
      <c r="BB34" s="283">
        <v>0.146341463</v>
      </c>
      <c r="BC34" s="283">
        <v>0.39024390199999998</v>
      </c>
      <c r="BD34" s="164">
        <v>0.268292682</v>
      </c>
      <c r="BE34" s="164">
        <v>0.18333333299999999</v>
      </c>
      <c r="BF34" s="164">
        <v>0.234375</v>
      </c>
      <c r="BG34" s="164">
        <v>0.21666666600000001</v>
      </c>
      <c r="BH34" s="164">
        <v>0.45104166600000001</v>
      </c>
      <c r="BI34" s="164">
        <v>3.3333333E-2</v>
      </c>
      <c r="BJ34" s="165">
        <v>21.535435257230599</v>
      </c>
      <c r="BK34" s="164">
        <v>0.20674801338463999</v>
      </c>
      <c r="BL34" s="165">
        <v>-5.3278433990204599</v>
      </c>
      <c r="BM34" s="165">
        <v>2.1587531852996</v>
      </c>
      <c r="BN34" s="165">
        <v>23.425891311372101</v>
      </c>
      <c r="BO34" s="165">
        <v>0.35403777391803998</v>
      </c>
      <c r="BP34" s="165">
        <v>-0.74813221022486598</v>
      </c>
      <c r="BQ34" s="165">
        <v>-7.0652258072519496</v>
      </c>
      <c r="BR34" s="165">
        <v>-6.3556096081161702</v>
      </c>
      <c r="BS34" s="289">
        <v>-0.72968048039377498</v>
      </c>
      <c r="BT34" s="297"/>
      <c r="BU34" s="284"/>
      <c r="BV34" s="298"/>
      <c r="BW34" s="297"/>
      <c r="BX34" s="297"/>
      <c r="BY34" s="297"/>
      <c r="BZ34" s="297"/>
      <c r="CA34" s="284"/>
      <c r="CB34" s="298"/>
      <c r="CC34" s="297">
        <v>2</v>
      </c>
      <c r="CD34" s="284">
        <v>10</v>
      </c>
      <c r="CE34" s="352">
        <v>0</v>
      </c>
      <c r="CF34" s="298">
        <v>-1</v>
      </c>
      <c r="CG34" s="297">
        <v>9</v>
      </c>
      <c r="CH34" s="284">
        <v>39</v>
      </c>
      <c r="CI34" s="352">
        <v>0</v>
      </c>
      <c r="CJ34" s="298">
        <v>0</v>
      </c>
      <c r="CK34" s="297">
        <v>11</v>
      </c>
      <c r="CL34" s="284">
        <v>78.099999999999994</v>
      </c>
      <c r="CM34" s="352">
        <v>0</v>
      </c>
      <c r="CN34" s="298">
        <v>-1</v>
      </c>
      <c r="CO34" s="297">
        <v>2</v>
      </c>
      <c r="CP34" s="284">
        <v>13.2</v>
      </c>
      <c r="CQ34" s="352">
        <v>-2</v>
      </c>
      <c r="CR34" s="298">
        <v>-2</v>
      </c>
      <c r="CS34" s="297"/>
      <c r="CT34" s="284"/>
      <c r="CU34" s="352"/>
      <c r="CV34" s="352"/>
      <c r="CW34" s="298"/>
      <c r="CX34" s="297"/>
      <c r="CY34" s="284"/>
      <c r="CZ34" s="352"/>
      <c r="DA34" s="352"/>
      <c r="DB34" s="298"/>
      <c r="DC34" s="297"/>
      <c r="DD34" s="284"/>
      <c r="DE34" s="352"/>
      <c r="DF34" s="352"/>
      <c r="DG34" s="298"/>
      <c r="DH34" s="297">
        <v>-2</v>
      </c>
      <c r="DI34" s="289">
        <v>-2.8450356721877998</v>
      </c>
      <c r="DP34" s="165"/>
      <c r="DQ34" s="165"/>
      <c r="DR34" s="165"/>
      <c r="ED34" s="165"/>
      <c r="EE34" s="165"/>
      <c r="EF34" s="165"/>
      <c r="EG34" s="165"/>
      <c r="EH34" s="166"/>
      <c r="EI34" s="165"/>
      <c r="EJ34" s="164"/>
      <c r="EK34" s="164"/>
      <c r="EL34" s="283"/>
      <c r="EM34" s="283"/>
      <c r="EN34" s="283"/>
      <c r="EO34" s="283"/>
      <c r="EP34" s="283"/>
      <c r="EQ34" s="283"/>
      <c r="ER34" s="165"/>
      <c r="ES34" s="166"/>
      <c r="ET34" s="166"/>
      <c r="EU34" s="166"/>
      <c r="EV34" s="166"/>
      <c r="EW34" s="166"/>
      <c r="EX34" s="289"/>
      <c r="FA34" s="385"/>
    </row>
    <row r="35" spans="1:272" ht="13" customHeight="1">
      <c r="A35" s="160" t="s">
        <v>555</v>
      </c>
      <c r="B35" s="160">
        <v>9871</v>
      </c>
      <c r="C35" s="160">
        <v>13185</v>
      </c>
      <c r="D35" s="160">
        <v>606115</v>
      </c>
      <c r="E35" s="160" t="s">
        <v>555</v>
      </c>
      <c r="G35" s="175"/>
      <c r="H35" s="168" t="s">
        <v>423</v>
      </c>
      <c r="I35" s="169" t="s">
        <v>183</v>
      </c>
      <c r="J35" s="170">
        <v>29</v>
      </c>
      <c r="K35" s="161">
        <v>6</v>
      </c>
      <c r="L35" s="161" t="s">
        <v>837</v>
      </c>
      <c r="Z35" s="163">
        <v>157</v>
      </c>
      <c r="AA35" s="163">
        <v>602</v>
      </c>
      <c r="AB35" s="163">
        <v>551</v>
      </c>
      <c r="AC35" s="163">
        <v>120</v>
      </c>
      <c r="AD35" s="163">
        <v>79</v>
      </c>
      <c r="AE35" s="163">
        <v>24</v>
      </c>
      <c r="AF35" s="163">
        <v>0</v>
      </c>
      <c r="AG35" s="163">
        <v>17</v>
      </c>
      <c r="AH35" s="163">
        <v>50</v>
      </c>
      <c r="AI35" s="163">
        <v>46</v>
      </c>
      <c r="AJ35" s="163">
        <v>2</v>
      </c>
      <c r="AK35" s="163">
        <v>0</v>
      </c>
      <c r="AL35" s="163">
        <v>41</v>
      </c>
      <c r="AM35" s="163">
        <v>1</v>
      </c>
      <c r="AN35" s="163">
        <v>128</v>
      </c>
      <c r="AO35" s="163">
        <v>2</v>
      </c>
      <c r="AP35" s="163">
        <v>7</v>
      </c>
      <c r="AQ35" s="163">
        <v>1</v>
      </c>
      <c r="AR35" s="163">
        <v>16</v>
      </c>
      <c r="AS35" s="283">
        <v>6.8106312000000002E-2</v>
      </c>
      <c r="AT35" s="283">
        <v>0.21262458400000001</v>
      </c>
      <c r="AU35" s="283">
        <v>0.50348028</v>
      </c>
      <c r="AV35" s="283">
        <v>0.18793503</v>
      </c>
      <c r="AW35" s="283">
        <v>5.3364269999999998E-2</v>
      </c>
      <c r="AX35" s="283">
        <v>0.37819026</v>
      </c>
      <c r="AY35" s="363">
        <v>107.81100000000001</v>
      </c>
      <c r="AZ35" s="283">
        <v>0.11535163</v>
      </c>
      <c r="BA35" s="283">
        <v>0.49069767399999997</v>
      </c>
      <c r="BB35" s="283">
        <v>0.15116278999999999</v>
      </c>
      <c r="BC35" s="283">
        <v>0.35813953399999998</v>
      </c>
      <c r="BD35" s="164">
        <v>0.24939467300000001</v>
      </c>
      <c r="BE35" s="164">
        <v>0.21778584300000001</v>
      </c>
      <c r="BF35" s="164">
        <v>0.27121464200000001</v>
      </c>
      <c r="BG35" s="164">
        <v>0.353901996</v>
      </c>
      <c r="BH35" s="164">
        <v>0.62511663799999995</v>
      </c>
      <c r="BI35" s="164">
        <v>0.13611615299999999</v>
      </c>
      <c r="BJ35" s="165">
        <v>86.656393931493099</v>
      </c>
      <c r="BK35" s="164">
        <v>0.27268475840488998</v>
      </c>
      <c r="BL35" s="165">
        <v>-18.166960782912099</v>
      </c>
      <c r="BM35" s="165">
        <v>52.253838338348501</v>
      </c>
      <c r="BN35" s="165">
        <v>72.0091894193108</v>
      </c>
      <c r="BO35" s="165">
        <v>-2.1103435922512301</v>
      </c>
      <c r="BP35" s="165">
        <v>-1.09773644059896</v>
      </c>
      <c r="BQ35" s="165">
        <v>7.7870342963556203</v>
      </c>
      <c r="BR35" s="165">
        <v>-21.247652947512002</v>
      </c>
      <c r="BS35" s="289">
        <v>0.80422722234515898</v>
      </c>
      <c r="BT35" s="297"/>
      <c r="BU35" s="284"/>
      <c r="BV35" s="298"/>
      <c r="BW35" s="297"/>
      <c r="BX35" s="297"/>
      <c r="BY35" s="297"/>
      <c r="BZ35" s="297"/>
      <c r="CA35" s="284"/>
      <c r="CB35" s="298"/>
      <c r="CC35" s="297"/>
      <c r="CD35" s="284"/>
      <c r="CE35" s="352"/>
      <c r="CF35" s="298"/>
      <c r="CG35" s="297"/>
      <c r="CH35" s="284"/>
      <c r="CI35" s="352"/>
      <c r="CJ35" s="298"/>
      <c r="CK35" s="297"/>
      <c r="CL35" s="284"/>
      <c r="CM35" s="352"/>
      <c r="CN35" s="298"/>
      <c r="CO35" s="297">
        <v>154</v>
      </c>
      <c r="CP35" s="284">
        <v>1355.1</v>
      </c>
      <c r="CQ35" s="352">
        <v>0</v>
      </c>
      <c r="CR35" s="298">
        <v>5</v>
      </c>
      <c r="CS35" s="297"/>
      <c r="CT35" s="284"/>
      <c r="CU35" s="352"/>
      <c r="CV35" s="352"/>
      <c r="CW35" s="298"/>
      <c r="CX35" s="297"/>
      <c r="CY35" s="284"/>
      <c r="CZ35" s="352"/>
      <c r="DA35" s="352"/>
      <c r="DB35" s="298"/>
      <c r="DC35" s="297"/>
      <c r="DD35" s="284"/>
      <c r="DE35" s="352"/>
      <c r="DF35" s="352"/>
      <c r="DG35" s="298"/>
      <c r="DH35" s="297">
        <v>0</v>
      </c>
      <c r="DI35" s="289">
        <v>9.0159392356872505</v>
      </c>
      <c r="DP35" s="165"/>
      <c r="DQ35" s="165"/>
      <c r="DR35" s="165"/>
      <c r="ED35" s="165"/>
      <c r="EE35" s="165"/>
      <c r="EF35" s="165"/>
      <c r="EG35" s="165"/>
      <c r="EH35" s="166"/>
      <c r="EI35" s="165"/>
      <c r="EJ35" s="164"/>
      <c r="EK35" s="164"/>
      <c r="EL35" s="283"/>
      <c r="EM35" s="283"/>
      <c r="EN35" s="283"/>
      <c r="EO35" s="283"/>
      <c r="EP35" s="283"/>
      <c r="EQ35" s="283"/>
      <c r="ER35" s="165"/>
      <c r="ES35" s="166"/>
      <c r="ET35" s="166"/>
      <c r="EU35" s="166"/>
      <c r="EV35" s="166"/>
      <c r="EW35" s="166"/>
      <c r="EX35" s="289"/>
    </row>
    <row r="36" spans="1:272" ht="13" customHeight="1">
      <c r="A36" s="160" t="s">
        <v>555</v>
      </c>
      <c r="B36" s="160">
        <v>9877</v>
      </c>
      <c r="C36" s="160">
        <v>15640</v>
      </c>
      <c r="D36" s="160">
        <v>592450</v>
      </c>
      <c r="E36" s="160" t="s">
        <v>16</v>
      </c>
      <c r="G36" s="175"/>
      <c r="H36" s="168" t="s">
        <v>791</v>
      </c>
      <c r="I36" s="169" t="s">
        <v>216</v>
      </c>
      <c r="J36" s="170">
        <v>32</v>
      </c>
      <c r="K36" s="161">
        <v>8</v>
      </c>
      <c r="L36" s="161" t="s">
        <v>837</v>
      </c>
      <c r="Z36" s="163">
        <v>158</v>
      </c>
      <c r="AA36" s="163">
        <v>704</v>
      </c>
      <c r="AB36" s="163">
        <v>559</v>
      </c>
      <c r="AC36" s="163">
        <v>180</v>
      </c>
      <c r="AD36" s="163">
        <v>85</v>
      </c>
      <c r="AE36" s="163">
        <v>36</v>
      </c>
      <c r="AF36" s="163">
        <v>1</v>
      </c>
      <c r="AG36" s="163">
        <v>58</v>
      </c>
      <c r="AH36" s="163">
        <v>122</v>
      </c>
      <c r="AI36" s="163">
        <v>144</v>
      </c>
      <c r="AJ36" s="163">
        <v>10</v>
      </c>
      <c r="AK36" s="163">
        <v>0</v>
      </c>
      <c r="AL36" s="163">
        <v>133</v>
      </c>
      <c r="AM36" s="163">
        <v>20</v>
      </c>
      <c r="AN36" s="163">
        <v>171</v>
      </c>
      <c r="AO36" s="163">
        <v>9</v>
      </c>
      <c r="AP36" s="163">
        <v>2</v>
      </c>
      <c r="AQ36" s="163">
        <v>0</v>
      </c>
      <c r="AR36" s="163">
        <v>22</v>
      </c>
      <c r="AS36" s="283">
        <v>0.18892045399999999</v>
      </c>
      <c r="AT36" s="283">
        <v>0.24289772700000001</v>
      </c>
      <c r="AU36" s="283">
        <v>0.4</v>
      </c>
      <c r="AV36" s="283">
        <v>0.25128204999999998</v>
      </c>
      <c r="AW36" s="283">
        <v>0.26854220000000001</v>
      </c>
      <c r="AX36" s="283">
        <v>0.60869565000000003</v>
      </c>
      <c r="AY36" s="363">
        <v>117.51600000000001</v>
      </c>
      <c r="AZ36" s="283">
        <v>0.12088673</v>
      </c>
      <c r="BA36" s="283">
        <v>0.30512820499999999</v>
      </c>
      <c r="BB36" s="283">
        <v>0.233333333</v>
      </c>
      <c r="BC36" s="283">
        <v>0.46153846100000001</v>
      </c>
      <c r="BD36" s="164">
        <v>0.367469879</v>
      </c>
      <c r="BE36" s="164">
        <v>0.32200357699999999</v>
      </c>
      <c r="BF36" s="164">
        <v>0.45803698399999998</v>
      </c>
      <c r="BG36" s="164">
        <v>0.70125223599999997</v>
      </c>
      <c r="BH36" s="164">
        <v>1.15928922</v>
      </c>
      <c r="BI36" s="164">
        <v>0.37924865899999999</v>
      </c>
      <c r="BJ36" s="165">
        <v>245.01855071876599</v>
      </c>
      <c r="BK36" s="164">
        <v>0.475734001110099</v>
      </c>
      <c r="BL36" s="165">
        <v>93.807033008905194</v>
      </c>
      <c r="BM36" s="165">
        <v>176.15959543642501</v>
      </c>
      <c r="BN36" s="165">
        <v>218.42537975678201</v>
      </c>
      <c r="BO36" s="165">
        <v>-2.7172598675199602</v>
      </c>
      <c r="BP36" s="165">
        <v>-0.47956595569848998</v>
      </c>
      <c r="BQ36" s="165">
        <v>108.52428845969</v>
      </c>
      <c r="BR36" s="165">
        <v>94.914871781142494</v>
      </c>
      <c r="BS36" s="289">
        <v>11.2081421171816</v>
      </c>
      <c r="BT36" s="297"/>
      <c r="BU36" s="284"/>
      <c r="BV36" s="298"/>
      <c r="BW36" s="297"/>
      <c r="BX36" s="297"/>
      <c r="BY36" s="297"/>
      <c r="BZ36" s="297"/>
      <c r="CA36" s="284"/>
      <c r="CB36" s="298"/>
      <c r="CC36" s="297"/>
      <c r="CD36" s="284"/>
      <c r="CE36" s="352"/>
      <c r="CF36" s="298"/>
      <c r="CG36" s="297"/>
      <c r="CH36" s="284"/>
      <c r="CI36" s="352"/>
      <c r="CJ36" s="298"/>
      <c r="CK36" s="297"/>
      <c r="CL36" s="284"/>
      <c r="CM36" s="352"/>
      <c r="CN36" s="298"/>
      <c r="CO36" s="297"/>
      <c r="CP36" s="284"/>
      <c r="CQ36" s="352"/>
      <c r="CR36" s="298"/>
      <c r="CS36" s="297">
        <v>5</v>
      </c>
      <c r="CT36" s="284">
        <v>40</v>
      </c>
      <c r="CU36" s="352">
        <v>0</v>
      </c>
      <c r="CV36" s="352">
        <v>0</v>
      </c>
      <c r="CW36" s="298">
        <v>0</v>
      </c>
      <c r="CX36" s="297">
        <v>105</v>
      </c>
      <c r="CY36" s="284">
        <v>903</v>
      </c>
      <c r="CZ36" s="352">
        <v>-9</v>
      </c>
      <c r="DA36" s="352">
        <v>-5</v>
      </c>
      <c r="DB36" s="298">
        <v>2</v>
      </c>
      <c r="DC36" s="297">
        <v>8</v>
      </c>
      <c r="DD36" s="284">
        <v>67</v>
      </c>
      <c r="DE36" s="352">
        <v>1</v>
      </c>
      <c r="DF36" s="352">
        <v>1</v>
      </c>
      <c r="DG36" s="298">
        <v>0</v>
      </c>
      <c r="DH36" s="297">
        <v>-8</v>
      </c>
      <c r="DI36" s="289">
        <v>-9.8801975250244105</v>
      </c>
      <c r="DP36" s="165"/>
      <c r="DQ36" s="165"/>
      <c r="DR36" s="165"/>
      <c r="ED36" s="165"/>
      <c r="EE36" s="165"/>
      <c r="EF36" s="165"/>
      <c r="EG36" s="165"/>
      <c r="EH36" s="166"/>
      <c r="EI36" s="165"/>
      <c r="EJ36" s="164"/>
      <c r="EK36" s="164"/>
      <c r="EL36" s="283"/>
      <c r="EM36" s="283"/>
      <c r="EN36" s="283"/>
      <c r="EO36" s="283"/>
      <c r="EP36" s="283"/>
      <c r="EQ36" s="283"/>
      <c r="ER36" s="165"/>
      <c r="ES36" s="166"/>
      <c r="ET36" s="166"/>
      <c r="EU36" s="166"/>
      <c r="EV36" s="166"/>
      <c r="EW36" s="166"/>
      <c r="EX36" s="289"/>
    </row>
    <row r="37" spans="1:272" ht="13" customHeight="1">
      <c r="A37" s="160" t="s">
        <v>555</v>
      </c>
      <c r="B37" s="160">
        <v>12056</v>
      </c>
      <c r="C37" s="160">
        <v>25931</v>
      </c>
      <c r="D37" s="160">
        <v>671739</v>
      </c>
      <c r="E37" s="160" t="s">
        <v>555</v>
      </c>
      <c r="G37" s="175"/>
      <c r="H37" s="162" t="s">
        <v>3077</v>
      </c>
      <c r="I37" s="162" t="s">
        <v>596</v>
      </c>
      <c r="J37" s="160">
        <v>23</v>
      </c>
      <c r="K37" s="161">
        <v>8</v>
      </c>
      <c r="L37" s="161" t="s">
        <v>46</v>
      </c>
      <c r="Z37" s="163">
        <v>110</v>
      </c>
      <c r="AA37" s="163">
        <v>470</v>
      </c>
      <c r="AB37" s="163">
        <v>440</v>
      </c>
      <c r="AC37" s="163">
        <v>116</v>
      </c>
      <c r="AD37" s="163">
        <v>83</v>
      </c>
      <c r="AE37" s="163">
        <v>14</v>
      </c>
      <c r="AF37" s="163">
        <v>3</v>
      </c>
      <c r="AG37" s="163">
        <v>16</v>
      </c>
      <c r="AH37" s="163">
        <v>58</v>
      </c>
      <c r="AI37" s="163">
        <v>48</v>
      </c>
      <c r="AJ37" s="163">
        <v>10</v>
      </c>
      <c r="AK37" s="163">
        <v>6</v>
      </c>
      <c r="AL37" s="163">
        <v>23</v>
      </c>
      <c r="AM37" s="163">
        <v>1</v>
      </c>
      <c r="AN37" s="163">
        <v>94</v>
      </c>
      <c r="AO37" s="163">
        <v>4</v>
      </c>
      <c r="AP37" s="163">
        <v>3</v>
      </c>
      <c r="AQ37" s="163">
        <v>0</v>
      </c>
      <c r="AR37" s="163">
        <v>6</v>
      </c>
      <c r="AS37" s="283">
        <v>4.8936170000000001E-2</v>
      </c>
      <c r="AT37" s="283">
        <v>0.2</v>
      </c>
      <c r="AU37" s="283">
        <v>0.42406876999999998</v>
      </c>
      <c r="AV37" s="283">
        <v>0.22636102999999999</v>
      </c>
      <c r="AW37" s="283">
        <v>9.7421199999999999E-2</v>
      </c>
      <c r="AX37" s="283">
        <v>0.46991403999999998</v>
      </c>
      <c r="AY37" s="363">
        <v>114.68300000000001</v>
      </c>
      <c r="AZ37" s="283">
        <v>0.12863071000000001</v>
      </c>
      <c r="BA37" s="283">
        <v>0.49425287299999998</v>
      </c>
      <c r="BB37" s="283">
        <v>0.20689655100000001</v>
      </c>
      <c r="BC37" s="283">
        <v>0.29885057399999998</v>
      </c>
      <c r="BD37" s="164">
        <v>0.30030030000000002</v>
      </c>
      <c r="BE37" s="164">
        <v>0.26363636299999998</v>
      </c>
      <c r="BF37" s="164">
        <v>0.30425531900000002</v>
      </c>
      <c r="BG37" s="164">
        <v>0.41818181799999998</v>
      </c>
      <c r="BH37" s="164">
        <v>0.72243713700000001</v>
      </c>
      <c r="BI37" s="164">
        <v>0.154545455</v>
      </c>
      <c r="BJ37" s="165">
        <v>98.389144371438704</v>
      </c>
      <c r="BK37" s="164">
        <v>0.31204558702419999</v>
      </c>
      <c r="BL37" s="165">
        <v>0.70608005609397195</v>
      </c>
      <c r="BM37" s="165">
        <v>55.685773722194398</v>
      </c>
      <c r="BN37" s="165">
        <v>98.501725113335894</v>
      </c>
      <c r="BO37" s="165">
        <v>-1.0580816696831301</v>
      </c>
      <c r="BP37" s="165">
        <v>-1.3461973704397601</v>
      </c>
      <c r="BQ37" s="165">
        <v>19.225668704901199</v>
      </c>
      <c r="BR37" s="165">
        <v>-2.18827211547609</v>
      </c>
      <c r="BS37" s="289">
        <v>1.98558341363761</v>
      </c>
      <c r="BT37" s="297"/>
      <c r="BU37" s="284"/>
      <c r="BV37" s="298"/>
      <c r="BW37" s="297"/>
      <c r="BX37" s="297"/>
      <c r="BY37" s="297"/>
      <c r="BZ37" s="297"/>
      <c r="CA37" s="284"/>
      <c r="CB37" s="298"/>
      <c r="CC37" s="297"/>
      <c r="CD37" s="284"/>
      <c r="CE37" s="352"/>
      <c r="CF37" s="298"/>
      <c r="CG37" s="297"/>
      <c r="CH37" s="284"/>
      <c r="CI37" s="352"/>
      <c r="CJ37" s="298"/>
      <c r="CK37" s="297"/>
      <c r="CL37" s="284"/>
      <c r="CM37" s="352"/>
      <c r="CN37" s="298"/>
      <c r="CO37" s="297"/>
      <c r="CP37" s="284"/>
      <c r="CQ37" s="352"/>
      <c r="CR37" s="298"/>
      <c r="CS37" s="297"/>
      <c r="CT37" s="284"/>
      <c r="CU37" s="352"/>
      <c r="CV37" s="352"/>
      <c r="CW37" s="298"/>
      <c r="CX37" s="297">
        <v>107</v>
      </c>
      <c r="CY37" s="284">
        <v>933.2</v>
      </c>
      <c r="CZ37" s="352">
        <v>10</v>
      </c>
      <c r="DA37" s="352">
        <v>8</v>
      </c>
      <c r="DB37" s="298">
        <v>1</v>
      </c>
      <c r="DC37" s="297"/>
      <c r="DD37" s="284"/>
      <c r="DE37" s="352"/>
      <c r="DF37" s="352"/>
      <c r="DG37" s="298"/>
      <c r="DH37" s="297">
        <v>10</v>
      </c>
      <c r="DI37" s="289">
        <v>5.7846857309341404</v>
      </c>
      <c r="DP37" s="165"/>
      <c r="DQ37" s="165"/>
      <c r="DR37" s="165"/>
      <c r="ED37" s="165"/>
      <c r="EE37" s="165"/>
      <c r="EF37" s="165"/>
      <c r="EG37" s="165"/>
      <c r="EH37" s="166"/>
      <c r="EI37" s="165"/>
      <c r="EJ37" s="164"/>
      <c r="EK37" s="164"/>
      <c r="EL37" s="283"/>
      <c r="EM37" s="283"/>
      <c r="EN37" s="283"/>
      <c r="EO37" s="283"/>
      <c r="EP37" s="283"/>
      <c r="EQ37" s="283"/>
      <c r="ER37" s="165"/>
      <c r="ES37" s="166"/>
      <c r="ET37" s="166"/>
      <c r="EU37" s="166"/>
      <c r="EV37" s="166"/>
      <c r="EW37" s="166"/>
      <c r="EX37" s="289"/>
    </row>
    <row r="38" spans="1:272" ht="13" customHeight="1">
      <c r="A38" s="160" t="s">
        <v>555</v>
      </c>
      <c r="B38" s="160">
        <v>11568</v>
      </c>
      <c r="C38" s="160">
        <v>19260</v>
      </c>
      <c r="D38" s="160">
        <v>641584</v>
      </c>
      <c r="E38" s="160" t="s">
        <v>188</v>
      </c>
      <c r="G38" s="175"/>
      <c r="H38" s="162" t="s">
        <v>1704</v>
      </c>
      <c r="I38" s="162" t="s">
        <v>247</v>
      </c>
      <c r="J38" s="161">
        <v>29</v>
      </c>
      <c r="K38" s="161">
        <v>9</v>
      </c>
      <c r="L38" s="161" t="s">
        <v>46</v>
      </c>
      <c r="Z38" s="163">
        <v>116</v>
      </c>
      <c r="AA38" s="163">
        <v>382</v>
      </c>
      <c r="AB38" s="163">
        <v>350</v>
      </c>
      <c r="AC38" s="163">
        <v>97</v>
      </c>
      <c r="AD38" s="163">
        <v>71</v>
      </c>
      <c r="AE38" s="163">
        <v>19</v>
      </c>
      <c r="AF38" s="163">
        <v>2</v>
      </c>
      <c r="AG38" s="163">
        <v>5</v>
      </c>
      <c r="AH38" s="163">
        <v>44</v>
      </c>
      <c r="AI38" s="163">
        <v>26</v>
      </c>
      <c r="AJ38" s="163">
        <v>20</v>
      </c>
      <c r="AK38" s="163">
        <v>5</v>
      </c>
      <c r="AL38" s="163">
        <v>26</v>
      </c>
      <c r="AM38" s="163">
        <v>0</v>
      </c>
      <c r="AN38" s="163">
        <v>70</v>
      </c>
      <c r="AO38" s="163">
        <v>3</v>
      </c>
      <c r="AP38" s="163">
        <v>3</v>
      </c>
      <c r="AQ38" s="163">
        <v>0</v>
      </c>
      <c r="AR38" s="163">
        <v>6</v>
      </c>
      <c r="AS38" s="283">
        <v>6.8062827000000006E-2</v>
      </c>
      <c r="AT38" s="283">
        <v>0.18324607300000001</v>
      </c>
      <c r="AU38" s="283">
        <v>0.44522968000000002</v>
      </c>
      <c r="AV38" s="283">
        <v>0.21201413</v>
      </c>
      <c r="AW38" s="283">
        <v>3.1802120000000003E-2</v>
      </c>
      <c r="AX38" s="283">
        <v>0.24734982</v>
      </c>
      <c r="AY38" s="363">
        <v>108.70699999999999</v>
      </c>
      <c r="AZ38" s="283">
        <v>0.11636637</v>
      </c>
      <c r="BA38" s="283">
        <v>0.441696113</v>
      </c>
      <c r="BB38" s="283">
        <v>0.24381625400000001</v>
      </c>
      <c r="BC38" s="283">
        <v>0.31448763200000002</v>
      </c>
      <c r="BD38" s="164">
        <v>0.33093525099999999</v>
      </c>
      <c r="BE38" s="164">
        <v>0.27714285700000002</v>
      </c>
      <c r="BF38" s="164">
        <v>0.32984293100000001</v>
      </c>
      <c r="BG38" s="164">
        <v>0.38571428499999999</v>
      </c>
      <c r="BH38" s="164">
        <v>0.715557216</v>
      </c>
      <c r="BI38" s="164">
        <v>0.108571428</v>
      </c>
      <c r="BJ38" s="165">
        <v>69.120440352679793</v>
      </c>
      <c r="BK38" s="164">
        <v>0.31398372625181098</v>
      </c>
      <c r="BL38" s="165">
        <v>1.1697716983300701</v>
      </c>
      <c r="BM38" s="165">
        <v>45.855395060990404</v>
      </c>
      <c r="BN38" s="165">
        <v>94.524620975812098</v>
      </c>
      <c r="BO38" s="165">
        <v>-1.0019469351597801</v>
      </c>
      <c r="BP38" s="165">
        <v>1.58815938234329</v>
      </c>
      <c r="BQ38" s="165">
        <v>8.9175512665216896</v>
      </c>
      <c r="BR38" s="165">
        <v>-0.91298541703399505</v>
      </c>
      <c r="BS38" s="289">
        <v>0.92098444828369497</v>
      </c>
      <c r="BT38" s="297"/>
      <c r="BU38" s="284"/>
      <c r="BV38" s="298"/>
      <c r="BW38" s="297"/>
      <c r="BX38" s="297"/>
      <c r="BY38" s="297"/>
      <c r="BZ38" s="297"/>
      <c r="CA38" s="284"/>
      <c r="CB38" s="298"/>
      <c r="CC38" s="297"/>
      <c r="CD38" s="284"/>
      <c r="CE38" s="352"/>
      <c r="CF38" s="298"/>
      <c r="CG38" s="297"/>
      <c r="CH38" s="284"/>
      <c r="CI38" s="352"/>
      <c r="CJ38" s="298"/>
      <c r="CK38" s="297"/>
      <c r="CL38" s="284"/>
      <c r="CM38" s="352"/>
      <c r="CN38" s="298"/>
      <c r="CO38" s="297"/>
      <c r="CP38" s="284"/>
      <c r="CQ38" s="352"/>
      <c r="CR38" s="298"/>
      <c r="CS38" s="297">
        <v>5</v>
      </c>
      <c r="CT38" s="284">
        <v>31</v>
      </c>
      <c r="CU38" s="352">
        <v>0</v>
      </c>
      <c r="CV38" s="352">
        <v>0</v>
      </c>
      <c r="CW38" s="298">
        <v>0</v>
      </c>
      <c r="CX38" s="297">
        <v>2</v>
      </c>
      <c r="CY38" s="284">
        <v>3</v>
      </c>
      <c r="CZ38" s="352">
        <v>0</v>
      </c>
      <c r="DA38" s="352"/>
      <c r="DB38" s="298"/>
      <c r="DC38" s="297">
        <v>96</v>
      </c>
      <c r="DD38" s="284">
        <v>732.2</v>
      </c>
      <c r="DE38" s="352">
        <v>-2</v>
      </c>
      <c r="DF38" s="352">
        <v>0</v>
      </c>
      <c r="DG38" s="298">
        <v>0</v>
      </c>
      <c r="DH38" s="320">
        <v>-2</v>
      </c>
      <c r="DI38" s="319">
        <v>-2.8723897933959899</v>
      </c>
      <c r="DP38" s="165"/>
      <c r="DQ38" s="165"/>
      <c r="DR38" s="165"/>
      <c r="ED38" s="165"/>
      <c r="EE38" s="165"/>
      <c r="EF38" s="165"/>
      <c r="EG38" s="165"/>
      <c r="EH38" s="166"/>
      <c r="EI38" s="165"/>
      <c r="EJ38" s="164"/>
      <c r="EK38" s="164"/>
      <c r="EL38" s="283"/>
      <c r="EM38" s="283"/>
      <c r="EN38" s="283"/>
      <c r="EO38" s="283"/>
      <c r="EP38" s="283"/>
      <c r="EQ38" s="283"/>
      <c r="ER38" s="165"/>
      <c r="ES38" s="166"/>
      <c r="ET38" s="166"/>
      <c r="EU38" s="166"/>
      <c r="EV38" s="166"/>
      <c r="EW38" s="166"/>
      <c r="EX38" s="289"/>
    </row>
    <row r="39" spans="1:272" ht="13" customHeight="1">
      <c r="A39" s="160" t="s">
        <v>555</v>
      </c>
      <c r="B39" s="160">
        <v>12707</v>
      </c>
      <c r="C39" s="160">
        <v>25505</v>
      </c>
      <c r="D39" s="160">
        <v>687799</v>
      </c>
      <c r="E39" s="160" t="s">
        <v>598</v>
      </c>
      <c r="G39" s="175"/>
      <c r="H39" s="162" t="s">
        <v>3500</v>
      </c>
      <c r="I39" s="162" t="s">
        <v>3104</v>
      </c>
      <c r="J39" s="160">
        <v>27</v>
      </c>
      <c r="K39" s="161">
        <v>9</v>
      </c>
      <c r="L39" s="161" t="s">
        <v>46</v>
      </c>
      <c r="Z39" s="163">
        <v>8</v>
      </c>
      <c r="AA39" s="163">
        <v>9</v>
      </c>
      <c r="AB39" s="163">
        <v>8</v>
      </c>
      <c r="AC39" s="163">
        <v>2</v>
      </c>
      <c r="AD39" s="163">
        <v>2</v>
      </c>
      <c r="AE39" s="163">
        <v>0</v>
      </c>
      <c r="AF39" s="163">
        <v>0</v>
      </c>
      <c r="AG39" s="163">
        <v>0</v>
      </c>
      <c r="AH39" s="163">
        <v>1</v>
      </c>
      <c r="AI39" s="163">
        <v>0</v>
      </c>
      <c r="AJ39" s="163">
        <v>0</v>
      </c>
      <c r="AK39" s="163">
        <v>0</v>
      </c>
      <c r="AL39" s="163">
        <v>1</v>
      </c>
      <c r="AM39" s="163">
        <v>0</v>
      </c>
      <c r="AN39" s="163">
        <v>1</v>
      </c>
      <c r="AO39" s="163">
        <v>0</v>
      </c>
      <c r="AP39" s="163">
        <v>0</v>
      </c>
      <c r="AQ39" s="163">
        <v>0</v>
      </c>
      <c r="AR39" s="163">
        <v>1</v>
      </c>
      <c r="AS39" s="283">
        <v>0.111111111</v>
      </c>
      <c r="AT39" s="283">
        <v>0.111111111</v>
      </c>
      <c r="AU39" s="283">
        <v>0.57142857000000002</v>
      </c>
      <c r="AV39" s="283">
        <v>0.14285713999999999</v>
      </c>
      <c r="AW39" s="283">
        <v>0</v>
      </c>
      <c r="AX39" s="283">
        <v>0</v>
      </c>
      <c r="AY39" s="363">
        <v>93.970600000000005</v>
      </c>
      <c r="AZ39" s="283">
        <v>0.14705882000000001</v>
      </c>
      <c r="BA39" s="283">
        <v>0.571428571</v>
      </c>
      <c r="BB39" s="283">
        <v>0.14285714199999999</v>
      </c>
      <c r="BC39" s="283">
        <v>0.28571428500000001</v>
      </c>
      <c r="BD39" s="164">
        <v>0.28571428500000001</v>
      </c>
      <c r="BE39" s="164">
        <v>0.25</v>
      </c>
      <c r="BF39" s="164">
        <v>0.33333333300000001</v>
      </c>
      <c r="BG39" s="164">
        <v>0.25</v>
      </c>
      <c r="BH39" s="164">
        <v>0.58333333300000001</v>
      </c>
      <c r="BI39" s="164">
        <v>0</v>
      </c>
      <c r="BJ39" s="165">
        <v>0</v>
      </c>
      <c r="BK39" s="164">
        <v>0.27250579330656199</v>
      </c>
      <c r="BL39" s="165">
        <v>-0.27289545881683303</v>
      </c>
      <c r="BM39" s="165">
        <v>0.77990718585317598</v>
      </c>
      <c r="BN39" s="165">
        <v>81.856269917724703</v>
      </c>
      <c r="BO39" s="165">
        <v>-0.13895393407514001</v>
      </c>
      <c r="BP39" s="165">
        <v>0.216115362942218</v>
      </c>
      <c r="BQ39" s="165">
        <v>0.35772151131061503</v>
      </c>
      <c r="BR39" s="165">
        <v>2.9273283005409399E-2</v>
      </c>
      <c r="BS39" s="289">
        <v>3.6944665512657099E-2</v>
      </c>
      <c r="BT39" s="297"/>
      <c r="BU39" s="284"/>
      <c r="BV39" s="298"/>
      <c r="BW39" s="297"/>
      <c r="BX39" s="297"/>
      <c r="BY39" s="297"/>
      <c r="BZ39" s="297"/>
      <c r="CA39" s="284"/>
      <c r="CB39" s="298"/>
      <c r="CC39" s="297"/>
      <c r="CD39" s="284"/>
      <c r="CE39" s="352"/>
      <c r="CF39" s="298"/>
      <c r="CG39" s="297"/>
      <c r="CH39" s="284"/>
      <c r="CI39" s="352"/>
      <c r="CJ39" s="298"/>
      <c r="CK39" s="297"/>
      <c r="CL39" s="284"/>
      <c r="CM39" s="352"/>
      <c r="CN39" s="298"/>
      <c r="CO39" s="297"/>
      <c r="CP39" s="284"/>
      <c r="CQ39" s="352"/>
      <c r="CR39" s="298"/>
      <c r="CS39" s="297"/>
      <c r="CT39" s="284"/>
      <c r="CU39" s="352"/>
      <c r="CV39" s="352"/>
      <c r="CW39" s="298"/>
      <c r="CX39" s="297">
        <v>2</v>
      </c>
      <c r="CY39" s="284">
        <v>6</v>
      </c>
      <c r="CZ39" s="352">
        <v>-1</v>
      </c>
      <c r="DA39" s="352">
        <v>0</v>
      </c>
      <c r="DB39" s="298">
        <v>0</v>
      </c>
      <c r="DC39" s="297">
        <v>5</v>
      </c>
      <c r="DD39" s="284">
        <v>15</v>
      </c>
      <c r="DE39" s="352">
        <v>0</v>
      </c>
      <c r="DF39" s="352">
        <v>0</v>
      </c>
      <c r="DG39" s="298">
        <v>0</v>
      </c>
      <c r="DH39" s="320">
        <v>-1</v>
      </c>
      <c r="DI39" s="319">
        <v>2.8154864907264699E-2</v>
      </c>
      <c r="DP39" s="165"/>
      <c r="DQ39" s="165"/>
      <c r="DR39" s="165"/>
      <c r="ED39" s="165"/>
      <c r="EE39" s="165"/>
      <c r="EF39" s="165"/>
      <c r="EG39" s="165"/>
      <c r="EH39" s="166"/>
      <c r="EI39" s="165"/>
      <c r="EJ39" s="164"/>
      <c r="EK39" s="164"/>
      <c r="EL39" s="283"/>
      <c r="EM39" s="283"/>
      <c r="EN39" s="283"/>
      <c r="EO39" s="283"/>
      <c r="EP39" s="283"/>
      <c r="EQ39" s="283"/>
      <c r="ER39" s="165"/>
      <c r="ES39" s="166"/>
      <c r="ET39" s="166"/>
      <c r="EU39" s="166"/>
      <c r="EV39" s="166"/>
      <c r="EW39" s="166"/>
      <c r="EX39" s="289"/>
    </row>
    <row r="40" spans="1:272" ht="13" customHeight="1">
      <c r="A40" s="160" t="s">
        <v>555</v>
      </c>
      <c r="B40" s="160">
        <v>11272</v>
      </c>
      <c r="C40" s="160">
        <v>20505</v>
      </c>
      <c r="D40" s="160">
        <v>671221</v>
      </c>
      <c r="E40" s="160" t="s">
        <v>2170</v>
      </c>
      <c r="G40" s="175"/>
      <c r="H40" s="162" t="s">
        <v>2940</v>
      </c>
      <c r="I40" s="162" t="s">
        <v>260</v>
      </c>
      <c r="J40" s="160">
        <v>25</v>
      </c>
      <c r="K40" s="161">
        <v>9</v>
      </c>
      <c r="L40" s="161" t="s">
        <v>2547</v>
      </c>
      <c r="Z40" s="163">
        <v>7</v>
      </c>
      <c r="AA40" s="163">
        <v>19</v>
      </c>
      <c r="AB40" s="163">
        <v>16</v>
      </c>
      <c r="AC40" s="163">
        <v>3</v>
      </c>
      <c r="AD40" s="163">
        <v>2</v>
      </c>
      <c r="AE40" s="163">
        <v>1</v>
      </c>
      <c r="AF40" s="163">
        <v>0</v>
      </c>
      <c r="AG40" s="163">
        <v>0</v>
      </c>
      <c r="AH40" s="163">
        <v>2</v>
      </c>
      <c r="AI40" s="163">
        <v>1</v>
      </c>
      <c r="AJ40" s="163">
        <v>0</v>
      </c>
      <c r="AK40" s="163">
        <v>0</v>
      </c>
      <c r="AL40" s="163">
        <v>2</v>
      </c>
      <c r="AM40" s="163">
        <v>0</v>
      </c>
      <c r="AN40" s="163">
        <v>6</v>
      </c>
      <c r="AO40" s="163">
        <v>1</v>
      </c>
      <c r="AP40" s="163">
        <v>0</v>
      </c>
      <c r="AQ40" s="163">
        <v>0</v>
      </c>
      <c r="AR40" s="163">
        <v>0</v>
      </c>
      <c r="AS40" s="283">
        <v>0.105263157</v>
      </c>
      <c r="AT40" s="283">
        <v>0.31578947299999999</v>
      </c>
      <c r="AU40" s="283">
        <v>0.8</v>
      </c>
      <c r="AV40" s="283">
        <v>0.1</v>
      </c>
      <c r="AW40" s="283">
        <v>0</v>
      </c>
      <c r="AX40" s="283">
        <v>0.2</v>
      </c>
      <c r="AY40" s="363">
        <v>95.927800000000005</v>
      </c>
      <c r="AZ40" s="283">
        <v>0.14893617000000001</v>
      </c>
      <c r="BA40" s="283">
        <v>0.5</v>
      </c>
      <c r="BB40" s="283">
        <v>0.1</v>
      </c>
      <c r="BC40" s="283">
        <v>0.4</v>
      </c>
      <c r="BD40" s="164">
        <v>0.3</v>
      </c>
      <c r="BE40" s="164">
        <v>0.1875</v>
      </c>
      <c r="BF40" s="164">
        <v>0.31578947299999999</v>
      </c>
      <c r="BG40" s="164">
        <v>0.25</v>
      </c>
      <c r="BH40" s="164">
        <v>0.56578947300000004</v>
      </c>
      <c r="BI40" s="164">
        <v>6.25E-2</v>
      </c>
      <c r="BJ40" s="165">
        <v>40.378941511096897</v>
      </c>
      <c r="BK40" s="164">
        <v>0.26928005406730998</v>
      </c>
      <c r="BL40" s="165">
        <v>-0.62544176324195899</v>
      </c>
      <c r="BM40" s="165">
        <v>1.5971415977280601</v>
      </c>
      <c r="BN40" s="165">
        <v>68.739110257480604</v>
      </c>
      <c r="BO40" s="165">
        <v>0.29250142050370398</v>
      </c>
      <c r="BP40" s="165">
        <v>0.37201226502656898</v>
      </c>
      <c r="BQ40" s="165">
        <v>-0.23930245863198901</v>
      </c>
      <c r="BR40" s="165">
        <v>-0.30759895934648501</v>
      </c>
      <c r="BS40" s="289">
        <v>-2.4714614612143401E-2</v>
      </c>
      <c r="BT40" s="297"/>
      <c r="BU40" s="284"/>
      <c r="BV40" s="298"/>
      <c r="BW40" s="297"/>
      <c r="BX40" s="297"/>
      <c r="BY40" s="297"/>
      <c r="BZ40" s="297"/>
      <c r="CA40" s="284"/>
      <c r="CB40" s="298"/>
      <c r="CC40" s="297"/>
      <c r="CD40" s="284"/>
      <c r="CE40" s="352"/>
      <c r="CF40" s="298"/>
      <c r="CG40" s="297"/>
      <c r="CH40" s="284"/>
      <c r="CI40" s="352"/>
      <c r="CJ40" s="298"/>
      <c r="CK40" s="297"/>
      <c r="CL40" s="284"/>
      <c r="CM40" s="352"/>
      <c r="CN40" s="298"/>
      <c r="CO40" s="297"/>
      <c r="CP40" s="284"/>
      <c r="CQ40" s="352"/>
      <c r="CR40" s="298"/>
      <c r="CS40" s="297">
        <v>3</v>
      </c>
      <c r="CT40" s="284">
        <v>18</v>
      </c>
      <c r="CU40" s="352">
        <v>0</v>
      </c>
      <c r="CV40" s="352">
        <v>0</v>
      </c>
      <c r="CW40" s="298">
        <v>0</v>
      </c>
      <c r="CX40" s="297"/>
      <c r="CY40" s="284"/>
      <c r="CZ40" s="352"/>
      <c r="DA40" s="352"/>
      <c r="DB40" s="298"/>
      <c r="DC40" s="297">
        <v>4</v>
      </c>
      <c r="DD40" s="284">
        <v>27</v>
      </c>
      <c r="DE40" s="352">
        <v>0</v>
      </c>
      <c r="DF40" s="352">
        <v>0</v>
      </c>
      <c r="DG40" s="298">
        <v>0</v>
      </c>
      <c r="DH40" s="320">
        <v>0</v>
      </c>
      <c r="DI40" s="319">
        <v>-0.56565615534782399</v>
      </c>
      <c r="DP40" s="165"/>
      <c r="DQ40" s="165"/>
      <c r="DR40" s="165"/>
      <c r="ED40" s="165"/>
      <c r="EE40" s="165"/>
      <c r="EF40" s="165"/>
      <c r="EG40" s="165"/>
      <c r="EH40" s="166"/>
      <c r="EI40" s="165"/>
      <c r="EJ40" s="164"/>
      <c r="EK40" s="164"/>
      <c r="EL40" s="283"/>
      <c r="EM40" s="283"/>
      <c r="EN40" s="283"/>
      <c r="EO40" s="283"/>
      <c r="EP40" s="283"/>
      <c r="EQ40" s="283"/>
      <c r="ER40" s="165"/>
      <c r="ES40" s="166"/>
      <c r="ET40" s="166"/>
      <c r="EU40" s="166"/>
      <c r="EV40" s="166"/>
      <c r="EW40" s="166"/>
      <c r="EX40" s="289"/>
    </row>
    <row r="41" spans="1:272" ht="13" customHeight="1">
      <c r="A41" s="160" t="s">
        <v>555</v>
      </c>
      <c r="B41" s="160">
        <v>11439</v>
      </c>
      <c r="C41" s="160">
        <v>23359</v>
      </c>
      <c r="D41" s="160">
        <v>676369</v>
      </c>
      <c r="E41" s="160" t="s">
        <v>2170</v>
      </c>
      <c r="G41" s="175"/>
      <c r="H41" s="162" t="s">
        <v>3450</v>
      </c>
      <c r="I41" s="162" t="s">
        <v>211</v>
      </c>
      <c r="J41" s="160">
        <v>25</v>
      </c>
      <c r="K41" s="161">
        <v>9</v>
      </c>
      <c r="L41" s="161" t="s">
        <v>837</v>
      </c>
      <c r="Z41" s="163">
        <v>64</v>
      </c>
      <c r="AA41" s="163">
        <v>230</v>
      </c>
      <c r="AB41" s="163">
        <v>205</v>
      </c>
      <c r="AC41" s="163">
        <v>41</v>
      </c>
      <c r="AD41" s="163">
        <v>24</v>
      </c>
      <c r="AE41" s="163">
        <v>8</v>
      </c>
      <c r="AF41" s="163">
        <v>1</v>
      </c>
      <c r="AG41" s="163">
        <v>8</v>
      </c>
      <c r="AH41" s="163">
        <v>31</v>
      </c>
      <c r="AI41" s="163">
        <v>27</v>
      </c>
      <c r="AJ41" s="163">
        <v>2</v>
      </c>
      <c r="AK41" s="163">
        <v>0</v>
      </c>
      <c r="AL41" s="163">
        <v>19</v>
      </c>
      <c r="AM41" s="163">
        <v>0</v>
      </c>
      <c r="AN41" s="163">
        <v>61</v>
      </c>
      <c r="AO41" s="163">
        <v>3</v>
      </c>
      <c r="AP41" s="163">
        <v>3</v>
      </c>
      <c r="AQ41" s="163">
        <v>0</v>
      </c>
      <c r="AR41" s="163">
        <v>6</v>
      </c>
      <c r="AS41" s="283">
        <v>8.2608694999999996E-2</v>
      </c>
      <c r="AT41" s="283">
        <v>0.26521739100000002</v>
      </c>
      <c r="AU41" s="283">
        <v>0.43537415000000002</v>
      </c>
      <c r="AV41" s="283">
        <v>0.27210884000000002</v>
      </c>
      <c r="AW41" s="283">
        <v>8.8435369999999999E-2</v>
      </c>
      <c r="AX41" s="283">
        <v>0.38095237999999998</v>
      </c>
      <c r="AY41" s="363">
        <v>110.96299999999999</v>
      </c>
      <c r="AZ41" s="283">
        <v>0.15044247999999999</v>
      </c>
      <c r="BA41" s="283">
        <v>0.37414965900000002</v>
      </c>
      <c r="BB41" s="283">
        <v>0.14285714199999999</v>
      </c>
      <c r="BC41" s="283">
        <v>0.48299319699999999</v>
      </c>
      <c r="BD41" s="164">
        <v>0.237410071</v>
      </c>
      <c r="BE41" s="164">
        <v>0.2</v>
      </c>
      <c r="BF41" s="164">
        <v>0.27391304300000002</v>
      </c>
      <c r="BG41" s="164">
        <v>0.36585365800000003</v>
      </c>
      <c r="BH41" s="164">
        <v>0.63976670099999999</v>
      </c>
      <c r="BI41" s="164">
        <v>0.16585365799999999</v>
      </c>
      <c r="BJ41" s="165">
        <v>107.15192249253499</v>
      </c>
      <c r="BK41" s="164">
        <v>0.28016296832457799</v>
      </c>
      <c r="BL41" s="165">
        <v>-5.55651489603488</v>
      </c>
      <c r="BM41" s="165">
        <v>21.348441578865302</v>
      </c>
      <c r="BN41" s="165">
        <v>76.394374393276706</v>
      </c>
      <c r="BO41" s="165">
        <v>0.70197801941219995</v>
      </c>
      <c r="BP41" s="165">
        <v>0.49011327326297699</v>
      </c>
      <c r="BQ41" s="165">
        <v>-4.6928437548239303</v>
      </c>
      <c r="BR41" s="165">
        <v>-5.7221372048851702</v>
      </c>
      <c r="BS41" s="289">
        <v>-0.48466624830562099</v>
      </c>
      <c r="BT41" s="297"/>
      <c r="BU41" s="284"/>
      <c r="BV41" s="298"/>
      <c r="BW41" s="297"/>
      <c r="BX41" s="297"/>
      <c r="BY41" s="297"/>
      <c r="BZ41" s="297"/>
      <c r="CA41" s="284"/>
      <c r="CB41" s="298"/>
      <c r="CC41" s="297"/>
      <c r="CD41" s="284"/>
      <c r="CE41" s="352"/>
      <c r="CF41" s="298"/>
      <c r="CG41" s="297"/>
      <c r="CH41" s="284"/>
      <c r="CI41" s="352"/>
      <c r="CJ41" s="298"/>
      <c r="CK41" s="297"/>
      <c r="CL41" s="284"/>
      <c r="CM41" s="352"/>
      <c r="CN41" s="298"/>
      <c r="CO41" s="297"/>
      <c r="CP41" s="284"/>
      <c r="CQ41" s="352"/>
      <c r="CR41" s="298"/>
      <c r="CS41" s="297">
        <v>10</v>
      </c>
      <c r="CT41" s="284">
        <v>58</v>
      </c>
      <c r="CU41" s="352">
        <v>-1</v>
      </c>
      <c r="CV41" s="352">
        <v>-1</v>
      </c>
      <c r="CW41" s="298">
        <v>0</v>
      </c>
      <c r="CX41" s="297"/>
      <c r="CY41" s="284"/>
      <c r="CZ41" s="352"/>
      <c r="DA41" s="352"/>
      <c r="DB41" s="298"/>
      <c r="DC41" s="297">
        <v>11</v>
      </c>
      <c r="DD41" s="284">
        <v>82</v>
      </c>
      <c r="DE41" s="352">
        <v>0</v>
      </c>
      <c r="DF41" s="352">
        <v>0</v>
      </c>
      <c r="DG41" s="298">
        <v>-1</v>
      </c>
      <c r="DH41" s="320">
        <v>-1</v>
      </c>
      <c r="DI41" s="319">
        <v>-6.6448702812194798</v>
      </c>
      <c r="DP41" s="165"/>
      <c r="DQ41" s="165"/>
      <c r="DR41" s="165"/>
      <c r="ED41" s="165"/>
      <c r="EE41" s="165"/>
      <c r="EF41" s="165"/>
      <c r="EG41" s="165"/>
      <c r="EH41" s="166"/>
      <c r="EI41" s="165"/>
      <c r="EJ41" s="164"/>
      <c r="EK41" s="164"/>
      <c r="EL41" s="283"/>
      <c r="EM41" s="283"/>
      <c r="EN41" s="283"/>
      <c r="EO41" s="283"/>
      <c r="EP41" s="283"/>
      <c r="EQ41" s="283"/>
      <c r="ER41" s="165"/>
      <c r="ES41" s="166"/>
      <c r="ET41" s="166"/>
      <c r="EU41" s="166"/>
      <c r="EV41" s="166"/>
      <c r="EW41" s="166"/>
      <c r="EX41" s="289"/>
    </row>
    <row r="42" spans="1:272" ht="13" customHeight="1">
      <c r="A42" s="160" t="s">
        <v>555</v>
      </c>
      <c r="B42" s="160">
        <v>11232</v>
      </c>
      <c r="C42" s="160">
        <v>19698</v>
      </c>
      <c r="D42" s="160">
        <v>658668</v>
      </c>
      <c r="E42" s="160" t="s">
        <v>438</v>
      </c>
      <c r="G42" s="175"/>
      <c r="H42" s="162" t="s">
        <v>1844</v>
      </c>
      <c r="I42" s="162" t="s">
        <v>1845</v>
      </c>
      <c r="J42" s="161">
        <v>28</v>
      </c>
      <c r="K42" s="161">
        <v>9</v>
      </c>
      <c r="L42" s="161" t="s">
        <v>837</v>
      </c>
      <c r="Z42" s="163">
        <v>55</v>
      </c>
      <c r="AA42" s="163">
        <v>196</v>
      </c>
      <c r="AB42" s="163">
        <v>174</v>
      </c>
      <c r="AC42" s="163">
        <v>39</v>
      </c>
      <c r="AD42" s="163">
        <v>30</v>
      </c>
      <c r="AE42" s="163">
        <v>4</v>
      </c>
      <c r="AF42" s="163">
        <v>0</v>
      </c>
      <c r="AG42" s="163">
        <v>5</v>
      </c>
      <c r="AH42" s="163">
        <v>22</v>
      </c>
      <c r="AI42" s="163">
        <v>23</v>
      </c>
      <c r="AJ42" s="163">
        <v>1</v>
      </c>
      <c r="AK42" s="163">
        <v>0</v>
      </c>
      <c r="AL42" s="163">
        <v>16</v>
      </c>
      <c r="AM42" s="163">
        <v>0</v>
      </c>
      <c r="AN42" s="163">
        <v>37</v>
      </c>
      <c r="AO42" s="163">
        <v>2</v>
      </c>
      <c r="AP42" s="163">
        <v>4</v>
      </c>
      <c r="AQ42" s="163">
        <v>0</v>
      </c>
      <c r="AR42" s="163">
        <v>3</v>
      </c>
      <c r="AS42" s="283">
        <v>8.1632652999999999E-2</v>
      </c>
      <c r="AT42" s="283">
        <v>0.18877551000000001</v>
      </c>
      <c r="AU42" s="283">
        <v>0.5035461</v>
      </c>
      <c r="AV42" s="283">
        <v>0.19148936</v>
      </c>
      <c r="AW42" s="283">
        <v>6.3829789999999997E-2</v>
      </c>
      <c r="AX42" s="283">
        <v>0.35460993000000002</v>
      </c>
      <c r="AY42" s="363">
        <v>109.946</v>
      </c>
      <c r="AZ42" s="283">
        <v>0.10909091</v>
      </c>
      <c r="BA42" s="283">
        <v>0.4964539</v>
      </c>
      <c r="BB42" s="283">
        <v>0.17730496400000001</v>
      </c>
      <c r="BC42" s="283">
        <v>0.32624113399999999</v>
      </c>
      <c r="BD42" s="164">
        <v>0.25</v>
      </c>
      <c r="BE42" s="164">
        <v>0.22413793100000001</v>
      </c>
      <c r="BF42" s="164">
        <v>0.29081632600000001</v>
      </c>
      <c r="BG42" s="164">
        <v>0.33333333300000001</v>
      </c>
      <c r="BH42" s="164">
        <v>0.62414965899999997</v>
      </c>
      <c r="BI42" s="164">
        <v>0.109195402</v>
      </c>
      <c r="BJ42" s="165">
        <v>69.517684438376307</v>
      </c>
      <c r="BK42" s="164">
        <v>0.27644712706001401</v>
      </c>
      <c r="BL42" s="165">
        <v>-5.3213008319166697</v>
      </c>
      <c r="BM42" s="165">
        <v>17.606401207563501</v>
      </c>
      <c r="BN42" s="165">
        <v>73.147664764546803</v>
      </c>
      <c r="BO42" s="165">
        <v>0.12297770993613</v>
      </c>
      <c r="BP42" s="165">
        <v>0.28032560646533899</v>
      </c>
      <c r="BQ42" s="165">
        <v>-8.9457134681892807</v>
      </c>
      <c r="BR42" s="165">
        <v>-6.0132784371403298</v>
      </c>
      <c r="BS42" s="289">
        <v>-0.92389297653210001</v>
      </c>
      <c r="BT42" s="297"/>
      <c r="BU42" s="284"/>
      <c r="BV42" s="298"/>
      <c r="BW42" s="297"/>
      <c r="BX42" s="297"/>
      <c r="BY42" s="297"/>
      <c r="BZ42" s="297"/>
      <c r="CA42" s="284"/>
      <c r="CB42" s="298"/>
      <c r="CC42" s="297"/>
      <c r="CD42" s="284"/>
      <c r="CE42" s="352"/>
      <c r="CF42" s="298"/>
      <c r="CG42" s="297"/>
      <c r="CH42" s="284"/>
      <c r="CI42" s="352"/>
      <c r="CJ42" s="298"/>
      <c r="CK42" s="297"/>
      <c r="CL42" s="284"/>
      <c r="CM42" s="352"/>
      <c r="CN42" s="298"/>
      <c r="CO42" s="297"/>
      <c r="CP42" s="284"/>
      <c r="CQ42" s="352"/>
      <c r="CR42" s="298"/>
      <c r="CS42" s="297">
        <v>3</v>
      </c>
      <c r="CT42" s="284">
        <v>4</v>
      </c>
      <c r="CU42" s="352">
        <v>0</v>
      </c>
      <c r="CV42" s="352">
        <v>0</v>
      </c>
      <c r="CW42" s="298">
        <v>0</v>
      </c>
      <c r="CX42" s="297"/>
      <c r="CY42" s="284"/>
      <c r="CZ42" s="352"/>
      <c r="DA42" s="352"/>
      <c r="DB42" s="298"/>
      <c r="DC42" s="297">
        <v>45</v>
      </c>
      <c r="DD42" s="284">
        <v>326.2</v>
      </c>
      <c r="DE42" s="352">
        <v>-6</v>
      </c>
      <c r="DF42" s="352">
        <v>-6</v>
      </c>
      <c r="DG42" s="298">
        <v>-2</v>
      </c>
      <c r="DH42" s="320">
        <v>-6</v>
      </c>
      <c r="DI42" s="319">
        <v>-9.4501669406890798</v>
      </c>
      <c r="DP42" s="165"/>
      <c r="DQ42" s="165"/>
      <c r="DR42" s="165"/>
      <c r="ED42" s="165"/>
      <c r="EE42" s="165"/>
      <c r="EF42" s="165"/>
      <c r="EG42" s="165"/>
      <c r="EH42" s="166"/>
      <c r="EI42" s="165"/>
      <c r="EJ42" s="164"/>
      <c r="EK42" s="164"/>
      <c r="EL42" s="283"/>
      <c r="EM42" s="283"/>
      <c r="EN42" s="283"/>
      <c r="EO42" s="283"/>
      <c r="EP42" s="283"/>
      <c r="EQ42" s="283"/>
      <c r="ER42" s="165"/>
      <c r="ES42" s="166"/>
      <c r="ET42" s="166"/>
      <c r="EU42" s="166"/>
      <c r="EV42" s="166"/>
      <c r="EW42" s="166"/>
      <c r="EX42" s="289"/>
    </row>
    <row r="43" spans="1:272" s="167" customFormat="1" ht="13" customHeight="1">
      <c r="A43" s="171" t="s">
        <v>17</v>
      </c>
      <c r="B43" s="316"/>
      <c r="C43" s="316"/>
      <c r="D43" s="316"/>
      <c r="E43" s="190" cm="1">
        <f t="array" ref="E43">SUMPRODUCT(--($A44:$A$2539=A43),--(K44:$K$2539&gt;0))</f>
        <v>40</v>
      </c>
      <c r="F43" s="190"/>
      <c r="G43" s="190"/>
      <c r="H43" s="252"/>
      <c r="I43" s="252"/>
      <c r="J43" s="253"/>
      <c r="K43" s="174">
        <v>0</v>
      </c>
      <c r="L43" s="254"/>
      <c r="M43" s="255"/>
      <c r="N43" s="256"/>
      <c r="O43" s="254"/>
      <c r="P43" s="254"/>
      <c r="Q43" s="254"/>
      <c r="R43" s="254"/>
      <c r="S43" s="254"/>
      <c r="T43" s="254"/>
      <c r="U43" s="254"/>
      <c r="V43" s="254"/>
      <c r="W43" s="254"/>
      <c r="X43" s="254"/>
      <c r="Y43" s="255"/>
      <c r="Z43" s="303" cm="1">
        <f t="array" ref="Z43">SUMPRODUCT(--($A44:$A$2539=$A43),--(Z44:Z$2539))</f>
        <v>2112</v>
      </c>
      <c r="AA43" s="364" cm="1">
        <f t="array" ref="AA43">SUMPRODUCT(--($A44:$A$2539=$A43),--(AA44:AA$2539))</f>
        <v>7795</v>
      </c>
      <c r="AB43" s="364" cm="1">
        <f t="array" ref="AB43">SUMPRODUCT(--($A44:$A$2539=$A43),--(AB44:AB$2539))</f>
        <v>6955</v>
      </c>
      <c r="AC43" s="364" cm="1">
        <f t="array" ref="AC43">SUMPRODUCT(--($A44:$A$2539=$A43),--(AC44:AC$2539))</f>
        <v>1737</v>
      </c>
      <c r="AD43" s="364" cm="1">
        <f t="array" ref="AD43">SUMPRODUCT(--($A44:$A$2539=$A43),--(AD44:AD$2539))</f>
        <v>1119</v>
      </c>
      <c r="AE43" s="364" cm="1">
        <f t="array" ref="AE43">SUMPRODUCT(--($A44:$A$2539=$A43),--(AE44:AE$2539))</f>
        <v>353</v>
      </c>
      <c r="AF43" s="364" cm="1">
        <f t="array" ref="AF43">SUMPRODUCT(--($A44:$A$2539=$A43),--(AF44:AF$2539))</f>
        <v>26</v>
      </c>
      <c r="AG43" s="364" cm="1">
        <f t="array" ref="AG43">SUMPRODUCT(--($A44:$A$2539=$A43),--(AG44:AG$2539))</f>
        <v>239</v>
      </c>
      <c r="AH43" s="364" cm="1">
        <f t="array" ref="AH43">SUMPRODUCT(--($A44:$A$2539=$A43),--(AH44:AH$2539))</f>
        <v>913</v>
      </c>
      <c r="AI43" s="364" cm="1">
        <f t="array" ref="AI43">SUMPRODUCT(--($A44:$A$2539=$A43),--(AI44:AI$2539))</f>
        <v>892</v>
      </c>
      <c r="AJ43" s="364" cm="1">
        <f t="array" ref="AJ43">SUMPRODUCT(--($A44:$A$2539=$A43),--(AJ44:AJ$2539))</f>
        <v>95</v>
      </c>
      <c r="AK43" s="364" cm="1">
        <f t="array" ref="AK43">SUMPRODUCT(--($A44:$A$2539=$A43),--(AK44:AK$2539))</f>
        <v>41</v>
      </c>
      <c r="AL43" s="364" cm="1">
        <f t="array" ref="AL43">SUMPRODUCT(--($A44:$A$2539=$A43),--(AL44:AL$2539))</f>
        <v>682</v>
      </c>
      <c r="AM43" s="364" cm="1">
        <f t="array" ref="AM43">SUMPRODUCT(--($A44:$A$2539=$A43),--(AM44:AM$2539))</f>
        <v>33</v>
      </c>
      <c r="AN43" s="364" cm="1">
        <f t="array" ref="AN43">SUMPRODUCT(--($A44:$A$2539=$A43),--(AN44:AN$2539))</f>
        <v>1747</v>
      </c>
      <c r="AO43" s="364" cm="1">
        <f t="array" ref="AO43">SUMPRODUCT(--($A44:$A$2539=$A43),--(AO44:AO$2539))</f>
        <v>86</v>
      </c>
      <c r="AP43" s="364" cm="1">
        <f t="array" ref="AP43">SUMPRODUCT(--($A44:$A$2539=$A43),--(AP44:AP$2539))</f>
        <v>63</v>
      </c>
      <c r="AQ43" s="364" cm="1">
        <f t="array" ref="AQ43">SUMPRODUCT(--($A44:$A$2539=$A43),--(AQ44:AQ$2539))</f>
        <v>8</v>
      </c>
      <c r="AR43" s="364" cm="1">
        <f t="array" ref="AR43">SUMPRODUCT(--($A44:$A$2539=$A43),--(AR44:AR$2539))</f>
        <v>142</v>
      </c>
      <c r="AS43" s="365"/>
      <c r="AT43" s="365"/>
      <c r="AU43" s="365"/>
      <c r="AV43" s="365"/>
      <c r="AW43" s="365"/>
      <c r="AX43" s="365"/>
      <c r="AY43" s="366"/>
      <c r="AZ43" s="365"/>
      <c r="BA43" s="365"/>
      <c r="BB43" s="365"/>
      <c r="BC43" s="365"/>
      <c r="BD43" s="367"/>
      <c r="BE43" s="367">
        <f>AC43/AB43</f>
        <v>0.24974838245866282</v>
      </c>
      <c r="BF43" s="367">
        <f>(AC43+AL43+AM43+AO43)/(AA43-AP43-AQ43)</f>
        <v>0.32858622475401345</v>
      </c>
      <c r="BG43" s="367">
        <f>((AC43-AE43-AF43-AG43)+(AE43*2)+(AF43*3)+(AG43*4))/AB43</f>
        <v>0.41107117181883535</v>
      </c>
      <c r="BH43" s="367">
        <f>BF43+BG43</f>
        <v>0.73965739657284879</v>
      </c>
      <c r="BI43" s="367">
        <f>BG43+BH43</f>
        <v>1.1507285683916841</v>
      </c>
      <c r="BJ43" s="367"/>
      <c r="BK43" s="367"/>
      <c r="BL43" s="366"/>
      <c r="BM43" s="366"/>
      <c r="BN43" s="366"/>
      <c r="BO43" s="368"/>
      <c r="BP43" s="368"/>
      <c r="BQ43" s="366"/>
      <c r="BR43" s="369" cm="1">
        <f t="array" ref="BR43">SUMPRODUCT(--($A44:$A$2539=$A43),--(BR44:BR$2539))</f>
        <v>31.283803950334391</v>
      </c>
      <c r="BS43" s="361" cm="1">
        <f t="array" ref="BS43">SUMPRODUCT(--($A44:$A$2539=$A43),--(BS44:BS$2539))</f>
        <v>28.585530864857283</v>
      </c>
      <c r="BT43" s="238"/>
      <c r="BU43" s="239"/>
      <c r="BV43" s="309"/>
      <c r="BW43" s="238"/>
      <c r="BX43" s="238"/>
      <c r="BY43" s="238"/>
      <c r="BZ43" s="238"/>
      <c r="CA43" s="239"/>
      <c r="CB43" s="309"/>
      <c r="CC43" s="238"/>
      <c r="CD43" s="239"/>
      <c r="CE43" s="353"/>
      <c r="CF43" s="309"/>
      <c r="CG43" s="238"/>
      <c r="CH43" s="239"/>
      <c r="CI43" s="353"/>
      <c r="CJ43" s="309"/>
      <c r="CK43" s="238"/>
      <c r="CL43" s="239"/>
      <c r="CM43" s="353"/>
      <c r="CN43" s="309"/>
      <c r="CO43" s="238"/>
      <c r="CP43" s="239"/>
      <c r="CQ43" s="353"/>
      <c r="CR43" s="309"/>
      <c r="CS43" s="299"/>
      <c r="CT43" s="300"/>
      <c r="CU43" s="356"/>
      <c r="CV43" s="356"/>
      <c r="CW43" s="301"/>
      <c r="CX43" s="299"/>
      <c r="CY43" s="300"/>
      <c r="CZ43" s="356"/>
      <c r="DA43" s="356"/>
      <c r="DB43" s="301"/>
      <c r="DC43" s="299"/>
      <c r="DD43" s="300"/>
      <c r="DE43" s="356"/>
      <c r="DF43" s="356"/>
      <c r="DG43" s="301"/>
      <c r="DH43" s="321" cm="1">
        <f t="array" ref="DH43">SUMPRODUCT(--($A44:$A$2539=$A43),--(DH44:DH$2539))</f>
        <v>-32</v>
      </c>
      <c r="DI43" s="381" cm="1">
        <f t="array" ref="DI43">SUMPRODUCT(--($A44:$A$2539=$A43),--(DI44:DI$2539))</f>
        <v>-14.095916107296992</v>
      </c>
      <c r="DJ43" s="364" cm="1">
        <f t="array" ref="DJ43">SUMPRODUCT(--($A44:$A$2539=$A43),--(DJ44:DJ$2539))</f>
        <v>471</v>
      </c>
      <c r="DK43" s="364" cm="1">
        <f t="array" ref="DK43">SUMPRODUCT(--($A44:$A$2539=$A43),--(DK44:DK$2539))</f>
        <v>174</v>
      </c>
      <c r="DL43" s="364" cm="1">
        <f t="array" ref="DL43">SUMPRODUCT(--($A44:$A$2539=$A43),--(DL44:DL$2539))</f>
        <v>0</v>
      </c>
      <c r="DM43" s="364" cm="1">
        <f t="array" ref="DM43">SUMPRODUCT(--($A44:$A$2539=$A43),--(DM44:DM$2539))</f>
        <v>82</v>
      </c>
      <c r="DN43" s="364" cm="1">
        <f t="array" ref="DN43">SUMPRODUCT(--($A44:$A$2539=$A43),--(DN44:DN$2539))</f>
        <v>81</v>
      </c>
      <c r="DO43" s="364" cm="1">
        <f t="array" ref="DO43">SUMPRODUCT(--($A44:$A$2539=$A43),--(DO44:DO$2539))</f>
        <v>76</v>
      </c>
      <c r="DP43" s="369" cm="1">
        <f t="array" ref="DP43">SUMPRODUCT(--($A44:$A$2539=$A43),--(DP44:DP$2539))</f>
        <v>1224.0999999999997</v>
      </c>
      <c r="DQ43" s="369" cm="1">
        <f t="array" ref="DQ43">SUMPRODUCT(--($A44:$A$2539=$A43),--(DQ44:DQ$2539))</f>
        <v>905.89999341964676</v>
      </c>
      <c r="DR43" s="369" cm="1">
        <f t="array" ref="DR43">SUMPRODUCT(--($A44:$A$2539=$A43),--(DR44:DR$2539))</f>
        <v>317.49999999999989</v>
      </c>
      <c r="DS43" s="364" cm="1">
        <f t="array" ref="DS43">SUMPRODUCT(--($A44:$A$2539=$A43),--(DS44:DS$2539))</f>
        <v>5237</v>
      </c>
      <c r="DT43" s="364" cm="1">
        <f t="array" ref="DT43">SUMPRODUCT(--($A44:$A$2539=$A43),--(DT44:DT$2539))</f>
        <v>1185</v>
      </c>
      <c r="DU43" s="364" cm="1">
        <f t="array" ref="DU43">SUMPRODUCT(--($A44:$A$2539=$A43),--(DU44:DU$2539))</f>
        <v>658</v>
      </c>
      <c r="DV43" s="364" cm="1">
        <f t="array" ref="DV43">SUMPRODUCT(--($A44:$A$2539=$A43),--(DV44:DV$2539))</f>
        <v>611</v>
      </c>
      <c r="DW43" s="364" cm="1">
        <f t="array" ref="DW43">SUMPRODUCT(--($A44:$A$2539=$A43),--(DW44:DW$2539))</f>
        <v>172</v>
      </c>
      <c r="DX43" s="364" cm="1">
        <f t="array" ref="DX43">SUMPRODUCT(--($A44:$A$2539=$A43),--(DX44:DX$2539))</f>
        <v>426</v>
      </c>
      <c r="DY43" s="364" cm="1">
        <f t="array" ref="DY43">SUMPRODUCT(--($A44:$A$2539=$A43),--(DY44:DY$2539))</f>
        <v>10</v>
      </c>
      <c r="DZ43" s="364" cm="1">
        <f t="array" ref="DZ43">SUMPRODUCT(--($A44:$A$2539=$A43),--(DZ44:DZ$2539))</f>
        <v>48</v>
      </c>
      <c r="EA43" s="364" cm="1">
        <f t="array" ref="EA43">SUMPRODUCT(--($A44:$A$2539=$A43),--(EA44:EA$2539))</f>
        <v>31</v>
      </c>
      <c r="EB43" s="364" cm="1">
        <f t="array" ref="EB43">SUMPRODUCT(--($A44:$A$2539=$A43),--(EB44:EB$2539))</f>
        <v>9</v>
      </c>
      <c r="EC43" s="364" cm="1">
        <f t="array" ref="EC43">SUMPRODUCT(--($A44:$A$2539=$A43),--(EC44:EC$2539))</f>
        <v>1172</v>
      </c>
      <c r="ED43" s="368">
        <f>EC43/DP43*10</f>
        <v>9.5743811780083359</v>
      </c>
      <c r="EE43" s="368">
        <f>DX43/DP43*10</f>
        <v>3.4801078343272618</v>
      </c>
      <c r="EF43" s="368">
        <f>DW43/DP43*10</f>
        <v>1.4051139612776735</v>
      </c>
      <c r="EG43" s="368">
        <f>DX43/DQ43*10</f>
        <v>4.7025058295001099</v>
      </c>
      <c r="EH43" s="371">
        <f>(DT43+DX43+DZ43)/DP43</f>
        <v>1.3552814312556167</v>
      </c>
      <c r="EI43" s="371"/>
      <c r="EJ43" s="367">
        <f>DT43/(DS43-DX43-DY43-DZ43)</f>
        <v>0.24931622133389439</v>
      </c>
      <c r="EK43" s="367"/>
      <c r="EL43" s="372"/>
      <c r="EM43" s="372"/>
      <c r="EN43" s="372"/>
      <c r="EO43" s="372"/>
      <c r="EP43" s="372"/>
      <c r="EQ43" s="372"/>
      <c r="ER43" s="237"/>
      <c r="ES43" s="371"/>
      <c r="ET43" s="371"/>
      <c r="EU43" s="371"/>
      <c r="EV43" s="371"/>
      <c r="EW43" s="371"/>
      <c r="EX43" s="361" cm="1">
        <f t="array" ref="EX43">SUMPRODUCT(--($A44:$A$2539=$A43),--(EX44:EX$2539))</f>
        <v>11.417125739157189</v>
      </c>
      <c r="EY43" s="291"/>
      <c r="EZ43" s="162"/>
      <c r="FA43" s="162"/>
      <c r="FB43" s="162"/>
      <c r="FC43" s="162"/>
      <c r="FD43" s="162"/>
      <c r="FE43" s="162"/>
      <c r="FF43" s="162"/>
      <c r="FG43" s="162"/>
      <c r="FH43" s="162"/>
      <c r="FI43" s="162"/>
      <c r="FJ43" s="162"/>
      <c r="FK43" s="162"/>
      <c r="FL43" s="162"/>
      <c r="FM43" s="162"/>
      <c r="FN43" s="162"/>
      <c r="FO43" s="162"/>
      <c r="FP43" s="162"/>
      <c r="FQ43" s="162"/>
      <c r="FR43" s="162"/>
      <c r="FS43" s="162"/>
      <c r="FT43" s="162"/>
      <c r="FU43" s="162"/>
      <c r="FV43" s="162"/>
      <c r="FW43" s="162"/>
      <c r="FX43" s="162"/>
      <c r="FY43" s="162"/>
      <c r="FZ43" s="162"/>
      <c r="GA43" s="162"/>
      <c r="GB43" s="162"/>
      <c r="GC43" s="162"/>
      <c r="GD43" s="162"/>
      <c r="GE43" s="162"/>
      <c r="GF43" s="162"/>
      <c r="GG43" s="162"/>
      <c r="GH43" s="162"/>
      <c r="GI43" s="162"/>
      <c r="GJ43" s="162"/>
      <c r="GK43" s="162"/>
      <c r="GL43" s="162"/>
      <c r="GM43" s="162"/>
      <c r="GN43" s="162"/>
      <c r="GO43" s="162"/>
      <c r="GP43" s="162"/>
      <c r="GQ43" s="162"/>
      <c r="GR43" s="162"/>
      <c r="GS43" s="162"/>
      <c r="GT43" s="162"/>
      <c r="GU43" s="162"/>
      <c r="GV43" s="162"/>
      <c r="GW43" s="162"/>
      <c r="GX43" s="162"/>
      <c r="GY43" s="162"/>
      <c r="GZ43" s="162"/>
      <c r="HA43" s="162"/>
      <c r="HB43" s="162"/>
      <c r="HC43" s="162"/>
      <c r="HD43" s="162"/>
      <c r="HE43" s="162"/>
      <c r="HF43" s="162"/>
      <c r="HG43" s="162"/>
      <c r="HH43" s="162"/>
      <c r="HI43" s="162"/>
      <c r="HJ43" s="162"/>
      <c r="HK43" s="162"/>
      <c r="HL43" s="162"/>
      <c r="HM43" s="162"/>
      <c r="HN43" s="162"/>
      <c r="HO43" s="162"/>
      <c r="HP43" s="162"/>
      <c r="HQ43" s="162"/>
      <c r="HR43" s="162"/>
      <c r="HS43" s="162"/>
      <c r="HT43" s="162"/>
      <c r="HU43" s="162"/>
      <c r="HV43" s="162"/>
      <c r="HW43" s="162"/>
      <c r="HX43" s="162"/>
      <c r="HY43" s="162"/>
      <c r="HZ43" s="162"/>
      <c r="IA43" s="162"/>
      <c r="IB43" s="162"/>
      <c r="IC43" s="162"/>
      <c r="ID43" s="162"/>
      <c r="IE43" s="162"/>
      <c r="IF43" s="162"/>
      <c r="IG43" s="162"/>
      <c r="IH43" s="162"/>
      <c r="II43" s="162"/>
      <c r="IJ43" s="162"/>
      <c r="IK43" s="162"/>
      <c r="IL43" s="162"/>
      <c r="IM43" s="162"/>
      <c r="IN43" s="162"/>
      <c r="IO43" s="162"/>
      <c r="IP43" s="162"/>
      <c r="IQ43" s="162"/>
      <c r="IR43" s="162"/>
      <c r="IS43" s="162"/>
      <c r="IT43" s="162"/>
      <c r="IU43" s="162"/>
      <c r="IV43" s="162"/>
      <c r="IW43" s="162"/>
      <c r="IX43" s="162"/>
      <c r="IY43" s="162"/>
      <c r="IZ43" s="162"/>
      <c r="JA43" s="162"/>
      <c r="JB43" s="162"/>
      <c r="JC43" s="162"/>
      <c r="JD43" s="162"/>
      <c r="JE43" s="162"/>
      <c r="JF43" s="162"/>
      <c r="JG43" s="162"/>
      <c r="JH43" s="162"/>
      <c r="JI43" s="162"/>
      <c r="JJ43" s="162"/>
      <c r="JK43" s="162"/>
      <c r="JL43" s="162"/>
    </row>
    <row r="44" spans="1:272" ht="13" customHeight="1">
      <c r="A44" s="160" t="s">
        <v>17</v>
      </c>
      <c r="B44" s="160">
        <v>9173</v>
      </c>
      <c r="C44" s="160">
        <v>9803</v>
      </c>
      <c r="D44" s="160">
        <v>571945</v>
      </c>
      <c r="E44" s="160" t="s">
        <v>276</v>
      </c>
      <c r="G44" s="175"/>
      <c r="H44" s="168" t="s">
        <v>1172</v>
      </c>
      <c r="I44" s="169" t="s">
        <v>435</v>
      </c>
      <c r="J44" s="170">
        <v>35</v>
      </c>
      <c r="K44" s="161">
        <v>1</v>
      </c>
      <c r="M44" s="184" t="s">
        <v>837</v>
      </c>
      <c r="Z44" s="163"/>
      <c r="AS44" s="283"/>
      <c r="AT44" s="283"/>
      <c r="AU44" s="283"/>
      <c r="AV44" s="283"/>
      <c r="AW44" s="283"/>
      <c r="AX44" s="283"/>
      <c r="AY44" s="363"/>
      <c r="AZ44" s="283"/>
      <c r="BA44" s="283"/>
      <c r="BB44" s="283"/>
      <c r="BC44" s="283"/>
      <c r="BD44" s="164"/>
      <c r="BE44" s="164"/>
      <c r="BF44" s="164"/>
      <c r="BG44" s="164"/>
      <c r="BH44" s="164"/>
      <c r="BI44" s="164"/>
      <c r="BJ44" s="165"/>
      <c r="BK44" s="164"/>
      <c r="BL44" s="165"/>
      <c r="BM44" s="165"/>
      <c r="BN44" s="165"/>
      <c r="BO44" s="165"/>
      <c r="BP44" s="165"/>
      <c r="BQ44" s="165"/>
      <c r="BR44" s="165"/>
      <c r="BS44" s="289"/>
      <c r="BT44" s="297">
        <v>32</v>
      </c>
      <c r="BU44" s="284">
        <v>171.2</v>
      </c>
      <c r="BV44" s="298">
        <v>-1</v>
      </c>
      <c r="BW44" s="297"/>
      <c r="BX44" s="297"/>
      <c r="BY44" s="297"/>
      <c r="BZ44" s="297"/>
      <c r="CA44" s="284"/>
      <c r="CB44" s="298"/>
      <c r="CC44" s="297"/>
      <c r="CD44" s="284"/>
      <c r="CE44" s="352"/>
      <c r="CF44" s="298"/>
      <c r="CG44" s="297"/>
      <c r="CH44" s="284"/>
      <c r="CI44" s="352"/>
      <c r="CJ44" s="298"/>
      <c r="CK44" s="297"/>
      <c r="CL44" s="284"/>
      <c r="CM44" s="352"/>
      <c r="CN44" s="298"/>
      <c r="CO44" s="297"/>
      <c r="CP44" s="284"/>
      <c r="CQ44" s="352"/>
      <c r="CR44" s="298"/>
      <c r="CS44" s="297"/>
      <c r="CT44" s="284"/>
      <c r="CU44" s="352"/>
      <c r="CV44" s="352"/>
      <c r="CW44" s="298"/>
      <c r="CX44" s="297"/>
      <c r="CY44" s="284"/>
      <c r="CZ44" s="352"/>
      <c r="DA44" s="352"/>
      <c r="DB44" s="298"/>
      <c r="DC44" s="297"/>
      <c r="DD44" s="284"/>
      <c r="DE44" s="352"/>
      <c r="DF44" s="352"/>
      <c r="DG44" s="298"/>
      <c r="DH44" s="320">
        <v>-1</v>
      </c>
      <c r="DI44" s="319">
        <v>0</v>
      </c>
      <c r="DJ44" s="163">
        <v>32</v>
      </c>
      <c r="DK44" s="163">
        <v>32</v>
      </c>
      <c r="DL44" s="163">
        <v>0</v>
      </c>
      <c r="DM44" s="163">
        <v>10</v>
      </c>
      <c r="DN44" s="163">
        <v>11</v>
      </c>
      <c r="DO44" s="163">
        <v>0</v>
      </c>
      <c r="DP44" s="165">
        <v>171.2</v>
      </c>
      <c r="DQ44" s="165">
        <v>171.19999694824199</v>
      </c>
      <c r="DR44" s="165"/>
      <c r="DS44" s="163">
        <v>720</v>
      </c>
      <c r="DT44" s="163">
        <v>194</v>
      </c>
      <c r="DU44" s="163">
        <v>106</v>
      </c>
      <c r="DV44" s="163">
        <v>102</v>
      </c>
      <c r="DW44" s="163">
        <v>26</v>
      </c>
      <c r="DX44" s="163">
        <v>25</v>
      </c>
      <c r="DY44" s="163">
        <v>0</v>
      </c>
      <c r="DZ44" s="163">
        <v>5</v>
      </c>
      <c r="EA44" s="163">
        <v>0</v>
      </c>
      <c r="EB44" s="163">
        <v>1</v>
      </c>
      <c r="EC44" s="163">
        <v>122</v>
      </c>
      <c r="ED44" s="165">
        <v>6.3961168838718301</v>
      </c>
      <c r="EE44" s="165">
        <v>1.3106796893179899</v>
      </c>
      <c r="EF44" s="165">
        <v>1.36310687689071</v>
      </c>
      <c r="EG44" s="165">
        <v>10.170874389107601</v>
      </c>
      <c r="EH44" s="166">
        <v>1.2757282309361799</v>
      </c>
      <c r="EI44" s="165">
        <v>99.056501924208305</v>
      </c>
      <c r="EJ44" s="164">
        <v>0.28115942028985502</v>
      </c>
      <c r="EK44" s="164">
        <v>0.309963099630996</v>
      </c>
      <c r="EL44" s="283">
        <v>0.41946902600000002</v>
      </c>
      <c r="EM44" s="283">
        <v>0.21592920299999999</v>
      </c>
      <c r="EN44" s="283">
        <v>0.36460176900000002</v>
      </c>
      <c r="EO44" s="283">
        <v>8.0985920000000003E-2</v>
      </c>
      <c r="EP44" s="283">
        <v>0.42077464999999997</v>
      </c>
      <c r="EQ44" s="283">
        <v>6.987061E-2</v>
      </c>
      <c r="ER44" s="165">
        <v>-0.431348756225024</v>
      </c>
      <c r="ES44" s="166">
        <v>5.3475731324174296</v>
      </c>
      <c r="ET44" s="166">
        <v>4.6100000000000003</v>
      </c>
      <c r="EU44" s="166">
        <v>4.2385333566740302</v>
      </c>
      <c r="EV44" s="166">
        <v>4.0841275089838698</v>
      </c>
      <c r="EW44" s="166">
        <v>4.2774518132437196</v>
      </c>
      <c r="EX44" s="289">
        <v>1.9692455530166599</v>
      </c>
      <c r="EY44" s="292"/>
    </row>
    <row r="45" spans="1:272" ht="13" customHeight="1">
      <c r="A45" s="160" t="s">
        <v>17</v>
      </c>
      <c r="B45" s="160">
        <v>12036</v>
      </c>
      <c r="C45" s="160">
        <v>26221</v>
      </c>
      <c r="D45" s="160">
        <v>686752</v>
      </c>
      <c r="E45" s="160" t="s">
        <v>2178</v>
      </c>
      <c r="G45" s="175"/>
      <c r="H45" s="162" t="s">
        <v>3086</v>
      </c>
      <c r="I45" s="162" t="s">
        <v>549</v>
      </c>
      <c r="J45" s="160">
        <v>26</v>
      </c>
      <c r="K45" s="161">
        <v>1</v>
      </c>
      <c r="M45" s="184" t="s">
        <v>837</v>
      </c>
      <c r="Z45" s="163"/>
      <c r="AS45" s="283"/>
      <c r="AT45" s="283"/>
      <c r="AU45" s="283"/>
      <c r="AV45" s="283"/>
      <c r="AW45" s="283"/>
      <c r="AX45" s="283"/>
      <c r="AY45" s="363"/>
      <c r="AZ45" s="283"/>
      <c r="BA45" s="283"/>
      <c r="BB45" s="283"/>
      <c r="BC45" s="283"/>
      <c r="BD45" s="164"/>
      <c r="BE45" s="164"/>
      <c r="BF45" s="164"/>
      <c r="BG45" s="164"/>
      <c r="BH45" s="164"/>
      <c r="BI45" s="164"/>
      <c r="BJ45" s="165"/>
      <c r="BK45" s="164"/>
      <c r="BL45" s="165"/>
      <c r="BM45" s="165"/>
      <c r="BN45" s="165"/>
      <c r="BO45" s="165"/>
      <c r="BP45" s="165"/>
      <c r="BQ45" s="165"/>
      <c r="BR45" s="165"/>
      <c r="BS45" s="289"/>
      <c r="BT45" s="297">
        <v>25</v>
      </c>
      <c r="BU45" s="284">
        <v>126</v>
      </c>
      <c r="BV45" s="298">
        <v>0</v>
      </c>
      <c r="BW45" s="297"/>
      <c r="BX45" s="297"/>
      <c r="BY45" s="297"/>
      <c r="BZ45" s="297"/>
      <c r="CA45" s="284"/>
      <c r="CB45" s="298"/>
      <c r="CC45" s="297"/>
      <c r="CD45" s="284"/>
      <c r="CE45" s="352"/>
      <c r="CF45" s="298"/>
      <c r="CG45" s="297"/>
      <c r="CH45" s="284"/>
      <c r="CI45" s="352"/>
      <c r="CJ45" s="298"/>
      <c r="CK45" s="297"/>
      <c r="CL45" s="284"/>
      <c r="CM45" s="352"/>
      <c r="CN45" s="298"/>
      <c r="CO45" s="297"/>
      <c r="CP45" s="284"/>
      <c r="CQ45" s="352"/>
      <c r="CR45" s="298"/>
      <c r="CS45" s="297"/>
      <c r="CT45" s="284"/>
      <c r="CU45" s="352"/>
      <c r="CV45" s="352"/>
      <c r="CW45" s="298"/>
      <c r="CX45" s="297"/>
      <c r="CY45" s="284"/>
      <c r="CZ45" s="352"/>
      <c r="DA45" s="352"/>
      <c r="DB45" s="298"/>
      <c r="DC45" s="297"/>
      <c r="DD45" s="284"/>
      <c r="DE45" s="352"/>
      <c r="DF45" s="352"/>
      <c r="DG45" s="298"/>
      <c r="DH45" s="320">
        <v>0</v>
      </c>
      <c r="DI45" s="319">
        <v>0</v>
      </c>
      <c r="DJ45" s="163">
        <v>26</v>
      </c>
      <c r="DK45" s="163">
        <v>26</v>
      </c>
      <c r="DL45" s="163">
        <v>0</v>
      </c>
      <c r="DM45" s="163">
        <v>8</v>
      </c>
      <c r="DN45" s="163">
        <v>8</v>
      </c>
      <c r="DO45" s="163">
        <v>0</v>
      </c>
      <c r="DP45" s="165">
        <v>130</v>
      </c>
      <c r="DQ45" s="165">
        <v>130</v>
      </c>
      <c r="DR45" s="165"/>
      <c r="DS45" s="163">
        <v>539</v>
      </c>
      <c r="DT45" s="163">
        <v>102</v>
      </c>
      <c r="DU45" s="163">
        <v>58</v>
      </c>
      <c r="DV45" s="163">
        <v>52</v>
      </c>
      <c r="DW45" s="163">
        <v>17</v>
      </c>
      <c r="DX45" s="163">
        <v>48</v>
      </c>
      <c r="DY45" s="163">
        <v>0</v>
      </c>
      <c r="DZ45" s="163">
        <v>7</v>
      </c>
      <c r="EA45" s="163">
        <v>4</v>
      </c>
      <c r="EB45" s="163">
        <v>0</v>
      </c>
      <c r="EC45" s="163">
        <v>142</v>
      </c>
      <c r="ED45" s="165">
        <v>9.8307692307692296</v>
      </c>
      <c r="EE45" s="165">
        <v>3.3230769230769202</v>
      </c>
      <c r="EF45" s="165">
        <v>1.1769230769230701</v>
      </c>
      <c r="EG45" s="165">
        <v>7.0615384615384604</v>
      </c>
      <c r="EH45" s="166">
        <v>1.15384615384615</v>
      </c>
      <c r="EI45" s="165">
        <v>92.173314498288306</v>
      </c>
      <c r="EJ45" s="164">
        <v>0.210743801652892</v>
      </c>
      <c r="EK45" s="164">
        <v>0.261538461538461</v>
      </c>
      <c r="EL45" s="283">
        <v>0.35294117600000002</v>
      </c>
      <c r="EM45" s="283">
        <v>0.19117646999999999</v>
      </c>
      <c r="EN45" s="283">
        <v>0.45588235199999999</v>
      </c>
      <c r="EO45" s="283">
        <v>9.0643269999999998E-2</v>
      </c>
      <c r="EP45" s="283">
        <v>0.37134503000000002</v>
      </c>
      <c r="EQ45" s="283">
        <v>0.12883721000000001</v>
      </c>
      <c r="ER45" s="165">
        <v>-0.26596035681748498</v>
      </c>
      <c r="ES45" s="166">
        <v>3.6</v>
      </c>
      <c r="ET45" s="166">
        <v>3.64</v>
      </c>
      <c r="EU45" s="166">
        <v>3.9513040175804699</v>
      </c>
      <c r="EV45" s="166">
        <v>4.0541986396679501</v>
      </c>
      <c r="EW45" s="166">
        <v>3.8798704823130801</v>
      </c>
      <c r="EX45" s="289">
        <v>1.88639712333679</v>
      </c>
    </row>
    <row r="46" spans="1:272" ht="13" customHeight="1">
      <c r="A46" s="160" t="s">
        <v>17</v>
      </c>
      <c r="B46" s="160">
        <v>10432</v>
      </c>
      <c r="C46" s="160">
        <v>17586</v>
      </c>
      <c r="D46" s="160">
        <v>656945</v>
      </c>
      <c r="E46" s="160" t="s">
        <v>3331</v>
      </c>
      <c r="G46" s="175"/>
      <c r="H46" s="168" t="s">
        <v>524</v>
      </c>
      <c r="I46" s="169" t="s">
        <v>502</v>
      </c>
      <c r="J46" s="170">
        <v>29</v>
      </c>
      <c r="K46" s="161">
        <v>1</v>
      </c>
      <c r="M46" s="184" t="s">
        <v>46</v>
      </c>
      <c r="Z46" s="163"/>
      <c r="AS46" s="283"/>
      <c r="AT46" s="283"/>
      <c r="AU46" s="283"/>
      <c r="AV46" s="283"/>
      <c r="AW46" s="283"/>
      <c r="AX46" s="283"/>
      <c r="AY46" s="363"/>
      <c r="AZ46" s="283"/>
      <c r="BA46" s="283"/>
      <c r="BB46" s="283"/>
      <c r="BC46" s="283"/>
      <c r="BD46" s="164"/>
      <c r="BE46" s="164"/>
      <c r="BF46" s="164"/>
      <c r="BG46" s="164"/>
      <c r="BH46" s="164"/>
      <c r="BI46" s="164"/>
      <c r="BJ46" s="165"/>
      <c r="BK46" s="164"/>
      <c r="BL46" s="165"/>
      <c r="BM46" s="165"/>
      <c r="BN46" s="165"/>
      <c r="BO46" s="165"/>
      <c r="BP46" s="165"/>
      <c r="BQ46" s="165"/>
      <c r="BR46" s="165"/>
      <c r="BS46" s="289"/>
      <c r="BT46" s="297">
        <v>72</v>
      </c>
      <c r="BU46" s="284">
        <v>72</v>
      </c>
      <c r="BV46" s="298">
        <v>-2</v>
      </c>
      <c r="BW46" s="297"/>
      <c r="BX46" s="297"/>
      <c r="BY46" s="297"/>
      <c r="BZ46" s="297"/>
      <c r="CA46" s="284"/>
      <c r="CB46" s="298"/>
      <c r="CC46" s="297"/>
      <c r="CD46" s="284"/>
      <c r="CE46" s="352"/>
      <c r="CF46" s="298"/>
      <c r="CG46" s="297"/>
      <c r="CH46" s="284"/>
      <c r="CI46" s="352"/>
      <c r="CJ46" s="298"/>
      <c r="CK46" s="297"/>
      <c r="CL46" s="284"/>
      <c r="CM46" s="352"/>
      <c r="CN46" s="298"/>
      <c r="CO46" s="297"/>
      <c r="CP46" s="284"/>
      <c r="CQ46" s="352"/>
      <c r="CR46" s="298"/>
      <c r="CS46" s="297"/>
      <c r="CT46" s="284"/>
      <c r="CU46" s="352"/>
      <c r="CV46" s="352"/>
      <c r="CW46" s="298"/>
      <c r="CX46" s="297"/>
      <c r="CY46" s="284"/>
      <c r="CZ46" s="352"/>
      <c r="DA46" s="352"/>
      <c r="DB46" s="298"/>
      <c r="DC46" s="297"/>
      <c r="DD46" s="284"/>
      <c r="DE46" s="352"/>
      <c r="DF46" s="352"/>
      <c r="DG46" s="298"/>
      <c r="DH46" s="320">
        <v>-2</v>
      </c>
      <c r="DI46" s="319">
        <v>0</v>
      </c>
      <c r="DJ46" s="163">
        <v>72</v>
      </c>
      <c r="DK46" s="163">
        <v>0</v>
      </c>
      <c r="DL46" s="163">
        <v>0</v>
      </c>
      <c r="DM46" s="163">
        <v>9</v>
      </c>
      <c r="DN46" s="163">
        <v>6</v>
      </c>
      <c r="DO46" s="163">
        <v>22</v>
      </c>
      <c r="DP46" s="165">
        <v>72</v>
      </c>
      <c r="DQ46" s="165"/>
      <c r="DR46" s="165">
        <v>71.300001144409094</v>
      </c>
      <c r="DS46" s="163">
        <v>294</v>
      </c>
      <c r="DT46" s="163">
        <v>45</v>
      </c>
      <c r="DU46" s="163">
        <v>20</v>
      </c>
      <c r="DV46" s="163">
        <v>14</v>
      </c>
      <c r="DW46" s="163">
        <v>3</v>
      </c>
      <c r="DX46" s="163">
        <v>36</v>
      </c>
      <c r="DY46" s="163">
        <v>4</v>
      </c>
      <c r="DZ46" s="163">
        <v>1</v>
      </c>
      <c r="EA46" s="163">
        <v>0</v>
      </c>
      <c r="EB46" s="163">
        <v>0</v>
      </c>
      <c r="EC46" s="163">
        <v>84</v>
      </c>
      <c r="ED46" s="165">
        <v>10.500000834465</v>
      </c>
      <c r="EE46" s="165">
        <v>4.50000035762789</v>
      </c>
      <c r="EF46" s="165">
        <v>0.375000029802324</v>
      </c>
      <c r="EG46" s="165">
        <v>5.6250004470348696</v>
      </c>
      <c r="EH46" s="166">
        <v>1.12500008940697</v>
      </c>
      <c r="EI46" s="165">
        <v>87.352910140820399</v>
      </c>
      <c r="EJ46" s="164">
        <v>0.17509727626459101</v>
      </c>
      <c r="EK46" s="164">
        <v>0.247058823529411</v>
      </c>
      <c r="EL46" s="283">
        <v>0.5</v>
      </c>
      <c r="EM46" s="283">
        <v>0.20370370300000001</v>
      </c>
      <c r="EN46" s="283">
        <v>0.29629629600000001</v>
      </c>
      <c r="EO46" s="283">
        <v>4.6242770000000002E-2</v>
      </c>
      <c r="EP46" s="283">
        <v>0.27167629999999998</v>
      </c>
      <c r="EQ46" s="283">
        <v>0.15807560000000001</v>
      </c>
      <c r="ER46" s="165">
        <v>4.8092406392772298E-2</v>
      </c>
      <c r="ES46" s="166">
        <v>1.75000013907751</v>
      </c>
      <c r="ET46" s="166">
        <v>2.92</v>
      </c>
      <c r="EU46" s="166">
        <v>2.9166886130968699</v>
      </c>
      <c r="EV46" s="166">
        <v>3.3830920947713401</v>
      </c>
      <c r="EW46" s="166">
        <v>3.55238497741446</v>
      </c>
      <c r="EX46" s="289">
        <v>1.6476878523826599</v>
      </c>
    </row>
    <row r="47" spans="1:272" ht="13" customHeight="1">
      <c r="A47" s="160" t="s">
        <v>17</v>
      </c>
      <c r="B47" s="160">
        <v>8864</v>
      </c>
      <c r="C47" s="160">
        <v>10123</v>
      </c>
      <c r="D47" s="160">
        <v>502043</v>
      </c>
      <c r="E47" s="160" t="s">
        <v>276</v>
      </c>
      <c r="G47" s="175"/>
      <c r="H47" s="168" t="s">
        <v>70</v>
      </c>
      <c r="I47" s="169" t="s">
        <v>547</v>
      </c>
      <c r="J47" s="170">
        <v>36</v>
      </c>
      <c r="K47" s="161">
        <v>1</v>
      </c>
      <c r="M47" s="184" t="s">
        <v>837</v>
      </c>
      <c r="Z47" s="163"/>
      <c r="AS47" s="283"/>
      <c r="AT47" s="283"/>
      <c r="AU47" s="283"/>
      <c r="AV47" s="283"/>
      <c r="AW47" s="283"/>
      <c r="AX47" s="283"/>
      <c r="AY47" s="363"/>
      <c r="AZ47" s="283"/>
      <c r="BA47" s="283"/>
      <c r="BB47" s="283"/>
      <c r="BC47" s="283"/>
      <c r="BD47" s="164"/>
      <c r="BE47" s="164"/>
      <c r="BF47" s="164"/>
      <c r="BG47" s="164"/>
      <c r="BH47" s="164"/>
      <c r="BI47" s="164"/>
      <c r="BJ47" s="165"/>
      <c r="BK47" s="164"/>
      <c r="BL47" s="165"/>
      <c r="BM47" s="165"/>
      <c r="BN47" s="165"/>
      <c r="BO47" s="165"/>
      <c r="BP47" s="165"/>
      <c r="BQ47" s="165"/>
      <c r="BR47" s="165"/>
      <c r="BS47" s="289"/>
      <c r="BT47" s="297">
        <v>30</v>
      </c>
      <c r="BU47" s="284">
        <v>169.2</v>
      </c>
      <c r="BV47" s="298">
        <v>0</v>
      </c>
      <c r="BW47" s="297"/>
      <c r="BX47" s="297"/>
      <c r="BY47" s="297"/>
      <c r="BZ47" s="297"/>
      <c r="CA47" s="284"/>
      <c r="CB47" s="298"/>
      <c r="CC47" s="297"/>
      <c r="CD47" s="284"/>
      <c r="CE47" s="352"/>
      <c r="CF47" s="298"/>
      <c r="CG47" s="297"/>
      <c r="CH47" s="284"/>
      <c r="CI47" s="352"/>
      <c r="CJ47" s="298"/>
      <c r="CK47" s="297"/>
      <c r="CL47" s="284"/>
      <c r="CM47" s="352"/>
      <c r="CN47" s="298"/>
      <c r="CO47" s="297"/>
      <c r="CP47" s="284"/>
      <c r="CQ47" s="352"/>
      <c r="CR47" s="298"/>
      <c r="CS47" s="297"/>
      <c r="CT47" s="284"/>
      <c r="CU47" s="352"/>
      <c r="CV47" s="352"/>
      <c r="CW47" s="298"/>
      <c r="CX47" s="297"/>
      <c r="CY47" s="284"/>
      <c r="CZ47" s="352"/>
      <c r="DA47" s="352"/>
      <c r="DB47" s="298"/>
      <c r="DC47" s="297"/>
      <c r="DD47" s="284"/>
      <c r="DE47" s="352"/>
      <c r="DF47" s="352"/>
      <c r="DG47" s="298"/>
      <c r="DH47" s="320">
        <v>0</v>
      </c>
      <c r="DI47" s="319">
        <v>0</v>
      </c>
      <c r="DJ47" s="163">
        <v>30</v>
      </c>
      <c r="DK47" s="163">
        <v>30</v>
      </c>
      <c r="DL47" s="163">
        <v>0</v>
      </c>
      <c r="DM47" s="163">
        <v>8</v>
      </c>
      <c r="DN47" s="163">
        <v>8</v>
      </c>
      <c r="DO47" s="163">
        <v>0</v>
      </c>
      <c r="DP47" s="165">
        <v>169.2</v>
      </c>
      <c r="DQ47" s="165">
        <v>169.19999694824199</v>
      </c>
      <c r="DR47" s="165"/>
      <c r="DS47" s="163">
        <v>722</v>
      </c>
      <c r="DT47" s="163">
        <v>161</v>
      </c>
      <c r="DU47" s="163">
        <v>91</v>
      </c>
      <c r="DV47" s="163">
        <v>80</v>
      </c>
      <c r="DW47" s="163">
        <v>23</v>
      </c>
      <c r="DX47" s="163">
        <v>68</v>
      </c>
      <c r="DY47" s="163">
        <v>1</v>
      </c>
      <c r="DZ47" s="163">
        <v>4</v>
      </c>
      <c r="EA47" s="163">
        <v>5</v>
      </c>
      <c r="EB47" s="163">
        <v>0</v>
      </c>
      <c r="EC47" s="163">
        <v>151</v>
      </c>
      <c r="ED47" s="165">
        <v>8.0098236629477793</v>
      </c>
      <c r="EE47" s="165">
        <v>3.6070729078175399</v>
      </c>
      <c r="EF47" s="165">
        <v>1.2200393658794599</v>
      </c>
      <c r="EG47" s="165">
        <v>8.5402755611562409</v>
      </c>
      <c r="EH47" s="166">
        <v>1.34970538544153</v>
      </c>
      <c r="EI47" s="165">
        <v>104.800607894355</v>
      </c>
      <c r="EJ47" s="164">
        <v>0.24769230769230699</v>
      </c>
      <c r="EK47" s="164">
        <v>0.28991596638655398</v>
      </c>
      <c r="EL47" s="283">
        <v>0.447580645</v>
      </c>
      <c r="EM47" s="283">
        <v>0.20564516099999999</v>
      </c>
      <c r="EN47" s="283">
        <v>0.34677419300000001</v>
      </c>
      <c r="EO47" s="283">
        <v>9.2184370000000002E-2</v>
      </c>
      <c r="EP47" s="283">
        <v>0.39078155999999997</v>
      </c>
      <c r="EQ47" s="283">
        <v>0.10419682</v>
      </c>
      <c r="ER47" s="165">
        <v>-0.36774018965684901</v>
      </c>
      <c r="ES47" s="166">
        <v>4.2436151856676902</v>
      </c>
      <c r="ET47" s="166">
        <v>4.9000000000000004</v>
      </c>
      <c r="EU47" s="166">
        <v>4.4220914587251103</v>
      </c>
      <c r="EV47" s="166">
        <v>4.1927127929619497</v>
      </c>
      <c r="EW47" s="166">
        <v>4.4362763834332197</v>
      </c>
      <c r="EX47" s="289">
        <v>1.4587306976318299</v>
      </c>
    </row>
    <row r="48" spans="1:272" ht="13" customHeight="1">
      <c r="A48" s="160" t="s">
        <v>17</v>
      </c>
      <c r="B48" s="160">
        <v>10131</v>
      </c>
      <c r="C48" s="160">
        <v>14212</v>
      </c>
      <c r="D48" s="160">
        <v>623352</v>
      </c>
      <c r="E48" s="160" t="s">
        <v>614</v>
      </c>
      <c r="G48" s="175"/>
      <c r="H48" s="168" t="s">
        <v>783</v>
      </c>
      <c r="I48" s="169" t="s">
        <v>533</v>
      </c>
      <c r="J48" s="170">
        <v>30</v>
      </c>
      <c r="K48" s="161">
        <v>1</v>
      </c>
      <c r="M48" s="184" t="s">
        <v>46</v>
      </c>
      <c r="Z48" s="163"/>
      <c r="AS48" s="283"/>
      <c r="AT48" s="283"/>
      <c r="AU48" s="283"/>
      <c r="AV48" s="283"/>
      <c r="AW48" s="283"/>
      <c r="AX48" s="283"/>
      <c r="AY48" s="363"/>
      <c r="AZ48" s="283"/>
      <c r="BA48" s="283"/>
      <c r="BB48" s="283"/>
      <c r="BC48" s="283"/>
      <c r="BD48" s="164"/>
      <c r="BE48" s="164"/>
      <c r="BF48" s="164"/>
      <c r="BG48" s="164"/>
      <c r="BH48" s="164"/>
      <c r="BI48" s="164"/>
      <c r="BJ48" s="165"/>
      <c r="BK48" s="164"/>
      <c r="BL48" s="165"/>
      <c r="BM48" s="165"/>
      <c r="BN48" s="165"/>
      <c r="BO48" s="165"/>
      <c r="BP48" s="165"/>
      <c r="BQ48" s="165"/>
      <c r="BR48" s="165"/>
      <c r="BS48" s="289"/>
      <c r="BT48" s="297">
        <v>71</v>
      </c>
      <c r="BU48" s="284">
        <v>71</v>
      </c>
      <c r="BV48" s="298">
        <v>2</v>
      </c>
      <c r="BW48" s="297"/>
      <c r="BX48" s="297"/>
      <c r="BY48" s="297"/>
      <c r="BZ48" s="297"/>
      <c r="CA48" s="284"/>
      <c r="CB48" s="298"/>
      <c r="CC48" s="297"/>
      <c r="CD48" s="284"/>
      <c r="CE48" s="352"/>
      <c r="CF48" s="298"/>
      <c r="CG48" s="297"/>
      <c r="CH48" s="284"/>
      <c r="CI48" s="352"/>
      <c r="CJ48" s="298"/>
      <c r="CK48" s="297"/>
      <c r="CL48" s="284"/>
      <c r="CM48" s="352"/>
      <c r="CN48" s="298"/>
      <c r="CO48" s="297"/>
      <c r="CP48" s="284"/>
      <c r="CQ48" s="352"/>
      <c r="CR48" s="298"/>
      <c r="CS48" s="297"/>
      <c r="CT48" s="284"/>
      <c r="CU48" s="352"/>
      <c r="CV48" s="352"/>
      <c r="CW48" s="298"/>
      <c r="CX48" s="297"/>
      <c r="CY48" s="284"/>
      <c r="CZ48" s="352"/>
      <c r="DA48" s="352"/>
      <c r="DB48" s="298"/>
      <c r="DC48" s="297"/>
      <c r="DD48" s="284"/>
      <c r="DE48" s="352"/>
      <c r="DF48" s="352"/>
      <c r="DG48" s="298"/>
      <c r="DH48" s="320">
        <v>2</v>
      </c>
      <c r="DI48" s="319">
        <v>0</v>
      </c>
      <c r="DJ48" s="163">
        <v>71</v>
      </c>
      <c r="DK48" s="163">
        <v>0</v>
      </c>
      <c r="DL48" s="163">
        <v>0</v>
      </c>
      <c r="DM48" s="163">
        <v>8</v>
      </c>
      <c r="DN48" s="163">
        <v>8</v>
      </c>
      <c r="DO48" s="163">
        <v>34</v>
      </c>
      <c r="DP48" s="165">
        <v>71</v>
      </c>
      <c r="DQ48" s="165"/>
      <c r="DR48" s="165">
        <v>71</v>
      </c>
      <c r="DS48" s="163">
        <v>278</v>
      </c>
      <c r="DT48" s="163">
        <v>43</v>
      </c>
      <c r="DU48" s="163">
        <v>33</v>
      </c>
      <c r="DV48" s="163">
        <v>30</v>
      </c>
      <c r="DW48" s="163">
        <v>12</v>
      </c>
      <c r="DX48" s="163">
        <v>25</v>
      </c>
      <c r="DY48" s="163">
        <v>0</v>
      </c>
      <c r="DZ48" s="163">
        <v>1</v>
      </c>
      <c r="EA48" s="163">
        <v>4</v>
      </c>
      <c r="EB48" s="163">
        <v>2</v>
      </c>
      <c r="EC48" s="163">
        <v>105</v>
      </c>
      <c r="ED48" s="165">
        <v>13.3098605851574</v>
      </c>
      <c r="EE48" s="165">
        <v>3.1690144250374801</v>
      </c>
      <c r="EF48" s="165">
        <v>1.5211269240179901</v>
      </c>
      <c r="EG48" s="165">
        <v>5.4507048110644698</v>
      </c>
      <c r="EH48" s="166">
        <v>0.95774658178910599</v>
      </c>
      <c r="EI48" s="165">
        <v>76.508186640520194</v>
      </c>
      <c r="EJ48" s="164">
        <v>0.17063492063492</v>
      </c>
      <c r="EK48" s="164">
        <v>0.22962962962962899</v>
      </c>
      <c r="EL48" s="283">
        <v>0.30344827499999999</v>
      </c>
      <c r="EM48" s="283">
        <v>0.17241379300000001</v>
      </c>
      <c r="EN48" s="283">
        <v>0.52413793099999995</v>
      </c>
      <c r="EO48" s="283">
        <v>0.10204082</v>
      </c>
      <c r="EP48" s="283">
        <v>0.38775510000000002</v>
      </c>
      <c r="EQ48" s="283">
        <v>0.20547945000000001</v>
      </c>
      <c r="ER48" s="165">
        <v>-0.30186873857095797</v>
      </c>
      <c r="ES48" s="166">
        <v>3.80281731004498</v>
      </c>
      <c r="ET48" s="166">
        <v>2.68</v>
      </c>
      <c r="EU48" s="166">
        <v>3.5047168383024099</v>
      </c>
      <c r="EV48" s="166">
        <v>2.92612512380965</v>
      </c>
      <c r="EW48" s="166">
        <v>2.38208346142856</v>
      </c>
      <c r="EX48" s="289">
        <v>0.93764376640319802</v>
      </c>
    </row>
    <row r="49" spans="1:154" ht="13" customHeight="1">
      <c r="A49" s="160" t="s">
        <v>17</v>
      </c>
      <c r="B49" s="160">
        <v>10869</v>
      </c>
      <c r="C49" s="160">
        <v>19479</v>
      </c>
      <c r="D49" s="160">
        <v>650644</v>
      </c>
      <c r="E49" s="160" t="s">
        <v>3331</v>
      </c>
      <c r="G49" s="175"/>
      <c r="H49" s="168" t="s">
        <v>1285</v>
      </c>
      <c r="I49" s="169" t="s">
        <v>216</v>
      </c>
      <c r="J49" s="170">
        <v>29</v>
      </c>
      <c r="K49" s="161">
        <v>1</v>
      </c>
      <c r="M49" s="184" t="s">
        <v>837</v>
      </c>
      <c r="Z49" s="163"/>
      <c r="AS49" s="283"/>
      <c r="AT49" s="283"/>
      <c r="AU49" s="283"/>
      <c r="AV49" s="283"/>
      <c r="AW49" s="283"/>
      <c r="AX49" s="283"/>
      <c r="AY49" s="363"/>
      <c r="AZ49" s="283"/>
      <c r="BA49" s="283"/>
      <c r="BB49" s="283"/>
      <c r="BC49" s="283"/>
      <c r="BD49" s="164"/>
      <c r="BE49" s="164"/>
      <c r="BF49" s="164"/>
      <c r="BG49" s="164"/>
      <c r="BH49" s="164"/>
      <c r="BI49" s="164"/>
      <c r="BJ49" s="165"/>
      <c r="BK49" s="164"/>
      <c r="BL49" s="165"/>
      <c r="BM49" s="165"/>
      <c r="BN49" s="165"/>
      <c r="BO49" s="165"/>
      <c r="BP49" s="165"/>
      <c r="BQ49" s="165"/>
      <c r="BR49" s="165"/>
      <c r="BS49" s="289"/>
      <c r="BT49" s="297">
        <v>31</v>
      </c>
      <c r="BU49" s="284">
        <v>161</v>
      </c>
      <c r="BV49" s="298">
        <v>1</v>
      </c>
      <c r="BW49" s="297"/>
      <c r="BX49" s="297"/>
      <c r="BY49" s="297"/>
      <c r="BZ49" s="297"/>
      <c r="CA49" s="284"/>
      <c r="CB49" s="298"/>
      <c r="CC49" s="297"/>
      <c r="CD49" s="284"/>
      <c r="CE49" s="352"/>
      <c r="CF49" s="298"/>
      <c r="CG49" s="297"/>
      <c r="CH49" s="284"/>
      <c r="CI49" s="352"/>
      <c r="CJ49" s="298"/>
      <c r="CK49" s="297"/>
      <c r="CL49" s="284"/>
      <c r="CM49" s="352"/>
      <c r="CN49" s="298"/>
      <c r="CO49" s="297"/>
      <c r="CP49" s="284"/>
      <c r="CQ49" s="352"/>
      <c r="CR49" s="298"/>
      <c r="CS49" s="297"/>
      <c r="CT49" s="284"/>
      <c r="CU49" s="352"/>
      <c r="CV49" s="352"/>
      <c r="CW49" s="298"/>
      <c r="CX49" s="297"/>
      <c r="CY49" s="284"/>
      <c r="CZ49" s="352"/>
      <c r="DA49" s="352"/>
      <c r="DB49" s="298"/>
      <c r="DC49" s="297"/>
      <c r="DD49" s="284"/>
      <c r="DE49" s="352"/>
      <c r="DF49" s="352"/>
      <c r="DG49" s="298"/>
      <c r="DH49" s="320">
        <v>1</v>
      </c>
      <c r="DI49" s="319">
        <v>0</v>
      </c>
      <c r="DJ49" s="163">
        <v>31</v>
      </c>
      <c r="DK49" s="163">
        <v>31</v>
      </c>
      <c r="DL49" s="163">
        <v>0</v>
      </c>
      <c r="DM49" s="163">
        <v>8</v>
      </c>
      <c r="DN49" s="163">
        <v>9</v>
      </c>
      <c r="DO49" s="163">
        <v>0</v>
      </c>
      <c r="DP49" s="165">
        <v>161</v>
      </c>
      <c r="DQ49" s="165">
        <v>161</v>
      </c>
      <c r="DR49" s="165"/>
      <c r="DS49" s="163">
        <v>689</v>
      </c>
      <c r="DT49" s="163">
        <v>158</v>
      </c>
      <c r="DU49" s="163">
        <v>82</v>
      </c>
      <c r="DV49" s="163">
        <v>78</v>
      </c>
      <c r="DW49" s="163">
        <v>29</v>
      </c>
      <c r="DX49" s="163">
        <v>52</v>
      </c>
      <c r="DY49" s="163">
        <v>0</v>
      </c>
      <c r="DZ49" s="163">
        <v>6</v>
      </c>
      <c r="EA49" s="163">
        <v>1</v>
      </c>
      <c r="EB49" s="163">
        <v>0</v>
      </c>
      <c r="EC49" s="163">
        <v>149</v>
      </c>
      <c r="ED49" s="165">
        <v>8.3291929412838392</v>
      </c>
      <c r="EE49" s="165">
        <v>2.9068324358842901</v>
      </c>
      <c r="EF49" s="165">
        <v>1.62111808924316</v>
      </c>
      <c r="EG49" s="165">
        <v>8.83229855518689</v>
      </c>
      <c r="EH49" s="166">
        <v>1.30434788789679</v>
      </c>
      <c r="EI49" s="165">
        <v>102.945700305131</v>
      </c>
      <c r="EJ49" s="164">
        <v>0.25039619651347</v>
      </c>
      <c r="EK49" s="164">
        <v>0.28476821192052898</v>
      </c>
      <c r="EL49" s="283">
        <v>0.356394129</v>
      </c>
      <c r="EM49" s="283">
        <v>0.215932914</v>
      </c>
      <c r="EN49" s="283">
        <v>0.42767295500000002</v>
      </c>
      <c r="EO49" s="283">
        <v>7.2614109999999996E-2</v>
      </c>
      <c r="EP49" s="283">
        <v>0.39211617999999998</v>
      </c>
      <c r="EQ49" s="283">
        <v>8.9259260000000007E-2</v>
      </c>
      <c r="ER49" s="165">
        <v>-0.185172805056532</v>
      </c>
      <c r="ES49" s="166">
        <v>4.3602486538264396</v>
      </c>
      <c r="ET49" s="166">
        <v>3.99</v>
      </c>
      <c r="EU49" s="166">
        <v>4.7381172788598001</v>
      </c>
      <c r="EV49" s="166">
        <v>4.3124616937825904</v>
      </c>
      <c r="EW49" s="166">
        <v>4.2580175556205004</v>
      </c>
      <c r="EX49" s="289">
        <v>0.91913273930549599</v>
      </c>
    </row>
    <row r="50" spans="1:154" ht="13" customHeight="1">
      <c r="A50" s="160" t="s">
        <v>17</v>
      </c>
      <c r="B50" s="160">
        <v>11208</v>
      </c>
      <c r="C50" s="160">
        <v>16609</v>
      </c>
      <c r="D50" s="160">
        <v>650556</v>
      </c>
      <c r="E50" s="160" t="s">
        <v>614</v>
      </c>
      <c r="G50" s="175"/>
      <c r="H50" s="162" t="s">
        <v>205</v>
      </c>
      <c r="I50" s="162" t="s">
        <v>577</v>
      </c>
      <c r="J50" s="161">
        <v>27</v>
      </c>
      <c r="K50" s="161">
        <v>1</v>
      </c>
      <c r="M50" s="184" t="s">
        <v>837</v>
      </c>
      <c r="Z50" s="163"/>
      <c r="AS50" s="283"/>
      <c r="AT50" s="283"/>
      <c r="AU50" s="283"/>
      <c r="AV50" s="283"/>
      <c r="AW50" s="283"/>
      <c r="AX50" s="283"/>
      <c r="AY50" s="363"/>
      <c r="AZ50" s="283"/>
      <c r="BA50" s="283"/>
      <c r="BB50" s="283"/>
      <c r="BC50" s="283"/>
      <c r="BD50" s="164"/>
      <c r="BE50" s="164"/>
      <c r="BF50" s="164"/>
      <c r="BG50" s="164"/>
      <c r="BH50" s="164"/>
      <c r="BI50" s="164"/>
      <c r="BJ50" s="165"/>
      <c r="BK50" s="164"/>
      <c r="BL50" s="165"/>
      <c r="BM50" s="165"/>
      <c r="BN50" s="165"/>
      <c r="BO50" s="165"/>
      <c r="BP50" s="165"/>
      <c r="BQ50" s="165"/>
      <c r="BR50" s="165"/>
      <c r="BS50" s="289"/>
      <c r="BT50" s="297">
        <v>78</v>
      </c>
      <c r="BU50" s="284">
        <v>78.099999999999994</v>
      </c>
      <c r="BV50" s="298">
        <v>-2</v>
      </c>
      <c r="BW50" s="297"/>
      <c r="BX50" s="297"/>
      <c r="BY50" s="297"/>
      <c r="BZ50" s="297"/>
      <c r="CA50" s="284"/>
      <c r="CB50" s="298"/>
      <c r="CC50" s="297"/>
      <c r="CD50" s="284"/>
      <c r="CE50" s="352"/>
      <c r="CF50" s="298"/>
      <c r="CG50" s="297"/>
      <c r="CH50" s="284"/>
      <c r="CI50" s="352"/>
      <c r="CJ50" s="298"/>
      <c r="CK50" s="297"/>
      <c r="CL50" s="284"/>
      <c r="CM50" s="352"/>
      <c r="CN50" s="298"/>
      <c r="CO50" s="297"/>
      <c r="CP50" s="284"/>
      <c r="CQ50" s="352"/>
      <c r="CR50" s="298"/>
      <c r="CS50" s="297"/>
      <c r="CT50" s="284"/>
      <c r="CU50" s="352"/>
      <c r="CV50" s="352"/>
      <c r="CW50" s="298"/>
      <c r="CX50" s="297"/>
      <c r="CY50" s="284"/>
      <c r="CZ50" s="352"/>
      <c r="DA50" s="352"/>
      <c r="DB50" s="298"/>
      <c r="DC50" s="297"/>
      <c r="DD50" s="284"/>
      <c r="DE50" s="352"/>
      <c r="DF50" s="352"/>
      <c r="DG50" s="298"/>
      <c r="DH50" s="320">
        <v>-2</v>
      </c>
      <c r="DI50" s="319">
        <v>0</v>
      </c>
      <c r="DJ50" s="163">
        <v>78</v>
      </c>
      <c r="DK50" s="163">
        <v>0</v>
      </c>
      <c r="DL50" s="163">
        <v>0</v>
      </c>
      <c r="DM50" s="163">
        <v>3</v>
      </c>
      <c r="DN50" s="163">
        <v>3</v>
      </c>
      <c r="DO50" s="163">
        <v>1</v>
      </c>
      <c r="DP50" s="165">
        <v>78.099999999999994</v>
      </c>
      <c r="DQ50" s="165"/>
      <c r="DR50" s="165">
        <v>78.099998474121094</v>
      </c>
      <c r="DS50" s="163">
        <v>325</v>
      </c>
      <c r="DT50" s="163">
        <v>59</v>
      </c>
      <c r="DU50" s="163">
        <v>27</v>
      </c>
      <c r="DV50" s="163">
        <v>27</v>
      </c>
      <c r="DW50" s="163">
        <v>9</v>
      </c>
      <c r="DX50" s="163">
        <v>32</v>
      </c>
      <c r="DY50" s="163">
        <v>0</v>
      </c>
      <c r="DZ50" s="163">
        <v>6</v>
      </c>
      <c r="EA50" s="163">
        <v>4</v>
      </c>
      <c r="EB50" s="163">
        <v>1</v>
      </c>
      <c r="EC50" s="163">
        <v>103</v>
      </c>
      <c r="ED50" s="165">
        <v>11.834043321587901</v>
      </c>
      <c r="EE50" s="165">
        <v>3.6765959834059601</v>
      </c>
      <c r="EF50" s="165">
        <v>1.03404262033292</v>
      </c>
      <c r="EG50" s="165">
        <v>6.77872384440475</v>
      </c>
      <c r="EH50" s="166">
        <v>1.1617022030900801</v>
      </c>
      <c r="EI50" s="165">
        <v>92.800883516272904</v>
      </c>
      <c r="EJ50" s="164">
        <v>0.20557491289198601</v>
      </c>
      <c r="EK50" s="164">
        <v>0.28571428571428498</v>
      </c>
      <c r="EL50" s="283">
        <v>0.40437158400000001</v>
      </c>
      <c r="EM50" s="283">
        <v>0.17486338700000001</v>
      </c>
      <c r="EN50" s="283">
        <v>0.42076502700000001</v>
      </c>
      <c r="EO50" s="283">
        <v>8.6956519999999995E-2</v>
      </c>
      <c r="EP50" s="283">
        <v>0.375</v>
      </c>
      <c r="EQ50" s="283">
        <v>0.14362519000000001</v>
      </c>
      <c r="ER50" s="165">
        <v>0.75479418676423204</v>
      </c>
      <c r="ES50" s="166">
        <v>3.1021278609987801</v>
      </c>
      <c r="ET50" s="166">
        <v>3.34</v>
      </c>
      <c r="EU50" s="166">
        <v>3.4858375898579599</v>
      </c>
      <c r="EV50" s="166">
        <v>3.4785877747348399</v>
      </c>
      <c r="EW50" s="166">
        <v>3.0085406850180498</v>
      </c>
      <c r="EX50" s="289">
        <v>0.85671812295913696</v>
      </c>
    </row>
    <row r="51" spans="1:154" ht="13" customHeight="1">
      <c r="A51" s="160" t="s">
        <v>17</v>
      </c>
      <c r="B51" s="160">
        <v>7590</v>
      </c>
      <c r="C51" s="160">
        <v>8700</v>
      </c>
      <c r="D51" s="160">
        <v>434378</v>
      </c>
      <c r="E51" s="160" t="s">
        <v>614</v>
      </c>
      <c r="G51" s="175"/>
      <c r="H51" s="168" t="s">
        <v>266</v>
      </c>
      <c r="I51" s="169" t="s">
        <v>564</v>
      </c>
      <c r="J51" s="170">
        <v>41</v>
      </c>
      <c r="K51" s="161">
        <v>1</v>
      </c>
      <c r="M51" s="184" t="s">
        <v>837</v>
      </c>
      <c r="Z51" s="163"/>
      <c r="AS51" s="283"/>
      <c r="AT51" s="283"/>
      <c r="AU51" s="283"/>
      <c r="AV51" s="283"/>
      <c r="AW51" s="283"/>
      <c r="AX51" s="283"/>
      <c r="AY51" s="363"/>
      <c r="AZ51" s="283"/>
      <c r="BA51" s="283"/>
      <c r="BB51" s="283"/>
      <c r="BC51" s="283"/>
      <c r="BD51" s="164"/>
      <c r="BE51" s="164"/>
      <c r="BF51" s="164"/>
      <c r="BG51" s="164"/>
      <c r="BH51" s="164"/>
      <c r="BI51" s="164"/>
      <c r="BJ51" s="165"/>
      <c r="BK51" s="164"/>
      <c r="BL51" s="165"/>
      <c r="BM51" s="165"/>
      <c r="BN51" s="165"/>
      <c r="BO51" s="165"/>
      <c r="BP51" s="165"/>
      <c r="BQ51" s="165"/>
      <c r="BR51" s="165"/>
      <c r="BS51" s="289"/>
      <c r="BT51" s="297">
        <v>17</v>
      </c>
      <c r="BU51" s="284">
        <v>90.1</v>
      </c>
      <c r="BV51" s="298">
        <v>0</v>
      </c>
      <c r="BW51" s="297"/>
      <c r="BX51" s="297"/>
      <c r="BY51" s="297"/>
      <c r="BZ51" s="297"/>
      <c r="CA51" s="284"/>
      <c r="CB51" s="298"/>
      <c r="CC51" s="297"/>
      <c r="CD51" s="284"/>
      <c r="CE51" s="352"/>
      <c r="CF51" s="298"/>
      <c r="CG51" s="297"/>
      <c r="CH51" s="284"/>
      <c r="CI51" s="352"/>
      <c r="CJ51" s="298"/>
      <c r="CK51" s="297"/>
      <c r="CL51" s="284"/>
      <c r="CM51" s="352"/>
      <c r="CN51" s="298"/>
      <c r="CO51" s="297"/>
      <c r="CP51" s="284"/>
      <c r="CQ51" s="352"/>
      <c r="CR51" s="298"/>
      <c r="CS51" s="297"/>
      <c r="CT51" s="284"/>
      <c r="CU51" s="352"/>
      <c r="CV51" s="352"/>
      <c r="CW51" s="298"/>
      <c r="CX51" s="297"/>
      <c r="CY51" s="284"/>
      <c r="CZ51" s="352"/>
      <c r="DA51" s="352"/>
      <c r="DB51" s="298"/>
      <c r="DC51" s="297"/>
      <c r="DD51" s="284"/>
      <c r="DE51" s="352"/>
      <c r="DF51" s="352"/>
      <c r="DG51" s="298"/>
      <c r="DH51" s="320">
        <v>0</v>
      </c>
      <c r="DI51" s="319">
        <v>0</v>
      </c>
      <c r="DJ51" s="163">
        <v>17</v>
      </c>
      <c r="DK51" s="163">
        <v>17</v>
      </c>
      <c r="DL51" s="163">
        <v>0</v>
      </c>
      <c r="DM51" s="163">
        <v>5</v>
      </c>
      <c r="DN51" s="163">
        <v>6</v>
      </c>
      <c r="DO51" s="163">
        <v>0</v>
      </c>
      <c r="DP51" s="165">
        <v>90.1</v>
      </c>
      <c r="DQ51" s="165">
        <v>90.099998474121094</v>
      </c>
      <c r="DR51" s="165"/>
      <c r="DS51" s="163">
        <v>396</v>
      </c>
      <c r="DT51" s="163">
        <v>98</v>
      </c>
      <c r="DU51" s="163">
        <v>56</v>
      </c>
      <c r="DV51" s="163">
        <v>55</v>
      </c>
      <c r="DW51" s="163">
        <v>15</v>
      </c>
      <c r="DX51" s="163">
        <v>27</v>
      </c>
      <c r="DY51" s="163">
        <v>0</v>
      </c>
      <c r="DZ51" s="163">
        <v>6</v>
      </c>
      <c r="EA51" s="163">
        <v>2</v>
      </c>
      <c r="EB51" s="163">
        <v>1</v>
      </c>
      <c r="EC51" s="163">
        <v>74</v>
      </c>
      <c r="ED51" s="165">
        <v>7.3726941420604604</v>
      </c>
      <c r="EE51" s="165">
        <v>2.6900370518328698</v>
      </c>
      <c r="EF51" s="165">
        <v>1.4944650287960299</v>
      </c>
      <c r="EG51" s="165">
        <v>9.7638381881341196</v>
      </c>
      <c r="EH51" s="166">
        <v>1.3837639155518799</v>
      </c>
      <c r="EI51" s="165">
        <v>110.539959035607</v>
      </c>
      <c r="EJ51" s="164">
        <v>0.26997245179063301</v>
      </c>
      <c r="EK51" s="164">
        <v>0.30291970802919699</v>
      </c>
      <c r="EL51" s="283">
        <v>0.28222996500000003</v>
      </c>
      <c r="EM51" s="283">
        <v>0.19512195099999999</v>
      </c>
      <c r="EN51" s="283">
        <v>0.52264808299999999</v>
      </c>
      <c r="EO51" s="283">
        <v>6.9204150000000006E-2</v>
      </c>
      <c r="EP51" s="283">
        <v>0.32525952000000002</v>
      </c>
      <c r="EQ51" s="283">
        <v>9.2405059999999997E-2</v>
      </c>
      <c r="ER51" s="165">
        <v>-5.8552861719304697E-2</v>
      </c>
      <c r="ES51" s="166">
        <v>5.4797051055854702</v>
      </c>
      <c r="ET51" s="166">
        <v>3.88</v>
      </c>
      <c r="EU51" s="166">
        <v>4.78292488632969</v>
      </c>
      <c r="EV51" s="166">
        <v>5.1351290578597402</v>
      </c>
      <c r="EW51" s="166">
        <v>4.8041747785559998</v>
      </c>
      <c r="EX51" s="289">
        <v>0.65219771862029996</v>
      </c>
    </row>
    <row r="52" spans="1:154" ht="13" customHeight="1">
      <c r="A52" s="160" t="s">
        <v>17</v>
      </c>
      <c r="B52" s="160">
        <v>10660</v>
      </c>
      <c r="C52" s="160">
        <v>16511</v>
      </c>
      <c r="D52" s="160">
        <v>656756</v>
      </c>
      <c r="E52" s="160" t="s">
        <v>45</v>
      </c>
      <c r="G52" s="175"/>
      <c r="H52" s="162" t="s">
        <v>410</v>
      </c>
      <c r="I52" s="162" t="s">
        <v>539</v>
      </c>
      <c r="J52" s="161">
        <v>31</v>
      </c>
      <c r="K52" s="161">
        <v>1</v>
      </c>
      <c r="M52" s="184" t="s">
        <v>46</v>
      </c>
      <c r="Z52" s="163"/>
      <c r="AS52" s="283"/>
      <c r="AT52" s="283"/>
      <c r="AU52" s="283"/>
      <c r="AV52" s="283"/>
      <c r="AW52" s="283"/>
      <c r="AX52" s="283"/>
      <c r="AY52" s="363"/>
      <c r="AZ52" s="283"/>
      <c r="BA52" s="283"/>
      <c r="BB52" s="283"/>
      <c r="BC52" s="283"/>
      <c r="BD52" s="164"/>
      <c r="BE52" s="164"/>
      <c r="BF52" s="164"/>
      <c r="BG52" s="164"/>
      <c r="BH52" s="164"/>
      <c r="BI52" s="164"/>
      <c r="BJ52" s="165"/>
      <c r="BK52" s="164"/>
      <c r="BL52" s="165"/>
      <c r="BM52" s="165"/>
      <c r="BN52" s="165"/>
      <c r="BO52" s="165"/>
      <c r="BP52" s="165"/>
      <c r="BQ52" s="165"/>
      <c r="BR52" s="165"/>
      <c r="BS52" s="289"/>
      <c r="BT52" s="297">
        <v>25</v>
      </c>
      <c r="BU52" s="284">
        <v>117</v>
      </c>
      <c r="BV52" s="298">
        <v>-1</v>
      </c>
      <c r="BW52" s="297"/>
      <c r="BX52" s="297"/>
      <c r="BY52" s="297"/>
      <c r="BZ52" s="297"/>
      <c r="CA52" s="284"/>
      <c r="CB52" s="298"/>
      <c r="CC52" s="297"/>
      <c r="CD52" s="284"/>
      <c r="CE52" s="352"/>
      <c r="CF52" s="298"/>
      <c r="CG52" s="297"/>
      <c r="CH52" s="284"/>
      <c r="CI52" s="352"/>
      <c r="CJ52" s="298"/>
      <c r="CK52" s="297"/>
      <c r="CL52" s="284"/>
      <c r="CM52" s="352"/>
      <c r="CN52" s="298"/>
      <c r="CO52" s="297"/>
      <c r="CP52" s="284"/>
      <c r="CQ52" s="352"/>
      <c r="CR52" s="298"/>
      <c r="CS52" s="297"/>
      <c r="CT52" s="284"/>
      <c r="CU52" s="352"/>
      <c r="CV52" s="352"/>
      <c r="CW52" s="298"/>
      <c r="CX52" s="297"/>
      <c r="CY52" s="284"/>
      <c r="CZ52" s="352"/>
      <c r="DA52" s="352"/>
      <c r="DB52" s="298"/>
      <c r="DC52" s="297"/>
      <c r="DD52" s="284"/>
      <c r="DE52" s="352"/>
      <c r="DF52" s="352"/>
      <c r="DG52" s="298"/>
      <c r="DH52" s="320">
        <v>-1</v>
      </c>
      <c r="DI52" s="319">
        <v>0</v>
      </c>
      <c r="DJ52" s="163">
        <v>25</v>
      </c>
      <c r="DK52" s="163">
        <v>21</v>
      </c>
      <c r="DL52" s="163">
        <v>0</v>
      </c>
      <c r="DM52" s="163">
        <v>8</v>
      </c>
      <c r="DN52" s="163">
        <v>7</v>
      </c>
      <c r="DO52" s="163">
        <v>1</v>
      </c>
      <c r="DP52" s="165">
        <v>117</v>
      </c>
      <c r="DQ52" s="165">
        <v>104</v>
      </c>
      <c r="DR52" s="165">
        <v>13</v>
      </c>
      <c r="DS52" s="163">
        <v>532</v>
      </c>
      <c r="DT52" s="163">
        <v>149</v>
      </c>
      <c r="DU52" s="163">
        <v>83</v>
      </c>
      <c r="DV52" s="163">
        <v>81</v>
      </c>
      <c r="DW52" s="163">
        <v>14</v>
      </c>
      <c r="DX52" s="163">
        <v>44</v>
      </c>
      <c r="DY52" s="163">
        <v>3</v>
      </c>
      <c r="DZ52" s="163">
        <v>2</v>
      </c>
      <c r="EA52" s="163">
        <v>7</v>
      </c>
      <c r="EB52" s="163">
        <v>0</v>
      </c>
      <c r="EC52" s="163">
        <v>83</v>
      </c>
      <c r="ED52" s="165">
        <v>6.3846154366567802</v>
      </c>
      <c r="EE52" s="165">
        <v>3.3846154122035901</v>
      </c>
      <c r="EF52" s="165">
        <v>1.07692308570114</v>
      </c>
      <c r="EG52" s="165">
        <v>11.4615385549621</v>
      </c>
      <c r="EH52" s="166">
        <v>1.64957266301841</v>
      </c>
      <c r="EI52" s="165">
        <v>128.08440991267699</v>
      </c>
      <c r="EJ52" s="164">
        <v>0.30658436213991702</v>
      </c>
      <c r="EK52" s="164">
        <v>0.34704370179948502</v>
      </c>
      <c r="EL52" s="283">
        <v>0.42278481000000001</v>
      </c>
      <c r="EM52" s="283">
        <v>0.23544303699999999</v>
      </c>
      <c r="EN52" s="283">
        <v>0.34177215100000002</v>
      </c>
      <c r="EO52" s="283">
        <v>5.9553349999999998E-2</v>
      </c>
      <c r="EP52" s="283">
        <v>0.40694788999999998</v>
      </c>
      <c r="EQ52" s="283">
        <v>0.12299742</v>
      </c>
      <c r="ER52" s="165">
        <v>-0.29053542314339698</v>
      </c>
      <c r="ES52" s="166">
        <v>6.2307692815566202</v>
      </c>
      <c r="ET52" s="166">
        <v>5.0999999999999996</v>
      </c>
      <c r="EU52" s="166">
        <v>4.48292795993315</v>
      </c>
      <c r="EV52" s="166">
        <v>4.6721091369720202</v>
      </c>
      <c r="EW52" s="166">
        <v>4.9137574051245902</v>
      </c>
      <c r="EX52" s="289">
        <v>0.61489916965365399</v>
      </c>
    </row>
    <row r="53" spans="1:154" ht="13" customHeight="1">
      <c r="A53" s="160" t="s">
        <v>17</v>
      </c>
      <c r="B53" s="160">
        <v>10848</v>
      </c>
      <c r="C53" s="160">
        <v>22207</v>
      </c>
      <c r="D53" s="160">
        <v>669084</v>
      </c>
      <c r="E53" s="160" t="s">
        <v>563</v>
      </c>
      <c r="G53" s="175"/>
      <c r="H53" s="162" t="s">
        <v>1128</v>
      </c>
      <c r="I53" s="162" t="s">
        <v>3001</v>
      </c>
      <c r="J53" s="160">
        <v>25</v>
      </c>
      <c r="K53" s="161">
        <v>1</v>
      </c>
      <c r="Z53" s="163"/>
      <c r="AS53" s="283"/>
      <c r="AT53" s="283"/>
      <c r="AU53" s="283"/>
      <c r="AV53" s="283"/>
      <c r="AW53" s="283"/>
      <c r="AX53" s="283"/>
      <c r="AY53" s="363"/>
      <c r="AZ53" s="283"/>
      <c r="BA53" s="283"/>
      <c r="BB53" s="283"/>
      <c r="BC53" s="283"/>
      <c r="BD53" s="164"/>
      <c r="BE53" s="164"/>
      <c r="BF53" s="164"/>
      <c r="BG53" s="164"/>
      <c r="BH53" s="164"/>
      <c r="BI53" s="164"/>
      <c r="BJ53" s="165"/>
      <c r="BK53" s="164"/>
      <c r="BL53" s="165"/>
      <c r="BM53" s="165"/>
      <c r="BN53" s="165"/>
      <c r="BO53" s="165"/>
      <c r="BP53" s="165"/>
      <c r="BQ53" s="165"/>
      <c r="BR53" s="165"/>
      <c r="BS53" s="289"/>
      <c r="BT53" s="297">
        <v>12</v>
      </c>
      <c r="BU53" s="284">
        <v>41</v>
      </c>
      <c r="BV53" s="298">
        <v>1</v>
      </c>
      <c r="BW53" s="297"/>
      <c r="BX53" s="297"/>
      <c r="BY53" s="297"/>
      <c r="BZ53" s="297"/>
      <c r="CA53" s="284"/>
      <c r="CB53" s="298"/>
      <c r="CC53" s="297"/>
      <c r="CD53" s="284"/>
      <c r="CE53" s="352"/>
      <c r="CF53" s="298"/>
      <c r="CG53" s="297"/>
      <c r="CH53" s="284"/>
      <c r="CI53" s="352"/>
      <c r="CJ53" s="298"/>
      <c r="CK53" s="297"/>
      <c r="CL53" s="284"/>
      <c r="CM53" s="352"/>
      <c r="CN53" s="298"/>
      <c r="CO53" s="297"/>
      <c r="CP53" s="284"/>
      <c r="CQ53" s="352"/>
      <c r="CR53" s="298"/>
      <c r="CS53" s="297"/>
      <c r="CT53" s="284"/>
      <c r="CU53" s="352"/>
      <c r="CV53" s="352"/>
      <c r="CW53" s="298"/>
      <c r="CX53" s="297"/>
      <c r="CY53" s="284"/>
      <c r="CZ53" s="352"/>
      <c r="DA53" s="352"/>
      <c r="DB53" s="298"/>
      <c r="DC53" s="297"/>
      <c r="DD53" s="284"/>
      <c r="DE53" s="352"/>
      <c r="DF53" s="352"/>
      <c r="DG53" s="298"/>
      <c r="DH53" s="320">
        <v>1</v>
      </c>
      <c r="DI53" s="319">
        <v>0</v>
      </c>
      <c r="DJ53" s="163">
        <v>13</v>
      </c>
      <c r="DK53" s="163">
        <v>7</v>
      </c>
      <c r="DL53" s="163">
        <v>0</v>
      </c>
      <c r="DM53" s="163">
        <v>1</v>
      </c>
      <c r="DN53" s="163">
        <v>2</v>
      </c>
      <c r="DO53" s="163">
        <v>0</v>
      </c>
      <c r="DP53" s="165">
        <v>43</v>
      </c>
      <c r="DQ53" s="165">
        <v>31</v>
      </c>
      <c r="DR53" s="165">
        <v>12</v>
      </c>
      <c r="DS53" s="163">
        <v>197</v>
      </c>
      <c r="DT53" s="163">
        <v>48</v>
      </c>
      <c r="DU53" s="163">
        <v>26</v>
      </c>
      <c r="DV53" s="163">
        <v>24</v>
      </c>
      <c r="DW53" s="163">
        <v>6</v>
      </c>
      <c r="DX53" s="163">
        <v>21</v>
      </c>
      <c r="DY53" s="163">
        <v>0</v>
      </c>
      <c r="DZ53" s="163">
        <v>4</v>
      </c>
      <c r="EA53" s="163">
        <v>1</v>
      </c>
      <c r="EB53" s="163">
        <v>0</v>
      </c>
      <c r="EC53" s="163">
        <v>44</v>
      </c>
      <c r="ED53" s="165">
        <v>9.2093029383262106</v>
      </c>
      <c r="EE53" s="165">
        <v>4.3953491296556901</v>
      </c>
      <c r="EF53" s="165">
        <v>1.2558140370444799</v>
      </c>
      <c r="EG53" s="165">
        <v>10.0465122963558</v>
      </c>
      <c r="EH53" s="166">
        <v>1.60465126955683</v>
      </c>
      <c r="EI53" s="165">
        <v>124.596397348591</v>
      </c>
      <c r="EJ53" s="164">
        <v>0.27906976744186002</v>
      </c>
      <c r="EK53" s="164">
        <v>0.34426229508196698</v>
      </c>
      <c r="EL53" s="283">
        <v>0.45528455200000001</v>
      </c>
      <c r="EM53" s="283">
        <v>0.17073170700000001</v>
      </c>
      <c r="EN53" s="283">
        <v>0.37398373899999998</v>
      </c>
      <c r="EO53" s="283">
        <v>8.59375E-2</v>
      </c>
      <c r="EP53" s="283">
        <v>0.375</v>
      </c>
      <c r="EQ53" s="283">
        <v>8.8122610000000004E-2</v>
      </c>
      <c r="ER53" s="165">
        <v>0.11780072061692801</v>
      </c>
      <c r="ES53" s="166">
        <v>5.0232561481779303</v>
      </c>
      <c r="ET53" s="166">
        <v>4.49</v>
      </c>
      <c r="EU53" s="166">
        <v>4.6783166405186298</v>
      </c>
      <c r="EV53" s="166">
        <v>4.4819640153136602</v>
      </c>
      <c r="EW53" s="166">
        <v>4.3565006285447296</v>
      </c>
      <c r="EX53" s="289">
        <v>0.199319273233413</v>
      </c>
    </row>
    <row r="54" spans="1:154" ht="13" customHeight="1">
      <c r="A54" s="160" t="s">
        <v>17</v>
      </c>
      <c r="B54" s="160">
        <v>11820</v>
      </c>
      <c r="C54" s="160">
        <v>25977</v>
      </c>
      <c r="D54" s="160">
        <v>682990</v>
      </c>
      <c r="E54" s="160" t="s">
        <v>438</v>
      </c>
      <c r="G54" s="175"/>
      <c r="H54" s="162" t="s">
        <v>3524</v>
      </c>
      <c r="I54" s="162" t="s">
        <v>684</v>
      </c>
      <c r="J54" s="160">
        <v>23</v>
      </c>
      <c r="K54" s="161">
        <v>1</v>
      </c>
      <c r="Z54" s="163"/>
      <c r="AS54" s="283"/>
      <c r="AT54" s="283"/>
      <c r="AU54" s="283"/>
      <c r="AV54" s="283"/>
      <c r="AW54" s="283"/>
      <c r="AX54" s="283"/>
      <c r="AY54" s="363"/>
      <c r="AZ54" s="283"/>
      <c r="BA54" s="283"/>
      <c r="BB54" s="283"/>
      <c r="BC54" s="283"/>
      <c r="BD54" s="164"/>
      <c r="BE54" s="164"/>
      <c r="BF54" s="164"/>
      <c r="BG54" s="164"/>
      <c r="BH54" s="164"/>
      <c r="BI54" s="164"/>
      <c r="BJ54" s="165"/>
      <c r="BK54" s="164"/>
      <c r="BL54" s="165"/>
      <c r="BM54" s="165"/>
      <c r="BN54" s="165"/>
      <c r="BO54" s="165"/>
      <c r="BP54" s="165"/>
      <c r="BQ54" s="165"/>
      <c r="BR54" s="165"/>
      <c r="BS54" s="289"/>
      <c r="BT54" s="297">
        <v>10</v>
      </c>
      <c r="BU54" s="284">
        <v>44.2</v>
      </c>
      <c r="BV54" s="298">
        <v>-2</v>
      </c>
      <c r="BW54" s="297"/>
      <c r="BX54" s="297"/>
      <c r="BY54" s="297"/>
      <c r="BZ54" s="297"/>
      <c r="CA54" s="284"/>
      <c r="CB54" s="298"/>
      <c r="CC54" s="297"/>
      <c r="CD54" s="284"/>
      <c r="CE54" s="352"/>
      <c r="CF54" s="298"/>
      <c r="CG54" s="297"/>
      <c r="CH54" s="284"/>
      <c r="CI54" s="352"/>
      <c r="CJ54" s="298"/>
      <c r="CK54" s="297"/>
      <c r="CL54" s="284"/>
      <c r="CM54" s="352"/>
      <c r="CN54" s="298"/>
      <c r="CO54" s="297"/>
      <c r="CP54" s="284"/>
      <c r="CQ54" s="352"/>
      <c r="CR54" s="298"/>
      <c r="CS54" s="297"/>
      <c r="CT54" s="284"/>
      <c r="CU54" s="352"/>
      <c r="CV54" s="352"/>
      <c r="CW54" s="298"/>
      <c r="CX54" s="297"/>
      <c r="CY54" s="284"/>
      <c r="CZ54" s="352"/>
      <c r="DA54" s="352"/>
      <c r="DB54" s="298"/>
      <c r="DC54" s="297"/>
      <c r="DD54" s="284"/>
      <c r="DE54" s="352"/>
      <c r="DF54" s="352"/>
      <c r="DG54" s="298"/>
      <c r="DH54" s="320">
        <v>-2</v>
      </c>
      <c r="DI54" s="319">
        <v>0</v>
      </c>
      <c r="DJ54" s="163">
        <v>11</v>
      </c>
      <c r="DK54" s="163">
        <v>7</v>
      </c>
      <c r="DL54" s="163">
        <v>0</v>
      </c>
      <c r="DM54" s="163">
        <v>3</v>
      </c>
      <c r="DN54" s="163">
        <v>6</v>
      </c>
      <c r="DO54" s="163">
        <v>0</v>
      </c>
      <c r="DP54" s="165">
        <v>49.2</v>
      </c>
      <c r="DQ54" s="165">
        <v>36.200000762939403</v>
      </c>
      <c r="DR54" s="165">
        <v>13</v>
      </c>
      <c r="DS54" s="163">
        <v>221</v>
      </c>
      <c r="DT54" s="163">
        <v>56</v>
      </c>
      <c r="DU54" s="163">
        <v>30</v>
      </c>
      <c r="DV54" s="163">
        <v>26</v>
      </c>
      <c r="DW54" s="163">
        <v>7</v>
      </c>
      <c r="DX54" s="163">
        <v>14</v>
      </c>
      <c r="DY54" s="163">
        <v>0</v>
      </c>
      <c r="DZ54" s="163">
        <v>3</v>
      </c>
      <c r="EA54" s="163">
        <v>1</v>
      </c>
      <c r="EB54" s="163">
        <v>0</v>
      </c>
      <c r="EC54" s="163">
        <v>33</v>
      </c>
      <c r="ED54" s="165">
        <v>5.9798660780050801</v>
      </c>
      <c r="EE54" s="165">
        <v>2.5369128815779098</v>
      </c>
      <c r="EF54" s="165">
        <v>1.26845644078895</v>
      </c>
      <c r="EG54" s="165">
        <v>10.1476515263116</v>
      </c>
      <c r="EH54" s="166">
        <v>1.4093960453210601</v>
      </c>
      <c r="EI54" s="165">
        <v>109.660562502582</v>
      </c>
      <c r="EJ54" s="164">
        <v>0.27450980392156799</v>
      </c>
      <c r="EK54" s="164">
        <v>0.29878048780487798</v>
      </c>
      <c r="EL54" s="283">
        <v>0.57894736800000002</v>
      </c>
      <c r="EM54" s="283">
        <v>0.18128654899999999</v>
      </c>
      <c r="EN54" s="283">
        <v>0.23976608099999999</v>
      </c>
      <c r="EO54" s="283">
        <v>4.093567E-2</v>
      </c>
      <c r="EP54" s="283">
        <v>0.46198830000000002</v>
      </c>
      <c r="EQ54" s="283">
        <v>0.10357582999999999</v>
      </c>
      <c r="ER54" s="165">
        <v>-0.246751513485856</v>
      </c>
      <c r="ES54" s="166">
        <v>4.7114096372161196</v>
      </c>
      <c r="ET54" s="166">
        <v>4.34</v>
      </c>
      <c r="EU54" s="166">
        <v>4.6968900535993798</v>
      </c>
      <c r="EV54" s="166">
        <v>4.1129231480616104</v>
      </c>
      <c r="EW54" s="166">
        <v>4.1359053641360797</v>
      </c>
      <c r="EX54" s="289">
        <v>0.15590339899063099</v>
      </c>
    </row>
    <row r="55" spans="1:154" ht="13" customHeight="1">
      <c r="A55" s="160" t="s">
        <v>17</v>
      </c>
      <c r="B55" s="160">
        <v>12776</v>
      </c>
      <c r="C55" s="160">
        <v>31838</v>
      </c>
      <c r="D55" s="160">
        <v>673540</v>
      </c>
      <c r="E55" s="160" t="s">
        <v>345</v>
      </c>
      <c r="G55" s="175"/>
      <c r="H55" s="162" t="s">
        <v>3607</v>
      </c>
      <c r="I55" s="162" t="s">
        <v>3608</v>
      </c>
      <c r="J55" s="160">
        <v>31</v>
      </c>
      <c r="K55" s="161">
        <v>1</v>
      </c>
      <c r="Z55" s="163"/>
      <c r="AS55" s="283"/>
      <c r="AT55" s="283"/>
      <c r="AU55" s="283"/>
      <c r="AV55" s="283"/>
      <c r="AW55" s="283"/>
      <c r="AX55" s="283"/>
      <c r="AY55" s="363"/>
      <c r="AZ55" s="283"/>
      <c r="BA55" s="283"/>
      <c r="BB55" s="283"/>
      <c r="BC55" s="283"/>
      <c r="BD55" s="164"/>
      <c r="BE55" s="164"/>
      <c r="BF55" s="164"/>
      <c r="BG55" s="164"/>
      <c r="BH55" s="164"/>
      <c r="BI55" s="164"/>
      <c r="BJ55" s="165"/>
      <c r="BK55" s="164"/>
      <c r="BL55" s="165"/>
      <c r="BM55" s="165"/>
      <c r="BN55" s="165"/>
      <c r="BO55" s="165"/>
      <c r="BP55" s="165"/>
      <c r="BQ55" s="165"/>
      <c r="BR55" s="165"/>
      <c r="BS55" s="289"/>
      <c r="BT55" s="297">
        <v>1</v>
      </c>
      <c r="BU55" s="284">
        <v>5.0999999999999996</v>
      </c>
      <c r="BV55" s="298">
        <v>0</v>
      </c>
      <c r="BW55" s="297"/>
      <c r="BX55" s="297"/>
      <c r="BY55" s="297"/>
      <c r="BZ55" s="297"/>
      <c r="CA55" s="284"/>
      <c r="CB55" s="298"/>
      <c r="CC55" s="297"/>
      <c r="CD55" s="284"/>
      <c r="CE55" s="352"/>
      <c r="CF55" s="298"/>
      <c r="CG55" s="297"/>
      <c r="CH55" s="284"/>
      <c r="CI55" s="352"/>
      <c r="CJ55" s="298"/>
      <c r="CK55" s="297"/>
      <c r="CL55" s="284"/>
      <c r="CM55" s="352"/>
      <c r="CN55" s="298"/>
      <c r="CO55" s="297"/>
      <c r="CP55" s="284"/>
      <c r="CQ55" s="352"/>
      <c r="CR55" s="298"/>
      <c r="CS55" s="297"/>
      <c r="CT55" s="284"/>
      <c r="CU55" s="352"/>
      <c r="CV55" s="352"/>
      <c r="CW55" s="298"/>
      <c r="CX55" s="297"/>
      <c r="CY55" s="284"/>
      <c r="CZ55" s="352"/>
      <c r="DA55" s="352"/>
      <c r="DB55" s="298"/>
      <c r="DC55" s="297"/>
      <c r="DD55" s="284"/>
      <c r="DE55" s="352"/>
      <c r="DF55" s="352"/>
      <c r="DG55" s="298"/>
      <c r="DH55" s="320">
        <v>0</v>
      </c>
      <c r="DI55" s="319">
        <v>0</v>
      </c>
      <c r="DJ55" s="163">
        <v>1</v>
      </c>
      <c r="DK55" s="163">
        <v>1</v>
      </c>
      <c r="DL55" s="163">
        <v>0</v>
      </c>
      <c r="DM55" s="163">
        <v>1</v>
      </c>
      <c r="DN55" s="163">
        <v>0</v>
      </c>
      <c r="DO55" s="163">
        <v>0</v>
      </c>
      <c r="DP55" s="165">
        <v>5.0999999999999996</v>
      </c>
      <c r="DQ55" s="165">
        <v>5.0999999046325604</v>
      </c>
      <c r="DR55" s="165"/>
      <c r="DS55" s="163">
        <v>20</v>
      </c>
      <c r="DT55" s="163">
        <v>2</v>
      </c>
      <c r="DU55" s="163">
        <v>2</v>
      </c>
      <c r="DV55" s="163">
        <v>2</v>
      </c>
      <c r="DW55" s="163">
        <v>1</v>
      </c>
      <c r="DX55" s="163">
        <v>1</v>
      </c>
      <c r="DY55" s="163">
        <v>0</v>
      </c>
      <c r="DZ55" s="163">
        <v>1</v>
      </c>
      <c r="EA55" s="163">
        <v>0</v>
      </c>
      <c r="EB55" s="163">
        <v>0</v>
      </c>
      <c r="EC55" s="163">
        <v>9</v>
      </c>
      <c r="ED55" s="165">
        <v>15.1875009052455</v>
      </c>
      <c r="EE55" s="165">
        <v>1.6875001005828401</v>
      </c>
      <c r="EF55" s="165">
        <v>1.6875001005828401</v>
      </c>
      <c r="EG55" s="165">
        <v>3.3750002011656801</v>
      </c>
      <c r="EH55" s="166">
        <v>0.56250003352761402</v>
      </c>
      <c r="EI55" s="165">
        <v>43.676454202636897</v>
      </c>
      <c r="EJ55" s="164">
        <v>0.11111111111111099</v>
      </c>
      <c r="EK55" s="164">
        <v>0.125</v>
      </c>
      <c r="EL55" s="283">
        <v>0.222222222</v>
      </c>
      <c r="EM55" s="283">
        <v>0.44444444399999999</v>
      </c>
      <c r="EN55" s="283">
        <v>0.33333333300000001</v>
      </c>
      <c r="EO55" s="283">
        <v>0.22222222</v>
      </c>
      <c r="EP55" s="283">
        <v>0.55555555999999995</v>
      </c>
      <c r="EQ55" s="283">
        <v>0.13698630000000001</v>
      </c>
      <c r="ER55" s="165">
        <v>-0.20610296889344501</v>
      </c>
      <c r="ES55" s="166">
        <v>3.3750002011656801</v>
      </c>
      <c r="ET55" s="166">
        <v>4.8</v>
      </c>
      <c r="EU55" s="166">
        <v>3.3541886441409599</v>
      </c>
      <c r="EV55" s="166">
        <v>1.7672477059399501</v>
      </c>
      <c r="EW55" s="166">
        <v>1.6594768392302801</v>
      </c>
      <c r="EX55" s="289">
        <v>0.145617306232452</v>
      </c>
    </row>
    <row r="56" spans="1:154" ht="13" customHeight="1">
      <c r="A56" s="160" t="s">
        <v>17</v>
      </c>
      <c r="B56" s="160">
        <v>9779</v>
      </c>
      <c r="C56" s="160">
        <v>11804</v>
      </c>
      <c r="D56" s="160">
        <v>593576</v>
      </c>
      <c r="E56" s="160" t="s">
        <v>3331</v>
      </c>
      <c r="G56" s="175"/>
      <c r="H56" s="168" t="s">
        <v>860</v>
      </c>
      <c r="I56" s="169" t="s">
        <v>342</v>
      </c>
      <c r="J56" s="170">
        <v>35</v>
      </c>
      <c r="K56" s="161">
        <v>1</v>
      </c>
      <c r="M56" s="184" t="s">
        <v>837</v>
      </c>
      <c r="Z56" s="163"/>
      <c r="AS56" s="283"/>
      <c r="AT56" s="283"/>
      <c r="AU56" s="283"/>
      <c r="AV56" s="283"/>
      <c r="AW56" s="283"/>
      <c r="AX56" s="283"/>
      <c r="AY56" s="363"/>
      <c r="AZ56" s="283"/>
      <c r="BA56" s="283"/>
      <c r="BB56" s="283"/>
      <c r="BC56" s="283"/>
      <c r="BD56" s="164"/>
      <c r="BE56" s="164"/>
      <c r="BF56" s="164"/>
      <c r="BG56" s="164"/>
      <c r="BH56" s="164"/>
      <c r="BI56" s="164"/>
      <c r="BJ56" s="165"/>
      <c r="BK56" s="164"/>
      <c r="BL56" s="165"/>
      <c r="BM56" s="165"/>
      <c r="BN56" s="165"/>
      <c r="BO56" s="165"/>
      <c r="BP56" s="165"/>
      <c r="BQ56" s="165"/>
      <c r="BR56" s="165"/>
      <c r="BS56" s="289"/>
      <c r="BT56" s="297">
        <v>62</v>
      </c>
      <c r="BU56" s="284">
        <v>59.1</v>
      </c>
      <c r="BV56" s="298">
        <v>-2</v>
      </c>
      <c r="BW56" s="297"/>
      <c r="BX56" s="297"/>
      <c r="BY56" s="297"/>
      <c r="BZ56" s="297"/>
      <c r="CA56" s="284"/>
      <c r="CB56" s="298"/>
      <c r="CC56" s="297"/>
      <c r="CD56" s="284"/>
      <c r="CE56" s="352"/>
      <c r="CF56" s="298"/>
      <c r="CG56" s="297"/>
      <c r="CH56" s="284"/>
      <c r="CI56" s="352"/>
      <c r="CJ56" s="298"/>
      <c r="CK56" s="297"/>
      <c r="CL56" s="284"/>
      <c r="CM56" s="352"/>
      <c r="CN56" s="298"/>
      <c r="CO56" s="297"/>
      <c r="CP56" s="284"/>
      <c r="CQ56" s="352"/>
      <c r="CR56" s="298"/>
      <c r="CS56" s="297"/>
      <c r="CT56" s="284"/>
      <c r="CU56" s="352"/>
      <c r="CV56" s="352"/>
      <c r="CW56" s="298"/>
      <c r="CX56" s="297"/>
      <c r="CY56" s="284"/>
      <c r="CZ56" s="352"/>
      <c r="DA56" s="352"/>
      <c r="DB56" s="298"/>
      <c r="DC56" s="297"/>
      <c r="DD56" s="284"/>
      <c r="DE56" s="352"/>
      <c r="DF56" s="352"/>
      <c r="DG56" s="298"/>
      <c r="DH56" s="320">
        <v>-2</v>
      </c>
      <c r="DI56" s="319">
        <v>0</v>
      </c>
      <c r="DJ56" s="163">
        <v>62</v>
      </c>
      <c r="DK56" s="163">
        <v>0</v>
      </c>
      <c r="DL56" s="163">
        <v>0</v>
      </c>
      <c r="DM56" s="163">
        <v>10</v>
      </c>
      <c r="DN56" s="163">
        <v>5</v>
      </c>
      <c r="DO56" s="163">
        <v>18</v>
      </c>
      <c r="DP56" s="165">
        <v>59.1</v>
      </c>
      <c r="DQ56" s="165"/>
      <c r="DR56" s="165">
        <v>59.100000381469698</v>
      </c>
      <c r="DS56" s="163">
        <v>260</v>
      </c>
      <c r="DT56" s="163">
        <v>55</v>
      </c>
      <c r="DU56" s="163">
        <v>31</v>
      </c>
      <c r="DV56" s="163">
        <v>27</v>
      </c>
      <c r="DW56" s="163">
        <v>8</v>
      </c>
      <c r="DX56" s="163">
        <v>28</v>
      </c>
      <c r="DY56" s="163">
        <v>2</v>
      </c>
      <c r="DZ56" s="163">
        <v>2</v>
      </c>
      <c r="EA56" s="163">
        <v>2</v>
      </c>
      <c r="EB56" s="163">
        <v>4</v>
      </c>
      <c r="EC56" s="163">
        <v>64</v>
      </c>
      <c r="ED56" s="165">
        <v>9.7078660007319009</v>
      </c>
      <c r="EE56" s="165">
        <v>4.2471913753201997</v>
      </c>
      <c r="EF56" s="165">
        <v>1.2134832500914801</v>
      </c>
      <c r="EG56" s="165">
        <v>8.3426973443789798</v>
      </c>
      <c r="EH56" s="166">
        <v>1.39887652441102</v>
      </c>
      <c r="EI56" s="165">
        <v>109.221705549864</v>
      </c>
      <c r="EJ56" s="164">
        <v>0.23913043478260801</v>
      </c>
      <c r="EK56" s="164">
        <v>0.297468354430379</v>
      </c>
      <c r="EL56" s="283">
        <v>0.4</v>
      </c>
      <c r="EM56" s="283">
        <v>0.18124999999999999</v>
      </c>
      <c r="EN56" s="283">
        <v>0.41875000000000001</v>
      </c>
      <c r="EO56" s="283">
        <v>9.0361449999999996E-2</v>
      </c>
      <c r="EP56" s="283">
        <v>0.40361446000000001</v>
      </c>
      <c r="EQ56" s="283">
        <v>0.12265084</v>
      </c>
      <c r="ER56" s="165">
        <v>0.57658777136681905</v>
      </c>
      <c r="ES56" s="166">
        <v>4.0955059690587703</v>
      </c>
      <c r="ET56" s="166">
        <v>4.34</v>
      </c>
      <c r="EU56" s="166">
        <v>4.2790482788822803</v>
      </c>
      <c r="EV56" s="166">
        <v>4.2337288286452504</v>
      </c>
      <c r="EW56" s="166">
        <v>3.8936157743631701</v>
      </c>
      <c r="EX56" s="289">
        <v>1.9692234694957698E-2</v>
      </c>
    </row>
    <row r="57" spans="1:154" ht="13" customHeight="1">
      <c r="A57" s="160" t="s">
        <v>17</v>
      </c>
      <c r="B57" s="160">
        <v>11480</v>
      </c>
      <c r="C57" s="160">
        <v>24580</v>
      </c>
      <c r="D57" s="160">
        <v>680686</v>
      </c>
      <c r="E57" s="160" t="s">
        <v>2171</v>
      </c>
      <c r="G57" s="175"/>
      <c r="H57" s="162" t="s">
        <v>654</v>
      </c>
      <c r="I57" s="162" t="s">
        <v>2523</v>
      </c>
      <c r="J57" s="161">
        <v>26</v>
      </c>
      <c r="K57" s="161">
        <v>1</v>
      </c>
      <c r="M57" s="184" t="s">
        <v>837</v>
      </c>
      <c r="Z57" s="163"/>
      <c r="AS57" s="283"/>
      <c r="AT57" s="283"/>
      <c r="AU57" s="283"/>
      <c r="AV57" s="283"/>
      <c r="AW57" s="283"/>
      <c r="AX57" s="283"/>
      <c r="AY57" s="363"/>
      <c r="AZ57" s="283"/>
      <c r="BA57" s="283"/>
      <c r="BB57" s="283"/>
      <c r="BC57" s="283"/>
      <c r="BD57" s="164"/>
      <c r="BE57" s="164"/>
      <c r="BF57" s="164"/>
      <c r="BG57" s="164"/>
      <c r="BH57" s="164"/>
      <c r="BI57" s="164"/>
      <c r="BJ57" s="165"/>
      <c r="BK57" s="164"/>
      <c r="BL57" s="165"/>
      <c r="BM57" s="165"/>
      <c r="BN57" s="165"/>
      <c r="BO57" s="165"/>
      <c r="BP57" s="165"/>
      <c r="BQ57" s="165"/>
      <c r="BR57" s="165"/>
      <c r="BS57" s="289"/>
      <c r="BT57" s="297">
        <v>2</v>
      </c>
      <c r="BU57" s="284">
        <v>8.1</v>
      </c>
      <c r="BV57" s="298">
        <v>0</v>
      </c>
      <c r="BW57" s="297"/>
      <c r="BX57" s="297"/>
      <c r="BY57" s="297"/>
      <c r="BZ57" s="297"/>
      <c r="CA57" s="284"/>
      <c r="CB57" s="298"/>
      <c r="CC57" s="297"/>
      <c r="CD57" s="284"/>
      <c r="CE57" s="352"/>
      <c r="CF57" s="298"/>
      <c r="CG57" s="297"/>
      <c r="CH57" s="284"/>
      <c r="CI57" s="352"/>
      <c r="CJ57" s="298"/>
      <c r="CK57" s="297"/>
      <c r="CL57" s="284"/>
      <c r="CM57" s="352"/>
      <c r="CN57" s="298"/>
      <c r="CO57" s="297"/>
      <c r="CP57" s="284"/>
      <c r="CQ57" s="352"/>
      <c r="CR57" s="298"/>
      <c r="CS57" s="297"/>
      <c r="CT57" s="284"/>
      <c r="CU57" s="352"/>
      <c r="CV57" s="352"/>
      <c r="CW57" s="298"/>
      <c r="CX57" s="297"/>
      <c r="CY57" s="284"/>
      <c r="CZ57" s="352"/>
      <c r="DA57" s="352"/>
      <c r="DB57" s="298"/>
      <c r="DC57" s="297"/>
      <c r="DD57" s="284"/>
      <c r="DE57" s="352"/>
      <c r="DF57" s="352"/>
      <c r="DG57" s="298"/>
      <c r="DH57" s="320">
        <v>0</v>
      </c>
      <c r="DI57" s="319">
        <v>0</v>
      </c>
      <c r="DJ57" s="163">
        <v>2</v>
      </c>
      <c r="DK57" s="163">
        <v>2</v>
      </c>
      <c r="DL57" s="163">
        <v>0</v>
      </c>
      <c r="DM57" s="163">
        <v>0</v>
      </c>
      <c r="DN57" s="163">
        <v>2</v>
      </c>
      <c r="DO57" s="163">
        <v>0</v>
      </c>
      <c r="DP57" s="165">
        <v>8.1</v>
      </c>
      <c r="DQ57" s="165">
        <v>8.1000003814697195</v>
      </c>
      <c r="DR57" s="165"/>
      <c r="DS57" s="163">
        <v>44</v>
      </c>
      <c r="DT57" s="163">
        <v>15</v>
      </c>
      <c r="DU57" s="163">
        <v>13</v>
      </c>
      <c r="DV57" s="163">
        <v>13</v>
      </c>
      <c r="DW57" s="163">
        <v>2</v>
      </c>
      <c r="DX57" s="163">
        <v>5</v>
      </c>
      <c r="DY57" s="163">
        <v>0</v>
      </c>
      <c r="DZ57" s="163">
        <v>0</v>
      </c>
      <c r="EA57" s="163">
        <v>0</v>
      </c>
      <c r="EB57" s="163">
        <v>0</v>
      </c>
      <c r="EC57" s="163">
        <v>9</v>
      </c>
      <c r="ED57" s="165">
        <v>9.7200003707885791</v>
      </c>
      <c r="EE57" s="165">
        <v>5.4000002059936598</v>
      </c>
      <c r="EF57" s="165">
        <v>2.1600000823974601</v>
      </c>
      <c r="EG57" s="165">
        <v>16.200000617980901</v>
      </c>
      <c r="EH57" s="166">
        <v>2.4000000915527302</v>
      </c>
      <c r="EI57" s="165">
        <v>186.35286726588501</v>
      </c>
      <c r="EJ57" s="164">
        <v>0.38461538461538403</v>
      </c>
      <c r="EK57" s="164">
        <v>0.46428571428571402</v>
      </c>
      <c r="EL57" s="283">
        <v>0.3</v>
      </c>
      <c r="EM57" s="283">
        <v>0.2</v>
      </c>
      <c r="EN57" s="283">
        <v>0.5</v>
      </c>
      <c r="EO57" s="283">
        <v>0.13333333</v>
      </c>
      <c r="EP57" s="283">
        <v>0.5</v>
      </c>
      <c r="EQ57" s="283">
        <v>0.14204544999999999</v>
      </c>
      <c r="ER57" s="165">
        <v>-0.39134381074998598</v>
      </c>
      <c r="ES57" s="166">
        <v>14.0400005355835</v>
      </c>
      <c r="ET57" s="166">
        <v>6.12</v>
      </c>
      <c r="EU57" s="166">
        <v>5.9266887382507303</v>
      </c>
      <c r="EV57" s="166">
        <v>5.5284780235019397</v>
      </c>
      <c r="EW57" s="166">
        <v>5.00607542979537</v>
      </c>
      <c r="EX57" s="289">
        <v>-4.6059217303991297E-2</v>
      </c>
    </row>
    <row r="58" spans="1:154" ht="13" customHeight="1">
      <c r="A58" s="160" t="s">
        <v>17</v>
      </c>
      <c r="B58" s="160">
        <v>9563</v>
      </c>
      <c r="C58" s="160">
        <v>13594</v>
      </c>
      <c r="E58" s="160" t="s">
        <v>3331</v>
      </c>
      <c r="G58" s="175"/>
      <c r="H58" s="168" t="s">
        <v>671</v>
      </c>
      <c r="I58" s="169" t="s">
        <v>221</v>
      </c>
      <c r="J58" s="170">
        <v>30</v>
      </c>
      <c r="K58" s="161">
        <v>1</v>
      </c>
      <c r="M58" s="184" t="s">
        <v>837</v>
      </c>
      <c r="Z58" s="163"/>
      <c r="BT58" s="297"/>
      <c r="BU58" s="284"/>
      <c r="BV58" s="298"/>
      <c r="BW58" s="297"/>
      <c r="BX58" s="297"/>
      <c r="BY58" s="297"/>
      <c r="BZ58" s="297"/>
      <c r="CA58" s="284"/>
      <c r="CB58" s="298"/>
      <c r="CC58" s="297"/>
      <c r="CD58" s="284"/>
      <c r="CE58" s="352"/>
      <c r="CF58" s="298"/>
      <c r="CG58" s="297"/>
      <c r="CH58" s="284"/>
      <c r="CI58" s="352"/>
      <c r="CJ58" s="298"/>
      <c r="CK58" s="297"/>
      <c r="CL58" s="284"/>
      <c r="CM58" s="352"/>
      <c r="CN58" s="298"/>
      <c r="CO58" s="297"/>
      <c r="CP58" s="284"/>
      <c r="CQ58" s="352"/>
      <c r="CR58" s="298"/>
      <c r="CS58" s="297"/>
      <c r="CT58" s="284"/>
      <c r="CU58" s="352"/>
      <c r="CV58" s="352"/>
      <c r="CW58" s="298"/>
      <c r="CX58" s="297"/>
      <c r="CY58" s="284"/>
      <c r="CZ58" s="352"/>
      <c r="DA58" s="352"/>
      <c r="DB58" s="298"/>
      <c r="DC58" s="297"/>
      <c r="DD58" s="284"/>
      <c r="DE58" s="352"/>
      <c r="DF58" s="352"/>
      <c r="DG58" s="298"/>
      <c r="DH58" s="320"/>
      <c r="DI58" s="318"/>
      <c r="DP58" s="165"/>
      <c r="DQ58" s="165"/>
      <c r="DR58" s="165"/>
      <c r="ED58" s="165"/>
      <c r="EE58" s="165"/>
      <c r="EF58" s="165"/>
      <c r="EG58" s="165"/>
      <c r="EH58" s="166"/>
      <c r="EI58" s="166"/>
      <c r="EJ58" s="164"/>
      <c r="EK58" s="164"/>
      <c r="EL58" s="283"/>
      <c r="EM58" s="283"/>
      <c r="EN58" s="283"/>
      <c r="EO58" s="283"/>
      <c r="EP58" s="283"/>
      <c r="EQ58" s="283"/>
      <c r="ER58" s="165"/>
      <c r="ES58" s="166"/>
      <c r="ET58" s="166"/>
      <c r="EU58" s="166"/>
      <c r="EV58" s="166"/>
      <c r="EW58" s="166"/>
      <c r="EX58" s="289"/>
    </row>
    <row r="59" spans="1:154" ht="13" customHeight="1">
      <c r="A59" s="160" t="s">
        <v>17</v>
      </c>
      <c r="B59" s="160">
        <v>12346</v>
      </c>
      <c r="C59" s="160">
        <v>20666</v>
      </c>
      <c r="E59" s="160" t="s">
        <v>17</v>
      </c>
      <c r="G59" s="175"/>
      <c r="H59" s="162" t="s">
        <v>2953</v>
      </c>
      <c r="I59" s="162" t="s">
        <v>285</v>
      </c>
      <c r="J59" s="160">
        <v>28</v>
      </c>
      <c r="K59" s="161">
        <v>1</v>
      </c>
      <c r="M59" s="184" t="s">
        <v>837</v>
      </c>
      <c r="Z59" s="163"/>
      <c r="BT59" s="297"/>
      <c r="BU59" s="284"/>
      <c r="BV59" s="298"/>
      <c r="BW59" s="297"/>
      <c r="BX59" s="297"/>
      <c r="BY59" s="297"/>
      <c r="BZ59" s="297"/>
      <c r="CA59" s="284"/>
      <c r="CB59" s="298"/>
      <c r="CC59" s="297"/>
      <c r="CD59" s="284"/>
      <c r="CE59" s="352"/>
      <c r="CF59" s="298"/>
      <c r="CG59" s="297"/>
      <c r="CH59" s="284"/>
      <c r="CI59" s="352"/>
      <c r="CJ59" s="298"/>
      <c r="CK59" s="297"/>
      <c r="CL59" s="284"/>
      <c r="CM59" s="352"/>
      <c r="CN59" s="298"/>
      <c r="CO59" s="297"/>
      <c r="CP59" s="284"/>
      <c r="CQ59" s="352"/>
      <c r="CR59" s="298"/>
      <c r="CS59" s="297"/>
      <c r="CT59" s="284"/>
      <c r="CU59" s="352"/>
      <c r="CV59" s="352"/>
      <c r="CW59" s="298"/>
      <c r="CX59" s="297"/>
      <c r="CY59" s="284"/>
      <c r="CZ59" s="352"/>
      <c r="DA59" s="352"/>
      <c r="DB59" s="298"/>
      <c r="DC59" s="297"/>
      <c r="DD59" s="284"/>
      <c r="DE59" s="352"/>
      <c r="DF59" s="352"/>
      <c r="DG59" s="298"/>
      <c r="DH59" s="320"/>
      <c r="DI59" s="318"/>
      <c r="DP59" s="165"/>
      <c r="DQ59" s="165"/>
      <c r="DR59" s="165"/>
      <c r="ED59" s="165"/>
      <c r="EE59" s="165"/>
      <c r="EF59" s="165"/>
      <c r="EG59" s="165"/>
      <c r="EH59" s="166"/>
      <c r="EI59" s="166"/>
      <c r="EJ59" s="164"/>
      <c r="EK59" s="164"/>
      <c r="EL59" s="283"/>
      <c r="EM59" s="283"/>
      <c r="EN59" s="283"/>
      <c r="EO59" s="283"/>
      <c r="EP59" s="283"/>
      <c r="EQ59" s="283"/>
      <c r="ER59" s="165"/>
      <c r="ES59" s="166"/>
      <c r="ET59" s="166"/>
      <c r="EU59" s="166"/>
      <c r="EV59" s="166"/>
      <c r="EW59" s="166"/>
      <c r="EX59" s="289"/>
    </row>
    <row r="60" spans="1:154" ht="13" customHeight="1">
      <c r="A60" s="160" t="s">
        <v>17</v>
      </c>
      <c r="B60" s="160">
        <v>11853</v>
      </c>
      <c r="C60" s="160">
        <v>22581</v>
      </c>
      <c r="D60" s="160">
        <v>672386</v>
      </c>
      <c r="E60" s="160" t="s">
        <v>470</v>
      </c>
      <c r="G60" s="175"/>
      <c r="H60" s="162" t="s">
        <v>1769</v>
      </c>
      <c r="I60" s="162" t="s">
        <v>1770</v>
      </c>
      <c r="J60" s="161">
        <v>25</v>
      </c>
      <c r="K60" s="161">
        <v>2</v>
      </c>
      <c r="L60" s="161" t="s">
        <v>837</v>
      </c>
      <c r="Z60" s="163">
        <v>103</v>
      </c>
      <c r="AA60" s="163">
        <v>386</v>
      </c>
      <c r="AB60" s="163">
        <v>340</v>
      </c>
      <c r="AC60" s="163">
        <v>86</v>
      </c>
      <c r="AD60" s="163">
        <v>61</v>
      </c>
      <c r="AE60" s="163">
        <v>19</v>
      </c>
      <c r="AF60" s="163">
        <v>1</v>
      </c>
      <c r="AG60" s="163">
        <v>5</v>
      </c>
      <c r="AH60" s="163">
        <v>23</v>
      </c>
      <c r="AI60" s="163">
        <v>54</v>
      </c>
      <c r="AJ60" s="163">
        <v>0</v>
      </c>
      <c r="AK60" s="163">
        <v>0</v>
      </c>
      <c r="AL60" s="163">
        <v>35</v>
      </c>
      <c r="AM60" s="163">
        <v>1</v>
      </c>
      <c r="AN60" s="163">
        <v>51</v>
      </c>
      <c r="AO60" s="163">
        <v>2</v>
      </c>
      <c r="AP60" s="163">
        <v>9</v>
      </c>
      <c r="AQ60" s="163">
        <v>0</v>
      </c>
      <c r="AR60" s="163">
        <v>11</v>
      </c>
      <c r="AS60" s="283">
        <v>9.0673575000000006E-2</v>
      </c>
      <c r="AT60" s="283">
        <v>0.132124352</v>
      </c>
      <c r="AU60" s="283">
        <v>0.34228187999999998</v>
      </c>
      <c r="AV60" s="283">
        <v>0.31543623999999998</v>
      </c>
      <c r="AW60" s="283">
        <v>6.7114090000000001E-2</v>
      </c>
      <c r="AX60" s="283">
        <v>0.40604026999999998</v>
      </c>
      <c r="AY60" s="363">
        <v>112.852</v>
      </c>
      <c r="AZ60" s="283">
        <v>6.2792249999999994E-2</v>
      </c>
      <c r="BA60" s="283">
        <v>0.45302013400000002</v>
      </c>
      <c r="BB60" s="283">
        <v>0.218120805</v>
      </c>
      <c r="BC60" s="283">
        <v>0.32885905999999998</v>
      </c>
      <c r="BD60" s="164">
        <v>0.27645051100000001</v>
      </c>
      <c r="BE60" s="164">
        <v>0.25294117599999999</v>
      </c>
      <c r="BF60" s="164">
        <v>0.31865284900000002</v>
      </c>
      <c r="BG60" s="164">
        <v>0.35882352899999997</v>
      </c>
      <c r="BH60" s="164">
        <v>0.67747637800000005</v>
      </c>
      <c r="BI60" s="164">
        <v>0.105882353</v>
      </c>
      <c r="BJ60" s="165">
        <v>68.406677421509002</v>
      </c>
      <c r="BK60" s="164">
        <v>0.29695486263795301</v>
      </c>
      <c r="BL60" s="165">
        <v>-4.1084408046981196</v>
      </c>
      <c r="BM60" s="165">
        <v>41.0450948444822</v>
      </c>
      <c r="BN60" s="165">
        <v>94.022800942932506</v>
      </c>
      <c r="BO60" s="165">
        <v>-1.09113462088649</v>
      </c>
      <c r="BP60" s="165">
        <v>-3.4777343794703399</v>
      </c>
      <c r="BQ60" s="165">
        <v>27.1580761746199</v>
      </c>
      <c r="BR60" s="165">
        <v>-6.1176535593649204</v>
      </c>
      <c r="BS60" s="289">
        <v>2.8048244472706001</v>
      </c>
      <c r="BT60" s="297"/>
      <c r="BU60" s="284"/>
      <c r="BV60" s="298"/>
      <c r="BW60" s="297">
        <v>93</v>
      </c>
      <c r="BX60" s="297">
        <v>766</v>
      </c>
      <c r="BY60" s="297">
        <v>14</v>
      </c>
      <c r="BZ60" s="297">
        <v>5</v>
      </c>
      <c r="CA60" s="284">
        <v>1</v>
      </c>
      <c r="CB60" s="298">
        <v>9</v>
      </c>
      <c r="CC60" s="297"/>
      <c r="CD60" s="284"/>
      <c r="CE60" s="352"/>
      <c r="CF60" s="298"/>
      <c r="CG60" s="297"/>
      <c r="CH60" s="284"/>
      <c r="CI60" s="352"/>
      <c r="CJ60" s="298"/>
      <c r="CK60" s="297"/>
      <c r="CL60" s="284"/>
      <c r="CM60" s="352"/>
      <c r="CN60" s="298"/>
      <c r="CO60" s="297"/>
      <c r="CP60" s="284"/>
      <c r="CQ60" s="352"/>
      <c r="CR60" s="298"/>
      <c r="CS60" s="297"/>
      <c r="CT60" s="284"/>
      <c r="CU60" s="352"/>
      <c r="CV60" s="352"/>
      <c r="CW60" s="298"/>
      <c r="CX60" s="297"/>
      <c r="CY60" s="284"/>
      <c r="CZ60" s="352"/>
      <c r="DA60" s="352"/>
      <c r="DB60" s="298"/>
      <c r="DC60" s="297"/>
      <c r="DD60" s="284"/>
      <c r="DE60" s="352"/>
      <c r="DF60" s="352"/>
      <c r="DG60" s="298"/>
      <c r="DH60" s="320">
        <v>14</v>
      </c>
      <c r="DI60" s="319">
        <v>20.3964810371398</v>
      </c>
      <c r="DP60" s="165"/>
      <c r="DQ60" s="165"/>
      <c r="DR60" s="165"/>
      <c r="ED60" s="165"/>
      <c r="EE60" s="165"/>
      <c r="EF60" s="165"/>
      <c r="EG60" s="165"/>
      <c r="EH60" s="166"/>
      <c r="EI60" s="165"/>
      <c r="EJ60" s="164"/>
      <c r="EK60" s="164"/>
      <c r="EL60" s="283"/>
      <c r="EM60" s="283"/>
      <c r="EN60" s="283"/>
      <c r="EO60" s="283"/>
      <c r="EP60" s="283"/>
      <c r="EQ60" s="283"/>
      <c r="ER60" s="165"/>
      <c r="ES60" s="166"/>
      <c r="ET60" s="166"/>
      <c r="EU60" s="166"/>
      <c r="EV60" s="166"/>
      <c r="EW60" s="166"/>
      <c r="EX60" s="289"/>
    </row>
    <row r="61" spans="1:154" ht="13" customHeight="1">
      <c r="A61" s="160" t="s">
        <v>17</v>
      </c>
      <c r="B61" s="160">
        <v>10959</v>
      </c>
      <c r="C61" s="160">
        <v>16535</v>
      </c>
      <c r="D61" s="160">
        <v>643376</v>
      </c>
      <c r="E61" s="160" t="s">
        <v>3331</v>
      </c>
      <c r="G61" s="175"/>
      <c r="H61" s="168" t="s">
        <v>27</v>
      </c>
      <c r="I61" s="169" t="s">
        <v>146</v>
      </c>
      <c r="J61" s="170">
        <v>29</v>
      </c>
      <c r="K61" s="161">
        <v>2</v>
      </c>
      <c r="L61" s="161" t="s">
        <v>837</v>
      </c>
      <c r="Z61" s="163">
        <v>94</v>
      </c>
      <c r="AA61" s="163">
        <v>324</v>
      </c>
      <c r="AB61" s="163">
        <v>278</v>
      </c>
      <c r="AC61" s="163">
        <v>57</v>
      </c>
      <c r="AD61" s="163">
        <v>35</v>
      </c>
      <c r="AE61" s="163">
        <v>13</v>
      </c>
      <c r="AF61" s="163">
        <v>0</v>
      </c>
      <c r="AG61" s="163">
        <v>9</v>
      </c>
      <c r="AH61" s="163">
        <v>35</v>
      </c>
      <c r="AI61" s="163">
        <v>24</v>
      </c>
      <c r="AJ61" s="163">
        <v>0</v>
      </c>
      <c r="AK61" s="163">
        <v>0</v>
      </c>
      <c r="AL61" s="163">
        <v>40</v>
      </c>
      <c r="AM61" s="163">
        <v>0</v>
      </c>
      <c r="AN61" s="163">
        <v>61</v>
      </c>
      <c r="AO61" s="163">
        <v>3</v>
      </c>
      <c r="AP61" s="163">
        <v>3</v>
      </c>
      <c r="AQ61" s="163">
        <v>0</v>
      </c>
      <c r="AR61" s="163">
        <v>4</v>
      </c>
      <c r="AS61" s="283">
        <v>0.12345679</v>
      </c>
      <c r="AT61" s="283">
        <v>0.18827160400000001</v>
      </c>
      <c r="AU61" s="283">
        <v>0.52272726999999997</v>
      </c>
      <c r="AV61" s="283">
        <v>0.17727272999999999</v>
      </c>
      <c r="AW61" s="283">
        <v>6.3636360000000003E-2</v>
      </c>
      <c r="AX61" s="283">
        <v>0.29090908999999998</v>
      </c>
      <c r="AY61" s="363">
        <v>107.211</v>
      </c>
      <c r="AZ61" s="283">
        <v>7.7761629999999998E-2</v>
      </c>
      <c r="BA61" s="283">
        <v>0.30454545399999999</v>
      </c>
      <c r="BB61" s="283">
        <v>0.16363636300000001</v>
      </c>
      <c r="BC61" s="283">
        <v>0.531818181</v>
      </c>
      <c r="BD61" s="164">
        <v>0.227488151</v>
      </c>
      <c r="BE61" s="164">
        <v>0.20503597100000001</v>
      </c>
      <c r="BF61" s="164">
        <v>0.30864197500000001</v>
      </c>
      <c r="BG61" s="164">
        <v>0.34892086300000003</v>
      </c>
      <c r="BH61" s="164">
        <v>0.65756283800000004</v>
      </c>
      <c r="BI61" s="164">
        <v>0.14388489199999999</v>
      </c>
      <c r="BJ61" s="165">
        <v>92.958714009866696</v>
      </c>
      <c r="BK61" s="164">
        <v>0.29425919607833501</v>
      </c>
      <c r="BL61" s="165">
        <v>-4.1514976630227904</v>
      </c>
      <c r="BM61" s="165">
        <v>33.749397545097501</v>
      </c>
      <c r="BN61" s="165">
        <v>90.010000792620005</v>
      </c>
      <c r="BO61" s="165">
        <v>-1.1160962144827999</v>
      </c>
      <c r="BP61" s="165">
        <v>-1.0807293951511301</v>
      </c>
      <c r="BQ61" s="165">
        <v>5.4777719285098403</v>
      </c>
      <c r="BR61" s="165">
        <v>-4.7842611382024698</v>
      </c>
      <c r="BS61" s="289">
        <v>0.56573184797291798</v>
      </c>
      <c r="BT61" s="297"/>
      <c r="BU61" s="284"/>
      <c r="BV61" s="298"/>
      <c r="BW61" s="297">
        <v>84</v>
      </c>
      <c r="BX61" s="297">
        <v>663</v>
      </c>
      <c r="BY61" s="297">
        <v>-11</v>
      </c>
      <c r="BZ61" s="297">
        <v>-3</v>
      </c>
      <c r="CA61" s="284">
        <v>4</v>
      </c>
      <c r="CB61" s="298">
        <v>-3</v>
      </c>
      <c r="CC61" s="297"/>
      <c r="CD61" s="284"/>
      <c r="CE61" s="352"/>
      <c r="CF61" s="298"/>
      <c r="CG61" s="297"/>
      <c r="CH61" s="284"/>
      <c r="CI61" s="352"/>
      <c r="CJ61" s="298"/>
      <c r="CK61" s="297"/>
      <c r="CL61" s="284"/>
      <c r="CM61" s="352"/>
      <c r="CN61" s="298"/>
      <c r="CO61" s="297"/>
      <c r="CP61" s="284"/>
      <c r="CQ61" s="352"/>
      <c r="CR61" s="298"/>
      <c r="CS61" s="297"/>
      <c r="CT61" s="284"/>
      <c r="CU61" s="352"/>
      <c r="CV61" s="352"/>
      <c r="CW61" s="298"/>
      <c r="CX61" s="297"/>
      <c r="CY61" s="284"/>
      <c r="CZ61" s="352"/>
      <c r="DA61" s="352"/>
      <c r="DB61" s="298"/>
      <c r="DC61" s="297"/>
      <c r="DD61" s="284"/>
      <c r="DE61" s="352"/>
      <c r="DF61" s="352"/>
      <c r="DG61" s="298"/>
      <c r="DH61" s="320">
        <v>-11</v>
      </c>
      <c r="DI61" s="319">
        <v>-0.54852801561355502</v>
      </c>
      <c r="DP61" s="165"/>
      <c r="DQ61" s="165"/>
      <c r="DR61" s="165"/>
      <c r="ED61" s="165"/>
      <c r="EE61" s="165"/>
      <c r="EF61" s="165"/>
      <c r="EG61" s="165"/>
      <c r="EH61" s="166"/>
      <c r="EI61" s="165"/>
      <c r="EJ61" s="164"/>
      <c r="EK61" s="164"/>
      <c r="EL61" s="283"/>
      <c r="EM61" s="283"/>
      <c r="EN61" s="283"/>
      <c r="EO61" s="283"/>
      <c r="EP61" s="283"/>
      <c r="EQ61" s="283"/>
      <c r="ER61" s="165"/>
      <c r="ES61" s="166"/>
      <c r="ET61" s="166"/>
      <c r="EU61" s="166"/>
      <c r="EV61" s="166"/>
      <c r="EW61" s="166"/>
      <c r="EX61" s="289"/>
    </row>
    <row r="62" spans="1:154" ht="13" customHeight="1">
      <c r="A62" s="160" t="s">
        <v>17</v>
      </c>
      <c r="B62" s="160">
        <v>11778</v>
      </c>
      <c r="C62" s="160">
        <v>26319</v>
      </c>
      <c r="D62" s="160">
        <v>683737</v>
      </c>
      <c r="E62" s="160" t="s">
        <v>129</v>
      </c>
      <c r="G62" s="175"/>
      <c r="H62" s="162" t="s">
        <v>3534</v>
      </c>
      <c r="I62" s="162" t="s">
        <v>596</v>
      </c>
      <c r="J62" s="160">
        <v>26</v>
      </c>
      <c r="K62" s="161">
        <v>3</v>
      </c>
      <c r="L62" s="161" t="s">
        <v>46</v>
      </c>
      <c r="Z62" s="163">
        <v>152</v>
      </c>
      <c r="AA62" s="163">
        <v>567</v>
      </c>
      <c r="AB62" s="163">
        <v>496</v>
      </c>
      <c r="AC62" s="163">
        <v>123</v>
      </c>
      <c r="AD62" s="163">
        <v>72</v>
      </c>
      <c r="AE62" s="163">
        <v>28</v>
      </c>
      <c r="AF62" s="163">
        <v>2</v>
      </c>
      <c r="AG62" s="163">
        <v>21</v>
      </c>
      <c r="AH62" s="163">
        <v>73</v>
      </c>
      <c r="AI62" s="163">
        <v>65</v>
      </c>
      <c r="AJ62" s="163">
        <v>2</v>
      </c>
      <c r="AK62" s="163">
        <v>1</v>
      </c>
      <c r="AL62" s="163">
        <v>63</v>
      </c>
      <c r="AM62" s="163">
        <v>1</v>
      </c>
      <c r="AN62" s="163">
        <v>162</v>
      </c>
      <c r="AO62" s="163">
        <v>4</v>
      </c>
      <c r="AP62" s="163">
        <v>4</v>
      </c>
      <c r="AQ62" s="163">
        <v>0</v>
      </c>
      <c r="AR62" s="163">
        <v>9</v>
      </c>
      <c r="AS62" s="283">
        <v>0.111111111</v>
      </c>
      <c r="AT62" s="283">
        <v>0.28571428500000001</v>
      </c>
      <c r="AU62" s="283">
        <v>0.42899408</v>
      </c>
      <c r="AV62" s="283">
        <v>0.24556212999999999</v>
      </c>
      <c r="AW62" s="283">
        <v>0.11242604</v>
      </c>
      <c r="AX62" s="283">
        <v>0.39940828</v>
      </c>
      <c r="AY62" s="363">
        <v>109.327</v>
      </c>
      <c r="AZ62" s="283">
        <v>0.11458773999999999</v>
      </c>
      <c r="BA62" s="283">
        <v>0.39169139400000003</v>
      </c>
      <c r="BB62" s="283">
        <v>0.20474777399999999</v>
      </c>
      <c r="BC62" s="283">
        <v>0.40356082999999998</v>
      </c>
      <c r="BD62" s="164">
        <v>0.32176656100000001</v>
      </c>
      <c r="BE62" s="164">
        <v>0.24798387</v>
      </c>
      <c r="BF62" s="164">
        <v>0.33509700100000001</v>
      </c>
      <c r="BG62" s="164">
        <v>0.43951612899999998</v>
      </c>
      <c r="BH62" s="164">
        <v>0.77461312999999998</v>
      </c>
      <c r="BI62" s="164">
        <v>0.19153225900000001</v>
      </c>
      <c r="BJ62" s="165">
        <v>121.93626194014401</v>
      </c>
      <c r="BK62" s="164">
        <v>0.33645969081683202</v>
      </c>
      <c r="BL62" s="165">
        <v>11.993322479257101</v>
      </c>
      <c r="BM62" s="165">
        <v>78.319889093467694</v>
      </c>
      <c r="BN62" s="165">
        <v>118.672553673545</v>
      </c>
      <c r="BO62" s="165">
        <v>0.441225230161785</v>
      </c>
      <c r="BP62" s="165">
        <v>-1.5869649499654701</v>
      </c>
      <c r="BQ62" s="165">
        <v>21.933515462510002</v>
      </c>
      <c r="BR62" s="165">
        <v>11.0734534884781</v>
      </c>
      <c r="BS62" s="289">
        <v>2.2652436788334702</v>
      </c>
      <c r="BT62" s="297"/>
      <c r="BU62" s="284"/>
      <c r="BV62" s="298"/>
      <c r="BW62" s="297"/>
      <c r="BX62" s="297"/>
      <c r="BY62" s="297"/>
      <c r="BZ62" s="297"/>
      <c r="CA62" s="284"/>
      <c r="CB62" s="298"/>
      <c r="CC62" s="297">
        <v>141</v>
      </c>
      <c r="CD62" s="284">
        <v>1122.0999999999999</v>
      </c>
      <c r="CE62" s="352">
        <v>7</v>
      </c>
      <c r="CF62" s="298">
        <v>4</v>
      </c>
      <c r="CG62" s="297">
        <v>3</v>
      </c>
      <c r="CH62" s="284">
        <v>18</v>
      </c>
      <c r="CI62" s="352">
        <v>0</v>
      </c>
      <c r="CJ62" s="298">
        <v>-1</v>
      </c>
      <c r="CK62" s="297">
        <v>1</v>
      </c>
      <c r="CL62" s="284">
        <v>0.1</v>
      </c>
      <c r="CM62" s="352">
        <v>0</v>
      </c>
      <c r="CN62" s="298"/>
      <c r="CO62" s="297"/>
      <c r="CP62" s="284"/>
      <c r="CQ62" s="352"/>
      <c r="CR62" s="298"/>
      <c r="CS62" s="297"/>
      <c r="CT62" s="284"/>
      <c r="CU62" s="352"/>
      <c r="CV62" s="352"/>
      <c r="CW62" s="298"/>
      <c r="CX62" s="297"/>
      <c r="CY62" s="284"/>
      <c r="CZ62" s="352"/>
      <c r="DA62" s="352"/>
      <c r="DB62" s="298"/>
      <c r="DC62" s="297"/>
      <c r="DD62" s="284"/>
      <c r="DE62" s="352"/>
      <c r="DF62" s="352"/>
      <c r="DG62" s="298"/>
      <c r="DH62" s="320">
        <v>7</v>
      </c>
      <c r="DI62" s="319">
        <v>-7.9948053359985298</v>
      </c>
      <c r="DP62" s="165"/>
      <c r="DQ62" s="165"/>
      <c r="DR62" s="165"/>
      <c r="ED62" s="165"/>
      <c r="EE62" s="165"/>
      <c r="EF62" s="165"/>
      <c r="EG62" s="165"/>
      <c r="EH62" s="166"/>
      <c r="EI62" s="165"/>
      <c r="EJ62" s="164"/>
      <c r="EK62" s="164"/>
      <c r="EL62" s="283"/>
      <c r="EM62" s="283"/>
      <c r="EN62" s="283"/>
      <c r="EO62" s="283"/>
      <c r="EP62" s="283"/>
      <c r="EQ62" s="283"/>
      <c r="ER62" s="165"/>
      <c r="ES62" s="166"/>
      <c r="ET62" s="166"/>
      <c r="EU62" s="166"/>
      <c r="EV62" s="166"/>
      <c r="EW62" s="166"/>
      <c r="EX62" s="289"/>
    </row>
    <row r="63" spans="1:154" ht="13" customHeight="1">
      <c r="A63" s="160" t="s">
        <v>17</v>
      </c>
      <c r="B63" s="160">
        <v>10485</v>
      </c>
      <c r="C63" s="160">
        <v>16442</v>
      </c>
      <c r="D63" s="160">
        <v>656811</v>
      </c>
      <c r="E63" s="160" t="s">
        <v>17</v>
      </c>
      <c r="G63" s="175"/>
      <c r="H63" s="168" t="s">
        <v>1219</v>
      </c>
      <c r="I63" s="169" t="s">
        <v>549</v>
      </c>
      <c r="J63" s="170">
        <v>30</v>
      </c>
      <c r="K63" s="161">
        <v>3</v>
      </c>
      <c r="L63" s="161" t="s">
        <v>46</v>
      </c>
      <c r="Z63" s="163">
        <v>142</v>
      </c>
      <c r="AA63" s="163">
        <v>494</v>
      </c>
      <c r="AB63" s="163">
        <v>443</v>
      </c>
      <c r="AC63" s="163">
        <v>117</v>
      </c>
      <c r="AD63" s="163">
        <v>78</v>
      </c>
      <c r="AE63" s="163">
        <v>21</v>
      </c>
      <c r="AF63" s="163">
        <v>3</v>
      </c>
      <c r="AG63" s="163">
        <v>15</v>
      </c>
      <c r="AH63" s="163">
        <v>60</v>
      </c>
      <c r="AI63" s="163">
        <v>59</v>
      </c>
      <c r="AJ63" s="163">
        <v>3</v>
      </c>
      <c r="AK63" s="163">
        <v>1</v>
      </c>
      <c r="AL63" s="163">
        <v>46</v>
      </c>
      <c r="AM63" s="163">
        <v>2</v>
      </c>
      <c r="AN63" s="163">
        <v>69</v>
      </c>
      <c r="AO63" s="163">
        <v>2</v>
      </c>
      <c r="AP63" s="163">
        <v>3</v>
      </c>
      <c r="AQ63" s="163">
        <v>0</v>
      </c>
      <c r="AR63" s="163">
        <v>7</v>
      </c>
      <c r="AS63" s="283">
        <v>9.3117407999999999E-2</v>
      </c>
      <c r="AT63" s="283">
        <v>0.13967611299999999</v>
      </c>
      <c r="AU63" s="283">
        <v>0.3872679</v>
      </c>
      <c r="AV63" s="283">
        <v>0.26790450999999998</v>
      </c>
      <c r="AW63" s="283">
        <v>6.8965520000000002E-2</v>
      </c>
      <c r="AX63" s="283">
        <v>0.39787798000000002</v>
      </c>
      <c r="AY63" s="363">
        <v>108.816</v>
      </c>
      <c r="AZ63" s="283">
        <v>7.4479169999999997E-2</v>
      </c>
      <c r="BA63" s="283">
        <v>0.40583554300000002</v>
      </c>
      <c r="BB63" s="283">
        <v>0.193633952</v>
      </c>
      <c r="BC63" s="283">
        <v>0.40053050299999998</v>
      </c>
      <c r="BD63" s="164">
        <v>0.28176795500000001</v>
      </c>
      <c r="BE63" s="164">
        <v>0.26410835199999999</v>
      </c>
      <c r="BF63" s="164">
        <v>0.334008097</v>
      </c>
      <c r="BG63" s="164">
        <v>0.42663656799999999</v>
      </c>
      <c r="BH63" s="164">
        <v>0.76064466500000005</v>
      </c>
      <c r="BI63" s="164">
        <v>0.162528216</v>
      </c>
      <c r="BJ63" s="165">
        <v>105.00347724427</v>
      </c>
      <c r="BK63" s="164">
        <v>0.33006672888267302</v>
      </c>
      <c r="BL63" s="165">
        <v>7.9073602361441697</v>
      </c>
      <c r="BM63" s="165">
        <v>65.694527621364699</v>
      </c>
      <c r="BN63" s="165">
        <v>118.59062152936799</v>
      </c>
      <c r="BO63" s="165">
        <v>0.27372059887586803</v>
      </c>
      <c r="BP63" s="165">
        <v>-0.29567714035511</v>
      </c>
      <c r="BQ63" s="165">
        <v>16.322954710091</v>
      </c>
      <c r="BR63" s="165">
        <v>10.2124777538539</v>
      </c>
      <c r="BS63" s="289">
        <v>1.68579770261266</v>
      </c>
      <c r="BT63" s="297"/>
      <c r="BU63" s="284"/>
      <c r="BV63" s="298"/>
      <c r="BW63" s="297"/>
      <c r="BX63" s="297"/>
      <c r="BY63" s="297"/>
      <c r="BZ63" s="297"/>
      <c r="CA63" s="284"/>
      <c r="CB63" s="298"/>
      <c r="CC63" s="297">
        <v>55</v>
      </c>
      <c r="CD63" s="284">
        <v>399.2</v>
      </c>
      <c r="CE63" s="352">
        <v>-4</v>
      </c>
      <c r="CF63" s="298">
        <v>-2</v>
      </c>
      <c r="CG63" s="297"/>
      <c r="CH63" s="284"/>
      <c r="CI63" s="352"/>
      <c r="CJ63" s="298"/>
      <c r="CK63" s="297"/>
      <c r="CL63" s="284"/>
      <c r="CM63" s="352"/>
      <c r="CN63" s="298"/>
      <c r="CO63" s="297"/>
      <c r="CP63" s="284"/>
      <c r="CQ63" s="352"/>
      <c r="CR63" s="298"/>
      <c r="CS63" s="297">
        <v>8</v>
      </c>
      <c r="CT63" s="284">
        <v>43</v>
      </c>
      <c r="CU63" s="352">
        <v>1</v>
      </c>
      <c r="CV63" s="352">
        <v>0</v>
      </c>
      <c r="CW63" s="298">
        <v>0</v>
      </c>
      <c r="CX63" s="297"/>
      <c r="CY63" s="284"/>
      <c r="CZ63" s="352"/>
      <c r="DA63" s="352"/>
      <c r="DB63" s="298"/>
      <c r="DC63" s="297">
        <v>18</v>
      </c>
      <c r="DD63" s="284">
        <v>109</v>
      </c>
      <c r="DE63" s="352">
        <v>-1</v>
      </c>
      <c r="DF63" s="352">
        <v>0</v>
      </c>
      <c r="DG63" s="298">
        <v>0</v>
      </c>
      <c r="DH63" s="320">
        <v>-4</v>
      </c>
      <c r="DI63" s="319">
        <v>-10.3722921013832</v>
      </c>
      <c r="DP63" s="165"/>
      <c r="DQ63" s="165"/>
      <c r="DR63" s="165"/>
      <c r="ED63" s="165"/>
      <c r="EE63" s="165"/>
      <c r="EF63" s="165"/>
      <c r="EG63" s="165"/>
      <c r="EH63" s="166"/>
      <c r="EI63" s="165"/>
      <c r="EJ63" s="164"/>
      <c r="EK63" s="164"/>
      <c r="EL63" s="283"/>
      <c r="EM63" s="283"/>
      <c r="EN63" s="283"/>
      <c r="EO63" s="283"/>
      <c r="EP63" s="283"/>
      <c r="EQ63" s="283"/>
      <c r="ER63" s="165"/>
      <c r="ES63" s="166"/>
      <c r="ET63" s="166"/>
      <c r="EU63" s="166"/>
      <c r="EV63" s="166"/>
      <c r="EW63" s="166"/>
      <c r="EX63" s="289"/>
    </row>
    <row r="64" spans="1:154" ht="13" customHeight="1">
      <c r="A64" s="160" t="s">
        <v>17</v>
      </c>
      <c r="B64" s="160">
        <v>10429</v>
      </c>
      <c r="C64" s="160">
        <v>18373</v>
      </c>
      <c r="D64" s="160">
        <v>663624</v>
      </c>
      <c r="E64" s="160" t="s">
        <v>17</v>
      </c>
      <c r="G64" s="175"/>
      <c r="H64" s="162" t="s">
        <v>1827</v>
      </c>
      <c r="I64" s="162" t="s">
        <v>549</v>
      </c>
      <c r="J64" s="161">
        <v>27</v>
      </c>
      <c r="K64" s="161">
        <v>3</v>
      </c>
      <c r="L64" s="161" t="s">
        <v>837</v>
      </c>
      <c r="Z64" s="163">
        <v>124</v>
      </c>
      <c r="AA64" s="163">
        <v>507</v>
      </c>
      <c r="AB64" s="163">
        <v>473</v>
      </c>
      <c r="AC64" s="163">
        <v>128</v>
      </c>
      <c r="AD64" s="163">
        <v>83</v>
      </c>
      <c r="AE64" s="163">
        <v>30</v>
      </c>
      <c r="AF64" s="163">
        <v>2</v>
      </c>
      <c r="AG64" s="163">
        <v>13</v>
      </c>
      <c r="AH64" s="163">
        <v>54</v>
      </c>
      <c r="AI64" s="163">
        <v>63</v>
      </c>
      <c r="AJ64" s="163">
        <v>3</v>
      </c>
      <c r="AK64" s="163">
        <v>0</v>
      </c>
      <c r="AL64" s="163">
        <v>27</v>
      </c>
      <c r="AM64" s="163">
        <v>0</v>
      </c>
      <c r="AN64" s="163">
        <v>114</v>
      </c>
      <c r="AO64" s="163">
        <v>1</v>
      </c>
      <c r="AP64" s="163">
        <v>6</v>
      </c>
      <c r="AQ64" s="163">
        <v>0</v>
      </c>
      <c r="AR64" s="163">
        <v>13</v>
      </c>
      <c r="AS64" s="283">
        <v>5.3254437000000002E-2</v>
      </c>
      <c r="AT64" s="283">
        <v>0.22485207099999999</v>
      </c>
      <c r="AU64" s="283">
        <v>0.27945205000000001</v>
      </c>
      <c r="AV64" s="283">
        <v>0.33424658000000002</v>
      </c>
      <c r="AW64" s="283">
        <v>8.7671230000000003E-2</v>
      </c>
      <c r="AX64" s="283">
        <v>0.45205478999999998</v>
      </c>
      <c r="AY64" s="363">
        <v>113.504</v>
      </c>
      <c r="AZ64" s="283">
        <v>0.12815125999999999</v>
      </c>
      <c r="BA64" s="283">
        <v>0.44383561599999999</v>
      </c>
      <c r="BB64" s="283">
        <v>0.216438356</v>
      </c>
      <c r="BC64" s="283">
        <v>0.33972602699999999</v>
      </c>
      <c r="BD64" s="164">
        <v>0.32670454500000001</v>
      </c>
      <c r="BE64" s="164">
        <v>0.27061310700000002</v>
      </c>
      <c r="BF64" s="164">
        <v>0.307692307</v>
      </c>
      <c r="BG64" s="164">
        <v>0.42494714500000003</v>
      </c>
      <c r="BH64" s="164">
        <v>0.73263945200000002</v>
      </c>
      <c r="BI64" s="164">
        <v>0.15433403800000001</v>
      </c>
      <c r="BJ64" s="165">
        <v>99.709521497174507</v>
      </c>
      <c r="BK64" s="164">
        <v>0.315516479269287</v>
      </c>
      <c r="BL64" s="165">
        <v>2.17801209275602</v>
      </c>
      <c r="BM64" s="165">
        <v>61.485894409166498</v>
      </c>
      <c r="BN64" s="165">
        <v>108.35567881098299</v>
      </c>
      <c r="BO64" s="165">
        <v>0.35442532720866199</v>
      </c>
      <c r="BP64" s="165">
        <v>-0.86804135888814904</v>
      </c>
      <c r="BQ64" s="165">
        <v>14.416426796857101</v>
      </c>
      <c r="BR64" s="165">
        <v>3.9792073566186299</v>
      </c>
      <c r="BS64" s="289">
        <v>1.4888958283392699</v>
      </c>
      <c r="BT64" s="297"/>
      <c r="BU64" s="284"/>
      <c r="BV64" s="298"/>
      <c r="BW64" s="297"/>
      <c r="BX64" s="297"/>
      <c r="BY64" s="297"/>
      <c r="BZ64" s="297"/>
      <c r="CA64" s="284"/>
      <c r="CB64" s="298"/>
      <c r="CC64" s="297">
        <v>113</v>
      </c>
      <c r="CD64" s="284">
        <v>972.1</v>
      </c>
      <c r="CE64" s="352">
        <v>8</v>
      </c>
      <c r="CF64" s="298">
        <v>2</v>
      </c>
      <c r="CG64" s="297"/>
      <c r="CH64" s="284"/>
      <c r="CI64" s="352"/>
      <c r="CJ64" s="298"/>
      <c r="CK64" s="297"/>
      <c r="CL64" s="284"/>
      <c r="CM64" s="352"/>
      <c r="CN64" s="298"/>
      <c r="CO64" s="297"/>
      <c r="CP64" s="284"/>
      <c r="CQ64" s="352"/>
      <c r="CR64" s="298"/>
      <c r="CS64" s="297"/>
      <c r="CT64" s="284"/>
      <c r="CU64" s="352"/>
      <c r="CV64" s="352"/>
      <c r="CW64" s="298"/>
      <c r="CX64" s="297"/>
      <c r="CY64" s="284"/>
      <c r="CZ64" s="352"/>
      <c r="DA64" s="352"/>
      <c r="DB64" s="298"/>
      <c r="DC64" s="297"/>
      <c r="DD64" s="284"/>
      <c r="DE64" s="352"/>
      <c r="DF64" s="352"/>
      <c r="DG64" s="298"/>
      <c r="DH64" s="320">
        <v>8</v>
      </c>
      <c r="DI64" s="319">
        <v>-6.4793066978454501</v>
      </c>
      <c r="DP64" s="165"/>
      <c r="DQ64" s="165"/>
      <c r="DR64" s="165"/>
      <c r="ED64" s="165"/>
      <c r="EE64" s="165"/>
      <c r="EF64" s="165"/>
      <c r="EG64" s="165"/>
      <c r="EH64" s="166"/>
      <c r="EI64" s="165"/>
      <c r="EJ64" s="164"/>
      <c r="EK64" s="164"/>
      <c r="EL64" s="283"/>
      <c r="EM64" s="283"/>
      <c r="EN64" s="283"/>
      <c r="EO64" s="283"/>
      <c r="EP64" s="283"/>
      <c r="EQ64" s="283"/>
      <c r="ER64" s="165"/>
      <c r="ES64" s="166"/>
      <c r="ET64" s="166"/>
      <c r="EU64" s="166"/>
      <c r="EV64" s="166"/>
      <c r="EW64" s="166"/>
      <c r="EX64" s="289"/>
    </row>
    <row r="65" spans="1:154" ht="13" customHeight="1">
      <c r="A65" s="160" t="s">
        <v>17</v>
      </c>
      <c r="B65" s="160">
        <v>9630</v>
      </c>
      <c r="C65" s="160">
        <v>14128</v>
      </c>
      <c r="D65" s="160">
        <v>608336</v>
      </c>
      <c r="E65" s="160" t="s">
        <v>2171</v>
      </c>
      <c r="G65" s="175"/>
      <c r="H65" s="168" t="s">
        <v>634</v>
      </c>
      <c r="I65" s="169" t="s">
        <v>554</v>
      </c>
      <c r="J65" s="170">
        <v>30</v>
      </c>
      <c r="K65" s="161">
        <v>3</v>
      </c>
      <c r="L65" s="161" t="s">
        <v>46</v>
      </c>
      <c r="Z65" s="163">
        <v>76</v>
      </c>
      <c r="AA65" s="163">
        <v>260</v>
      </c>
      <c r="AB65" s="163">
        <v>223</v>
      </c>
      <c r="AC65" s="163">
        <v>36</v>
      </c>
      <c r="AD65" s="163">
        <v>17</v>
      </c>
      <c r="AE65" s="163">
        <v>9</v>
      </c>
      <c r="AF65" s="163">
        <v>0</v>
      </c>
      <c r="AG65" s="163">
        <v>10</v>
      </c>
      <c r="AH65" s="163">
        <v>24</v>
      </c>
      <c r="AI65" s="163">
        <v>27</v>
      </c>
      <c r="AJ65" s="163">
        <v>3</v>
      </c>
      <c r="AK65" s="163">
        <v>1</v>
      </c>
      <c r="AL65" s="163">
        <v>32</v>
      </c>
      <c r="AM65" s="163">
        <v>0</v>
      </c>
      <c r="AN65" s="163">
        <v>102</v>
      </c>
      <c r="AO65" s="163">
        <v>4</v>
      </c>
      <c r="AP65" s="163">
        <v>1</v>
      </c>
      <c r="AQ65" s="163">
        <v>0</v>
      </c>
      <c r="AR65" s="163">
        <v>1</v>
      </c>
      <c r="AS65" s="283">
        <v>0.123076923</v>
      </c>
      <c r="AT65" s="283">
        <v>0.39230769199999999</v>
      </c>
      <c r="AU65" s="283">
        <v>0.54918032999999999</v>
      </c>
      <c r="AV65" s="283">
        <v>0.19672131000000001</v>
      </c>
      <c r="AW65" s="283">
        <v>0.13114754000000001</v>
      </c>
      <c r="AX65" s="283">
        <v>0.43442623000000002</v>
      </c>
      <c r="AY65" s="363">
        <v>109.001</v>
      </c>
      <c r="AZ65" s="283">
        <v>0.16449813999999999</v>
      </c>
      <c r="BA65" s="283">
        <v>0.27272727200000002</v>
      </c>
      <c r="BB65" s="283">
        <v>0.19834710699999999</v>
      </c>
      <c r="BC65" s="283">
        <v>0.52892561900000001</v>
      </c>
      <c r="BD65" s="164">
        <v>0.23214285700000001</v>
      </c>
      <c r="BE65" s="164">
        <v>0.16143497700000001</v>
      </c>
      <c r="BF65" s="164">
        <v>0.27692307599999999</v>
      </c>
      <c r="BG65" s="164">
        <v>0.33632286900000002</v>
      </c>
      <c r="BH65" s="164">
        <v>0.61324594499999996</v>
      </c>
      <c r="BI65" s="164">
        <v>0.17488789199999999</v>
      </c>
      <c r="BJ65" s="165">
        <v>111.33986473303</v>
      </c>
      <c r="BK65" s="164">
        <v>0.275800613485849</v>
      </c>
      <c r="BL65" s="165">
        <v>-7.1941602818841401</v>
      </c>
      <c r="BM65" s="165">
        <v>23.220138341916101</v>
      </c>
      <c r="BN65" s="165">
        <v>75.663054004820196</v>
      </c>
      <c r="BO65" s="165">
        <v>-0.65412250401762295</v>
      </c>
      <c r="BP65" s="165">
        <v>-0.92013154178857803</v>
      </c>
      <c r="BQ65" s="165">
        <v>-1.5416557660499799</v>
      </c>
      <c r="BR65" s="165">
        <v>-8.4867304034704603</v>
      </c>
      <c r="BS65" s="289">
        <v>-0.15921870732263599</v>
      </c>
      <c r="BT65" s="297"/>
      <c r="BU65" s="284"/>
      <c r="BV65" s="298"/>
      <c r="BW65" s="297"/>
      <c r="BX65" s="297"/>
      <c r="BY65" s="297"/>
      <c r="BZ65" s="297"/>
      <c r="CA65" s="284"/>
      <c r="CB65" s="298"/>
      <c r="CC65" s="297">
        <v>58</v>
      </c>
      <c r="CD65" s="284">
        <v>469.2</v>
      </c>
      <c r="CE65" s="352">
        <v>7</v>
      </c>
      <c r="CF65" s="298">
        <v>2</v>
      </c>
      <c r="CG65" s="297"/>
      <c r="CH65" s="284"/>
      <c r="CI65" s="352"/>
      <c r="CJ65" s="298"/>
      <c r="CK65" s="297"/>
      <c r="CL65" s="284"/>
      <c r="CM65" s="352"/>
      <c r="CN65" s="298"/>
      <c r="CO65" s="297"/>
      <c r="CP65" s="284"/>
      <c r="CQ65" s="352"/>
      <c r="CR65" s="298"/>
      <c r="CS65" s="297">
        <v>2</v>
      </c>
      <c r="CT65" s="284">
        <v>3.1</v>
      </c>
      <c r="CU65" s="352">
        <v>0</v>
      </c>
      <c r="CV65" s="352">
        <v>0</v>
      </c>
      <c r="CW65" s="298">
        <v>0</v>
      </c>
      <c r="CX65" s="297"/>
      <c r="CY65" s="284"/>
      <c r="CZ65" s="352"/>
      <c r="DA65" s="352"/>
      <c r="DB65" s="298"/>
      <c r="DC65" s="297">
        <v>9</v>
      </c>
      <c r="DD65" s="284">
        <v>73.2</v>
      </c>
      <c r="DE65" s="352">
        <v>-1</v>
      </c>
      <c r="DF65" s="352">
        <v>1</v>
      </c>
      <c r="DG65" s="298">
        <v>0</v>
      </c>
      <c r="DH65" s="320">
        <v>6</v>
      </c>
      <c r="DI65" s="319">
        <v>-1.7008962631225499</v>
      </c>
      <c r="DP65" s="165"/>
      <c r="DQ65" s="165"/>
      <c r="DR65" s="165"/>
      <c r="ED65" s="165"/>
      <c r="EE65" s="165"/>
      <c r="EF65" s="165"/>
      <c r="EG65" s="165"/>
      <c r="EH65" s="166"/>
      <c r="EI65" s="165"/>
      <c r="EJ65" s="164"/>
      <c r="EK65" s="164"/>
      <c r="EL65" s="283"/>
      <c r="EM65" s="283"/>
      <c r="EN65" s="283"/>
      <c r="EO65" s="283"/>
      <c r="EP65" s="283"/>
      <c r="EQ65" s="283"/>
      <c r="ER65" s="165"/>
      <c r="ES65" s="166"/>
      <c r="ET65" s="166"/>
      <c r="EU65" s="166"/>
      <c r="EV65" s="166"/>
      <c r="EW65" s="166"/>
      <c r="EX65" s="289"/>
    </row>
    <row r="66" spans="1:154" ht="13" customHeight="1">
      <c r="A66" s="160" t="s">
        <v>17</v>
      </c>
      <c r="B66" s="160">
        <v>10036</v>
      </c>
      <c r="C66" s="160">
        <v>13613</v>
      </c>
      <c r="D66" s="160">
        <v>606466</v>
      </c>
      <c r="E66" s="160" t="s">
        <v>45</v>
      </c>
      <c r="G66" s="175"/>
      <c r="H66" s="168" t="s">
        <v>309</v>
      </c>
      <c r="I66" s="169" t="s">
        <v>916</v>
      </c>
      <c r="J66" s="170">
        <v>30</v>
      </c>
      <c r="K66" s="161">
        <v>4</v>
      </c>
      <c r="L66" s="161" t="s">
        <v>2547</v>
      </c>
      <c r="Z66" s="163">
        <v>136</v>
      </c>
      <c r="AA66" s="163">
        <v>583</v>
      </c>
      <c r="AB66" s="163">
        <v>504</v>
      </c>
      <c r="AC66" s="163">
        <v>147</v>
      </c>
      <c r="AD66" s="163">
        <v>86</v>
      </c>
      <c r="AE66" s="163">
        <v>23</v>
      </c>
      <c r="AF66" s="163">
        <v>2</v>
      </c>
      <c r="AG66" s="163">
        <v>36</v>
      </c>
      <c r="AH66" s="163">
        <v>93</v>
      </c>
      <c r="AI66" s="163">
        <v>95</v>
      </c>
      <c r="AJ66" s="163">
        <v>7</v>
      </c>
      <c r="AK66" s="163">
        <v>1</v>
      </c>
      <c r="AL66" s="163">
        <v>65</v>
      </c>
      <c r="AM66" s="163">
        <v>7</v>
      </c>
      <c r="AN66" s="163">
        <v>106</v>
      </c>
      <c r="AO66" s="163">
        <v>5</v>
      </c>
      <c r="AP66" s="163">
        <v>9</v>
      </c>
      <c r="AQ66" s="163">
        <v>0</v>
      </c>
      <c r="AR66" s="163">
        <v>9</v>
      </c>
      <c r="AS66" s="283">
        <v>0.111492281</v>
      </c>
      <c r="AT66" s="283">
        <v>0.181818181</v>
      </c>
      <c r="AU66" s="283">
        <v>0.51842752000000003</v>
      </c>
      <c r="AV66" s="283">
        <v>0.17199017</v>
      </c>
      <c r="AW66" s="283">
        <v>0.12285011999999999</v>
      </c>
      <c r="AX66" s="283">
        <v>0.53316953</v>
      </c>
      <c r="AY66" s="363">
        <v>117.018</v>
      </c>
      <c r="AZ66" s="283">
        <v>9.2135880000000003E-2</v>
      </c>
      <c r="BA66" s="283">
        <v>0.48148148099999999</v>
      </c>
      <c r="BB66" s="283">
        <v>0.172839506</v>
      </c>
      <c r="BC66" s="283">
        <v>0.34567901200000001</v>
      </c>
      <c r="BD66" s="164">
        <v>0.29919137400000001</v>
      </c>
      <c r="BE66" s="164">
        <v>0.29166666600000002</v>
      </c>
      <c r="BF66" s="164">
        <v>0.37221269200000001</v>
      </c>
      <c r="BG66" s="164">
        <v>0.55952380899999998</v>
      </c>
      <c r="BH66" s="164">
        <v>0.93173650100000005</v>
      </c>
      <c r="BI66" s="164">
        <v>0.26785714300000002</v>
      </c>
      <c r="BJ66" s="165">
        <v>170.527403174348</v>
      </c>
      <c r="BK66" s="164">
        <v>0.39099954803370701</v>
      </c>
      <c r="BL66" s="165">
        <v>37.923693818703804</v>
      </c>
      <c r="BM66" s="165">
        <v>106.12190957899401</v>
      </c>
      <c r="BN66" s="165">
        <v>151.201317150416</v>
      </c>
      <c r="BO66" s="165">
        <v>0.37189678104356</v>
      </c>
      <c r="BP66" s="165">
        <v>0.92439939826726902</v>
      </c>
      <c r="BQ66" s="165">
        <v>60.789715493528597</v>
      </c>
      <c r="BR66" s="165">
        <v>36.619694148853903</v>
      </c>
      <c r="BS66" s="289">
        <v>6.2782237984226201</v>
      </c>
      <c r="BT66" s="297"/>
      <c r="BU66" s="284"/>
      <c r="BV66" s="298"/>
      <c r="BW66" s="297"/>
      <c r="BX66" s="297"/>
      <c r="BY66" s="297"/>
      <c r="BZ66" s="297"/>
      <c r="CA66" s="284"/>
      <c r="CB66" s="298"/>
      <c r="CC66" s="297"/>
      <c r="CD66" s="284"/>
      <c r="CE66" s="352"/>
      <c r="CF66" s="298"/>
      <c r="CG66" s="297">
        <v>112</v>
      </c>
      <c r="CH66" s="284">
        <v>921.2</v>
      </c>
      <c r="CI66" s="352">
        <v>11</v>
      </c>
      <c r="CJ66" s="298">
        <v>7</v>
      </c>
      <c r="CK66" s="297"/>
      <c r="CL66" s="284"/>
      <c r="CM66" s="352"/>
      <c r="CN66" s="298"/>
      <c r="CO66" s="297">
        <v>1</v>
      </c>
      <c r="CP66" s="284">
        <v>1</v>
      </c>
      <c r="CQ66" s="352">
        <v>0</v>
      </c>
      <c r="CR66" s="298"/>
      <c r="CS66" s="297"/>
      <c r="CT66" s="284"/>
      <c r="CU66" s="352"/>
      <c r="CV66" s="352"/>
      <c r="CW66" s="298"/>
      <c r="CX66" s="297"/>
      <c r="CY66" s="284"/>
      <c r="CZ66" s="352"/>
      <c r="DA66" s="352"/>
      <c r="DB66" s="298"/>
      <c r="DC66" s="297"/>
      <c r="DD66" s="284"/>
      <c r="DE66" s="352"/>
      <c r="DF66" s="352"/>
      <c r="DG66" s="298"/>
      <c r="DH66" s="320">
        <v>11</v>
      </c>
      <c r="DI66" s="319">
        <v>4.7830942869186401</v>
      </c>
      <c r="DP66" s="165"/>
      <c r="DQ66" s="165"/>
      <c r="DR66" s="165"/>
      <c r="ED66" s="165"/>
      <c r="EE66" s="165"/>
      <c r="EF66" s="165"/>
      <c r="EG66" s="165"/>
      <c r="EH66" s="166"/>
      <c r="EI66" s="165"/>
      <c r="EJ66" s="164"/>
      <c r="EK66" s="164"/>
      <c r="EL66" s="283"/>
      <c r="EM66" s="283"/>
      <c r="EN66" s="283"/>
      <c r="EO66" s="283"/>
      <c r="EP66" s="283"/>
      <c r="EQ66" s="283"/>
      <c r="ER66" s="165"/>
      <c r="ES66" s="166"/>
      <c r="ET66" s="166"/>
      <c r="EU66" s="166"/>
      <c r="EV66" s="166"/>
      <c r="EW66" s="166"/>
      <c r="EX66" s="289"/>
    </row>
    <row r="67" spans="1:154" ht="13" customHeight="1">
      <c r="A67" s="160" t="s">
        <v>17</v>
      </c>
      <c r="B67" s="160">
        <v>12049</v>
      </c>
      <c r="C67" s="160">
        <v>27490</v>
      </c>
      <c r="D67" s="160">
        <v>693304</v>
      </c>
      <c r="E67" s="160" t="s">
        <v>438</v>
      </c>
      <c r="G67" s="175"/>
      <c r="H67" s="162" t="s">
        <v>754</v>
      </c>
      <c r="I67" s="162" t="s">
        <v>220</v>
      </c>
      <c r="J67" s="160">
        <v>25</v>
      </c>
      <c r="K67" s="161">
        <v>4</v>
      </c>
      <c r="L67" s="161" t="s">
        <v>837</v>
      </c>
      <c r="Z67" s="163">
        <v>94</v>
      </c>
      <c r="AA67" s="163">
        <v>387</v>
      </c>
      <c r="AB67" s="163">
        <v>359</v>
      </c>
      <c r="AC67" s="163">
        <v>97</v>
      </c>
      <c r="AD67" s="163">
        <v>68</v>
      </c>
      <c r="AE67" s="163">
        <v>19</v>
      </c>
      <c r="AF67" s="163">
        <v>3</v>
      </c>
      <c r="AG67" s="163">
        <v>7</v>
      </c>
      <c r="AH67" s="163">
        <v>42</v>
      </c>
      <c r="AI67" s="163">
        <v>49</v>
      </c>
      <c r="AJ67" s="163">
        <v>5</v>
      </c>
      <c r="AK67" s="163">
        <v>3</v>
      </c>
      <c r="AL67" s="163">
        <v>18</v>
      </c>
      <c r="AM67" s="163">
        <v>1</v>
      </c>
      <c r="AN67" s="163">
        <v>74</v>
      </c>
      <c r="AO67" s="163">
        <v>5</v>
      </c>
      <c r="AP67" s="163">
        <v>4</v>
      </c>
      <c r="AQ67" s="163">
        <v>1</v>
      </c>
      <c r="AR67" s="163">
        <v>8</v>
      </c>
      <c r="AS67" s="283">
        <v>4.6511627E-2</v>
      </c>
      <c r="AT67" s="283">
        <v>0.19121447</v>
      </c>
      <c r="AU67" s="283">
        <v>0.43103448</v>
      </c>
      <c r="AV67" s="283">
        <v>0.24482759000000001</v>
      </c>
      <c r="AW67" s="283">
        <v>7.9310339999999993E-2</v>
      </c>
      <c r="AX67" s="283">
        <v>0.36551724000000002</v>
      </c>
      <c r="AY67" s="363">
        <v>110.35899999999999</v>
      </c>
      <c r="AZ67" s="283">
        <v>0.12973761</v>
      </c>
      <c r="BA67" s="283">
        <v>0.42214532799999999</v>
      </c>
      <c r="BB67" s="283">
        <v>0.22837370200000001</v>
      </c>
      <c r="BC67" s="283">
        <v>0.349480968</v>
      </c>
      <c r="BD67" s="164">
        <v>0.31914893599999999</v>
      </c>
      <c r="BE67" s="164">
        <v>0.27019498600000003</v>
      </c>
      <c r="BF67" s="164">
        <v>0.31088082900000003</v>
      </c>
      <c r="BG67" s="164">
        <v>0.39832868999999999</v>
      </c>
      <c r="BH67" s="164">
        <v>0.70920951899999995</v>
      </c>
      <c r="BI67" s="164">
        <v>0.12813370399999999</v>
      </c>
      <c r="BJ67" s="165">
        <v>81.574482418154503</v>
      </c>
      <c r="BK67" s="164">
        <v>0.30707529612949902</v>
      </c>
      <c r="BL67" s="165">
        <v>-0.96676180070069495</v>
      </c>
      <c r="BM67" s="165">
        <v>44.303751920109697</v>
      </c>
      <c r="BN67" s="165">
        <v>93.762521991355499</v>
      </c>
      <c r="BO67" s="165">
        <v>1.2464714132833301</v>
      </c>
      <c r="BP67" s="165">
        <v>0.197742074728012</v>
      </c>
      <c r="BQ67" s="165">
        <v>12.794384297441701</v>
      </c>
      <c r="BR67" s="165">
        <v>-2.6888224959912601</v>
      </c>
      <c r="BS67" s="289">
        <v>1.32137496170573</v>
      </c>
      <c r="BT67" s="297"/>
      <c r="BU67" s="284"/>
      <c r="BV67" s="298"/>
      <c r="BW67" s="297"/>
      <c r="BX67" s="297"/>
      <c r="BY67" s="297"/>
      <c r="BZ67" s="297"/>
      <c r="CA67" s="284"/>
      <c r="CB67" s="298"/>
      <c r="CC67" s="297"/>
      <c r="CD67" s="284"/>
      <c r="CE67" s="352"/>
      <c r="CF67" s="298"/>
      <c r="CG67" s="297">
        <v>84</v>
      </c>
      <c r="CH67" s="284">
        <v>726.1</v>
      </c>
      <c r="CI67" s="352">
        <v>-3</v>
      </c>
      <c r="CJ67" s="298">
        <v>2</v>
      </c>
      <c r="CK67" s="297">
        <v>2</v>
      </c>
      <c r="CL67" s="284">
        <v>10</v>
      </c>
      <c r="CM67" s="352">
        <v>0</v>
      </c>
      <c r="CN67" s="298">
        <v>0</v>
      </c>
      <c r="CO67" s="297">
        <v>8</v>
      </c>
      <c r="CP67" s="284">
        <v>62</v>
      </c>
      <c r="CQ67" s="352">
        <v>-2</v>
      </c>
      <c r="CR67" s="298">
        <v>0</v>
      </c>
      <c r="CS67" s="297"/>
      <c r="CT67" s="284"/>
      <c r="CU67" s="352"/>
      <c r="CV67" s="352"/>
      <c r="CW67" s="298"/>
      <c r="CX67" s="297"/>
      <c r="CY67" s="284"/>
      <c r="CZ67" s="352"/>
      <c r="DA67" s="352"/>
      <c r="DB67" s="298"/>
      <c r="DC67" s="297"/>
      <c r="DD67" s="284"/>
      <c r="DE67" s="352"/>
      <c r="DF67" s="352"/>
      <c r="DG67" s="298"/>
      <c r="DH67" s="320">
        <v>-5</v>
      </c>
      <c r="DI67" s="319">
        <v>2.6140116453170701</v>
      </c>
      <c r="DP67" s="165"/>
      <c r="DQ67" s="165"/>
      <c r="DR67" s="165"/>
      <c r="ED67" s="165"/>
      <c r="EE67" s="165"/>
      <c r="EF67" s="165"/>
      <c r="EG67" s="165"/>
      <c r="EH67" s="166"/>
      <c r="EI67" s="165"/>
      <c r="EJ67" s="164"/>
      <c r="EK67" s="164"/>
      <c r="EL67" s="283"/>
      <c r="EM67" s="283"/>
      <c r="EN67" s="283"/>
      <c r="EO67" s="283"/>
      <c r="EP67" s="283"/>
      <c r="EQ67" s="283"/>
      <c r="ER67" s="165"/>
      <c r="ES67" s="166"/>
      <c r="ET67" s="166"/>
      <c r="EU67" s="166"/>
      <c r="EV67" s="166"/>
      <c r="EW67" s="166"/>
      <c r="EX67" s="289"/>
    </row>
    <row r="68" spans="1:154" ht="13" customHeight="1">
      <c r="A68" s="160" t="s">
        <v>17</v>
      </c>
      <c r="B68" s="160">
        <v>10230</v>
      </c>
      <c r="C68" s="160">
        <v>17907</v>
      </c>
      <c r="D68" s="160">
        <v>663898</v>
      </c>
      <c r="E68" s="160" t="s">
        <v>246</v>
      </c>
      <c r="G68" s="175"/>
      <c r="H68" s="168" t="s">
        <v>954</v>
      </c>
      <c r="I68" s="169" t="s">
        <v>150</v>
      </c>
      <c r="J68" s="170">
        <v>27</v>
      </c>
      <c r="K68" s="161">
        <v>4</v>
      </c>
      <c r="L68" s="161" t="s">
        <v>837</v>
      </c>
      <c r="Z68" s="163">
        <v>135</v>
      </c>
      <c r="AA68" s="163">
        <v>539</v>
      </c>
      <c r="AB68" s="163">
        <v>501</v>
      </c>
      <c r="AC68" s="163">
        <v>134</v>
      </c>
      <c r="AD68" s="163">
        <v>91</v>
      </c>
      <c r="AE68" s="163">
        <v>29</v>
      </c>
      <c r="AF68" s="163">
        <v>1</v>
      </c>
      <c r="AG68" s="163">
        <v>13</v>
      </c>
      <c r="AH68" s="163">
        <v>67</v>
      </c>
      <c r="AI68" s="163">
        <v>54</v>
      </c>
      <c r="AJ68" s="163">
        <v>1</v>
      </c>
      <c r="AK68" s="163">
        <v>0</v>
      </c>
      <c r="AL68" s="163">
        <v>31</v>
      </c>
      <c r="AM68" s="163">
        <v>1</v>
      </c>
      <c r="AN68" s="163">
        <v>132</v>
      </c>
      <c r="AO68" s="163">
        <v>4</v>
      </c>
      <c r="AP68" s="163">
        <v>2</v>
      </c>
      <c r="AQ68" s="163">
        <v>1</v>
      </c>
      <c r="AR68" s="163">
        <v>12</v>
      </c>
      <c r="AS68" s="283">
        <v>5.7513913999999999E-2</v>
      </c>
      <c r="AT68" s="283">
        <v>0.244897959</v>
      </c>
      <c r="AU68" s="283">
        <v>0.36021504999999998</v>
      </c>
      <c r="AV68" s="283">
        <v>0.22580644999999999</v>
      </c>
      <c r="AW68" s="283">
        <v>5.6451609999999999E-2</v>
      </c>
      <c r="AX68" s="283">
        <v>0.43817203999999998</v>
      </c>
      <c r="AY68" s="363">
        <v>111.128</v>
      </c>
      <c r="AZ68" s="283">
        <v>0.11682692</v>
      </c>
      <c r="BA68" s="283">
        <v>0.56064689999999995</v>
      </c>
      <c r="BB68" s="283">
        <v>0.18328840900000001</v>
      </c>
      <c r="BC68" s="283">
        <v>0.25606468999999998</v>
      </c>
      <c r="BD68" s="164">
        <v>0.33798882600000002</v>
      </c>
      <c r="BE68" s="164">
        <v>0.267465069</v>
      </c>
      <c r="BF68" s="164">
        <v>0.31412639399999998</v>
      </c>
      <c r="BG68" s="164">
        <v>0.40718562800000002</v>
      </c>
      <c r="BH68" s="164">
        <v>0.721312022</v>
      </c>
      <c r="BI68" s="164">
        <v>0.13972055899999999</v>
      </c>
      <c r="BJ68" s="165">
        <v>88.951087245555797</v>
      </c>
      <c r="BK68" s="164">
        <v>0.31360177787322502</v>
      </c>
      <c r="BL68" s="165">
        <v>1.48484498208223</v>
      </c>
      <c r="BM68" s="165">
        <v>64.536025590652798</v>
      </c>
      <c r="BN68" s="165">
        <v>87.637010939910596</v>
      </c>
      <c r="BO68" s="165">
        <v>0.13503643736844601</v>
      </c>
      <c r="BP68" s="165">
        <v>-0.86308404803275995</v>
      </c>
      <c r="BQ68" s="165">
        <v>7.52012983445844</v>
      </c>
      <c r="BR68" s="165">
        <v>-8.8315282245928106</v>
      </c>
      <c r="BS68" s="289">
        <v>0.77666193550372797</v>
      </c>
      <c r="BT68" s="297"/>
      <c r="BU68" s="284"/>
      <c r="BV68" s="298"/>
      <c r="BW68" s="297"/>
      <c r="BX68" s="297"/>
      <c r="BY68" s="297"/>
      <c r="BZ68" s="297"/>
      <c r="CA68" s="284"/>
      <c r="CB68" s="298"/>
      <c r="CC68" s="297"/>
      <c r="CD68" s="284"/>
      <c r="CE68" s="352"/>
      <c r="CF68" s="298"/>
      <c r="CG68" s="297">
        <v>132</v>
      </c>
      <c r="CH68" s="284">
        <v>1093</v>
      </c>
      <c r="CI68" s="352">
        <v>-5</v>
      </c>
      <c r="CJ68" s="298">
        <v>-3</v>
      </c>
      <c r="CK68" s="297"/>
      <c r="CL68" s="284"/>
      <c r="CM68" s="352"/>
      <c r="CN68" s="298"/>
      <c r="CO68" s="297"/>
      <c r="CP68" s="284"/>
      <c r="CQ68" s="352"/>
      <c r="CR68" s="298"/>
      <c r="CS68" s="297"/>
      <c r="CT68" s="284"/>
      <c r="CU68" s="352"/>
      <c r="CV68" s="352"/>
      <c r="CW68" s="298"/>
      <c r="CX68" s="297"/>
      <c r="CY68" s="284"/>
      <c r="CZ68" s="352"/>
      <c r="DA68" s="352"/>
      <c r="DB68" s="298"/>
      <c r="DC68" s="297"/>
      <c r="DD68" s="284"/>
      <c r="DE68" s="352"/>
      <c r="DF68" s="352"/>
      <c r="DG68" s="298"/>
      <c r="DH68" s="320">
        <v>-5</v>
      </c>
      <c r="DI68" s="319">
        <v>-1.5721046924591</v>
      </c>
      <c r="DP68" s="165"/>
      <c r="DQ68" s="165"/>
      <c r="DR68" s="165"/>
      <c r="ED68" s="165"/>
      <c r="EE68" s="165"/>
      <c r="EF68" s="165"/>
      <c r="EG68" s="165"/>
      <c r="EH68" s="166"/>
      <c r="EI68" s="165"/>
      <c r="EJ68" s="164"/>
      <c r="EK68" s="164"/>
      <c r="EL68" s="283"/>
      <c r="EM68" s="283"/>
      <c r="EN68" s="283"/>
      <c r="EO68" s="283"/>
      <c r="EP68" s="283"/>
      <c r="EQ68" s="283"/>
      <c r="ER68" s="165"/>
      <c r="ES68" s="166"/>
      <c r="ET68" s="166"/>
      <c r="EU68" s="166"/>
      <c r="EV68" s="166"/>
      <c r="EW68" s="166"/>
      <c r="EX68" s="289"/>
    </row>
    <row r="69" spans="1:154" ht="13" customHeight="1">
      <c r="A69" s="160" t="s">
        <v>17</v>
      </c>
      <c r="B69" s="160">
        <v>11796</v>
      </c>
      <c r="C69" s="160">
        <v>26123</v>
      </c>
      <c r="D69" s="160">
        <v>683146</v>
      </c>
      <c r="E69" s="160" t="s">
        <v>345</v>
      </c>
      <c r="G69" s="175"/>
      <c r="H69" s="162" t="s">
        <v>3083</v>
      </c>
      <c r="I69" s="162" t="s">
        <v>570</v>
      </c>
      <c r="J69" s="160">
        <v>24</v>
      </c>
      <c r="K69" s="161">
        <v>5</v>
      </c>
      <c r="L69" s="161" t="s">
        <v>46</v>
      </c>
      <c r="Z69" s="163">
        <v>50</v>
      </c>
      <c r="AA69" s="163">
        <v>171</v>
      </c>
      <c r="AB69" s="163">
        <v>153</v>
      </c>
      <c r="AC69" s="163">
        <v>35</v>
      </c>
      <c r="AD69" s="163">
        <v>28</v>
      </c>
      <c r="AE69" s="163">
        <v>3</v>
      </c>
      <c r="AF69" s="163">
        <v>0</v>
      </c>
      <c r="AG69" s="163">
        <v>4</v>
      </c>
      <c r="AH69" s="163">
        <v>15</v>
      </c>
      <c r="AI69" s="163">
        <v>16</v>
      </c>
      <c r="AJ69" s="163">
        <v>0</v>
      </c>
      <c r="AK69" s="163">
        <v>0</v>
      </c>
      <c r="AL69" s="163">
        <v>16</v>
      </c>
      <c r="AM69" s="163">
        <v>1</v>
      </c>
      <c r="AN69" s="163">
        <v>42</v>
      </c>
      <c r="AO69" s="163">
        <v>1</v>
      </c>
      <c r="AP69" s="163">
        <v>0</v>
      </c>
      <c r="AQ69" s="163">
        <v>1</v>
      </c>
      <c r="AR69" s="163">
        <v>3</v>
      </c>
      <c r="AS69" s="283">
        <v>9.3567251000000004E-2</v>
      </c>
      <c r="AT69" s="283">
        <v>0.24561403500000001</v>
      </c>
      <c r="AU69" s="283">
        <v>0.44642857000000002</v>
      </c>
      <c r="AV69" s="283">
        <v>0.1875</v>
      </c>
      <c r="AW69" s="283">
        <v>5.3571430000000003E-2</v>
      </c>
      <c r="AX69" s="283">
        <v>0.33035713999999999</v>
      </c>
      <c r="AY69" s="363">
        <v>112.014</v>
      </c>
      <c r="AZ69" s="283">
        <v>0.11521418</v>
      </c>
      <c r="BA69" s="283">
        <v>0.53636363600000003</v>
      </c>
      <c r="BB69" s="283">
        <v>0.14545454499999999</v>
      </c>
      <c r="BC69" s="283">
        <v>0.31818181800000001</v>
      </c>
      <c r="BD69" s="164">
        <v>0.28971962600000001</v>
      </c>
      <c r="BE69" s="164">
        <v>0.22875816900000001</v>
      </c>
      <c r="BF69" s="164">
        <v>0.30588235200000002</v>
      </c>
      <c r="BG69" s="164">
        <v>0.326797385</v>
      </c>
      <c r="BH69" s="164">
        <v>0.63267973700000002</v>
      </c>
      <c r="BI69" s="164">
        <v>9.8039215999999998E-2</v>
      </c>
      <c r="BJ69" s="165">
        <v>62.415258844633499</v>
      </c>
      <c r="BK69" s="164">
        <v>0.28228896750500898</v>
      </c>
      <c r="BL69" s="165">
        <v>-3.83854435188307</v>
      </c>
      <c r="BM69" s="165">
        <v>16.164705896847099</v>
      </c>
      <c r="BN69" s="165">
        <v>83.180039543024904</v>
      </c>
      <c r="BO69" s="165">
        <v>-0.38311790789004202</v>
      </c>
      <c r="BP69" s="165">
        <v>0.107548236846923</v>
      </c>
      <c r="BQ69" s="165">
        <v>4.5846870577467298</v>
      </c>
      <c r="BR69" s="165">
        <v>-3.3318492154551902</v>
      </c>
      <c r="BS69" s="289">
        <v>0.47349607019183798</v>
      </c>
      <c r="BT69" s="297"/>
      <c r="BU69" s="284"/>
      <c r="BV69" s="298"/>
      <c r="BW69" s="297"/>
      <c r="BX69" s="297"/>
      <c r="BY69" s="297"/>
      <c r="BZ69" s="297"/>
      <c r="CA69" s="284"/>
      <c r="CB69" s="298"/>
      <c r="CC69" s="297"/>
      <c r="CD69" s="284"/>
      <c r="CE69" s="352"/>
      <c r="CF69" s="298"/>
      <c r="CG69" s="297"/>
      <c r="CH69" s="284"/>
      <c r="CI69" s="352"/>
      <c r="CJ69" s="298"/>
      <c r="CK69" s="297">
        <v>47</v>
      </c>
      <c r="CL69" s="284">
        <v>380</v>
      </c>
      <c r="CM69" s="352">
        <v>-1</v>
      </c>
      <c r="CN69" s="298">
        <v>2</v>
      </c>
      <c r="CO69" s="297"/>
      <c r="CP69" s="284"/>
      <c r="CQ69" s="352"/>
      <c r="CR69" s="298"/>
      <c r="CS69" s="297"/>
      <c r="CT69" s="284"/>
      <c r="CU69" s="352"/>
      <c r="CV69" s="352"/>
      <c r="CW69" s="298"/>
      <c r="CX69" s="297"/>
      <c r="CY69" s="284"/>
      <c r="CZ69" s="352"/>
      <c r="DA69" s="352"/>
      <c r="DB69" s="298"/>
      <c r="DC69" s="297"/>
      <c r="DD69" s="284"/>
      <c r="DE69" s="352"/>
      <c r="DF69" s="352"/>
      <c r="DG69" s="298"/>
      <c r="DH69" s="320">
        <v>-1</v>
      </c>
      <c r="DI69" s="319">
        <v>2.23014771938323</v>
      </c>
      <c r="DP69" s="165"/>
      <c r="DQ69" s="165"/>
      <c r="DR69" s="165"/>
      <c r="ED69" s="165"/>
      <c r="EE69" s="165"/>
      <c r="EF69" s="165"/>
      <c r="EG69" s="165"/>
      <c r="EH69" s="166"/>
      <c r="EI69" s="165"/>
      <c r="EJ69" s="164"/>
      <c r="EK69" s="164"/>
      <c r="EL69" s="283"/>
      <c r="EM69" s="283"/>
      <c r="EN69" s="283"/>
      <c r="EO69" s="283"/>
      <c r="EP69" s="283"/>
      <c r="EQ69" s="283"/>
      <c r="ER69" s="165"/>
      <c r="ES69" s="166"/>
      <c r="ET69" s="166"/>
      <c r="EU69" s="166"/>
      <c r="EV69" s="166"/>
      <c r="EW69" s="166"/>
      <c r="EX69" s="289"/>
    </row>
    <row r="70" spans="1:154" ht="13" customHeight="1">
      <c r="A70" s="160" t="s">
        <v>17</v>
      </c>
      <c r="B70" s="160">
        <v>9584</v>
      </c>
      <c r="C70" s="160">
        <v>13624</v>
      </c>
      <c r="D70" s="160">
        <v>608369</v>
      </c>
      <c r="E70" s="160" t="s">
        <v>14</v>
      </c>
      <c r="G70" s="175"/>
      <c r="H70" s="168" t="s">
        <v>55</v>
      </c>
      <c r="I70" s="169" t="s">
        <v>156</v>
      </c>
      <c r="J70" s="170">
        <v>30</v>
      </c>
      <c r="K70" s="161">
        <v>6</v>
      </c>
      <c r="L70" s="161" t="s">
        <v>46</v>
      </c>
      <c r="Z70" s="163">
        <v>123</v>
      </c>
      <c r="AA70" s="163">
        <v>533</v>
      </c>
      <c r="AB70" s="163">
        <v>475</v>
      </c>
      <c r="AC70" s="163">
        <v>132</v>
      </c>
      <c r="AD70" s="163">
        <v>81</v>
      </c>
      <c r="AE70" s="163">
        <v>21</v>
      </c>
      <c r="AF70" s="163">
        <v>0</v>
      </c>
      <c r="AG70" s="163">
        <v>30</v>
      </c>
      <c r="AH70" s="163">
        <v>68</v>
      </c>
      <c r="AI70" s="163">
        <v>74</v>
      </c>
      <c r="AJ70" s="163">
        <v>1</v>
      </c>
      <c r="AK70" s="163">
        <v>1</v>
      </c>
      <c r="AL70" s="163">
        <v>53</v>
      </c>
      <c r="AM70" s="163">
        <v>11</v>
      </c>
      <c r="AN70" s="163">
        <v>96</v>
      </c>
      <c r="AO70" s="163">
        <v>3</v>
      </c>
      <c r="AP70" s="163">
        <v>2</v>
      </c>
      <c r="AQ70" s="163">
        <v>0</v>
      </c>
      <c r="AR70" s="163">
        <v>8</v>
      </c>
      <c r="AS70" s="283">
        <v>9.9437148000000003E-2</v>
      </c>
      <c r="AT70" s="283">
        <v>0.18011257</v>
      </c>
      <c r="AU70" s="283">
        <v>0.43569553999999999</v>
      </c>
      <c r="AV70" s="283">
        <v>0.22572178000000001</v>
      </c>
      <c r="AW70" s="283">
        <v>0.15223096999999999</v>
      </c>
      <c r="AX70" s="283">
        <v>0.49606298999999998</v>
      </c>
      <c r="AY70" s="363">
        <v>113.252</v>
      </c>
      <c r="AZ70" s="283">
        <v>0.11431624</v>
      </c>
      <c r="BA70" s="283">
        <v>0.41207348999999999</v>
      </c>
      <c r="BB70" s="283">
        <v>0.16535432999999999</v>
      </c>
      <c r="BC70" s="283">
        <v>0.42257217800000002</v>
      </c>
      <c r="BD70" s="164">
        <v>0.29059828999999998</v>
      </c>
      <c r="BE70" s="164">
        <v>0.27789473599999998</v>
      </c>
      <c r="BF70" s="164">
        <v>0.35272045000000002</v>
      </c>
      <c r="BG70" s="164">
        <v>0.51157894699999995</v>
      </c>
      <c r="BH70" s="164">
        <v>0.86429939700000002</v>
      </c>
      <c r="BI70" s="164">
        <v>0.233684211</v>
      </c>
      <c r="BJ70" s="165">
        <v>150.97473740857299</v>
      </c>
      <c r="BK70" s="164">
        <v>0.36466347828678702</v>
      </c>
      <c r="BL70" s="165">
        <v>23.373306244077199</v>
      </c>
      <c r="BM70" s="165">
        <v>85.722618422867797</v>
      </c>
      <c r="BN70" s="165">
        <v>140.31980780690199</v>
      </c>
      <c r="BO70" s="165">
        <v>1.8695303290096501</v>
      </c>
      <c r="BP70" s="165">
        <v>-5.21071356534957</v>
      </c>
      <c r="BQ70" s="165">
        <v>43.969159621909299</v>
      </c>
      <c r="BR70" s="165">
        <v>19.378875426413501</v>
      </c>
      <c r="BS70" s="289">
        <v>4.54103497760737</v>
      </c>
      <c r="BT70" s="297"/>
      <c r="BU70" s="284"/>
      <c r="BV70" s="298"/>
      <c r="BW70" s="297"/>
      <c r="BX70" s="297"/>
      <c r="BY70" s="297"/>
      <c r="BZ70" s="297"/>
      <c r="CA70" s="284"/>
      <c r="CB70" s="298"/>
      <c r="CC70" s="297"/>
      <c r="CD70" s="284"/>
      <c r="CE70" s="352"/>
      <c r="CF70" s="298"/>
      <c r="CG70" s="297"/>
      <c r="CH70" s="284"/>
      <c r="CI70" s="352"/>
      <c r="CJ70" s="298"/>
      <c r="CK70" s="297"/>
      <c r="CL70" s="284"/>
      <c r="CM70" s="352"/>
      <c r="CN70" s="298"/>
      <c r="CO70" s="297">
        <v>113</v>
      </c>
      <c r="CP70" s="284">
        <v>959.1</v>
      </c>
      <c r="CQ70" s="352">
        <v>4</v>
      </c>
      <c r="CR70" s="298">
        <v>5</v>
      </c>
      <c r="CS70" s="297"/>
      <c r="CT70" s="284"/>
      <c r="CU70" s="352"/>
      <c r="CV70" s="352"/>
      <c r="CW70" s="298"/>
      <c r="CX70" s="297"/>
      <c r="CY70" s="284"/>
      <c r="CZ70" s="352"/>
      <c r="DA70" s="352"/>
      <c r="DB70" s="298"/>
      <c r="DC70" s="297"/>
      <c r="DD70" s="284"/>
      <c r="DE70" s="352"/>
      <c r="DF70" s="352"/>
      <c r="DG70" s="298"/>
      <c r="DH70" s="320">
        <v>4</v>
      </c>
      <c r="DI70" s="319">
        <v>6.8062438964843697</v>
      </c>
      <c r="DP70" s="165"/>
      <c r="DQ70" s="165"/>
      <c r="DR70" s="165"/>
      <c r="ED70" s="165"/>
      <c r="EE70" s="165"/>
      <c r="EF70" s="165"/>
      <c r="EG70" s="165"/>
      <c r="EH70" s="166"/>
      <c r="EI70" s="165"/>
      <c r="EJ70" s="164"/>
      <c r="EK70" s="164"/>
      <c r="EL70" s="283"/>
      <c r="EM70" s="283"/>
      <c r="EN70" s="283"/>
      <c r="EO70" s="283"/>
      <c r="EP70" s="283"/>
      <c r="EQ70" s="283"/>
      <c r="ER70" s="165"/>
      <c r="ES70" s="166"/>
      <c r="ET70" s="166"/>
      <c r="EU70" s="166"/>
      <c r="EV70" s="166"/>
      <c r="EW70" s="166"/>
      <c r="EX70" s="289"/>
    </row>
    <row r="71" spans="1:154" ht="13" customHeight="1">
      <c r="A71" s="160" t="s">
        <v>17</v>
      </c>
      <c r="B71" s="160">
        <v>10868</v>
      </c>
      <c r="C71" s="160">
        <v>17338</v>
      </c>
      <c r="D71" s="160">
        <v>650489</v>
      </c>
      <c r="E71" s="160" t="s">
        <v>567</v>
      </c>
      <c r="G71" s="175"/>
      <c r="H71" s="168" t="s">
        <v>292</v>
      </c>
      <c r="I71" s="169" t="s">
        <v>1143</v>
      </c>
      <c r="J71" s="170">
        <v>27</v>
      </c>
      <c r="K71" s="161">
        <v>6</v>
      </c>
      <c r="L71" s="161" t="s">
        <v>2547</v>
      </c>
      <c r="Z71" s="163">
        <v>158</v>
      </c>
      <c r="AA71" s="163">
        <v>635</v>
      </c>
      <c r="AB71" s="163">
        <v>558</v>
      </c>
      <c r="AC71" s="163">
        <v>138</v>
      </c>
      <c r="AD71" s="163">
        <v>90</v>
      </c>
      <c r="AE71" s="163">
        <v>31</v>
      </c>
      <c r="AF71" s="163">
        <v>5</v>
      </c>
      <c r="AG71" s="163">
        <v>12</v>
      </c>
      <c r="AH71" s="163">
        <v>89</v>
      </c>
      <c r="AI71" s="163">
        <v>60</v>
      </c>
      <c r="AJ71" s="163">
        <v>14</v>
      </c>
      <c r="AK71" s="163">
        <v>9</v>
      </c>
      <c r="AL71" s="163">
        <v>51</v>
      </c>
      <c r="AM71" s="163">
        <v>0</v>
      </c>
      <c r="AN71" s="163">
        <v>150</v>
      </c>
      <c r="AO71" s="163">
        <v>21</v>
      </c>
      <c r="AP71" s="163">
        <v>4</v>
      </c>
      <c r="AQ71" s="163">
        <v>1</v>
      </c>
      <c r="AR71" s="163">
        <v>8</v>
      </c>
      <c r="AS71" s="283">
        <v>8.0314960000000005E-2</v>
      </c>
      <c r="AT71" s="283">
        <v>0.23622047199999999</v>
      </c>
      <c r="AU71" s="283">
        <v>0.39225181999999997</v>
      </c>
      <c r="AV71" s="283">
        <v>0.25665860000000001</v>
      </c>
      <c r="AW71" s="283">
        <v>7.0217920000000003E-2</v>
      </c>
      <c r="AX71" s="283">
        <v>0.36077482</v>
      </c>
      <c r="AY71" s="363">
        <v>112.28100000000001</v>
      </c>
      <c r="AZ71" s="283">
        <v>0.13699721000000001</v>
      </c>
      <c r="BA71" s="283">
        <v>0.40294840199999998</v>
      </c>
      <c r="BB71" s="283">
        <v>0.218673218</v>
      </c>
      <c r="BC71" s="283">
        <v>0.37837837800000002</v>
      </c>
      <c r="BD71" s="164">
        <v>0.315</v>
      </c>
      <c r="BE71" s="164">
        <v>0.24731182700000001</v>
      </c>
      <c r="BF71" s="164">
        <v>0.33123028300000001</v>
      </c>
      <c r="BG71" s="164">
        <v>0.38530465899999999</v>
      </c>
      <c r="BH71" s="164">
        <v>0.71653494200000001</v>
      </c>
      <c r="BI71" s="164">
        <v>0.13799283200000001</v>
      </c>
      <c r="BJ71" s="165">
        <v>89.152071876457896</v>
      </c>
      <c r="BK71" s="164">
        <v>0.31712360675402601</v>
      </c>
      <c r="BL71" s="165">
        <v>3.5492659322708802</v>
      </c>
      <c r="BM71" s="165">
        <v>77.830341417321506</v>
      </c>
      <c r="BN71" s="165">
        <v>107.537830622214</v>
      </c>
      <c r="BO71" s="165">
        <v>0.127889601752845</v>
      </c>
      <c r="BP71" s="165">
        <v>-0.61965908110141699</v>
      </c>
      <c r="BQ71" s="165">
        <v>29.995595592286001</v>
      </c>
      <c r="BR71" s="165">
        <v>4.8571261055558903</v>
      </c>
      <c r="BS71" s="289">
        <v>3.0978770103866999</v>
      </c>
      <c r="BT71" s="297"/>
      <c r="BU71" s="284"/>
      <c r="BV71" s="298"/>
      <c r="BW71" s="297"/>
      <c r="BX71" s="297"/>
      <c r="BY71" s="297"/>
      <c r="BZ71" s="297"/>
      <c r="CA71" s="284"/>
      <c r="CB71" s="298"/>
      <c r="CC71" s="297"/>
      <c r="CD71" s="284"/>
      <c r="CE71" s="352"/>
      <c r="CF71" s="298"/>
      <c r="CG71" s="297">
        <v>40</v>
      </c>
      <c r="CH71" s="284">
        <v>286.10000000000002</v>
      </c>
      <c r="CI71" s="352">
        <v>-3</v>
      </c>
      <c r="CJ71" s="298">
        <v>0</v>
      </c>
      <c r="CK71" s="297">
        <v>27</v>
      </c>
      <c r="CL71" s="284">
        <v>141</v>
      </c>
      <c r="CM71" s="352">
        <v>0</v>
      </c>
      <c r="CN71" s="298">
        <v>1</v>
      </c>
      <c r="CO71" s="297">
        <v>56</v>
      </c>
      <c r="CP71" s="284">
        <v>465.2</v>
      </c>
      <c r="CQ71" s="352">
        <v>-10</v>
      </c>
      <c r="CR71" s="298">
        <v>3</v>
      </c>
      <c r="CS71" s="297">
        <v>34</v>
      </c>
      <c r="CT71" s="284">
        <v>228.2</v>
      </c>
      <c r="CU71" s="352">
        <v>-3</v>
      </c>
      <c r="CV71" s="352">
        <v>0</v>
      </c>
      <c r="CW71" s="298">
        <v>1</v>
      </c>
      <c r="CX71" s="297">
        <v>30</v>
      </c>
      <c r="CY71" s="284">
        <v>211.1</v>
      </c>
      <c r="CZ71" s="352">
        <v>-3</v>
      </c>
      <c r="DA71" s="352">
        <v>-3</v>
      </c>
      <c r="DB71" s="298">
        <v>1</v>
      </c>
      <c r="DC71" s="297"/>
      <c r="DD71" s="284"/>
      <c r="DE71" s="352"/>
      <c r="DF71" s="352"/>
      <c r="DG71" s="298"/>
      <c r="DH71" s="320">
        <v>-19</v>
      </c>
      <c r="DI71" s="319">
        <v>3.9511044025421098</v>
      </c>
      <c r="DP71" s="165"/>
      <c r="DQ71" s="165"/>
      <c r="DR71" s="165"/>
      <c r="ED71" s="165"/>
      <c r="EE71" s="165"/>
      <c r="EF71" s="165"/>
      <c r="EG71" s="165"/>
      <c r="EH71" s="166"/>
      <c r="EI71" s="165"/>
      <c r="EJ71" s="164"/>
      <c r="EK71" s="164"/>
      <c r="EL71" s="283"/>
      <c r="EM71" s="283"/>
      <c r="EN71" s="283"/>
      <c r="EO71" s="283"/>
      <c r="EP71" s="283"/>
      <c r="EQ71" s="283"/>
      <c r="ER71" s="165"/>
      <c r="ES71" s="166"/>
      <c r="ET71" s="166"/>
      <c r="EU71" s="166"/>
      <c r="EV71" s="166"/>
      <c r="EW71" s="166"/>
      <c r="EX71" s="289"/>
    </row>
    <row r="72" spans="1:154" ht="13" customHeight="1">
      <c r="A72" s="160" t="s">
        <v>17</v>
      </c>
      <c r="B72" s="160">
        <v>12738</v>
      </c>
      <c r="C72" s="160">
        <v>23985</v>
      </c>
      <c r="E72" s="160" t="s">
        <v>2178</v>
      </c>
      <c r="G72" s="175"/>
      <c r="H72" s="162" t="s">
        <v>1621</v>
      </c>
      <c r="I72" s="162" t="s">
        <v>3466</v>
      </c>
      <c r="J72" s="160">
        <v>22</v>
      </c>
      <c r="K72" s="161">
        <v>6</v>
      </c>
      <c r="L72" s="161" t="s">
        <v>837</v>
      </c>
      <c r="Z72" s="163"/>
      <c r="AS72" s="283"/>
      <c r="AT72" s="283"/>
      <c r="AU72" s="283"/>
      <c r="AV72" s="283"/>
      <c r="AW72" s="283"/>
      <c r="AX72" s="283"/>
      <c r="AY72" s="165"/>
      <c r="AZ72" s="283"/>
      <c r="BA72" s="283"/>
      <c r="BB72" s="283"/>
      <c r="BC72" s="283"/>
      <c r="BD72" s="164"/>
      <c r="BE72" s="164"/>
      <c r="BF72" s="164"/>
      <c r="BG72" s="164"/>
      <c r="BH72" s="164"/>
      <c r="BI72" s="164"/>
      <c r="BJ72" s="164"/>
      <c r="BK72" s="164"/>
      <c r="BL72" s="165"/>
      <c r="BM72" s="165"/>
      <c r="BN72" s="165"/>
      <c r="BO72" s="165"/>
      <c r="BP72" s="165"/>
      <c r="BQ72" s="165"/>
      <c r="BR72" s="165"/>
      <c r="BS72" s="289"/>
      <c r="BT72" s="297"/>
      <c r="BU72" s="284"/>
      <c r="BV72" s="298"/>
      <c r="BW72" s="297"/>
      <c r="BX72" s="297"/>
      <c r="BY72" s="297"/>
      <c r="BZ72" s="297"/>
      <c r="CA72" s="284"/>
      <c r="CB72" s="298"/>
      <c r="CC72" s="297"/>
      <c r="CD72" s="284"/>
      <c r="CE72" s="352"/>
      <c r="CF72" s="298"/>
      <c r="CG72" s="297"/>
      <c r="CH72" s="284"/>
      <c r="CI72" s="352"/>
      <c r="CJ72" s="298"/>
      <c r="CK72" s="297"/>
      <c r="CL72" s="284"/>
      <c r="CM72" s="352"/>
      <c r="CN72" s="298"/>
      <c r="CO72" s="297"/>
      <c r="CP72" s="284"/>
      <c r="CQ72" s="352"/>
      <c r="CR72" s="298"/>
      <c r="CS72" s="297"/>
      <c r="CT72" s="284"/>
      <c r="CU72" s="352"/>
      <c r="CV72" s="352"/>
      <c r="CW72" s="298"/>
      <c r="CX72" s="297"/>
      <c r="CY72" s="284"/>
      <c r="CZ72" s="352"/>
      <c r="DA72" s="352"/>
      <c r="DB72" s="298"/>
      <c r="DC72" s="297"/>
      <c r="DD72" s="284"/>
      <c r="DE72" s="352"/>
      <c r="DF72" s="352"/>
      <c r="DG72" s="298"/>
      <c r="DH72" s="320"/>
      <c r="DI72" s="319"/>
      <c r="DP72" s="165"/>
      <c r="DQ72" s="165"/>
      <c r="DR72" s="165"/>
      <c r="ED72" s="165"/>
      <c r="EE72" s="165"/>
      <c r="EF72" s="165"/>
      <c r="EG72" s="165"/>
      <c r="EH72" s="166"/>
      <c r="EI72" s="166"/>
      <c r="EJ72" s="164"/>
      <c r="EK72" s="164"/>
      <c r="EL72" s="283"/>
      <c r="EM72" s="283"/>
      <c r="EN72" s="283"/>
      <c r="EO72" s="283"/>
      <c r="EP72" s="283"/>
      <c r="EQ72" s="283"/>
      <c r="ER72" s="165"/>
      <c r="ES72" s="166"/>
      <c r="ET72" s="166"/>
      <c r="EU72" s="166"/>
      <c r="EV72" s="166"/>
      <c r="EW72" s="166"/>
      <c r="EX72" s="289"/>
    </row>
    <row r="73" spans="1:154" ht="13" customHeight="1">
      <c r="A73" s="160" t="s">
        <v>17</v>
      </c>
      <c r="B73" s="160">
        <v>9851</v>
      </c>
      <c r="C73" s="160">
        <v>13770</v>
      </c>
      <c r="D73" s="160">
        <v>608701</v>
      </c>
      <c r="E73" s="160" t="s">
        <v>609</v>
      </c>
      <c r="G73" s="175"/>
      <c r="H73" s="162" t="s">
        <v>1873</v>
      </c>
      <c r="I73" s="162" t="s">
        <v>1639</v>
      </c>
      <c r="J73" s="161">
        <v>33</v>
      </c>
      <c r="K73" s="161">
        <v>7</v>
      </c>
      <c r="L73" s="161" t="s">
        <v>837</v>
      </c>
      <c r="Z73" s="163">
        <v>93</v>
      </c>
      <c r="AA73" s="163">
        <v>307</v>
      </c>
      <c r="AB73" s="163">
        <v>272</v>
      </c>
      <c r="AC73" s="163">
        <v>77</v>
      </c>
      <c r="AD73" s="163">
        <v>49</v>
      </c>
      <c r="AE73" s="163">
        <v>16</v>
      </c>
      <c r="AF73" s="163">
        <v>1</v>
      </c>
      <c r="AG73" s="163">
        <v>11</v>
      </c>
      <c r="AH73" s="163">
        <v>32</v>
      </c>
      <c r="AI73" s="163">
        <v>40</v>
      </c>
      <c r="AJ73" s="163">
        <v>2</v>
      </c>
      <c r="AK73" s="163">
        <v>2</v>
      </c>
      <c r="AL73" s="163">
        <v>28</v>
      </c>
      <c r="AM73" s="163">
        <v>2</v>
      </c>
      <c r="AN73" s="163">
        <v>78</v>
      </c>
      <c r="AO73" s="163">
        <v>5</v>
      </c>
      <c r="AP73" s="163">
        <v>1</v>
      </c>
      <c r="AQ73" s="163">
        <v>0</v>
      </c>
      <c r="AR73" s="163">
        <v>6</v>
      </c>
      <c r="AS73" s="283">
        <v>9.1205210999999994E-2</v>
      </c>
      <c r="AT73" s="283">
        <v>0.254071661</v>
      </c>
      <c r="AU73" s="283">
        <v>0.37435897000000001</v>
      </c>
      <c r="AV73" s="283">
        <v>0.25128204999999998</v>
      </c>
      <c r="AW73" s="283">
        <v>9.6938780000000002E-2</v>
      </c>
      <c r="AX73" s="283">
        <v>0.42857142999999998</v>
      </c>
      <c r="AY73" s="363">
        <v>111.473</v>
      </c>
      <c r="AZ73" s="283">
        <v>0.11720698</v>
      </c>
      <c r="BA73" s="283">
        <v>0.45641025600000001</v>
      </c>
      <c r="BB73" s="283">
        <v>0.215384615</v>
      </c>
      <c r="BC73" s="283">
        <v>0.32820512800000001</v>
      </c>
      <c r="BD73" s="164">
        <v>0.35869565199999998</v>
      </c>
      <c r="BE73" s="164">
        <v>0.28308823500000002</v>
      </c>
      <c r="BF73" s="164">
        <v>0.35947712399999998</v>
      </c>
      <c r="BG73" s="164">
        <v>0.47058823500000002</v>
      </c>
      <c r="BH73" s="164">
        <v>0.830065359</v>
      </c>
      <c r="BI73" s="164">
        <v>0.1875</v>
      </c>
      <c r="BJ73" s="165">
        <v>121.13682453329</v>
      </c>
      <c r="BK73" s="164">
        <v>0.358318920982511</v>
      </c>
      <c r="BL73" s="165">
        <v>11.8949832468483</v>
      </c>
      <c r="BM73" s="165">
        <v>47.807251237258697</v>
      </c>
      <c r="BN73" s="165">
        <v>130.043963046079</v>
      </c>
      <c r="BO73" s="165">
        <v>-1.1457973312571401E-2</v>
      </c>
      <c r="BP73" s="165">
        <v>-1.1914254873990999</v>
      </c>
      <c r="BQ73" s="165">
        <v>11.810143106775699</v>
      </c>
      <c r="BR73" s="165">
        <v>9.3621884211156594</v>
      </c>
      <c r="BS73" s="289">
        <v>1.2197247661675501</v>
      </c>
      <c r="BT73" s="297"/>
      <c r="BU73" s="284"/>
      <c r="BV73" s="298"/>
      <c r="BW73" s="297"/>
      <c r="BX73" s="297"/>
      <c r="BY73" s="297"/>
      <c r="BZ73" s="297"/>
      <c r="CA73" s="284"/>
      <c r="CB73" s="298"/>
      <c r="CC73" s="297"/>
      <c r="CD73" s="284"/>
      <c r="CE73" s="352"/>
      <c r="CF73" s="298"/>
      <c r="CG73" s="297"/>
      <c r="CH73" s="284"/>
      <c r="CI73" s="352"/>
      <c r="CJ73" s="298"/>
      <c r="CK73" s="297"/>
      <c r="CL73" s="284"/>
      <c r="CM73" s="352"/>
      <c r="CN73" s="298"/>
      <c r="CO73" s="297"/>
      <c r="CP73" s="284"/>
      <c r="CQ73" s="352"/>
      <c r="CR73" s="298"/>
      <c r="CS73" s="297">
        <v>46</v>
      </c>
      <c r="CT73" s="284">
        <v>297.2</v>
      </c>
      <c r="CU73" s="352">
        <v>-1</v>
      </c>
      <c r="CV73" s="352">
        <v>-2</v>
      </c>
      <c r="CW73" s="298">
        <v>-1</v>
      </c>
      <c r="CX73" s="297"/>
      <c r="CY73" s="284"/>
      <c r="CZ73" s="352"/>
      <c r="DA73" s="352"/>
      <c r="DB73" s="298"/>
      <c r="DC73" s="297">
        <v>37</v>
      </c>
      <c r="DD73" s="284">
        <v>197.2</v>
      </c>
      <c r="DE73" s="352">
        <v>-3</v>
      </c>
      <c r="DF73" s="352">
        <v>-1</v>
      </c>
      <c r="DG73" s="298">
        <v>-1</v>
      </c>
      <c r="DH73" s="320">
        <v>-4</v>
      </c>
      <c r="DI73" s="319">
        <v>-7.7953855991363499</v>
      </c>
      <c r="DP73" s="165"/>
      <c r="DQ73" s="165"/>
      <c r="DR73" s="165"/>
      <c r="ED73" s="165"/>
      <c r="EE73" s="165"/>
      <c r="EF73" s="165"/>
      <c r="EG73" s="165"/>
      <c r="EH73" s="166"/>
      <c r="EI73" s="165"/>
      <c r="EJ73" s="164"/>
      <c r="EK73" s="164"/>
      <c r="EL73" s="283"/>
      <c r="EM73" s="283"/>
      <c r="EN73" s="283"/>
      <c r="EO73" s="283"/>
      <c r="EP73" s="283"/>
      <c r="EQ73" s="283"/>
      <c r="ER73" s="165"/>
      <c r="ES73" s="166"/>
      <c r="ET73" s="166"/>
      <c r="EU73" s="166"/>
      <c r="EV73" s="166"/>
      <c r="EW73" s="166"/>
      <c r="EX73" s="289"/>
    </row>
    <row r="74" spans="1:154" ht="13" customHeight="1">
      <c r="A74" s="160" t="s">
        <v>17</v>
      </c>
      <c r="B74" s="160">
        <v>10826</v>
      </c>
      <c r="C74" s="160">
        <v>19363</v>
      </c>
      <c r="D74" s="160">
        <v>669720</v>
      </c>
      <c r="E74" s="160" t="s">
        <v>3331</v>
      </c>
      <c r="G74" s="175"/>
      <c r="H74" s="168" t="s">
        <v>1032</v>
      </c>
      <c r="I74" s="169" t="s">
        <v>595</v>
      </c>
      <c r="J74" s="170">
        <v>28</v>
      </c>
      <c r="K74" s="161">
        <v>7</v>
      </c>
      <c r="L74" s="161" t="s">
        <v>837</v>
      </c>
      <c r="Z74" s="163">
        <v>85</v>
      </c>
      <c r="AA74" s="163">
        <v>255</v>
      </c>
      <c r="AB74" s="163">
        <v>235</v>
      </c>
      <c r="AC74" s="163">
        <v>60</v>
      </c>
      <c r="AD74" s="163">
        <v>37</v>
      </c>
      <c r="AE74" s="163">
        <v>18</v>
      </c>
      <c r="AF74" s="163">
        <v>0</v>
      </c>
      <c r="AG74" s="163">
        <v>5</v>
      </c>
      <c r="AH74" s="163">
        <v>26</v>
      </c>
      <c r="AI74" s="163">
        <v>20</v>
      </c>
      <c r="AJ74" s="163">
        <v>2</v>
      </c>
      <c r="AK74" s="163">
        <v>2</v>
      </c>
      <c r="AL74" s="163">
        <v>9</v>
      </c>
      <c r="AM74" s="163">
        <v>1</v>
      </c>
      <c r="AN74" s="163">
        <v>59</v>
      </c>
      <c r="AO74" s="163">
        <v>8</v>
      </c>
      <c r="AP74" s="163">
        <v>2</v>
      </c>
      <c r="AQ74" s="163">
        <v>1</v>
      </c>
      <c r="AR74" s="163">
        <v>2</v>
      </c>
      <c r="AS74" s="283">
        <v>3.5294117E-2</v>
      </c>
      <c r="AT74" s="283">
        <v>0.23137254900000001</v>
      </c>
      <c r="AU74" s="283">
        <v>0.50837988999999995</v>
      </c>
      <c r="AV74" s="283">
        <v>0.20111731999999999</v>
      </c>
      <c r="AW74" s="283">
        <v>6.7039109999999999E-2</v>
      </c>
      <c r="AX74" s="283">
        <v>0.40223463999999998</v>
      </c>
      <c r="AY74" s="363">
        <v>109.879</v>
      </c>
      <c r="AZ74" s="283">
        <v>0.14893617000000001</v>
      </c>
      <c r="BA74" s="283">
        <v>0.41011235899999998</v>
      </c>
      <c r="BB74" s="283">
        <v>0.20224719099999999</v>
      </c>
      <c r="BC74" s="283">
        <v>0.387640449</v>
      </c>
      <c r="BD74" s="164">
        <v>0.317919075</v>
      </c>
      <c r="BE74" s="164">
        <v>0.255319148</v>
      </c>
      <c r="BF74" s="164">
        <v>0.30314960600000002</v>
      </c>
      <c r="BG74" s="164">
        <v>0.39574468000000002</v>
      </c>
      <c r="BH74" s="164">
        <v>0.69889428600000003</v>
      </c>
      <c r="BI74" s="164">
        <v>0.14042553199999999</v>
      </c>
      <c r="BJ74" s="165">
        <v>90.282465431156794</v>
      </c>
      <c r="BK74" s="164">
        <v>0.30326468082284702</v>
      </c>
      <c r="BL74" s="165">
        <v>-1.40991733412086</v>
      </c>
      <c r="BM74" s="165">
        <v>28.419490931529399</v>
      </c>
      <c r="BN74" s="165">
        <v>97.833914617219605</v>
      </c>
      <c r="BO74" s="165">
        <v>-0.94165319098723999</v>
      </c>
      <c r="BP74" s="165">
        <v>-9.9260598421096802E-2</v>
      </c>
      <c r="BQ74" s="165">
        <v>2.0171567017415901</v>
      </c>
      <c r="BR74" s="165">
        <v>-0.79363776932298802</v>
      </c>
      <c r="BS74" s="289">
        <v>0.208327364377448</v>
      </c>
      <c r="BT74" s="297"/>
      <c r="BU74" s="284"/>
      <c r="BV74" s="298"/>
      <c r="BW74" s="297"/>
      <c r="BX74" s="297"/>
      <c r="BY74" s="297"/>
      <c r="BZ74" s="297"/>
      <c r="CA74" s="284"/>
      <c r="CB74" s="298"/>
      <c r="CC74" s="297"/>
      <c r="CD74" s="284"/>
      <c r="CE74" s="352"/>
      <c r="CF74" s="298"/>
      <c r="CG74" s="297"/>
      <c r="CH74" s="284"/>
      <c r="CI74" s="352"/>
      <c r="CJ74" s="298"/>
      <c r="CK74" s="297"/>
      <c r="CL74" s="284"/>
      <c r="CM74" s="352"/>
      <c r="CN74" s="298"/>
      <c r="CO74" s="297"/>
      <c r="CP74" s="284"/>
      <c r="CQ74" s="352"/>
      <c r="CR74" s="298"/>
      <c r="CS74" s="297">
        <v>74</v>
      </c>
      <c r="CT74" s="284">
        <v>537.1</v>
      </c>
      <c r="CU74" s="352">
        <v>-8</v>
      </c>
      <c r="CV74" s="352">
        <v>-3</v>
      </c>
      <c r="CW74" s="298">
        <v>-2</v>
      </c>
      <c r="CX74" s="297"/>
      <c r="CY74" s="284"/>
      <c r="CZ74" s="352"/>
      <c r="DA74" s="352"/>
      <c r="DB74" s="298"/>
      <c r="DC74" s="297">
        <v>3</v>
      </c>
      <c r="DD74" s="284">
        <v>4.0999999999999996</v>
      </c>
      <c r="DE74" s="352">
        <v>0</v>
      </c>
      <c r="DF74" s="352">
        <v>0</v>
      </c>
      <c r="DG74" s="298">
        <v>0</v>
      </c>
      <c r="DH74" s="320">
        <v>-8</v>
      </c>
      <c r="DI74" s="319">
        <v>-5.6885418891906703</v>
      </c>
      <c r="DP74" s="165"/>
      <c r="DQ74" s="165"/>
      <c r="DR74" s="165"/>
      <c r="ED74" s="165"/>
      <c r="EE74" s="165"/>
      <c r="EF74" s="165"/>
      <c r="EG74" s="165"/>
      <c r="EH74" s="166"/>
      <c r="EI74" s="165"/>
      <c r="EJ74" s="164"/>
      <c r="EK74" s="164"/>
      <c r="EL74" s="283"/>
      <c r="EM74" s="283"/>
      <c r="EN74" s="283"/>
      <c r="EO74" s="283"/>
      <c r="EP74" s="283"/>
      <c r="EQ74" s="283"/>
      <c r="ER74" s="165"/>
      <c r="ES74" s="166"/>
      <c r="ET74" s="166"/>
      <c r="EU74" s="166"/>
      <c r="EV74" s="166"/>
      <c r="EW74" s="166"/>
      <c r="EX74" s="289"/>
    </row>
    <row r="75" spans="1:154" ht="13" customHeight="1">
      <c r="A75" s="160" t="s">
        <v>17</v>
      </c>
      <c r="B75" s="160">
        <v>10463</v>
      </c>
      <c r="C75" s="160">
        <v>20529</v>
      </c>
      <c r="D75" s="160">
        <v>666134</v>
      </c>
      <c r="E75" s="160" t="s">
        <v>246</v>
      </c>
      <c r="G75" s="175"/>
      <c r="H75" s="162" t="s">
        <v>341</v>
      </c>
      <c r="I75" s="162" t="s">
        <v>466</v>
      </c>
      <c r="J75" s="160">
        <v>26</v>
      </c>
      <c r="K75" s="161">
        <v>7</v>
      </c>
      <c r="L75" s="161" t="s">
        <v>46</v>
      </c>
      <c r="Z75" s="163">
        <v>79</v>
      </c>
      <c r="AA75" s="163">
        <v>297</v>
      </c>
      <c r="AB75" s="163">
        <v>256</v>
      </c>
      <c r="AC75" s="163">
        <v>58</v>
      </c>
      <c r="AD75" s="163">
        <v>41</v>
      </c>
      <c r="AE75" s="163">
        <v>13</v>
      </c>
      <c r="AF75" s="163">
        <v>1</v>
      </c>
      <c r="AG75" s="163">
        <v>3</v>
      </c>
      <c r="AH75" s="163">
        <v>28</v>
      </c>
      <c r="AI75" s="163">
        <v>28</v>
      </c>
      <c r="AJ75" s="163">
        <v>5</v>
      </c>
      <c r="AK75" s="163">
        <v>4</v>
      </c>
      <c r="AL75" s="163">
        <v>36</v>
      </c>
      <c r="AM75" s="163">
        <v>2</v>
      </c>
      <c r="AN75" s="163">
        <v>91</v>
      </c>
      <c r="AO75" s="163">
        <v>1</v>
      </c>
      <c r="AP75" s="163">
        <v>3</v>
      </c>
      <c r="AQ75" s="163">
        <v>1</v>
      </c>
      <c r="AR75" s="163">
        <v>7</v>
      </c>
      <c r="AS75" s="283">
        <v>0.12121212100000001</v>
      </c>
      <c r="AT75" s="283">
        <v>0.30639730599999998</v>
      </c>
      <c r="AU75" s="283">
        <v>0.27218935</v>
      </c>
      <c r="AV75" s="283">
        <v>0.29585799000000002</v>
      </c>
      <c r="AW75" s="283">
        <v>5.9171599999999998E-2</v>
      </c>
      <c r="AX75" s="283">
        <v>0.44378698</v>
      </c>
      <c r="AY75" s="363">
        <v>112.003</v>
      </c>
      <c r="AZ75" s="283">
        <v>9.3701999999999994E-2</v>
      </c>
      <c r="BA75" s="283">
        <v>0.52380952300000005</v>
      </c>
      <c r="BB75" s="283">
        <v>0.202380952</v>
      </c>
      <c r="BC75" s="283">
        <v>0.273809523</v>
      </c>
      <c r="BD75" s="164">
        <v>0.33333333300000001</v>
      </c>
      <c r="BE75" s="164">
        <v>0.2265625</v>
      </c>
      <c r="BF75" s="164">
        <v>0.32094594500000001</v>
      </c>
      <c r="BG75" s="164">
        <v>0.3203125</v>
      </c>
      <c r="BH75" s="164">
        <v>0.64125844499999995</v>
      </c>
      <c r="BI75" s="164">
        <v>9.375E-2</v>
      </c>
      <c r="BJ75" s="165">
        <v>59.684591079190099</v>
      </c>
      <c r="BK75" s="164">
        <v>0.28689563558215098</v>
      </c>
      <c r="BL75" s="165">
        <v>-5.5657511638420303</v>
      </c>
      <c r="BM75" s="165">
        <v>29.176736110268202</v>
      </c>
      <c r="BN75" s="165">
        <v>69.661946574805</v>
      </c>
      <c r="BO75" s="165">
        <v>-0.92755819612176704</v>
      </c>
      <c r="BP75" s="165">
        <v>-0.42128367722034399</v>
      </c>
      <c r="BQ75" s="165">
        <v>-8.0074652874319501</v>
      </c>
      <c r="BR75" s="165">
        <v>-11.1959900917428</v>
      </c>
      <c r="BS75" s="289">
        <v>-0.82699283463417494</v>
      </c>
      <c r="BT75" s="297"/>
      <c r="BU75" s="284"/>
      <c r="BV75" s="298"/>
      <c r="BW75" s="297"/>
      <c r="BX75" s="297"/>
      <c r="BY75" s="297"/>
      <c r="BZ75" s="297"/>
      <c r="CA75" s="284"/>
      <c r="CB75" s="298"/>
      <c r="CC75" s="297"/>
      <c r="CD75" s="284"/>
      <c r="CE75" s="352"/>
      <c r="CF75" s="298"/>
      <c r="CG75" s="297"/>
      <c r="CH75" s="284"/>
      <c r="CI75" s="352"/>
      <c r="CJ75" s="298"/>
      <c r="CK75" s="297"/>
      <c r="CL75" s="284"/>
      <c r="CM75" s="352"/>
      <c r="CN75" s="298"/>
      <c r="CO75" s="297"/>
      <c r="CP75" s="284"/>
      <c r="CQ75" s="352"/>
      <c r="CR75" s="298"/>
      <c r="CS75" s="297">
        <v>69</v>
      </c>
      <c r="CT75" s="284">
        <v>583.20000000000005</v>
      </c>
      <c r="CU75" s="352">
        <v>-3</v>
      </c>
      <c r="CV75" s="352">
        <v>-6</v>
      </c>
      <c r="CW75" s="298">
        <v>0</v>
      </c>
      <c r="CX75" s="297"/>
      <c r="CY75" s="284"/>
      <c r="CZ75" s="352"/>
      <c r="DA75" s="352"/>
      <c r="DB75" s="298"/>
      <c r="DC75" s="297"/>
      <c r="DD75" s="284"/>
      <c r="DE75" s="352"/>
      <c r="DF75" s="352"/>
      <c r="DG75" s="298"/>
      <c r="DH75" s="320">
        <v>-3</v>
      </c>
      <c r="DI75" s="319">
        <v>-6.6878342628479004</v>
      </c>
      <c r="DP75" s="165"/>
      <c r="DQ75" s="165"/>
      <c r="DR75" s="165"/>
      <c r="ED75" s="165"/>
      <c r="EE75" s="165"/>
      <c r="EF75" s="165"/>
      <c r="EG75" s="165"/>
      <c r="EH75" s="166"/>
      <c r="EI75" s="165"/>
      <c r="EJ75" s="164"/>
      <c r="EK75" s="164"/>
      <c r="EL75" s="283"/>
      <c r="EM75" s="283"/>
      <c r="EN75" s="283"/>
      <c r="EO75" s="283"/>
      <c r="EP75" s="283"/>
      <c r="EQ75" s="283"/>
      <c r="ER75" s="165"/>
      <c r="ES75" s="166"/>
      <c r="ET75" s="166"/>
      <c r="EU75" s="166"/>
      <c r="EV75" s="166"/>
      <c r="EW75" s="166"/>
      <c r="EX75" s="289"/>
    </row>
    <row r="76" spans="1:154" ht="13" customHeight="1">
      <c r="A76" s="160" t="s">
        <v>17</v>
      </c>
      <c r="B76" s="160">
        <v>10591</v>
      </c>
      <c r="C76" s="160">
        <v>18030</v>
      </c>
      <c r="D76" s="160">
        <v>664056</v>
      </c>
      <c r="E76" s="160" t="s">
        <v>345</v>
      </c>
      <c r="G76" s="175"/>
      <c r="H76" s="168" t="s">
        <v>965</v>
      </c>
      <c r="I76" s="169" t="s">
        <v>350</v>
      </c>
      <c r="J76" s="170">
        <v>30</v>
      </c>
      <c r="K76" s="161">
        <v>8</v>
      </c>
      <c r="L76" s="161" t="s">
        <v>837</v>
      </c>
      <c r="Z76" s="163">
        <v>143</v>
      </c>
      <c r="AA76" s="163">
        <v>437</v>
      </c>
      <c r="AB76" s="163">
        <v>402</v>
      </c>
      <c r="AC76" s="163">
        <v>95</v>
      </c>
      <c r="AD76" s="163">
        <v>64</v>
      </c>
      <c r="AE76" s="163">
        <v>19</v>
      </c>
      <c r="AF76" s="163">
        <v>0</v>
      </c>
      <c r="AG76" s="163">
        <v>12</v>
      </c>
      <c r="AH76" s="163">
        <v>57</v>
      </c>
      <c r="AI76" s="163">
        <v>51</v>
      </c>
      <c r="AJ76" s="163">
        <v>17</v>
      </c>
      <c r="AK76" s="163">
        <v>8</v>
      </c>
      <c r="AL76" s="163">
        <v>21</v>
      </c>
      <c r="AM76" s="163">
        <v>1</v>
      </c>
      <c r="AN76" s="163">
        <v>95</v>
      </c>
      <c r="AO76" s="163">
        <v>8</v>
      </c>
      <c r="AP76" s="163">
        <v>6</v>
      </c>
      <c r="AQ76" s="163">
        <v>0</v>
      </c>
      <c r="AR76" s="163">
        <v>6</v>
      </c>
      <c r="AS76" s="283">
        <v>4.8054919000000001E-2</v>
      </c>
      <c r="AT76" s="283">
        <v>0.21739130400000001</v>
      </c>
      <c r="AU76" s="283">
        <v>0.46964855999999999</v>
      </c>
      <c r="AV76" s="283">
        <v>0.16613418999999999</v>
      </c>
      <c r="AW76" s="283">
        <v>6.3897759999999998E-2</v>
      </c>
      <c r="AX76" s="283">
        <v>0.35143770000000002</v>
      </c>
      <c r="AY76" s="363">
        <v>111.673</v>
      </c>
      <c r="AZ76" s="283">
        <v>0.10491207</v>
      </c>
      <c r="BA76" s="283">
        <v>0.42811501499999999</v>
      </c>
      <c r="BB76" s="283">
        <v>0.210862619</v>
      </c>
      <c r="BC76" s="283">
        <v>0.36102236399999998</v>
      </c>
      <c r="BD76" s="164">
        <v>0.27574750799999997</v>
      </c>
      <c r="BE76" s="164">
        <v>0.23631840700000001</v>
      </c>
      <c r="BF76" s="164">
        <v>0.28375286</v>
      </c>
      <c r="BG76" s="164">
        <v>0.37313432800000002</v>
      </c>
      <c r="BH76" s="164">
        <v>0.65688718800000001</v>
      </c>
      <c r="BI76" s="164">
        <v>0.13681592100000001</v>
      </c>
      <c r="BJ76" s="165">
        <v>87.101891178749597</v>
      </c>
      <c r="BK76" s="164">
        <v>0.28532900421991197</v>
      </c>
      <c r="BL76" s="165">
        <v>-8.7403594372611106</v>
      </c>
      <c r="BM76" s="165">
        <v>42.379057865049298</v>
      </c>
      <c r="BN76" s="165">
        <v>85.226192634965003</v>
      </c>
      <c r="BO76" s="165">
        <v>-0.11625323593476</v>
      </c>
      <c r="BP76" s="165">
        <v>-1.65682144463062</v>
      </c>
      <c r="BQ76" s="165">
        <v>12.776003339951499</v>
      </c>
      <c r="BR76" s="165">
        <v>-9.3771388051848508</v>
      </c>
      <c r="BS76" s="289">
        <v>1.31947661814849</v>
      </c>
      <c r="BT76" s="297"/>
      <c r="BU76" s="284"/>
      <c r="BV76" s="298"/>
      <c r="BW76" s="297"/>
      <c r="BX76" s="297"/>
      <c r="BY76" s="297"/>
      <c r="BZ76" s="297"/>
      <c r="CA76" s="284"/>
      <c r="CB76" s="298"/>
      <c r="CC76" s="297"/>
      <c r="CD76" s="284"/>
      <c r="CE76" s="352"/>
      <c r="CF76" s="298"/>
      <c r="CG76" s="297"/>
      <c r="CH76" s="284"/>
      <c r="CI76" s="352"/>
      <c r="CJ76" s="298"/>
      <c r="CK76" s="297"/>
      <c r="CL76" s="284"/>
      <c r="CM76" s="352"/>
      <c r="CN76" s="298"/>
      <c r="CO76" s="297"/>
      <c r="CP76" s="284"/>
      <c r="CQ76" s="352"/>
      <c r="CR76" s="298"/>
      <c r="CS76" s="297"/>
      <c r="CT76" s="284"/>
      <c r="CU76" s="352"/>
      <c r="CV76" s="352"/>
      <c r="CW76" s="298"/>
      <c r="CX76" s="297">
        <v>137</v>
      </c>
      <c r="CY76" s="284">
        <v>1007.1</v>
      </c>
      <c r="CZ76" s="352">
        <v>-1</v>
      </c>
      <c r="DA76" s="352">
        <v>10</v>
      </c>
      <c r="DB76" s="298">
        <v>1</v>
      </c>
      <c r="DC76" s="297"/>
      <c r="DD76" s="284"/>
      <c r="DE76" s="352"/>
      <c r="DF76" s="352"/>
      <c r="DG76" s="298"/>
      <c r="DH76" s="320">
        <v>-1</v>
      </c>
      <c r="DI76" s="319">
        <v>7.6212602853774998</v>
      </c>
      <c r="DP76" s="165"/>
      <c r="DQ76" s="165"/>
      <c r="DR76" s="165"/>
      <c r="ED76" s="165"/>
      <c r="EE76" s="165"/>
      <c r="EF76" s="165"/>
      <c r="EG76" s="165"/>
      <c r="EH76" s="166"/>
      <c r="EI76" s="165"/>
      <c r="EJ76" s="164"/>
      <c r="EK76" s="164"/>
      <c r="EL76" s="283"/>
      <c r="EM76" s="283"/>
      <c r="EN76" s="283"/>
      <c r="EO76" s="283"/>
      <c r="EP76" s="283"/>
      <c r="EQ76" s="283"/>
      <c r="ER76" s="165"/>
      <c r="ES76" s="166"/>
      <c r="ET76" s="166"/>
      <c r="EU76" s="166"/>
      <c r="EV76" s="166"/>
      <c r="EW76" s="166"/>
      <c r="EX76" s="289"/>
    </row>
    <row r="77" spans="1:154" ht="13" customHeight="1">
      <c r="A77" s="160" t="s">
        <v>17</v>
      </c>
      <c r="B77" s="160">
        <v>11267</v>
      </c>
      <c r="C77" s="160">
        <v>23792</v>
      </c>
      <c r="D77" s="160">
        <v>677950</v>
      </c>
      <c r="E77" s="160" t="s">
        <v>45</v>
      </c>
      <c r="G77" s="175"/>
      <c r="H77" s="162" t="s">
        <v>251</v>
      </c>
      <c r="I77" s="162" t="s">
        <v>2530</v>
      </c>
      <c r="J77" s="160">
        <v>24</v>
      </c>
      <c r="K77" s="161">
        <v>8</v>
      </c>
      <c r="L77" s="161" t="s">
        <v>46</v>
      </c>
      <c r="Z77" s="163">
        <v>39</v>
      </c>
      <c r="AA77" s="163">
        <v>103</v>
      </c>
      <c r="AB77" s="163">
        <v>95</v>
      </c>
      <c r="AC77" s="163">
        <v>18</v>
      </c>
      <c r="AD77" s="163">
        <v>9</v>
      </c>
      <c r="AE77" s="163">
        <v>5</v>
      </c>
      <c r="AF77" s="163">
        <v>1</v>
      </c>
      <c r="AG77" s="163">
        <v>3</v>
      </c>
      <c r="AH77" s="163">
        <v>13</v>
      </c>
      <c r="AI77" s="163">
        <v>17</v>
      </c>
      <c r="AJ77" s="163">
        <v>4</v>
      </c>
      <c r="AK77" s="163">
        <v>1</v>
      </c>
      <c r="AL77" s="163">
        <v>7</v>
      </c>
      <c r="AM77" s="163">
        <v>0</v>
      </c>
      <c r="AN77" s="163">
        <v>17</v>
      </c>
      <c r="AO77" s="163">
        <v>0</v>
      </c>
      <c r="AP77" s="163">
        <v>0</v>
      </c>
      <c r="AQ77" s="163">
        <v>1</v>
      </c>
      <c r="AR77" s="163">
        <v>7</v>
      </c>
      <c r="AS77" s="283">
        <v>6.7961165000000004E-2</v>
      </c>
      <c r="AT77" s="283">
        <v>0.16504854299999999</v>
      </c>
      <c r="AU77" s="283">
        <v>0.43037975000000001</v>
      </c>
      <c r="AV77" s="283">
        <v>0.20253165000000001</v>
      </c>
      <c r="AW77" s="283">
        <v>7.5949370000000002E-2</v>
      </c>
      <c r="AX77" s="283">
        <v>0.46835442999999999</v>
      </c>
      <c r="AY77" s="363">
        <v>109.1</v>
      </c>
      <c r="AZ77" s="283">
        <v>0.12096774</v>
      </c>
      <c r="BA77" s="283">
        <v>0.605263157</v>
      </c>
      <c r="BB77" s="283">
        <v>0.15789473600000001</v>
      </c>
      <c r="BC77" s="283">
        <v>0.236842105</v>
      </c>
      <c r="BD77" s="164">
        <v>0.2</v>
      </c>
      <c r="BE77" s="164">
        <v>0.189473684</v>
      </c>
      <c r="BF77" s="164">
        <v>0.24509803899999999</v>
      </c>
      <c r="BG77" s="164">
        <v>0.35789473599999999</v>
      </c>
      <c r="BH77" s="164">
        <v>0.60299277500000004</v>
      </c>
      <c r="BI77" s="164">
        <v>0.16842105199999999</v>
      </c>
      <c r="BJ77" s="165">
        <v>107.222843922634</v>
      </c>
      <c r="BK77" s="164">
        <v>0.26245375941781401</v>
      </c>
      <c r="BL77" s="165">
        <v>-3.9564568092530399</v>
      </c>
      <c r="BM77" s="165">
        <v>8.0922845686370604</v>
      </c>
      <c r="BN77" s="165">
        <v>64.681190093120094</v>
      </c>
      <c r="BO77" s="165">
        <v>-0.30599622759182199</v>
      </c>
      <c r="BP77" s="165">
        <v>0.82945019006729104</v>
      </c>
      <c r="BQ77" s="165">
        <v>-1.5747769793444999</v>
      </c>
      <c r="BR77" s="165">
        <v>-3.5207031955426298</v>
      </c>
      <c r="BS77" s="289">
        <v>-0.16263939103286701</v>
      </c>
      <c r="BT77" s="297"/>
      <c r="BU77" s="284"/>
      <c r="BV77" s="298"/>
      <c r="BW77" s="297"/>
      <c r="BX77" s="297"/>
      <c r="BY77" s="297"/>
      <c r="BZ77" s="297"/>
      <c r="CA77" s="284"/>
      <c r="CB77" s="298"/>
      <c r="CC77" s="297"/>
      <c r="CD77" s="284"/>
      <c r="CE77" s="352"/>
      <c r="CF77" s="298"/>
      <c r="CG77" s="297"/>
      <c r="CH77" s="284"/>
      <c r="CI77" s="352"/>
      <c r="CJ77" s="298"/>
      <c r="CK77" s="297"/>
      <c r="CL77" s="284"/>
      <c r="CM77" s="352"/>
      <c r="CN77" s="298"/>
      <c r="CO77" s="297"/>
      <c r="CP77" s="284"/>
      <c r="CQ77" s="352"/>
      <c r="CR77" s="298"/>
      <c r="CS77" s="297"/>
      <c r="CT77" s="284"/>
      <c r="CU77" s="352"/>
      <c r="CV77" s="352"/>
      <c r="CW77" s="298"/>
      <c r="CX77" s="297">
        <v>34</v>
      </c>
      <c r="CY77" s="284">
        <v>236</v>
      </c>
      <c r="CZ77" s="352">
        <v>-1</v>
      </c>
      <c r="DA77" s="352">
        <v>-1</v>
      </c>
      <c r="DB77" s="298">
        <v>0</v>
      </c>
      <c r="DC77" s="297"/>
      <c r="DD77" s="284"/>
      <c r="DE77" s="352"/>
      <c r="DF77" s="352"/>
      <c r="DG77" s="298"/>
      <c r="DH77" s="320">
        <v>-1</v>
      </c>
      <c r="DI77" s="319">
        <v>-1.4792084097862199</v>
      </c>
      <c r="DP77" s="165"/>
      <c r="DQ77" s="165"/>
      <c r="DR77" s="165"/>
      <c r="ED77" s="165"/>
      <c r="EE77" s="165"/>
      <c r="EF77" s="165"/>
      <c r="EG77" s="165"/>
      <c r="EH77" s="166"/>
      <c r="EI77" s="165"/>
      <c r="EJ77" s="164"/>
      <c r="EK77" s="164"/>
      <c r="EL77" s="283"/>
      <c r="EM77" s="283"/>
      <c r="EN77" s="283"/>
      <c r="EO77" s="283"/>
      <c r="EP77" s="283"/>
      <c r="EQ77" s="283"/>
      <c r="ER77" s="165"/>
      <c r="ES77" s="166"/>
      <c r="ET77" s="166"/>
      <c r="EU77" s="166"/>
      <c r="EV77" s="166"/>
      <c r="EW77" s="166"/>
      <c r="EX77" s="289"/>
    </row>
    <row r="78" spans="1:154" ht="13" customHeight="1">
      <c r="A78" s="160" t="s">
        <v>17</v>
      </c>
      <c r="B78" s="160">
        <v>12847</v>
      </c>
      <c r="C78" s="160">
        <v>31490</v>
      </c>
      <c r="E78" s="160" t="s">
        <v>2177</v>
      </c>
      <c r="G78" s="175"/>
      <c r="H78" s="162" t="s">
        <v>3603</v>
      </c>
      <c r="I78" s="162" t="s">
        <v>218</v>
      </c>
      <c r="J78" s="160">
        <v>23</v>
      </c>
      <c r="K78" s="161">
        <v>8</v>
      </c>
      <c r="L78" s="161" t="s">
        <v>46</v>
      </c>
      <c r="Z78" s="163"/>
      <c r="AS78" s="283"/>
      <c r="AT78" s="283"/>
      <c r="AU78" s="283"/>
      <c r="AV78" s="283"/>
      <c r="AW78" s="283"/>
      <c r="AX78" s="283"/>
      <c r="AY78" s="165"/>
      <c r="AZ78" s="283"/>
      <c r="BA78" s="283"/>
      <c r="BB78" s="283"/>
      <c r="BC78" s="283"/>
      <c r="BD78" s="164"/>
      <c r="BE78" s="164"/>
      <c r="BF78" s="164"/>
      <c r="BG78" s="164"/>
      <c r="BH78" s="164"/>
      <c r="BI78" s="164"/>
      <c r="BJ78" s="164"/>
      <c r="BK78" s="164"/>
      <c r="BL78" s="165"/>
      <c r="BM78" s="165"/>
      <c r="BN78" s="165"/>
      <c r="BO78" s="165"/>
      <c r="BP78" s="165"/>
      <c r="BQ78" s="165"/>
      <c r="BR78" s="165"/>
      <c r="BS78" s="289"/>
      <c r="BT78" s="297"/>
      <c r="BU78" s="284"/>
      <c r="BV78" s="298"/>
      <c r="BW78" s="297"/>
      <c r="BX78" s="297"/>
      <c r="BY78" s="297"/>
      <c r="BZ78" s="297"/>
      <c r="CA78" s="284"/>
      <c r="CB78" s="298"/>
      <c r="CC78" s="297"/>
      <c r="CD78" s="284"/>
      <c r="CE78" s="352"/>
      <c r="CF78" s="298"/>
      <c r="CG78" s="297"/>
      <c r="CH78" s="284"/>
      <c r="CI78" s="352"/>
      <c r="CJ78" s="298"/>
      <c r="CK78" s="297"/>
      <c r="CL78" s="284"/>
      <c r="CM78" s="352"/>
      <c r="CN78" s="298"/>
      <c r="CO78" s="297"/>
      <c r="CP78" s="284"/>
      <c r="CQ78" s="352"/>
      <c r="CR78" s="298"/>
      <c r="CS78" s="297"/>
      <c r="CT78" s="284"/>
      <c r="CU78" s="352"/>
      <c r="CV78" s="352"/>
      <c r="CW78" s="298"/>
      <c r="CX78" s="297"/>
      <c r="CY78" s="284"/>
      <c r="CZ78" s="352"/>
      <c r="DA78" s="352"/>
      <c r="DB78" s="298"/>
      <c r="DC78" s="297"/>
      <c r="DD78" s="284"/>
      <c r="DE78" s="352"/>
      <c r="DF78" s="352"/>
      <c r="DG78" s="298"/>
      <c r="DH78" s="320"/>
      <c r="DI78" s="319"/>
      <c r="DP78" s="165"/>
      <c r="DQ78" s="165"/>
      <c r="DR78" s="165"/>
      <c r="ED78" s="165"/>
      <c r="EE78" s="165"/>
      <c r="EF78" s="165"/>
      <c r="EG78" s="165"/>
      <c r="EH78" s="166"/>
      <c r="EI78" s="166"/>
      <c r="EJ78" s="164"/>
      <c r="EK78" s="164"/>
      <c r="EL78" s="283"/>
      <c r="EM78" s="283"/>
      <c r="EN78" s="283"/>
      <c r="EO78" s="283"/>
      <c r="EP78" s="283"/>
      <c r="EQ78" s="283"/>
      <c r="ER78" s="165"/>
      <c r="ES78" s="166"/>
      <c r="ET78" s="166"/>
      <c r="EU78" s="166"/>
      <c r="EV78" s="166"/>
      <c r="EW78" s="166"/>
      <c r="EX78" s="289"/>
    </row>
    <row r="79" spans="1:154" ht="13" customHeight="1">
      <c r="A79" s="160" t="s">
        <v>17</v>
      </c>
      <c r="B79" s="160">
        <v>12212</v>
      </c>
      <c r="C79" s="160">
        <v>21454</v>
      </c>
      <c r="D79" s="160">
        <v>663457</v>
      </c>
      <c r="E79" s="160" t="s">
        <v>276</v>
      </c>
      <c r="G79" s="175"/>
      <c r="H79" s="162" t="s">
        <v>2470</v>
      </c>
      <c r="I79" s="162" t="s">
        <v>2471</v>
      </c>
      <c r="J79" s="161">
        <v>26</v>
      </c>
      <c r="K79" s="161">
        <v>9</v>
      </c>
      <c r="L79" s="161" t="s">
        <v>46</v>
      </c>
      <c r="Z79" s="163">
        <v>109</v>
      </c>
      <c r="AA79" s="163">
        <v>405</v>
      </c>
      <c r="AB79" s="163">
        <v>348</v>
      </c>
      <c r="AC79" s="163">
        <v>85</v>
      </c>
      <c r="AD79" s="163">
        <v>52</v>
      </c>
      <c r="AE79" s="163">
        <v>18</v>
      </c>
      <c r="AF79" s="163">
        <v>3</v>
      </c>
      <c r="AG79" s="163">
        <v>12</v>
      </c>
      <c r="AH79" s="163">
        <v>39</v>
      </c>
      <c r="AI79" s="163">
        <v>45</v>
      </c>
      <c r="AJ79" s="163">
        <v>7</v>
      </c>
      <c r="AK79" s="163">
        <v>3</v>
      </c>
      <c r="AL79" s="163">
        <v>52</v>
      </c>
      <c r="AM79" s="163">
        <v>2</v>
      </c>
      <c r="AN79" s="163">
        <v>79</v>
      </c>
      <c r="AO79" s="163">
        <v>1</v>
      </c>
      <c r="AP79" s="163">
        <v>3</v>
      </c>
      <c r="AQ79" s="163">
        <v>1</v>
      </c>
      <c r="AR79" s="163">
        <v>10</v>
      </c>
      <c r="AS79" s="283">
        <v>0.128395061</v>
      </c>
      <c r="AT79" s="283">
        <v>0.19506172799999999</v>
      </c>
      <c r="AU79" s="283">
        <v>0.37728938000000001</v>
      </c>
      <c r="AV79" s="283">
        <v>0.21978022</v>
      </c>
      <c r="AW79" s="283">
        <v>9.8901100000000006E-2</v>
      </c>
      <c r="AX79" s="283">
        <v>0.49450548999999999</v>
      </c>
      <c r="AY79" s="363">
        <v>113.459</v>
      </c>
      <c r="AZ79" s="283">
        <v>5.9674499999999998E-2</v>
      </c>
      <c r="BA79" s="283">
        <v>0.51660516599999995</v>
      </c>
      <c r="BB79" s="283">
        <v>0.18081180799999999</v>
      </c>
      <c r="BC79" s="283">
        <v>0.30258302500000001</v>
      </c>
      <c r="BD79" s="164">
        <v>0.28076922999999998</v>
      </c>
      <c r="BE79" s="164">
        <v>0.24425287300000001</v>
      </c>
      <c r="BF79" s="164">
        <v>0.34158415800000003</v>
      </c>
      <c r="BG79" s="164">
        <v>0.41666666600000002</v>
      </c>
      <c r="BH79" s="164">
        <v>0.75825082399999999</v>
      </c>
      <c r="BI79" s="164">
        <v>0.17241379300000001</v>
      </c>
      <c r="BJ79" s="165">
        <v>109.764765137249</v>
      </c>
      <c r="BK79" s="164">
        <v>0.33077306667370499</v>
      </c>
      <c r="BL79" s="165">
        <v>6.7129987033600598</v>
      </c>
      <c r="BM79" s="165">
        <v>54.089117713510497</v>
      </c>
      <c r="BN79" s="165">
        <v>113.76733037008199</v>
      </c>
      <c r="BO79" s="165">
        <v>0.20711483855958801</v>
      </c>
      <c r="BP79" s="165">
        <v>1.00751654058694</v>
      </c>
      <c r="BQ79" s="165">
        <v>16.552673502364598</v>
      </c>
      <c r="BR79" s="165">
        <v>7.6750628652567698</v>
      </c>
      <c r="BS79" s="289">
        <v>1.7095225379221901</v>
      </c>
      <c r="BT79" s="297"/>
      <c r="BU79" s="284"/>
      <c r="BV79" s="298"/>
      <c r="BW79" s="297"/>
      <c r="BX79" s="297"/>
      <c r="BY79" s="297"/>
      <c r="BZ79" s="297"/>
      <c r="CA79" s="284"/>
      <c r="CB79" s="298"/>
      <c r="CC79" s="297"/>
      <c r="CD79" s="284"/>
      <c r="CE79" s="352"/>
      <c r="CF79" s="298"/>
      <c r="CG79" s="297"/>
      <c r="CH79" s="284"/>
      <c r="CI79" s="352"/>
      <c r="CJ79" s="298"/>
      <c r="CK79" s="297"/>
      <c r="CL79" s="284"/>
      <c r="CM79" s="352"/>
      <c r="CN79" s="298"/>
      <c r="CO79" s="297"/>
      <c r="CP79" s="284"/>
      <c r="CQ79" s="352"/>
      <c r="CR79" s="298"/>
      <c r="CS79" s="297">
        <v>29</v>
      </c>
      <c r="CT79" s="284">
        <v>226</v>
      </c>
      <c r="CU79" s="352">
        <v>-1</v>
      </c>
      <c r="CV79" s="352">
        <v>0</v>
      </c>
      <c r="CW79" s="298">
        <v>-1</v>
      </c>
      <c r="CX79" s="297">
        <v>23</v>
      </c>
      <c r="CY79" s="284">
        <v>116</v>
      </c>
      <c r="CZ79" s="352">
        <v>-1</v>
      </c>
      <c r="DA79" s="352">
        <v>-1</v>
      </c>
      <c r="DB79" s="298">
        <v>-1</v>
      </c>
      <c r="DC79" s="297">
        <v>74</v>
      </c>
      <c r="DD79" s="284">
        <v>512</v>
      </c>
      <c r="DE79" s="352">
        <v>0</v>
      </c>
      <c r="DF79" s="352">
        <v>1</v>
      </c>
      <c r="DG79" s="298">
        <v>-1</v>
      </c>
      <c r="DH79" s="320">
        <v>-2</v>
      </c>
      <c r="DI79" s="319">
        <v>-4.59015172719955</v>
      </c>
      <c r="DP79" s="165"/>
      <c r="DQ79" s="165"/>
      <c r="DR79" s="165"/>
      <c r="ED79" s="165"/>
      <c r="EE79" s="165"/>
      <c r="EF79" s="165"/>
      <c r="EG79" s="165"/>
      <c r="EH79" s="166"/>
      <c r="EI79" s="165"/>
      <c r="EJ79" s="164"/>
      <c r="EK79" s="164"/>
      <c r="EL79" s="283"/>
      <c r="EM79" s="283"/>
      <c r="EN79" s="283"/>
      <c r="EO79" s="283"/>
      <c r="EP79" s="283"/>
      <c r="EQ79" s="283"/>
      <c r="ER79" s="165"/>
      <c r="ES79" s="166"/>
      <c r="ET79" s="166"/>
      <c r="EU79" s="166"/>
      <c r="EV79" s="166"/>
      <c r="EW79" s="166"/>
      <c r="EX79" s="289"/>
    </row>
    <row r="80" spans="1:154" ht="13" customHeight="1">
      <c r="A80" s="160" t="s">
        <v>17</v>
      </c>
      <c r="B80" s="160">
        <v>10646</v>
      </c>
      <c r="C80" s="160">
        <v>18401</v>
      </c>
      <c r="D80" s="160">
        <v>660670</v>
      </c>
      <c r="E80" s="160" t="s">
        <v>555</v>
      </c>
      <c r="G80" s="175"/>
      <c r="H80" s="168" t="s">
        <v>3383</v>
      </c>
      <c r="I80" s="169" t="s">
        <v>20</v>
      </c>
      <c r="J80" s="170">
        <v>26</v>
      </c>
      <c r="K80" s="161">
        <v>9</v>
      </c>
      <c r="L80" s="161" t="s">
        <v>837</v>
      </c>
      <c r="Z80" s="163">
        <v>49</v>
      </c>
      <c r="AA80" s="163">
        <v>222</v>
      </c>
      <c r="AB80" s="163">
        <v>192</v>
      </c>
      <c r="AC80" s="163">
        <v>48</v>
      </c>
      <c r="AD80" s="163">
        <v>35</v>
      </c>
      <c r="AE80" s="163">
        <v>8</v>
      </c>
      <c r="AF80" s="163">
        <v>1</v>
      </c>
      <c r="AG80" s="163">
        <v>4</v>
      </c>
      <c r="AH80" s="163">
        <v>38</v>
      </c>
      <c r="AI80" s="163">
        <v>15</v>
      </c>
      <c r="AJ80" s="163">
        <v>16</v>
      </c>
      <c r="AK80" s="163">
        <v>3</v>
      </c>
      <c r="AL80" s="163">
        <v>27</v>
      </c>
      <c r="AM80" s="163">
        <v>0</v>
      </c>
      <c r="AN80" s="163">
        <v>53</v>
      </c>
      <c r="AO80" s="163">
        <v>3</v>
      </c>
      <c r="AP80" s="163">
        <v>0</v>
      </c>
      <c r="AQ80" s="163">
        <v>0</v>
      </c>
      <c r="AR80" s="163">
        <v>4</v>
      </c>
      <c r="AS80" s="283">
        <v>0.121621621</v>
      </c>
      <c r="AT80" s="283">
        <v>0.23873873800000001</v>
      </c>
      <c r="AU80" s="283">
        <v>0.46043165000000003</v>
      </c>
      <c r="AV80" s="283">
        <v>0.20863308999999999</v>
      </c>
      <c r="AW80" s="283">
        <v>9.3525179999999999E-2</v>
      </c>
      <c r="AX80" s="283">
        <v>0.47482014</v>
      </c>
      <c r="AY80" s="363">
        <v>114.18</v>
      </c>
      <c r="AZ80" s="283">
        <v>0.1160221</v>
      </c>
      <c r="BA80" s="283">
        <v>0.51079136599999997</v>
      </c>
      <c r="BB80" s="283">
        <v>0.21582733800000001</v>
      </c>
      <c r="BC80" s="283">
        <v>0.273381294</v>
      </c>
      <c r="BD80" s="164">
        <v>0.32592592500000001</v>
      </c>
      <c r="BE80" s="164">
        <v>0.25</v>
      </c>
      <c r="BF80" s="164">
        <v>0.35135135099999998</v>
      </c>
      <c r="BG80" s="164">
        <v>0.36458333300000001</v>
      </c>
      <c r="BH80" s="164">
        <v>0.71593468400000004</v>
      </c>
      <c r="BI80" s="164">
        <v>0.114583333</v>
      </c>
      <c r="BJ80" s="165">
        <v>72.947833329020497</v>
      </c>
      <c r="BK80" s="164">
        <v>0.32185090957461099</v>
      </c>
      <c r="BL80" s="165">
        <v>2.0855155482815002</v>
      </c>
      <c r="BM80" s="165">
        <v>28.054647450141701</v>
      </c>
      <c r="BN80" s="165">
        <v>105.101379306864</v>
      </c>
      <c r="BO80" s="165">
        <v>9.1491726090739606E-2</v>
      </c>
      <c r="BP80" s="165">
        <v>2.5592215731739998</v>
      </c>
      <c r="BQ80" s="165">
        <v>9.9311659133919896</v>
      </c>
      <c r="BR80" s="165">
        <v>3.9134810239003399</v>
      </c>
      <c r="BS80" s="289">
        <v>1.0256682676887701</v>
      </c>
      <c r="BT80" s="297"/>
      <c r="BU80" s="284"/>
      <c r="BV80" s="298"/>
      <c r="BW80" s="297"/>
      <c r="BX80" s="297"/>
      <c r="BY80" s="297"/>
      <c r="BZ80" s="297"/>
      <c r="CA80" s="284"/>
      <c r="CB80" s="298"/>
      <c r="CC80" s="297"/>
      <c r="CD80" s="284"/>
      <c r="CE80" s="352"/>
      <c r="CF80" s="298"/>
      <c r="CG80" s="297"/>
      <c r="CH80" s="284"/>
      <c r="CI80" s="352"/>
      <c r="CJ80" s="298"/>
      <c r="CK80" s="297"/>
      <c r="CL80" s="284"/>
      <c r="CM80" s="352"/>
      <c r="CN80" s="298"/>
      <c r="CO80" s="297"/>
      <c r="CP80" s="284"/>
      <c r="CQ80" s="352"/>
      <c r="CR80" s="298"/>
      <c r="CS80" s="297"/>
      <c r="CT80" s="284"/>
      <c r="CU80" s="352"/>
      <c r="CV80" s="352"/>
      <c r="CW80" s="298"/>
      <c r="CX80" s="297"/>
      <c r="CY80" s="284"/>
      <c r="CZ80" s="352"/>
      <c r="DA80" s="352"/>
      <c r="DB80" s="298"/>
      <c r="DC80" s="297">
        <v>48</v>
      </c>
      <c r="DD80" s="284">
        <v>428</v>
      </c>
      <c r="DE80" s="352">
        <v>-7</v>
      </c>
      <c r="DF80" s="352">
        <v>-2</v>
      </c>
      <c r="DG80" s="298">
        <v>2</v>
      </c>
      <c r="DH80" s="320">
        <v>-7</v>
      </c>
      <c r="DI80" s="319">
        <v>-1.36464411020278</v>
      </c>
      <c r="DP80" s="165"/>
      <c r="DQ80" s="165"/>
      <c r="DR80" s="165"/>
      <c r="ED80" s="165"/>
      <c r="EE80" s="165"/>
      <c r="EF80" s="165"/>
      <c r="EG80" s="165"/>
      <c r="EH80" s="166"/>
      <c r="EI80" s="165"/>
      <c r="EJ80" s="164"/>
      <c r="EK80" s="164"/>
      <c r="EL80" s="283"/>
      <c r="EM80" s="283"/>
      <c r="EN80" s="283"/>
      <c r="EO80" s="283"/>
      <c r="EP80" s="283"/>
      <c r="EQ80" s="283"/>
      <c r="ER80" s="165"/>
      <c r="ES80" s="166"/>
      <c r="ET80" s="166"/>
      <c r="EU80" s="166"/>
      <c r="EV80" s="166"/>
      <c r="EW80" s="166"/>
      <c r="EX80" s="289"/>
    </row>
    <row r="81" spans="1:272" ht="13" customHeight="1">
      <c r="A81" s="160" t="s">
        <v>17</v>
      </c>
      <c r="B81" s="160">
        <v>11324</v>
      </c>
      <c r="C81" s="160">
        <v>23788</v>
      </c>
      <c r="D81" s="160">
        <v>677941</v>
      </c>
      <c r="E81" s="160" t="s">
        <v>18</v>
      </c>
      <c r="G81" s="175"/>
      <c r="H81" s="162" t="s">
        <v>181</v>
      </c>
      <c r="I81" s="162" t="s">
        <v>3465</v>
      </c>
      <c r="J81" s="160">
        <v>24</v>
      </c>
      <c r="K81" s="161">
        <v>9</v>
      </c>
      <c r="L81" s="161" t="s">
        <v>837</v>
      </c>
      <c r="Z81" s="163">
        <v>11</v>
      </c>
      <c r="AA81" s="163">
        <v>38</v>
      </c>
      <c r="AB81" s="163">
        <v>35</v>
      </c>
      <c r="AC81" s="163">
        <v>8</v>
      </c>
      <c r="AD81" s="163">
        <v>7</v>
      </c>
      <c r="AE81" s="163">
        <v>0</v>
      </c>
      <c r="AF81" s="163">
        <v>0</v>
      </c>
      <c r="AG81" s="163">
        <v>1</v>
      </c>
      <c r="AH81" s="163">
        <v>4</v>
      </c>
      <c r="AI81" s="163">
        <v>4</v>
      </c>
      <c r="AJ81" s="163">
        <v>2</v>
      </c>
      <c r="AK81" s="163">
        <v>0</v>
      </c>
      <c r="AL81" s="163">
        <v>3</v>
      </c>
      <c r="AM81" s="163">
        <v>0</v>
      </c>
      <c r="AN81" s="163">
        <v>12</v>
      </c>
      <c r="AO81" s="163">
        <v>0</v>
      </c>
      <c r="AP81" s="163">
        <v>0</v>
      </c>
      <c r="AQ81" s="163">
        <v>0</v>
      </c>
      <c r="AR81" s="163">
        <v>1</v>
      </c>
      <c r="AS81" s="283">
        <v>7.8947368000000004E-2</v>
      </c>
      <c r="AT81" s="283">
        <v>0.31578947299999999</v>
      </c>
      <c r="AU81" s="283">
        <v>0.39130435000000002</v>
      </c>
      <c r="AV81" s="283">
        <v>0.34782608999999998</v>
      </c>
      <c r="AW81" s="283">
        <v>4.3478259999999998E-2</v>
      </c>
      <c r="AX81" s="283">
        <v>0.30434782999999999</v>
      </c>
      <c r="AY81" s="363">
        <v>105.524</v>
      </c>
      <c r="AZ81" s="283">
        <v>0.13836477999999999</v>
      </c>
      <c r="BA81" s="283">
        <v>0.409090909</v>
      </c>
      <c r="BB81" s="283">
        <v>0.27272727200000002</v>
      </c>
      <c r="BC81" s="283">
        <v>0.31818181800000001</v>
      </c>
      <c r="BD81" s="164">
        <v>0.31818181800000001</v>
      </c>
      <c r="BE81" s="164">
        <v>0.22857142799999999</v>
      </c>
      <c r="BF81" s="164">
        <v>0.28947368400000001</v>
      </c>
      <c r="BG81" s="164">
        <v>0.31428571399999999</v>
      </c>
      <c r="BH81" s="164">
        <v>0.603759398</v>
      </c>
      <c r="BI81" s="164">
        <v>8.5714286000000001E-2</v>
      </c>
      <c r="BJ81" s="165">
        <v>55.3768342569509</v>
      </c>
      <c r="BK81" s="164">
        <v>0.27076258471137599</v>
      </c>
      <c r="BL81" s="165">
        <v>-1.20554077654383</v>
      </c>
      <c r="BM81" s="165">
        <v>3.2396259453962002</v>
      </c>
      <c r="BN81" s="165">
        <v>72.478659735509794</v>
      </c>
      <c r="BO81" s="165">
        <v>4.5584325716163998E-2</v>
      </c>
      <c r="BP81" s="165">
        <v>0.53884634375572205</v>
      </c>
      <c r="BQ81" s="165">
        <v>0.69632198120229205</v>
      </c>
      <c r="BR81" s="165">
        <v>-0.65778061776660002</v>
      </c>
      <c r="BS81" s="289">
        <v>7.1914553280223906E-2</v>
      </c>
      <c r="BT81" s="297"/>
      <c r="BU81" s="284"/>
      <c r="BV81" s="298"/>
      <c r="BW81" s="297"/>
      <c r="BX81" s="297"/>
      <c r="BY81" s="297"/>
      <c r="BZ81" s="297"/>
      <c r="CA81" s="284"/>
      <c r="CB81" s="298"/>
      <c r="CC81" s="297"/>
      <c r="CD81" s="284"/>
      <c r="CE81" s="352"/>
      <c r="CF81" s="298"/>
      <c r="CG81" s="297"/>
      <c r="CH81" s="284"/>
      <c r="CI81" s="352"/>
      <c r="CJ81" s="298"/>
      <c r="CK81" s="297"/>
      <c r="CL81" s="284"/>
      <c r="CM81" s="352"/>
      <c r="CN81" s="298"/>
      <c r="CO81" s="297"/>
      <c r="CP81" s="284"/>
      <c r="CQ81" s="352"/>
      <c r="CR81" s="298"/>
      <c r="CS81" s="297">
        <v>1</v>
      </c>
      <c r="CT81" s="284">
        <v>1</v>
      </c>
      <c r="CU81" s="352">
        <v>0</v>
      </c>
      <c r="CV81" s="352"/>
      <c r="CW81" s="298"/>
      <c r="CX81" s="297">
        <v>4</v>
      </c>
      <c r="CY81" s="284">
        <v>39</v>
      </c>
      <c r="CZ81" s="352">
        <v>-1</v>
      </c>
      <c r="DA81" s="352">
        <v>0</v>
      </c>
      <c r="DB81" s="298">
        <v>0</v>
      </c>
      <c r="DC81" s="297">
        <v>6</v>
      </c>
      <c r="DD81" s="284">
        <v>45</v>
      </c>
      <c r="DE81" s="352">
        <v>-1</v>
      </c>
      <c r="DF81" s="352">
        <v>0</v>
      </c>
      <c r="DG81" s="298">
        <v>0</v>
      </c>
      <c r="DH81" s="320">
        <v>-2</v>
      </c>
      <c r="DI81" s="319">
        <v>8.6197286844253498E-2</v>
      </c>
      <c r="DP81" s="165"/>
      <c r="DQ81" s="165"/>
      <c r="DR81" s="165"/>
      <c r="ED81" s="165"/>
      <c r="EE81" s="165"/>
      <c r="EF81" s="165"/>
      <c r="EG81" s="165"/>
      <c r="EH81" s="166"/>
      <c r="EI81" s="165"/>
      <c r="EJ81" s="164"/>
      <c r="EK81" s="164"/>
      <c r="EL81" s="283"/>
      <c r="EM81" s="283"/>
      <c r="EN81" s="283"/>
      <c r="EO81" s="283"/>
      <c r="EP81" s="283"/>
      <c r="EQ81" s="283"/>
      <c r="ER81" s="165"/>
      <c r="ES81" s="166"/>
      <c r="ET81" s="166"/>
      <c r="EU81" s="166"/>
      <c r="EV81" s="166"/>
      <c r="EW81" s="166"/>
      <c r="EX81" s="289"/>
    </row>
    <row r="82" spans="1:272" s="167" customFormat="1" ht="13" customHeight="1">
      <c r="A82" s="200" t="s">
        <v>17</v>
      </c>
      <c r="B82" s="200">
        <v>11686</v>
      </c>
      <c r="C82" s="200">
        <v>19928</v>
      </c>
      <c r="D82" s="200">
        <v>663630</v>
      </c>
      <c r="E82" s="200" t="s">
        <v>3331</v>
      </c>
      <c r="F82" s="200"/>
      <c r="G82" s="175"/>
      <c r="H82" s="206" t="s">
        <v>2403</v>
      </c>
      <c r="I82" s="206" t="s">
        <v>549</v>
      </c>
      <c r="J82" s="175">
        <v>27</v>
      </c>
      <c r="K82" s="161">
        <v>9</v>
      </c>
      <c r="L82" s="175" t="s">
        <v>837</v>
      </c>
      <c r="M82" s="210"/>
      <c r="N82" s="211"/>
      <c r="O82" s="175"/>
      <c r="P82" s="175"/>
      <c r="Q82" s="175"/>
      <c r="R82" s="175"/>
      <c r="S82" s="175"/>
      <c r="T82" s="175"/>
      <c r="U82" s="175"/>
      <c r="V82" s="175"/>
      <c r="W82" s="175"/>
      <c r="X82" s="175"/>
      <c r="Y82" s="210"/>
      <c r="Z82" s="163">
        <v>13</v>
      </c>
      <c r="AA82" s="163">
        <v>15</v>
      </c>
      <c r="AB82" s="163">
        <v>14</v>
      </c>
      <c r="AC82" s="163">
        <v>3</v>
      </c>
      <c r="AD82" s="163">
        <v>1</v>
      </c>
      <c r="AE82" s="163">
        <v>0</v>
      </c>
      <c r="AF82" s="163">
        <v>0</v>
      </c>
      <c r="AG82" s="163">
        <v>2</v>
      </c>
      <c r="AH82" s="163">
        <v>4</v>
      </c>
      <c r="AI82" s="163">
        <v>2</v>
      </c>
      <c r="AJ82" s="163">
        <v>1</v>
      </c>
      <c r="AK82" s="163">
        <v>1</v>
      </c>
      <c r="AL82" s="163">
        <v>1</v>
      </c>
      <c r="AM82" s="163">
        <v>0</v>
      </c>
      <c r="AN82" s="163">
        <v>5</v>
      </c>
      <c r="AO82" s="163">
        <v>0</v>
      </c>
      <c r="AP82" s="163">
        <v>0</v>
      </c>
      <c r="AQ82" s="163">
        <v>0</v>
      </c>
      <c r="AR82" s="163">
        <v>0</v>
      </c>
      <c r="AS82" s="283">
        <v>6.6666665999999999E-2</v>
      </c>
      <c r="AT82" s="283">
        <v>0.33333333300000001</v>
      </c>
      <c r="AU82" s="283">
        <v>0.44444444</v>
      </c>
      <c r="AV82" s="283">
        <v>0.22222222</v>
      </c>
      <c r="AW82" s="283">
        <v>0.22222222</v>
      </c>
      <c r="AX82" s="283">
        <v>0.44444444</v>
      </c>
      <c r="AY82" s="363">
        <v>108.20699999999999</v>
      </c>
      <c r="AZ82" s="283">
        <v>9.6153849999999999E-2</v>
      </c>
      <c r="BA82" s="283">
        <v>0.222222222</v>
      </c>
      <c r="BB82" s="283">
        <v>0.111111111</v>
      </c>
      <c r="BC82" s="283">
        <v>0.66666666600000002</v>
      </c>
      <c r="BD82" s="164">
        <v>0.14285714199999999</v>
      </c>
      <c r="BE82" s="164">
        <v>0.21428571399999999</v>
      </c>
      <c r="BF82" s="164">
        <v>0.266666666</v>
      </c>
      <c r="BG82" s="164">
        <v>0.64285714199999999</v>
      </c>
      <c r="BH82" s="164">
        <v>0.90952380799999999</v>
      </c>
      <c r="BI82" s="164">
        <v>0.42857142799999998</v>
      </c>
      <c r="BJ82" s="165">
        <v>276.88417036180698</v>
      </c>
      <c r="BK82" s="164">
        <v>0.37800424098968499</v>
      </c>
      <c r="BL82" s="165">
        <v>0.818847135382335</v>
      </c>
      <c r="BM82" s="165">
        <v>2.5735182098323501</v>
      </c>
      <c r="BN82" s="165">
        <v>157.744868940879</v>
      </c>
      <c r="BO82" s="165">
        <v>-0.33964092900255599</v>
      </c>
      <c r="BP82" s="165">
        <v>-3.1340643763542099E-2</v>
      </c>
      <c r="BQ82" s="165">
        <v>-0.77109418811965402</v>
      </c>
      <c r="BR82" s="165">
        <v>0.83779766477886897</v>
      </c>
      <c r="BS82" s="289">
        <v>-7.9636857046872303E-2</v>
      </c>
      <c r="BT82" s="297"/>
      <c r="BU82" s="284"/>
      <c r="BV82" s="298"/>
      <c r="BW82" s="297"/>
      <c r="BX82" s="297"/>
      <c r="BY82" s="297"/>
      <c r="BZ82" s="297"/>
      <c r="CA82" s="284"/>
      <c r="CB82" s="298"/>
      <c r="CC82" s="297"/>
      <c r="CD82" s="284"/>
      <c r="CE82" s="352"/>
      <c r="CF82" s="298"/>
      <c r="CG82" s="297"/>
      <c r="CH82" s="284"/>
      <c r="CI82" s="352"/>
      <c r="CJ82" s="298"/>
      <c r="CK82" s="297"/>
      <c r="CL82" s="284"/>
      <c r="CM82" s="352"/>
      <c r="CN82" s="298"/>
      <c r="CO82" s="297"/>
      <c r="CP82" s="284"/>
      <c r="CQ82" s="352"/>
      <c r="CR82" s="298"/>
      <c r="CS82" s="297">
        <v>3</v>
      </c>
      <c r="CT82" s="284">
        <v>10</v>
      </c>
      <c r="CU82" s="352">
        <v>0</v>
      </c>
      <c r="CV82" s="352">
        <v>0</v>
      </c>
      <c r="CW82" s="298">
        <v>0</v>
      </c>
      <c r="CX82" s="297">
        <v>2</v>
      </c>
      <c r="CY82" s="284">
        <v>15</v>
      </c>
      <c r="CZ82" s="352">
        <v>-1</v>
      </c>
      <c r="DA82" s="352">
        <v>-2</v>
      </c>
      <c r="DB82" s="298">
        <v>0</v>
      </c>
      <c r="DC82" s="297">
        <v>7</v>
      </c>
      <c r="DD82" s="284">
        <v>17</v>
      </c>
      <c r="DE82" s="352">
        <v>1</v>
      </c>
      <c r="DF82" s="352">
        <v>0</v>
      </c>
      <c r="DG82" s="298">
        <v>-1</v>
      </c>
      <c r="DH82" s="320">
        <v>0</v>
      </c>
      <c r="DI82" s="319">
        <v>-2.1087076216936098</v>
      </c>
      <c r="DJ82" s="163"/>
      <c r="DK82" s="163"/>
      <c r="DL82" s="163"/>
      <c r="DM82" s="163"/>
      <c r="DN82" s="163"/>
      <c r="DO82" s="163"/>
      <c r="DP82" s="165"/>
      <c r="DQ82" s="165"/>
      <c r="DR82" s="165"/>
      <c r="DS82" s="163"/>
      <c r="DT82" s="163"/>
      <c r="DU82" s="163"/>
      <c r="DV82" s="163"/>
      <c r="DW82" s="163"/>
      <c r="DX82" s="163"/>
      <c r="DY82" s="163"/>
      <c r="DZ82" s="163"/>
      <c r="EA82" s="163"/>
      <c r="EB82" s="163"/>
      <c r="EC82" s="163"/>
      <c r="ED82" s="165"/>
      <c r="EE82" s="165"/>
      <c r="EF82" s="165"/>
      <c r="EG82" s="165"/>
      <c r="EH82" s="166"/>
      <c r="EI82" s="165"/>
      <c r="EJ82" s="164"/>
      <c r="EK82" s="164"/>
      <c r="EL82" s="283"/>
      <c r="EM82" s="283"/>
      <c r="EN82" s="283"/>
      <c r="EO82" s="283"/>
      <c r="EP82" s="283"/>
      <c r="EQ82" s="283"/>
      <c r="ER82" s="165"/>
      <c r="ES82" s="166"/>
      <c r="ET82" s="166"/>
      <c r="EU82" s="166"/>
      <c r="EV82" s="166"/>
      <c r="EW82" s="166"/>
      <c r="EX82" s="289"/>
      <c r="EY82" s="291"/>
      <c r="EZ82" s="162"/>
      <c r="FA82" s="162"/>
      <c r="FB82" s="162"/>
      <c r="FC82" s="162"/>
      <c r="FD82" s="162"/>
      <c r="FE82" s="162"/>
      <c r="FF82" s="162"/>
      <c r="FG82" s="162"/>
      <c r="FH82" s="162"/>
      <c r="FI82" s="162"/>
      <c r="FJ82" s="162"/>
      <c r="FK82" s="162"/>
      <c r="FL82" s="162"/>
      <c r="FM82" s="162"/>
      <c r="FN82" s="162"/>
      <c r="FO82" s="162"/>
      <c r="FP82" s="162"/>
      <c r="FQ82" s="162"/>
      <c r="FR82" s="162"/>
      <c r="FS82" s="162"/>
      <c r="FT82" s="162"/>
      <c r="FU82" s="162"/>
      <c r="FV82" s="162"/>
      <c r="FW82" s="162"/>
      <c r="FX82" s="162"/>
      <c r="FY82" s="162"/>
      <c r="FZ82" s="162"/>
      <c r="GA82" s="162"/>
      <c r="GB82" s="162"/>
      <c r="GC82" s="162"/>
      <c r="GD82" s="162"/>
      <c r="GE82" s="162"/>
      <c r="GF82" s="162"/>
      <c r="GG82" s="162"/>
      <c r="GH82" s="162"/>
      <c r="GI82" s="162"/>
      <c r="GJ82" s="162"/>
      <c r="GK82" s="162"/>
      <c r="GL82" s="162"/>
      <c r="GM82" s="162"/>
      <c r="GN82" s="162"/>
      <c r="GO82" s="162"/>
      <c r="GP82" s="162"/>
      <c r="GQ82" s="162"/>
      <c r="GR82" s="162"/>
      <c r="GS82" s="162"/>
      <c r="GT82" s="162"/>
      <c r="GU82" s="162"/>
      <c r="GV82" s="162"/>
      <c r="GW82" s="162"/>
      <c r="GX82" s="162"/>
      <c r="GY82" s="162"/>
      <c r="GZ82" s="162"/>
      <c r="HA82" s="162"/>
      <c r="HB82" s="162"/>
      <c r="HC82" s="162"/>
      <c r="HD82" s="162"/>
      <c r="HE82" s="162"/>
      <c r="HF82" s="162"/>
      <c r="HG82" s="162"/>
      <c r="HH82" s="162"/>
      <c r="HI82" s="162"/>
      <c r="HJ82" s="162"/>
      <c r="HK82" s="162"/>
      <c r="HL82" s="162"/>
      <c r="HM82" s="162"/>
      <c r="HN82" s="162"/>
      <c r="HO82" s="162"/>
      <c r="HP82" s="162"/>
      <c r="HQ82" s="162"/>
      <c r="HR82" s="162"/>
      <c r="HS82" s="162"/>
      <c r="HT82" s="162"/>
      <c r="HU82" s="162"/>
      <c r="HV82" s="162"/>
      <c r="HW82" s="162"/>
      <c r="HX82" s="162"/>
      <c r="HY82" s="162"/>
      <c r="HZ82" s="162"/>
      <c r="IA82" s="162"/>
      <c r="IB82" s="162"/>
      <c r="IC82" s="162"/>
      <c r="ID82" s="162"/>
      <c r="IE82" s="162"/>
      <c r="IF82" s="162"/>
      <c r="IG82" s="162"/>
      <c r="IH82" s="162"/>
      <c r="II82" s="162"/>
      <c r="IJ82" s="162"/>
      <c r="IK82" s="162"/>
      <c r="IL82" s="162"/>
      <c r="IM82" s="162"/>
      <c r="IN82" s="162"/>
      <c r="IO82" s="162"/>
      <c r="IP82" s="162"/>
      <c r="IQ82" s="162"/>
      <c r="IR82" s="162"/>
      <c r="IS82" s="162"/>
      <c r="IT82" s="162"/>
      <c r="IU82" s="162"/>
      <c r="IV82" s="162"/>
      <c r="IW82" s="162"/>
      <c r="IX82" s="162"/>
      <c r="IY82" s="162"/>
      <c r="IZ82" s="162"/>
      <c r="JA82" s="162"/>
      <c r="JB82" s="162"/>
      <c r="JC82" s="162"/>
      <c r="JD82" s="162"/>
      <c r="JE82" s="162"/>
      <c r="JF82" s="162"/>
      <c r="JG82" s="162"/>
      <c r="JH82" s="162"/>
      <c r="JI82" s="162"/>
      <c r="JJ82" s="162"/>
      <c r="JK82" s="162"/>
      <c r="JL82" s="162"/>
    </row>
    <row r="83" spans="1:272" ht="13" customHeight="1">
      <c r="A83" s="160" t="s">
        <v>17</v>
      </c>
      <c r="B83" s="160">
        <v>9747</v>
      </c>
      <c r="C83" s="160">
        <v>10950</v>
      </c>
      <c r="D83" s="160">
        <v>594807</v>
      </c>
      <c r="E83" s="160" t="s">
        <v>555</v>
      </c>
      <c r="G83" s="175"/>
      <c r="H83" s="168" t="s">
        <v>765</v>
      </c>
      <c r="I83" s="169" t="s">
        <v>613</v>
      </c>
      <c r="J83" s="170">
        <v>35</v>
      </c>
      <c r="K83" s="161">
        <v>9</v>
      </c>
      <c r="L83" s="161" t="s">
        <v>837</v>
      </c>
      <c r="Z83" s="163">
        <v>104</v>
      </c>
      <c r="AA83" s="163">
        <v>330</v>
      </c>
      <c r="AB83" s="163">
        <v>303</v>
      </c>
      <c r="AC83" s="163">
        <v>55</v>
      </c>
      <c r="AD83" s="163">
        <v>34</v>
      </c>
      <c r="AE83" s="163">
        <v>10</v>
      </c>
      <c r="AF83" s="163">
        <v>0</v>
      </c>
      <c r="AG83" s="163">
        <v>11</v>
      </c>
      <c r="AH83" s="163">
        <v>29</v>
      </c>
      <c r="AI83" s="163">
        <v>30</v>
      </c>
      <c r="AJ83" s="163">
        <v>0</v>
      </c>
      <c r="AK83" s="163">
        <v>0</v>
      </c>
      <c r="AL83" s="163">
        <v>21</v>
      </c>
      <c r="AM83" s="163">
        <v>0</v>
      </c>
      <c r="AN83" s="163">
        <v>99</v>
      </c>
      <c r="AO83" s="163">
        <v>5</v>
      </c>
      <c r="AP83" s="163">
        <v>1</v>
      </c>
      <c r="AQ83" s="163">
        <v>0</v>
      </c>
      <c r="AR83" s="163">
        <v>6</v>
      </c>
      <c r="AS83" s="283">
        <v>6.3636363000000001E-2</v>
      </c>
      <c r="AT83" s="283">
        <v>0.3</v>
      </c>
      <c r="AU83" s="283">
        <v>0.52195122000000005</v>
      </c>
      <c r="AV83" s="283">
        <v>0.17560976</v>
      </c>
      <c r="AW83" s="283">
        <v>0.10731707</v>
      </c>
      <c r="AX83" s="283">
        <v>0.36585366000000002</v>
      </c>
      <c r="AY83" s="363">
        <v>112.96</v>
      </c>
      <c r="AZ83" s="283">
        <v>0.12519936000000001</v>
      </c>
      <c r="BA83" s="283">
        <v>0.31219512100000002</v>
      </c>
      <c r="BB83" s="283">
        <v>0.180487804</v>
      </c>
      <c r="BC83" s="283">
        <v>0.50731707299999995</v>
      </c>
      <c r="BD83" s="164">
        <v>0.226804123</v>
      </c>
      <c r="BE83" s="164">
        <v>0.18151815099999999</v>
      </c>
      <c r="BF83" s="164">
        <v>0.245454545</v>
      </c>
      <c r="BG83" s="164">
        <v>0.32343234300000001</v>
      </c>
      <c r="BH83" s="164">
        <v>0.56888688799999998</v>
      </c>
      <c r="BI83" s="164">
        <v>0.14191419199999999</v>
      </c>
      <c r="BJ83" s="165">
        <v>90.347632190439199</v>
      </c>
      <c r="BK83" s="164">
        <v>0.25194258437012101</v>
      </c>
      <c r="BL83" s="165">
        <v>-15.4678362202778</v>
      </c>
      <c r="BM83" s="165">
        <v>23.134927417622499</v>
      </c>
      <c r="BN83" s="165">
        <v>58.0482844977561</v>
      </c>
      <c r="BO83" s="165">
        <v>-0.344641105079875</v>
      </c>
      <c r="BP83" s="165">
        <v>-0.28462626039981798</v>
      </c>
      <c r="BQ83" s="165">
        <v>-10.0677824318356</v>
      </c>
      <c r="BR83" s="165">
        <v>-16.839464787854201</v>
      </c>
      <c r="BS83" s="289">
        <v>-1.03977771153774</v>
      </c>
      <c r="BT83" s="297"/>
      <c r="BU83" s="284"/>
      <c r="BV83" s="298"/>
      <c r="BW83" s="297"/>
      <c r="BX83" s="297"/>
      <c r="BY83" s="297"/>
      <c r="BZ83" s="297"/>
      <c r="CA83" s="284"/>
      <c r="CB83" s="298"/>
      <c r="CC83" s="297"/>
      <c r="CD83" s="284"/>
      <c r="CE83" s="352"/>
      <c r="CF83" s="298"/>
      <c r="CG83" s="297"/>
      <c r="CH83" s="284"/>
      <c r="CI83" s="352"/>
      <c r="CJ83" s="298"/>
      <c r="CK83" s="297"/>
      <c r="CL83" s="284"/>
      <c r="CM83" s="352"/>
      <c r="CN83" s="298"/>
      <c r="CO83" s="297"/>
      <c r="CP83" s="284"/>
      <c r="CQ83" s="352"/>
      <c r="CR83" s="298"/>
      <c r="CS83" s="297">
        <v>49</v>
      </c>
      <c r="CT83" s="284">
        <v>295</v>
      </c>
      <c r="CU83" s="352">
        <v>0</v>
      </c>
      <c r="CV83" s="352">
        <v>0</v>
      </c>
      <c r="CW83" s="298">
        <v>1</v>
      </c>
      <c r="CX83" s="297"/>
      <c r="CY83" s="284"/>
      <c r="CZ83" s="352"/>
      <c r="DA83" s="352"/>
      <c r="DB83" s="298"/>
      <c r="DC83" s="297">
        <v>46</v>
      </c>
      <c r="DD83" s="284">
        <v>390</v>
      </c>
      <c r="DE83" s="352">
        <v>-3</v>
      </c>
      <c r="DF83" s="352">
        <v>1</v>
      </c>
      <c r="DG83" s="298">
        <v>-3</v>
      </c>
      <c r="DH83" s="320">
        <v>-3</v>
      </c>
      <c r="DI83" s="319">
        <v>-4.2020499408244998</v>
      </c>
      <c r="DP83" s="165"/>
      <c r="DQ83" s="165"/>
      <c r="DR83" s="165"/>
      <c r="ED83" s="165"/>
      <c r="EE83" s="165"/>
      <c r="EF83" s="165"/>
      <c r="EG83" s="165"/>
      <c r="EH83" s="166"/>
      <c r="EI83" s="165"/>
      <c r="EJ83" s="164"/>
      <c r="EK83" s="164"/>
      <c r="EL83" s="283"/>
      <c r="EM83" s="283"/>
      <c r="EN83" s="283"/>
      <c r="EO83" s="283"/>
      <c r="EP83" s="283"/>
      <c r="EQ83" s="283"/>
      <c r="ER83" s="165"/>
      <c r="ES83" s="166"/>
      <c r="ET83" s="166"/>
      <c r="EU83" s="166"/>
      <c r="EV83" s="166"/>
      <c r="EW83" s="166"/>
      <c r="EX83" s="289"/>
    </row>
    <row r="84" spans="1:272" ht="13" customHeight="1">
      <c r="A84" s="171" t="s">
        <v>609</v>
      </c>
      <c r="B84" s="317"/>
      <c r="C84" s="317"/>
      <c r="D84" s="317"/>
      <c r="E84" s="171" cm="1">
        <f t="array" ref="E84">SUMPRODUCT(--($A85:$A$2539=A84),--(K85:$K$2539&gt;0))</f>
        <v>40</v>
      </c>
      <c r="F84" s="171"/>
      <c r="G84" s="190"/>
      <c r="H84" s="172"/>
      <c r="I84" s="172"/>
      <c r="J84" s="173"/>
      <c r="K84" s="174">
        <v>0</v>
      </c>
      <c r="L84" s="174"/>
      <c r="M84" s="185"/>
      <c r="N84" s="188"/>
      <c r="O84" s="174"/>
      <c r="P84" s="174"/>
      <c r="Q84" s="174"/>
      <c r="R84" s="174"/>
      <c r="S84" s="174"/>
      <c r="T84" s="174"/>
      <c r="U84" s="174"/>
      <c r="V84" s="174"/>
      <c r="W84" s="174"/>
      <c r="X84" s="174"/>
      <c r="Y84" s="185"/>
      <c r="Z84" s="364" cm="1">
        <f t="array" ref="Z84">SUMPRODUCT(--($A85:$A$2539=$A84),--(Z85:Z$2539))</f>
        <v>1841</v>
      </c>
      <c r="AA84" s="364" cm="1">
        <f t="array" ref="AA84">SUMPRODUCT(--($A85:$A$2539=$A84),--(AA85:AA$2539))</f>
        <v>6894</v>
      </c>
      <c r="AB84" s="364" cm="1">
        <f t="array" ref="AB84">SUMPRODUCT(--($A85:$A$2539=$A84),--(AB85:AB$2539))</f>
        <v>6287</v>
      </c>
      <c r="AC84" s="364" cm="1">
        <f t="array" ref="AC84">SUMPRODUCT(--($A85:$A$2539=$A84),--(AC85:AC$2539))</f>
        <v>1463</v>
      </c>
      <c r="AD84" s="364" cm="1">
        <f t="array" ref="AD84">SUMPRODUCT(--($A85:$A$2539=$A84),--(AD85:AD$2539))</f>
        <v>923</v>
      </c>
      <c r="AE84" s="364" cm="1">
        <f t="array" ref="AE84">SUMPRODUCT(--($A85:$A$2539=$A84),--(AE85:AE$2539))</f>
        <v>297</v>
      </c>
      <c r="AF84" s="364" cm="1">
        <f t="array" ref="AF84">SUMPRODUCT(--($A85:$A$2539=$A84),--(AF85:AF$2539))</f>
        <v>35</v>
      </c>
      <c r="AG84" s="364" cm="1">
        <f t="array" ref="AG84">SUMPRODUCT(--($A85:$A$2539=$A84),--(AG85:AG$2539))</f>
        <v>208</v>
      </c>
      <c r="AH84" s="364" cm="1">
        <f t="array" ref="AH84">SUMPRODUCT(--($A85:$A$2539=$A84),--(AH85:AH$2539))</f>
        <v>780</v>
      </c>
      <c r="AI84" s="364" cm="1">
        <f t="array" ref="AI84">SUMPRODUCT(--($A85:$A$2539=$A84),--(AI85:AI$2539))</f>
        <v>749</v>
      </c>
      <c r="AJ84" s="364" cm="1">
        <f t="array" ref="AJ84">SUMPRODUCT(--($A85:$A$2539=$A84),--(AJ85:AJ$2539))</f>
        <v>183</v>
      </c>
      <c r="AK84" s="364" cm="1">
        <f t="array" ref="AK84">SUMPRODUCT(--($A85:$A$2539=$A84),--(AK85:AK$2539))</f>
        <v>66</v>
      </c>
      <c r="AL84" s="364" cm="1">
        <f t="array" ref="AL84">SUMPRODUCT(--($A85:$A$2539=$A84),--(AL85:AL$2539))</f>
        <v>476</v>
      </c>
      <c r="AM84" s="364" cm="1">
        <f t="array" ref="AM84">SUMPRODUCT(--($A85:$A$2539=$A84),--(AM85:AM$2539))</f>
        <v>15</v>
      </c>
      <c r="AN84" s="364" cm="1">
        <f t="array" ref="AN84">SUMPRODUCT(--($A85:$A$2539=$A84),--(AN85:AN$2539))</f>
        <v>1708</v>
      </c>
      <c r="AO84" s="364" cm="1">
        <f t="array" ref="AO84">SUMPRODUCT(--($A85:$A$2539=$A84),--(AO85:AO$2539))</f>
        <v>66</v>
      </c>
      <c r="AP84" s="364" cm="1">
        <f t="array" ref="AP84">SUMPRODUCT(--($A85:$A$2539=$A84),--(AP85:AP$2539))</f>
        <v>45</v>
      </c>
      <c r="AQ84" s="364" cm="1">
        <f t="array" ref="AQ84">SUMPRODUCT(--($A85:$A$2539=$A84),--(AQ85:AQ$2539))</f>
        <v>18</v>
      </c>
      <c r="AR84" s="364" cm="1">
        <f t="array" ref="AR84">SUMPRODUCT(--($A85:$A$2539=$A84),--(AR85:AR$2539))</f>
        <v>111</v>
      </c>
      <c r="AS84" s="365"/>
      <c r="AT84" s="365"/>
      <c r="AU84" s="365"/>
      <c r="AV84" s="365"/>
      <c r="AW84" s="365"/>
      <c r="AX84" s="365"/>
      <c r="AY84" s="366"/>
      <c r="AZ84" s="365"/>
      <c r="BA84" s="365"/>
      <c r="BB84" s="365"/>
      <c r="BC84" s="365"/>
      <c r="BD84" s="367"/>
      <c r="BE84" s="367">
        <f>AC84/AB84</f>
        <v>0.23270240178145379</v>
      </c>
      <c r="BF84" s="367">
        <f>(AC84+AL84+AM84+AO84)/(AA84-AP84-AQ84)</f>
        <v>0.29571073049333918</v>
      </c>
      <c r="BG84" s="367">
        <f>((AC84-AE84-AF84-AG84)+(AE84*2)+(AF84*3)+(AG84*4))/AB84</f>
        <v>0.39032925083505648</v>
      </c>
      <c r="BH84" s="367">
        <f>BF84+BG84</f>
        <v>0.68603998132839572</v>
      </c>
      <c r="BI84" s="367">
        <f>BG84+BH84</f>
        <v>1.0763692321634521</v>
      </c>
      <c r="BJ84" s="367"/>
      <c r="BK84" s="367"/>
      <c r="BL84" s="366"/>
      <c r="BM84" s="366"/>
      <c r="BN84" s="366"/>
      <c r="BO84" s="368"/>
      <c r="BP84" s="368"/>
      <c r="BQ84" s="366"/>
      <c r="BR84" s="369" cm="1">
        <f t="array" ref="BR84">SUMPRODUCT(--($A85:$A$2539=$A84),--(BR85:BR$2539))</f>
        <v>-86.199305211446827</v>
      </c>
      <c r="BS84" s="361" cm="1">
        <f t="array" ref="BS84">SUMPRODUCT(--($A85:$A$2539=$A84),--(BS85:BS$2539))</f>
        <v>12.142121667790201</v>
      </c>
      <c r="BT84" s="238"/>
      <c r="BU84" s="239"/>
      <c r="BV84" s="309"/>
      <c r="BW84" s="238"/>
      <c r="BX84" s="238"/>
      <c r="BY84" s="238"/>
      <c r="BZ84" s="238"/>
      <c r="CA84" s="239"/>
      <c r="CB84" s="309"/>
      <c r="CC84" s="238"/>
      <c r="CD84" s="239"/>
      <c r="CE84" s="353"/>
      <c r="CF84" s="309"/>
      <c r="CG84" s="238"/>
      <c r="CH84" s="239"/>
      <c r="CI84" s="353"/>
      <c r="CJ84" s="309"/>
      <c r="CK84" s="238"/>
      <c r="CL84" s="239"/>
      <c r="CM84" s="353"/>
      <c r="CN84" s="309"/>
      <c r="CO84" s="238"/>
      <c r="CP84" s="239"/>
      <c r="CQ84" s="353"/>
      <c r="CR84" s="309"/>
      <c r="CS84" s="299"/>
      <c r="CT84" s="300"/>
      <c r="CU84" s="356"/>
      <c r="CV84" s="356"/>
      <c r="CW84" s="301"/>
      <c r="CX84" s="299"/>
      <c r="CY84" s="300"/>
      <c r="CZ84" s="356"/>
      <c r="DA84" s="356"/>
      <c r="DB84" s="301"/>
      <c r="DC84" s="299"/>
      <c r="DD84" s="300"/>
      <c r="DE84" s="356"/>
      <c r="DF84" s="356"/>
      <c r="DG84" s="301"/>
      <c r="DH84" s="321" cm="1">
        <f t="array" ref="DH84">SUMPRODUCT(--($A85:$A$2539=$A84),--(DH85:DH$2539))</f>
        <v>-12</v>
      </c>
      <c r="DI84" s="381" cm="1">
        <f t="array" ref="DI84">SUMPRODUCT(--($A85:$A$2539=$A84),--(DI85:DI$2539))</f>
        <v>-25.555331166833597</v>
      </c>
      <c r="DJ84" s="364" cm="1">
        <f t="array" ref="DJ84">SUMPRODUCT(--($A85:$A$2539=$A84),--(DJ85:DJ$2539))</f>
        <v>741</v>
      </c>
      <c r="DK84" s="364" cm="1">
        <f t="array" ref="DK84">SUMPRODUCT(--($A85:$A$2539=$A84),--(DK85:DK$2539))</f>
        <v>219</v>
      </c>
      <c r="DL84" s="364" cm="1">
        <f t="array" ref="DL84">SUMPRODUCT(--($A85:$A$2539=$A84),--(DL85:DL$2539))</f>
        <v>1</v>
      </c>
      <c r="DM84" s="364" cm="1">
        <f t="array" ref="DM84">SUMPRODUCT(--($A85:$A$2539=$A84),--(DM85:DM$2539))</f>
        <v>103</v>
      </c>
      <c r="DN84" s="364" cm="1">
        <f t="array" ref="DN84">SUMPRODUCT(--($A85:$A$2539=$A84),--(DN85:DN$2539))</f>
        <v>102</v>
      </c>
      <c r="DO84" s="364" cm="1">
        <f t="array" ref="DO84">SUMPRODUCT(--($A85:$A$2539=$A84),--(DO85:DO$2539))</f>
        <v>55</v>
      </c>
      <c r="DP84" s="369" cm="1">
        <f t="array" ref="DP84">SUMPRODUCT(--($A85:$A$2539=$A84),--(DP85:DP$2539))</f>
        <v>1678.0000000000002</v>
      </c>
      <c r="DQ84" s="369" cm="1">
        <f t="array" ref="DQ84">SUMPRODUCT(--($A85:$A$2539=$A84),--(DQ85:DQ$2539))</f>
        <v>1172.8000061511977</v>
      </c>
      <c r="DR84" s="369" cm="1">
        <f t="array" ref="DR84">SUMPRODUCT(--($A85:$A$2539=$A84),--(DR85:DR$2539))</f>
        <v>503.8000035285944</v>
      </c>
      <c r="DS84" s="364" cm="1">
        <f t="array" ref="DS84">SUMPRODUCT(--($A85:$A$2539=$A84),--(DS85:DS$2539))</f>
        <v>7165</v>
      </c>
      <c r="DT84" s="364" cm="1">
        <f t="array" ref="DT84">SUMPRODUCT(--($A85:$A$2539=$A84),--(DT85:DT$2539))</f>
        <v>1604</v>
      </c>
      <c r="DU84" s="364" cm="1">
        <f t="array" ref="DU84">SUMPRODUCT(--($A85:$A$2539=$A84),--(DU85:DU$2539))</f>
        <v>839</v>
      </c>
      <c r="DV84" s="364" cm="1">
        <f t="array" ref="DV84">SUMPRODUCT(--($A85:$A$2539=$A84),--(DV85:DV$2539))</f>
        <v>779</v>
      </c>
      <c r="DW84" s="364" cm="1">
        <f t="array" ref="DW84">SUMPRODUCT(--($A85:$A$2539=$A84),--(DW85:DW$2539))</f>
        <v>209</v>
      </c>
      <c r="DX84" s="364" cm="1">
        <f t="array" ref="DX84">SUMPRODUCT(--($A85:$A$2539=$A84),--(DX85:DX$2539))</f>
        <v>543</v>
      </c>
      <c r="DY84" s="364" cm="1">
        <f t="array" ref="DY84">SUMPRODUCT(--($A85:$A$2539=$A84),--(DY85:DY$2539))</f>
        <v>19</v>
      </c>
      <c r="DZ84" s="364" cm="1">
        <f t="array" ref="DZ84">SUMPRODUCT(--($A85:$A$2539=$A84),--(DZ85:DZ$2539))</f>
        <v>81</v>
      </c>
      <c r="EA84" s="364" cm="1">
        <f t="array" ref="EA84">SUMPRODUCT(--($A85:$A$2539=$A84),--(EA85:EA$2539))</f>
        <v>53</v>
      </c>
      <c r="EB84" s="364" cm="1">
        <f t="array" ref="EB84">SUMPRODUCT(--($A85:$A$2539=$A84),--(EB85:EB$2539))</f>
        <v>5</v>
      </c>
      <c r="EC84" s="364" cm="1">
        <f t="array" ref="EC84">SUMPRODUCT(--($A85:$A$2539=$A84),--(EC85:EC$2539))</f>
        <v>1688</v>
      </c>
      <c r="ED84" s="368">
        <f>EC84/DP84*10</f>
        <v>10.0595947556615</v>
      </c>
      <c r="EE84" s="368">
        <f>DX84/DP84*10</f>
        <v>3.2359952324195467</v>
      </c>
      <c r="EF84" s="368">
        <f>DW84/DP84*10</f>
        <v>1.2455303933253872</v>
      </c>
      <c r="EG84" s="368">
        <f>DX84/DQ84*10</f>
        <v>4.6299454054572733</v>
      </c>
      <c r="EH84" s="371">
        <f>(DT84+DX84+DZ84)/DP84</f>
        <v>1.3277711561382597</v>
      </c>
      <c r="EI84" s="371"/>
      <c r="EJ84" s="367">
        <f>DT84/(DS84-DX84-DY84-DZ84)</f>
        <v>0.24593682919349893</v>
      </c>
      <c r="EK84" s="367"/>
      <c r="EL84" s="372"/>
      <c r="EM84" s="372"/>
      <c r="EN84" s="372"/>
      <c r="EO84" s="372"/>
      <c r="EP84" s="372"/>
      <c r="EQ84" s="372"/>
      <c r="ER84" s="237"/>
      <c r="ES84" s="371"/>
      <c r="ET84" s="371"/>
      <c r="EU84" s="371"/>
      <c r="EV84" s="371"/>
      <c r="EW84" s="371"/>
      <c r="EX84" s="361" cm="1">
        <f t="array" ref="EX84">SUMPRODUCT(--($A85:$A$2539=$A84),--(EX85:EX$2539))</f>
        <v>21.813967753201695</v>
      </c>
    </row>
    <row r="85" spans="1:272" ht="13" customHeight="1">
      <c r="A85" s="160" t="s">
        <v>609</v>
      </c>
      <c r="B85" s="160">
        <v>11826</v>
      </c>
      <c r="C85" s="160">
        <v>25436</v>
      </c>
      <c r="D85" s="160">
        <v>669923</v>
      </c>
      <c r="E85" s="160" t="s">
        <v>598</v>
      </c>
      <c r="G85" s="175"/>
      <c r="H85" s="162" t="s">
        <v>823</v>
      </c>
      <c r="I85" s="162" t="s">
        <v>112</v>
      </c>
      <c r="J85" s="160">
        <v>26</v>
      </c>
      <c r="K85" s="161">
        <v>1</v>
      </c>
      <c r="M85" s="184" t="s">
        <v>837</v>
      </c>
      <c r="Z85" s="163"/>
      <c r="AS85" s="283"/>
      <c r="AT85" s="283"/>
      <c r="AU85" s="283"/>
      <c r="AV85" s="283"/>
      <c r="AW85" s="283"/>
      <c r="AX85" s="283"/>
      <c r="AY85" s="363"/>
      <c r="AZ85" s="283"/>
      <c r="BA85" s="283"/>
      <c r="BB85" s="283"/>
      <c r="BC85" s="283"/>
      <c r="BD85" s="164"/>
      <c r="BE85" s="164"/>
      <c r="BF85" s="164"/>
      <c r="BG85" s="164"/>
      <c r="BH85" s="164"/>
      <c r="BI85" s="164"/>
      <c r="BJ85" s="165"/>
      <c r="BK85" s="164"/>
      <c r="BL85" s="165"/>
      <c r="BM85" s="165"/>
      <c r="BN85" s="165"/>
      <c r="BO85" s="165"/>
      <c r="BP85" s="165"/>
      <c r="BQ85" s="165"/>
      <c r="BR85" s="165"/>
      <c r="BS85" s="289"/>
      <c r="BT85" s="297">
        <v>33</v>
      </c>
      <c r="BU85" s="284">
        <v>191</v>
      </c>
      <c r="BV85" s="298">
        <v>-4</v>
      </c>
      <c r="BW85" s="297"/>
      <c r="BX85" s="297"/>
      <c r="BY85" s="297"/>
      <c r="BZ85" s="297"/>
      <c r="CA85" s="284"/>
      <c r="CB85" s="298"/>
      <c r="CC85" s="297"/>
      <c r="CD85" s="284"/>
      <c r="CE85" s="352"/>
      <c r="CF85" s="298"/>
      <c r="CG85" s="297"/>
      <c r="CH85" s="284"/>
      <c r="CI85" s="352"/>
      <c r="CJ85" s="298"/>
      <c r="CK85" s="297"/>
      <c r="CL85" s="284"/>
      <c r="CM85" s="352"/>
      <c r="CN85" s="298"/>
      <c r="CO85" s="297"/>
      <c r="CP85" s="284"/>
      <c r="CQ85" s="352"/>
      <c r="CR85" s="298"/>
      <c r="CS85" s="297"/>
      <c r="CT85" s="284"/>
      <c r="CU85" s="352"/>
      <c r="CV85" s="352"/>
      <c r="CW85" s="298"/>
      <c r="CX85" s="297"/>
      <c r="CY85" s="284"/>
      <c r="CZ85" s="352"/>
      <c r="DA85" s="352"/>
      <c r="DB85" s="298"/>
      <c r="DC85" s="297"/>
      <c r="DD85" s="284"/>
      <c r="DE85" s="352"/>
      <c r="DF85" s="352"/>
      <c r="DG85" s="298"/>
      <c r="DH85" s="320">
        <v>-4</v>
      </c>
      <c r="DI85" s="319">
        <v>0</v>
      </c>
      <c r="DJ85" s="163">
        <v>33</v>
      </c>
      <c r="DK85" s="163">
        <v>33</v>
      </c>
      <c r="DL85" s="163">
        <v>0</v>
      </c>
      <c r="DM85" s="163">
        <v>14</v>
      </c>
      <c r="DN85" s="163">
        <v>11</v>
      </c>
      <c r="DO85" s="163">
        <v>0</v>
      </c>
      <c r="DP85" s="165">
        <v>191</v>
      </c>
      <c r="DQ85" s="165">
        <v>191</v>
      </c>
      <c r="DR85" s="165"/>
      <c r="DS85" s="163">
        <v>778</v>
      </c>
      <c r="DT85" s="163">
        <v>181</v>
      </c>
      <c r="DU85" s="163">
        <v>82</v>
      </c>
      <c r="DV85" s="163">
        <v>75</v>
      </c>
      <c r="DW85" s="163">
        <v>22</v>
      </c>
      <c r="DX85" s="163">
        <v>23</v>
      </c>
      <c r="DY85" s="163">
        <v>0</v>
      </c>
      <c r="DZ85" s="163">
        <v>7</v>
      </c>
      <c r="EA85" s="163">
        <v>5</v>
      </c>
      <c r="EB85" s="163">
        <v>1</v>
      </c>
      <c r="EC85" s="163">
        <v>179</v>
      </c>
      <c r="ED85" s="165">
        <v>8.4345549738219798</v>
      </c>
      <c r="EE85" s="165">
        <v>1.0837696335078499</v>
      </c>
      <c r="EF85" s="165">
        <v>1.03664921465968</v>
      </c>
      <c r="EG85" s="165">
        <v>8.5287958115183198</v>
      </c>
      <c r="EH85" s="166">
        <v>1.06806282722513</v>
      </c>
      <c r="EI85" s="165">
        <v>85.320638760719206</v>
      </c>
      <c r="EJ85" s="164">
        <v>0.241978609625668</v>
      </c>
      <c r="EK85" s="164">
        <v>0.29067641681901202</v>
      </c>
      <c r="EL85" s="283">
        <v>0.41281138699999997</v>
      </c>
      <c r="EM85" s="283">
        <v>0.17971530199999999</v>
      </c>
      <c r="EN85" s="283">
        <v>0.40747330900000001</v>
      </c>
      <c r="EO85" s="283">
        <v>8.0843590000000007E-2</v>
      </c>
      <c r="EP85" s="283">
        <v>0.35852372999999998</v>
      </c>
      <c r="EQ85" s="283">
        <v>0.11350623</v>
      </c>
      <c r="ER85" s="165">
        <v>0.47199825256026201</v>
      </c>
      <c r="ES85" s="166">
        <v>3.5340314136125599</v>
      </c>
      <c r="ET85" s="166">
        <v>3.39</v>
      </c>
      <c r="EU85" s="166">
        <v>3.26092947066142</v>
      </c>
      <c r="EV85" s="166">
        <v>3.5764901158073101</v>
      </c>
      <c r="EW85" s="166">
        <v>3.5622147826394301</v>
      </c>
      <c r="EX85" s="289">
        <v>4.2019343376159597</v>
      </c>
    </row>
    <row r="86" spans="1:272" ht="13" customHeight="1">
      <c r="A86" s="160" t="s">
        <v>609</v>
      </c>
      <c r="B86" s="160">
        <v>11661</v>
      </c>
      <c r="C86" s="160">
        <v>19853</v>
      </c>
      <c r="D86" s="160">
        <v>650633</v>
      </c>
      <c r="E86" s="160" t="s">
        <v>2172</v>
      </c>
      <c r="G86" s="175"/>
      <c r="H86" s="162" t="s">
        <v>1768</v>
      </c>
      <c r="I86" s="162" t="s">
        <v>596</v>
      </c>
      <c r="J86" s="161">
        <v>29</v>
      </c>
      <c r="K86" s="161">
        <v>1</v>
      </c>
      <c r="M86" s="184" t="s">
        <v>837</v>
      </c>
      <c r="Z86" s="163"/>
      <c r="AS86" s="283"/>
      <c r="AT86" s="283"/>
      <c r="AU86" s="283"/>
      <c r="AV86" s="283"/>
      <c r="AW86" s="283"/>
      <c r="AX86" s="283"/>
      <c r="AY86" s="363"/>
      <c r="AZ86" s="283"/>
      <c r="BA86" s="283"/>
      <c r="BB86" s="283"/>
      <c r="BC86" s="283"/>
      <c r="BD86" s="164"/>
      <c r="BE86" s="164"/>
      <c r="BF86" s="164"/>
      <c r="BG86" s="164"/>
      <c r="BH86" s="164"/>
      <c r="BI86" s="164"/>
      <c r="BJ86" s="165"/>
      <c r="BK86" s="164"/>
      <c r="BL86" s="165"/>
      <c r="BM86" s="165"/>
      <c r="BN86" s="165"/>
      <c r="BO86" s="165"/>
      <c r="BP86" s="165"/>
      <c r="BQ86" s="165"/>
      <c r="BR86" s="165"/>
      <c r="BS86" s="289"/>
      <c r="BT86" s="297">
        <v>31</v>
      </c>
      <c r="BU86" s="284">
        <v>173.2</v>
      </c>
      <c r="BV86" s="298">
        <v>5</v>
      </c>
      <c r="BW86" s="297"/>
      <c r="BX86" s="297"/>
      <c r="BY86" s="297"/>
      <c r="BZ86" s="297"/>
      <c r="CA86" s="284"/>
      <c r="CB86" s="298"/>
      <c r="CC86" s="297"/>
      <c r="CD86" s="284"/>
      <c r="CE86" s="352"/>
      <c r="CF86" s="298"/>
      <c r="CG86" s="297"/>
      <c r="CH86" s="284"/>
      <c r="CI86" s="352"/>
      <c r="CJ86" s="298"/>
      <c r="CK86" s="297"/>
      <c r="CL86" s="284"/>
      <c r="CM86" s="352"/>
      <c r="CN86" s="298"/>
      <c r="CO86" s="297"/>
      <c r="CP86" s="284"/>
      <c r="CQ86" s="352"/>
      <c r="CR86" s="298"/>
      <c r="CS86" s="297"/>
      <c r="CT86" s="284"/>
      <c r="CU86" s="352"/>
      <c r="CV86" s="352"/>
      <c r="CW86" s="298"/>
      <c r="CX86" s="297"/>
      <c r="CY86" s="284"/>
      <c r="CZ86" s="352"/>
      <c r="DA86" s="352"/>
      <c r="DB86" s="298"/>
      <c r="DC86" s="297"/>
      <c r="DD86" s="284"/>
      <c r="DE86" s="352"/>
      <c r="DF86" s="352"/>
      <c r="DG86" s="298"/>
      <c r="DH86" s="320">
        <v>5</v>
      </c>
      <c r="DI86" s="319">
        <v>0</v>
      </c>
      <c r="DJ86" s="163">
        <v>31</v>
      </c>
      <c r="DK86" s="163">
        <v>30</v>
      </c>
      <c r="DL86" s="163">
        <v>0</v>
      </c>
      <c r="DM86" s="163">
        <v>13</v>
      </c>
      <c r="DN86" s="163">
        <v>9</v>
      </c>
      <c r="DO86" s="163">
        <v>0</v>
      </c>
      <c r="DP86" s="165">
        <v>173.2</v>
      </c>
      <c r="DQ86" s="165">
        <v>170.100006103515</v>
      </c>
      <c r="DR86" s="165">
        <v>3.0999999046325599</v>
      </c>
      <c r="DS86" s="163">
        <v>726</v>
      </c>
      <c r="DT86" s="163">
        <v>144</v>
      </c>
      <c r="DU86" s="163">
        <v>71</v>
      </c>
      <c r="DV86" s="163">
        <v>57</v>
      </c>
      <c r="DW86" s="163">
        <v>17</v>
      </c>
      <c r="DX86" s="163">
        <v>63</v>
      </c>
      <c r="DY86" s="163">
        <v>2</v>
      </c>
      <c r="DZ86" s="163">
        <v>7</v>
      </c>
      <c r="EA86" s="163">
        <v>1</v>
      </c>
      <c r="EB86" s="163">
        <v>0</v>
      </c>
      <c r="EC86" s="163">
        <v>201</v>
      </c>
      <c r="ED86" s="165">
        <v>10.416507041990799</v>
      </c>
      <c r="EE86" s="165">
        <v>3.2648753415195202</v>
      </c>
      <c r="EF86" s="165">
        <v>0.88099810802907697</v>
      </c>
      <c r="EG86" s="165">
        <v>7.4625722091874804</v>
      </c>
      <c r="EH86" s="166">
        <v>1.1919386167452199</v>
      </c>
      <c r="EI86" s="165">
        <v>92.550487650898006</v>
      </c>
      <c r="EJ86" s="164">
        <v>0.219512195121951</v>
      </c>
      <c r="EK86" s="164">
        <v>0.289954337899543</v>
      </c>
      <c r="EL86" s="283">
        <v>0.40401785699999998</v>
      </c>
      <c r="EM86" s="283">
        <v>0.227678571</v>
      </c>
      <c r="EN86" s="283">
        <v>0.368303571</v>
      </c>
      <c r="EO86" s="283">
        <v>6.1538460000000003E-2</v>
      </c>
      <c r="EP86" s="283">
        <v>0.3010989</v>
      </c>
      <c r="EQ86" s="283">
        <v>0.11986183</v>
      </c>
      <c r="ER86" s="165">
        <v>0.121518463263563</v>
      </c>
      <c r="ES86" s="166">
        <v>2.9539348328033701</v>
      </c>
      <c r="ET86" s="166">
        <v>3.54</v>
      </c>
      <c r="EU86" s="166">
        <v>3.3336752024607899</v>
      </c>
      <c r="EV86" s="166">
        <v>3.4977674486830899</v>
      </c>
      <c r="EW86" s="166">
        <v>3.63005786145176</v>
      </c>
      <c r="EX86" s="289">
        <v>3.91638159751892</v>
      </c>
    </row>
    <row r="87" spans="1:272" ht="13" customHeight="1">
      <c r="A87" s="160" t="s">
        <v>609</v>
      </c>
      <c r="B87" s="160">
        <v>11263</v>
      </c>
      <c r="C87" s="160">
        <v>20633</v>
      </c>
      <c r="D87" s="160">
        <v>579328</v>
      </c>
      <c r="E87" s="160" t="s">
        <v>3331</v>
      </c>
      <c r="G87" s="175"/>
      <c r="H87" s="168" t="s">
        <v>1259</v>
      </c>
      <c r="I87" s="169" t="s">
        <v>1260</v>
      </c>
      <c r="J87" s="170">
        <v>33</v>
      </c>
      <c r="K87" s="161">
        <v>1</v>
      </c>
      <c r="M87" s="184" t="s">
        <v>46</v>
      </c>
      <c r="Z87" s="163"/>
      <c r="AS87" s="283"/>
      <c r="AT87" s="283"/>
      <c r="AU87" s="283"/>
      <c r="AV87" s="283"/>
      <c r="AW87" s="283"/>
      <c r="AX87" s="283"/>
      <c r="AY87" s="363"/>
      <c r="AZ87" s="283"/>
      <c r="BA87" s="283"/>
      <c r="BB87" s="283"/>
      <c r="BC87" s="283"/>
      <c r="BD87" s="164"/>
      <c r="BE87" s="164"/>
      <c r="BF87" s="164"/>
      <c r="BG87" s="164"/>
      <c r="BH87" s="164"/>
      <c r="BI87" s="164"/>
      <c r="BJ87" s="165"/>
      <c r="BK87" s="164"/>
      <c r="BL87" s="165"/>
      <c r="BM87" s="165"/>
      <c r="BN87" s="165"/>
      <c r="BO87" s="165"/>
      <c r="BP87" s="165"/>
      <c r="BQ87" s="165"/>
      <c r="BR87" s="165"/>
      <c r="BS87" s="289"/>
      <c r="BT87" s="297">
        <v>32</v>
      </c>
      <c r="BU87" s="284">
        <v>175.2</v>
      </c>
      <c r="BV87" s="298">
        <v>2</v>
      </c>
      <c r="BW87" s="297"/>
      <c r="BX87" s="297"/>
      <c r="BY87" s="297"/>
      <c r="BZ87" s="297"/>
      <c r="CA87" s="284"/>
      <c r="CB87" s="298"/>
      <c r="CC87" s="297"/>
      <c r="CD87" s="284"/>
      <c r="CE87" s="352"/>
      <c r="CF87" s="298"/>
      <c r="CG87" s="297"/>
      <c r="CH87" s="284"/>
      <c r="CI87" s="352"/>
      <c r="CJ87" s="298"/>
      <c r="CK87" s="297"/>
      <c r="CL87" s="284"/>
      <c r="CM87" s="352"/>
      <c r="CN87" s="298"/>
      <c r="CO87" s="297"/>
      <c r="CP87" s="284"/>
      <c r="CQ87" s="352"/>
      <c r="CR87" s="298"/>
      <c r="CS87" s="297"/>
      <c r="CT87" s="284"/>
      <c r="CU87" s="352"/>
      <c r="CV87" s="352"/>
      <c r="CW87" s="298"/>
      <c r="CX87" s="297"/>
      <c r="CY87" s="284"/>
      <c r="CZ87" s="352"/>
      <c r="DA87" s="352"/>
      <c r="DB87" s="298"/>
      <c r="DC87" s="297"/>
      <c r="DD87" s="284"/>
      <c r="DE87" s="352"/>
      <c r="DF87" s="352"/>
      <c r="DG87" s="298"/>
      <c r="DH87" s="320">
        <v>2</v>
      </c>
      <c r="DI87" s="319">
        <v>0</v>
      </c>
      <c r="DJ87" s="163">
        <v>32</v>
      </c>
      <c r="DK87" s="163">
        <v>32</v>
      </c>
      <c r="DL87" s="163">
        <v>0</v>
      </c>
      <c r="DM87" s="163">
        <v>9</v>
      </c>
      <c r="DN87" s="163">
        <v>10</v>
      </c>
      <c r="DO87" s="163">
        <v>0</v>
      </c>
      <c r="DP87" s="165">
        <v>175.2</v>
      </c>
      <c r="DQ87" s="165">
        <v>175.19999694824199</v>
      </c>
      <c r="DR87" s="165"/>
      <c r="DS87" s="163">
        <v>736</v>
      </c>
      <c r="DT87" s="163">
        <v>167</v>
      </c>
      <c r="DU87" s="163">
        <v>85</v>
      </c>
      <c r="DV87" s="163">
        <v>79</v>
      </c>
      <c r="DW87" s="163">
        <v>25</v>
      </c>
      <c r="DX87" s="163">
        <v>44</v>
      </c>
      <c r="DY87" s="163">
        <v>0</v>
      </c>
      <c r="DZ87" s="163">
        <v>2</v>
      </c>
      <c r="EA87" s="163">
        <v>4</v>
      </c>
      <c r="EB87" s="163">
        <v>0</v>
      </c>
      <c r="EC87" s="163">
        <v>206</v>
      </c>
      <c r="ED87" s="165">
        <v>10.554080078374</v>
      </c>
      <c r="EE87" s="165">
        <v>2.25426953130318</v>
      </c>
      <c r="EF87" s="165">
        <v>1.2808349609677101</v>
      </c>
      <c r="EG87" s="165">
        <v>8.5559775392643598</v>
      </c>
      <c r="EH87" s="166">
        <v>1.20113856339639</v>
      </c>
      <c r="EI87" s="165">
        <v>95.951199551963697</v>
      </c>
      <c r="EJ87" s="164">
        <v>0.242028985507246</v>
      </c>
      <c r="EK87" s="164">
        <v>0.309368191721132</v>
      </c>
      <c r="EL87" s="283">
        <v>0.42588726500000001</v>
      </c>
      <c r="EM87" s="283">
        <v>0.18789143999999999</v>
      </c>
      <c r="EN87" s="283">
        <v>0.38622129399999999</v>
      </c>
      <c r="EO87" s="283">
        <v>9.7107440000000003E-2</v>
      </c>
      <c r="EP87" s="283">
        <v>0.44421487999999998</v>
      </c>
      <c r="EQ87" s="283">
        <v>0.12816131</v>
      </c>
      <c r="ER87" s="165">
        <v>-4.0372756550042598E-2</v>
      </c>
      <c r="ES87" s="166">
        <v>4.0474384766579901</v>
      </c>
      <c r="ET87" s="166">
        <v>3.75</v>
      </c>
      <c r="EU87" s="166">
        <v>3.4570112241177702</v>
      </c>
      <c r="EV87" s="166">
        <v>3.1993610585047101</v>
      </c>
      <c r="EW87" s="166">
        <v>3.2955612641924499</v>
      </c>
      <c r="EX87" s="289">
        <v>3.54161393642425</v>
      </c>
    </row>
    <row r="88" spans="1:272" ht="13" customHeight="1">
      <c r="A88" s="160" t="s">
        <v>609</v>
      </c>
      <c r="B88" s="160">
        <v>11323</v>
      </c>
      <c r="C88" s="160">
        <v>25377</v>
      </c>
      <c r="D88" s="160">
        <v>663903</v>
      </c>
      <c r="E88" s="160" t="s">
        <v>2170</v>
      </c>
      <c r="G88" s="175"/>
      <c r="H88" s="162" t="s">
        <v>1899</v>
      </c>
      <c r="I88" s="162" t="s">
        <v>1778</v>
      </c>
      <c r="J88" s="161">
        <v>27</v>
      </c>
      <c r="K88" s="161">
        <v>1</v>
      </c>
      <c r="M88" s="184" t="s">
        <v>837</v>
      </c>
      <c r="Z88" s="163"/>
      <c r="AS88" s="283"/>
      <c r="AT88" s="283"/>
      <c r="AU88" s="283"/>
      <c r="AV88" s="283"/>
      <c r="AW88" s="283"/>
      <c r="AX88" s="283"/>
      <c r="AY88" s="363"/>
      <c r="AZ88" s="283"/>
      <c r="BA88" s="283"/>
      <c r="BB88" s="283"/>
      <c r="BC88" s="283"/>
      <c r="BD88" s="164"/>
      <c r="BE88" s="164"/>
      <c r="BF88" s="164"/>
      <c r="BG88" s="164"/>
      <c r="BH88" s="164"/>
      <c r="BI88" s="164"/>
      <c r="BJ88" s="165"/>
      <c r="BK88" s="164"/>
      <c r="BL88" s="165"/>
      <c r="BM88" s="165"/>
      <c r="BN88" s="165"/>
      <c r="BO88" s="165"/>
      <c r="BP88" s="165"/>
      <c r="BQ88" s="165"/>
      <c r="BR88" s="165"/>
      <c r="BS88" s="289"/>
      <c r="BT88" s="297">
        <v>32</v>
      </c>
      <c r="BU88" s="284">
        <v>179.2</v>
      </c>
      <c r="BV88" s="298">
        <v>4</v>
      </c>
      <c r="BW88" s="297"/>
      <c r="BX88" s="297"/>
      <c r="BY88" s="297"/>
      <c r="BZ88" s="297"/>
      <c r="CA88" s="284"/>
      <c r="CB88" s="298"/>
      <c r="CC88" s="297"/>
      <c r="CD88" s="284"/>
      <c r="CE88" s="352"/>
      <c r="CF88" s="298"/>
      <c r="CG88" s="297"/>
      <c r="CH88" s="284"/>
      <c r="CI88" s="352"/>
      <c r="CJ88" s="298"/>
      <c r="CK88" s="297"/>
      <c r="CL88" s="284"/>
      <c r="CM88" s="352"/>
      <c r="CN88" s="298"/>
      <c r="CO88" s="297"/>
      <c r="CP88" s="284"/>
      <c r="CQ88" s="352"/>
      <c r="CR88" s="298"/>
      <c r="CS88" s="297"/>
      <c r="CT88" s="284"/>
      <c r="CU88" s="352"/>
      <c r="CV88" s="352"/>
      <c r="CW88" s="298"/>
      <c r="CX88" s="297"/>
      <c r="CY88" s="284"/>
      <c r="CZ88" s="352"/>
      <c r="DA88" s="352"/>
      <c r="DB88" s="298"/>
      <c r="DC88" s="297"/>
      <c r="DD88" s="284"/>
      <c r="DE88" s="352"/>
      <c r="DF88" s="352"/>
      <c r="DG88" s="298"/>
      <c r="DH88" s="320">
        <v>4</v>
      </c>
      <c r="DI88" s="319">
        <v>0</v>
      </c>
      <c r="DJ88" s="163">
        <v>32</v>
      </c>
      <c r="DK88" s="163">
        <v>32</v>
      </c>
      <c r="DL88" s="163">
        <v>0</v>
      </c>
      <c r="DM88" s="163">
        <v>9</v>
      </c>
      <c r="DN88" s="163">
        <v>13</v>
      </c>
      <c r="DO88" s="163">
        <v>0</v>
      </c>
      <c r="DP88" s="165">
        <v>179.2</v>
      </c>
      <c r="DQ88" s="165">
        <v>179.19999694824199</v>
      </c>
      <c r="DR88" s="165"/>
      <c r="DS88" s="163">
        <v>762</v>
      </c>
      <c r="DT88" s="163">
        <v>175</v>
      </c>
      <c r="DU88" s="163">
        <v>77</v>
      </c>
      <c r="DV88" s="163">
        <v>74</v>
      </c>
      <c r="DW88" s="163">
        <v>22</v>
      </c>
      <c r="DX88" s="163">
        <v>54</v>
      </c>
      <c r="DY88" s="163">
        <v>0</v>
      </c>
      <c r="DZ88" s="163">
        <v>10</v>
      </c>
      <c r="EA88" s="163">
        <v>2</v>
      </c>
      <c r="EB88" s="163">
        <v>0</v>
      </c>
      <c r="EC88" s="163">
        <v>170</v>
      </c>
      <c r="ED88" s="165">
        <v>8.5157704264947807</v>
      </c>
      <c r="EE88" s="165">
        <v>2.7050094295924598</v>
      </c>
      <c r="EF88" s="165">
        <v>1.1020408787228499</v>
      </c>
      <c r="EG88" s="165">
        <v>8.76623426256816</v>
      </c>
      <c r="EH88" s="166">
        <v>1.27458263246229</v>
      </c>
      <c r="EI88" s="165">
        <v>101.818171724536</v>
      </c>
      <c r="EJ88" s="164">
        <v>0.25071633237822299</v>
      </c>
      <c r="EK88" s="164">
        <v>0.30237154150197598</v>
      </c>
      <c r="EL88" s="283">
        <v>0.47126436700000002</v>
      </c>
      <c r="EM88" s="283">
        <v>0.23754789200000001</v>
      </c>
      <c r="EN88" s="283">
        <v>0.291187739</v>
      </c>
      <c r="EO88" s="283">
        <v>7.9545450000000004E-2</v>
      </c>
      <c r="EP88" s="283">
        <v>0.41666667000000002</v>
      </c>
      <c r="EQ88" s="283">
        <v>0.10272819</v>
      </c>
      <c r="ER88" s="165">
        <v>-0.19589971633126901</v>
      </c>
      <c r="ES88" s="166">
        <v>3.7068647738859601</v>
      </c>
      <c r="ET88" s="166">
        <v>4.6500000000000004</v>
      </c>
      <c r="EU88" s="166">
        <v>3.9347777302567701</v>
      </c>
      <c r="EV88" s="166">
        <v>3.6221987814121599</v>
      </c>
      <c r="EW88" s="166">
        <v>3.8934133299455098</v>
      </c>
      <c r="EX88" s="289">
        <v>2.4811620712280198</v>
      </c>
    </row>
    <row r="89" spans="1:272" ht="13" customHeight="1">
      <c r="A89" s="160" t="s">
        <v>609</v>
      </c>
      <c r="B89" s="160">
        <v>12505</v>
      </c>
      <c r="C89" s="160">
        <v>31757</v>
      </c>
      <c r="D89" s="160">
        <v>695243</v>
      </c>
      <c r="E89" s="160" t="s">
        <v>354</v>
      </c>
      <c r="G89" s="175"/>
      <c r="H89" s="162" t="s">
        <v>195</v>
      </c>
      <c r="I89" s="162" t="s">
        <v>1948</v>
      </c>
      <c r="J89" s="160">
        <v>25</v>
      </c>
      <c r="K89" s="161">
        <v>1</v>
      </c>
      <c r="Z89" s="163"/>
      <c r="AS89" s="283"/>
      <c r="AT89" s="283"/>
      <c r="AU89" s="283"/>
      <c r="AV89" s="283"/>
      <c r="AW89" s="283"/>
      <c r="AX89" s="283"/>
      <c r="AY89" s="363"/>
      <c r="AZ89" s="283"/>
      <c r="BA89" s="283"/>
      <c r="BB89" s="283"/>
      <c r="BC89" s="283"/>
      <c r="BD89" s="164"/>
      <c r="BE89" s="164"/>
      <c r="BF89" s="164"/>
      <c r="BG89" s="164"/>
      <c r="BH89" s="164"/>
      <c r="BI89" s="164"/>
      <c r="BJ89" s="165"/>
      <c r="BK89" s="164"/>
      <c r="BL89" s="165"/>
      <c r="BM89" s="165"/>
      <c r="BN89" s="165"/>
      <c r="BO89" s="165"/>
      <c r="BP89" s="165"/>
      <c r="BQ89" s="165"/>
      <c r="BR89" s="165"/>
      <c r="BS89" s="289"/>
      <c r="BT89" s="297">
        <v>55</v>
      </c>
      <c r="BU89" s="284">
        <v>65</v>
      </c>
      <c r="BV89" s="298">
        <v>-1</v>
      </c>
      <c r="BW89" s="297"/>
      <c r="BX89" s="297"/>
      <c r="BY89" s="297"/>
      <c r="BZ89" s="297"/>
      <c r="CA89" s="284"/>
      <c r="CB89" s="298"/>
      <c r="CC89" s="297"/>
      <c r="CD89" s="284"/>
      <c r="CE89" s="352"/>
      <c r="CF89" s="298"/>
      <c r="CG89" s="297"/>
      <c r="CH89" s="284"/>
      <c r="CI89" s="352"/>
      <c r="CJ89" s="298"/>
      <c r="CK89" s="297"/>
      <c r="CL89" s="284"/>
      <c r="CM89" s="352"/>
      <c r="CN89" s="298"/>
      <c r="CO89" s="297"/>
      <c r="CP89" s="284"/>
      <c r="CQ89" s="352"/>
      <c r="CR89" s="298"/>
      <c r="CS89" s="297"/>
      <c r="CT89" s="284"/>
      <c r="CU89" s="352"/>
      <c r="CV89" s="352"/>
      <c r="CW89" s="298"/>
      <c r="CX89" s="297"/>
      <c r="CY89" s="284"/>
      <c r="CZ89" s="352"/>
      <c r="DA89" s="352"/>
      <c r="DB89" s="298"/>
      <c r="DC89" s="297"/>
      <c r="DD89" s="284"/>
      <c r="DE89" s="352"/>
      <c r="DF89" s="352"/>
      <c r="DG89" s="298"/>
      <c r="DH89" s="320">
        <v>-1</v>
      </c>
      <c r="DI89" s="319">
        <v>0</v>
      </c>
      <c r="DJ89" s="163">
        <v>55</v>
      </c>
      <c r="DK89" s="163">
        <v>0</v>
      </c>
      <c r="DL89" s="163">
        <v>0</v>
      </c>
      <c r="DM89" s="163">
        <v>2</v>
      </c>
      <c r="DN89" s="163">
        <v>2</v>
      </c>
      <c r="DO89" s="163">
        <v>28</v>
      </c>
      <c r="DP89" s="165">
        <v>65</v>
      </c>
      <c r="DQ89" s="165"/>
      <c r="DR89" s="165">
        <v>65</v>
      </c>
      <c r="DS89" s="163">
        <v>249</v>
      </c>
      <c r="DT89" s="163">
        <v>36</v>
      </c>
      <c r="DU89" s="163">
        <v>23</v>
      </c>
      <c r="DV89" s="163">
        <v>18</v>
      </c>
      <c r="DW89" s="163">
        <v>6</v>
      </c>
      <c r="DX89" s="163">
        <v>21</v>
      </c>
      <c r="DY89" s="163">
        <v>3</v>
      </c>
      <c r="DZ89" s="163">
        <v>1</v>
      </c>
      <c r="EA89" s="163">
        <v>2</v>
      </c>
      <c r="EB89" s="163">
        <v>0</v>
      </c>
      <c r="EC89" s="163">
        <v>104</v>
      </c>
      <c r="ED89" s="165">
        <v>14.400001690204499</v>
      </c>
      <c r="EE89" s="165">
        <v>2.9076926489836001</v>
      </c>
      <c r="EF89" s="165">
        <v>0.83076932828103001</v>
      </c>
      <c r="EG89" s="165">
        <v>4.98461596968618</v>
      </c>
      <c r="EH89" s="166">
        <v>0.87692317985219803</v>
      </c>
      <c r="EI89" s="165">
        <v>70.051727241041704</v>
      </c>
      <c r="EJ89" s="164">
        <v>0.15859030837004401</v>
      </c>
      <c r="EK89" s="164">
        <v>0.256410256410256</v>
      </c>
      <c r="EL89" s="283">
        <v>0.40650406500000003</v>
      </c>
      <c r="EM89" s="283">
        <v>0.162601626</v>
      </c>
      <c r="EN89" s="283">
        <v>0.430894308</v>
      </c>
      <c r="EO89" s="283">
        <v>5.6910570000000001E-2</v>
      </c>
      <c r="EP89" s="283">
        <v>0.32520325</v>
      </c>
      <c r="EQ89" s="283">
        <v>0.19609756</v>
      </c>
      <c r="ER89" s="165">
        <v>5.4941737326462403E-2</v>
      </c>
      <c r="ES89" s="166">
        <v>2.49230798484309</v>
      </c>
      <c r="ET89" s="166">
        <v>1.76</v>
      </c>
      <c r="EU89" s="166">
        <v>2.1820731327801601</v>
      </c>
      <c r="EV89" s="166">
        <v>2.21502042659105</v>
      </c>
      <c r="EW89" s="166">
        <v>1.91382117543986</v>
      </c>
      <c r="EX89" s="289">
        <v>2.3486633300781201</v>
      </c>
    </row>
    <row r="90" spans="1:272" ht="13" customHeight="1">
      <c r="A90" s="160" t="s">
        <v>609</v>
      </c>
      <c r="B90" s="160">
        <v>12330</v>
      </c>
      <c r="C90" s="160">
        <v>23920</v>
      </c>
      <c r="D90" s="160">
        <v>678394</v>
      </c>
      <c r="E90" s="160" t="s">
        <v>609</v>
      </c>
      <c r="G90" s="175"/>
      <c r="H90" s="162" t="s">
        <v>3035</v>
      </c>
      <c r="I90" s="162" t="s">
        <v>3036</v>
      </c>
      <c r="J90" s="160">
        <v>25</v>
      </c>
      <c r="K90" s="161">
        <v>1</v>
      </c>
      <c r="M90" s="184" t="s">
        <v>837</v>
      </c>
      <c r="Z90" s="163"/>
      <c r="AS90" s="283"/>
      <c r="AT90" s="283"/>
      <c r="AU90" s="283"/>
      <c r="AV90" s="283"/>
      <c r="AW90" s="283"/>
      <c r="AX90" s="283"/>
      <c r="AY90" s="363"/>
      <c r="AZ90" s="283"/>
      <c r="BA90" s="283"/>
      <c r="BB90" s="283"/>
      <c r="BC90" s="283"/>
      <c r="BD90" s="164"/>
      <c r="BE90" s="164"/>
      <c r="BF90" s="164"/>
      <c r="BG90" s="164"/>
      <c r="BH90" s="164"/>
      <c r="BI90" s="164"/>
      <c r="BJ90" s="165"/>
      <c r="BK90" s="164"/>
      <c r="BL90" s="165"/>
      <c r="BM90" s="165"/>
      <c r="BN90" s="165"/>
      <c r="BO90" s="165"/>
      <c r="BP90" s="165"/>
      <c r="BQ90" s="165"/>
      <c r="BR90" s="165"/>
      <c r="BS90" s="289"/>
      <c r="BT90" s="297">
        <v>30</v>
      </c>
      <c r="BU90" s="284">
        <v>162.1</v>
      </c>
      <c r="BV90" s="298">
        <v>0</v>
      </c>
      <c r="BW90" s="297"/>
      <c r="BX90" s="297"/>
      <c r="BY90" s="297"/>
      <c r="BZ90" s="297"/>
      <c r="CA90" s="284"/>
      <c r="CB90" s="298"/>
      <c r="CC90" s="297"/>
      <c r="CD90" s="284"/>
      <c r="CE90" s="352"/>
      <c r="CF90" s="298"/>
      <c r="CG90" s="297"/>
      <c r="CH90" s="284"/>
      <c r="CI90" s="352"/>
      <c r="CJ90" s="298"/>
      <c r="CK90" s="297"/>
      <c r="CL90" s="284"/>
      <c r="CM90" s="352"/>
      <c r="CN90" s="298"/>
      <c r="CO90" s="297"/>
      <c r="CP90" s="284"/>
      <c r="CQ90" s="352"/>
      <c r="CR90" s="298"/>
      <c r="CS90" s="297"/>
      <c r="CT90" s="284"/>
      <c r="CU90" s="352"/>
      <c r="CV90" s="352"/>
      <c r="CW90" s="298"/>
      <c r="CX90" s="297"/>
      <c r="CY90" s="284"/>
      <c r="CZ90" s="352"/>
      <c r="DA90" s="352"/>
      <c r="DB90" s="298"/>
      <c r="DC90" s="297"/>
      <c r="DD90" s="284"/>
      <c r="DE90" s="352"/>
      <c r="DF90" s="352"/>
      <c r="DG90" s="298"/>
      <c r="DH90" s="320">
        <v>0</v>
      </c>
      <c r="DI90" s="319">
        <v>0</v>
      </c>
      <c r="DJ90" s="163">
        <v>30</v>
      </c>
      <c r="DK90" s="163">
        <v>30</v>
      </c>
      <c r="DL90" s="163">
        <v>0</v>
      </c>
      <c r="DM90" s="163">
        <v>14</v>
      </c>
      <c r="DN90" s="163">
        <v>8</v>
      </c>
      <c r="DO90" s="163">
        <v>0</v>
      </c>
      <c r="DP90" s="165">
        <v>162.1</v>
      </c>
      <c r="DQ90" s="165">
        <v>162.100006103515</v>
      </c>
      <c r="DR90" s="165"/>
      <c r="DS90" s="163">
        <v>702</v>
      </c>
      <c r="DT90" s="163">
        <v>157</v>
      </c>
      <c r="DU90" s="163">
        <v>84</v>
      </c>
      <c r="DV90" s="163">
        <v>81</v>
      </c>
      <c r="DW90" s="163">
        <v>19</v>
      </c>
      <c r="DX90" s="163">
        <v>64</v>
      </c>
      <c r="DY90" s="163">
        <v>0</v>
      </c>
      <c r="DZ90" s="163">
        <v>11</v>
      </c>
      <c r="EA90" s="163">
        <v>6</v>
      </c>
      <c r="EB90" s="163">
        <v>1</v>
      </c>
      <c r="EC90" s="163">
        <v>153</v>
      </c>
      <c r="ED90" s="165">
        <v>8.4825464670089996</v>
      </c>
      <c r="EE90" s="165">
        <v>3.54825473129788</v>
      </c>
      <c r="EF90" s="165">
        <v>1.0533881233540501</v>
      </c>
      <c r="EG90" s="165">
        <v>8.7043123877151203</v>
      </c>
      <c r="EH90" s="166">
        <v>1.361396346557</v>
      </c>
      <c r="EI90" s="165">
        <v>108.753158460283</v>
      </c>
      <c r="EJ90" s="164">
        <v>0.25039872408293401</v>
      </c>
      <c r="EK90" s="164">
        <v>0.303296703296703</v>
      </c>
      <c r="EL90" s="283">
        <v>0.50847457600000001</v>
      </c>
      <c r="EM90" s="283">
        <v>0.21822033800000001</v>
      </c>
      <c r="EN90" s="283">
        <v>0.27330508399999998</v>
      </c>
      <c r="EO90" s="283">
        <v>7.3839660000000001E-2</v>
      </c>
      <c r="EP90" s="283">
        <v>0.41139240999999999</v>
      </c>
      <c r="EQ90" s="283">
        <v>0.11389605999999999</v>
      </c>
      <c r="ER90" s="165">
        <v>-0.113989320054965</v>
      </c>
      <c r="ES90" s="166">
        <v>4.49075989429888</v>
      </c>
      <c r="ET90" s="166">
        <v>4.46</v>
      </c>
      <c r="EU90" s="166">
        <v>4.1892759339988501</v>
      </c>
      <c r="EV90" s="166">
        <v>3.8693266418282901</v>
      </c>
      <c r="EW90" s="166">
        <v>4.1288389077480696</v>
      </c>
      <c r="EX90" s="289">
        <v>1.9997519254684399</v>
      </c>
    </row>
    <row r="91" spans="1:272" ht="13" customHeight="1">
      <c r="A91" s="160" t="s">
        <v>609</v>
      </c>
      <c r="B91" s="160">
        <v>11634</v>
      </c>
      <c r="C91" s="160">
        <v>20020</v>
      </c>
      <c r="D91" s="160">
        <v>670167</v>
      </c>
      <c r="E91" s="160" t="s">
        <v>2170</v>
      </c>
      <c r="G91" s="175"/>
      <c r="H91" s="168" t="s">
        <v>1305</v>
      </c>
      <c r="I91" s="169" t="s">
        <v>553</v>
      </c>
      <c r="J91" s="170">
        <v>30</v>
      </c>
      <c r="K91" s="161">
        <v>1</v>
      </c>
      <c r="M91" s="184" t="s">
        <v>837</v>
      </c>
      <c r="Z91" s="163"/>
      <c r="AS91" s="283"/>
      <c r="AT91" s="283"/>
      <c r="AU91" s="283"/>
      <c r="AV91" s="283"/>
      <c r="AW91" s="283"/>
      <c r="AX91" s="283"/>
      <c r="AY91" s="363"/>
      <c r="AZ91" s="283"/>
      <c r="BA91" s="283"/>
      <c r="BB91" s="283"/>
      <c r="BC91" s="283"/>
      <c r="BD91" s="164"/>
      <c r="BE91" s="164"/>
      <c r="BF91" s="164"/>
      <c r="BG91" s="164"/>
      <c r="BH91" s="164"/>
      <c r="BI91" s="164"/>
      <c r="BJ91" s="165"/>
      <c r="BK91" s="164"/>
      <c r="BL91" s="165"/>
      <c r="BM91" s="165"/>
      <c r="BN91" s="165"/>
      <c r="BO91" s="165"/>
      <c r="BP91" s="165"/>
      <c r="BQ91" s="165"/>
      <c r="BR91" s="165"/>
      <c r="BS91" s="289"/>
      <c r="BT91" s="297">
        <v>58</v>
      </c>
      <c r="BU91" s="284">
        <v>51</v>
      </c>
      <c r="BV91" s="298">
        <v>-1</v>
      </c>
      <c r="BW91" s="297"/>
      <c r="BX91" s="297"/>
      <c r="BY91" s="297"/>
      <c r="BZ91" s="297"/>
      <c r="CA91" s="284"/>
      <c r="CB91" s="298"/>
      <c r="CC91" s="297"/>
      <c r="CD91" s="284"/>
      <c r="CE91" s="352"/>
      <c r="CF91" s="298"/>
      <c r="CG91" s="297"/>
      <c r="CH91" s="284"/>
      <c r="CI91" s="352"/>
      <c r="CJ91" s="298"/>
      <c r="CK91" s="297"/>
      <c r="CL91" s="284"/>
      <c r="CM91" s="352"/>
      <c r="CN91" s="298"/>
      <c r="CO91" s="297"/>
      <c r="CP91" s="284"/>
      <c r="CQ91" s="352"/>
      <c r="CR91" s="298"/>
      <c r="CS91" s="297"/>
      <c r="CT91" s="284"/>
      <c r="CU91" s="352"/>
      <c r="CV91" s="352"/>
      <c r="CW91" s="298"/>
      <c r="CX91" s="297"/>
      <c r="CY91" s="284"/>
      <c r="CZ91" s="352"/>
      <c r="DA91" s="352"/>
      <c r="DB91" s="298"/>
      <c r="DC91" s="297"/>
      <c r="DD91" s="284"/>
      <c r="DE91" s="352"/>
      <c r="DF91" s="352"/>
      <c r="DG91" s="298"/>
      <c r="DH91" s="320">
        <v>-1</v>
      </c>
      <c r="DI91" s="319">
        <v>0</v>
      </c>
      <c r="DJ91" s="163">
        <v>59</v>
      </c>
      <c r="DK91" s="163">
        <v>0</v>
      </c>
      <c r="DL91" s="163">
        <v>0</v>
      </c>
      <c r="DM91" s="163">
        <v>4</v>
      </c>
      <c r="DN91" s="163">
        <v>3</v>
      </c>
      <c r="DO91" s="163">
        <v>2</v>
      </c>
      <c r="DP91" s="165">
        <v>51.2</v>
      </c>
      <c r="DQ91" s="165"/>
      <c r="DR91" s="165">
        <v>51.200000762939403</v>
      </c>
      <c r="DS91" s="163">
        <v>224</v>
      </c>
      <c r="DT91" s="163">
        <v>48</v>
      </c>
      <c r="DU91" s="163">
        <v>23</v>
      </c>
      <c r="DV91" s="163">
        <v>21</v>
      </c>
      <c r="DW91" s="163">
        <v>1</v>
      </c>
      <c r="DX91" s="163">
        <v>20</v>
      </c>
      <c r="DY91" s="163">
        <v>1</v>
      </c>
      <c r="DZ91" s="163">
        <v>4</v>
      </c>
      <c r="EA91" s="163">
        <v>1</v>
      </c>
      <c r="EB91" s="163">
        <v>0</v>
      </c>
      <c r="EC91" s="163">
        <v>46</v>
      </c>
      <c r="ED91" s="165">
        <v>8.0129048034480501</v>
      </c>
      <c r="EE91" s="165">
        <v>3.4838716536730598</v>
      </c>
      <c r="EF91" s="165">
        <v>0.17419358268365301</v>
      </c>
      <c r="EG91" s="165">
        <v>8.36129196881536</v>
      </c>
      <c r="EH91" s="166">
        <v>1.3161292913875999</v>
      </c>
      <c r="EI91" s="165">
        <v>105.137065882748</v>
      </c>
      <c r="EJ91" s="164">
        <v>0.24</v>
      </c>
      <c r="EK91" s="164">
        <v>0.30718954248365998</v>
      </c>
      <c r="EL91" s="283">
        <v>0.513157894</v>
      </c>
      <c r="EM91" s="283">
        <v>0.16447368400000001</v>
      </c>
      <c r="EN91" s="283">
        <v>0.32236842100000002</v>
      </c>
      <c r="EO91" s="283">
        <v>3.8961040000000002E-2</v>
      </c>
      <c r="EP91" s="283">
        <v>0.37012987000000003</v>
      </c>
      <c r="EQ91" s="283">
        <v>8.4916199999999997E-2</v>
      </c>
      <c r="ER91" s="165">
        <v>0.19193262298484301</v>
      </c>
      <c r="ES91" s="166">
        <v>3.6580652363567201</v>
      </c>
      <c r="ET91" s="166">
        <v>3.32</v>
      </c>
      <c r="EU91" s="166">
        <v>3.0312047353222402</v>
      </c>
      <c r="EV91" s="166">
        <v>4.2136530941708603</v>
      </c>
      <c r="EW91" s="166">
        <v>3.9431558200705599</v>
      </c>
      <c r="EX91" s="289">
        <v>1.10343313217163</v>
      </c>
    </row>
    <row r="92" spans="1:272" ht="13" customHeight="1">
      <c r="A92" s="160" t="s">
        <v>609</v>
      </c>
      <c r="B92" s="160">
        <v>9881</v>
      </c>
      <c r="C92" s="160">
        <v>14932</v>
      </c>
      <c r="D92" s="160">
        <v>594902</v>
      </c>
      <c r="E92" s="160" t="s">
        <v>213</v>
      </c>
      <c r="G92" s="175"/>
      <c r="H92" s="162" t="s">
        <v>3366</v>
      </c>
      <c r="I92" s="162" t="s">
        <v>607</v>
      </c>
      <c r="J92" s="160">
        <v>32</v>
      </c>
      <c r="K92" s="161">
        <v>1</v>
      </c>
      <c r="Z92" s="163"/>
      <c r="AS92" s="283"/>
      <c r="AT92" s="283"/>
      <c r="AU92" s="283"/>
      <c r="AV92" s="283"/>
      <c r="AW92" s="283"/>
      <c r="AX92" s="283"/>
      <c r="AY92" s="363"/>
      <c r="AZ92" s="283"/>
      <c r="BA92" s="283"/>
      <c r="BB92" s="283"/>
      <c r="BC92" s="283"/>
      <c r="BD92" s="164"/>
      <c r="BE92" s="164"/>
      <c r="BF92" s="164"/>
      <c r="BG92" s="164"/>
      <c r="BH92" s="164"/>
      <c r="BI92" s="164"/>
      <c r="BJ92" s="165"/>
      <c r="BK92" s="164"/>
      <c r="BL92" s="165"/>
      <c r="BM92" s="165"/>
      <c r="BN92" s="165"/>
      <c r="BO92" s="165"/>
      <c r="BP92" s="165"/>
      <c r="BQ92" s="165"/>
      <c r="BR92" s="165"/>
      <c r="BS92" s="289"/>
      <c r="BT92" s="297">
        <v>29</v>
      </c>
      <c r="BU92" s="284">
        <v>151</v>
      </c>
      <c r="BV92" s="298">
        <v>-1</v>
      </c>
      <c r="BW92" s="297"/>
      <c r="BX92" s="297"/>
      <c r="BY92" s="297"/>
      <c r="BZ92" s="297"/>
      <c r="CA92" s="284"/>
      <c r="CB92" s="298"/>
      <c r="CC92" s="297"/>
      <c r="CD92" s="284"/>
      <c r="CE92" s="352"/>
      <c r="CF92" s="298"/>
      <c r="CG92" s="297"/>
      <c r="CH92" s="284"/>
      <c r="CI92" s="352"/>
      <c r="CJ92" s="298"/>
      <c r="CK92" s="297"/>
      <c r="CL92" s="284"/>
      <c r="CM92" s="352"/>
      <c r="CN92" s="298"/>
      <c r="CO92" s="297"/>
      <c r="CP92" s="284"/>
      <c r="CQ92" s="352"/>
      <c r="CR92" s="298"/>
      <c r="CS92" s="297"/>
      <c r="CT92" s="284"/>
      <c r="CU92" s="352"/>
      <c r="CV92" s="352"/>
      <c r="CW92" s="298"/>
      <c r="CX92" s="297"/>
      <c r="CY92" s="284"/>
      <c r="CZ92" s="352"/>
      <c r="DA92" s="352"/>
      <c r="DB92" s="298"/>
      <c r="DC92" s="297"/>
      <c r="DD92" s="284"/>
      <c r="DE92" s="352"/>
      <c r="DF92" s="352"/>
      <c r="DG92" s="298"/>
      <c r="DH92" s="320">
        <v>-1</v>
      </c>
      <c r="DI92" s="319">
        <v>0</v>
      </c>
      <c r="DJ92" s="163">
        <v>29</v>
      </c>
      <c r="DK92" s="163">
        <v>29</v>
      </c>
      <c r="DL92" s="163">
        <v>0</v>
      </c>
      <c r="DM92" s="163">
        <v>13</v>
      </c>
      <c r="DN92" s="163">
        <v>10</v>
      </c>
      <c r="DO92" s="163">
        <v>0</v>
      </c>
      <c r="DP92" s="165">
        <v>151</v>
      </c>
      <c r="DQ92" s="165">
        <v>151</v>
      </c>
      <c r="DR92" s="165"/>
      <c r="DS92" s="163">
        <v>632</v>
      </c>
      <c r="DT92" s="163">
        <v>139</v>
      </c>
      <c r="DU92" s="163">
        <v>67</v>
      </c>
      <c r="DV92" s="163">
        <v>64</v>
      </c>
      <c r="DW92" s="163">
        <v>23</v>
      </c>
      <c r="DX92" s="163">
        <v>49</v>
      </c>
      <c r="DY92" s="163">
        <v>0</v>
      </c>
      <c r="DZ92" s="163">
        <v>5</v>
      </c>
      <c r="EA92" s="163">
        <v>2</v>
      </c>
      <c r="EB92" s="163">
        <v>1</v>
      </c>
      <c r="EC92" s="163">
        <v>118</v>
      </c>
      <c r="ED92" s="165">
        <v>7.0331125827814498</v>
      </c>
      <c r="EE92" s="165">
        <v>2.9205298013244998</v>
      </c>
      <c r="EF92" s="165">
        <v>1.37086092715231</v>
      </c>
      <c r="EG92" s="165">
        <v>8.2847682119205306</v>
      </c>
      <c r="EH92" s="166">
        <v>1.24503311258278</v>
      </c>
      <c r="EI92" s="165">
        <v>99.457651493958807</v>
      </c>
      <c r="EJ92" s="164">
        <v>0.24048442906574299</v>
      </c>
      <c r="EK92" s="164">
        <v>0.265446224256292</v>
      </c>
      <c r="EL92" s="283">
        <v>0.41921397300000002</v>
      </c>
      <c r="EM92" s="283">
        <v>0.16812226999999999</v>
      </c>
      <c r="EN92" s="283">
        <v>0.41266375500000002</v>
      </c>
      <c r="EO92" s="283">
        <v>6.521739E-2</v>
      </c>
      <c r="EP92" s="283">
        <v>0.41086957000000002</v>
      </c>
      <c r="EQ92" s="283">
        <v>7.8455789999999997E-2</v>
      </c>
      <c r="ER92" s="165">
        <v>0.30454398464170701</v>
      </c>
      <c r="ES92" s="166">
        <v>3.8145695364238401</v>
      </c>
      <c r="ET92" s="166">
        <v>4.0199999999999996</v>
      </c>
      <c r="EU92" s="166">
        <v>4.6567548581306504</v>
      </c>
      <c r="EV92" s="166">
        <v>4.5692573518152999</v>
      </c>
      <c r="EW92" s="166">
        <v>4.5826396803081</v>
      </c>
      <c r="EX92" s="289">
        <v>0.77988517284393299</v>
      </c>
    </row>
    <row r="93" spans="1:272" ht="13" customHeight="1">
      <c r="A93" s="160" t="s">
        <v>609</v>
      </c>
      <c r="B93" s="160">
        <v>10644</v>
      </c>
      <c r="C93" s="160">
        <v>19614</v>
      </c>
      <c r="D93" s="160">
        <v>672335</v>
      </c>
      <c r="E93" s="160" t="s">
        <v>17</v>
      </c>
      <c r="G93" s="175"/>
      <c r="H93" s="162" t="s">
        <v>525</v>
      </c>
      <c r="I93" s="162" t="s">
        <v>1858</v>
      </c>
      <c r="J93" s="161">
        <v>28</v>
      </c>
      <c r="K93" s="161">
        <v>1</v>
      </c>
      <c r="M93" s="184" t="s">
        <v>46</v>
      </c>
      <c r="Z93" s="163"/>
      <c r="AS93" s="283"/>
      <c r="AT93" s="283"/>
      <c r="AU93" s="283"/>
      <c r="AV93" s="283"/>
      <c r="AW93" s="283"/>
      <c r="AX93" s="283"/>
      <c r="AY93" s="363"/>
      <c r="AZ93" s="283"/>
      <c r="BA93" s="283"/>
      <c r="BB93" s="283"/>
      <c r="BC93" s="283"/>
      <c r="BD93" s="164"/>
      <c r="BE93" s="164"/>
      <c r="BF93" s="164"/>
      <c r="BG93" s="164"/>
      <c r="BH93" s="164"/>
      <c r="BI93" s="164"/>
      <c r="BJ93" s="165"/>
      <c r="BK93" s="164"/>
      <c r="BL93" s="165"/>
      <c r="BM93" s="165"/>
      <c r="BN93" s="165"/>
      <c r="BO93" s="165"/>
      <c r="BP93" s="165"/>
      <c r="BQ93" s="165"/>
      <c r="BR93" s="165"/>
      <c r="BS93" s="289"/>
      <c r="BT93" s="297">
        <v>62</v>
      </c>
      <c r="BU93" s="284">
        <v>53.2</v>
      </c>
      <c r="BV93" s="298">
        <v>0</v>
      </c>
      <c r="BW93" s="297"/>
      <c r="BX93" s="297"/>
      <c r="BY93" s="297"/>
      <c r="BZ93" s="297"/>
      <c r="CA93" s="284"/>
      <c r="CB93" s="298"/>
      <c r="CC93" s="297"/>
      <c r="CD93" s="284"/>
      <c r="CE93" s="352"/>
      <c r="CF93" s="298"/>
      <c r="CG93" s="297"/>
      <c r="CH93" s="284"/>
      <c r="CI93" s="352"/>
      <c r="CJ93" s="298"/>
      <c r="CK93" s="297"/>
      <c r="CL93" s="284"/>
      <c r="CM93" s="352"/>
      <c r="CN93" s="298"/>
      <c r="CO93" s="297"/>
      <c r="CP93" s="284"/>
      <c r="CQ93" s="352"/>
      <c r="CR93" s="298"/>
      <c r="CS93" s="297"/>
      <c r="CT93" s="284"/>
      <c r="CU93" s="352"/>
      <c r="CV93" s="352"/>
      <c r="CW93" s="298"/>
      <c r="CX93" s="297"/>
      <c r="CY93" s="284"/>
      <c r="CZ93" s="352"/>
      <c r="DA93" s="352"/>
      <c r="DB93" s="298"/>
      <c r="DC93" s="297"/>
      <c r="DD93" s="284"/>
      <c r="DE93" s="352"/>
      <c r="DF93" s="352"/>
      <c r="DG93" s="298"/>
      <c r="DH93" s="320">
        <v>0</v>
      </c>
      <c r="DI93" s="319">
        <v>0</v>
      </c>
      <c r="DJ93" s="163">
        <v>62</v>
      </c>
      <c r="DK93" s="163">
        <v>0</v>
      </c>
      <c r="DL93" s="163">
        <v>0</v>
      </c>
      <c r="DM93" s="163">
        <v>2</v>
      </c>
      <c r="DN93" s="163">
        <v>0</v>
      </c>
      <c r="DO93" s="163">
        <v>2</v>
      </c>
      <c r="DP93" s="165">
        <v>53.2</v>
      </c>
      <c r="DQ93" s="165"/>
      <c r="DR93" s="165">
        <v>53.200000762939403</v>
      </c>
      <c r="DS93" s="163">
        <v>238</v>
      </c>
      <c r="DT93" s="163">
        <v>47</v>
      </c>
      <c r="DU93" s="163">
        <v>29</v>
      </c>
      <c r="DV93" s="163">
        <v>27</v>
      </c>
      <c r="DW93" s="163">
        <v>0</v>
      </c>
      <c r="DX93" s="163">
        <v>28</v>
      </c>
      <c r="DY93" s="163">
        <v>0</v>
      </c>
      <c r="DZ93" s="163">
        <v>5</v>
      </c>
      <c r="EA93" s="163">
        <v>6</v>
      </c>
      <c r="EB93" s="163">
        <v>0</v>
      </c>
      <c r="EC93" s="163">
        <v>46</v>
      </c>
      <c r="ED93" s="165">
        <v>7.7142871765301901</v>
      </c>
      <c r="EE93" s="165">
        <v>4.6956530639749001</v>
      </c>
      <c r="EF93" s="165">
        <v>0</v>
      </c>
      <c r="EG93" s="165">
        <v>7.8819890716721499</v>
      </c>
      <c r="EH93" s="166">
        <v>1.39751579284967</v>
      </c>
      <c r="EI93" s="165">
        <v>111.63850766523601</v>
      </c>
      <c r="EJ93" s="164">
        <v>0.22926829268292601</v>
      </c>
      <c r="EK93" s="164">
        <v>0.29559748427672899</v>
      </c>
      <c r="EL93" s="283">
        <v>0.55769230700000005</v>
      </c>
      <c r="EM93" s="283">
        <v>0.14743589700000001</v>
      </c>
      <c r="EN93" s="283">
        <v>0.29487179400000002</v>
      </c>
      <c r="EO93" s="283">
        <v>5.031447E-2</v>
      </c>
      <c r="EP93" s="283">
        <v>0.33962263999999998</v>
      </c>
      <c r="EQ93" s="283">
        <v>9.5953759999999999E-2</v>
      </c>
      <c r="ER93" s="165">
        <v>0.51068154987813996</v>
      </c>
      <c r="ES93" s="166">
        <v>4.5279511688329404</v>
      </c>
      <c r="ET93" s="166">
        <v>3.59</v>
      </c>
      <c r="EU93" s="166">
        <v>3.2971234402977201</v>
      </c>
      <c r="EV93" s="166">
        <v>4.5932138290393798</v>
      </c>
      <c r="EW93" s="166">
        <v>4.3746468887536096</v>
      </c>
      <c r="EX93" s="289">
        <v>0.69484382867813099</v>
      </c>
    </row>
    <row r="94" spans="1:272" ht="13" customHeight="1">
      <c r="A94" s="160" t="s">
        <v>609</v>
      </c>
      <c r="B94" s="160">
        <v>10513</v>
      </c>
      <c r="C94" s="160">
        <v>21844</v>
      </c>
      <c r="D94" s="160">
        <v>666129</v>
      </c>
      <c r="E94" s="160" t="s">
        <v>686</v>
      </c>
      <c r="G94" s="175"/>
      <c r="H94" s="162" t="s">
        <v>307</v>
      </c>
      <c r="I94" s="162" t="s">
        <v>1711</v>
      </c>
      <c r="J94" s="161">
        <v>26</v>
      </c>
      <c r="K94" s="161">
        <v>1</v>
      </c>
      <c r="M94" s="184" t="s">
        <v>46</v>
      </c>
      <c r="Z94" s="163"/>
      <c r="AS94" s="283"/>
      <c r="AT94" s="283"/>
      <c r="AU94" s="283"/>
      <c r="AV94" s="283"/>
      <c r="AW94" s="283"/>
      <c r="AX94" s="283"/>
      <c r="AY94" s="363"/>
      <c r="AZ94" s="283"/>
      <c r="BA94" s="283"/>
      <c r="BB94" s="283"/>
      <c r="BC94" s="283"/>
      <c r="BD94" s="164"/>
      <c r="BE94" s="164"/>
      <c r="BF94" s="164"/>
      <c r="BG94" s="164"/>
      <c r="BH94" s="164"/>
      <c r="BI94" s="164"/>
      <c r="BJ94" s="165"/>
      <c r="BK94" s="164"/>
      <c r="BL94" s="165"/>
      <c r="BM94" s="165"/>
      <c r="BN94" s="165"/>
      <c r="BO94" s="165"/>
      <c r="BP94" s="165"/>
      <c r="BQ94" s="165"/>
      <c r="BR94" s="165"/>
      <c r="BS94" s="289"/>
      <c r="BT94" s="297">
        <v>7</v>
      </c>
      <c r="BU94" s="284">
        <v>37</v>
      </c>
      <c r="BV94" s="298">
        <v>0</v>
      </c>
      <c r="BW94" s="297"/>
      <c r="BX94" s="297"/>
      <c r="BY94" s="297"/>
      <c r="BZ94" s="297"/>
      <c r="CA94" s="284"/>
      <c r="CB94" s="298"/>
      <c r="CC94" s="297"/>
      <c r="CD94" s="284"/>
      <c r="CE94" s="352"/>
      <c r="CF94" s="298"/>
      <c r="CG94" s="297"/>
      <c r="CH94" s="284"/>
      <c r="CI94" s="352"/>
      <c r="CJ94" s="298"/>
      <c r="CK94" s="297"/>
      <c r="CL94" s="284"/>
      <c r="CM94" s="352"/>
      <c r="CN94" s="298"/>
      <c r="CO94" s="297"/>
      <c r="CP94" s="284"/>
      <c r="CQ94" s="352"/>
      <c r="CR94" s="298"/>
      <c r="CS94" s="297"/>
      <c r="CT94" s="284"/>
      <c r="CU94" s="352"/>
      <c r="CV94" s="352"/>
      <c r="CW94" s="298"/>
      <c r="CX94" s="297"/>
      <c r="CY94" s="284"/>
      <c r="CZ94" s="352"/>
      <c r="DA94" s="352"/>
      <c r="DB94" s="298"/>
      <c r="DC94" s="297"/>
      <c r="DD94" s="284"/>
      <c r="DE94" s="352"/>
      <c r="DF94" s="352"/>
      <c r="DG94" s="298"/>
      <c r="DH94" s="320">
        <v>0</v>
      </c>
      <c r="DI94" s="319">
        <v>0</v>
      </c>
      <c r="DJ94" s="163">
        <v>7</v>
      </c>
      <c r="DK94" s="163">
        <v>7</v>
      </c>
      <c r="DL94" s="163">
        <v>1</v>
      </c>
      <c r="DM94" s="163">
        <v>2</v>
      </c>
      <c r="DN94" s="163">
        <v>2</v>
      </c>
      <c r="DO94" s="163">
        <v>0</v>
      </c>
      <c r="DP94" s="165">
        <v>37</v>
      </c>
      <c r="DQ94" s="165">
        <v>37</v>
      </c>
      <c r="DR94" s="165"/>
      <c r="DS94" s="163">
        <v>161</v>
      </c>
      <c r="DT94" s="163">
        <v>40</v>
      </c>
      <c r="DU94" s="163">
        <v>24</v>
      </c>
      <c r="DV94" s="163">
        <v>22</v>
      </c>
      <c r="DW94" s="163">
        <v>5</v>
      </c>
      <c r="DX94" s="163">
        <v>4</v>
      </c>
      <c r="DY94" s="163">
        <v>0</v>
      </c>
      <c r="DZ94" s="163">
        <v>5</v>
      </c>
      <c r="EA94" s="163">
        <v>1</v>
      </c>
      <c r="EB94" s="163">
        <v>0</v>
      </c>
      <c r="EC94" s="163">
        <v>34</v>
      </c>
      <c r="ED94" s="165">
        <v>8.2702702702702702</v>
      </c>
      <c r="EE94" s="165">
        <v>0.97297297297297303</v>
      </c>
      <c r="EF94" s="165">
        <v>1.21621621621621</v>
      </c>
      <c r="EG94" s="165">
        <v>9.7297297297297298</v>
      </c>
      <c r="EH94" s="166">
        <v>1.1891891891891799</v>
      </c>
      <c r="EI94" s="165">
        <v>92.337002780538995</v>
      </c>
      <c r="EJ94" s="164">
        <v>0.26315789473684198</v>
      </c>
      <c r="EK94" s="164">
        <v>0.30973451327433599</v>
      </c>
      <c r="EL94" s="283">
        <v>0.51282051200000001</v>
      </c>
      <c r="EM94" s="283">
        <v>0.18803418799999999</v>
      </c>
      <c r="EN94" s="283">
        <v>0.29914529899999998</v>
      </c>
      <c r="EO94" s="283">
        <v>8.4745760000000003E-2</v>
      </c>
      <c r="EP94" s="283">
        <v>0.48305084999999998</v>
      </c>
      <c r="EQ94" s="283">
        <v>9.3378610000000001E-2</v>
      </c>
      <c r="ER94" s="165">
        <v>-0.32587241915256199</v>
      </c>
      <c r="ES94" s="166">
        <v>5.35135135135135</v>
      </c>
      <c r="ET94" s="166">
        <v>4.43</v>
      </c>
      <c r="EU94" s="166">
        <v>3.8153372816137301</v>
      </c>
      <c r="EV94" s="166">
        <v>3.4889502773413699</v>
      </c>
      <c r="EW94" s="166">
        <v>3.4531411903990898</v>
      </c>
      <c r="EX94" s="289">
        <v>0.59662038087844804</v>
      </c>
    </row>
    <row r="95" spans="1:272" ht="13" customHeight="1">
      <c r="A95" s="160" t="s">
        <v>609</v>
      </c>
      <c r="B95" s="160">
        <v>11354</v>
      </c>
      <c r="C95" s="160">
        <v>21649</v>
      </c>
      <c r="D95" s="160">
        <v>665622</v>
      </c>
      <c r="E95" s="160" t="s">
        <v>354</v>
      </c>
      <c r="G95" s="175"/>
      <c r="H95" s="162" t="s">
        <v>1807</v>
      </c>
      <c r="I95" s="162" t="s">
        <v>589</v>
      </c>
      <c r="J95" s="160">
        <v>25</v>
      </c>
      <c r="K95" s="161">
        <v>1</v>
      </c>
      <c r="Z95" s="163"/>
      <c r="AS95" s="283"/>
      <c r="AT95" s="283"/>
      <c r="AU95" s="283"/>
      <c r="AV95" s="283"/>
      <c r="AW95" s="283"/>
      <c r="AX95" s="283"/>
      <c r="AY95" s="363"/>
      <c r="AZ95" s="283"/>
      <c r="BA95" s="283"/>
      <c r="BB95" s="283"/>
      <c r="BC95" s="283"/>
      <c r="BD95" s="164"/>
      <c r="BE95" s="164"/>
      <c r="BF95" s="164"/>
      <c r="BG95" s="164"/>
      <c r="BH95" s="164"/>
      <c r="BI95" s="164"/>
      <c r="BJ95" s="165"/>
      <c r="BK95" s="164"/>
      <c r="BL95" s="165"/>
      <c r="BM95" s="165"/>
      <c r="BN95" s="165"/>
      <c r="BO95" s="165"/>
      <c r="BP95" s="165"/>
      <c r="BQ95" s="165"/>
      <c r="BR95" s="165"/>
      <c r="BS95" s="289"/>
      <c r="BT95" s="297">
        <v>8</v>
      </c>
      <c r="BU95" s="284">
        <v>40</v>
      </c>
      <c r="BV95" s="298">
        <v>1</v>
      </c>
      <c r="BW95" s="297"/>
      <c r="BX95" s="297"/>
      <c r="BY95" s="297"/>
      <c r="BZ95" s="297"/>
      <c r="CA95" s="284"/>
      <c r="CB95" s="298"/>
      <c r="CC95" s="297"/>
      <c r="CD95" s="284"/>
      <c r="CE95" s="352"/>
      <c r="CF95" s="298"/>
      <c r="CG95" s="297"/>
      <c r="CH95" s="284"/>
      <c r="CI95" s="352"/>
      <c r="CJ95" s="298"/>
      <c r="CK95" s="297"/>
      <c r="CL95" s="284"/>
      <c r="CM95" s="352"/>
      <c r="CN95" s="298"/>
      <c r="CO95" s="297"/>
      <c r="CP95" s="284"/>
      <c r="CQ95" s="352"/>
      <c r="CR95" s="298"/>
      <c r="CS95" s="297"/>
      <c r="CT95" s="284"/>
      <c r="CU95" s="352"/>
      <c r="CV95" s="352"/>
      <c r="CW95" s="298"/>
      <c r="CX95" s="297"/>
      <c r="CY95" s="284"/>
      <c r="CZ95" s="352"/>
      <c r="DA95" s="352"/>
      <c r="DB95" s="298"/>
      <c r="DC95" s="297"/>
      <c r="DD95" s="284"/>
      <c r="DE95" s="352"/>
      <c r="DF95" s="352"/>
      <c r="DG95" s="298"/>
      <c r="DH95" s="320">
        <v>1</v>
      </c>
      <c r="DI95" s="319">
        <v>0</v>
      </c>
      <c r="DJ95" s="163">
        <v>8</v>
      </c>
      <c r="DK95" s="163">
        <v>8</v>
      </c>
      <c r="DL95" s="163">
        <v>0</v>
      </c>
      <c r="DM95" s="163">
        <v>2</v>
      </c>
      <c r="DN95" s="163">
        <v>4</v>
      </c>
      <c r="DO95" s="163">
        <v>0</v>
      </c>
      <c r="DP95" s="165">
        <v>40</v>
      </c>
      <c r="DQ95" s="165">
        <v>40</v>
      </c>
      <c r="DR95" s="165"/>
      <c r="DS95" s="163">
        <v>180</v>
      </c>
      <c r="DT95" s="163">
        <v>43</v>
      </c>
      <c r="DU95" s="163">
        <v>24</v>
      </c>
      <c r="DV95" s="163">
        <v>23</v>
      </c>
      <c r="DW95" s="163">
        <v>4</v>
      </c>
      <c r="DX95" s="163">
        <v>20</v>
      </c>
      <c r="DY95" s="163">
        <v>1</v>
      </c>
      <c r="DZ95" s="163">
        <v>1</v>
      </c>
      <c r="EA95" s="163">
        <v>5</v>
      </c>
      <c r="EB95" s="163">
        <v>0</v>
      </c>
      <c r="EC95" s="163">
        <v>32</v>
      </c>
      <c r="ED95" s="165">
        <v>7.2</v>
      </c>
      <c r="EE95" s="165">
        <v>4.5</v>
      </c>
      <c r="EF95" s="165">
        <v>0.9</v>
      </c>
      <c r="EG95" s="165">
        <v>9.6750000000000007</v>
      </c>
      <c r="EH95" s="166">
        <v>1.575</v>
      </c>
      <c r="EI95" s="165">
        <v>125.816574290163</v>
      </c>
      <c r="EJ95" s="164">
        <v>0.27044025157232698</v>
      </c>
      <c r="EK95" s="164">
        <v>0.31707317073170699</v>
      </c>
      <c r="EL95" s="283">
        <v>0.38582677100000001</v>
      </c>
      <c r="EM95" s="283">
        <v>0.204724409</v>
      </c>
      <c r="EN95" s="283">
        <v>0.40944881799999999</v>
      </c>
      <c r="EO95" s="283">
        <v>8.6614170000000004E-2</v>
      </c>
      <c r="EP95" s="283">
        <v>0.44881890000000002</v>
      </c>
      <c r="EQ95" s="283">
        <v>9.1666670000000006E-2</v>
      </c>
      <c r="ER95" s="165">
        <v>6.10309502894954E-2</v>
      </c>
      <c r="ES95" s="166">
        <v>5.1749999999999998</v>
      </c>
      <c r="ET95" s="166">
        <v>4.55</v>
      </c>
      <c r="EU95" s="166">
        <v>4.4416886329650804</v>
      </c>
      <c r="EV95" s="166">
        <v>5.1074253499507902</v>
      </c>
      <c r="EW95" s="166">
        <v>5.1413932986897901</v>
      </c>
      <c r="EX95" s="289">
        <v>0.40427690744400002</v>
      </c>
    </row>
    <row r="96" spans="1:272" ht="13" customHeight="1">
      <c r="A96" s="160" t="s">
        <v>609</v>
      </c>
      <c r="B96" s="160">
        <v>12095</v>
      </c>
      <c r="C96" s="160">
        <v>22717</v>
      </c>
      <c r="D96" s="160">
        <v>672582</v>
      </c>
      <c r="E96" s="160" t="s">
        <v>2170</v>
      </c>
      <c r="G96" s="175"/>
      <c r="H96" s="162" t="s">
        <v>2601</v>
      </c>
      <c r="I96" s="162" t="s">
        <v>1857</v>
      </c>
      <c r="J96" s="161">
        <v>24</v>
      </c>
      <c r="K96" s="161">
        <v>1</v>
      </c>
      <c r="M96" s="184" t="s">
        <v>46</v>
      </c>
      <c r="Z96" s="163"/>
      <c r="AS96" s="283"/>
      <c r="AT96" s="283"/>
      <c r="AU96" s="283"/>
      <c r="AV96" s="283"/>
      <c r="AW96" s="283"/>
      <c r="AX96" s="283"/>
      <c r="AY96" s="363"/>
      <c r="AZ96" s="283"/>
      <c r="BA96" s="283"/>
      <c r="BB96" s="283"/>
      <c r="BC96" s="283"/>
      <c r="BD96" s="164"/>
      <c r="BE96" s="164"/>
      <c r="BF96" s="164"/>
      <c r="BG96" s="164"/>
      <c r="BH96" s="164"/>
      <c r="BI96" s="164"/>
      <c r="BJ96" s="165"/>
      <c r="BK96" s="164"/>
      <c r="BL96" s="165"/>
      <c r="BM96" s="165"/>
      <c r="BN96" s="165"/>
      <c r="BO96" s="165"/>
      <c r="BP96" s="165"/>
      <c r="BQ96" s="165"/>
      <c r="BR96" s="165"/>
      <c r="BS96" s="289"/>
      <c r="BT96" s="297">
        <v>59</v>
      </c>
      <c r="BU96" s="284">
        <v>53</v>
      </c>
      <c r="BV96" s="298">
        <v>1</v>
      </c>
      <c r="BW96" s="297"/>
      <c r="BX96" s="297"/>
      <c r="BY96" s="297"/>
      <c r="BZ96" s="297"/>
      <c r="CA96" s="284"/>
      <c r="CB96" s="298"/>
      <c r="CC96" s="297"/>
      <c r="CD96" s="284"/>
      <c r="CE96" s="352"/>
      <c r="CF96" s="298"/>
      <c r="CG96" s="297"/>
      <c r="CH96" s="284"/>
      <c r="CI96" s="352"/>
      <c r="CJ96" s="298"/>
      <c r="CK96" s="297"/>
      <c r="CL96" s="284"/>
      <c r="CM96" s="352"/>
      <c r="CN96" s="298"/>
      <c r="CO96" s="297"/>
      <c r="CP96" s="284"/>
      <c r="CQ96" s="352"/>
      <c r="CR96" s="298"/>
      <c r="CS96" s="297"/>
      <c r="CT96" s="284"/>
      <c r="CU96" s="352"/>
      <c r="CV96" s="352"/>
      <c r="CW96" s="298"/>
      <c r="CX96" s="297"/>
      <c r="CY96" s="284"/>
      <c r="CZ96" s="352"/>
      <c r="DA96" s="352"/>
      <c r="DB96" s="298"/>
      <c r="DC96" s="297"/>
      <c r="DD96" s="284"/>
      <c r="DE96" s="352"/>
      <c r="DF96" s="352"/>
      <c r="DG96" s="298"/>
      <c r="DH96" s="320">
        <v>1</v>
      </c>
      <c r="DI96" s="319">
        <v>0</v>
      </c>
      <c r="DJ96" s="163">
        <v>60</v>
      </c>
      <c r="DK96" s="163">
        <v>0</v>
      </c>
      <c r="DL96" s="163">
        <v>0</v>
      </c>
      <c r="DM96" s="163">
        <v>2</v>
      </c>
      <c r="DN96" s="163">
        <v>0</v>
      </c>
      <c r="DO96" s="163">
        <v>0</v>
      </c>
      <c r="DP96" s="165">
        <v>53.2</v>
      </c>
      <c r="DQ96" s="165"/>
      <c r="DR96" s="165">
        <v>53.200000762939403</v>
      </c>
      <c r="DS96" s="163">
        <v>239</v>
      </c>
      <c r="DT96" s="163">
        <v>59</v>
      </c>
      <c r="DU96" s="163">
        <v>24</v>
      </c>
      <c r="DV96" s="163">
        <v>23</v>
      </c>
      <c r="DW96" s="163">
        <v>6</v>
      </c>
      <c r="DX96" s="163">
        <v>19</v>
      </c>
      <c r="DY96" s="163">
        <v>2</v>
      </c>
      <c r="DZ96" s="163">
        <v>2</v>
      </c>
      <c r="EA96" s="163">
        <v>3</v>
      </c>
      <c r="EB96" s="163">
        <v>0</v>
      </c>
      <c r="EC96" s="163">
        <v>49</v>
      </c>
      <c r="ED96" s="165">
        <v>8.2173934460593205</v>
      </c>
      <c r="EE96" s="165">
        <v>3.18633623418626</v>
      </c>
      <c r="EF96" s="165">
        <v>1.00621144237461</v>
      </c>
      <c r="EG96" s="165">
        <v>9.8944125166836692</v>
      </c>
      <c r="EH96" s="166">
        <v>1.45341652787443</v>
      </c>
      <c r="EI96" s="165">
        <v>116.104056224676</v>
      </c>
      <c r="EJ96" s="164">
        <v>0.27064220183486198</v>
      </c>
      <c r="EK96" s="164">
        <v>0.32515337423312801</v>
      </c>
      <c r="EL96" s="283">
        <v>0.58433734900000001</v>
      </c>
      <c r="EM96" s="283">
        <v>0.16265060200000001</v>
      </c>
      <c r="EN96" s="283">
        <v>0.25301204799999999</v>
      </c>
      <c r="EO96" s="283">
        <v>7.100592E-2</v>
      </c>
      <c r="EP96" s="283">
        <v>0.42603550000000001</v>
      </c>
      <c r="EQ96" s="283">
        <v>6.0796650000000001E-2</v>
      </c>
      <c r="ER96" s="165">
        <v>-0.69498024992435004</v>
      </c>
      <c r="ES96" s="166">
        <v>3.8571438624360099</v>
      </c>
      <c r="ET96" s="166">
        <v>4.43</v>
      </c>
      <c r="EU96" s="166">
        <v>3.9679310778189398</v>
      </c>
      <c r="EV96" s="166">
        <v>3.6979015107383799</v>
      </c>
      <c r="EW96" s="166">
        <v>3.55631008566586</v>
      </c>
      <c r="EX96" s="289">
        <v>0.205742508172988</v>
      </c>
    </row>
    <row r="97" spans="1:154" ht="13" customHeight="1">
      <c r="A97" s="160" t="s">
        <v>609</v>
      </c>
      <c r="B97" s="160">
        <v>12661</v>
      </c>
      <c r="C97" s="160">
        <v>16835</v>
      </c>
      <c r="D97" s="160">
        <v>657514</v>
      </c>
      <c r="E97" s="160" t="s">
        <v>609</v>
      </c>
      <c r="G97" s="175"/>
      <c r="H97" s="162" t="s">
        <v>2856</v>
      </c>
      <c r="I97" s="162" t="s">
        <v>1199</v>
      </c>
      <c r="J97" s="160">
        <v>32</v>
      </c>
      <c r="K97" s="161">
        <v>1</v>
      </c>
      <c r="Z97" s="163"/>
      <c r="AS97" s="283"/>
      <c r="AT97" s="283"/>
      <c r="AU97" s="283"/>
      <c r="AV97" s="283"/>
      <c r="AW97" s="283"/>
      <c r="AX97" s="283"/>
      <c r="AY97" s="363"/>
      <c r="AZ97" s="283"/>
      <c r="BA97" s="283"/>
      <c r="BB97" s="283"/>
      <c r="BC97" s="283"/>
      <c r="BD97" s="164"/>
      <c r="BE97" s="164"/>
      <c r="BF97" s="164"/>
      <c r="BG97" s="164"/>
      <c r="BH97" s="164"/>
      <c r="BI97" s="164"/>
      <c r="BJ97" s="165"/>
      <c r="BK97" s="164"/>
      <c r="BL97" s="165"/>
      <c r="BM97" s="165"/>
      <c r="BN97" s="165"/>
      <c r="BO97" s="165"/>
      <c r="BP97" s="165"/>
      <c r="BQ97" s="165"/>
      <c r="BR97" s="165"/>
      <c r="BS97" s="289"/>
      <c r="BT97" s="297">
        <v>57</v>
      </c>
      <c r="BU97" s="284">
        <v>51</v>
      </c>
      <c r="BV97" s="298">
        <v>2</v>
      </c>
      <c r="BW97" s="297"/>
      <c r="BX97" s="297"/>
      <c r="BY97" s="297"/>
      <c r="BZ97" s="297"/>
      <c r="CA97" s="284"/>
      <c r="CB97" s="298"/>
      <c r="CC97" s="297"/>
      <c r="CD97" s="284"/>
      <c r="CE97" s="352"/>
      <c r="CF97" s="298"/>
      <c r="CG97" s="297"/>
      <c r="CH97" s="284"/>
      <c r="CI97" s="352"/>
      <c r="CJ97" s="298"/>
      <c r="CK97" s="297"/>
      <c r="CL97" s="284"/>
      <c r="CM97" s="352"/>
      <c r="CN97" s="298"/>
      <c r="CO97" s="297"/>
      <c r="CP97" s="284"/>
      <c r="CQ97" s="352"/>
      <c r="CR97" s="298"/>
      <c r="CS97" s="297"/>
      <c r="CT97" s="284"/>
      <c r="CU97" s="352"/>
      <c r="CV97" s="352"/>
      <c r="CW97" s="298"/>
      <c r="CX97" s="297"/>
      <c r="CY97" s="284"/>
      <c r="CZ97" s="352"/>
      <c r="DA97" s="352"/>
      <c r="DB97" s="298"/>
      <c r="DC97" s="297"/>
      <c r="DD97" s="284"/>
      <c r="DE97" s="352"/>
      <c r="DF97" s="352"/>
      <c r="DG97" s="298"/>
      <c r="DH97" s="320">
        <v>2</v>
      </c>
      <c r="DI97" s="319">
        <v>0</v>
      </c>
      <c r="DJ97" s="163">
        <v>57</v>
      </c>
      <c r="DK97" s="163">
        <v>3</v>
      </c>
      <c r="DL97" s="163">
        <v>0</v>
      </c>
      <c r="DM97" s="163">
        <v>4</v>
      </c>
      <c r="DN97" s="163">
        <v>3</v>
      </c>
      <c r="DO97" s="163">
        <v>0</v>
      </c>
      <c r="DP97" s="165">
        <v>51</v>
      </c>
      <c r="DQ97" s="165">
        <v>3.20000004768371</v>
      </c>
      <c r="DR97" s="165">
        <v>47.099998474121001</v>
      </c>
      <c r="DS97" s="163">
        <v>226</v>
      </c>
      <c r="DT97" s="163">
        <v>50</v>
      </c>
      <c r="DU97" s="163">
        <v>25</v>
      </c>
      <c r="DV97" s="163">
        <v>23</v>
      </c>
      <c r="DW97" s="163">
        <v>6</v>
      </c>
      <c r="DX97" s="163">
        <v>22</v>
      </c>
      <c r="DY97" s="163">
        <v>6</v>
      </c>
      <c r="DZ97" s="163">
        <v>6</v>
      </c>
      <c r="EA97" s="163">
        <v>7</v>
      </c>
      <c r="EB97" s="163">
        <v>0</v>
      </c>
      <c r="EC97" s="163">
        <v>56</v>
      </c>
      <c r="ED97" s="165">
        <v>9.8823562674879994</v>
      </c>
      <c r="EE97" s="165">
        <v>3.8823542479417101</v>
      </c>
      <c r="EF97" s="165">
        <v>1.05882388580228</v>
      </c>
      <c r="EG97" s="165">
        <v>8.8235323816857196</v>
      </c>
      <c r="EH97" s="166">
        <v>1.4117651810697101</v>
      </c>
      <c r="EI97" s="165">
        <v>112.776799228142</v>
      </c>
      <c r="EJ97" s="164">
        <v>0.25252525252525199</v>
      </c>
      <c r="EK97" s="164">
        <v>0.32352941176470501</v>
      </c>
      <c r="EL97" s="283">
        <v>0.45323741000000001</v>
      </c>
      <c r="EM97" s="283">
        <v>0.21582733800000001</v>
      </c>
      <c r="EN97" s="283">
        <v>0.33093525099999999</v>
      </c>
      <c r="EO97" s="283">
        <v>6.3380279999999997E-2</v>
      </c>
      <c r="EP97" s="283">
        <v>0.36619718000000001</v>
      </c>
      <c r="EQ97" s="283">
        <v>8.837209E-2</v>
      </c>
      <c r="ER97" s="165">
        <v>-0.33672850227774698</v>
      </c>
      <c r="ES97" s="166">
        <v>4.0588248955754302</v>
      </c>
      <c r="ET97" s="166">
        <v>3.64</v>
      </c>
      <c r="EU97" s="166">
        <v>4.1470811198190498</v>
      </c>
      <c r="EV97" s="166">
        <v>3.9815288617026399</v>
      </c>
      <c r="EW97" s="166">
        <v>3.6870047376992199</v>
      </c>
      <c r="EX97" s="289">
        <v>0.20361154526472</v>
      </c>
    </row>
    <row r="98" spans="1:154" ht="13" customHeight="1">
      <c r="A98" s="160" t="s">
        <v>609</v>
      </c>
      <c r="B98" s="160">
        <v>12118</v>
      </c>
      <c r="C98" s="160">
        <v>27500</v>
      </c>
      <c r="D98" s="160">
        <v>677944</v>
      </c>
      <c r="E98" s="160" t="s">
        <v>45</v>
      </c>
      <c r="G98" s="175"/>
      <c r="H98" s="162" t="s">
        <v>3553</v>
      </c>
      <c r="I98" s="162" t="s">
        <v>3554</v>
      </c>
      <c r="J98" s="160">
        <v>25</v>
      </c>
      <c r="K98" s="161">
        <v>1</v>
      </c>
      <c r="Z98" s="163"/>
      <c r="AS98" s="283"/>
      <c r="AT98" s="283"/>
      <c r="AU98" s="283"/>
      <c r="AV98" s="283"/>
      <c r="AW98" s="283"/>
      <c r="AX98" s="283"/>
      <c r="AY98" s="363"/>
      <c r="AZ98" s="283"/>
      <c r="BA98" s="283"/>
      <c r="BB98" s="283"/>
      <c r="BC98" s="283"/>
      <c r="BD98" s="164"/>
      <c r="BE98" s="164"/>
      <c r="BF98" s="164"/>
      <c r="BG98" s="164"/>
      <c r="BH98" s="164"/>
      <c r="BI98" s="164"/>
      <c r="BJ98" s="165"/>
      <c r="BK98" s="164"/>
      <c r="BL98" s="165"/>
      <c r="BM98" s="165"/>
      <c r="BN98" s="165"/>
      <c r="BO98" s="165"/>
      <c r="BP98" s="165"/>
      <c r="BQ98" s="165"/>
      <c r="BR98" s="165"/>
      <c r="BS98" s="289"/>
      <c r="BT98" s="297">
        <v>20</v>
      </c>
      <c r="BU98" s="284">
        <v>77</v>
      </c>
      <c r="BV98" s="298">
        <v>0</v>
      </c>
      <c r="BW98" s="297"/>
      <c r="BX98" s="297"/>
      <c r="BY98" s="297"/>
      <c r="BZ98" s="297"/>
      <c r="CA98" s="284"/>
      <c r="CB98" s="298"/>
      <c r="CC98" s="297"/>
      <c r="CD98" s="284"/>
      <c r="CE98" s="352"/>
      <c r="CF98" s="298"/>
      <c r="CG98" s="297"/>
      <c r="CH98" s="284"/>
      <c r="CI98" s="352"/>
      <c r="CJ98" s="298"/>
      <c r="CK98" s="297"/>
      <c r="CL98" s="284"/>
      <c r="CM98" s="352"/>
      <c r="CN98" s="298"/>
      <c r="CO98" s="297"/>
      <c r="CP98" s="284"/>
      <c r="CQ98" s="352"/>
      <c r="CR98" s="298"/>
      <c r="CS98" s="297"/>
      <c r="CT98" s="284"/>
      <c r="CU98" s="352"/>
      <c r="CV98" s="352"/>
      <c r="CW98" s="298"/>
      <c r="CX98" s="297"/>
      <c r="CY98" s="284"/>
      <c r="CZ98" s="352"/>
      <c r="DA98" s="352"/>
      <c r="DB98" s="298"/>
      <c r="DC98" s="297"/>
      <c r="DD98" s="284"/>
      <c r="DE98" s="352"/>
      <c r="DF98" s="352"/>
      <c r="DG98" s="298"/>
      <c r="DH98" s="320">
        <v>0</v>
      </c>
      <c r="DI98" s="319">
        <v>0</v>
      </c>
      <c r="DJ98" s="163">
        <v>20</v>
      </c>
      <c r="DK98" s="163">
        <v>13</v>
      </c>
      <c r="DL98" s="163">
        <v>0</v>
      </c>
      <c r="DM98" s="163">
        <v>2</v>
      </c>
      <c r="DN98" s="163">
        <v>7</v>
      </c>
      <c r="DO98" s="163">
        <v>0</v>
      </c>
      <c r="DP98" s="165">
        <v>77</v>
      </c>
      <c r="DQ98" s="165">
        <v>61</v>
      </c>
      <c r="DR98" s="165">
        <v>16</v>
      </c>
      <c r="DS98" s="163">
        <v>338</v>
      </c>
      <c r="DT98" s="163">
        <v>92</v>
      </c>
      <c r="DU98" s="163">
        <v>57</v>
      </c>
      <c r="DV98" s="163">
        <v>57</v>
      </c>
      <c r="DW98" s="163">
        <v>16</v>
      </c>
      <c r="DX98" s="163">
        <v>17</v>
      </c>
      <c r="DY98" s="163">
        <v>1</v>
      </c>
      <c r="DZ98" s="163">
        <v>4</v>
      </c>
      <c r="EA98" s="163">
        <v>2</v>
      </c>
      <c r="EB98" s="163">
        <v>1</v>
      </c>
      <c r="EC98" s="163">
        <v>64</v>
      </c>
      <c r="ED98" s="165">
        <v>7.4805199437649099</v>
      </c>
      <c r="EE98" s="165">
        <v>1.9870131100625501</v>
      </c>
      <c r="EF98" s="165">
        <v>1.8701299859412199</v>
      </c>
      <c r="EG98" s="165">
        <v>10.753247419161999</v>
      </c>
      <c r="EH98" s="166">
        <v>1.4155845032471801</v>
      </c>
      <c r="EI98" s="165">
        <v>109.91592540590101</v>
      </c>
      <c r="EJ98" s="164">
        <v>0.29022082018927398</v>
      </c>
      <c r="EK98" s="164">
        <v>0.32067510548523198</v>
      </c>
      <c r="EL98" s="283">
        <v>0.33600000000000002</v>
      </c>
      <c r="EM98" s="283">
        <v>0.18</v>
      </c>
      <c r="EN98" s="283">
        <v>0.48399999999999999</v>
      </c>
      <c r="EO98" s="283">
        <v>0.10276680000000001</v>
      </c>
      <c r="EP98" s="283">
        <v>0.36363635999999999</v>
      </c>
      <c r="EQ98" s="283">
        <v>8.9644509999999997E-2</v>
      </c>
      <c r="ER98" s="165">
        <v>-0.66965699589147099</v>
      </c>
      <c r="ES98" s="166">
        <v>6.6623380749156302</v>
      </c>
      <c r="ET98" s="166">
        <v>4.49</v>
      </c>
      <c r="EU98" s="166">
        <v>5.02383160511505</v>
      </c>
      <c r="EV98" s="166">
        <v>4.6986981459722497</v>
      </c>
      <c r="EW98" s="166">
        <v>4.3543687818692502</v>
      </c>
      <c r="EX98" s="289">
        <v>0.17456167936325001</v>
      </c>
    </row>
    <row r="99" spans="1:154" ht="13" customHeight="1">
      <c r="A99" s="160" t="s">
        <v>609</v>
      </c>
      <c r="B99" s="160">
        <v>10711</v>
      </c>
      <c r="C99" s="160">
        <v>12777</v>
      </c>
      <c r="D99" s="160">
        <v>605154</v>
      </c>
      <c r="E99" s="160" t="s">
        <v>3331</v>
      </c>
      <c r="G99" s="175"/>
      <c r="H99" s="168" t="s">
        <v>1098</v>
      </c>
      <c r="I99" s="169" t="s">
        <v>553</v>
      </c>
      <c r="J99" s="170">
        <v>34</v>
      </c>
      <c r="K99" s="161">
        <v>1</v>
      </c>
      <c r="M99" s="184" t="s">
        <v>837</v>
      </c>
      <c r="Z99" s="163"/>
      <c r="AS99" s="283"/>
      <c r="AT99" s="283"/>
      <c r="AU99" s="283"/>
      <c r="AV99" s="283"/>
      <c r="AW99" s="283"/>
      <c r="AX99" s="283"/>
      <c r="AY99" s="363"/>
      <c r="AZ99" s="283"/>
      <c r="BA99" s="283"/>
      <c r="BB99" s="283"/>
      <c r="BC99" s="283"/>
      <c r="BD99" s="164"/>
      <c r="BE99" s="164"/>
      <c r="BF99" s="164"/>
      <c r="BG99" s="164"/>
      <c r="BH99" s="164"/>
      <c r="BI99" s="164"/>
      <c r="BJ99" s="165"/>
      <c r="BK99" s="164"/>
      <c r="BL99" s="165"/>
      <c r="BM99" s="165"/>
      <c r="BN99" s="165"/>
      <c r="BO99" s="165"/>
      <c r="BP99" s="165"/>
      <c r="BQ99" s="165"/>
      <c r="BR99" s="165"/>
      <c r="BS99" s="289"/>
      <c r="BT99" s="297">
        <v>59</v>
      </c>
      <c r="BU99" s="284">
        <v>55.1</v>
      </c>
      <c r="BV99" s="298">
        <v>-1</v>
      </c>
      <c r="BW99" s="297"/>
      <c r="BX99" s="297"/>
      <c r="BY99" s="297"/>
      <c r="BZ99" s="297"/>
      <c r="CA99" s="284"/>
      <c r="CB99" s="298"/>
      <c r="CC99" s="297"/>
      <c r="CD99" s="284"/>
      <c r="CE99" s="352"/>
      <c r="CF99" s="298"/>
      <c r="CG99" s="297"/>
      <c r="CH99" s="284"/>
      <c r="CI99" s="352"/>
      <c r="CJ99" s="298"/>
      <c r="CK99" s="297"/>
      <c r="CL99" s="284"/>
      <c r="CM99" s="352"/>
      <c r="CN99" s="298"/>
      <c r="CO99" s="297"/>
      <c r="CP99" s="284"/>
      <c r="CQ99" s="352"/>
      <c r="CR99" s="298"/>
      <c r="CS99" s="297"/>
      <c r="CT99" s="284"/>
      <c r="CU99" s="352"/>
      <c r="CV99" s="352"/>
      <c r="CW99" s="298"/>
      <c r="CX99" s="297"/>
      <c r="CY99" s="284"/>
      <c r="CZ99" s="352"/>
      <c r="DA99" s="352"/>
      <c r="DB99" s="298"/>
      <c r="DC99" s="297"/>
      <c r="DD99" s="284"/>
      <c r="DE99" s="352"/>
      <c r="DF99" s="352"/>
      <c r="DG99" s="298"/>
      <c r="DH99" s="320">
        <v>-1</v>
      </c>
      <c r="DI99" s="319">
        <v>0</v>
      </c>
      <c r="DJ99" s="163">
        <v>59</v>
      </c>
      <c r="DK99" s="163">
        <v>0</v>
      </c>
      <c r="DL99" s="163">
        <v>0</v>
      </c>
      <c r="DM99" s="163">
        <v>0</v>
      </c>
      <c r="DN99" s="163">
        <v>6</v>
      </c>
      <c r="DO99" s="163">
        <v>2</v>
      </c>
      <c r="DP99" s="165">
        <v>55.1</v>
      </c>
      <c r="DQ99" s="165"/>
      <c r="DR99" s="165">
        <v>54.400000572204497</v>
      </c>
      <c r="DS99" s="163">
        <v>242</v>
      </c>
      <c r="DT99" s="163">
        <v>56</v>
      </c>
      <c r="DU99" s="163">
        <v>36</v>
      </c>
      <c r="DV99" s="163">
        <v>36</v>
      </c>
      <c r="DW99" s="163">
        <v>11</v>
      </c>
      <c r="DX99" s="163">
        <v>19</v>
      </c>
      <c r="DY99" s="163">
        <v>0</v>
      </c>
      <c r="DZ99" s="163">
        <v>3</v>
      </c>
      <c r="EA99" s="163">
        <v>1</v>
      </c>
      <c r="EB99" s="163">
        <v>0</v>
      </c>
      <c r="EC99" s="163">
        <v>67</v>
      </c>
      <c r="ED99" s="165">
        <v>10.897592490082101</v>
      </c>
      <c r="EE99" s="165">
        <v>3.0903620494262798</v>
      </c>
      <c r="EF99" s="165">
        <v>1.7891569759836301</v>
      </c>
      <c r="EG99" s="165">
        <v>9.1084355140985203</v>
      </c>
      <c r="EH99" s="166">
        <v>1.3554219515027499</v>
      </c>
      <c r="EI99" s="165">
        <v>108.033389006902</v>
      </c>
      <c r="EJ99" s="164">
        <v>0.25454545454545402</v>
      </c>
      <c r="EK99" s="164">
        <v>0.31690140845070403</v>
      </c>
      <c r="EL99" s="283">
        <v>0.29605263100000001</v>
      </c>
      <c r="EM99" s="283">
        <v>0.25</v>
      </c>
      <c r="EN99" s="283">
        <v>0.45394736800000002</v>
      </c>
      <c r="EO99" s="283">
        <v>0.10457516</v>
      </c>
      <c r="EP99" s="283">
        <v>0.37254902000000001</v>
      </c>
      <c r="EQ99" s="283">
        <v>0.10753769000000001</v>
      </c>
      <c r="ER99" s="165">
        <v>5.6531285714345202E-2</v>
      </c>
      <c r="ES99" s="166">
        <v>5.8554228304919</v>
      </c>
      <c r="ET99" s="166">
        <v>4.8</v>
      </c>
      <c r="EU99" s="166">
        <v>4.52211058446784</v>
      </c>
      <c r="EV99" s="166">
        <v>3.82335002358555</v>
      </c>
      <c r="EW99" s="166">
        <v>3.2860757981428401</v>
      </c>
      <c r="EX99" s="289">
        <v>0.13878548890352199</v>
      </c>
    </row>
    <row r="100" spans="1:154" ht="13" customHeight="1">
      <c r="A100" s="160" t="s">
        <v>609</v>
      </c>
      <c r="B100" s="160">
        <v>12324</v>
      </c>
      <c r="C100" s="160">
        <v>21527</v>
      </c>
      <c r="D100" s="160">
        <v>663704</v>
      </c>
      <c r="E100" s="160" t="s">
        <v>2170</v>
      </c>
      <c r="G100" s="175"/>
      <c r="H100" s="162" t="s">
        <v>3424</v>
      </c>
      <c r="I100" s="162" t="s">
        <v>138</v>
      </c>
      <c r="J100" s="160">
        <v>27</v>
      </c>
      <c r="K100" s="161">
        <v>1</v>
      </c>
      <c r="Z100" s="163"/>
      <c r="AS100" s="283"/>
      <c r="AT100" s="283"/>
      <c r="AU100" s="283"/>
      <c r="AV100" s="283"/>
      <c r="AW100" s="283"/>
      <c r="AX100" s="283"/>
      <c r="AY100" s="363"/>
      <c r="AZ100" s="283"/>
      <c r="BA100" s="283"/>
      <c r="BB100" s="283"/>
      <c r="BC100" s="283"/>
      <c r="BD100" s="164"/>
      <c r="BE100" s="164"/>
      <c r="BF100" s="164"/>
      <c r="BG100" s="164"/>
      <c r="BH100" s="164"/>
      <c r="BI100" s="164"/>
      <c r="BJ100" s="165"/>
      <c r="BK100" s="164"/>
      <c r="BL100" s="165"/>
      <c r="BM100" s="165"/>
      <c r="BN100" s="165"/>
      <c r="BO100" s="165"/>
      <c r="BP100" s="165"/>
      <c r="BQ100" s="165"/>
      <c r="BR100" s="165"/>
      <c r="BS100" s="289"/>
      <c r="BT100" s="297">
        <v>57</v>
      </c>
      <c r="BU100" s="284">
        <v>56.2</v>
      </c>
      <c r="BV100" s="298">
        <v>3</v>
      </c>
      <c r="BW100" s="297"/>
      <c r="BX100" s="297"/>
      <c r="BY100" s="297"/>
      <c r="BZ100" s="297"/>
      <c r="CA100" s="284"/>
      <c r="CB100" s="298"/>
      <c r="CC100" s="297"/>
      <c r="CD100" s="284"/>
      <c r="CE100" s="352"/>
      <c r="CF100" s="298"/>
      <c r="CG100" s="297"/>
      <c r="CH100" s="284"/>
      <c r="CI100" s="352"/>
      <c r="CJ100" s="298"/>
      <c r="CK100" s="297"/>
      <c r="CL100" s="284"/>
      <c r="CM100" s="352"/>
      <c r="CN100" s="298"/>
      <c r="CO100" s="297"/>
      <c r="CP100" s="284"/>
      <c r="CQ100" s="352"/>
      <c r="CR100" s="298"/>
      <c r="CS100" s="297"/>
      <c r="CT100" s="284"/>
      <c r="CU100" s="352"/>
      <c r="CV100" s="352"/>
      <c r="CW100" s="298"/>
      <c r="CX100" s="297"/>
      <c r="CY100" s="284"/>
      <c r="CZ100" s="352"/>
      <c r="DA100" s="352"/>
      <c r="DB100" s="298"/>
      <c r="DC100" s="297"/>
      <c r="DD100" s="284"/>
      <c r="DE100" s="352"/>
      <c r="DF100" s="352"/>
      <c r="DG100" s="298"/>
      <c r="DH100" s="320">
        <v>3</v>
      </c>
      <c r="DI100" s="319">
        <v>0</v>
      </c>
      <c r="DJ100" s="163">
        <v>57</v>
      </c>
      <c r="DK100" s="163">
        <v>0</v>
      </c>
      <c r="DL100" s="163">
        <v>0</v>
      </c>
      <c r="DM100" s="163">
        <v>5</v>
      </c>
      <c r="DN100" s="163">
        <v>7</v>
      </c>
      <c r="DO100" s="163">
        <v>18</v>
      </c>
      <c r="DP100" s="165">
        <v>56.2</v>
      </c>
      <c r="DQ100" s="165"/>
      <c r="DR100" s="165">
        <v>56.200000762939403</v>
      </c>
      <c r="DS100" s="163">
        <v>247</v>
      </c>
      <c r="DT100" s="163">
        <v>68</v>
      </c>
      <c r="DU100" s="163">
        <v>36</v>
      </c>
      <c r="DV100" s="163">
        <v>31</v>
      </c>
      <c r="DW100" s="163">
        <v>8</v>
      </c>
      <c r="DX100" s="163">
        <v>14</v>
      </c>
      <c r="DY100" s="163">
        <v>2</v>
      </c>
      <c r="DZ100" s="163">
        <v>3</v>
      </c>
      <c r="EA100" s="163">
        <v>1</v>
      </c>
      <c r="EB100" s="163">
        <v>0</v>
      </c>
      <c r="EC100" s="163">
        <v>49</v>
      </c>
      <c r="ED100" s="165">
        <v>7.7823538143330504</v>
      </c>
      <c r="EE100" s="165">
        <v>2.2235296612380102</v>
      </c>
      <c r="EF100" s="165">
        <v>1.27058837785029</v>
      </c>
      <c r="EG100" s="165">
        <v>10.800001211727499</v>
      </c>
      <c r="EH100" s="166">
        <v>1.44705898588505</v>
      </c>
      <c r="EI100" s="165">
        <v>115.59619326974899</v>
      </c>
      <c r="EJ100" s="164">
        <v>0.29565217391304299</v>
      </c>
      <c r="EK100" s="164">
        <v>0.34682080924855402</v>
      </c>
      <c r="EL100" s="283">
        <v>0.53333333299999997</v>
      </c>
      <c r="EM100" s="283">
        <v>0.2</v>
      </c>
      <c r="EN100" s="283">
        <v>0.266666666</v>
      </c>
      <c r="EO100" s="283">
        <v>8.2872929999999997E-2</v>
      </c>
      <c r="EP100" s="283">
        <v>0.40331492000000002</v>
      </c>
      <c r="EQ100" s="283">
        <v>0.12721239000000001</v>
      </c>
      <c r="ER100" s="165">
        <v>-0.82173845910015697</v>
      </c>
      <c r="ES100" s="166">
        <v>4.92352996416989</v>
      </c>
      <c r="ET100" s="166">
        <v>4.34</v>
      </c>
      <c r="EU100" s="166">
        <v>4.1725710987632301</v>
      </c>
      <c r="EV100" s="166">
        <v>3.61811894264561</v>
      </c>
      <c r="EW100" s="166">
        <v>3.45882731470545</v>
      </c>
      <c r="EX100" s="289">
        <v>0.10218652337789499</v>
      </c>
    </row>
    <row r="101" spans="1:154" ht="13" customHeight="1">
      <c r="A101" s="160" t="s">
        <v>609</v>
      </c>
      <c r="B101" s="160">
        <v>10998</v>
      </c>
      <c r="C101" s="160">
        <v>14993</v>
      </c>
      <c r="D101" s="160">
        <v>605130</v>
      </c>
      <c r="E101" s="160" t="s">
        <v>213</v>
      </c>
      <c r="G101" s="175"/>
      <c r="H101" s="168" t="s">
        <v>1175</v>
      </c>
      <c r="I101" s="169" t="s">
        <v>524</v>
      </c>
      <c r="J101" s="170">
        <v>31</v>
      </c>
      <c r="K101" s="161">
        <v>1</v>
      </c>
      <c r="M101" s="184" t="s">
        <v>837</v>
      </c>
      <c r="Z101" s="163"/>
      <c r="AS101" s="283"/>
      <c r="AT101" s="283"/>
      <c r="AU101" s="283"/>
      <c r="AV101" s="283"/>
      <c r="AW101" s="283"/>
      <c r="AX101" s="283"/>
      <c r="AY101" s="363"/>
      <c r="AZ101" s="283"/>
      <c r="BA101" s="283"/>
      <c r="BB101" s="283"/>
      <c r="BC101" s="283"/>
      <c r="BD101" s="164"/>
      <c r="BE101" s="164"/>
      <c r="BF101" s="164"/>
      <c r="BG101" s="164"/>
      <c r="BH101" s="164"/>
      <c r="BI101" s="164"/>
      <c r="BJ101" s="165"/>
      <c r="BK101" s="164"/>
      <c r="BL101" s="165"/>
      <c r="BM101" s="165"/>
      <c r="BN101" s="165"/>
      <c r="BO101" s="165"/>
      <c r="BP101" s="165"/>
      <c r="BQ101" s="165"/>
      <c r="BR101" s="165"/>
      <c r="BS101" s="289"/>
      <c r="BT101" s="297">
        <v>63</v>
      </c>
      <c r="BU101" s="284">
        <v>55</v>
      </c>
      <c r="BV101" s="298">
        <v>-2</v>
      </c>
      <c r="BW101" s="297"/>
      <c r="BX101" s="297"/>
      <c r="BY101" s="297"/>
      <c r="BZ101" s="297"/>
      <c r="CA101" s="284"/>
      <c r="CB101" s="298"/>
      <c r="CC101" s="297"/>
      <c r="CD101" s="284"/>
      <c r="CE101" s="352"/>
      <c r="CF101" s="298"/>
      <c r="CG101" s="297"/>
      <c r="CH101" s="284"/>
      <c r="CI101" s="352"/>
      <c r="CJ101" s="298"/>
      <c r="CK101" s="297"/>
      <c r="CL101" s="284"/>
      <c r="CM101" s="352"/>
      <c r="CN101" s="298"/>
      <c r="CO101" s="297"/>
      <c r="CP101" s="284"/>
      <c r="CQ101" s="352"/>
      <c r="CR101" s="298"/>
      <c r="CS101" s="297"/>
      <c r="CT101" s="284"/>
      <c r="CU101" s="352"/>
      <c r="CV101" s="352"/>
      <c r="CW101" s="298"/>
      <c r="CX101" s="297"/>
      <c r="CY101" s="284"/>
      <c r="CZ101" s="352"/>
      <c r="DA101" s="352"/>
      <c r="DB101" s="298"/>
      <c r="DC101" s="297"/>
      <c r="DD101" s="284"/>
      <c r="DE101" s="352"/>
      <c r="DF101" s="352"/>
      <c r="DG101" s="298"/>
      <c r="DH101" s="320">
        <v>-2</v>
      </c>
      <c r="DI101" s="319">
        <v>0</v>
      </c>
      <c r="DJ101" s="163">
        <v>63</v>
      </c>
      <c r="DK101" s="163">
        <v>0</v>
      </c>
      <c r="DL101" s="163">
        <v>0</v>
      </c>
      <c r="DM101" s="163">
        <v>3</v>
      </c>
      <c r="DN101" s="163">
        <v>3</v>
      </c>
      <c r="DO101" s="163">
        <v>2</v>
      </c>
      <c r="DP101" s="165">
        <v>55</v>
      </c>
      <c r="DQ101" s="165"/>
      <c r="DR101" s="165">
        <v>55</v>
      </c>
      <c r="DS101" s="163">
        <v>241</v>
      </c>
      <c r="DT101" s="163">
        <v>44</v>
      </c>
      <c r="DU101" s="163">
        <v>27</v>
      </c>
      <c r="DV101" s="163">
        <v>26</v>
      </c>
      <c r="DW101" s="163">
        <v>6</v>
      </c>
      <c r="DX101" s="163">
        <v>31</v>
      </c>
      <c r="DY101" s="163">
        <v>1</v>
      </c>
      <c r="DZ101" s="163">
        <v>4</v>
      </c>
      <c r="EA101" s="163">
        <v>2</v>
      </c>
      <c r="EB101" s="163">
        <v>0</v>
      </c>
      <c r="EC101" s="163">
        <v>68</v>
      </c>
      <c r="ED101" s="165">
        <v>11.1272758143409</v>
      </c>
      <c r="EE101" s="165">
        <v>5.0727286800672102</v>
      </c>
      <c r="EF101" s="165">
        <v>0.981818454206558</v>
      </c>
      <c r="EG101" s="165">
        <v>7.2000019975147502</v>
      </c>
      <c r="EH101" s="166">
        <v>1.36363674195355</v>
      </c>
      <c r="EI101" s="165">
        <v>108.93212917383801</v>
      </c>
      <c r="EJ101" s="164">
        <v>0.213592233009708</v>
      </c>
      <c r="EK101" s="164">
        <v>0.28787878787878701</v>
      </c>
      <c r="EL101" s="283">
        <v>0.47101449200000001</v>
      </c>
      <c r="EM101" s="283">
        <v>0.21739130400000001</v>
      </c>
      <c r="EN101" s="283">
        <v>0.31159420199999999</v>
      </c>
      <c r="EO101" s="283">
        <v>5.7971010000000003E-2</v>
      </c>
      <c r="EP101" s="283">
        <v>0.32608695999999998</v>
      </c>
      <c r="EQ101" s="283">
        <v>0.13489735999999999</v>
      </c>
      <c r="ER101" s="165">
        <v>0.23051788480834901</v>
      </c>
      <c r="ES101" s="166">
        <v>4.25454663489508</v>
      </c>
      <c r="ET101" s="166">
        <v>4.08</v>
      </c>
      <c r="EU101" s="166">
        <v>4.0212343245893098</v>
      </c>
      <c r="EV101" s="166">
        <v>3.7852437532491101</v>
      </c>
      <c r="EW101" s="166">
        <v>3.7040128824108001</v>
      </c>
      <c r="EX101" s="289">
        <v>3.9123687893152202E-2</v>
      </c>
    </row>
    <row r="102" spans="1:154" ht="13" customHeight="1">
      <c r="A102" s="160" t="s">
        <v>609</v>
      </c>
      <c r="B102" s="160">
        <v>10700</v>
      </c>
      <c r="C102" s="160">
        <v>14986</v>
      </c>
      <c r="D102" s="160">
        <v>606149</v>
      </c>
      <c r="E102" s="160" t="s">
        <v>276</v>
      </c>
      <c r="G102" s="175"/>
      <c r="H102" s="168" t="s">
        <v>1067</v>
      </c>
      <c r="I102" s="169" t="s">
        <v>909</v>
      </c>
      <c r="J102" s="170">
        <v>32</v>
      </c>
      <c r="K102" s="161">
        <v>1</v>
      </c>
      <c r="M102" s="184" t="s">
        <v>837</v>
      </c>
      <c r="Z102" s="163"/>
      <c r="AS102" s="283"/>
      <c r="AT102" s="283"/>
      <c r="AU102" s="283"/>
      <c r="AV102" s="283"/>
      <c r="AW102" s="283"/>
      <c r="AX102" s="283"/>
      <c r="AY102" s="363"/>
      <c r="AZ102" s="283"/>
      <c r="BA102" s="283"/>
      <c r="BB102" s="283"/>
      <c r="BC102" s="283"/>
      <c r="BD102" s="164"/>
      <c r="BE102" s="164"/>
      <c r="BF102" s="164"/>
      <c r="BG102" s="164"/>
      <c r="BH102" s="164"/>
      <c r="BI102" s="164"/>
      <c r="BJ102" s="165"/>
      <c r="BK102" s="164"/>
      <c r="BL102" s="165"/>
      <c r="BM102" s="165"/>
      <c r="BN102" s="165"/>
      <c r="BO102" s="165"/>
      <c r="BP102" s="165"/>
      <c r="BQ102" s="165"/>
      <c r="BR102" s="165"/>
      <c r="BS102" s="289"/>
      <c r="BT102" s="297">
        <v>21</v>
      </c>
      <c r="BU102" s="284">
        <v>20.2</v>
      </c>
      <c r="BV102" s="298">
        <v>1</v>
      </c>
      <c r="BW102" s="297"/>
      <c r="BX102" s="297"/>
      <c r="BY102" s="297"/>
      <c r="BZ102" s="297"/>
      <c r="CA102" s="284"/>
      <c r="CB102" s="298"/>
      <c r="CC102" s="297"/>
      <c r="CD102" s="284"/>
      <c r="CE102" s="352"/>
      <c r="CF102" s="298"/>
      <c r="CG102" s="297"/>
      <c r="CH102" s="284"/>
      <c r="CI102" s="352"/>
      <c r="CJ102" s="298"/>
      <c r="CK102" s="297"/>
      <c r="CL102" s="284"/>
      <c r="CM102" s="352"/>
      <c r="CN102" s="298"/>
      <c r="CO102" s="297"/>
      <c r="CP102" s="284"/>
      <c r="CQ102" s="352"/>
      <c r="CR102" s="298"/>
      <c r="CS102" s="297"/>
      <c r="CT102" s="284"/>
      <c r="CU102" s="352"/>
      <c r="CV102" s="352"/>
      <c r="CW102" s="298"/>
      <c r="CX102" s="297"/>
      <c r="CY102" s="284"/>
      <c r="CZ102" s="352"/>
      <c r="DA102" s="352"/>
      <c r="DB102" s="298"/>
      <c r="DC102" s="297"/>
      <c r="DD102" s="284"/>
      <c r="DE102" s="352"/>
      <c r="DF102" s="352"/>
      <c r="DG102" s="298"/>
      <c r="DH102" s="320">
        <v>1</v>
      </c>
      <c r="DI102" s="319">
        <v>0</v>
      </c>
      <c r="DJ102" s="163">
        <v>21</v>
      </c>
      <c r="DK102" s="163">
        <v>0</v>
      </c>
      <c r="DL102" s="163">
        <v>0</v>
      </c>
      <c r="DM102" s="163">
        <v>2</v>
      </c>
      <c r="DN102" s="163">
        <v>1</v>
      </c>
      <c r="DO102" s="163">
        <v>1</v>
      </c>
      <c r="DP102" s="165">
        <v>20.2</v>
      </c>
      <c r="DQ102" s="165"/>
      <c r="DR102" s="165">
        <v>20.2000007629394</v>
      </c>
      <c r="DS102" s="163">
        <v>94</v>
      </c>
      <c r="DT102" s="163">
        <v>24</v>
      </c>
      <c r="DU102" s="163">
        <v>15</v>
      </c>
      <c r="DV102" s="163">
        <v>15</v>
      </c>
      <c r="DW102" s="163">
        <v>6</v>
      </c>
      <c r="DX102" s="163">
        <v>10</v>
      </c>
      <c r="DY102" s="163">
        <v>0</v>
      </c>
      <c r="DZ102" s="163">
        <v>0</v>
      </c>
      <c r="EA102" s="163">
        <v>1</v>
      </c>
      <c r="EB102" s="163">
        <v>0</v>
      </c>
      <c r="EC102" s="163">
        <v>21</v>
      </c>
      <c r="ED102" s="165">
        <v>9.1451641037122897</v>
      </c>
      <c r="EE102" s="165">
        <v>4.3548400493867998</v>
      </c>
      <c r="EF102" s="165">
        <v>2.6129040296320798</v>
      </c>
      <c r="EG102" s="165">
        <v>10.4516161185283</v>
      </c>
      <c r="EH102" s="166">
        <v>1.64516179643501</v>
      </c>
      <c r="EI102" s="165">
        <v>127.741919244515</v>
      </c>
      <c r="EJ102" s="164">
        <v>0.28571428571428498</v>
      </c>
      <c r="EK102" s="164">
        <v>0.31578947368421001</v>
      </c>
      <c r="EL102" s="283">
        <v>0.47619047599999997</v>
      </c>
      <c r="EM102" s="283">
        <v>0.20634920600000001</v>
      </c>
      <c r="EN102" s="283">
        <v>0.31746031699999999</v>
      </c>
      <c r="EO102" s="283">
        <v>9.5238100000000006E-2</v>
      </c>
      <c r="EP102" s="283">
        <v>0.41269841000000002</v>
      </c>
      <c r="EQ102" s="283">
        <v>0.11970074999999999</v>
      </c>
      <c r="ER102" s="165">
        <v>0.18069321860356199</v>
      </c>
      <c r="ES102" s="166">
        <v>6.5322600740802104</v>
      </c>
      <c r="ET102" s="166">
        <v>4.46</v>
      </c>
      <c r="EU102" s="166">
        <v>6.3602380025154099</v>
      </c>
      <c r="EV102" s="166">
        <v>4.0493713241031601</v>
      </c>
      <c r="EW102" s="166">
        <v>4.00854088223711</v>
      </c>
      <c r="EX102" s="289">
        <v>-0.462097257375717</v>
      </c>
    </row>
    <row r="103" spans="1:154" ht="13" customHeight="1">
      <c r="A103" s="160" t="s">
        <v>609</v>
      </c>
      <c r="B103" s="160">
        <v>10054</v>
      </c>
      <c r="C103" s="160">
        <v>12056</v>
      </c>
      <c r="D103" s="160">
        <v>543518</v>
      </c>
      <c r="E103" s="160" t="s">
        <v>45</v>
      </c>
      <c r="G103" s="175"/>
      <c r="H103" s="162" t="s">
        <v>3350</v>
      </c>
      <c r="I103" s="162" t="s">
        <v>524</v>
      </c>
      <c r="J103" s="160">
        <v>34</v>
      </c>
      <c r="K103" s="161">
        <v>1</v>
      </c>
      <c r="Z103" s="163"/>
      <c r="AS103" s="283"/>
      <c r="AT103" s="283"/>
      <c r="AU103" s="283"/>
      <c r="AV103" s="283"/>
      <c r="AW103" s="283"/>
      <c r="AX103" s="283"/>
      <c r="AY103" s="363"/>
      <c r="AZ103" s="283"/>
      <c r="BA103" s="283"/>
      <c r="BB103" s="283"/>
      <c r="BC103" s="283"/>
      <c r="BD103" s="164"/>
      <c r="BE103" s="164"/>
      <c r="BF103" s="164"/>
      <c r="BG103" s="164"/>
      <c r="BH103" s="164"/>
      <c r="BI103" s="164"/>
      <c r="BJ103" s="165"/>
      <c r="BK103" s="164"/>
      <c r="BL103" s="165"/>
      <c r="BM103" s="165"/>
      <c r="BN103" s="165"/>
      <c r="BO103" s="165"/>
      <c r="BP103" s="165"/>
      <c r="BQ103" s="165"/>
      <c r="BR103" s="165"/>
      <c r="BS103" s="289"/>
      <c r="BT103" s="297">
        <v>26</v>
      </c>
      <c r="BU103" s="284">
        <v>32.200000000000003</v>
      </c>
      <c r="BV103" s="298">
        <v>0</v>
      </c>
      <c r="BW103" s="297"/>
      <c r="BX103" s="297"/>
      <c r="BY103" s="297"/>
      <c r="BZ103" s="297"/>
      <c r="CA103" s="284"/>
      <c r="CB103" s="298"/>
      <c r="CC103" s="297"/>
      <c r="CD103" s="284"/>
      <c r="CE103" s="352"/>
      <c r="CF103" s="298"/>
      <c r="CG103" s="297"/>
      <c r="CH103" s="284"/>
      <c r="CI103" s="352"/>
      <c r="CJ103" s="298"/>
      <c r="CK103" s="297"/>
      <c r="CL103" s="284"/>
      <c r="CM103" s="352"/>
      <c r="CN103" s="298"/>
      <c r="CO103" s="297"/>
      <c r="CP103" s="284"/>
      <c r="CQ103" s="352"/>
      <c r="CR103" s="298"/>
      <c r="CS103" s="297"/>
      <c r="CT103" s="284"/>
      <c r="CU103" s="352"/>
      <c r="CV103" s="352"/>
      <c r="CW103" s="298"/>
      <c r="CX103" s="297"/>
      <c r="CY103" s="284"/>
      <c r="CZ103" s="352"/>
      <c r="DA103" s="352"/>
      <c r="DB103" s="298"/>
      <c r="DC103" s="297"/>
      <c r="DD103" s="284"/>
      <c r="DE103" s="352"/>
      <c r="DF103" s="352"/>
      <c r="DG103" s="298"/>
      <c r="DH103" s="320">
        <v>0</v>
      </c>
      <c r="DI103" s="319">
        <v>0.219413876533508</v>
      </c>
      <c r="DJ103" s="163">
        <v>26</v>
      </c>
      <c r="DK103" s="163">
        <v>2</v>
      </c>
      <c r="DL103" s="163">
        <v>0</v>
      </c>
      <c r="DM103" s="163">
        <v>1</v>
      </c>
      <c r="DN103" s="163">
        <v>3</v>
      </c>
      <c r="DO103" s="163">
        <v>0</v>
      </c>
      <c r="DP103" s="165">
        <v>32.200000000000003</v>
      </c>
      <c r="DQ103" s="165">
        <v>3</v>
      </c>
      <c r="DR103" s="165">
        <v>29.2000007629394</v>
      </c>
      <c r="DS103" s="163">
        <v>150</v>
      </c>
      <c r="DT103" s="163">
        <v>34</v>
      </c>
      <c r="DU103" s="163">
        <v>30</v>
      </c>
      <c r="DV103" s="163">
        <v>27</v>
      </c>
      <c r="DW103" s="163">
        <v>6</v>
      </c>
      <c r="DX103" s="163">
        <v>21</v>
      </c>
      <c r="DY103" s="163">
        <v>0</v>
      </c>
      <c r="DZ103" s="163">
        <v>1</v>
      </c>
      <c r="EA103" s="163">
        <v>1</v>
      </c>
      <c r="EB103" s="163">
        <v>1</v>
      </c>
      <c r="EC103" s="163">
        <v>25</v>
      </c>
      <c r="ED103" s="165">
        <v>6.8877562415050502</v>
      </c>
      <c r="EE103" s="165">
        <v>5.7857152428642502</v>
      </c>
      <c r="EF103" s="165">
        <v>1.6530614979612099</v>
      </c>
      <c r="EG103" s="165">
        <v>9.3673484884468792</v>
      </c>
      <c r="EH103" s="166">
        <v>1.68367374792345</v>
      </c>
      <c r="EI103" s="165">
        <v>130.73225770705801</v>
      </c>
      <c r="EJ103" s="164">
        <v>0.265625</v>
      </c>
      <c r="EK103" s="164">
        <v>0.28865979381443202</v>
      </c>
      <c r="EL103" s="283">
        <v>0.40776699</v>
      </c>
      <c r="EM103" s="283">
        <v>0.18446601900000001</v>
      </c>
      <c r="EN103" s="283">
        <v>0.40776699</v>
      </c>
      <c r="EO103" s="283">
        <v>0.10679611999999999</v>
      </c>
      <c r="EP103" s="283">
        <v>0.37864078000000001</v>
      </c>
      <c r="EQ103" s="283">
        <v>0.11591696</v>
      </c>
      <c r="ER103" s="165">
        <v>-0.85145675856880099</v>
      </c>
      <c r="ES103" s="166">
        <v>7.4387767408254604</v>
      </c>
      <c r="ET103" s="166">
        <v>5.85</v>
      </c>
      <c r="EU103" s="166">
        <v>6.0442401294160897</v>
      </c>
      <c r="EV103" s="166">
        <v>5.6006201685869996</v>
      </c>
      <c r="EW103" s="166">
        <v>5.3482547596617804</v>
      </c>
      <c r="EX103" s="289">
        <v>-0.65651304274797395</v>
      </c>
    </row>
    <row r="104" spans="1:154" ht="13" customHeight="1">
      <c r="A104" s="160" t="s">
        <v>609</v>
      </c>
      <c r="B104" s="160">
        <v>12820</v>
      </c>
      <c r="C104" s="160">
        <v>29839</v>
      </c>
      <c r="E104" s="160" t="s">
        <v>15</v>
      </c>
      <c r="G104" s="175"/>
      <c r="H104" s="162" t="s">
        <v>3588</v>
      </c>
      <c r="I104" s="162" t="s">
        <v>3589</v>
      </c>
      <c r="J104" s="160">
        <v>23</v>
      </c>
      <c r="K104" s="161">
        <v>1</v>
      </c>
      <c r="Z104" s="163"/>
      <c r="BT104" s="297"/>
      <c r="BU104" s="284"/>
      <c r="BV104" s="298"/>
      <c r="BW104" s="297"/>
      <c r="BX104" s="297"/>
      <c r="BY104" s="297"/>
      <c r="BZ104" s="297"/>
      <c r="CA104" s="284"/>
      <c r="CB104" s="298"/>
      <c r="CC104" s="297"/>
      <c r="CD104" s="284"/>
      <c r="CE104" s="352"/>
      <c r="CF104" s="298"/>
      <c r="CG104" s="297"/>
      <c r="CH104" s="284"/>
      <c r="CI104" s="352"/>
      <c r="CJ104" s="298"/>
      <c r="CK104" s="297"/>
      <c r="CL104" s="284"/>
      <c r="CM104" s="352"/>
      <c r="CN104" s="298"/>
      <c r="CO104" s="297"/>
      <c r="CP104" s="284"/>
      <c r="CQ104" s="352"/>
      <c r="CR104" s="298"/>
      <c r="CS104" s="297"/>
      <c r="CT104" s="284"/>
      <c r="CU104" s="352"/>
      <c r="CV104" s="352"/>
      <c r="CW104" s="298"/>
      <c r="CX104" s="297"/>
      <c r="CY104" s="284"/>
      <c r="CZ104" s="352"/>
      <c r="DA104" s="352"/>
      <c r="DB104" s="298"/>
      <c r="DC104" s="297"/>
      <c r="DD104" s="284"/>
      <c r="DE104" s="352"/>
      <c r="DF104" s="352"/>
      <c r="DG104" s="298"/>
      <c r="DH104" s="320"/>
      <c r="DI104" s="318"/>
      <c r="DP104" s="165"/>
      <c r="DQ104" s="165"/>
      <c r="DR104" s="165"/>
      <c r="ED104" s="165"/>
      <c r="EE104" s="165"/>
      <c r="EF104" s="165"/>
      <c r="EG104" s="165"/>
      <c r="EH104" s="166"/>
      <c r="EI104" s="166"/>
      <c r="EJ104" s="164"/>
      <c r="EK104" s="164"/>
      <c r="EL104" s="283"/>
      <c r="EM104" s="283"/>
      <c r="EN104" s="283"/>
      <c r="EO104" s="283"/>
      <c r="EP104" s="283"/>
      <c r="EQ104" s="283"/>
      <c r="ER104" s="165"/>
      <c r="ES104" s="166"/>
      <c r="ET104" s="166"/>
      <c r="EU104" s="166"/>
      <c r="EV104" s="166"/>
      <c r="EW104" s="166"/>
      <c r="EX104" s="289"/>
    </row>
    <row r="105" spans="1:154" ht="13" customHeight="1">
      <c r="A105" s="160" t="s">
        <v>609</v>
      </c>
      <c r="B105" s="160">
        <v>12161</v>
      </c>
      <c r="C105" s="160">
        <v>27562</v>
      </c>
      <c r="D105" s="160">
        <v>669224</v>
      </c>
      <c r="E105" s="160" t="s">
        <v>16</v>
      </c>
      <c r="G105" s="175"/>
      <c r="H105" s="162" t="s">
        <v>2396</v>
      </c>
      <c r="I105" s="162" t="s">
        <v>595</v>
      </c>
      <c r="J105" s="160">
        <v>24</v>
      </c>
      <c r="K105" s="161">
        <v>2</v>
      </c>
      <c r="L105" s="161" t="s">
        <v>46</v>
      </c>
      <c r="Z105" s="163">
        <v>115</v>
      </c>
      <c r="AA105" s="163">
        <v>414</v>
      </c>
      <c r="AB105" s="163">
        <v>354</v>
      </c>
      <c r="AC105" s="163">
        <v>81</v>
      </c>
      <c r="AD105" s="163">
        <v>49</v>
      </c>
      <c r="AE105" s="163">
        <v>18</v>
      </c>
      <c r="AF105" s="163">
        <v>1</v>
      </c>
      <c r="AG105" s="163">
        <v>13</v>
      </c>
      <c r="AH105" s="163">
        <v>42</v>
      </c>
      <c r="AI105" s="163">
        <v>55</v>
      </c>
      <c r="AJ105" s="163">
        <v>1</v>
      </c>
      <c r="AK105" s="163">
        <v>2</v>
      </c>
      <c r="AL105" s="163">
        <v>47</v>
      </c>
      <c r="AM105" s="163">
        <v>0</v>
      </c>
      <c r="AN105" s="163">
        <v>87</v>
      </c>
      <c r="AO105" s="163">
        <v>5</v>
      </c>
      <c r="AP105" s="163">
        <v>7</v>
      </c>
      <c r="AQ105" s="163">
        <v>1</v>
      </c>
      <c r="AR105" s="163">
        <v>9</v>
      </c>
      <c r="AS105" s="283">
        <v>0.11352656999999999</v>
      </c>
      <c r="AT105" s="283">
        <v>0.21014492700000001</v>
      </c>
      <c r="AU105" s="283">
        <v>0.40363636000000003</v>
      </c>
      <c r="AV105" s="283">
        <v>0.26909091000000002</v>
      </c>
      <c r="AW105" s="283">
        <v>9.0909089999999998E-2</v>
      </c>
      <c r="AX105" s="283">
        <v>0.38909091000000001</v>
      </c>
      <c r="AY105" s="363">
        <v>111.173</v>
      </c>
      <c r="AZ105" s="283">
        <v>0.12026862000000001</v>
      </c>
      <c r="BA105" s="283">
        <v>0.36666666599999997</v>
      </c>
      <c r="BB105" s="283">
        <v>0.2</v>
      </c>
      <c r="BC105" s="283">
        <v>0.43333333299999999</v>
      </c>
      <c r="BD105" s="164">
        <v>0.260536398</v>
      </c>
      <c r="BE105" s="164">
        <v>0.228813559</v>
      </c>
      <c r="BF105" s="164">
        <v>0.32203389799999999</v>
      </c>
      <c r="BG105" s="164">
        <v>0.39548022500000002</v>
      </c>
      <c r="BH105" s="164">
        <v>0.71751412299999995</v>
      </c>
      <c r="BI105" s="164">
        <v>0.16666666599999999</v>
      </c>
      <c r="BJ105" s="165">
        <v>107.677176932216</v>
      </c>
      <c r="BK105" s="164">
        <v>0.31479131150765199</v>
      </c>
      <c r="BL105" s="165">
        <v>1.53686032136085</v>
      </c>
      <c r="BM105" s="165">
        <v>49.965781976181297</v>
      </c>
      <c r="BN105" s="165">
        <v>105.21500517266</v>
      </c>
      <c r="BO105" s="165">
        <v>0.17795162131175299</v>
      </c>
      <c r="BP105" s="165">
        <v>-1.8122795596718699</v>
      </c>
      <c r="BQ105" s="165">
        <v>33.411024735487203</v>
      </c>
      <c r="BR105" s="165">
        <v>0.65808297385575798</v>
      </c>
      <c r="BS105" s="289">
        <v>3.4506147778624299</v>
      </c>
      <c r="BT105" s="297"/>
      <c r="BU105" s="284"/>
      <c r="BV105" s="298"/>
      <c r="BW105" s="297">
        <v>110</v>
      </c>
      <c r="BX105" s="297">
        <v>872.1</v>
      </c>
      <c r="BY105" s="297">
        <v>11</v>
      </c>
      <c r="BZ105" s="297">
        <v>0</v>
      </c>
      <c r="CA105" s="284">
        <v>1</v>
      </c>
      <c r="CB105" s="298">
        <v>11</v>
      </c>
      <c r="CC105" s="297"/>
      <c r="CD105" s="284"/>
      <c r="CE105" s="352"/>
      <c r="CF105" s="298"/>
      <c r="CG105" s="297"/>
      <c r="CH105" s="284"/>
      <c r="CI105" s="352"/>
      <c r="CJ105" s="298"/>
      <c r="CK105" s="297"/>
      <c r="CL105" s="284"/>
      <c r="CM105" s="352"/>
      <c r="CN105" s="298"/>
      <c r="CO105" s="297"/>
      <c r="CP105" s="284"/>
      <c r="CQ105" s="352"/>
      <c r="CR105" s="298"/>
      <c r="CS105" s="297"/>
      <c r="CT105" s="284"/>
      <c r="CU105" s="352"/>
      <c r="CV105" s="352"/>
      <c r="CW105" s="298"/>
      <c r="CX105" s="297"/>
      <c r="CY105" s="284"/>
      <c r="CZ105" s="352"/>
      <c r="DA105" s="352"/>
      <c r="DB105" s="298"/>
      <c r="DC105" s="297"/>
      <c r="DD105" s="284"/>
      <c r="DE105" s="352"/>
      <c r="DF105" s="352"/>
      <c r="DG105" s="298"/>
      <c r="DH105" s="320">
        <v>11</v>
      </c>
      <c r="DI105" s="319">
        <v>18.939447045326201</v>
      </c>
      <c r="DP105" s="165"/>
      <c r="DQ105" s="165"/>
      <c r="DR105" s="165"/>
      <c r="ED105" s="165"/>
      <c r="EE105" s="165"/>
      <c r="EF105" s="165"/>
      <c r="EG105" s="165"/>
      <c r="EH105" s="166"/>
      <c r="EI105" s="165"/>
      <c r="EJ105" s="164"/>
      <c r="EK105" s="164"/>
      <c r="EL105" s="283"/>
      <c r="EM105" s="283"/>
      <c r="EN105" s="283"/>
      <c r="EO105" s="283"/>
      <c r="EP105" s="283"/>
      <c r="EQ105" s="283"/>
      <c r="ER105" s="165"/>
      <c r="ES105" s="166"/>
      <c r="ET105" s="166"/>
      <c r="EU105" s="166"/>
      <c r="EV105" s="166"/>
      <c r="EW105" s="166"/>
      <c r="EX105" s="289"/>
    </row>
    <row r="106" spans="1:154" ht="13" customHeight="1">
      <c r="A106" s="160" t="s">
        <v>609</v>
      </c>
      <c r="B106" s="160">
        <v>11483</v>
      </c>
      <c r="C106" s="160">
        <v>19896</v>
      </c>
      <c r="D106" s="160">
        <v>657136</v>
      </c>
      <c r="E106" s="160" t="s">
        <v>609</v>
      </c>
      <c r="G106" s="175"/>
      <c r="H106" s="162" t="s">
        <v>669</v>
      </c>
      <c r="I106" s="162" t="s">
        <v>986</v>
      </c>
      <c r="J106" s="161">
        <v>28</v>
      </c>
      <c r="K106" s="161">
        <v>2</v>
      </c>
      <c r="L106" s="161" t="s">
        <v>837</v>
      </c>
      <c r="Z106" s="163">
        <v>126</v>
      </c>
      <c r="AA106" s="163">
        <v>487</v>
      </c>
      <c r="AB106" s="163">
        <v>447</v>
      </c>
      <c r="AC106" s="163">
        <v>125</v>
      </c>
      <c r="AD106" s="163">
        <v>87</v>
      </c>
      <c r="AE106" s="163">
        <v>24</v>
      </c>
      <c r="AF106" s="163">
        <v>1</v>
      </c>
      <c r="AG106" s="163">
        <v>13</v>
      </c>
      <c r="AH106" s="163">
        <v>54</v>
      </c>
      <c r="AI106" s="163">
        <v>52</v>
      </c>
      <c r="AJ106" s="163">
        <v>8</v>
      </c>
      <c r="AK106" s="163">
        <v>7</v>
      </c>
      <c r="AL106" s="163">
        <v>28</v>
      </c>
      <c r="AM106" s="163">
        <v>1</v>
      </c>
      <c r="AN106" s="163">
        <v>114</v>
      </c>
      <c r="AO106" s="163">
        <v>9</v>
      </c>
      <c r="AP106" s="163">
        <v>2</v>
      </c>
      <c r="AQ106" s="163">
        <v>1</v>
      </c>
      <c r="AR106" s="163">
        <v>7</v>
      </c>
      <c r="AS106" s="283">
        <v>5.7494865999999999E-2</v>
      </c>
      <c r="AT106" s="283">
        <v>0.234086242</v>
      </c>
      <c r="AU106" s="283">
        <v>0.42261905</v>
      </c>
      <c r="AV106" s="283">
        <v>0.25892857000000002</v>
      </c>
      <c r="AW106" s="283">
        <v>6.25E-2</v>
      </c>
      <c r="AX106" s="283">
        <v>0.34226190000000001</v>
      </c>
      <c r="AY106" s="363">
        <v>109.08</v>
      </c>
      <c r="AZ106" s="283">
        <v>0.13619302999999999</v>
      </c>
      <c r="BA106" s="283">
        <v>0.43465045499999999</v>
      </c>
      <c r="BB106" s="283">
        <v>0.20668692999999999</v>
      </c>
      <c r="BC106" s="283">
        <v>0.35866261300000002</v>
      </c>
      <c r="BD106" s="164">
        <v>0.34782608599999998</v>
      </c>
      <c r="BE106" s="164">
        <v>0.27964205800000003</v>
      </c>
      <c r="BF106" s="164">
        <v>0.33333333300000001</v>
      </c>
      <c r="BG106" s="164">
        <v>0.42505592800000003</v>
      </c>
      <c r="BH106" s="164">
        <v>0.75838926100000004</v>
      </c>
      <c r="BI106" s="164">
        <v>0.14541387</v>
      </c>
      <c r="BJ106" s="165">
        <v>93.946530426115999</v>
      </c>
      <c r="BK106" s="164">
        <v>0.33018278153901198</v>
      </c>
      <c r="BL106" s="165">
        <v>7.8408014368001799</v>
      </c>
      <c r="BM106" s="165">
        <v>64.809122320610697</v>
      </c>
      <c r="BN106" s="165">
        <v>110.252427974695</v>
      </c>
      <c r="BO106" s="165">
        <v>-1.2446592042879501</v>
      </c>
      <c r="BP106" s="165">
        <v>-0.169118262827396</v>
      </c>
      <c r="BQ106" s="165">
        <v>10.238723278624599</v>
      </c>
      <c r="BR106" s="165">
        <v>5.5438432138149096</v>
      </c>
      <c r="BS106" s="289">
        <v>1.0574320940878099</v>
      </c>
      <c r="BT106" s="297"/>
      <c r="BU106" s="284"/>
      <c r="BV106" s="298"/>
      <c r="BW106" s="297">
        <v>105</v>
      </c>
      <c r="BX106" s="297">
        <v>869.1</v>
      </c>
      <c r="BY106" s="297">
        <v>-14</v>
      </c>
      <c r="BZ106" s="297">
        <v>0</v>
      </c>
      <c r="CA106" s="284">
        <v>-3</v>
      </c>
      <c r="CB106" s="298">
        <v>-8</v>
      </c>
      <c r="CC106" s="297">
        <v>14</v>
      </c>
      <c r="CD106" s="284">
        <v>64.2</v>
      </c>
      <c r="CE106" s="352">
        <v>-2</v>
      </c>
      <c r="CF106" s="298">
        <v>-4</v>
      </c>
      <c r="CG106" s="297">
        <v>6</v>
      </c>
      <c r="CH106" s="284">
        <v>19</v>
      </c>
      <c r="CI106" s="352">
        <v>0</v>
      </c>
      <c r="CJ106" s="298">
        <v>0</v>
      </c>
      <c r="CK106" s="297"/>
      <c r="CL106" s="284"/>
      <c r="CM106" s="352"/>
      <c r="CN106" s="298"/>
      <c r="CO106" s="297"/>
      <c r="CP106" s="284"/>
      <c r="CQ106" s="352"/>
      <c r="CR106" s="298"/>
      <c r="CS106" s="297">
        <v>1</v>
      </c>
      <c r="CT106" s="284">
        <v>2</v>
      </c>
      <c r="CU106" s="352">
        <v>0</v>
      </c>
      <c r="CV106" s="352"/>
      <c r="CW106" s="298"/>
      <c r="CX106" s="297"/>
      <c r="CY106" s="284"/>
      <c r="CZ106" s="352"/>
      <c r="DA106" s="352"/>
      <c r="DB106" s="298"/>
      <c r="DC106" s="297"/>
      <c r="DD106" s="284"/>
      <c r="DE106" s="352"/>
      <c r="DF106" s="352"/>
      <c r="DG106" s="298"/>
      <c r="DH106" s="320">
        <v>-16</v>
      </c>
      <c r="DI106" s="319">
        <v>-11.5543274879455</v>
      </c>
      <c r="DP106" s="165"/>
      <c r="DQ106" s="165"/>
      <c r="DR106" s="165"/>
      <c r="ED106" s="165"/>
      <c r="EE106" s="165"/>
      <c r="EF106" s="165"/>
      <c r="EG106" s="165"/>
      <c r="EH106" s="166"/>
      <c r="EI106" s="165"/>
      <c r="EJ106" s="164"/>
      <c r="EK106" s="164"/>
      <c r="EL106" s="283"/>
      <c r="EM106" s="283"/>
      <c r="EN106" s="283"/>
      <c r="EO106" s="283"/>
      <c r="EP106" s="283"/>
      <c r="EQ106" s="283"/>
      <c r="ER106" s="165"/>
      <c r="ES106" s="166"/>
      <c r="ET106" s="166"/>
      <c r="EU106" s="166"/>
      <c r="EV106" s="166"/>
      <c r="EW106" s="166"/>
      <c r="EX106" s="289"/>
    </row>
    <row r="107" spans="1:154" ht="13" customHeight="1">
      <c r="A107" s="160" t="s">
        <v>609</v>
      </c>
      <c r="B107" s="160">
        <v>12409</v>
      </c>
      <c r="C107" s="160">
        <v>29715</v>
      </c>
      <c r="D107" s="160">
        <v>696100</v>
      </c>
      <c r="E107" s="160" t="s">
        <v>246</v>
      </c>
      <c r="G107" s="175"/>
      <c r="H107" s="162" t="s">
        <v>3584</v>
      </c>
      <c r="I107" s="162" t="s">
        <v>163</v>
      </c>
      <c r="J107" s="160">
        <v>24</v>
      </c>
      <c r="K107" s="161">
        <v>2</v>
      </c>
      <c r="L107" s="161" t="s">
        <v>837</v>
      </c>
      <c r="Z107" s="163">
        <v>70</v>
      </c>
      <c r="AA107" s="163">
        <v>224</v>
      </c>
      <c r="AB107" s="163">
        <v>211</v>
      </c>
      <c r="AC107" s="163">
        <v>40</v>
      </c>
      <c r="AD107" s="163">
        <v>18</v>
      </c>
      <c r="AE107" s="163">
        <v>9</v>
      </c>
      <c r="AF107" s="163">
        <v>0</v>
      </c>
      <c r="AG107" s="163">
        <v>13</v>
      </c>
      <c r="AH107" s="163">
        <v>24</v>
      </c>
      <c r="AI107" s="163">
        <v>36</v>
      </c>
      <c r="AJ107" s="163">
        <v>1</v>
      </c>
      <c r="AK107" s="163">
        <v>1</v>
      </c>
      <c r="AL107" s="163">
        <v>8</v>
      </c>
      <c r="AM107" s="163">
        <v>0</v>
      </c>
      <c r="AN107" s="163">
        <v>64</v>
      </c>
      <c r="AO107" s="163">
        <v>3</v>
      </c>
      <c r="AP107" s="163">
        <v>2</v>
      </c>
      <c r="AQ107" s="163">
        <v>0</v>
      </c>
      <c r="AR107" s="163">
        <v>5</v>
      </c>
      <c r="AS107" s="283">
        <v>3.5714284999999998E-2</v>
      </c>
      <c r="AT107" s="283">
        <v>0.28571428500000001</v>
      </c>
      <c r="AU107" s="283">
        <v>0.44966443</v>
      </c>
      <c r="AV107" s="283">
        <v>0.22818791999999999</v>
      </c>
      <c r="AW107" s="283">
        <v>0.12751678</v>
      </c>
      <c r="AX107" s="283">
        <v>0.39597315</v>
      </c>
      <c r="AY107" s="363">
        <v>114.733</v>
      </c>
      <c r="AZ107" s="283">
        <v>0.16908213</v>
      </c>
      <c r="BA107" s="283">
        <v>0.38926174400000002</v>
      </c>
      <c r="BB107" s="283">
        <v>0.154362416</v>
      </c>
      <c r="BC107" s="283">
        <v>0.45637583799999998</v>
      </c>
      <c r="BD107" s="164">
        <v>0.19852941099999999</v>
      </c>
      <c r="BE107" s="164">
        <v>0.189573459</v>
      </c>
      <c r="BF107" s="164">
        <v>0.227678571</v>
      </c>
      <c r="BG107" s="164">
        <v>0.417061611</v>
      </c>
      <c r="BH107" s="164">
        <v>0.64474018200000005</v>
      </c>
      <c r="BI107" s="164">
        <v>0.227488152</v>
      </c>
      <c r="BJ107" s="165">
        <v>144.82706482646</v>
      </c>
      <c r="BK107" s="164">
        <v>0.274461491565619</v>
      </c>
      <c r="BL107" s="165">
        <v>-6.43947438209754</v>
      </c>
      <c r="BM107" s="165">
        <v>19.7636136630226</v>
      </c>
      <c r="BN107" s="165">
        <v>61.292915338988202</v>
      </c>
      <c r="BO107" s="165">
        <v>-0.31957466694828202</v>
      </c>
      <c r="BP107" s="165">
        <v>-0.28096207231283099</v>
      </c>
      <c r="BQ107" s="165">
        <v>-11.6737910291503</v>
      </c>
      <c r="BR107" s="165">
        <v>-10.649076104755199</v>
      </c>
      <c r="BS107" s="289">
        <v>-1.2056426331659</v>
      </c>
      <c r="BT107" s="297"/>
      <c r="BU107" s="284"/>
      <c r="BV107" s="298"/>
      <c r="BW107" s="297">
        <v>23</v>
      </c>
      <c r="BX107" s="297">
        <v>169.2</v>
      </c>
      <c r="BY107" s="297">
        <v>-3</v>
      </c>
      <c r="BZ107" s="297">
        <v>-1</v>
      </c>
      <c r="CA107" s="284">
        <v>-1</v>
      </c>
      <c r="CB107" s="298">
        <v>0</v>
      </c>
      <c r="CC107" s="297">
        <v>4</v>
      </c>
      <c r="CD107" s="284">
        <v>31</v>
      </c>
      <c r="CE107" s="352">
        <v>1</v>
      </c>
      <c r="CF107" s="298">
        <v>0</v>
      </c>
      <c r="CG107" s="297"/>
      <c r="CH107" s="284"/>
      <c r="CI107" s="352"/>
      <c r="CJ107" s="298"/>
      <c r="CK107" s="297"/>
      <c r="CL107" s="284"/>
      <c r="CM107" s="352"/>
      <c r="CN107" s="298"/>
      <c r="CO107" s="297"/>
      <c r="CP107" s="284"/>
      <c r="CQ107" s="352"/>
      <c r="CR107" s="298"/>
      <c r="CS107" s="297">
        <v>7</v>
      </c>
      <c r="CT107" s="284">
        <v>45</v>
      </c>
      <c r="CU107" s="352">
        <v>0</v>
      </c>
      <c r="CV107" s="352">
        <v>0</v>
      </c>
      <c r="CW107" s="298">
        <v>0</v>
      </c>
      <c r="CX107" s="297"/>
      <c r="CY107" s="284"/>
      <c r="CZ107" s="352"/>
      <c r="DA107" s="352"/>
      <c r="DB107" s="298"/>
      <c r="DC107" s="297">
        <v>27</v>
      </c>
      <c r="DD107" s="284">
        <v>165.1</v>
      </c>
      <c r="DE107" s="352">
        <v>-2</v>
      </c>
      <c r="DF107" s="352">
        <v>-3</v>
      </c>
      <c r="DG107" s="298">
        <v>-1</v>
      </c>
      <c r="DH107" s="320">
        <v>-4</v>
      </c>
      <c r="DI107" s="319">
        <v>-8.4735513925552297</v>
      </c>
      <c r="DP107" s="165"/>
      <c r="DQ107" s="165"/>
      <c r="DR107" s="165"/>
      <c r="ED107" s="165"/>
      <c r="EE107" s="165"/>
      <c r="EF107" s="165"/>
      <c r="EG107" s="165"/>
      <c r="EH107" s="166"/>
      <c r="EI107" s="165"/>
      <c r="EJ107" s="164"/>
      <c r="EK107" s="164"/>
      <c r="EL107" s="283"/>
      <c r="EM107" s="283"/>
      <c r="EN107" s="283"/>
      <c r="EO107" s="283"/>
      <c r="EP107" s="283"/>
      <c r="EQ107" s="283"/>
      <c r="ER107" s="165"/>
      <c r="ES107" s="166"/>
      <c r="ET107" s="166"/>
      <c r="EU107" s="166"/>
      <c r="EV107" s="166"/>
      <c r="EW107" s="166"/>
      <c r="EX107" s="289"/>
    </row>
    <row r="108" spans="1:154" ht="13" customHeight="1">
      <c r="A108" s="160" t="s">
        <v>609</v>
      </c>
      <c r="B108" s="160">
        <v>9045</v>
      </c>
      <c r="C108" s="160">
        <v>6887</v>
      </c>
      <c r="D108" s="160">
        <v>455117</v>
      </c>
      <c r="E108" s="160" t="s">
        <v>164</v>
      </c>
      <c r="G108" s="175"/>
      <c r="H108" s="168" t="s">
        <v>642</v>
      </c>
      <c r="I108" s="169" t="s">
        <v>3338</v>
      </c>
      <c r="J108" s="170">
        <v>37</v>
      </c>
      <c r="K108" s="161">
        <v>2</v>
      </c>
      <c r="L108" s="161" t="s">
        <v>837</v>
      </c>
      <c r="Z108" s="163">
        <v>48</v>
      </c>
      <c r="AA108" s="163">
        <v>147</v>
      </c>
      <c r="AB108" s="163">
        <v>135</v>
      </c>
      <c r="AC108" s="163">
        <v>16</v>
      </c>
      <c r="AD108" s="163">
        <v>9</v>
      </c>
      <c r="AE108" s="163">
        <v>3</v>
      </c>
      <c r="AF108" s="163">
        <v>0</v>
      </c>
      <c r="AG108" s="163">
        <v>4</v>
      </c>
      <c r="AH108" s="163">
        <v>9</v>
      </c>
      <c r="AI108" s="163">
        <v>11</v>
      </c>
      <c r="AJ108" s="163">
        <v>0</v>
      </c>
      <c r="AK108" s="163">
        <v>0</v>
      </c>
      <c r="AL108" s="163">
        <v>8</v>
      </c>
      <c r="AM108" s="163">
        <v>0</v>
      </c>
      <c r="AN108" s="163">
        <v>51</v>
      </c>
      <c r="AO108" s="163">
        <v>1</v>
      </c>
      <c r="AP108" s="163">
        <v>0</v>
      </c>
      <c r="AQ108" s="163">
        <v>3</v>
      </c>
      <c r="AR108" s="163">
        <v>5</v>
      </c>
      <c r="AS108" s="283">
        <v>5.4421768000000002E-2</v>
      </c>
      <c r="AT108" s="283">
        <v>0.34693877499999998</v>
      </c>
      <c r="AU108" s="283">
        <v>0.47126436999999999</v>
      </c>
      <c r="AV108" s="283">
        <v>0.14942528999999999</v>
      </c>
      <c r="AW108" s="283">
        <v>8.045977E-2</v>
      </c>
      <c r="AX108" s="283">
        <v>0.35632184</v>
      </c>
      <c r="AY108" s="363">
        <v>107.729</v>
      </c>
      <c r="AZ108" s="283">
        <v>0.16666666999999999</v>
      </c>
      <c r="BA108" s="283">
        <v>0.36904761899999999</v>
      </c>
      <c r="BB108" s="283">
        <v>0.13095238000000001</v>
      </c>
      <c r="BC108" s="283">
        <v>0.5</v>
      </c>
      <c r="BD108" s="164">
        <v>0.15</v>
      </c>
      <c r="BE108" s="164">
        <v>0.118518518</v>
      </c>
      <c r="BF108" s="164">
        <v>0.17361111100000001</v>
      </c>
      <c r="BG108" s="164">
        <v>0.229629629</v>
      </c>
      <c r="BH108" s="164">
        <v>0.40324073999999999</v>
      </c>
      <c r="BI108" s="164">
        <v>0.111111111</v>
      </c>
      <c r="BJ108" s="165">
        <v>71.784784836831903</v>
      </c>
      <c r="BK108" s="164">
        <v>0.181461229092544</v>
      </c>
      <c r="BL108" s="165">
        <v>-15.2291831475354</v>
      </c>
      <c r="BM108" s="165">
        <v>1.9665933820746799</v>
      </c>
      <c r="BN108" s="165">
        <v>10.922983618311999</v>
      </c>
      <c r="BO108" s="165">
        <v>0.25520882362188102</v>
      </c>
      <c r="BP108" s="165">
        <v>-1.4345052093267401</v>
      </c>
      <c r="BQ108" s="165">
        <v>-14.536661469950101</v>
      </c>
      <c r="BR108" s="165">
        <v>-16.417154165790201</v>
      </c>
      <c r="BS108" s="289">
        <v>-1.5013133923939701</v>
      </c>
      <c r="BT108" s="297"/>
      <c r="BU108" s="284"/>
      <c r="BV108" s="298"/>
      <c r="BW108" s="297">
        <v>48</v>
      </c>
      <c r="BX108" s="297">
        <v>388.2</v>
      </c>
      <c r="BY108" s="297">
        <v>-7</v>
      </c>
      <c r="BZ108" s="297">
        <v>-2</v>
      </c>
      <c r="CA108" s="284">
        <v>0</v>
      </c>
      <c r="CB108" s="298">
        <v>-3</v>
      </c>
      <c r="CC108" s="297"/>
      <c r="CD108" s="284"/>
      <c r="CE108" s="352"/>
      <c r="CF108" s="298"/>
      <c r="CG108" s="297"/>
      <c r="CH108" s="284"/>
      <c r="CI108" s="352"/>
      <c r="CJ108" s="298"/>
      <c r="CK108" s="297"/>
      <c r="CL108" s="284"/>
      <c r="CM108" s="352"/>
      <c r="CN108" s="298"/>
      <c r="CO108" s="297"/>
      <c r="CP108" s="284"/>
      <c r="CQ108" s="352"/>
      <c r="CR108" s="298"/>
      <c r="CS108" s="297"/>
      <c r="CT108" s="284"/>
      <c r="CU108" s="352"/>
      <c r="CV108" s="352"/>
      <c r="CW108" s="298"/>
      <c r="CX108" s="297"/>
      <c r="CY108" s="284"/>
      <c r="CZ108" s="352"/>
      <c r="DA108" s="352"/>
      <c r="DB108" s="298"/>
      <c r="DC108" s="297"/>
      <c r="DD108" s="284"/>
      <c r="DE108" s="352"/>
      <c r="DF108" s="352"/>
      <c r="DG108" s="298"/>
      <c r="DH108" s="320">
        <v>-7</v>
      </c>
      <c r="DI108" s="319">
        <v>-3.0242989063262899</v>
      </c>
      <c r="DP108" s="165"/>
      <c r="DQ108" s="165"/>
      <c r="DR108" s="165"/>
      <c r="ED108" s="165"/>
      <c r="EE108" s="165"/>
      <c r="EF108" s="165"/>
      <c r="EG108" s="165"/>
      <c r="EH108" s="166"/>
      <c r="EI108" s="165"/>
      <c r="EJ108" s="164"/>
      <c r="EK108" s="164"/>
      <c r="EL108" s="283"/>
      <c r="EM108" s="283"/>
      <c r="EN108" s="283"/>
      <c r="EO108" s="283"/>
      <c r="EP108" s="283"/>
      <c r="EQ108" s="283"/>
      <c r="ER108" s="165"/>
      <c r="ES108" s="166"/>
      <c r="ET108" s="166"/>
      <c r="EU108" s="166"/>
      <c r="EV108" s="166"/>
      <c r="EW108" s="166"/>
      <c r="EX108" s="289"/>
    </row>
    <row r="109" spans="1:154" ht="13" customHeight="1">
      <c r="A109" s="160" t="s">
        <v>609</v>
      </c>
      <c r="B109" s="160">
        <v>11102</v>
      </c>
      <c r="C109" s="160">
        <v>14366</v>
      </c>
      <c r="D109" s="160">
        <v>608841</v>
      </c>
      <c r="E109" s="160" t="s">
        <v>2171</v>
      </c>
      <c r="G109" s="175"/>
      <c r="H109" s="162" t="s">
        <v>2843</v>
      </c>
      <c r="I109" s="162" t="s">
        <v>554</v>
      </c>
      <c r="J109" s="160">
        <v>32</v>
      </c>
      <c r="K109" s="161">
        <v>3</v>
      </c>
      <c r="L109" s="161" t="s">
        <v>837</v>
      </c>
      <c r="Z109" s="163">
        <v>76</v>
      </c>
      <c r="AA109" s="163">
        <v>313</v>
      </c>
      <c r="AB109" s="163">
        <v>281</v>
      </c>
      <c r="AC109" s="163">
        <v>65</v>
      </c>
      <c r="AD109" s="163">
        <v>51</v>
      </c>
      <c r="AE109" s="163">
        <v>11</v>
      </c>
      <c r="AF109" s="163">
        <v>0</v>
      </c>
      <c r="AG109" s="163">
        <v>3</v>
      </c>
      <c r="AH109" s="163">
        <v>19</v>
      </c>
      <c r="AI109" s="163">
        <v>42</v>
      </c>
      <c r="AJ109" s="163">
        <v>2</v>
      </c>
      <c r="AK109" s="163">
        <v>0</v>
      </c>
      <c r="AL109" s="163">
        <v>21</v>
      </c>
      <c r="AM109" s="163">
        <v>1</v>
      </c>
      <c r="AN109" s="163">
        <v>63</v>
      </c>
      <c r="AO109" s="163">
        <v>5</v>
      </c>
      <c r="AP109" s="163">
        <v>6</v>
      </c>
      <c r="AQ109" s="163">
        <v>0</v>
      </c>
      <c r="AR109" s="163">
        <v>9</v>
      </c>
      <c r="AS109" s="283">
        <v>6.7092651000000003E-2</v>
      </c>
      <c r="AT109" s="283">
        <v>0.20127795500000001</v>
      </c>
      <c r="AU109" s="283">
        <v>0.41071428999999998</v>
      </c>
      <c r="AV109" s="283">
        <v>0.19196429000000001</v>
      </c>
      <c r="AW109" s="283">
        <v>4.4642859999999999E-2</v>
      </c>
      <c r="AX109" s="283">
        <v>0.39285713999999999</v>
      </c>
      <c r="AY109" s="363">
        <v>114.199</v>
      </c>
      <c r="AZ109" s="283">
        <v>0.10761155</v>
      </c>
      <c r="BA109" s="283">
        <v>0.49553571400000002</v>
      </c>
      <c r="BB109" s="283">
        <v>0.16071428500000001</v>
      </c>
      <c r="BC109" s="283">
        <v>0.34375</v>
      </c>
      <c r="BD109" s="164">
        <v>0.28054298599999999</v>
      </c>
      <c r="BE109" s="164">
        <v>0.231316725</v>
      </c>
      <c r="BF109" s="164">
        <v>0.290734824</v>
      </c>
      <c r="BG109" s="164">
        <v>0.30249110299999998</v>
      </c>
      <c r="BH109" s="164">
        <v>0.59322592699999999</v>
      </c>
      <c r="BI109" s="164">
        <v>7.1174377999999996E-2</v>
      </c>
      <c r="BJ109" s="165">
        <v>45.312145559954203</v>
      </c>
      <c r="BK109" s="164">
        <v>0.26377744093919397</v>
      </c>
      <c r="BL109" s="165">
        <v>-11.6895556441513</v>
      </c>
      <c r="BM109" s="165">
        <v>24.924580776038901</v>
      </c>
      <c r="BN109" s="165">
        <v>67.5706347387422</v>
      </c>
      <c r="BO109" s="165">
        <v>1.0322734705496801</v>
      </c>
      <c r="BP109" s="165">
        <v>-0.137529391795396</v>
      </c>
      <c r="BQ109" s="165">
        <v>-9.4444856195250502</v>
      </c>
      <c r="BR109" s="165">
        <v>-12.275443787780199</v>
      </c>
      <c r="BS109" s="289">
        <v>-0.97540503190337502</v>
      </c>
      <c r="BT109" s="297"/>
      <c r="BU109" s="284"/>
      <c r="BV109" s="298"/>
      <c r="BW109" s="297"/>
      <c r="BX109" s="297"/>
      <c r="BY109" s="297"/>
      <c r="BZ109" s="297"/>
      <c r="CA109" s="284"/>
      <c r="CB109" s="298"/>
      <c r="CC109" s="297">
        <v>50</v>
      </c>
      <c r="CD109" s="284">
        <v>431.2</v>
      </c>
      <c r="CE109" s="352">
        <v>0</v>
      </c>
      <c r="CF109" s="298">
        <v>-2</v>
      </c>
      <c r="CG109" s="297"/>
      <c r="CH109" s="284"/>
      <c r="CI109" s="352"/>
      <c r="CJ109" s="298"/>
      <c r="CK109" s="297"/>
      <c r="CL109" s="284"/>
      <c r="CM109" s="352"/>
      <c r="CN109" s="298"/>
      <c r="CO109" s="297"/>
      <c r="CP109" s="284"/>
      <c r="CQ109" s="352"/>
      <c r="CR109" s="298"/>
      <c r="CS109" s="297"/>
      <c r="CT109" s="284"/>
      <c r="CU109" s="352"/>
      <c r="CV109" s="352"/>
      <c r="CW109" s="298"/>
      <c r="CX109" s="297"/>
      <c r="CY109" s="284"/>
      <c r="CZ109" s="352"/>
      <c r="DA109" s="352"/>
      <c r="DB109" s="298"/>
      <c r="DC109" s="297"/>
      <c r="DD109" s="284"/>
      <c r="DE109" s="352"/>
      <c r="DF109" s="352"/>
      <c r="DG109" s="298"/>
      <c r="DH109" s="320">
        <v>0</v>
      </c>
      <c r="DI109" s="319">
        <v>-7.5774606466293299</v>
      </c>
      <c r="DP109" s="165"/>
      <c r="DQ109" s="165"/>
      <c r="DR109" s="165"/>
      <c r="ED109" s="165"/>
      <c r="EE109" s="165"/>
      <c r="EF109" s="165"/>
      <c r="EG109" s="165"/>
      <c r="EH109" s="166"/>
      <c r="EI109" s="165"/>
      <c r="EJ109" s="164"/>
      <c r="EK109" s="164"/>
      <c r="EL109" s="283"/>
      <c r="EM109" s="283"/>
      <c r="EN109" s="283"/>
      <c r="EO109" s="283"/>
      <c r="EP109" s="283"/>
      <c r="EQ109" s="283"/>
      <c r="ER109" s="165"/>
      <c r="ES109" s="166"/>
      <c r="ET109" s="166"/>
      <c r="EU109" s="166"/>
      <c r="EV109" s="166"/>
      <c r="EW109" s="166"/>
      <c r="EX109" s="289"/>
    </row>
    <row r="110" spans="1:154" ht="13" customHeight="1">
      <c r="A110" s="160" t="s">
        <v>609</v>
      </c>
      <c r="B110" s="160">
        <v>10298</v>
      </c>
      <c r="C110" s="160">
        <v>11281</v>
      </c>
      <c r="D110" s="160">
        <v>593160</v>
      </c>
      <c r="E110" s="160" t="s">
        <v>3331</v>
      </c>
      <c r="G110" s="175"/>
      <c r="H110" s="168" t="s">
        <v>1011</v>
      </c>
      <c r="I110" s="169" t="s">
        <v>1012</v>
      </c>
      <c r="J110" s="170">
        <v>35</v>
      </c>
      <c r="K110" s="161">
        <v>4</v>
      </c>
      <c r="L110" s="161" t="s">
        <v>837</v>
      </c>
      <c r="Z110" s="163">
        <v>95</v>
      </c>
      <c r="AA110" s="163">
        <v>335</v>
      </c>
      <c r="AB110" s="163">
        <v>293</v>
      </c>
      <c r="AC110" s="163">
        <v>65</v>
      </c>
      <c r="AD110" s="163">
        <v>49</v>
      </c>
      <c r="AE110" s="163">
        <v>9</v>
      </c>
      <c r="AF110" s="163">
        <v>3</v>
      </c>
      <c r="AG110" s="163">
        <v>4</v>
      </c>
      <c r="AH110" s="163">
        <v>44</v>
      </c>
      <c r="AI110" s="163">
        <v>15</v>
      </c>
      <c r="AJ110" s="163">
        <v>17</v>
      </c>
      <c r="AK110" s="163">
        <v>3</v>
      </c>
      <c r="AL110" s="163">
        <v>35</v>
      </c>
      <c r="AM110" s="163">
        <v>0</v>
      </c>
      <c r="AN110" s="163">
        <v>52</v>
      </c>
      <c r="AO110" s="163">
        <v>3</v>
      </c>
      <c r="AP110" s="163">
        <v>0</v>
      </c>
      <c r="AQ110" s="163">
        <v>4</v>
      </c>
      <c r="AR110" s="163">
        <v>7</v>
      </c>
      <c r="AS110" s="283">
        <v>0.104477611</v>
      </c>
      <c r="AT110" s="283">
        <v>0.15522388000000001</v>
      </c>
      <c r="AU110" s="283">
        <v>0.36734694000000001</v>
      </c>
      <c r="AV110" s="283">
        <v>0.30204081999999999</v>
      </c>
      <c r="AW110" s="283">
        <v>2.4489799999999999E-2</v>
      </c>
      <c r="AX110" s="283">
        <v>0.21224489999999999</v>
      </c>
      <c r="AY110" s="363">
        <v>104.643</v>
      </c>
      <c r="AZ110" s="283">
        <v>7.669173E-2</v>
      </c>
      <c r="BA110" s="283">
        <v>0.45</v>
      </c>
      <c r="BB110" s="283">
        <v>0.204166666</v>
      </c>
      <c r="BC110" s="283">
        <v>0.34583333300000002</v>
      </c>
      <c r="BD110" s="164">
        <v>0.25738396600000002</v>
      </c>
      <c r="BE110" s="164">
        <v>0.22184300300000001</v>
      </c>
      <c r="BF110" s="164">
        <v>0.31117824700000002</v>
      </c>
      <c r="BG110" s="164">
        <v>0.31399317399999999</v>
      </c>
      <c r="BH110" s="164">
        <v>0.625171421</v>
      </c>
      <c r="BI110" s="164">
        <v>9.2150171000000003E-2</v>
      </c>
      <c r="BJ110" s="165">
        <v>58.666082683789398</v>
      </c>
      <c r="BK110" s="164">
        <v>0.28320894194513602</v>
      </c>
      <c r="BL110" s="165">
        <v>-7.2274511870748004</v>
      </c>
      <c r="BM110" s="165">
        <v>31.960202808975499</v>
      </c>
      <c r="BN110" s="165">
        <v>79.517049036727698</v>
      </c>
      <c r="BO110" s="165">
        <v>-1.0968670960154401</v>
      </c>
      <c r="BP110" s="165">
        <v>3.0541565194725901</v>
      </c>
      <c r="BQ110" s="165">
        <v>4.3113133555923904</v>
      </c>
      <c r="BR110" s="165">
        <v>-5.1512219351536199</v>
      </c>
      <c r="BS110" s="289">
        <v>0.44526265490449402</v>
      </c>
      <c r="BT110" s="297"/>
      <c r="BU110" s="284"/>
      <c r="BV110" s="298"/>
      <c r="BW110" s="297"/>
      <c r="BX110" s="297"/>
      <c r="BY110" s="297"/>
      <c r="BZ110" s="297"/>
      <c r="CA110" s="284"/>
      <c r="CB110" s="298"/>
      <c r="CC110" s="297"/>
      <c r="CD110" s="284"/>
      <c r="CE110" s="352"/>
      <c r="CF110" s="298"/>
      <c r="CG110" s="297">
        <v>54</v>
      </c>
      <c r="CH110" s="284">
        <v>450.2</v>
      </c>
      <c r="CI110" s="352">
        <v>-7</v>
      </c>
      <c r="CJ110" s="298">
        <v>-2</v>
      </c>
      <c r="CK110" s="297">
        <v>12</v>
      </c>
      <c r="CL110" s="284">
        <v>85.1</v>
      </c>
      <c r="CM110" s="352">
        <v>0</v>
      </c>
      <c r="CN110" s="298">
        <v>1</v>
      </c>
      <c r="CO110" s="297"/>
      <c r="CP110" s="284"/>
      <c r="CQ110" s="352"/>
      <c r="CR110" s="298"/>
      <c r="CS110" s="297">
        <v>25</v>
      </c>
      <c r="CT110" s="284">
        <v>186</v>
      </c>
      <c r="CU110" s="352">
        <v>2</v>
      </c>
      <c r="CV110" s="352">
        <v>-2</v>
      </c>
      <c r="CW110" s="298">
        <v>1</v>
      </c>
      <c r="CX110" s="297"/>
      <c r="CY110" s="284"/>
      <c r="CZ110" s="352"/>
      <c r="DA110" s="352"/>
      <c r="DB110" s="298"/>
      <c r="DC110" s="297"/>
      <c r="DD110" s="284"/>
      <c r="DE110" s="352"/>
      <c r="DF110" s="352"/>
      <c r="DG110" s="298"/>
      <c r="DH110" s="320">
        <v>-5</v>
      </c>
      <c r="DI110" s="319">
        <v>-1.6774656772613501</v>
      </c>
      <c r="DP110" s="165"/>
      <c r="DQ110" s="165"/>
      <c r="DR110" s="165"/>
      <c r="ED110" s="165"/>
      <c r="EE110" s="165"/>
      <c r="EF110" s="165"/>
      <c r="EG110" s="165"/>
      <c r="EH110" s="166"/>
      <c r="EI110" s="165"/>
      <c r="EJ110" s="164"/>
      <c r="EK110" s="164"/>
      <c r="EL110" s="283"/>
      <c r="EM110" s="283"/>
      <c r="EN110" s="283"/>
      <c r="EO110" s="283"/>
      <c r="EP110" s="283"/>
      <c r="EQ110" s="283"/>
      <c r="ER110" s="165"/>
      <c r="ES110" s="166"/>
      <c r="ET110" s="166"/>
      <c r="EU110" s="166"/>
      <c r="EV110" s="166"/>
      <c r="EW110" s="166"/>
      <c r="EX110" s="289"/>
    </row>
    <row r="111" spans="1:154" ht="13" customHeight="1">
      <c r="A111" s="160" t="s">
        <v>609</v>
      </c>
      <c r="B111" s="160">
        <v>11391</v>
      </c>
      <c r="C111" s="160">
        <v>22263</v>
      </c>
      <c r="D111" s="160">
        <v>669357</v>
      </c>
      <c r="E111" s="160" t="s">
        <v>276</v>
      </c>
      <c r="G111" s="175"/>
      <c r="H111" s="162" t="s">
        <v>3004</v>
      </c>
      <c r="I111" s="162" t="s">
        <v>466</v>
      </c>
      <c r="J111" s="160">
        <v>24</v>
      </c>
      <c r="K111" s="161">
        <v>4</v>
      </c>
      <c r="L111" s="161" t="s">
        <v>46</v>
      </c>
      <c r="Z111" s="163">
        <v>107</v>
      </c>
      <c r="AA111" s="163">
        <v>402</v>
      </c>
      <c r="AB111" s="163">
        <v>365</v>
      </c>
      <c r="AC111" s="163">
        <v>74</v>
      </c>
      <c r="AD111" s="163">
        <v>40</v>
      </c>
      <c r="AE111" s="163">
        <v>15</v>
      </c>
      <c r="AF111" s="163">
        <v>0</v>
      </c>
      <c r="AG111" s="163">
        <v>19</v>
      </c>
      <c r="AH111" s="163">
        <v>42</v>
      </c>
      <c r="AI111" s="163">
        <v>50</v>
      </c>
      <c r="AJ111" s="163">
        <v>6</v>
      </c>
      <c r="AK111" s="163">
        <v>1</v>
      </c>
      <c r="AL111" s="163">
        <v>34</v>
      </c>
      <c r="AM111" s="163">
        <v>1</v>
      </c>
      <c r="AN111" s="163">
        <v>151</v>
      </c>
      <c r="AO111" s="163">
        <v>1</v>
      </c>
      <c r="AP111" s="163">
        <v>2</v>
      </c>
      <c r="AQ111" s="163">
        <v>0</v>
      </c>
      <c r="AR111" s="163">
        <v>2</v>
      </c>
      <c r="AS111" s="283">
        <v>8.4577113999999995E-2</v>
      </c>
      <c r="AT111" s="283">
        <v>0.37562189000000001</v>
      </c>
      <c r="AU111" s="283">
        <v>0.41666667000000002</v>
      </c>
      <c r="AV111" s="283">
        <v>0.16666666999999999</v>
      </c>
      <c r="AW111" s="283">
        <v>0.16666666999999999</v>
      </c>
      <c r="AX111" s="283">
        <v>0.38425925999999999</v>
      </c>
      <c r="AY111" s="363">
        <v>111.03700000000001</v>
      </c>
      <c r="AZ111" s="283">
        <v>0.18534753000000001</v>
      </c>
      <c r="BA111" s="283">
        <v>0.32407407399999999</v>
      </c>
      <c r="BB111" s="283">
        <v>0.185185185</v>
      </c>
      <c r="BC111" s="283">
        <v>0.49074074000000001</v>
      </c>
      <c r="BD111" s="164">
        <v>0.279187817</v>
      </c>
      <c r="BE111" s="164">
        <v>0.20273972600000001</v>
      </c>
      <c r="BF111" s="164">
        <v>0.27114427800000002</v>
      </c>
      <c r="BG111" s="164">
        <v>0.4</v>
      </c>
      <c r="BH111" s="164">
        <v>0.67114427799999998</v>
      </c>
      <c r="BI111" s="164">
        <v>0.19726027400000001</v>
      </c>
      <c r="BJ111" s="165">
        <v>125.582920425162</v>
      </c>
      <c r="BK111" s="164">
        <v>0.29049685084611698</v>
      </c>
      <c r="BL111" s="165">
        <v>-6.3682537418804896</v>
      </c>
      <c r="BM111" s="165">
        <v>40.6569310533799</v>
      </c>
      <c r="BN111" s="165">
        <v>86.658676338618093</v>
      </c>
      <c r="BO111" s="165">
        <v>-0.37370978762471102</v>
      </c>
      <c r="BP111" s="165">
        <v>-0.69492013752460402</v>
      </c>
      <c r="BQ111" s="165">
        <v>2.77661629952342</v>
      </c>
      <c r="BR111" s="165">
        <v>-7.1082895738087402</v>
      </c>
      <c r="BS111" s="289">
        <v>0.28676262734955299</v>
      </c>
      <c r="BT111" s="297"/>
      <c r="BU111" s="284"/>
      <c r="BV111" s="298"/>
      <c r="BW111" s="297"/>
      <c r="BX111" s="297"/>
      <c r="BY111" s="297"/>
      <c r="BZ111" s="297"/>
      <c r="CA111" s="284"/>
      <c r="CB111" s="298"/>
      <c r="CC111" s="297"/>
      <c r="CD111" s="284"/>
      <c r="CE111" s="352"/>
      <c r="CF111" s="298"/>
      <c r="CG111" s="297">
        <v>105</v>
      </c>
      <c r="CH111" s="284">
        <v>871.1</v>
      </c>
      <c r="CI111" s="352">
        <v>-4</v>
      </c>
      <c r="CJ111" s="298">
        <v>-6</v>
      </c>
      <c r="CK111" s="297">
        <v>2</v>
      </c>
      <c r="CL111" s="284">
        <v>3</v>
      </c>
      <c r="CM111" s="352">
        <v>0</v>
      </c>
      <c r="CN111" s="298"/>
      <c r="CO111" s="297"/>
      <c r="CP111" s="284"/>
      <c r="CQ111" s="352"/>
      <c r="CR111" s="298"/>
      <c r="CS111" s="297"/>
      <c r="CT111" s="284"/>
      <c r="CU111" s="352"/>
      <c r="CV111" s="352"/>
      <c r="CW111" s="298"/>
      <c r="CX111" s="297"/>
      <c r="CY111" s="284"/>
      <c r="CZ111" s="352"/>
      <c r="DA111" s="352"/>
      <c r="DB111" s="298"/>
      <c r="DC111" s="297"/>
      <c r="DD111" s="284"/>
      <c r="DE111" s="352"/>
      <c r="DF111" s="352"/>
      <c r="DG111" s="298"/>
      <c r="DH111" s="320">
        <v>-4</v>
      </c>
      <c r="DI111" s="319">
        <v>-3.4830952882766701</v>
      </c>
      <c r="DP111" s="165"/>
      <c r="DQ111" s="165"/>
      <c r="DR111" s="165"/>
      <c r="ED111" s="165"/>
      <c r="EE111" s="165"/>
      <c r="EF111" s="165"/>
      <c r="EG111" s="165"/>
      <c r="EH111" s="166"/>
      <c r="EI111" s="165"/>
      <c r="EJ111" s="164"/>
      <c r="EK111" s="164"/>
      <c r="EL111" s="283"/>
      <c r="EM111" s="283"/>
      <c r="EN111" s="283"/>
      <c r="EO111" s="283"/>
      <c r="EP111" s="283"/>
      <c r="EQ111" s="283"/>
      <c r="ER111" s="165"/>
      <c r="ES111" s="166"/>
      <c r="ET111" s="166"/>
      <c r="EU111" s="166"/>
      <c r="EV111" s="166"/>
      <c r="EW111" s="166"/>
      <c r="EX111" s="289"/>
    </row>
    <row r="112" spans="1:154" ht="13" customHeight="1">
      <c r="A112" s="160" t="s">
        <v>609</v>
      </c>
      <c r="B112" s="160">
        <v>11388</v>
      </c>
      <c r="C112" s="160">
        <v>25616</v>
      </c>
      <c r="D112" s="160">
        <v>682617</v>
      </c>
      <c r="E112" s="160" t="s">
        <v>2177</v>
      </c>
      <c r="G112" s="175"/>
      <c r="H112" s="162" t="s">
        <v>1258</v>
      </c>
      <c r="I112" s="162" t="s">
        <v>461</v>
      </c>
      <c r="J112" s="160">
        <v>22</v>
      </c>
      <c r="K112" s="161">
        <v>4</v>
      </c>
      <c r="L112" s="161" t="s">
        <v>837</v>
      </c>
      <c r="Z112" s="163">
        <v>27</v>
      </c>
      <c r="AA112" s="163">
        <v>81</v>
      </c>
      <c r="AB112" s="163">
        <v>76</v>
      </c>
      <c r="AC112" s="163">
        <v>16</v>
      </c>
      <c r="AD112" s="163">
        <v>10</v>
      </c>
      <c r="AE112" s="163">
        <v>5</v>
      </c>
      <c r="AF112" s="163">
        <v>1</v>
      </c>
      <c r="AG112" s="163">
        <v>0</v>
      </c>
      <c r="AH112" s="163">
        <v>10</v>
      </c>
      <c r="AI112" s="163">
        <v>3</v>
      </c>
      <c r="AJ112" s="163">
        <v>0</v>
      </c>
      <c r="AK112" s="163">
        <v>1</v>
      </c>
      <c r="AL112" s="163">
        <v>5</v>
      </c>
      <c r="AM112" s="163">
        <v>0</v>
      </c>
      <c r="AN112" s="163">
        <v>28</v>
      </c>
      <c r="AO112" s="163">
        <v>0</v>
      </c>
      <c r="AP112" s="163">
        <v>0</v>
      </c>
      <c r="AQ112" s="163">
        <v>0</v>
      </c>
      <c r="AR112" s="163">
        <v>1</v>
      </c>
      <c r="AS112" s="283">
        <v>6.1728394999999998E-2</v>
      </c>
      <c r="AT112" s="283">
        <v>0.34567901200000001</v>
      </c>
      <c r="AU112" s="283">
        <v>0.20833333000000001</v>
      </c>
      <c r="AV112" s="283">
        <v>0.375</v>
      </c>
      <c r="AW112" s="283">
        <v>6.25E-2</v>
      </c>
      <c r="AX112" s="283">
        <v>0.45833332999999998</v>
      </c>
      <c r="AY112" s="363">
        <v>108.09099999999999</v>
      </c>
      <c r="AZ112" s="283">
        <v>0.10769231</v>
      </c>
      <c r="BA112" s="283">
        <v>0.35416666600000002</v>
      </c>
      <c r="BB112" s="283">
        <v>0.25</v>
      </c>
      <c r="BC112" s="283">
        <v>0.39583333300000001</v>
      </c>
      <c r="BD112" s="164">
        <v>0.33333333300000001</v>
      </c>
      <c r="BE112" s="164">
        <v>0.21052631499999999</v>
      </c>
      <c r="BF112" s="164">
        <v>0.25925925900000002</v>
      </c>
      <c r="BG112" s="164">
        <v>0.30263157800000001</v>
      </c>
      <c r="BH112" s="164">
        <v>0.56189083699999998</v>
      </c>
      <c r="BI112" s="164">
        <v>9.2105263000000007E-2</v>
      </c>
      <c r="BJ112" s="165">
        <v>58.6374928895601</v>
      </c>
      <c r="BK112" s="164">
        <v>0.248455548727953</v>
      </c>
      <c r="BL112" s="165">
        <v>-4.0239834480185896</v>
      </c>
      <c r="BM112" s="165">
        <v>5.4512403540114898</v>
      </c>
      <c r="BN112" s="165">
        <v>58.861192722532998</v>
      </c>
      <c r="BO112" s="165">
        <v>-0.14752583035859901</v>
      </c>
      <c r="BP112" s="165">
        <v>-0.23593775182962401</v>
      </c>
      <c r="BQ112" s="165">
        <v>-6.7516593839705799</v>
      </c>
      <c r="BR112" s="165">
        <v>-4.2206594936747903</v>
      </c>
      <c r="BS112" s="289">
        <v>-0.69729605212250001</v>
      </c>
      <c r="BT112" s="297"/>
      <c r="BU112" s="284"/>
      <c r="BV112" s="298"/>
      <c r="BW112" s="297"/>
      <c r="BX112" s="297"/>
      <c r="BY112" s="297"/>
      <c r="BZ112" s="297"/>
      <c r="CA112" s="284"/>
      <c r="CB112" s="298"/>
      <c r="CC112" s="297"/>
      <c r="CD112" s="284"/>
      <c r="CE112" s="352"/>
      <c r="CF112" s="298"/>
      <c r="CG112" s="297">
        <v>9</v>
      </c>
      <c r="CH112" s="284">
        <v>67</v>
      </c>
      <c r="CI112" s="352">
        <v>-2</v>
      </c>
      <c r="CJ112" s="298">
        <v>-3</v>
      </c>
      <c r="CK112" s="297"/>
      <c r="CL112" s="284"/>
      <c r="CM112" s="352"/>
      <c r="CN112" s="298"/>
      <c r="CO112" s="297">
        <v>9</v>
      </c>
      <c r="CP112" s="284">
        <v>60</v>
      </c>
      <c r="CQ112" s="352">
        <v>-4</v>
      </c>
      <c r="CR112" s="298">
        <v>-3</v>
      </c>
      <c r="CS112" s="297"/>
      <c r="CT112" s="284"/>
      <c r="CU112" s="352"/>
      <c r="CV112" s="352"/>
      <c r="CW112" s="298"/>
      <c r="CX112" s="297"/>
      <c r="CY112" s="284"/>
      <c r="CZ112" s="352"/>
      <c r="DA112" s="352"/>
      <c r="DB112" s="298"/>
      <c r="DC112" s="297"/>
      <c r="DD112" s="284"/>
      <c r="DE112" s="352"/>
      <c r="DF112" s="352"/>
      <c r="DG112" s="298"/>
      <c r="DH112" s="320">
        <v>-6</v>
      </c>
      <c r="DI112" s="319">
        <v>-5.2245523631572697</v>
      </c>
      <c r="DP112" s="165"/>
      <c r="DQ112" s="165"/>
      <c r="DR112" s="165"/>
      <c r="ED112" s="165"/>
      <c r="EE112" s="165"/>
      <c r="EF112" s="165"/>
      <c r="EG112" s="165"/>
      <c r="EH112" s="166"/>
      <c r="EI112" s="165"/>
      <c r="EJ112" s="164"/>
      <c r="EK112" s="164"/>
      <c r="EL112" s="283"/>
      <c r="EM112" s="283"/>
      <c r="EN112" s="283"/>
      <c r="EO112" s="283"/>
      <c r="EP112" s="283"/>
      <c r="EQ112" s="283"/>
      <c r="ER112" s="165"/>
      <c r="ES112" s="166"/>
      <c r="ET112" s="166"/>
      <c r="EU112" s="166"/>
      <c r="EV112" s="166"/>
      <c r="EW112" s="166"/>
      <c r="EX112" s="289"/>
    </row>
    <row r="113" spans="1:272" ht="13" customHeight="1">
      <c r="A113" s="160" t="s">
        <v>609</v>
      </c>
      <c r="B113" s="160">
        <v>12816</v>
      </c>
      <c r="C113" s="160">
        <v>21547</v>
      </c>
      <c r="E113" s="160" t="s">
        <v>246</v>
      </c>
      <c r="G113" s="175"/>
      <c r="H113" s="162" t="s">
        <v>3426</v>
      </c>
      <c r="I113" s="162" t="s">
        <v>3427</v>
      </c>
      <c r="J113" s="160">
        <v>26</v>
      </c>
      <c r="K113" s="161">
        <v>4</v>
      </c>
      <c r="L113" s="161" t="s">
        <v>837</v>
      </c>
      <c r="Z113" s="163"/>
      <c r="AS113" s="283"/>
      <c r="AT113" s="283"/>
      <c r="AU113" s="283"/>
      <c r="AV113" s="283"/>
      <c r="AW113" s="283"/>
      <c r="AX113" s="283"/>
      <c r="AY113" s="165"/>
      <c r="AZ113" s="283"/>
      <c r="BA113" s="283"/>
      <c r="BB113" s="283"/>
      <c r="BC113" s="283"/>
      <c r="BD113" s="164"/>
      <c r="BE113" s="164"/>
      <c r="BF113" s="164"/>
      <c r="BG113" s="164"/>
      <c r="BH113" s="164"/>
      <c r="BI113" s="164"/>
      <c r="BJ113" s="164"/>
      <c r="BK113" s="164"/>
      <c r="BL113" s="165"/>
      <c r="BM113" s="165"/>
      <c r="BN113" s="165"/>
      <c r="BO113" s="165"/>
      <c r="BP113" s="165"/>
      <c r="BQ113" s="165"/>
      <c r="BR113" s="165"/>
      <c r="BS113" s="289"/>
      <c r="BT113" s="297"/>
      <c r="BU113" s="284"/>
      <c r="BV113" s="298"/>
      <c r="BW113" s="297"/>
      <c r="BX113" s="297"/>
      <c r="BY113" s="297"/>
      <c r="BZ113" s="297"/>
      <c r="CA113" s="284"/>
      <c r="CB113" s="298"/>
      <c r="CC113" s="297"/>
      <c r="CD113" s="284"/>
      <c r="CE113" s="352"/>
      <c r="CF113" s="298"/>
      <c r="CG113" s="297"/>
      <c r="CH113" s="284"/>
      <c r="CI113" s="352"/>
      <c r="CJ113" s="298"/>
      <c r="CK113" s="297"/>
      <c r="CL113" s="284"/>
      <c r="CM113" s="352"/>
      <c r="CN113" s="298"/>
      <c r="CO113" s="297"/>
      <c r="CP113" s="284"/>
      <c r="CQ113" s="352"/>
      <c r="CR113" s="298"/>
      <c r="CS113" s="297"/>
      <c r="CT113" s="284"/>
      <c r="CU113" s="352"/>
      <c r="CV113" s="352"/>
      <c r="CW113" s="298"/>
      <c r="CX113" s="297"/>
      <c r="CY113" s="284"/>
      <c r="CZ113" s="352"/>
      <c r="DA113" s="352"/>
      <c r="DB113" s="298"/>
      <c r="DC113" s="297"/>
      <c r="DD113" s="284"/>
      <c r="DE113" s="352"/>
      <c r="DF113" s="352"/>
      <c r="DG113" s="298"/>
      <c r="DH113" s="320"/>
      <c r="DI113" s="319"/>
      <c r="DP113" s="165"/>
      <c r="DQ113" s="165"/>
      <c r="DR113" s="165"/>
      <c r="ED113" s="165"/>
      <c r="EE113" s="165"/>
      <c r="EF113" s="165"/>
      <c r="EG113" s="165"/>
      <c r="EH113" s="166"/>
      <c r="EI113" s="166"/>
      <c r="EJ113" s="164"/>
      <c r="EK113" s="164"/>
      <c r="EL113" s="283"/>
      <c r="EM113" s="283"/>
      <c r="EN113" s="283"/>
      <c r="EO113" s="283"/>
      <c r="EP113" s="283"/>
      <c r="EQ113" s="283"/>
      <c r="ER113" s="165"/>
      <c r="ES113" s="166"/>
      <c r="ET113" s="166"/>
      <c r="EU113" s="166"/>
      <c r="EV113" s="166"/>
      <c r="EW113" s="166"/>
      <c r="EX113" s="289"/>
    </row>
    <row r="114" spans="1:272" ht="13" customHeight="1">
      <c r="A114" s="160" t="s">
        <v>609</v>
      </c>
      <c r="B114" s="160">
        <v>9754</v>
      </c>
      <c r="C114" s="160">
        <v>10472</v>
      </c>
      <c r="D114" s="160">
        <v>571771</v>
      </c>
      <c r="E114" s="160" t="s">
        <v>15</v>
      </c>
      <c r="G114" s="175"/>
      <c r="H114" s="168" t="s">
        <v>3342</v>
      </c>
      <c r="I114" s="169" t="s">
        <v>856</v>
      </c>
      <c r="J114" s="170">
        <v>32</v>
      </c>
      <c r="K114" s="161">
        <v>5</v>
      </c>
      <c r="L114" s="161" t="s">
        <v>837</v>
      </c>
      <c r="Z114" s="163">
        <v>126</v>
      </c>
      <c r="AA114" s="163">
        <v>393</v>
      </c>
      <c r="AB114" s="163">
        <v>362</v>
      </c>
      <c r="AC114" s="163">
        <v>83</v>
      </c>
      <c r="AD114" s="163">
        <v>55</v>
      </c>
      <c r="AE114" s="163">
        <v>16</v>
      </c>
      <c r="AF114" s="163">
        <v>0</v>
      </c>
      <c r="AG114" s="163">
        <v>12</v>
      </c>
      <c r="AH114" s="163">
        <v>44</v>
      </c>
      <c r="AI114" s="163">
        <v>42</v>
      </c>
      <c r="AJ114" s="163">
        <v>0</v>
      </c>
      <c r="AK114" s="163">
        <v>0</v>
      </c>
      <c r="AL114" s="163">
        <v>27</v>
      </c>
      <c r="AM114" s="163">
        <v>0</v>
      </c>
      <c r="AN114" s="163">
        <v>77</v>
      </c>
      <c r="AO114" s="163">
        <v>0</v>
      </c>
      <c r="AP114" s="163">
        <v>3</v>
      </c>
      <c r="AQ114" s="163">
        <v>1</v>
      </c>
      <c r="AR114" s="163">
        <v>13</v>
      </c>
      <c r="AS114" s="283">
        <v>6.8702289999999999E-2</v>
      </c>
      <c r="AT114" s="283">
        <v>0.19592875300000001</v>
      </c>
      <c r="AU114" s="283">
        <v>0.37024221000000002</v>
      </c>
      <c r="AV114" s="283">
        <v>0.25259515999999999</v>
      </c>
      <c r="AW114" s="283">
        <v>4.8442909999999999E-2</v>
      </c>
      <c r="AX114" s="283">
        <v>0.41176470999999998</v>
      </c>
      <c r="AY114" s="363">
        <v>112.73699999999999</v>
      </c>
      <c r="AZ114" s="283">
        <v>0.10599078000000001</v>
      </c>
      <c r="BA114" s="283">
        <v>0.36013985999999998</v>
      </c>
      <c r="BB114" s="283">
        <v>0.19580419499999999</v>
      </c>
      <c r="BC114" s="283">
        <v>0.44405594399999998</v>
      </c>
      <c r="BD114" s="164">
        <v>0.257246376</v>
      </c>
      <c r="BE114" s="164">
        <v>0.229281767</v>
      </c>
      <c r="BF114" s="164">
        <v>0.28061224400000001</v>
      </c>
      <c r="BG114" s="164">
        <v>0.372928176</v>
      </c>
      <c r="BH114" s="164">
        <v>0.65354042000000001</v>
      </c>
      <c r="BI114" s="164">
        <v>0.143646409</v>
      </c>
      <c r="BJ114" s="165">
        <v>91.450423265696998</v>
      </c>
      <c r="BK114" s="164">
        <v>0.28512012745652798</v>
      </c>
      <c r="BL114" s="165">
        <v>-7.9263930874769502</v>
      </c>
      <c r="BM114" s="165">
        <v>38.045989063113403</v>
      </c>
      <c r="BN114" s="165">
        <v>83.270348206811207</v>
      </c>
      <c r="BO114" s="165">
        <v>0.928087479938006</v>
      </c>
      <c r="BP114" s="165">
        <v>0.492317214608192</v>
      </c>
      <c r="BQ114" s="165">
        <v>6.8354030249281799</v>
      </c>
      <c r="BR114" s="165">
        <v>-7.3698221254055296</v>
      </c>
      <c r="BS114" s="289">
        <v>0.70594490522796505</v>
      </c>
      <c r="BT114" s="297"/>
      <c r="BU114" s="284"/>
      <c r="BV114" s="298"/>
      <c r="BW114" s="297"/>
      <c r="BX114" s="297"/>
      <c r="BY114" s="297"/>
      <c r="BZ114" s="297"/>
      <c r="CA114" s="284"/>
      <c r="CB114" s="298"/>
      <c r="CC114" s="297">
        <v>17</v>
      </c>
      <c r="CD114" s="284">
        <v>87</v>
      </c>
      <c r="CE114" s="352">
        <v>2</v>
      </c>
      <c r="CF114" s="298">
        <v>1</v>
      </c>
      <c r="CG114" s="297">
        <v>10</v>
      </c>
      <c r="CH114" s="284">
        <v>51</v>
      </c>
      <c r="CI114" s="352">
        <v>0</v>
      </c>
      <c r="CJ114" s="298">
        <v>0</v>
      </c>
      <c r="CK114" s="297">
        <v>71</v>
      </c>
      <c r="CL114" s="284">
        <v>529</v>
      </c>
      <c r="CM114" s="352">
        <v>1</v>
      </c>
      <c r="CN114" s="298">
        <v>0</v>
      </c>
      <c r="CO114" s="297">
        <v>9</v>
      </c>
      <c r="CP114" s="284">
        <v>59.2</v>
      </c>
      <c r="CQ114" s="352">
        <v>1</v>
      </c>
      <c r="CR114" s="298">
        <v>-1</v>
      </c>
      <c r="CS114" s="297">
        <v>15</v>
      </c>
      <c r="CT114" s="284">
        <v>87</v>
      </c>
      <c r="CU114" s="352">
        <v>0</v>
      </c>
      <c r="CV114" s="352">
        <v>1</v>
      </c>
      <c r="CW114" s="298">
        <v>0</v>
      </c>
      <c r="CX114" s="297">
        <v>11</v>
      </c>
      <c r="CY114" s="284">
        <v>54</v>
      </c>
      <c r="CZ114" s="352">
        <v>1</v>
      </c>
      <c r="DA114" s="352">
        <v>1</v>
      </c>
      <c r="DB114" s="298">
        <v>0</v>
      </c>
      <c r="DC114" s="297"/>
      <c r="DD114" s="284"/>
      <c r="DE114" s="352"/>
      <c r="DF114" s="352"/>
      <c r="DG114" s="298"/>
      <c r="DH114" s="320">
        <v>5</v>
      </c>
      <c r="DI114" s="319">
        <v>1.13650759682059</v>
      </c>
      <c r="DP114" s="165"/>
      <c r="DQ114" s="165"/>
      <c r="DR114" s="165"/>
      <c r="ED114" s="165"/>
      <c r="EE114" s="165"/>
      <c r="EF114" s="165"/>
      <c r="EG114" s="165"/>
      <c r="EH114" s="166"/>
      <c r="EI114" s="165"/>
      <c r="EJ114" s="164"/>
      <c r="EK114" s="164"/>
      <c r="EL114" s="283"/>
      <c r="EM114" s="283"/>
      <c r="EN114" s="283"/>
      <c r="EO114" s="283"/>
      <c r="EP114" s="283"/>
      <c r="EQ114" s="283"/>
      <c r="ER114" s="165"/>
      <c r="ES114" s="166"/>
      <c r="ET114" s="166"/>
      <c r="EU114" s="166"/>
      <c r="EV114" s="166"/>
      <c r="EW114" s="166"/>
      <c r="EX114" s="289"/>
    </row>
    <row r="115" spans="1:272" ht="13" customHeight="1">
      <c r="A115" s="160" t="s">
        <v>609</v>
      </c>
      <c r="B115" s="160">
        <v>12393</v>
      </c>
      <c r="C115" s="160">
        <v>26668</v>
      </c>
      <c r="D115" s="160">
        <v>682829</v>
      </c>
      <c r="E115" s="160" t="s">
        <v>188</v>
      </c>
      <c r="G115" s="175"/>
      <c r="H115" s="162" t="s">
        <v>2383</v>
      </c>
      <c r="I115" s="162" t="s">
        <v>3544</v>
      </c>
      <c r="J115" s="160">
        <v>22</v>
      </c>
      <c r="K115" s="161">
        <v>6</v>
      </c>
      <c r="L115" s="161" t="s">
        <v>2547</v>
      </c>
      <c r="Z115" s="163">
        <v>160</v>
      </c>
      <c r="AA115" s="163">
        <v>696</v>
      </c>
      <c r="AB115" s="163">
        <v>618</v>
      </c>
      <c r="AC115" s="163">
        <v>160</v>
      </c>
      <c r="AD115" s="163">
        <v>89</v>
      </c>
      <c r="AE115" s="163">
        <v>36</v>
      </c>
      <c r="AF115" s="163">
        <v>10</v>
      </c>
      <c r="AG115" s="163">
        <v>25</v>
      </c>
      <c r="AH115" s="163">
        <v>105</v>
      </c>
      <c r="AI115" s="163">
        <v>76</v>
      </c>
      <c r="AJ115" s="163">
        <v>67</v>
      </c>
      <c r="AK115" s="163">
        <v>16</v>
      </c>
      <c r="AL115" s="163">
        <v>69</v>
      </c>
      <c r="AM115" s="163">
        <v>2</v>
      </c>
      <c r="AN115" s="163">
        <v>218</v>
      </c>
      <c r="AO115" s="163">
        <v>6</v>
      </c>
      <c r="AP115" s="163">
        <v>1</v>
      </c>
      <c r="AQ115" s="163">
        <v>2</v>
      </c>
      <c r="AR115" s="163">
        <v>12</v>
      </c>
      <c r="AS115" s="283">
        <v>9.9137930999999999E-2</v>
      </c>
      <c r="AT115" s="283">
        <v>0.31321839000000001</v>
      </c>
      <c r="AU115" s="283">
        <v>0.43920596000000001</v>
      </c>
      <c r="AV115" s="283">
        <v>0.21836227999999999</v>
      </c>
      <c r="AW115" s="283">
        <v>0.12655087000000001</v>
      </c>
      <c r="AX115" s="283">
        <v>0.45657567999999998</v>
      </c>
      <c r="AY115" s="363">
        <v>114.746</v>
      </c>
      <c r="AZ115" s="283">
        <v>0.13761801000000001</v>
      </c>
      <c r="BA115" s="283">
        <v>0.46347607000000002</v>
      </c>
      <c r="BB115" s="283">
        <v>0.206549118</v>
      </c>
      <c r="BC115" s="283">
        <v>0.32997481099999998</v>
      </c>
      <c r="BD115" s="164">
        <v>0.35904255299999999</v>
      </c>
      <c r="BE115" s="164">
        <v>0.25889967600000002</v>
      </c>
      <c r="BF115" s="164">
        <v>0.33861671399999999</v>
      </c>
      <c r="BG115" s="164">
        <v>0.47087378600000002</v>
      </c>
      <c r="BH115" s="164">
        <v>0.8094905</v>
      </c>
      <c r="BI115" s="164">
        <v>0.21197410999999999</v>
      </c>
      <c r="BJ115" s="165">
        <v>134.950272797069</v>
      </c>
      <c r="BK115" s="164">
        <v>0.34864824028373398</v>
      </c>
      <c r="BL115" s="165">
        <v>21.5497785326734</v>
      </c>
      <c r="BM115" s="165">
        <v>102.966516387154</v>
      </c>
      <c r="BN115" s="165">
        <v>117.856215038245</v>
      </c>
      <c r="BO115" s="165">
        <v>-2.0443778459272099</v>
      </c>
      <c r="BP115" s="165">
        <v>7.4899885654449401</v>
      </c>
      <c r="BQ115" s="165">
        <v>62.221018450771297</v>
      </c>
      <c r="BR115" s="165">
        <v>22.351395678211802</v>
      </c>
      <c r="BS115" s="289">
        <v>6.4260455181980598</v>
      </c>
      <c r="BT115" s="297"/>
      <c r="BU115" s="284"/>
      <c r="BV115" s="298"/>
      <c r="BW115" s="297"/>
      <c r="BX115" s="297"/>
      <c r="BY115" s="297"/>
      <c r="BZ115" s="297"/>
      <c r="CA115" s="284"/>
      <c r="CB115" s="298"/>
      <c r="CC115" s="297"/>
      <c r="CD115" s="284"/>
      <c r="CE115" s="352"/>
      <c r="CF115" s="298"/>
      <c r="CG115" s="297"/>
      <c r="CH115" s="284"/>
      <c r="CI115" s="352"/>
      <c r="CJ115" s="298"/>
      <c r="CK115" s="297"/>
      <c r="CL115" s="284"/>
      <c r="CM115" s="352"/>
      <c r="CN115" s="298"/>
      <c r="CO115" s="297">
        <v>159</v>
      </c>
      <c r="CP115" s="284">
        <v>1381</v>
      </c>
      <c r="CQ115" s="352">
        <v>-3</v>
      </c>
      <c r="CR115" s="298">
        <v>14</v>
      </c>
      <c r="CS115" s="297"/>
      <c r="CT115" s="284"/>
      <c r="CU115" s="352"/>
      <c r="CV115" s="352"/>
      <c r="CW115" s="298"/>
      <c r="CX115" s="297"/>
      <c r="CY115" s="284"/>
      <c r="CZ115" s="352"/>
      <c r="DA115" s="352"/>
      <c r="DB115" s="298"/>
      <c r="DC115" s="297"/>
      <c r="DD115" s="284"/>
      <c r="DE115" s="352"/>
      <c r="DF115" s="352"/>
      <c r="DG115" s="298"/>
      <c r="DH115" s="320">
        <v>-3</v>
      </c>
      <c r="DI115" s="319">
        <v>16.7250237464904</v>
      </c>
      <c r="DP115" s="165"/>
      <c r="DQ115" s="165"/>
      <c r="DR115" s="165"/>
      <c r="ED115" s="165"/>
      <c r="EE115" s="165"/>
      <c r="EF115" s="165"/>
      <c r="EG115" s="165"/>
      <c r="EH115" s="166"/>
      <c r="EI115" s="165"/>
      <c r="EJ115" s="164"/>
      <c r="EK115" s="164"/>
      <c r="EL115" s="283"/>
      <c r="EM115" s="283"/>
      <c r="EN115" s="283"/>
      <c r="EO115" s="283"/>
      <c r="EP115" s="283"/>
      <c r="EQ115" s="283"/>
      <c r="ER115" s="165"/>
      <c r="ES115" s="166"/>
      <c r="ET115" s="166"/>
      <c r="EU115" s="166"/>
      <c r="EV115" s="166"/>
      <c r="EW115" s="166"/>
      <c r="EX115" s="289"/>
    </row>
    <row r="116" spans="1:272" ht="13" customHeight="1">
      <c r="A116" s="160" t="s">
        <v>609</v>
      </c>
      <c r="B116" s="160">
        <v>12025</v>
      </c>
      <c r="C116" s="160">
        <v>27479</v>
      </c>
      <c r="D116" s="160">
        <v>691026</v>
      </c>
      <c r="E116" s="160" t="s">
        <v>276</v>
      </c>
      <c r="G116" s="175"/>
      <c r="H116" s="162" t="s">
        <v>3455</v>
      </c>
      <c r="I116" s="162" t="s">
        <v>3550</v>
      </c>
      <c r="J116" s="160">
        <v>22</v>
      </c>
      <c r="K116" s="161">
        <v>6</v>
      </c>
      <c r="L116" s="161" t="s">
        <v>837</v>
      </c>
      <c r="Z116" s="163">
        <v>150</v>
      </c>
      <c r="AA116" s="163">
        <v>637</v>
      </c>
      <c r="AB116" s="163">
        <v>587</v>
      </c>
      <c r="AC116" s="163">
        <v>157</v>
      </c>
      <c r="AD116" s="163">
        <v>105</v>
      </c>
      <c r="AE116" s="163">
        <v>32</v>
      </c>
      <c r="AF116" s="163">
        <v>5</v>
      </c>
      <c r="AG116" s="163">
        <v>15</v>
      </c>
      <c r="AH116" s="163">
        <v>85</v>
      </c>
      <c r="AI116" s="163">
        <v>57</v>
      </c>
      <c r="AJ116" s="163">
        <v>11</v>
      </c>
      <c r="AK116" s="163">
        <v>5</v>
      </c>
      <c r="AL116" s="163">
        <v>41</v>
      </c>
      <c r="AM116" s="163">
        <v>1</v>
      </c>
      <c r="AN116" s="163">
        <v>109</v>
      </c>
      <c r="AO116" s="163">
        <v>1</v>
      </c>
      <c r="AP116" s="163">
        <v>5</v>
      </c>
      <c r="AQ116" s="163">
        <v>3</v>
      </c>
      <c r="AR116" s="163">
        <v>1</v>
      </c>
      <c r="AS116" s="283">
        <v>6.4364207000000007E-2</v>
      </c>
      <c r="AT116" s="283">
        <v>0.17111459900000001</v>
      </c>
      <c r="AU116" s="283">
        <v>0.35390947</v>
      </c>
      <c r="AV116" s="283">
        <v>0.28395061999999999</v>
      </c>
      <c r="AW116" s="283">
        <v>3.703704E-2</v>
      </c>
      <c r="AX116" s="283">
        <v>0.32716049000000003</v>
      </c>
      <c r="AY116" s="363">
        <v>111.078</v>
      </c>
      <c r="AZ116" s="283">
        <v>7.8155530000000001E-2</v>
      </c>
      <c r="BA116" s="283">
        <v>0.40585774000000002</v>
      </c>
      <c r="BB116" s="283">
        <v>0.219665271</v>
      </c>
      <c r="BC116" s="283">
        <v>0.37447698699999998</v>
      </c>
      <c r="BD116" s="164">
        <v>0.30341880300000001</v>
      </c>
      <c r="BE116" s="164">
        <v>0.26746166900000001</v>
      </c>
      <c r="BF116" s="164">
        <v>0.31388012599999998</v>
      </c>
      <c r="BG116" s="164">
        <v>0.41567291299999998</v>
      </c>
      <c r="BH116" s="164">
        <v>0.72955303900000001</v>
      </c>
      <c r="BI116" s="164">
        <v>0.14821124399999999</v>
      </c>
      <c r="BJ116" s="165">
        <v>94.356559909099403</v>
      </c>
      <c r="BK116" s="164">
        <v>0.31548345729261401</v>
      </c>
      <c r="BL116" s="165">
        <v>2.7195464933300499</v>
      </c>
      <c r="BM116" s="165">
        <v>77.234578121640695</v>
      </c>
      <c r="BN116" s="165">
        <v>103.476375212763</v>
      </c>
      <c r="BO116" s="165">
        <v>-2.1891258054142E-2</v>
      </c>
      <c r="BP116" s="165">
        <v>2.22097563743591</v>
      </c>
      <c r="BQ116" s="165">
        <v>34.599656869146003</v>
      </c>
      <c r="BR116" s="165">
        <v>4.8690328339124198</v>
      </c>
      <c r="BS116" s="289">
        <v>3.5733740059410799</v>
      </c>
      <c r="BT116" s="297"/>
      <c r="BU116" s="284"/>
      <c r="BV116" s="298"/>
      <c r="BW116" s="297"/>
      <c r="BX116" s="297"/>
      <c r="BY116" s="297"/>
      <c r="BZ116" s="297"/>
      <c r="CA116" s="284"/>
      <c r="CB116" s="298"/>
      <c r="CC116" s="297"/>
      <c r="CD116" s="284"/>
      <c r="CE116" s="352"/>
      <c r="CF116" s="298"/>
      <c r="CG116" s="297"/>
      <c r="CH116" s="284"/>
      <c r="CI116" s="352"/>
      <c r="CJ116" s="298"/>
      <c r="CK116" s="297"/>
      <c r="CL116" s="284"/>
      <c r="CM116" s="352"/>
      <c r="CN116" s="298"/>
      <c r="CO116" s="297">
        <v>148</v>
      </c>
      <c r="CP116" s="284">
        <v>1285.0999999999999</v>
      </c>
      <c r="CQ116" s="352">
        <v>14</v>
      </c>
      <c r="CR116" s="298">
        <v>4</v>
      </c>
      <c r="CS116" s="297"/>
      <c r="CT116" s="284"/>
      <c r="CU116" s="352"/>
      <c r="CV116" s="352"/>
      <c r="CW116" s="298"/>
      <c r="CX116" s="297"/>
      <c r="CY116" s="284"/>
      <c r="CZ116" s="352"/>
      <c r="DA116" s="352"/>
      <c r="DB116" s="298"/>
      <c r="DC116" s="297"/>
      <c r="DD116" s="284"/>
      <c r="DE116" s="352"/>
      <c r="DF116" s="352"/>
      <c r="DG116" s="298"/>
      <c r="DH116" s="320">
        <v>14</v>
      </c>
      <c r="DI116" s="319">
        <v>8.5479953289031894</v>
      </c>
      <c r="DP116" s="165"/>
      <c r="DQ116" s="165"/>
      <c r="DR116" s="165"/>
      <c r="ED116" s="165"/>
      <c r="EE116" s="165"/>
      <c r="EF116" s="165"/>
      <c r="EG116" s="165"/>
      <c r="EH116" s="166"/>
      <c r="EI116" s="165"/>
      <c r="EJ116" s="164"/>
      <c r="EK116" s="164"/>
      <c r="EL116" s="283"/>
      <c r="EM116" s="283"/>
      <c r="EN116" s="283"/>
      <c r="EO116" s="283"/>
      <c r="EP116" s="283"/>
      <c r="EQ116" s="283"/>
      <c r="ER116" s="165"/>
      <c r="ES116" s="166"/>
      <c r="ET116" s="166"/>
      <c r="EU116" s="166"/>
      <c r="EV116" s="166"/>
      <c r="EW116" s="166"/>
      <c r="EX116" s="289"/>
    </row>
    <row r="117" spans="1:272" ht="13" customHeight="1">
      <c r="A117" s="160" t="s">
        <v>609</v>
      </c>
      <c r="B117" s="160">
        <v>11822</v>
      </c>
      <c r="C117" s="160">
        <v>25768</v>
      </c>
      <c r="D117" s="160">
        <v>682928</v>
      </c>
      <c r="E117" s="160" t="s">
        <v>2171</v>
      </c>
      <c r="G117" s="175"/>
      <c r="H117" s="162" t="s">
        <v>3072</v>
      </c>
      <c r="I117" s="162" t="s">
        <v>270</v>
      </c>
      <c r="J117" s="160">
        <v>23</v>
      </c>
      <c r="K117" s="161">
        <v>6</v>
      </c>
      <c r="L117" s="161" t="s">
        <v>46</v>
      </c>
      <c r="Z117" s="163">
        <v>138</v>
      </c>
      <c r="AA117" s="163">
        <v>602</v>
      </c>
      <c r="AB117" s="163">
        <v>541</v>
      </c>
      <c r="AC117" s="163">
        <v>133</v>
      </c>
      <c r="AD117" s="163">
        <v>78</v>
      </c>
      <c r="AE117" s="163">
        <v>29</v>
      </c>
      <c r="AF117" s="163">
        <v>6</v>
      </c>
      <c r="AG117" s="163">
        <v>20</v>
      </c>
      <c r="AH117" s="163">
        <v>79</v>
      </c>
      <c r="AI117" s="163">
        <v>65</v>
      </c>
      <c r="AJ117" s="163">
        <v>31</v>
      </c>
      <c r="AK117" s="163">
        <v>12</v>
      </c>
      <c r="AL117" s="163">
        <v>40</v>
      </c>
      <c r="AM117" s="163">
        <v>3</v>
      </c>
      <c r="AN117" s="163">
        <v>128</v>
      </c>
      <c r="AO117" s="163">
        <v>16</v>
      </c>
      <c r="AP117" s="163">
        <v>4</v>
      </c>
      <c r="AQ117" s="163">
        <v>1</v>
      </c>
      <c r="AR117" s="163">
        <v>4</v>
      </c>
      <c r="AS117" s="283">
        <v>6.6445182000000005E-2</v>
      </c>
      <c r="AT117" s="283">
        <v>0.21262458400000001</v>
      </c>
      <c r="AU117" s="283">
        <v>0.46889952000000001</v>
      </c>
      <c r="AV117" s="283">
        <v>0.21770334999999999</v>
      </c>
      <c r="AW117" s="283">
        <v>6.937799E-2</v>
      </c>
      <c r="AX117" s="283">
        <v>0.40430621999999999</v>
      </c>
      <c r="AY117" s="363">
        <v>109.99</v>
      </c>
      <c r="AZ117" s="283">
        <v>0.12113174</v>
      </c>
      <c r="BA117" s="283">
        <v>0.40047961599999998</v>
      </c>
      <c r="BB117" s="283">
        <v>0.18225419600000001</v>
      </c>
      <c r="BC117" s="283">
        <v>0.41726618700000001</v>
      </c>
      <c r="BD117" s="164">
        <v>0.28463475999999999</v>
      </c>
      <c r="BE117" s="164">
        <v>0.24584103500000001</v>
      </c>
      <c r="BF117" s="164">
        <v>0.31447587300000002</v>
      </c>
      <c r="BG117" s="164">
        <v>0.43253234699999998</v>
      </c>
      <c r="BH117" s="164">
        <v>0.74700822</v>
      </c>
      <c r="BI117" s="164">
        <v>0.186691312</v>
      </c>
      <c r="BJ117" s="165">
        <v>118.85434255741301</v>
      </c>
      <c r="BK117" s="164">
        <v>0.32224908431238097</v>
      </c>
      <c r="BL117" s="165">
        <v>5.8482429434093897</v>
      </c>
      <c r="BM117" s="165">
        <v>76.269042064670003</v>
      </c>
      <c r="BN117" s="165">
        <v>106.926058734885</v>
      </c>
      <c r="BO117" s="165">
        <v>0.69680596979508302</v>
      </c>
      <c r="BP117" s="165">
        <v>1.6284973695874201</v>
      </c>
      <c r="BQ117" s="165">
        <v>18.180569788209599</v>
      </c>
      <c r="BR117" s="165">
        <v>6.6144017551574201</v>
      </c>
      <c r="BS117" s="289">
        <v>1.8776479703276701</v>
      </c>
      <c r="BT117" s="297"/>
      <c r="BU117" s="284"/>
      <c r="BV117" s="298"/>
      <c r="BW117" s="297"/>
      <c r="BX117" s="297"/>
      <c r="BY117" s="297"/>
      <c r="BZ117" s="297"/>
      <c r="CA117" s="284"/>
      <c r="CB117" s="298"/>
      <c r="CC117" s="297"/>
      <c r="CD117" s="284"/>
      <c r="CE117" s="352"/>
      <c r="CF117" s="298"/>
      <c r="CG117" s="297"/>
      <c r="CH117" s="284"/>
      <c r="CI117" s="352"/>
      <c r="CJ117" s="298"/>
      <c r="CK117" s="297"/>
      <c r="CL117" s="284"/>
      <c r="CM117" s="352"/>
      <c r="CN117" s="298"/>
      <c r="CO117" s="297">
        <v>136</v>
      </c>
      <c r="CP117" s="284">
        <v>1170.2</v>
      </c>
      <c r="CQ117" s="352">
        <v>2</v>
      </c>
      <c r="CR117" s="298">
        <v>-18</v>
      </c>
      <c r="CS117" s="297"/>
      <c r="CT117" s="284"/>
      <c r="CU117" s="352"/>
      <c r="CV117" s="352"/>
      <c r="CW117" s="298"/>
      <c r="CX117" s="297"/>
      <c r="CY117" s="284"/>
      <c r="CZ117" s="352"/>
      <c r="DA117" s="352"/>
      <c r="DB117" s="298"/>
      <c r="DC117" s="297"/>
      <c r="DD117" s="284"/>
      <c r="DE117" s="352"/>
      <c r="DF117" s="352"/>
      <c r="DG117" s="298"/>
      <c r="DH117" s="320">
        <v>2</v>
      </c>
      <c r="DI117" s="319">
        <v>-8.4525799751281703</v>
      </c>
      <c r="DP117" s="165"/>
      <c r="DQ117" s="165"/>
      <c r="DR117" s="165"/>
      <c r="ED117" s="165"/>
      <c r="EE117" s="165"/>
      <c r="EF117" s="165"/>
      <c r="EG117" s="165"/>
      <c r="EH117" s="166"/>
      <c r="EI117" s="165"/>
      <c r="EJ117" s="164"/>
      <c r="EK117" s="164"/>
      <c r="EL117" s="283"/>
      <c r="EM117" s="283"/>
      <c r="EN117" s="283"/>
      <c r="EO117" s="283"/>
      <c r="EP117" s="283"/>
      <c r="EQ117" s="283"/>
      <c r="ER117" s="165"/>
      <c r="ES117" s="166"/>
      <c r="ET117" s="166"/>
      <c r="EU117" s="166"/>
      <c r="EV117" s="166"/>
      <c r="EW117" s="166"/>
      <c r="EX117" s="289"/>
    </row>
    <row r="118" spans="1:272" ht="13" customHeight="1">
      <c r="A118" s="160" t="s">
        <v>609</v>
      </c>
      <c r="B118" s="160">
        <v>9557</v>
      </c>
      <c r="C118" s="160">
        <v>12979</v>
      </c>
      <c r="D118" s="160">
        <v>595879</v>
      </c>
      <c r="E118" s="160" t="s">
        <v>239</v>
      </c>
      <c r="G118" s="175"/>
      <c r="H118" s="168" t="s">
        <v>3355</v>
      </c>
      <c r="I118" s="169" t="s">
        <v>131</v>
      </c>
      <c r="J118" s="170">
        <v>31</v>
      </c>
      <c r="K118" s="161">
        <v>6</v>
      </c>
      <c r="L118" s="161" t="s">
        <v>837</v>
      </c>
      <c r="Z118" s="163">
        <v>80</v>
      </c>
      <c r="AA118" s="163">
        <v>289</v>
      </c>
      <c r="AB118" s="163">
        <v>272</v>
      </c>
      <c r="AC118" s="163">
        <v>50</v>
      </c>
      <c r="AD118" s="163">
        <v>32</v>
      </c>
      <c r="AE118" s="163">
        <v>12</v>
      </c>
      <c r="AF118" s="163">
        <v>0</v>
      </c>
      <c r="AG118" s="163">
        <v>6</v>
      </c>
      <c r="AH118" s="163">
        <v>25</v>
      </c>
      <c r="AI118" s="163">
        <v>37</v>
      </c>
      <c r="AJ118" s="163">
        <v>8</v>
      </c>
      <c r="AK118" s="163">
        <v>1</v>
      </c>
      <c r="AL118" s="163">
        <v>12</v>
      </c>
      <c r="AM118" s="163">
        <v>1</v>
      </c>
      <c r="AN118" s="163">
        <v>69</v>
      </c>
      <c r="AO118" s="163">
        <v>2</v>
      </c>
      <c r="AP118" s="163">
        <v>3</v>
      </c>
      <c r="AQ118" s="163">
        <v>0</v>
      </c>
      <c r="AR118" s="163">
        <v>10</v>
      </c>
      <c r="AS118" s="283">
        <v>4.1522491000000002E-2</v>
      </c>
      <c r="AT118" s="283">
        <v>0.23875432499999999</v>
      </c>
      <c r="AU118" s="283">
        <v>0.44174756999999998</v>
      </c>
      <c r="AV118" s="283">
        <v>0.18932039000000001</v>
      </c>
      <c r="AW118" s="283">
        <v>7.76699E-2</v>
      </c>
      <c r="AX118" s="283">
        <v>0.39805825</v>
      </c>
      <c r="AY118" s="363">
        <v>111.099</v>
      </c>
      <c r="AZ118" s="283">
        <v>0.14771623</v>
      </c>
      <c r="BA118" s="283">
        <v>0.46601941699999999</v>
      </c>
      <c r="BB118" s="283">
        <v>0.18446601900000001</v>
      </c>
      <c r="BC118" s="283">
        <v>0.349514563</v>
      </c>
      <c r="BD118" s="164">
        <v>0.22</v>
      </c>
      <c r="BE118" s="164">
        <v>0.18382352900000001</v>
      </c>
      <c r="BF118" s="164">
        <v>0.221453287</v>
      </c>
      <c r="BG118" s="164">
        <v>0.29411764699999998</v>
      </c>
      <c r="BH118" s="164">
        <v>0.51557093399999998</v>
      </c>
      <c r="BI118" s="164">
        <v>0.110294118</v>
      </c>
      <c r="BJ118" s="165">
        <v>71.256955835840301</v>
      </c>
      <c r="BK118" s="164">
        <v>0.22425897564325001</v>
      </c>
      <c r="BL118" s="165">
        <v>-19.985411317663601</v>
      </c>
      <c r="BM118" s="165">
        <v>13.8212513834067</v>
      </c>
      <c r="BN118" s="165">
        <v>42.729781991760497</v>
      </c>
      <c r="BO118" s="165">
        <v>1.13010988222974</v>
      </c>
      <c r="BP118" s="165">
        <v>0.64292918890714601</v>
      </c>
      <c r="BQ118" s="165">
        <v>-6.6349556295837804</v>
      </c>
      <c r="BR118" s="165">
        <v>-18.294991196708999</v>
      </c>
      <c r="BS118" s="289">
        <v>-0.68524315333513097</v>
      </c>
      <c r="BT118" s="297"/>
      <c r="BU118" s="284"/>
      <c r="BV118" s="298"/>
      <c r="BW118" s="297"/>
      <c r="BX118" s="297"/>
      <c r="BY118" s="297"/>
      <c r="BZ118" s="297"/>
      <c r="CA118" s="284"/>
      <c r="CB118" s="298"/>
      <c r="CC118" s="297"/>
      <c r="CD118" s="284"/>
      <c r="CE118" s="352"/>
      <c r="CF118" s="298"/>
      <c r="CG118" s="297"/>
      <c r="CH118" s="284"/>
      <c r="CI118" s="352"/>
      <c r="CJ118" s="298"/>
      <c r="CK118" s="297"/>
      <c r="CL118" s="284"/>
      <c r="CM118" s="352"/>
      <c r="CN118" s="298"/>
      <c r="CO118" s="297">
        <v>80</v>
      </c>
      <c r="CP118" s="284">
        <v>672.1</v>
      </c>
      <c r="CQ118" s="352">
        <v>-4</v>
      </c>
      <c r="CR118" s="298">
        <v>-1</v>
      </c>
      <c r="CS118" s="297"/>
      <c r="CT118" s="284"/>
      <c r="CU118" s="352"/>
      <c r="CV118" s="352"/>
      <c r="CW118" s="298"/>
      <c r="CX118" s="297"/>
      <c r="CY118" s="284"/>
      <c r="CZ118" s="352"/>
      <c r="DA118" s="352"/>
      <c r="DB118" s="298"/>
      <c r="DC118" s="297"/>
      <c r="DD118" s="284"/>
      <c r="DE118" s="352"/>
      <c r="DF118" s="352"/>
      <c r="DG118" s="298"/>
      <c r="DH118" s="320">
        <v>-4</v>
      </c>
      <c r="DI118" s="319">
        <v>2.0172820091247501</v>
      </c>
      <c r="DP118" s="165"/>
      <c r="DQ118" s="165"/>
      <c r="DR118" s="165"/>
      <c r="ED118" s="165"/>
      <c r="EE118" s="165"/>
      <c r="EF118" s="165"/>
      <c r="EG118" s="165"/>
      <c r="EH118" s="166"/>
      <c r="EI118" s="165"/>
      <c r="EJ118" s="164"/>
      <c r="EK118" s="164"/>
      <c r="EL118" s="283"/>
      <c r="EM118" s="283"/>
      <c r="EN118" s="283"/>
      <c r="EO118" s="283"/>
      <c r="EP118" s="283"/>
      <c r="EQ118" s="283"/>
      <c r="ER118" s="165"/>
      <c r="ES118" s="166"/>
      <c r="ET118" s="166"/>
      <c r="EU118" s="166"/>
      <c r="EV118" s="166"/>
      <c r="EW118" s="166"/>
      <c r="EX118" s="289"/>
    </row>
    <row r="119" spans="1:272" ht="13" customHeight="1">
      <c r="A119" s="160" t="s">
        <v>609</v>
      </c>
      <c r="B119" s="160">
        <v>10891</v>
      </c>
      <c r="C119" s="160">
        <v>22197</v>
      </c>
      <c r="D119" s="160">
        <v>669004</v>
      </c>
      <c r="E119" s="160" t="s">
        <v>2170</v>
      </c>
      <c r="G119" s="175"/>
      <c r="H119" s="162" t="s">
        <v>2996</v>
      </c>
      <c r="I119" s="162" t="s">
        <v>2997</v>
      </c>
      <c r="J119" s="160">
        <v>25</v>
      </c>
      <c r="K119" s="161">
        <v>7</v>
      </c>
      <c r="L119" s="161" t="s">
        <v>46</v>
      </c>
      <c r="Z119" s="163">
        <v>135</v>
      </c>
      <c r="AA119" s="163">
        <v>451</v>
      </c>
      <c r="AB119" s="163">
        <v>412</v>
      </c>
      <c r="AC119" s="163">
        <v>85</v>
      </c>
      <c r="AD119" s="163">
        <v>42</v>
      </c>
      <c r="AE119" s="163">
        <v>23</v>
      </c>
      <c r="AF119" s="163">
        <v>3</v>
      </c>
      <c r="AG119" s="163">
        <v>17</v>
      </c>
      <c r="AH119" s="163">
        <v>44</v>
      </c>
      <c r="AI119" s="163">
        <v>44</v>
      </c>
      <c r="AJ119" s="163">
        <v>4</v>
      </c>
      <c r="AK119" s="163">
        <v>4</v>
      </c>
      <c r="AL119" s="163">
        <v>35</v>
      </c>
      <c r="AM119" s="163">
        <v>1</v>
      </c>
      <c r="AN119" s="163">
        <v>113</v>
      </c>
      <c r="AO119" s="163">
        <v>3</v>
      </c>
      <c r="AP119" s="163">
        <v>0</v>
      </c>
      <c r="AQ119" s="163">
        <v>0</v>
      </c>
      <c r="AR119" s="163">
        <v>3</v>
      </c>
      <c r="AS119" s="283">
        <v>7.7605321000000005E-2</v>
      </c>
      <c r="AT119" s="283">
        <v>0.25055432300000002</v>
      </c>
      <c r="AU119" s="283">
        <v>0.46488294000000002</v>
      </c>
      <c r="AV119" s="283">
        <v>0.22073578999999999</v>
      </c>
      <c r="AW119" s="283">
        <v>8.3333329999999997E-2</v>
      </c>
      <c r="AX119" s="283">
        <v>0.45</v>
      </c>
      <c r="AY119" s="363">
        <v>112.852</v>
      </c>
      <c r="AZ119" s="283">
        <v>0.13766938000000001</v>
      </c>
      <c r="BA119" s="283">
        <v>0.42140468199999997</v>
      </c>
      <c r="BB119" s="283">
        <v>0.16722408</v>
      </c>
      <c r="BC119" s="283">
        <v>0.411371237</v>
      </c>
      <c r="BD119" s="164">
        <v>0.24113475100000001</v>
      </c>
      <c r="BE119" s="164">
        <v>0.206310679</v>
      </c>
      <c r="BF119" s="164">
        <v>0.27333333300000001</v>
      </c>
      <c r="BG119" s="164">
        <v>0.40048543599999997</v>
      </c>
      <c r="BH119" s="164">
        <v>0.67381876900000004</v>
      </c>
      <c r="BI119" s="164">
        <v>0.194174757</v>
      </c>
      <c r="BJ119" s="165">
        <v>125.449138493351</v>
      </c>
      <c r="BK119" s="164">
        <v>0.291956000843133</v>
      </c>
      <c r="BL119" s="165">
        <v>-6.61482381678438</v>
      </c>
      <c r="BM119" s="165">
        <v>46.142286488346102</v>
      </c>
      <c r="BN119" s="165">
        <v>84.689834300192601</v>
      </c>
      <c r="BO119" s="165">
        <v>1.03606106603334</v>
      </c>
      <c r="BP119" s="165">
        <v>-1.17879015952348</v>
      </c>
      <c r="BQ119" s="165">
        <v>-2.8073591824832298</v>
      </c>
      <c r="BR119" s="165">
        <v>-9.07942592210388</v>
      </c>
      <c r="BS119" s="289">
        <v>-0.28993768250260699</v>
      </c>
      <c r="BT119" s="297"/>
      <c r="BU119" s="284"/>
      <c r="BV119" s="298"/>
      <c r="BW119" s="297"/>
      <c r="BX119" s="297"/>
      <c r="BY119" s="297"/>
      <c r="BZ119" s="297"/>
      <c r="CA119" s="284"/>
      <c r="CB119" s="298"/>
      <c r="CC119" s="297">
        <v>1</v>
      </c>
      <c r="CD119" s="284">
        <v>1</v>
      </c>
      <c r="CE119" s="352">
        <v>0</v>
      </c>
      <c r="CF119" s="298">
        <v>0</v>
      </c>
      <c r="CG119" s="297"/>
      <c r="CH119" s="284"/>
      <c r="CI119" s="352"/>
      <c r="CJ119" s="298"/>
      <c r="CK119" s="297"/>
      <c r="CL119" s="284"/>
      <c r="CM119" s="352"/>
      <c r="CN119" s="298"/>
      <c r="CO119" s="297"/>
      <c r="CP119" s="284"/>
      <c r="CQ119" s="352"/>
      <c r="CR119" s="298"/>
      <c r="CS119" s="297">
        <v>119</v>
      </c>
      <c r="CT119" s="284">
        <v>930.2</v>
      </c>
      <c r="CU119" s="352">
        <v>-7</v>
      </c>
      <c r="CV119" s="352">
        <v>-6</v>
      </c>
      <c r="CW119" s="298">
        <v>-1</v>
      </c>
      <c r="CX119" s="297"/>
      <c r="CY119" s="284"/>
      <c r="CZ119" s="352"/>
      <c r="DA119" s="352"/>
      <c r="DB119" s="298"/>
      <c r="DC119" s="297">
        <v>4</v>
      </c>
      <c r="DD119" s="284">
        <v>24</v>
      </c>
      <c r="DE119" s="352">
        <v>0</v>
      </c>
      <c r="DF119" s="352">
        <v>0</v>
      </c>
      <c r="DG119" s="298">
        <v>1</v>
      </c>
      <c r="DH119" s="320">
        <v>-7</v>
      </c>
      <c r="DI119" s="319">
        <v>-8.7759673595428396</v>
      </c>
      <c r="DP119" s="165"/>
      <c r="DQ119" s="165"/>
      <c r="DR119" s="165"/>
      <c r="ED119" s="165"/>
      <c r="EE119" s="165"/>
      <c r="EF119" s="165"/>
      <c r="EG119" s="165"/>
      <c r="EH119" s="166"/>
      <c r="EI119" s="165"/>
      <c r="EJ119" s="164"/>
      <c r="EK119" s="164"/>
      <c r="EL119" s="283"/>
      <c r="EM119" s="283"/>
      <c r="EN119" s="283"/>
      <c r="EO119" s="283"/>
      <c r="EP119" s="283"/>
      <c r="EQ119" s="283"/>
      <c r="ER119" s="165"/>
      <c r="ES119" s="166"/>
      <c r="ET119" s="166"/>
      <c r="EU119" s="166"/>
      <c r="EV119" s="166"/>
      <c r="EW119" s="166"/>
      <c r="EX119" s="289"/>
    </row>
    <row r="120" spans="1:272" ht="13" customHeight="1">
      <c r="A120" s="160" t="s">
        <v>609</v>
      </c>
      <c r="B120" s="160">
        <v>12236</v>
      </c>
      <c r="C120" s="160">
        <v>19600</v>
      </c>
      <c r="D120" s="160">
        <v>650559</v>
      </c>
      <c r="E120" s="160" t="s">
        <v>3331</v>
      </c>
      <c r="G120" s="175"/>
      <c r="H120" s="162" t="s">
        <v>2383</v>
      </c>
      <c r="I120" s="162" t="s">
        <v>577</v>
      </c>
      <c r="J120" s="161">
        <v>27</v>
      </c>
      <c r="K120" s="161">
        <v>7</v>
      </c>
      <c r="L120" s="161" t="s">
        <v>837</v>
      </c>
      <c r="Z120" s="163">
        <v>149</v>
      </c>
      <c r="AA120" s="163">
        <v>622</v>
      </c>
      <c r="AB120" s="163">
        <v>584</v>
      </c>
      <c r="AC120" s="163">
        <v>136</v>
      </c>
      <c r="AD120" s="163">
        <v>90</v>
      </c>
      <c r="AE120" s="163">
        <v>25</v>
      </c>
      <c r="AF120" s="163">
        <v>0</v>
      </c>
      <c r="AG120" s="163">
        <v>21</v>
      </c>
      <c r="AH120" s="163">
        <v>61</v>
      </c>
      <c r="AI120" s="163">
        <v>68</v>
      </c>
      <c r="AJ120" s="163">
        <v>5</v>
      </c>
      <c r="AK120" s="163">
        <v>2</v>
      </c>
      <c r="AL120" s="163">
        <v>29</v>
      </c>
      <c r="AM120" s="163">
        <v>1</v>
      </c>
      <c r="AN120" s="163">
        <v>170</v>
      </c>
      <c r="AO120" s="163">
        <v>3</v>
      </c>
      <c r="AP120" s="163">
        <v>5</v>
      </c>
      <c r="AQ120" s="163">
        <v>0</v>
      </c>
      <c r="AR120" s="163">
        <v>10</v>
      </c>
      <c r="AS120" s="283">
        <v>4.6623794000000003E-2</v>
      </c>
      <c r="AT120" s="283">
        <v>0.27331189700000003</v>
      </c>
      <c r="AU120" s="283">
        <v>0.42004773000000001</v>
      </c>
      <c r="AV120" s="283">
        <v>0.27207637000000001</v>
      </c>
      <c r="AW120" s="283">
        <v>9.2857140000000005E-2</v>
      </c>
      <c r="AX120" s="283">
        <v>0.40952380999999999</v>
      </c>
      <c r="AY120" s="363">
        <v>110.509</v>
      </c>
      <c r="AZ120" s="283">
        <v>0.14488518</v>
      </c>
      <c r="BA120" s="283">
        <v>0.41050119299999999</v>
      </c>
      <c r="BB120" s="283">
        <v>0.219570405</v>
      </c>
      <c r="BC120" s="283">
        <v>0.36992839999999999</v>
      </c>
      <c r="BD120" s="164">
        <v>0.28894472300000001</v>
      </c>
      <c r="BE120" s="164">
        <v>0.23287671200000001</v>
      </c>
      <c r="BF120" s="164">
        <v>0.27053139999999998</v>
      </c>
      <c r="BG120" s="164">
        <v>0.38356164300000001</v>
      </c>
      <c r="BH120" s="164">
        <v>0.65409304300000004</v>
      </c>
      <c r="BI120" s="164">
        <v>0.15068493099999999</v>
      </c>
      <c r="BJ120" s="165">
        <v>95.931397847632795</v>
      </c>
      <c r="BK120" s="164">
        <v>0.28260191400204898</v>
      </c>
      <c r="BL120" s="165">
        <v>-13.7699806975928</v>
      </c>
      <c r="BM120" s="165">
        <v>58.990379856267801</v>
      </c>
      <c r="BN120" s="165">
        <v>77.312626024517101</v>
      </c>
      <c r="BO120" s="165">
        <v>-4.41820407660573E-2</v>
      </c>
      <c r="BP120" s="165">
        <v>-2.5898881927132602</v>
      </c>
      <c r="BQ120" s="165">
        <v>-11.969660406166801</v>
      </c>
      <c r="BR120" s="165">
        <v>-19.464581913015</v>
      </c>
      <c r="BS120" s="289">
        <v>-1.23619935067854</v>
      </c>
      <c r="BT120" s="297"/>
      <c r="BU120" s="284"/>
      <c r="BV120" s="298"/>
      <c r="BW120" s="297"/>
      <c r="BX120" s="297"/>
      <c r="BY120" s="297"/>
      <c r="BZ120" s="297"/>
      <c r="CA120" s="284"/>
      <c r="CB120" s="298"/>
      <c r="CC120" s="297"/>
      <c r="CD120" s="284"/>
      <c r="CE120" s="352"/>
      <c r="CF120" s="298"/>
      <c r="CG120" s="297"/>
      <c r="CH120" s="284"/>
      <c r="CI120" s="352"/>
      <c r="CJ120" s="298"/>
      <c r="CK120" s="297"/>
      <c r="CL120" s="284"/>
      <c r="CM120" s="352"/>
      <c r="CN120" s="298"/>
      <c r="CO120" s="297"/>
      <c r="CP120" s="284"/>
      <c r="CQ120" s="352"/>
      <c r="CR120" s="298"/>
      <c r="CS120" s="297">
        <v>55</v>
      </c>
      <c r="CT120" s="284">
        <v>443</v>
      </c>
      <c r="CU120" s="352">
        <v>-3</v>
      </c>
      <c r="CV120" s="352">
        <v>-6</v>
      </c>
      <c r="CW120" s="298">
        <v>2</v>
      </c>
      <c r="CX120" s="297"/>
      <c r="CY120" s="284"/>
      <c r="CZ120" s="352"/>
      <c r="DA120" s="352"/>
      <c r="DB120" s="298"/>
      <c r="DC120" s="297">
        <v>47</v>
      </c>
      <c r="DD120" s="284">
        <v>391.2</v>
      </c>
      <c r="DE120" s="352">
        <v>-4</v>
      </c>
      <c r="DF120" s="352">
        <v>-2</v>
      </c>
      <c r="DG120" s="298">
        <v>0</v>
      </c>
      <c r="DH120" s="320">
        <v>-7</v>
      </c>
      <c r="DI120" s="319">
        <v>-13.1889011859893</v>
      </c>
      <c r="DP120" s="165"/>
      <c r="DQ120" s="165"/>
      <c r="DR120" s="165"/>
      <c r="ED120" s="165"/>
      <c r="EE120" s="165"/>
      <c r="EF120" s="165"/>
      <c r="EG120" s="165"/>
      <c r="EH120" s="166"/>
      <c r="EI120" s="165"/>
      <c r="EJ120" s="164"/>
      <c r="EK120" s="164"/>
      <c r="EL120" s="283"/>
      <c r="EM120" s="283"/>
      <c r="EN120" s="283"/>
      <c r="EO120" s="283"/>
      <c r="EP120" s="283"/>
      <c r="EQ120" s="283"/>
      <c r="ER120" s="165"/>
      <c r="ES120" s="166"/>
      <c r="ET120" s="166"/>
      <c r="EU120" s="166"/>
      <c r="EV120" s="166"/>
      <c r="EW120" s="166"/>
      <c r="EX120" s="289"/>
      <c r="FC120" s="167"/>
      <c r="FD120" s="167"/>
    </row>
    <row r="121" spans="1:272" ht="13" customHeight="1">
      <c r="A121" s="160" t="s">
        <v>609</v>
      </c>
      <c r="B121" s="160">
        <v>12730</v>
      </c>
      <c r="C121" s="160">
        <v>24262</v>
      </c>
      <c r="D121" s="160">
        <v>678882</v>
      </c>
      <c r="E121" s="160" t="s">
        <v>609</v>
      </c>
      <c r="G121" s="175"/>
      <c r="H121" s="162" t="s">
        <v>3469</v>
      </c>
      <c r="I121" s="162" t="s">
        <v>3470</v>
      </c>
      <c r="J121" s="160">
        <v>23</v>
      </c>
      <c r="K121" s="161">
        <v>8</v>
      </c>
      <c r="L121" s="161" t="s">
        <v>837</v>
      </c>
      <c r="Z121" s="163">
        <v>152</v>
      </c>
      <c r="AA121" s="163">
        <v>571</v>
      </c>
      <c r="AB121" s="163">
        <v>544</v>
      </c>
      <c r="AC121" s="163">
        <v>134</v>
      </c>
      <c r="AD121" s="163">
        <v>91</v>
      </c>
      <c r="AE121" s="163">
        <v>23</v>
      </c>
      <c r="AF121" s="163">
        <v>5</v>
      </c>
      <c r="AG121" s="163">
        <v>15</v>
      </c>
      <c r="AH121" s="163">
        <v>70</v>
      </c>
      <c r="AI121" s="163">
        <v>75</v>
      </c>
      <c r="AJ121" s="163">
        <v>19</v>
      </c>
      <c r="AK121" s="163">
        <v>10</v>
      </c>
      <c r="AL121" s="163">
        <v>15</v>
      </c>
      <c r="AM121" s="163">
        <v>1</v>
      </c>
      <c r="AN121" s="163">
        <v>151</v>
      </c>
      <c r="AO121" s="163">
        <v>7</v>
      </c>
      <c r="AP121" s="163">
        <v>3</v>
      </c>
      <c r="AQ121" s="163">
        <v>2</v>
      </c>
      <c r="AR121" s="163">
        <v>8</v>
      </c>
      <c r="AS121" s="283">
        <v>2.6269701999999999E-2</v>
      </c>
      <c r="AT121" s="283">
        <v>0.26444833600000001</v>
      </c>
      <c r="AU121" s="283">
        <v>0.41309824000000001</v>
      </c>
      <c r="AV121" s="283">
        <v>0.24433249000000001</v>
      </c>
      <c r="AW121" s="283">
        <v>7.5376879999999993E-2</v>
      </c>
      <c r="AX121" s="283">
        <v>0.36683417000000001</v>
      </c>
      <c r="AY121" s="363">
        <v>108.164</v>
      </c>
      <c r="AZ121" s="283">
        <v>0.18695651999999999</v>
      </c>
      <c r="BA121" s="283">
        <v>0.41984732800000002</v>
      </c>
      <c r="BB121" s="283">
        <v>0.211195928</v>
      </c>
      <c r="BC121" s="283">
        <v>0.36895674299999998</v>
      </c>
      <c r="BD121" s="164">
        <v>0.31233595800000002</v>
      </c>
      <c r="BE121" s="164">
        <v>0.24632352900000001</v>
      </c>
      <c r="BF121" s="164">
        <v>0.274165202</v>
      </c>
      <c r="BG121" s="164">
        <v>0.389705882</v>
      </c>
      <c r="BH121" s="164">
        <v>0.66387108399999994</v>
      </c>
      <c r="BI121" s="164">
        <v>0.14338235299999999</v>
      </c>
      <c r="BJ121" s="165">
        <v>92.634042328167098</v>
      </c>
      <c r="BK121" s="164">
        <v>0.28604016988210201</v>
      </c>
      <c r="BL121" s="165">
        <v>-11.093635474522999</v>
      </c>
      <c r="BM121" s="165">
        <v>55.700843426207499</v>
      </c>
      <c r="BN121" s="165">
        <v>79.201613469578803</v>
      </c>
      <c r="BO121" s="165">
        <v>-5.7006269020878998E-2</v>
      </c>
      <c r="BP121" s="165">
        <v>0.60739563405513697</v>
      </c>
      <c r="BQ121" s="165">
        <v>8.3014043439594296</v>
      </c>
      <c r="BR121" s="165">
        <v>-12.9810994241437</v>
      </c>
      <c r="BS121" s="289">
        <v>0.85735019302933302</v>
      </c>
      <c r="BT121" s="297"/>
      <c r="BU121" s="284"/>
      <c r="BV121" s="298"/>
      <c r="BW121" s="297"/>
      <c r="BX121" s="297"/>
      <c r="BY121" s="297"/>
      <c r="BZ121" s="297"/>
      <c r="CA121" s="284"/>
      <c r="CB121" s="298"/>
      <c r="CC121" s="297"/>
      <c r="CD121" s="284"/>
      <c r="CE121" s="352"/>
      <c r="CF121" s="298"/>
      <c r="CG121" s="297">
        <v>10</v>
      </c>
      <c r="CH121" s="284">
        <v>45</v>
      </c>
      <c r="CI121" s="352">
        <v>0</v>
      </c>
      <c r="CJ121" s="298">
        <v>0</v>
      </c>
      <c r="CK121" s="297">
        <v>4</v>
      </c>
      <c r="CL121" s="284">
        <v>7</v>
      </c>
      <c r="CM121" s="352">
        <v>0</v>
      </c>
      <c r="CN121" s="298">
        <v>0</v>
      </c>
      <c r="CO121" s="297">
        <v>82</v>
      </c>
      <c r="CP121" s="284">
        <v>647</v>
      </c>
      <c r="CQ121" s="352">
        <v>-2</v>
      </c>
      <c r="CR121" s="298">
        <v>-7</v>
      </c>
      <c r="CS121" s="297"/>
      <c r="CT121" s="284"/>
      <c r="CU121" s="352"/>
      <c r="CV121" s="352"/>
      <c r="CW121" s="298"/>
      <c r="CX121" s="297">
        <v>86</v>
      </c>
      <c r="CY121" s="284">
        <v>622.1</v>
      </c>
      <c r="CZ121" s="352">
        <v>12</v>
      </c>
      <c r="DA121" s="352">
        <v>5</v>
      </c>
      <c r="DB121" s="298">
        <v>2</v>
      </c>
      <c r="DC121" s="297">
        <v>1</v>
      </c>
      <c r="DD121" s="284">
        <v>3</v>
      </c>
      <c r="DE121" s="352">
        <v>0</v>
      </c>
      <c r="DF121" s="352">
        <v>0</v>
      </c>
      <c r="DG121" s="298">
        <v>0</v>
      </c>
      <c r="DH121" s="320">
        <v>10</v>
      </c>
      <c r="DI121" s="319">
        <v>2.23055815696716</v>
      </c>
      <c r="DP121" s="165"/>
      <c r="DQ121" s="165"/>
      <c r="DR121" s="165"/>
      <c r="ED121" s="165"/>
      <c r="EE121" s="165"/>
      <c r="EF121" s="165"/>
      <c r="EG121" s="165"/>
      <c r="EH121" s="166"/>
      <c r="EI121" s="165"/>
      <c r="EJ121" s="164"/>
      <c r="EK121" s="164"/>
      <c r="EL121" s="283"/>
      <c r="EM121" s="283"/>
      <c r="EN121" s="283"/>
      <c r="EO121" s="283"/>
      <c r="EP121" s="283"/>
      <c r="EQ121" s="283"/>
      <c r="ER121" s="165"/>
      <c r="ES121" s="166"/>
      <c r="ET121" s="166"/>
      <c r="EU121" s="166"/>
      <c r="EV121" s="166"/>
      <c r="EW121" s="166"/>
      <c r="EX121" s="289"/>
    </row>
    <row r="122" spans="1:272" ht="13" customHeight="1">
      <c r="A122" s="160" t="s">
        <v>609</v>
      </c>
      <c r="B122" s="160">
        <v>11165</v>
      </c>
      <c r="C122" s="160">
        <v>17620</v>
      </c>
      <c r="D122" s="160">
        <v>664702</v>
      </c>
      <c r="E122" s="160" t="s">
        <v>213</v>
      </c>
      <c r="G122" s="175"/>
      <c r="H122" s="168" t="s">
        <v>1230</v>
      </c>
      <c r="I122" s="169" t="s">
        <v>1231</v>
      </c>
      <c r="J122" s="170">
        <v>29</v>
      </c>
      <c r="K122" s="161">
        <v>8</v>
      </c>
      <c r="L122" s="161" t="s">
        <v>837</v>
      </c>
      <c r="Z122" s="163">
        <v>7</v>
      </c>
      <c r="AA122" s="163">
        <v>4</v>
      </c>
      <c r="AB122" s="163">
        <v>4</v>
      </c>
      <c r="AC122" s="163">
        <v>1</v>
      </c>
      <c r="AD122" s="163">
        <v>1</v>
      </c>
      <c r="AE122" s="163">
        <v>0</v>
      </c>
      <c r="AF122" s="163">
        <v>0</v>
      </c>
      <c r="AG122" s="163">
        <v>0</v>
      </c>
      <c r="AH122" s="163">
        <v>2</v>
      </c>
      <c r="AI122" s="163">
        <v>0</v>
      </c>
      <c r="AJ122" s="163">
        <v>2</v>
      </c>
      <c r="AK122" s="163">
        <v>0</v>
      </c>
      <c r="AL122" s="163">
        <v>0</v>
      </c>
      <c r="AM122" s="163">
        <v>0</v>
      </c>
      <c r="AN122" s="163">
        <v>0</v>
      </c>
      <c r="AO122" s="163">
        <v>0</v>
      </c>
      <c r="AP122" s="163">
        <v>0</v>
      </c>
      <c r="AQ122" s="163">
        <v>0</v>
      </c>
      <c r="AR122" s="163">
        <v>0</v>
      </c>
      <c r="AS122" s="283">
        <v>0</v>
      </c>
      <c r="AT122" s="283">
        <v>0</v>
      </c>
      <c r="AU122" s="283">
        <v>0</v>
      </c>
      <c r="AV122" s="283">
        <v>0.25</v>
      </c>
      <c r="AW122" s="283">
        <v>0</v>
      </c>
      <c r="AX122" s="283">
        <v>0</v>
      </c>
      <c r="AY122" s="363">
        <v>90.530900000000003</v>
      </c>
      <c r="AZ122" s="283">
        <v>7.1428569999999997E-2</v>
      </c>
      <c r="BA122" s="283">
        <v>0.5</v>
      </c>
      <c r="BB122" s="283">
        <v>0.25</v>
      </c>
      <c r="BC122" s="283">
        <v>0.25</v>
      </c>
      <c r="BD122" s="164">
        <v>0.25</v>
      </c>
      <c r="BE122" s="164">
        <v>0.25</v>
      </c>
      <c r="BF122" s="164">
        <v>0.25</v>
      </c>
      <c r="BG122" s="164">
        <v>0.25</v>
      </c>
      <c r="BH122" s="164">
        <v>0.5</v>
      </c>
      <c r="BI122" s="164">
        <v>0</v>
      </c>
      <c r="BJ122" s="165">
        <v>0</v>
      </c>
      <c r="BK122" s="164">
        <v>0.220427677035331</v>
      </c>
      <c r="BL122" s="165">
        <v>-0.28894933220039298</v>
      </c>
      <c r="BM122" s="165">
        <v>0.17896295431961101</v>
      </c>
      <c r="BN122" s="165">
        <v>40.087323045232097</v>
      </c>
      <c r="BO122" s="165">
        <v>-6.9036286393034602E-3</v>
      </c>
      <c r="BP122" s="165">
        <v>0.44575025513768102</v>
      </c>
      <c r="BQ122" s="165">
        <v>9.3419115989997997E-2</v>
      </c>
      <c r="BR122" s="165">
        <v>0.171539601869478</v>
      </c>
      <c r="BS122" s="289">
        <v>9.6481141994889698E-3</v>
      </c>
      <c r="BT122" s="297"/>
      <c r="BU122" s="284"/>
      <c r="BV122" s="298"/>
      <c r="BW122" s="297"/>
      <c r="BX122" s="297"/>
      <c r="BY122" s="297"/>
      <c r="BZ122" s="297"/>
      <c r="CA122" s="284"/>
      <c r="CB122" s="298"/>
      <c r="CC122" s="297"/>
      <c r="CD122" s="284"/>
      <c r="CE122" s="352"/>
      <c r="CF122" s="298"/>
      <c r="CG122" s="297"/>
      <c r="CH122" s="284"/>
      <c r="CI122" s="352"/>
      <c r="CJ122" s="298"/>
      <c r="CK122" s="297"/>
      <c r="CL122" s="284"/>
      <c r="CM122" s="352"/>
      <c r="CN122" s="298"/>
      <c r="CO122" s="297"/>
      <c r="CP122" s="284"/>
      <c r="CQ122" s="352"/>
      <c r="CR122" s="298"/>
      <c r="CS122" s="297"/>
      <c r="CT122" s="284"/>
      <c r="CU122" s="352"/>
      <c r="CV122" s="352"/>
      <c r="CW122" s="298"/>
      <c r="CX122" s="297">
        <v>5</v>
      </c>
      <c r="CY122" s="284">
        <v>14</v>
      </c>
      <c r="CZ122" s="352">
        <v>-1</v>
      </c>
      <c r="DA122" s="352">
        <v>0</v>
      </c>
      <c r="DB122" s="298">
        <v>0</v>
      </c>
      <c r="DC122" s="297"/>
      <c r="DD122" s="284"/>
      <c r="DE122" s="352"/>
      <c r="DF122" s="352"/>
      <c r="DG122" s="298"/>
      <c r="DH122" s="320">
        <v>-1</v>
      </c>
      <c r="DI122" s="319">
        <v>-0.211584202945232</v>
      </c>
      <c r="DP122" s="165"/>
      <c r="DQ122" s="165"/>
      <c r="DR122" s="165"/>
      <c r="ED122" s="165"/>
      <c r="EE122" s="165"/>
      <c r="EF122" s="165"/>
      <c r="EG122" s="165"/>
      <c r="EH122" s="166"/>
      <c r="EI122" s="165"/>
      <c r="EJ122" s="164"/>
      <c r="EK122" s="164"/>
      <c r="EL122" s="283"/>
      <c r="EM122" s="283"/>
      <c r="EN122" s="283"/>
      <c r="EO122" s="283"/>
      <c r="EP122" s="283"/>
      <c r="EQ122" s="283"/>
      <c r="ER122" s="165"/>
      <c r="ES122" s="166"/>
      <c r="ET122" s="166"/>
      <c r="EU122" s="166"/>
      <c r="EV122" s="166"/>
      <c r="EW122" s="166"/>
      <c r="EX122" s="289"/>
    </row>
    <row r="123" spans="1:272" s="167" customFormat="1" ht="13" customHeight="1">
      <c r="A123" s="200" t="s">
        <v>609</v>
      </c>
      <c r="B123" s="200">
        <v>12834</v>
      </c>
      <c r="C123" s="200">
        <v>26438</v>
      </c>
      <c r="D123" s="200">
        <v>686527</v>
      </c>
      <c r="E123" s="200" t="s">
        <v>598</v>
      </c>
      <c r="F123" s="200"/>
      <c r="G123" s="175"/>
      <c r="H123" s="206" t="s">
        <v>3540</v>
      </c>
      <c r="I123" s="206" t="s">
        <v>801</v>
      </c>
      <c r="J123" s="200">
        <v>26</v>
      </c>
      <c r="K123" s="161">
        <v>9</v>
      </c>
      <c r="L123" s="175" t="s">
        <v>46</v>
      </c>
      <c r="M123" s="210"/>
      <c r="N123" s="211"/>
      <c r="O123" s="175"/>
      <c r="P123" s="175"/>
      <c r="Q123" s="175"/>
      <c r="R123" s="175"/>
      <c r="S123" s="175"/>
      <c r="T123" s="175"/>
      <c r="U123" s="175"/>
      <c r="V123" s="175"/>
      <c r="W123" s="175"/>
      <c r="X123" s="175"/>
      <c r="Y123" s="210"/>
      <c r="Z123" s="163">
        <v>67</v>
      </c>
      <c r="AA123" s="163">
        <v>188</v>
      </c>
      <c r="AB123" s="163">
        <v>168</v>
      </c>
      <c r="AC123" s="163">
        <v>33</v>
      </c>
      <c r="AD123" s="163">
        <v>18</v>
      </c>
      <c r="AE123" s="163">
        <v>7</v>
      </c>
      <c r="AF123" s="163">
        <v>0</v>
      </c>
      <c r="AG123" s="163">
        <v>8</v>
      </c>
      <c r="AH123" s="163">
        <v>20</v>
      </c>
      <c r="AI123" s="163">
        <v>17</v>
      </c>
      <c r="AJ123" s="163">
        <v>1</v>
      </c>
      <c r="AK123" s="163">
        <v>0</v>
      </c>
      <c r="AL123" s="163">
        <v>18</v>
      </c>
      <c r="AM123" s="163">
        <v>2</v>
      </c>
      <c r="AN123" s="163">
        <v>53</v>
      </c>
      <c r="AO123" s="163">
        <v>0</v>
      </c>
      <c r="AP123" s="163">
        <v>2</v>
      </c>
      <c r="AQ123" s="163">
        <v>0</v>
      </c>
      <c r="AR123" s="163">
        <v>5</v>
      </c>
      <c r="AS123" s="283">
        <v>9.5744679999999999E-2</v>
      </c>
      <c r="AT123" s="283">
        <v>0.281914893</v>
      </c>
      <c r="AU123" s="283">
        <v>0.35042735000000003</v>
      </c>
      <c r="AV123" s="283">
        <v>0.22222222</v>
      </c>
      <c r="AW123" s="283">
        <v>0.11111111</v>
      </c>
      <c r="AX123" s="283">
        <v>0.43589744000000002</v>
      </c>
      <c r="AY123" s="363">
        <v>110.464</v>
      </c>
      <c r="AZ123" s="283">
        <v>0.1637931</v>
      </c>
      <c r="BA123" s="283">
        <v>0.44444444399999999</v>
      </c>
      <c r="BB123" s="283">
        <v>0.128205128</v>
      </c>
      <c r="BC123" s="283">
        <v>0.42735042699999998</v>
      </c>
      <c r="BD123" s="164">
        <v>0.229357798</v>
      </c>
      <c r="BE123" s="164">
        <v>0.196428571</v>
      </c>
      <c r="BF123" s="164">
        <v>0.27127659500000001</v>
      </c>
      <c r="BG123" s="164">
        <v>0.38095237999999998</v>
      </c>
      <c r="BH123" s="164">
        <v>0.65222897499999999</v>
      </c>
      <c r="BI123" s="164">
        <v>0.18452380900000001</v>
      </c>
      <c r="BJ123" s="165">
        <v>119.214017456253</v>
      </c>
      <c r="BK123" s="164">
        <v>0.27997255966227502</v>
      </c>
      <c r="BL123" s="165">
        <v>-4.5706584095269296</v>
      </c>
      <c r="BM123" s="165">
        <v>17.421219056913198</v>
      </c>
      <c r="BN123" s="165">
        <v>87.108545856137397</v>
      </c>
      <c r="BO123" s="165">
        <v>-1.5522169286962</v>
      </c>
      <c r="BP123" s="165">
        <v>7.0548534393310505E-2</v>
      </c>
      <c r="BQ123" s="165">
        <v>0.54869149576277099</v>
      </c>
      <c r="BR123" s="165">
        <v>-2.70255040519534</v>
      </c>
      <c r="BS123" s="289">
        <v>5.6667611926175997E-2</v>
      </c>
      <c r="BT123" s="297"/>
      <c r="BU123" s="284"/>
      <c r="BV123" s="298"/>
      <c r="BW123" s="297"/>
      <c r="BX123" s="297"/>
      <c r="BY123" s="297"/>
      <c r="BZ123" s="297"/>
      <c r="CA123" s="284"/>
      <c r="CB123" s="298"/>
      <c r="CC123" s="297"/>
      <c r="CD123" s="284"/>
      <c r="CE123" s="352"/>
      <c r="CF123" s="298"/>
      <c r="CG123" s="297"/>
      <c r="CH123" s="284"/>
      <c r="CI123" s="352"/>
      <c r="CJ123" s="298"/>
      <c r="CK123" s="297"/>
      <c r="CL123" s="284"/>
      <c r="CM123" s="352"/>
      <c r="CN123" s="298"/>
      <c r="CO123" s="297"/>
      <c r="CP123" s="284"/>
      <c r="CQ123" s="352"/>
      <c r="CR123" s="298"/>
      <c r="CS123" s="297">
        <v>24</v>
      </c>
      <c r="CT123" s="284">
        <v>134.19999999999999</v>
      </c>
      <c r="CU123" s="352">
        <v>0</v>
      </c>
      <c r="CV123" s="352">
        <v>0</v>
      </c>
      <c r="CW123" s="298">
        <v>-1</v>
      </c>
      <c r="CX123" s="297"/>
      <c r="CY123" s="284"/>
      <c r="CZ123" s="352"/>
      <c r="DA123" s="352"/>
      <c r="DB123" s="298"/>
      <c r="DC123" s="297">
        <v>38</v>
      </c>
      <c r="DD123" s="284">
        <v>286</v>
      </c>
      <c r="DE123" s="352">
        <v>1</v>
      </c>
      <c r="DF123" s="352">
        <v>0</v>
      </c>
      <c r="DG123" s="298">
        <v>-1</v>
      </c>
      <c r="DH123" s="320">
        <v>1</v>
      </c>
      <c r="DI123" s="319">
        <v>-3.0215528011321999</v>
      </c>
      <c r="DJ123" s="163"/>
      <c r="DK123" s="163"/>
      <c r="DL123" s="163"/>
      <c r="DM123" s="163"/>
      <c r="DN123" s="163"/>
      <c r="DO123" s="163"/>
      <c r="DP123" s="165"/>
      <c r="DQ123" s="165"/>
      <c r="DR123" s="165"/>
      <c r="DS123" s="163"/>
      <c r="DT123" s="163"/>
      <c r="DU123" s="163"/>
      <c r="DV123" s="163"/>
      <c r="DW123" s="163"/>
      <c r="DX123" s="163"/>
      <c r="DY123" s="163"/>
      <c r="DZ123" s="163"/>
      <c r="EA123" s="163"/>
      <c r="EB123" s="163"/>
      <c r="EC123" s="163"/>
      <c r="ED123" s="165"/>
      <c r="EE123" s="165"/>
      <c r="EF123" s="165"/>
      <c r="EG123" s="165"/>
      <c r="EH123" s="166"/>
      <c r="EI123" s="165"/>
      <c r="EJ123" s="164"/>
      <c r="EK123" s="164"/>
      <c r="EL123" s="283"/>
      <c r="EM123" s="283"/>
      <c r="EN123" s="283"/>
      <c r="EO123" s="283"/>
      <c r="EP123" s="283"/>
      <c r="EQ123" s="283"/>
      <c r="ER123" s="165"/>
      <c r="ES123" s="166"/>
      <c r="ET123" s="166"/>
      <c r="EU123" s="166"/>
      <c r="EV123" s="166"/>
      <c r="EW123" s="166"/>
      <c r="EX123" s="289"/>
      <c r="EY123" s="291"/>
      <c r="EZ123" s="162"/>
      <c r="FA123" s="162"/>
      <c r="FB123" s="162"/>
      <c r="FC123" s="162"/>
      <c r="FD123" s="162"/>
      <c r="FE123" s="162"/>
      <c r="FF123" s="162"/>
      <c r="FG123" s="162"/>
      <c r="FH123" s="162"/>
      <c r="FI123" s="162"/>
      <c r="FJ123" s="162"/>
      <c r="FK123" s="162"/>
      <c r="FL123" s="162"/>
      <c r="FM123" s="162"/>
      <c r="FN123" s="162"/>
      <c r="FO123" s="162"/>
      <c r="FP123" s="162"/>
      <c r="FQ123" s="162"/>
      <c r="FR123" s="162"/>
      <c r="FS123" s="162"/>
      <c r="FT123" s="162"/>
      <c r="FU123" s="162"/>
      <c r="FV123" s="162"/>
      <c r="FW123" s="162"/>
      <c r="FX123" s="162"/>
      <c r="FY123" s="162"/>
      <c r="FZ123" s="162"/>
      <c r="GA123" s="162"/>
      <c r="GB123" s="162"/>
      <c r="GC123" s="162"/>
      <c r="GD123" s="162"/>
      <c r="GE123" s="162"/>
      <c r="GF123" s="162"/>
      <c r="GG123" s="162"/>
      <c r="GH123" s="162"/>
      <c r="GI123" s="162"/>
      <c r="GJ123" s="162"/>
      <c r="GK123" s="162"/>
      <c r="GL123" s="162"/>
      <c r="GM123" s="162"/>
      <c r="GN123" s="162"/>
      <c r="GO123" s="162"/>
      <c r="GP123" s="162"/>
      <c r="GQ123" s="162"/>
      <c r="GR123" s="162"/>
      <c r="GS123" s="162"/>
      <c r="GT123" s="162"/>
      <c r="GU123" s="162"/>
      <c r="GV123" s="162"/>
      <c r="GW123" s="162"/>
      <c r="GX123" s="162"/>
      <c r="GY123" s="162"/>
      <c r="GZ123" s="162"/>
      <c r="HA123" s="162"/>
      <c r="HB123" s="162"/>
      <c r="HC123" s="162"/>
      <c r="HD123" s="162"/>
      <c r="HE123" s="162"/>
      <c r="HF123" s="162"/>
      <c r="HG123" s="162"/>
      <c r="HH123" s="162"/>
      <c r="HI123" s="162"/>
      <c r="HJ123" s="162"/>
      <c r="HK123" s="162"/>
      <c r="HL123" s="162"/>
      <c r="HM123" s="162"/>
      <c r="HN123" s="162"/>
      <c r="HO123" s="162"/>
      <c r="HP123" s="162"/>
      <c r="HQ123" s="162"/>
      <c r="HR123" s="162"/>
      <c r="HS123" s="162"/>
      <c r="HT123" s="162"/>
      <c r="HU123" s="162"/>
      <c r="HV123" s="162"/>
      <c r="HW123" s="162"/>
      <c r="HX123" s="162"/>
      <c r="HY123" s="162"/>
      <c r="HZ123" s="162"/>
      <c r="IA123" s="162"/>
      <c r="IB123" s="162"/>
      <c r="IC123" s="162"/>
      <c r="ID123" s="162"/>
      <c r="IE123" s="162"/>
      <c r="IF123" s="162"/>
      <c r="IG123" s="162"/>
      <c r="IH123" s="162"/>
      <c r="II123" s="162"/>
      <c r="IJ123" s="162"/>
      <c r="IK123" s="162"/>
      <c r="IL123" s="162"/>
      <c r="IM123" s="162"/>
      <c r="IN123" s="162"/>
      <c r="IO123" s="162"/>
      <c r="IP123" s="162"/>
      <c r="IQ123" s="162"/>
      <c r="IR123" s="162"/>
      <c r="IS123" s="162"/>
      <c r="IT123" s="162"/>
      <c r="IU123" s="162"/>
      <c r="IV123" s="162"/>
      <c r="IW123" s="162"/>
      <c r="IX123" s="162"/>
      <c r="IY123" s="162"/>
      <c r="IZ123" s="162"/>
      <c r="JA123" s="162"/>
      <c r="JB123" s="162"/>
      <c r="JC123" s="162"/>
      <c r="JD123" s="162"/>
      <c r="JE123" s="162"/>
      <c r="JF123" s="162"/>
      <c r="JG123" s="162"/>
      <c r="JH123" s="162"/>
      <c r="JI123" s="162"/>
      <c r="JJ123" s="162"/>
      <c r="JK123" s="162"/>
      <c r="JL123" s="162"/>
    </row>
    <row r="124" spans="1:272" ht="13" customHeight="1">
      <c r="A124" s="160" t="s">
        <v>609</v>
      </c>
      <c r="B124" s="160">
        <v>12778</v>
      </c>
      <c r="C124" s="160">
        <v>30162</v>
      </c>
      <c r="D124" s="160">
        <v>693049</v>
      </c>
      <c r="E124" s="160" t="s">
        <v>164</v>
      </c>
      <c r="G124" s="175"/>
      <c r="H124" s="162" t="s">
        <v>3598</v>
      </c>
      <c r="I124" s="162" t="s">
        <v>171</v>
      </c>
      <c r="J124" s="160">
        <v>25</v>
      </c>
      <c r="K124" s="161">
        <v>9</v>
      </c>
      <c r="L124" s="161" t="s">
        <v>46</v>
      </c>
      <c r="Z124" s="163">
        <v>13</v>
      </c>
      <c r="AA124" s="163">
        <v>38</v>
      </c>
      <c r="AB124" s="163">
        <v>33</v>
      </c>
      <c r="AC124" s="163">
        <v>9</v>
      </c>
      <c r="AD124" s="163">
        <v>9</v>
      </c>
      <c r="AE124" s="163">
        <v>0</v>
      </c>
      <c r="AF124" s="163">
        <v>0</v>
      </c>
      <c r="AG124" s="163">
        <v>0</v>
      </c>
      <c r="AH124" s="163">
        <v>1</v>
      </c>
      <c r="AI124" s="163">
        <v>4</v>
      </c>
      <c r="AJ124" s="163">
        <v>0</v>
      </c>
      <c r="AK124" s="163">
        <v>1</v>
      </c>
      <c r="AL124" s="163">
        <v>4</v>
      </c>
      <c r="AM124" s="163">
        <v>0</v>
      </c>
      <c r="AN124" s="163">
        <v>10</v>
      </c>
      <c r="AO124" s="163">
        <v>1</v>
      </c>
      <c r="AP124" s="163">
        <v>0</v>
      </c>
      <c r="AQ124" s="163">
        <v>0</v>
      </c>
      <c r="AR124" s="163">
        <v>0</v>
      </c>
      <c r="AS124" s="283">
        <v>0.105263157</v>
      </c>
      <c r="AT124" s="283">
        <v>0.263157894</v>
      </c>
      <c r="AU124" s="283">
        <v>0.43478261000000001</v>
      </c>
      <c r="AV124" s="283">
        <v>0.21739130000000001</v>
      </c>
      <c r="AW124" s="283">
        <v>0</v>
      </c>
      <c r="AX124" s="283">
        <v>0.43478261000000001</v>
      </c>
      <c r="AY124" s="363">
        <v>109.209</v>
      </c>
      <c r="AZ124" s="283">
        <v>0.125</v>
      </c>
      <c r="BA124" s="283">
        <v>0.60869565199999998</v>
      </c>
      <c r="BB124" s="283">
        <v>0.21739130400000001</v>
      </c>
      <c r="BC124" s="283">
        <v>0.17391304299999999</v>
      </c>
      <c r="BD124" s="164">
        <v>0.391304347</v>
      </c>
      <c r="BE124" s="164">
        <v>0.27272727200000002</v>
      </c>
      <c r="BF124" s="164">
        <v>0.36842105200000003</v>
      </c>
      <c r="BG124" s="164">
        <v>0.27272727200000002</v>
      </c>
      <c r="BH124" s="164">
        <v>0.64114832399999999</v>
      </c>
      <c r="BI124" s="164">
        <v>0</v>
      </c>
      <c r="BJ124" s="165">
        <v>0</v>
      </c>
      <c r="BK124" s="164">
        <v>0.30031871795654203</v>
      </c>
      <c r="BL124" s="165">
        <v>-0.30157540874793398</v>
      </c>
      <c r="BM124" s="165">
        <v>4.1435913131920996</v>
      </c>
      <c r="BN124" s="165">
        <v>94.529768553119993</v>
      </c>
      <c r="BO124" s="165">
        <v>-1.2363251144618601E-2</v>
      </c>
      <c r="BP124" s="165">
        <v>-0.45543973892927098</v>
      </c>
      <c r="BQ124" s="165">
        <v>-0.131601548718802</v>
      </c>
      <c r="BR124" s="165">
        <v>-0.69328522073342602</v>
      </c>
      <c r="BS124" s="289">
        <v>-1.35915091618353E-2</v>
      </c>
      <c r="BT124" s="297"/>
      <c r="BU124" s="284"/>
      <c r="BV124" s="298"/>
      <c r="BW124" s="297"/>
      <c r="BX124" s="297"/>
      <c r="BY124" s="297"/>
      <c r="BZ124" s="297"/>
      <c r="CA124" s="284"/>
      <c r="CB124" s="298"/>
      <c r="CC124" s="297"/>
      <c r="CD124" s="284"/>
      <c r="CE124" s="352"/>
      <c r="CF124" s="298"/>
      <c r="CG124" s="297"/>
      <c r="CH124" s="284"/>
      <c r="CI124" s="352"/>
      <c r="CJ124" s="298"/>
      <c r="CK124" s="297"/>
      <c r="CL124" s="284"/>
      <c r="CM124" s="352"/>
      <c r="CN124" s="298"/>
      <c r="CO124" s="297"/>
      <c r="CP124" s="284"/>
      <c r="CQ124" s="352"/>
      <c r="CR124" s="298"/>
      <c r="CS124" s="297"/>
      <c r="CT124" s="284"/>
      <c r="CU124" s="352"/>
      <c r="CV124" s="352"/>
      <c r="CW124" s="298"/>
      <c r="CX124" s="297">
        <v>4</v>
      </c>
      <c r="CY124" s="284">
        <v>25</v>
      </c>
      <c r="CZ124" s="352">
        <v>0</v>
      </c>
      <c r="DA124" s="352">
        <v>0</v>
      </c>
      <c r="DB124" s="298">
        <v>0</v>
      </c>
      <c r="DC124" s="297">
        <v>8</v>
      </c>
      <c r="DD124" s="284">
        <v>50.1</v>
      </c>
      <c r="DE124" s="352">
        <v>0</v>
      </c>
      <c r="DF124" s="352">
        <v>-1</v>
      </c>
      <c r="DG124" s="298">
        <v>0</v>
      </c>
      <c r="DH124" s="320">
        <v>0</v>
      </c>
      <c r="DI124" s="319">
        <v>-0.70622164011001498</v>
      </c>
      <c r="DP124" s="165"/>
      <c r="DQ124" s="165"/>
      <c r="DR124" s="165"/>
      <c r="ED124" s="165"/>
      <c r="EE124" s="165"/>
      <c r="EF124" s="165"/>
      <c r="EG124" s="165"/>
      <c r="EH124" s="166"/>
      <c r="EI124" s="165"/>
      <c r="EJ124" s="164"/>
      <c r="EK124" s="164"/>
      <c r="EL124" s="283"/>
      <c r="EM124" s="283"/>
      <c r="EN124" s="283"/>
      <c r="EO124" s="283"/>
      <c r="EP124" s="283"/>
      <c r="EQ124" s="283"/>
      <c r="ER124" s="165"/>
      <c r="ES124" s="166"/>
      <c r="ET124" s="166"/>
      <c r="EU124" s="166"/>
      <c r="EV124" s="166"/>
      <c r="EW124" s="166"/>
      <c r="EX124" s="289"/>
    </row>
    <row r="125" spans="1:272" ht="13" customHeight="1">
      <c r="A125" s="160" t="s">
        <v>609</v>
      </c>
      <c r="G125" s="175"/>
      <c r="H125" s="162" t="s">
        <v>3766</v>
      </c>
      <c r="Z125" s="163"/>
      <c r="BT125" s="305"/>
      <c r="BU125" s="306"/>
      <c r="BV125" s="308"/>
      <c r="BW125" s="305"/>
      <c r="BX125" s="305"/>
      <c r="BY125" s="305"/>
      <c r="BZ125" s="305"/>
      <c r="CA125" s="306"/>
      <c r="CB125" s="308"/>
      <c r="CC125" s="305"/>
      <c r="CD125" s="306"/>
      <c r="CE125" s="354"/>
      <c r="CF125" s="308"/>
      <c r="CG125" s="305"/>
      <c r="CH125" s="306"/>
      <c r="CI125" s="354"/>
      <c r="CJ125" s="308"/>
      <c r="CK125" s="305"/>
      <c r="CL125" s="306"/>
      <c r="CM125" s="354"/>
      <c r="CN125" s="308"/>
      <c r="CO125" s="305"/>
      <c r="CP125" s="306"/>
      <c r="CQ125" s="354"/>
      <c r="CR125" s="308"/>
      <c r="CS125" s="297"/>
      <c r="CT125" s="284"/>
      <c r="CU125" s="352"/>
      <c r="CV125" s="352"/>
      <c r="CW125" s="298"/>
      <c r="CX125" s="297"/>
      <c r="CY125" s="284"/>
      <c r="CZ125" s="352"/>
      <c r="DA125" s="352"/>
      <c r="DB125" s="298"/>
      <c r="DC125" s="297"/>
      <c r="DD125" s="284"/>
      <c r="DE125" s="352"/>
      <c r="DF125" s="352"/>
      <c r="DG125" s="298"/>
      <c r="DH125" s="320"/>
      <c r="DI125" s="318"/>
    </row>
    <row r="126" spans="1:272" ht="13" customHeight="1">
      <c r="A126" s="160" t="s">
        <v>609</v>
      </c>
      <c r="G126" s="175"/>
      <c r="H126" s="162" t="s">
        <v>3769</v>
      </c>
      <c r="Z126" s="163"/>
      <c r="BT126" s="305"/>
      <c r="BU126" s="306"/>
      <c r="BV126" s="308"/>
      <c r="BW126" s="305"/>
      <c r="BX126" s="305"/>
      <c r="BY126" s="305"/>
      <c r="BZ126" s="305"/>
      <c r="CA126" s="306"/>
      <c r="CB126" s="308"/>
      <c r="CC126" s="305"/>
      <c r="CD126" s="306"/>
      <c r="CE126" s="354"/>
      <c r="CF126" s="308"/>
      <c r="CG126" s="305"/>
      <c r="CH126" s="306"/>
      <c r="CI126" s="354"/>
      <c r="CJ126" s="308"/>
      <c r="CK126" s="305"/>
      <c r="CL126" s="306"/>
      <c r="CM126" s="354"/>
      <c r="CN126" s="308"/>
      <c r="CO126" s="305"/>
      <c r="CP126" s="306"/>
      <c r="CQ126" s="354"/>
      <c r="CR126" s="308"/>
      <c r="CS126" s="297"/>
      <c r="CT126" s="284"/>
      <c r="CU126" s="352"/>
      <c r="CV126" s="352"/>
      <c r="CW126" s="298"/>
      <c r="CX126" s="297"/>
      <c r="CY126" s="284"/>
      <c r="CZ126" s="352"/>
      <c r="DA126" s="352"/>
      <c r="DB126" s="298"/>
      <c r="DC126" s="297"/>
      <c r="DD126" s="284"/>
      <c r="DE126" s="352"/>
      <c r="DF126" s="352"/>
      <c r="DG126" s="298"/>
      <c r="DH126" s="320"/>
      <c r="DI126" s="318"/>
    </row>
    <row r="127" spans="1:272" ht="13" customHeight="1">
      <c r="A127" s="171" t="s">
        <v>129</v>
      </c>
      <c r="B127" s="317"/>
      <c r="C127" s="317"/>
      <c r="D127" s="317"/>
      <c r="E127" s="171" cm="1">
        <f t="array" ref="E127">SUMPRODUCT(--($A128:$A$2539=A127),--(K128:$K$2539&gt;0))</f>
        <v>40</v>
      </c>
      <c r="F127" s="171"/>
      <c r="G127" s="190"/>
      <c r="H127" s="172"/>
      <c r="I127" s="172"/>
      <c r="J127" s="173"/>
      <c r="K127" s="174">
        <v>0</v>
      </c>
      <c r="L127" s="174"/>
      <c r="M127" s="185"/>
      <c r="N127" s="188"/>
      <c r="O127" s="174"/>
      <c r="P127" s="174"/>
      <c r="Q127" s="174"/>
      <c r="R127" s="174"/>
      <c r="S127" s="174"/>
      <c r="T127" s="174"/>
      <c r="U127" s="174"/>
      <c r="V127" s="174"/>
      <c r="W127" s="174"/>
      <c r="X127" s="174"/>
      <c r="Y127" s="185"/>
      <c r="Z127" s="364" cm="1">
        <f t="array" ref="Z127">SUMPRODUCT(--($A128:$A$2539=$A127),--(Z128:Z$2539))</f>
        <v>1936</v>
      </c>
      <c r="AA127" s="364" cm="1">
        <f t="array" ref="AA127">SUMPRODUCT(--($A128:$A$2539=$A127),--(AA128:AA$2539))</f>
        <v>7170</v>
      </c>
      <c r="AB127" s="364" cm="1">
        <f t="array" ref="AB127">SUMPRODUCT(--($A128:$A$2539=$A127),--(AB128:AB$2539))</f>
        <v>6485</v>
      </c>
      <c r="AC127" s="364" cm="1">
        <f t="array" ref="AC127">SUMPRODUCT(--($A128:$A$2539=$A127),--(AC128:AC$2539))</f>
        <v>1541</v>
      </c>
      <c r="AD127" s="364" cm="1">
        <f t="array" ref="AD127">SUMPRODUCT(--($A128:$A$2539=$A127),--(AD128:AD$2539))</f>
        <v>1021</v>
      </c>
      <c r="AE127" s="364" cm="1">
        <f t="array" ref="AE127">SUMPRODUCT(--($A128:$A$2539=$A127),--(AE128:AE$2539))</f>
        <v>273</v>
      </c>
      <c r="AF127" s="364" cm="1">
        <f t="array" ref="AF127">SUMPRODUCT(--($A128:$A$2539=$A127),--(AF128:AF$2539))</f>
        <v>26</v>
      </c>
      <c r="AG127" s="364" cm="1">
        <f t="array" ref="AG127">SUMPRODUCT(--($A128:$A$2539=$A127),--(AG128:AG$2539))</f>
        <v>221</v>
      </c>
      <c r="AH127" s="364" cm="1">
        <f t="array" ref="AH127">SUMPRODUCT(--($A128:$A$2539=$A127),--(AH128:AH$2539))</f>
        <v>774</v>
      </c>
      <c r="AI127" s="364" cm="1">
        <f t="array" ref="AI127">SUMPRODUCT(--($A128:$A$2539=$A127),--(AI128:AI$2539))</f>
        <v>815</v>
      </c>
      <c r="AJ127" s="364" cm="1">
        <f t="array" ref="AJ127">SUMPRODUCT(--($A128:$A$2539=$A127),--(AJ128:AJ$2539))</f>
        <v>108</v>
      </c>
      <c r="AK127" s="364" cm="1">
        <f t="array" ref="AK127">SUMPRODUCT(--($A128:$A$2539=$A127),--(AK128:AK$2539))</f>
        <v>35</v>
      </c>
      <c r="AL127" s="364" cm="1">
        <f t="array" ref="AL127">SUMPRODUCT(--($A128:$A$2539=$A127),--(AL128:AL$2539))</f>
        <v>561</v>
      </c>
      <c r="AM127" s="364" cm="1">
        <f t="array" ref="AM127">SUMPRODUCT(--($A128:$A$2539=$A127),--(AM128:AM$2539))</f>
        <v>18</v>
      </c>
      <c r="AN127" s="364" cm="1">
        <f t="array" ref="AN127">SUMPRODUCT(--($A128:$A$2539=$A127),--(AN128:AN$2539))</f>
        <v>1601</v>
      </c>
      <c r="AO127" s="364" cm="1">
        <f t="array" ref="AO127">SUMPRODUCT(--($A128:$A$2539=$A127),--(AO128:AO$2539))</f>
        <v>63</v>
      </c>
      <c r="AP127" s="364" cm="1">
        <f t="array" ref="AP127">SUMPRODUCT(--($A128:$A$2539=$A127),--(AP128:AP$2539))</f>
        <v>45</v>
      </c>
      <c r="AQ127" s="364" cm="1">
        <f t="array" ref="AQ127">SUMPRODUCT(--($A128:$A$2539=$A127),--(AQ128:AQ$2539))</f>
        <v>11</v>
      </c>
      <c r="AR127" s="364" cm="1">
        <f t="array" ref="AR127">SUMPRODUCT(--($A128:$A$2539=$A127),--(AR128:AR$2539))</f>
        <v>137</v>
      </c>
      <c r="AS127" s="365"/>
      <c r="AT127" s="365"/>
      <c r="AU127" s="365"/>
      <c r="AV127" s="365"/>
      <c r="AW127" s="365"/>
      <c r="AX127" s="365"/>
      <c r="AY127" s="366"/>
      <c r="AZ127" s="365"/>
      <c r="BA127" s="365"/>
      <c r="BB127" s="365"/>
      <c r="BC127" s="365"/>
      <c r="BD127" s="367"/>
      <c r="BE127" s="367">
        <f>AC127/AB127</f>
        <v>0.23762528912875869</v>
      </c>
      <c r="BF127" s="367">
        <f>(AC127+AL127+AM127+AO127)/(AA127-AP127-AQ127)</f>
        <v>0.30685971324149564</v>
      </c>
      <c r="BG127" s="367">
        <f>((AC127-AE127-AF127-AG127)+(AE127*2)+(AF127*3)+(AG127*4))/AB127</f>
        <v>0.38997686969930612</v>
      </c>
      <c r="BH127" s="367">
        <f>BF127+BG127</f>
        <v>0.69683658294080175</v>
      </c>
      <c r="BI127" s="367">
        <f>BG127+BH127</f>
        <v>1.0868134526401079</v>
      </c>
      <c r="BJ127" s="367"/>
      <c r="BK127" s="367"/>
      <c r="BL127" s="366"/>
      <c r="BM127" s="366"/>
      <c r="BN127" s="366"/>
      <c r="BO127" s="368"/>
      <c r="BP127" s="368"/>
      <c r="BQ127" s="366"/>
      <c r="BR127" s="369" cm="1">
        <f t="array" ref="BR127">SUMPRODUCT(--($A128:$A$2539=$A127),--(BR128:BR$2539))</f>
        <v>-43.427714253100447</v>
      </c>
      <c r="BS127" s="361" cm="1">
        <f t="array" ref="BS127">SUMPRODUCT(--($A128:$A$2539=$A127),--(BS128:BS$2539))</f>
        <v>14.950290982092147</v>
      </c>
      <c r="BT127" s="238"/>
      <c r="BU127" s="239"/>
      <c r="BV127" s="309"/>
      <c r="BW127" s="238"/>
      <c r="BX127" s="238"/>
      <c r="BY127" s="238"/>
      <c r="BZ127" s="238"/>
      <c r="CA127" s="239"/>
      <c r="CB127" s="309"/>
      <c r="CC127" s="238"/>
      <c r="CD127" s="239"/>
      <c r="CE127" s="353"/>
      <c r="CF127" s="309"/>
      <c r="CG127" s="238"/>
      <c r="CH127" s="239"/>
      <c r="CI127" s="353"/>
      <c r="CJ127" s="309"/>
      <c r="CK127" s="238"/>
      <c r="CL127" s="239"/>
      <c r="CM127" s="353"/>
      <c r="CN127" s="309"/>
      <c r="CO127" s="238"/>
      <c r="CP127" s="239"/>
      <c r="CQ127" s="353"/>
      <c r="CR127" s="309"/>
      <c r="CS127" s="299"/>
      <c r="CT127" s="300"/>
      <c r="CU127" s="356"/>
      <c r="CV127" s="356"/>
      <c r="CW127" s="301"/>
      <c r="CX127" s="299"/>
      <c r="CY127" s="300"/>
      <c r="CZ127" s="356"/>
      <c r="DA127" s="356"/>
      <c r="DB127" s="301"/>
      <c r="DC127" s="299"/>
      <c r="DD127" s="300"/>
      <c r="DE127" s="356"/>
      <c r="DF127" s="356"/>
      <c r="DG127" s="301"/>
      <c r="DH127" s="321" cm="1">
        <f t="array" ref="DH127">SUMPRODUCT(--($A128:$A$2539=$A127),--(DH128:DH$2539))</f>
        <v>15</v>
      </c>
      <c r="DI127" s="381" cm="1">
        <f t="array" ref="DI127">SUMPRODUCT(--($A128:$A$2539=$A127),--(DI128:DI$2539))</f>
        <v>-50.704215427860518</v>
      </c>
      <c r="DJ127" s="364" cm="1">
        <f t="array" ref="DJ127">SUMPRODUCT(--($A128:$A$2539=$A127),--(DJ128:DJ$2539))</f>
        <v>570</v>
      </c>
      <c r="DK127" s="364" cm="1">
        <f t="array" ref="DK127">SUMPRODUCT(--($A128:$A$2539=$A127),--(DK128:DK$2539))</f>
        <v>232</v>
      </c>
      <c r="DL127" s="364" cm="1">
        <f t="array" ref="DL127">SUMPRODUCT(--($A128:$A$2539=$A127),--(DL128:DL$2539))</f>
        <v>0</v>
      </c>
      <c r="DM127" s="364" cm="1">
        <f t="array" ref="DM127">SUMPRODUCT(--($A128:$A$2539=$A127),--(DM128:DM$2539))</f>
        <v>89</v>
      </c>
      <c r="DN127" s="364" cm="1">
        <f t="array" ref="DN127">SUMPRODUCT(--($A128:$A$2539=$A127),--(DN128:DN$2539))</f>
        <v>105</v>
      </c>
      <c r="DO127" s="364" cm="1">
        <f t="array" ref="DO127">SUMPRODUCT(--($A128:$A$2539=$A127),--(DO128:DO$2539))</f>
        <v>14</v>
      </c>
      <c r="DP127" s="369" cm="1">
        <f t="array" ref="DP127">SUMPRODUCT(--($A128:$A$2539=$A127),--(DP128:DP$2539))</f>
        <v>1553</v>
      </c>
      <c r="DQ127" s="369" cm="1">
        <f t="array" ref="DQ127">SUMPRODUCT(--($A128:$A$2539=$A127),--(DQ128:DQ$2539))</f>
        <v>1219.4999961853009</v>
      </c>
      <c r="DR127" s="369" cm="1">
        <f t="array" ref="DR127">SUMPRODUCT(--($A128:$A$2539=$A127),--(DR128:DR$2539))</f>
        <v>331.39999485015829</v>
      </c>
      <c r="DS127" s="364" cm="1">
        <f t="array" ref="DS127">SUMPRODUCT(--($A128:$A$2539=$A127),--(DS128:DS$2539))</f>
        <v>6528</v>
      </c>
      <c r="DT127" s="364" cm="1">
        <f t="array" ref="DT127">SUMPRODUCT(--($A128:$A$2539=$A127),--(DT128:DT$2539))</f>
        <v>1378</v>
      </c>
      <c r="DU127" s="364" cm="1">
        <f t="array" ref="DU127">SUMPRODUCT(--($A128:$A$2539=$A127),--(DU128:DU$2539))</f>
        <v>754</v>
      </c>
      <c r="DV127" s="364" cm="1">
        <f t="array" ref="DV127">SUMPRODUCT(--($A128:$A$2539=$A127),--(DV128:DV$2539))</f>
        <v>686</v>
      </c>
      <c r="DW127" s="364" cm="1">
        <f t="array" ref="DW127">SUMPRODUCT(--($A128:$A$2539=$A127),--(DW128:DW$2539))</f>
        <v>208</v>
      </c>
      <c r="DX127" s="364" cm="1">
        <f t="array" ref="DX127">SUMPRODUCT(--($A128:$A$2539=$A127),--(DX128:DX$2539))</f>
        <v>492</v>
      </c>
      <c r="DY127" s="364" cm="1">
        <f t="array" ref="DY127">SUMPRODUCT(--($A128:$A$2539=$A127),--(DY128:DY$2539))</f>
        <v>13</v>
      </c>
      <c r="DZ127" s="364" cm="1">
        <f t="array" ref="DZ127">SUMPRODUCT(--($A128:$A$2539=$A127),--(DZ128:DZ$2539))</f>
        <v>90</v>
      </c>
      <c r="EA127" s="364" cm="1">
        <f t="array" ref="EA127">SUMPRODUCT(--($A128:$A$2539=$A127),--(EA128:EA$2539))</f>
        <v>50</v>
      </c>
      <c r="EB127" s="364" cm="1">
        <f t="array" ref="EB127">SUMPRODUCT(--($A128:$A$2539=$A127),--(EB128:EB$2539))</f>
        <v>4</v>
      </c>
      <c r="EC127" s="364" cm="1">
        <f t="array" ref="EC127">SUMPRODUCT(--($A128:$A$2539=$A127),--(EC128:EC$2539))</f>
        <v>1574</v>
      </c>
      <c r="ED127" s="368">
        <f>EC127/DP127*10</f>
        <v>10.13522215067611</v>
      </c>
      <c r="EE127" s="368">
        <f>DX127/DP127*10</f>
        <v>3.1680618158403089</v>
      </c>
      <c r="EF127" s="368">
        <f>DW127/DP127*10</f>
        <v>1.3393432066967159</v>
      </c>
      <c r="EG127" s="368">
        <f>DX127/DQ127*10</f>
        <v>4.0344403570235148</v>
      </c>
      <c r="EH127" s="371">
        <f>(DT127+DX127+DZ127)/DP127</f>
        <v>1.2620734063103671</v>
      </c>
      <c r="EI127" s="371"/>
      <c r="EJ127" s="367">
        <f>DT127/(DS127-DX127-DY127-DZ127)</f>
        <v>0.23226023933928872</v>
      </c>
      <c r="EK127" s="367"/>
      <c r="EL127" s="372"/>
      <c r="EM127" s="372"/>
      <c r="EN127" s="372"/>
      <c r="EO127" s="372"/>
      <c r="EP127" s="372"/>
      <c r="EQ127" s="372"/>
      <c r="ER127" s="237"/>
      <c r="ES127" s="371"/>
      <c r="ET127" s="371"/>
      <c r="EU127" s="371"/>
      <c r="EV127" s="371"/>
      <c r="EW127" s="371"/>
      <c r="EX127" s="361" cm="1">
        <f t="array" ref="EX127">SUMPRODUCT(--($A128:$A$2539=$A127),--(EX128:EX$2539))</f>
        <v>18.977337640710132</v>
      </c>
    </row>
    <row r="128" spans="1:272" ht="13" customHeight="1">
      <c r="A128" s="160" t="s">
        <v>129</v>
      </c>
      <c r="B128" s="160">
        <v>10940</v>
      </c>
      <c r="C128" s="160">
        <v>22201</v>
      </c>
      <c r="D128" s="160">
        <v>669022</v>
      </c>
      <c r="E128" s="160" t="s">
        <v>2171</v>
      </c>
      <c r="G128" s="175"/>
      <c r="H128" s="162" t="s">
        <v>865</v>
      </c>
      <c r="I128" s="162" t="s">
        <v>2998</v>
      </c>
      <c r="J128" s="160">
        <v>25</v>
      </c>
      <c r="K128" s="161">
        <v>1</v>
      </c>
      <c r="M128" s="184" t="s">
        <v>46</v>
      </c>
      <c r="Z128" s="163"/>
      <c r="AS128" s="283"/>
      <c r="AT128" s="283"/>
      <c r="AU128" s="283"/>
      <c r="AV128" s="283"/>
      <c r="AW128" s="283"/>
      <c r="AX128" s="283"/>
      <c r="AY128" s="363"/>
      <c r="AZ128" s="283"/>
      <c r="BA128" s="283"/>
      <c r="BB128" s="283"/>
      <c r="BC128" s="283"/>
      <c r="BD128" s="164"/>
      <c r="BE128" s="164"/>
      <c r="BF128" s="164"/>
      <c r="BG128" s="164"/>
      <c r="BH128" s="164"/>
      <c r="BI128" s="164"/>
      <c r="BJ128" s="165"/>
      <c r="BK128" s="164"/>
      <c r="BL128" s="165"/>
      <c r="BM128" s="165"/>
      <c r="BN128" s="165"/>
      <c r="BO128" s="165"/>
      <c r="BP128" s="165"/>
      <c r="BQ128" s="165"/>
      <c r="BR128" s="165"/>
      <c r="BS128" s="289"/>
      <c r="BT128" s="297">
        <v>32</v>
      </c>
      <c r="BU128" s="284">
        <v>166.1</v>
      </c>
      <c r="BV128" s="298">
        <v>-3</v>
      </c>
      <c r="BW128" s="297"/>
      <c r="BX128" s="297"/>
      <c r="BY128" s="297"/>
      <c r="BZ128" s="297"/>
      <c r="CA128" s="284"/>
      <c r="CB128" s="298"/>
      <c r="CC128" s="297"/>
      <c r="CD128" s="284"/>
      <c r="CE128" s="352"/>
      <c r="CF128" s="298"/>
      <c r="CG128" s="297"/>
      <c r="CH128" s="284"/>
      <c r="CI128" s="352"/>
      <c r="CJ128" s="298"/>
      <c r="CK128" s="297"/>
      <c r="CL128" s="284"/>
      <c r="CM128" s="352"/>
      <c r="CN128" s="298"/>
      <c r="CO128" s="297"/>
      <c r="CP128" s="284"/>
      <c r="CQ128" s="352"/>
      <c r="CR128" s="298"/>
      <c r="CS128" s="297"/>
      <c r="CT128" s="284"/>
      <c r="CU128" s="352"/>
      <c r="CV128" s="352"/>
      <c r="CW128" s="298"/>
      <c r="CX128" s="297"/>
      <c r="CY128" s="284"/>
      <c r="CZ128" s="352"/>
      <c r="DA128" s="352"/>
      <c r="DB128" s="298"/>
      <c r="DC128" s="297"/>
      <c r="DD128" s="284"/>
      <c r="DE128" s="352"/>
      <c r="DF128" s="352"/>
      <c r="DG128" s="298"/>
      <c r="DH128" s="320">
        <v>-3</v>
      </c>
      <c r="DI128" s="319">
        <v>0</v>
      </c>
      <c r="DJ128" s="163">
        <v>32</v>
      </c>
      <c r="DK128" s="163">
        <v>32</v>
      </c>
      <c r="DL128" s="163">
        <v>0</v>
      </c>
      <c r="DM128" s="163">
        <v>10</v>
      </c>
      <c r="DN128" s="163">
        <v>12</v>
      </c>
      <c r="DO128" s="163">
        <v>0</v>
      </c>
      <c r="DP128" s="165">
        <v>166.1</v>
      </c>
      <c r="DQ128" s="165">
        <v>166.100006103515</v>
      </c>
      <c r="DR128" s="165"/>
      <c r="DS128" s="163">
        <v>731</v>
      </c>
      <c r="DT128" s="163">
        <v>171</v>
      </c>
      <c r="DU128" s="163">
        <v>93</v>
      </c>
      <c r="DV128" s="163">
        <v>72</v>
      </c>
      <c r="DW128" s="163">
        <v>15</v>
      </c>
      <c r="DX128" s="163">
        <v>65</v>
      </c>
      <c r="DY128" s="163">
        <v>0</v>
      </c>
      <c r="DZ128" s="163">
        <v>11</v>
      </c>
      <c r="EA128" s="163">
        <v>14</v>
      </c>
      <c r="EB128" s="163">
        <v>0</v>
      </c>
      <c r="EC128" s="163">
        <v>181</v>
      </c>
      <c r="ED128" s="165">
        <v>9.7935874738242195</v>
      </c>
      <c r="EE128" s="165">
        <v>3.5170341756827299</v>
      </c>
      <c r="EF128" s="165">
        <v>0.811623271311399</v>
      </c>
      <c r="EG128" s="165">
        <v>9.2525052929499498</v>
      </c>
      <c r="EH128" s="166">
        <v>1.4188377187369601</v>
      </c>
      <c r="EI128" s="165">
        <v>110.168527910579</v>
      </c>
      <c r="EJ128" s="164">
        <v>0.261068702290076</v>
      </c>
      <c r="EK128" s="164">
        <v>0.33986928104575098</v>
      </c>
      <c r="EL128" s="283">
        <v>0.39148936099999998</v>
      </c>
      <c r="EM128" s="283">
        <v>0.255319148</v>
      </c>
      <c r="EN128" s="283">
        <v>0.35319148900000003</v>
      </c>
      <c r="EO128" s="283">
        <v>6.7510550000000003E-2</v>
      </c>
      <c r="EP128" s="283">
        <v>0.37763712999999999</v>
      </c>
      <c r="EQ128" s="283">
        <v>0.1245409</v>
      </c>
      <c r="ER128" s="165">
        <v>0.36322711298565402</v>
      </c>
      <c r="ES128" s="166">
        <v>3.8957917022947099</v>
      </c>
      <c r="ET128" s="166">
        <v>4.1900000000000004</v>
      </c>
      <c r="EU128" s="166">
        <v>3.5334221111131998</v>
      </c>
      <c r="EV128" s="166">
        <v>3.8701523280677299</v>
      </c>
      <c r="EW128" s="166">
        <v>3.98156049958776</v>
      </c>
      <c r="EX128" s="289">
        <v>3.2348783016204798</v>
      </c>
    </row>
    <row r="129" spans="1:159" ht="13" customHeight="1">
      <c r="A129" s="160" t="s">
        <v>129</v>
      </c>
      <c r="B129" s="160">
        <v>12540</v>
      </c>
      <c r="C129" s="160">
        <v>29837</v>
      </c>
      <c r="D129" s="160">
        <v>682243</v>
      </c>
      <c r="E129" s="160" t="s">
        <v>598</v>
      </c>
      <c r="G129" s="175"/>
      <c r="H129" s="162" t="s">
        <v>195</v>
      </c>
      <c r="I129" s="162" t="s">
        <v>356</v>
      </c>
      <c r="J129" s="160">
        <v>25</v>
      </c>
      <c r="K129" s="161">
        <v>1</v>
      </c>
      <c r="M129" s="184" t="s">
        <v>837</v>
      </c>
      <c r="Z129" s="163"/>
      <c r="AS129" s="283"/>
      <c r="AT129" s="283"/>
      <c r="AU129" s="283"/>
      <c r="AV129" s="283"/>
      <c r="AW129" s="283"/>
      <c r="AX129" s="283"/>
      <c r="AY129" s="363"/>
      <c r="AZ129" s="283"/>
      <c r="BA129" s="283"/>
      <c r="BB129" s="283"/>
      <c r="BC129" s="283"/>
      <c r="BD129" s="164"/>
      <c r="BE129" s="164"/>
      <c r="BF129" s="164"/>
      <c r="BG129" s="164"/>
      <c r="BH129" s="164"/>
      <c r="BI129" s="164"/>
      <c r="BJ129" s="165"/>
      <c r="BK129" s="164"/>
      <c r="BL129" s="165"/>
      <c r="BM129" s="165"/>
      <c r="BN129" s="165"/>
      <c r="BO129" s="165"/>
      <c r="BP129" s="165"/>
      <c r="BQ129" s="165"/>
      <c r="BR129" s="165"/>
      <c r="BS129" s="289"/>
      <c r="BT129" s="297">
        <v>31</v>
      </c>
      <c r="BU129" s="284">
        <v>180.1</v>
      </c>
      <c r="BV129" s="298">
        <v>0</v>
      </c>
      <c r="BW129" s="297"/>
      <c r="BX129" s="297"/>
      <c r="BY129" s="297"/>
      <c r="BZ129" s="297"/>
      <c r="CA129" s="284"/>
      <c r="CB129" s="298"/>
      <c r="CC129" s="297"/>
      <c r="CD129" s="284"/>
      <c r="CE129" s="352"/>
      <c r="CF129" s="298"/>
      <c r="CG129" s="297"/>
      <c r="CH129" s="284"/>
      <c r="CI129" s="352"/>
      <c r="CJ129" s="298"/>
      <c r="CK129" s="297"/>
      <c r="CL129" s="284"/>
      <c r="CM129" s="352"/>
      <c r="CN129" s="298"/>
      <c r="CO129" s="297"/>
      <c r="CP129" s="284"/>
      <c r="CQ129" s="352"/>
      <c r="CR129" s="298"/>
      <c r="CS129" s="297"/>
      <c r="CT129" s="284"/>
      <c r="CU129" s="352"/>
      <c r="CV129" s="352"/>
      <c r="CW129" s="298"/>
      <c r="CX129" s="297"/>
      <c r="CY129" s="284"/>
      <c r="CZ129" s="352"/>
      <c r="DA129" s="352"/>
      <c r="DB129" s="298"/>
      <c r="DC129" s="297"/>
      <c r="DD129" s="284"/>
      <c r="DE129" s="352"/>
      <c r="DF129" s="352"/>
      <c r="DG129" s="298"/>
      <c r="DH129" s="320">
        <v>0</v>
      </c>
      <c r="DI129" s="319">
        <v>0</v>
      </c>
      <c r="DJ129" s="163">
        <v>31</v>
      </c>
      <c r="DK129" s="163">
        <v>31</v>
      </c>
      <c r="DL129" s="163">
        <v>0</v>
      </c>
      <c r="DM129" s="163">
        <v>12</v>
      </c>
      <c r="DN129" s="163">
        <v>8</v>
      </c>
      <c r="DO129" s="163">
        <v>0</v>
      </c>
      <c r="DP129" s="165">
        <v>180.1</v>
      </c>
      <c r="DQ129" s="165">
        <v>180.100006103515</v>
      </c>
      <c r="DR129" s="165"/>
      <c r="DS129" s="163">
        <v>704</v>
      </c>
      <c r="DT129" s="163">
        <v>131</v>
      </c>
      <c r="DU129" s="163">
        <v>62</v>
      </c>
      <c r="DV129" s="163">
        <v>59</v>
      </c>
      <c r="DW129" s="163">
        <v>21</v>
      </c>
      <c r="DX129" s="163">
        <v>45</v>
      </c>
      <c r="DY129" s="163">
        <v>1</v>
      </c>
      <c r="DZ129" s="163">
        <v>3</v>
      </c>
      <c r="EA129" s="163">
        <v>2</v>
      </c>
      <c r="EB129" s="163">
        <v>0</v>
      </c>
      <c r="EC129" s="163">
        <v>171</v>
      </c>
      <c r="ED129" s="165">
        <v>8.53419617416173</v>
      </c>
      <c r="EE129" s="165">
        <v>2.2458410984636101</v>
      </c>
      <c r="EF129" s="165">
        <v>1.0480591792830201</v>
      </c>
      <c r="EG129" s="165">
        <v>6.5378929755274102</v>
      </c>
      <c r="EH129" s="166">
        <v>0.97597045266566895</v>
      </c>
      <c r="EI129" s="165">
        <v>77.963973944644295</v>
      </c>
      <c r="EJ129" s="164">
        <v>0.199695121951219</v>
      </c>
      <c r="EK129" s="164">
        <v>0.23706896551724099</v>
      </c>
      <c r="EL129" s="283">
        <v>0.38095237999999998</v>
      </c>
      <c r="EM129" s="283">
        <v>0.17805383</v>
      </c>
      <c r="EN129" s="283">
        <v>0.440993788</v>
      </c>
      <c r="EO129" s="283">
        <v>9.6907220000000002E-2</v>
      </c>
      <c r="EP129" s="283">
        <v>0.40824742000000003</v>
      </c>
      <c r="EQ129" s="283">
        <v>0.10985813</v>
      </c>
      <c r="ER129" s="165">
        <v>-0.22227803076081501</v>
      </c>
      <c r="ES129" s="166">
        <v>2.9445472179856198</v>
      </c>
      <c r="ET129" s="166">
        <v>3.72</v>
      </c>
      <c r="EU129" s="166">
        <v>3.58258513268057</v>
      </c>
      <c r="EV129" s="166">
        <v>3.85473893269823</v>
      </c>
      <c r="EW129" s="166">
        <v>3.8046350474956299</v>
      </c>
      <c r="EX129" s="289">
        <v>2.8035209178924498</v>
      </c>
    </row>
    <row r="130" spans="1:159" ht="13" customHeight="1">
      <c r="A130" s="160" t="s">
        <v>129</v>
      </c>
      <c r="B130" s="160">
        <v>12812</v>
      </c>
      <c r="C130" s="160">
        <v>30279</v>
      </c>
      <c r="D130" s="160">
        <v>693433</v>
      </c>
      <c r="E130" s="160" t="s">
        <v>598</v>
      </c>
      <c r="G130" s="175"/>
      <c r="H130" s="162" t="s">
        <v>3599</v>
      </c>
      <c r="I130" s="162" t="s">
        <v>577</v>
      </c>
      <c r="J130" s="160">
        <v>24</v>
      </c>
      <c r="K130" s="161">
        <v>1</v>
      </c>
      <c r="Z130" s="163"/>
      <c r="AS130" s="283"/>
      <c r="AT130" s="283"/>
      <c r="AU130" s="283"/>
      <c r="AV130" s="283"/>
      <c r="AW130" s="283"/>
      <c r="AX130" s="283"/>
      <c r="AY130" s="363"/>
      <c r="AZ130" s="283"/>
      <c r="BA130" s="283"/>
      <c r="BB130" s="283"/>
      <c r="BC130" s="283"/>
      <c r="BD130" s="164"/>
      <c r="BE130" s="164"/>
      <c r="BF130" s="164"/>
      <c r="BG130" s="164"/>
      <c r="BH130" s="164"/>
      <c r="BI130" s="164"/>
      <c r="BJ130" s="165"/>
      <c r="BK130" s="164"/>
      <c r="BL130" s="165"/>
      <c r="BM130" s="165"/>
      <c r="BN130" s="165"/>
      <c r="BO130" s="165"/>
      <c r="BP130" s="165"/>
      <c r="BQ130" s="165"/>
      <c r="BR130" s="165"/>
      <c r="BS130" s="289"/>
      <c r="BT130" s="297">
        <v>22</v>
      </c>
      <c r="BU130" s="284">
        <v>121.1</v>
      </c>
      <c r="BV130" s="298">
        <v>0</v>
      </c>
      <c r="BW130" s="297"/>
      <c r="BX130" s="297"/>
      <c r="BY130" s="297"/>
      <c r="BZ130" s="297"/>
      <c r="CA130" s="284"/>
      <c r="CB130" s="298"/>
      <c r="CC130" s="297"/>
      <c r="CD130" s="284"/>
      <c r="CE130" s="352"/>
      <c r="CF130" s="298"/>
      <c r="CG130" s="297"/>
      <c r="CH130" s="284"/>
      <c r="CI130" s="352"/>
      <c r="CJ130" s="298"/>
      <c r="CK130" s="297"/>
      <c r="CL130" s="284"/>
      <c r="CM130" s="352"/>
      <c r="CN130" s="298"/>
      <c r="CO130" s="297"/>
      <c r="CP130" s="284"/>
      <c r="CQ130" s="352"/>
      <c r="CR130" s="298"/>
      <c r="CS130" s="297"/>
      <c r="CT130" s="284"/>
      <c r="CU130" s="352"/>
      <c r="CV130" s="352"/>
      <c r="CW130" s="298"/>
      <c r="CX130" s="297"/>
      <c r="CY130" s="284"/>
      <c r="CZ130" s="352"/>
      <c r="DA130" s="352"/>
      <c r="DB130" s="298"/>
      <c r="DC130" s="297"/>
      <c r="DD130" s="284"/>
      <c r="DE130" s="352"/>
      <c r="DF130" s="352"/>
      <c r="DG130" s="298"/>
      <c r="DH130" s="320">
        <v>0</v>
      </c>
      <c r="DI130" s="319">
        <v>0</v>
      </c>
      <c r="DJ130" s="163">
        <v>22</v>
      </c>
      <c r="DK130" s="163">
        <v>22</v>
      </c>
      <c r="DL130" s="163">
        <v>0</v>
      </c>
      <c r="DM130" s="163">
        <v>9</v>
      </c>
      <c r="DN130" s="163">
        <v>3</v>
      </c>
      <c r="DO130" s="163">
        <v>0</v>
      </c>
      <c r="DP130" s="165">
        <v>121.1</v>
      </c>
      <c r="DQ130" s="165">
        <v>121.09999847412099</v>
      </c>
      <c r="DR130" s="165"/>
      <c r="DS130" s="163">
        <v>472</v>
      </c>
      <c r="DT130" s="163">
        <v>96</v>
      </c>
      <c r="DU130" s="163">
        <v>41</v>
      </c>
      <c r="DV130" s="163">
        <v>39</v>
      </c>
      <c r="DW130" s="163">
        <v>14</v>
      </c>
      <c r="DX130" s="163">
        <v>13</v>
      </c>
      <c r="DY130" s="163">
        <v>0</v>
      </c>
      <c r="DZ130" s="163">
        <v>3</v>
      </c>
      <c r="EA130" s="163">
        <v>0</v>
      </c>
      <c r="EB130" s="163">
        <v>0</v>
      </c>
      <c r="EC130" s="163">
        <v>101</v>
      </c>
      <c r="ED130" s="165">
        <v>7.4917585558108799</v>
      </c>
      <c r="EE130" s="165">
        <v>0.964285754708332</v>
      </c>
      <c r="EF130" s="165">
        <v>1.0384615819935801</v>
      </c>
      <c r="EG130" s="165">
        <v>7.1208794193846003</v>
      </c>
      <c r="EH130" s="166">
        <v>0.898351686010326</v>
      </c>
      <c r="EI130" s="165">
        <v>71.763512153404406</v>
      </c>
      <c r="EJ130" s="164">
        <v>0.21052631578947301</v>
      </c>
      <c r="EK130" s="164">
        <v>0.24046920821114301</v>
      </c>
      <c r="EL130" s="283">
        <v>0.40625</v>
      </c>
      <c r="EM130" s="283">
        <v>0.17045454500000001</v>
      </c>
      <c r="EN130" s="283">
        <v>0.42329545400000002</v>
      </c>
      <c r="EO130" s="283">
        <v>4.7887319999999997E-2</v>
      </c>
      <c r="EP130" s="283">
        <v>0.35211268000000001</v>
      </c>
      <c r="EQ130" s="283">
        <v>0.11415259</v>
      </c>
      <c r="ER130" s="165">
        <v>-0.495753844755696</v>
      </c>
      <c r="ES130" s="166">
        <v>2.8928572641249901</v>
      </c>
      <c r="ET130" s="166">
        <v>2.72</v>
      </c>
      <c r="EU130" s="166">
        <v>3.3974578734080998</v>
      </c>
      <c r="EV130" s="166">
        <v>3.7543562664178198</v>
      </c>
      <c r="EW130" s="166">
        <v>3.7474035006941202</v>
      </c>
      <c r="EX130" s="289">
        <v>2.27010893821716</v>
      </c>
    </row>
    <row r="131" spans="1:159" ht="13" customHeight="1">
      <c r="A131" s="160" t="s">
        <v>129</v>
      </c>
      <c r="B131" s="160">
        <v>9586</v>
      </c>
      <c r="C131" s="160">
        <v>15423</v>
      </c>
      <c r="D131" s="160">
        <v>571760</v>
      </c>
      <c r="E131" s="160" t="s">
        <v>14</v>
      </c>
      <c r="G131" s="175"/>
      <c r="H131" s="168" t="s">
        <v>739</v>
      </c>
      <c r="I131" s="169" t="s">
        <v>136</v>
      </c>
      <c r="J131" s="170">
        <v>33</v>
      </c>
      <c r="K131" s="161">
        <v>1</v>
      </c>
      <c r="M131" s="184" t="s">
        <v>46</v>
      </c>
      <c r="Z131" s="163"/>
      <c r="AS131" s="283"/>
      <c r="AT131" s="283"/>
      <c r="AU131" s="283"/>
      <c r="AV131" s="283"/>
      <c r="AW131" s="283"/>
      <c r="AX131" s="283"/>
      <c r="AY131" s="363"/>
      <c r="AZ131" s="283"/>
      <c r="BA131" s="283"/>
      <c r="BB131" s="283"/>
      <c r="BC131" s="283"/>
      <c r="BD131" s="164"/>
      <c r="BE131" s="164"/>
      <c r="BF131" s="164"/>
      <c r="BG131" s="164"/>
      <c r="BH131" s="164"/>
      <c r="BI131" s="164"/>
      <c r="BJ131" s="165"/>
      <c r="BK131" s="164"/>
      <c r="BL131" s="165"/>
      <c r="BM131" s="165"/>
      <c r="BN131" s="165"/>
      <c r="BO131" s="165"/>
      <c r="BP131" s="165"/>
      <c r="BQ131" s="165"/>
      <c r="BR131" s="165"/>
      <c r="BS131" s="289"/>
      <c r="BT131" s="297">
        <v>32</v>
      </c>
      <c r="BU131" s="284">
        <v>160</v>
      </c>
      <c r="BV131" s="298">
        <v>-1</v>
      </c>
      <c r="BW131" s="297"/>
      <c r="BX131" s="297"/>
      <c r="BY131" s="297"/>
      <c r="BZ131" s="297"/>
      <c r="CA131" s="284"/>
      <c r="CB131" s="298"/>
      <c r="CC131" s="297"/>
      <c r="CD131" s="284"/>
      <c r="CE131" s="352"/>
      <c r="CF131" s="298"/>
      <c r="CG131" s="297"/>
      <c r="CH131" s="284"/>
      <c r="CI131" s="352"/>
      <c r="CJ131" s="298"/>
      <c r="CK131" s="297"/>
      <c r="CL131" s="284"/>
      <c r="CM131" s="352"/>
      <c r="CN131" s="298"/>
      <c r="CO131" s="297"/>
      <c r="CP131" s="284"/>
      <c r="CQ131" s="352"/>
      <c r="CR131" s="298"/>
      <c r="CS131" s="297"/>
      <c r="CT131" s="284"/>
      <c r="CU131" s="352"/>
      <c r="CV131" s="352"/>
      <c r="CW131" s="298"/>
      <c r="CX131" s="297"/>
      <c r="CY131" s="284"/>
      <c r="CZ131" s="352"/>
      <c r="DA131" s="352"/>
      <c r="DB131" s="298"/>
      <c r="DC131" s="297"/>
      <c r="DD131" s="284"/>
      <c r="DE131" s="352"/>
      <c r="DF131" s="352"/>
      <c r="DG131" s="298"/>
      <c r="DH131" s="320">
        <v>-1</v>
      </c>
      <c r="DI131" s="319">
        <v>0</v>
      </c>
      <c r="DJ131" s="163">
        <v>32</v>
      </c>
      <c r="DK131" s="163">
        <v>31</v>
      </c>
      <c r="DL131" s="163">
        <v>0</v>
      </c>
      <c r="DM131" s="163">
        <v>5</v>
      </c>
      <c r="DN131" s="163">
        <v>14</v>
      </c>
      <c r="DO131" s="163">
        <v>0</v>
      </c>
      <c r="DP131" s="165">
        <v>160</v>
      </c>
      <c r="DQ131" s="165">
        <v>157.19999694824199</v>
      </c>
      <c r="DR131" s="165">
        <v>2.0999999046325599</v>
      </c>
      <c r="DS131" s="163">
        <v>693</v>
      </c>
      <c r="DT131" s="163">
        <v>159</v>
      </c>
      <c r="DU131" s="163">
        <v>84</v>
      </c>
      <c r="DV131" s="163">
        <v>76</v>
      </c>
      <c r="DW131" s="163">
        <v>23</v>
      </c>
      <c r="DX131" s="163">
        <v>41</v>
      </c>
      <c r="DY131" s="163">
        <v>1</v>
      </c>
      <c r="DZ131" s="163">
        <v>12</v>
      </c>
      <c r="EA131" s="163">
        <v>2</v>
      </c>
      <c r="EB131" s="163">
        <v>0</v>
      </c>
      <c r="EC131" s="163">
        <v>159</v>
      </c>
      <c r="ED131" s="165">
        <v>8.9437505863979805</v>
      </c>
      <c r="EE131" s="165">
        <v>2.3062501512095399</v>
      </c>
      <c r="EF131" s="165">
        <v>1.29375008482486</v>
      </c>
      <c r="EG131" s="165">
        <v>8.9437505863979805</v>
      </c>
      <c r="EH131" s="166">
        <v>1.2500000819563899</v>
      </c>
      <c r="EI131" s="165">
        <v>99.854430586779003</v>
      </c>
      <c r="EJ131" s="164">
        <v>0.24843750000000001</v>
      </c>
      <c r="EK131" s="164">
        <v>0.29694323144104801</v>
      </c>
      <c r="EL131" s="283">
        <v>0.33542976899999999</v>
      </c>
      <c r="EM131" s="283">
        <v>0.22012578599999999</v>
      </c>
      <c r="EN131" s="283">
        <v>0.44444444399999999</v>
      </c>
      <c r="EO131" s="283">
        <v>8.3160079999999997E-2</v>
      </c>
      <c r="EP131" s="283">
        <v>0.39708939999999998</v>
      </c>
      <c r="EQ131" s="283">
        <v>0.11992687</v>
      </c>
      <c r="ER131" s="165">
        <v>-0.26844104853922801</v>
      </c>
      <c r="ES131" s="166">
        <v>4.2750002802908602</v>
      </c>
      <c r="ET131" s="166">
        <v>4.49</v>
      </c>
      <c r="EU131" s="166">
        <v>4.0416886903345599</v>
      </c>
      <c r="EV131" s="166">
        <v>4.1764780453305397</v>
      </c>
      <c r="EW131" s="166">
        <v>3.9530995381385798</v>
      </c>
      <c r="EX131" s="289">
        <v>2.23604063410311</v>
      </c>
    </row>
    <row r="132" spans="1:159" ht="13" customHeight="1">
      <c r="A132" s="160" t="s">
        <v>129</v>
      </c>
      <c r="B132" s="160">
        <v>11431</v>
      </c>
      <c r="C132" s="160">
        <v>20531</v>
      </c>
      <c r="D132" s="160">
        <v>676710</v>
      </c>
      <c r="E132" s="160" t="s">
        <v>609</v>
      </c>
      <c r="G132" s="175"/>
      <c r="H132" s="162" t="s">
        <v>240</v>
      </c>
      <c r="I132" s="162" t="s">
        <v>2454</v>
      </c>
      <c r="J132" s="161">
        <v>28</v>
      </c>
      <c r="K132" s="161">
        <v>1</v>
      </c>
      <c r="M132" s="184" t="s">
        <v>837</v>
      </c>
      <c r="Z132" s="163"/>
      <c r="AS132" s="283"/>
      <c r="AT132" s="283"/>
      <c r="AU132" s="283"/>
      <c r="AV132" s="283"/>
      <c r="AW132" s="283"/>
      <c r="AX132" s="283"/>
      <c r="AY132" s="363"/>
      <c r="AZ132" s="283"/>
      <c r="BA132" s="283"/>
      <c r="BB132" s="283"/>
      <c r="BC132" s="283"/>
      <c r="BD132" s="164"/>
      <c r="BE132" s="164"/>
      <c r="BF132" s="164"/>
      <c r="BG132" s="164"/>
      <c r="BH132" s="164"/>
      <c r="BI132" s="164"/>
      <c r="BJ132" s="165"/>
      <c r="BK132" s="164"/>
      <c r="BL132" s="165"/>
      <c r="BM132" s="165"/>
      <c r="BN132" s="165"/>
      <c r="BO132" s="165"/>
      <c r="BP132" s="165"/>
      <c r="BQ132" s="165"/>
      <c r="BR132" s="165"/>
      <c r="BS132" s="289"/>
      <c r="BT132" s="297">
        <v>33</v>
      </c>
      <c r="BU132" s="284">
        <v>183.2</v>
      </c>
      <c r="BV132" s="298">
        <v>1</v>
      </c>
      <c r="BW132" s="297"/>
      <c r="BX132" s="297"/>
      <c r="BY132" s="297"/>
      <c r="BZ132" s="297"/>
      <c r="CA132" s="284"/>
      <c r="CB132" s="298"/>
      <c r="CC132" s="297"/>
      <c r="CD132" s="284"/>
      <c r="CE132" s="352"/>
      <c r="CF132" s="298"/>
      <c r="CG132" s="297"/>
      <c r="CH132" s="284"/>
      <c r="CI132" s="352"/>
      <c r="CJ132" s="298"/>
      <c r="CK132" s="297"/>
      <c r="CL132" s="284"/>
      <c r="CM132" s="352"/>
      <c r="CN132" s="298"/>
      <c r="CO132" s="297"/>
      <c r="CP132" s="284"/>
      <c r="CQ132" s="352"/>
      <c r="CR132" s="298"/>
      <c r="CS132" s="297"/>
      <c r="CT132" s="284"/>
      <c r="CU132" s="352"/>
      <c r="CV132" s="352"/>
      <c r="CW132" s="298"/>
      <c r="CX132" s="297"/>
      <c r="CY132" s="284"/>
      <c r="CZ132" s="352"/>
      <c r="DA132" s="352"/>
      <c r="DB132" s="298"/>
      <c r="DC132" s="297"/>
      <c r="DD132" s="284"/>
      <c r="DE132" s="352"/>
      <c r="DF132" s="352"/>
      <c r="DG132" s="298"/>
      <c r="DH132" s="320">
        <v>1</v>
      </c>
      <c r="DI132" s="319">
        <v>0</v>
      </c>
      <c r="DJ132" s="163">
        <v>33</v>
      </c>
      <c r="DK132" s="163">
        <v>33</v>
      </c>
      <c r="DL132" s="163">
        <v>0</v>
      </c>
      <c r="DM132" s="163">
        <v>9</v>
      </c>
      <c r="DN132" s="163">
        <v>16</v>
      </c>
      <c r="DO132" s="163">
        <v>0</v>
      </c>
      <c r="DP132" s="165">
        <v>183.2</v>
      </c>
      <c r="DQ132" s="165">
        <v>183.19999694824199</v>
      </c>
      <c r="DR132" s="165"/>
      <c r="DS132" s="163">
        <v>759</v>
      </c>
      <c r="DT132" s="163">
        <v>155</v>
      </c>
      <c r="DU132" s="163">
        <v>97</v>
      </c>
      <c r="DV132" s="163">
        <v>89</v>
      </c>
      <c r="DW132" s="163">
        <v>34</v>
      </c>
      <c r="DX132" s="163">
        <v>51</v>
      </c>
      <c r="DY132" s="163">
        <v>0</v>
      </c>
      <c r="DZ132" s="163">
        <v>9</v>
      </c>
      <c r="EA132" s="163">
        <v>4</v>
      </c>
      <c r="EB132" s="163">
        <v>0</v>
      </c>
      <c r="EC132" s="163">
        <v>175</v>
      </c>
      <c r="ED132" s="165">
        <v>8.5753180793065997</v>
      </c>
      <c r="EE132" s="165">
        <v>2.4990926973979199</v>
      </c>
      <c r="EF132" s="165">
        <v>1.6660617982652799</v>
      </c>
      <c r="EG132" s="165">
        <v>7.5952817273858502</v>
      </c>
      <c r="EH132" s="166">
        <v>1.1215971583093001</v>
      </c>
      <c r="EI132" s="165">
        <v>89.597150598132998</v>
      </c>
      <c r="EJ132" s="164">
        <v>0.221745350500715</v>
      </c>
      <c r="EK132" s="164">
        <v>0.24693877551020399</v>
      </c>
      <c r="EL132" s="283">
        <v>0.33011583</v>
      </c>
      <c r="EM132" s="283">
        <v>0.175675675</v>
      </c>
      <c r="EN132" s="283">
        <v>0.494208494</v>
      </c>
      <c r="EO132" s="283">
        <v>9.9236640000000001E-2</v>
      </c>
      <c r="EP132" s="283">
        <v>0.36068702000000002</v>
      </c>
      <c r="EQ132" s="283">
        <v>0.12114772</v>
      </c>
      <c r="ER132" s="165">
        <v>-0.88705524782891498</v>
      </c>
      <c r="ES132" s="166">
        <v>4.3611617660473501</v>
      </c>
      <c r="ET132" s="166">
        <v>3.83</v>
      </c>
      <c r="EU132" s="166">
        <v>4.6476324536453397</v>
      </c>
      <c r="EV132" s="166">
        <v>4.34871550095251</v>
      </c>
      <c r="EW132" s="166">
        <v>4.0937027061671101</v>
      </c>
      <c r="EX132" s="289">
        <v>1.8570128679275499</v>
      </c>
    </row>
    <row r="133" spans="1:159" ht="13" customHeight="1">
      <c r="A133" s="160" t="s">
        <v>129</v>
      </c>
      <c r="B133" s="160">
        <v>10468</v>
      </c>
      <c r="C133" s="160">
        <v>15761</v>
      </c>
      <c r="D133" s="160">
        <v>641729</v>
      </c>
      <c r="E133" s="160" t="s">
        <v>555</v>
      </c>
      <c r="G133" s="175"/>
      <c r="H133" s="168" t="s">
        <v>346</v>
      </c>
      <c r="I133" s="169" t="s">
        <v>536</v>
      </c>
      <c r="J133" s="170">
        <v>29</v>
      </c>
      <c r="K133" s="161">
        <v>1</v>
      </c>
      <c r="M133" s="184" t="s">
        <v>837</v>
      </c>
      <c r="Z133" s="163"/>
      <c r="AS133" s="283"/>
      <c r="AT133" s="283"/>
      <c r="AU133" s="283"/>
      <c r="AV133" s="283"/>
      <c r="AW133" s="283"/>
      <c r="AX133" s="283"/>
      <c r="AY133" s="363"/>
      <c r="AZ133" s="283"/>
      <c r="BA133" s="283"/>
      <c r="BB133" s="283"/>
      <c r="BC133" s="283"/>
      <c r="BD133" s="164"/>
      <c r="BE133" s="164"/>
      <c r="BF133" s="164"/>
      <c r="BG133" s="164"/>
      <c r="BH133" s="164"/>
      <c r="BI133" s="164"/>
      <c r="BJ133" s="165"/>
      <c r="BK133" s="164"/>
      <c r="BL133" s="165"/>
      <c r="BM133" s="165"/>
      <c r="BN133" s="165"/>
      <c r="BO133" s="165"/>
      <c r="BP133" s="165"/>
      <c r="BQ133" s="165"/>
      <c r="BR133" s="165"/>
      <c r="BS133" s="289"/>
      <c r="BT133" s="297">
        <v>67</v>
      </c>
      <c r="BU133" s="284">
        <v>67.2</v>
      </c>
      <c r="BV133" s="298">
        <v>0</v>
      </c>
      <c r="BW133" s="297"/>
      <c r="BX133" s="297"/>
      <c r="BY133" s="297"/>
      <c r="BZ133" s="297"/>
      <c r="CA133" s="284"/>
      <c r="CB133" s="298"/>
      <c r="CC133" s="297"/>
      <c r="CD133" s="284"/>
      <c r="CE133" s="352"/>
      <c r="CF133" s="298"/>
      <c r="CG133" s="297"/>
      <c r="CH133" s="284"/>
      <c r="CI133" s="352"/>
      <c r="CJ133" s="298"/>
      <c r="CK133" s="297"/>
      <c r="CL133" s="284"/>
      <c r="CM133" s="352"/>
      <c r="CN133" s="298"/>
      <c r="CO133" s="297"/>
      <c r="CP133" s="284"/>
      <c r="CQ133" s="352"/>
      <c r="CR133" s="298"/>
      <c r="CS133" s="297"/>
      <c r="CT133" s="284"/>
      <c r="CU133" s="352"/>
      <c r="CV133" s="352"/>
      <c r="CW133" s="298"/>
      <c r="CX133" s="297"/>
      <c r="CY133" s="284"/>
      <c r="CZ133" s="352"/>
      <c r="DA133" s="352"/>
      <c r="DB133" s="298"/>
      <c r="DC133" s="297"/>
      <c r="DD133" s="284"/>
      <c r="DE133" s="352"/>
      <c r="DF133" s="352"/>
      <c r="DG133" s="298"/>
      <c r="DH133" s="320">
        <v>0</v>
      </c>
      <c r="DI133" s="319">
        <v>0</v>
      </c>
      <c r="DJ133" s="163">
        <v>69</v>
      </c>
      <c r="DK133" s="163">
        <v>0</v>
      </c>
      <c r="DL133" s="163">
        <v>0</v>
      </c>
      <c r="DM133" s="163">
        <v>1</v>
      </c>
      <c r="DN133" s="163">
        <v>5</v>
      </c>
      <c r="DO133" s="163">
        <v>3</v>
      </c>
      <c r="DP133" s="165">
        <v>68.2</v>
      </c>
      <c r="DQ133" s="165"/>
      <c r="DR133" s="165">
        <v>68.199996948242102</v>
      </c>
      <c r="DS133" s="163">
        <v>277</v>
      </c>
      <c r="DT133" s="163">
        <v>45</v>
      </c>
      <c r="DU133" s="163">
        <v>22</v>
      </c>
      <c r="DV133" s="163">
        <v>20</v>
      </c>
      <c r="DW133" s="163">
        <v>2</v>
      </c>
      <c r="DX133" s="163">
        <v>23</v>
      </c>
      <c r="DY133" s="163">
        <v>1</v>
      </c>
      <c r="DZ133" s="163">
        <v>4</v>
      </c>
      <c r="EA133" s="163">
        <v>0</v>
      </c>
      <c r="EB133" s="163">
        <v>0</v>
      </c>
      <c r="EC133" s="163">
        <v>82</v>
      </c>
      <c r="ED133" s="165">
        <v>10.7475732135799</v>
      </c>
      <c r="EE133" s="165">
        <v>3.0145632184431599</v>
      </c>
      <c r="EF133" s="165">
        <v>0.26213593203853602</v>
      </c>
      <c r="EG133" s="165">
        <v>5.8980584708670598</v>
      </c>
      <c r="EH133" s="166">
        <v>0.99029129881224698</v>
      </c>
      <c r="EI133" s="165">
        <v>76.893173300974794</v>
      </c>
      <c r="EJ133" s="164">
        <v>0.18</v>
      </c>
      <c r="EK133" s="164">
        <v>0.25903614457831298</v>
      </c>
      <c r="EL133" s="283">
        <v>0.41916167599999998</v>
      </c>
      <c r="EM133" s="283">
        <v>0.155688622</v>
      </c>
      <c r="EN133" s="283">
        <v>0.42514970000000002</v>
      </c>
      <c r="EO133" s="283">
        <v>4.7619050000000003E-2</v>
      </c>
      <c r="EP133" s="283">
        <v>0.32738095</v>
      </c>
      <c r="EQ133" s="283">
        <v>0.15518825</v>
      </c>
      <c r="ER133" s="165">
        <v>-0.93432108111998502</v>
      </c>
      <c r="ES133" s="166">
        <v>2.62135932038536</v>
      </c>
      <c r="ET133" s="166">
        <v>2.48</v>
      </c>
      <c r="EU133" s="166">
        <v>2.3365915148430498</v>
      </c>
      <c r="EV133" s="166">
        <v>3.52143816334759</v>
      </c>
      <c r="EW133" s="166">
        <v>3.0372502244869199</v>
      </c>
      <c r="EX133" s="289">
        <v>1.82989978790283</v>
      </c>
    </row>
    <row r="134" spans="1:159" ht="13" customHeight="1">
      <c r="A134" s="160" t="s">
        <v>129</v>
      </c>
      <c r="B134" s="160">
        <v>12446</v>
      </c>
      <c r="C134" s="160">
        <v>27451</v>
      </c>
      <c r="D134" s="160">
        <v>679525</v>
      </c>
      <c r="E134" s="160" t="s">
        <v>2170</v>
      </c>
      <c r="G134" s="175"/>
      <c r="H134" s="162" t="s">
        <v>2424</v>
      </c>
      <c r="I134" s="162" t="s">
        <v>904</v>
      </c>
      <c r="J134" s="160">
        <v>26</v>
      </c>
      <c r="K134" s="161">
        <v>1</v>
      </c>
      <c r="Z134" s="163"/>
      <c r="AS134" s="283"/>
      <c r="AT134" s="283"/>
      <c r="AU134" s="283"/>
      <c r="AV134" s="283"/>
      <c r="AW134" s="283"/>
      <c r="AX134" s="283"/>
      <c r="AY134" s="363"/>
      <c r="AZ134" s="283"/>
      <c r="BA134" s="283"/>
      <c r="BB134" s="283"/>
      <c r="BC134" s="283"/>
      <c r="BD134" s="164"/>
      <c r="BE134" s="164"/>
      <c r="BF134" s="164"/>
      <c r="BG134" s="164"/>
      <c r="BH134" s="164"/>
      <c r="BI134" s="164"/>
      <c r="BJ134" s="165"/>
      <c r="BK134" s="164"/>
      <c r="BL134" s="165"/>
      <c r="BM134" s="165"/>
      <c r="BN134" s="165"/>
      <c r="BO134" s="165"/>
      <c r="BP134" s="165"/>
      <c r="BQ134" s="165"/>
      <c r="BR134" s="165"/>
      <c r="BS134" s="289"/>
      <c r="BT134" s="297">
        <v>25</v>
      </c>
      <c r="BU134" s="284">
        <v>124</v>
      </c>
      <c r="BV134" s="298">
        <v>1</v>
      </c>
      <c r="BW134" s="297"/>
      <c r="BX134" s="297"/>
      <c r="BY134" s="297"/>
      <c r="BZ134" s="297"/>
      <c r="CA134" s="284"/>
      <c r="CB134" s="298"/>
      <c r="CC134" s="297"/>
      <c r="CD134" s="284"/>
      <c r="CE134" s="352"/>
      <c r="CF134" s="298"/>
      <c r="CG134" s="297"/>
      <c r="CH134" s="284"/>
      <c r="CI134" s="352"/>
      <c r="CJ134" s="298"/>
      <c r="CK134" s="297"/>
      <c r="CL134" s="284"/>
      <c r="CM134" s="352"/>
      <c r="CN134" s="298"/>
      <c r="CO134" s="297"/>
      <c r="CP134" s="284"/>
      <c r="CQ134" s="352"/>
      <c r="CR134" s="298"/>
      <c r="CS134" s="297"/>
      <c r="CT134" s="284"/>
      <c r="CU134" s="352"/>
      <c r="CV134" s="352"/>
      <c r="CW134" s="298"/>
      <c r="CX134" s="297"/>
      <c r="CY134" s="284"/>
      <c r="CZ134" s="352"/>
      <c r="DA134" s="352"/>
      <c r="DB134" s="298"/>
      <c r="DC134" s="297"/>
      <c r="DD134" s="284"/>
      <c r="DE134" s="352"/>
      <c r="DF134" s="352"/>
      <c r="DG134" s="298"/>
      <c r="DH134" s="320">
        <v>1</v>
      </c>
      <c r="DI134" s="319">
        <v>0</v>
      </c>
      <c r="DJ134" s="163">
        <v>26</v>
      </c>
      <c r="DK134" s="163">
        <v>25</v>
      </c>
      <c r="DL134" s="163">
        <v>0</v>
      </c>
      <c r="DM134" s="163">
        <v>9</v>
      </c>
      <c r="DN134" s="163">
        <v>9</v>
      </c>
      <c r="DO134" s="163">
        <v>0</v>
      </c>
      <c r="DP134" s="165">
        <v>129</v>
      </c>
      <c r="DQ134" s="165">
        <v>128</v>
      </c>
      <c r="DR134" s="165">
        <v>1</v>
      </c>
      <c r="DS134" s="163">
        <v>548</v>
      </c>
      <c r="DT134" s="163">
        <v>123</v>
      </c>
      <c r="DU134" s="163">
        <v>70</v>
      </c>
      <c r="DV134" s="163">
        <v>65</v>
      </c>
      <c r="DW134" s="163">
        <v>19</v>
      </c>
      <c r="DX134" s="163">
        <v>39</v>
      </c>
      <c r="DY134" s="163">
        <v>1</v>
      </c>
      <c r="DZ134" s="163">
        <v>11</v>
      </c>
      <c r="EA134" s="163">
        <v>3</v>
      </c>
      <c r="EB134" s="163">
        <v>1</v>
      </c>
      <c r="EC134" s="163">
        <v>123</v>
      </c>
      <c r="ED134" s="165">
        <v>8.5813958563632102</v>
      </c>
      <c r="EE134" s="165">
        <v>2.7209303934810101</v>
      </c>
      <c r="EF134" s="165">
        <v>1.3255814737471601</v>
      </c>
      <c r="EG134" s="165">
        <v>8.5813958563632102</v>
      </c>
      <c r="EH134" s="166">
        <v>1.2558140277604699</v>
      </c>
      <c r="EI134" s="165">
        <v>100.31886915451101</v>
      </c>
      <c r="EJ134" s="164">
        <v>0.24698795180722799</v>
      </c>
      <c r="EK134" s="164">
        <v>0.29213483146067398</v>
      </c>
      <c r="EL134" s="283">
        <v>0.37735848999999999</v>
      </c>
      <c r="EM134" s="283">
        <v>0.21024258700000001</v>
      </c>
      <c r="EN134" s="283">
        <v>0.41239892099999997</v>
      </c>
      <c r="EO134" s="283">
        <v>9.6000000000000002E-2</v>
      </c>
      <c r="EP134" s="283">
        <v>0.40266667</v>
      </c>
      <c r="EQ134" s="283">
        <v>9.98613E-2</v>
      </c>
      <c r="ER134" s="165">
        <v>-0.64189718503198501</v>
      </c>
      <c r="ES134" s="166">
        <v>4.5348839891350297</v>
      </c>
      <c r="ET134" s="166">
        <v>4.97</v>
      </c>
      <c r="EU134" s="166">
        <v>4.3372313378529297</v>
      </c>
      <c r="EV134" s="166">
        <v>4.2159297069389003</v>
      </c>
      <c r="EW134" s="166">
        <v>4.0779657392547302</v>
      </c>
      <c r="EX134" s="289">
        <v>1.3871879689395401</v>
      </c>
    </row>
    <row r="135" spans="1:159" ht="13" customHeight="1">
      <c r="A135" s="160" t="s">
        <v>129</v>
      </c>
      <c r="B135" s="160">
        <v>10185</v>
      </c>
      <c r="C135" s="160">
        <v>12970</v>
      </c>
      <c r="D135" s="160">
        <v>605397</v>
      </c>
      <c r="E135" s="160" t="s">
        <v>2172</v>
      </c>
      <c r="G135" s="175"/>
      <c r="H135" s="168" t="s">
        <v>977</v>
      </c>
      <c r="I135" s="169" t="s">
        <v>536</v>
      </c>
      <c r="J135" s="170">
        <v>31</v>
      </c>
      <c r="K135" s="161">
        <v>1</v>
      </c>
      <c r="M135" s="184" t="s">
        <v>837</v>
      </c>
      <c r="Z135" s="163"/>
      <c r="AS135" s="283"/>
      <c r="AT135" s="283"/>
      <c r="AU135" s="283"/>
      <c r="AV135" s="283"/>
      <c r="AW135" s="283"/>
      <c r="AX135" s="283"/>
      <c r="AY135" s="363"/>
      <c r="AZ135" s="283"/>
      <c r="BA135" s="283"/>
      <c r="BB135" s="283"/>
      <c r="BC135" s="283"/>
      <c r="BD135" s="164"/>
      <c r="BE135" s="164"/>
      <c r="BF135" s="164"/>
      <c r="BG135" s="164"/>
      <c r="BH135" s="164"/>
      <c r="BI135" s="164"/>
      <c r="BJ135" s="165"/>
      <c r="BK135" s="164"/>
      <c r="BL135" s="165"/>
      <c r="BM135" s="165"/>
      <c r="BN135" s="165"/>
      <c r="BO135" s="165"/>
      <c r="BP135" s="165"/>
      <c r="BQ135" s="165"/>
      <c r="BR135" s="165"/>
      <c r="BS135" s="289"/>
      <c r="BT135" s="297">
        <v>19</v>
      </c>
      <c r="BU135" s="284">
        <v>99.2</v>
      </c>
      <c r="BV135" s="298">
        <v>3</v>
      </c>
      <c r="BW135" s="297"/>
      <c r="BX135" s="297"/>
      <c r="BY135" s="297"/>
      <c r="BZ135" s="297"/>
      <c r="CA135" s="284"/>
      <c r="CB135" s="298"/>
      <c r="CC135" s="297"/>
      <c r="CD135" s="284"/>
      <c r="CE135" s="352"/>
      <c r="CF135" s="298"/>
      <c r="CG135" s="297"/>
      <c r="CH135" s="284"/>
      <c r="CI135" s="352"/>
      <c r="CJ135" s="298"/>
      <c r="CK135" s="297"/>
      <c r="CL135" s="284"/>
      <c r="CM135" s="352"/>
      <c r="CN135" s="298"/>
      <c r="CO135" s="297"/>
      <c r="CP135" s="284"/>
      <c r="CQ135" s="352"/>
      <c r="CR135" s="298"/>
      <c r="CS135" s="297"/>
      <c r="CT135" s="284"/>
      <c r="CU135" s="352"/>
      <c r="CV135" s="352"/>
      <c r="CW135" s="298"/>
      <c r="CX135" s="297"/>
      <c r="CY135" s="284"/>
      <c r="CZ135" s="352"/>
      <c r="DA135" s="352"/>
      <c r="DB135" s="298"/>
      <c r="DC135" s="297"/>
      <c r="DD135" s="284"/>
      <c r="DE135" s="352"/>
      <c r="DF135" s="352"/>
      <c r="DG135" s="298"/>
      <c r="DH135" s="320">
        <v>3</v>
      </c>
      <c r="DI135" s="319">
        <v>0</v>
      </c>
      <c r="DJ135" s="163">
        <v>19</v>
      </c>
      <c r="DK135" s="163">
        <v>19</v>
      </c>
      <c r="DL135" s="163">
        <v>0</v>
      </c>
      <c r="DM135" s="163">
        <v>6</v>
      </c>
      <c r="DN135" s="163">
        <v>5</v>
      </c>
      <c r="DO135" s="163">
        <v>0</v>
      </c>
      <c r="DP135" s="165">
        <v>99.2</v>
      </c>
      <c r="DQ135" s="165">
        <v>99.199996948242102</v>
      </c>
      <c r="DR135" s="165"/>
      <c r="DS135" s="163">
        <v>410</v>
      </c>
      <c r="DT135" s="163">
        <v>94</v>
      </c>
      <c r="DU135" s="163">
        <v>44</v>
      </c>
      <c r="DV135" s="163">
        <v>43</v>
      </c>
      <c r="DW135" s="163">
        <v>14</v>
      </c>
      <c r="DX135" s="163">
        <v>23</v>
      </c>
      <c r="DY135" s="163">
        <v>0</v>
      </c>
      <c r="DZ135" s="163">
        <v>10</v>
      </c>
      <c r="EA135" s="163">
        <v>0</v>
      </c>
      <c r="EB135" s="163">
        <v>0</v>
      </c>
      <c r="EC135" s="163">
        <v>101</v>
      </c>
      <c r="ED135" s="165">
        <v>9.1204015705121808</v>
      </c>
      <c r="EE135" s="165">
        <v>2.0769231299186099</v>
      </c>
      <c r="EF135" s="165">
        <v>1.26421407908089</v>
      </c>
      <c r="EG135" s="165">
        <v>8.4882945309717304</v>
      </c>
      <c r="EH135" s="166">
        <v>1.17391307343226</v>
      </c>
      <c r="EI135" s="165">
        <v>91.150857837458005</v>
      </c>
      <c r="EJ135" s="164">
        <v>0.24933687002652499</v>
      </c>
      <c r="EK135" s="164">
        <v>0.30534351145038102</v>
      </c>
      <c r="EL135" s="283">
        <v>0.41304347800000002</v>
      </c>
      <c r="EM135" s="283">
        <v>0.20289855000000001</v>
      </c>
      <c r="EN135" s="283">
        <v>0.384057971</v>
      </c>
      <c r="EO135" s="283">
        <v>0.10507246000000001</v>
      </c>
      <c r="EP135" s="283">
        <v>0.40579710000000002</v>
      </c>
      <c r="EQ135" s="283">
        <v>0.12515803</v>
      </c>
      <c r="ER135" s="165">
        <v>0.73823179105043601</v>
      </c>
      <c r="ES135" s="166">
        <v>3.88294324289132</v>
      </c>
      <c r="ET135" s="166">
        <v>4.34</v>
      </c>
      <c r="EU135" s="166">
        <v>3.9593307936586601</v>
      </c>
      <c r="EV135" s="166">
        <v>3.7414359488949001</v>
      </c>
      <c r="EW135" s="166">
        <v>3.6244513874783402</v>
      </c>
      <c r="EX135" s="289">
        <v>1.3864263296127299</v>
      </c>
    </row>
    <row r="136" spans="1:159" ht="13" customHeight="1">
      <c r="A136" s="160" t="s">
        <v>129</v>
      </c>
      <c r="B136" s="160">
        <v>11478</v>
      </c>
      <c r="C136" s="160">
        <v>19447</v>
      </c>
      <c r="D136" s="160">
        <v>663776</v>
      </c>
      <c r="E136" s="160" t="s">
        <v>18</v>
      </c>
      <c r="G136" s="175"/>
      <c r="H136" s="168" t="s">
        <v>7</v>
      </c>
      <c r="I136" s="169" t="s">
        <v>645</v>
      </c>
      <c r="J136" s="170">
        <v>27</v>
      </c>
      <c r="K136" s="161">
        <v>1</v>
      </c>
      <c r="M136" s="184" t="s">
        <v>46</v>
      </c>
      <c r="Z136" s="163"/>
      <c r="AS136" s="283"/>
      <c r="AT136" s="283"/>
      <c r="AU136" s="283"/>
      <c r="AV136" s="283"/>
      <c r="AW136" s="283"/>
      <c r="AX136" s="283"/>
      <c r="AY136" s="363"/>
      <c r="AZ136" s="283"/>
      <c r="BA136" s="283"/>
      <c r="BB136" s="283"/>
      <c r="BC136" s="283"/>
      <c r="BD136" s="164"/>
      <c r="BE136" s="164"/>
      <c r="BF136" s="164"/>
      <c r="BG136" s="164"/>
      <c r="BH136" s="164"/>
      <c r="BI136" s="164"/>
      <c r="BJ136" s="165"/>
      <c r="BK136" s="164"/>
      <c r="BL136" s="165"/>
      <c r="BM136" s="165"/>
      <c r="BN136" s="165"/>
      <c r="BO136" s="165"/>
      <c r="BP136" s="165"/>
      <c r="BQ136" s="165"/>
      <c r="BR136" s="165"/>
      <c r="BS136" s="289"/>
      <c r="BT136" s="297">
        <v>16</v>
      </c>
      <c r="BU136" s="284">
        <v>79.2</v>
      </c>
      <c r="BV136" s="298">
        <v>2</v>
      </c>
      <c r="BW136" s="297"/>
      <c r="BX136" s="297"/>
      <c r="BY136" s="297"/>
      <c r="BZ136" s="297"/>
      <c r="CA136" s="284"/>
      <c r="CB136" s="298"/>
      <c r="CC136" s="297"/>
      <c r="CD136" s="284"/>
      <c r="CE136" s="352"/>
      <c r="CF136" s="298"/>
      <c r="CG136" s="297"/>
      <c r="CH136" s="284"/>
      <c r="CI136" s="352"/>
      <c r="CJ136" s="298"/>
      <c r="CK136" s="297"/>
      <c r="CL136" s="284"/>
      <c r="CM136" s="352"/>
      <c r="CN136" s="298"/>
      <c r="CO136" s="297"/>
      <c r="CP136" s="284"/>
      <c r="CQ136" s="352"/>
      <c r="CR136" s="298"/>
      <c r="CS136" s="297"/>
      <c r="CT136" s="284"/>
      <c r="CU136" s="352"/>
      <c r="CV136" s="352"/>
      <c r="CW136" s="298"/>
      <c r="CX136" s="297"/>
      <c r="CY136" s="284"/>
      <c r="CZ136" s="352"/>
      <c r="DA136" s="352"/>
      <c r="DB136" s="298"/>
      <c r="DC136" s="297"/>
      <c r="DD136" s="284"/>
      <c r="DE136" s="352"/>
      <c r="DF136" s="352"/>
      <c r="DG136" s="298"/>
      <c r="DH136" s="320">
        <v>2</v>
      </c>
      <c r="DI136" s="319">
        <v>0</v>
      </c>
      <c r="DJ136" s="163">
        <v>16</v>
      </c>
      <c r="DK136" s="163">
        <v>16</v>
      </c>
      <c r="DL136" s="163">
        <v>0</v>
      </c>
      <c r="DM136" s="163">
        <v>2</v>
      </c>
      <c r="DN136" s="163">
        <v>8</v>
      </c>
      <c r="DO136" s="163">
        <v>0</v>
      </c>
      <c r="DP136" s="165">
        <v>79.2</v>
      </c>
      <c r="DQ136" s="165">
        <v>79.199996948242102</v>
      </c>
      <c r="DR136" s="165"/>
      <c r="DS136" s="163">
        <v>353</v>
      </c>
      <c r="DT136" s="163">
        <v>85</v>
      </c>
      <c r="DU136" s="163">
        <v>49</v>
      </c>
      <c r="DV136" s="163">
        <v>45</v>
      </c>
      <c r="DW136" s="163">
        <v>8</v>
      </c>
      <c r="DX136" s="163">
        <v>35</v>
      </c>
      <c r="DY136" s="163">
        <v>2</v>
      </c>
      <c r="DZ136" s="163">
        <v>3</v>
      </c>
      <c r="EA136" s="163">
        <v>6</v>
      </c>
      <c r="EB136" s="163">
        <v>2</v>
      </c>
      <c r="EC136" s="163">
        <v>81</v>
      </c>
      <c r="ED136" s="165">
        <v>9.1506279071705006</v>
      </c>
      <c r="EE136" s="165">
        <v>3.9539750216168801</v>
      </c>
      <c r="EF136" s="165">
        <v>0.903765719226716</v>
      </c>
      <c r="EG136" s="165">
        <v>9.6025107667838601</v>
      </c>
      <c r="EH136" s="166">
        <v>1.5062761987111899</v>
      </c>
      <c r="EI136" s="165">
        <v>120.32667381374699</v>
      </c>
      <c r="EJ136" s="164">
        <v>0.26984126984126899</v>
      </c>
      <c r="EK136" s="164">
        <v>0.340707964601769</v>
      </c>
      <c r="EL136" s="283">
        <v>0.45021644999999999</v>
      </c>
      <c r="EM136" s="283">
        <v>0.212121212</v>
      </c>
      <c r="EN136" s="283">
        <v>0.33766233699999998</v>
      </c>
      <c r="EO136" s="283">
        <v>5.1282050000000003E-2</v>
      </c>
      <c r="EP136" s="283">
        <v>0.35897435999999999</v>
      </c>
      <c r="EQ136" s="283">
        <v>0.11541120000000001</v>
      </c>
      <c r="ER136" s="165">
        <v>-0.62094276300069695</v>
      </c>
      <c r="ES136" s="166">
        <v>5.0836821706502802</v>
      </c>
      <c r="ET136" s="166">
        <v>4.25</v>
      </c>
      <c r="EU136" s="166">
        <v>3.8696175256969698</v>
      </c>
      <c r="EV136" s="166">
        <v>4.0446493683447304</v>
      </c>
      <c r="EW136" s="166">
        <v>4.25901831525813</v>
      </c>
      <c r="EX136" s="289">
        <v>1.2459753751754701</v>
      </c>
    </row>
    <row r="137" spans="1:159" ht="13" customHeight="1">
      <c r="A137" s="160" t="s">
        <v>129</v>
      </c>
      <c r="B137" s="160">
        <v>10681</v>
      </c>
      <c r="C137" s="160">
        <v>15551</v>
      </c>
      <c r="D137" s="160">
        <v>643410</v>
      </c>
      <c r="E137" s="160" t="s">
        <v>3331</v>
      </c>
      <c r="F137" s="240"/>
      <c r="G137" s="175"/>
      <c r="H137" s="162" t="s">
        <v>3368</v>
      </c>
      <c r="I137" s="162" t="s">
        <v>168</v>
      </c>
      <c r="J137" s="160">
        <v>33</v>
      </c>
      <c r="K137" s="161">
        <v>1</v>
      </c>
      <c r="M137" s="184" t="s">
        <v>837</v>
      </c>
      <c r="Z137" s="163"/>
      <c r="AS137" s="283"/>
      <c r="AT137" s="283"/>
      <c r="AU137" s="283"/>
      <c r="AV137" s="283"/>
      <c r="AW137" s="283"/>
      <c r="AX137" s="283"/>
      <c r="AY137" s="363"/>
      <c r="AZ137" s="283"/>
      <c r="BA137" s="283"/>
      <c r="BB137" s="283"/>
      <c r="BC137" s="283"/>
      <c r="BD137" s="164"/>
      <c r="BE137" s="164"/>
      <c r="BF137" s="164"/>
      <c r="BG137" s="164"/>
      <c r="BH137" s="164"/>
      <c r="BI137" s="164"/>
      <c r="BJ137" s="165"/>
      <c r="BK137" s="164"/>
      <c r="BL137" s="165"/>
      <c r="BM137" s="165"/>
      <c r="BN137" s="165"/>
      <c r="BO137" s="165"/>
      <c r="BP137" s="165"/>
      <c r="BQ137" s="165"/>
      <c r="BR137" s="165"/>
      <c r="BS137" s="289"/>
      <c r="BT137" s="297">
        <v>59</v>
      </c>
      <c r="BU137" s="284">
        <v>57</v>
      </c>
      <c r="BV137" s="298">
        <v>0</v>
      </c>
      <c r="BW137" s="297"/>
      <c r="BX137" s="297"/>
      <c r="BY137" s="297"/>
      <c r="BZ137" s="297"/>
      <c r="CA137" s="284"/>
      <c r="CB137" s="298"/>
      <c r="CC137" s="297"/>
      <c r="CD137" s="284"/>
      <c r="CE137" s="352"/>
      <c r="CF137" s="298"/>
      <c r="CG137" s="297"/>
      <c r="CH137" s="284"/>
      <c r="CI137" s="352"/>
      <c r="CJ137" s="298"/>
      <c r="CK137" s="297"/>
      <c r="CL137" s="284"/>
      <c r="CM137" s="352"/>
      <c r="CN137" s="298"/>
      <c r="CO137" s="297"/>
      <c r="CP137" s="284"/>
      <c r="CQ137" s="352"/>
      <c r="CR137" s="298"/>
      <c r="CS137" s="297"/>
      <c r="CT137" s="284"/>
      <c r="CU137" s="352"/>
      <c r="CV137" s="352"/>
      <c r="CW137" s="298"/>
      <c r="CX137" s="297"/>
      <c r="CY137" s="284"/>
      <c r="CZ137" s="352"/>
      <c r="DA137" s="352"/>
      <c r="DB137" s="298"/>
      <c r="DC137" s="297"/>
      <c r="DD137" s="284"/>
      <c r="DE137" s="352"/>
      <c r="DF137" s="352"/>
      <c r="DG137" s="298"/>
      <c r="DH137" s="320">
        <v>0</v>
      </c>
      <c r="DI137" s="319">
        <v>0</v>
      </c>
      <c r="DJ137" s="163">
        <v>60</v>
      </c>
      <c r="DK137" s="163">
        <v>0</v>
      </c>
      <c r="DL137" s="163">
        <v>0</v>
      </c>
      <c r="DM137" s="163">
        <v>4</v>
      </c>
      <c r="DN137" s="163">
        <v>5</v>
      </c>
      <c r="DO137" s="163">
        <v>0</v>
      </c>
      <c r="DP137" s="165">
        <v>58</v>
      </c>
      <c r="DQ137" s="165"/>
      <c r="DR137" s="165">
        <v>57.299999237060497</v>
      </c>
      <c r="DS137" s="163">
        <v>256</v>
      </c>
      <c r="DT137" s="163">
        <v>55</v>
      </c>
      <c r="DU137" s="163">
        <v>34</v>
      </c>
      <c r="DV137" s="163">
        <v>29</v>
      </c>
      <c r="DW137" s="163">
        <v>8</v>
      </c>
      <c r="DX137" s="163">
        <v>22</v>
      </c>
      <c r="DY137" s="163">
        <v>1</v>
      </c>
      <c r="DZ137" s="163">
        <v>3</v>
      </c>
      <c r="EA137" s="163">
        <v>5</v>
      </c>
      <c r="EB137" s="163">
        <v>0</v>
      </c>
      <c r="EC137" s="163">
        <v>86</v>
      </c>
      <c r="ED137" s="165">
        <v>13.3448310969993</v>
      </c>
      <c r="EE137" s="165">
        <v>3.41379400155797</v>
      </c>
      <c r="EF137" s="165">
        <v>1.2413796369301699</v>
      </c>
      <c r="EG137" s="165">
        <v>8.5344850038949307</v>
      </c>
      <c r="EH137" s="166">
        <v>1.32758655616143</v>
      </c>
      <c r="EI137" s="165">
        <v>104.509888773981</v>
      </c>
      <c r="EJ137" s="164">
        <v>0.238095238095238</v>
      </c>
      <c r="EK137" s="164">
        <v>0.34306569343065602</v>
      </c>
      <c r="EL137" s="283">
        <v>0.45833333300000001</v>
      </c>
      <c r="EM137" s="283">
        <v>0.20833333300000001</v>
      </c>
      <c r="EN137" s="283">
        <v>0.33333333300000001</v>
      </c>
      <c r="EO137" s="283">
        <v>8.2758620000000005E-2</v>
      </c>
      <c r="EP137" s="283">
        <v>0.4</v>
      </c>
      <c r="EQ137" s="283">
        <v>0.16945813000000001</v>
      </c>
      <c r="ER137" s="165">
        <v>0.36722734679456098</v>
      </c>
      <c r="ES137" s="166">
        <v>4.5000011838718699</v>
      </c>
      <c r="ET137" s="166">
        <v>3.39</v>
      </c>
      <c r="EU137" s="166">
        <v>3.28737831988885</v>
      </c>
      <c r="EV137" s="166">
        <v>2.7456721086129701</v>
      </c>
      <c r="EW137" s="166">
        <v>2.6306764659881501</v>
      </c>
      <c r="EX137" s="289">
        <v>1.13388036191463</v>
      </c>
      <c r="FC137" s="167"/>
    </row>
    <row r="138" spans="1:159" ht="13" customHeight="1">
      <c r="A138" s="160" t="s">
        <v>129</v>
      </c>
      <c r="B138" s="160">
        <v>12713</v>
      </c>
      <c r="C138" s="160">
        <v>25386</v>
      </c>
      <c r="D138" s="160">
        <v>666745</v>
      </c>
      <c r="E138" s="160" t="s">
        <v>2172</v>
      </c>
      <c r="G138" s="175"/>
      <c r="H138" s="162" t="s">
        <v>3492</v>
      </c>
      <c r="I138" s="162" t="s">
        <v>3493</v>
      </c>
      <c r="J138" s="160">
        <v>26</v>
      </c>
      <c r="K138" s="161">
        <v>1</v>
      </c>
      <c r="Z138" s="163"/>
      <c r="AS138" s="283"/>
      <c r="AT138" s="283"/>
      <c r="AU138" s="283"/>
      <c r="AV138" s="283"/>
      <c r="AW138" s="283"/>
      <c r="AX138" s="283"/>
      <c r="AY138" s="363"/>
      <c r="AZ138" s="283"/>
      <c r="BA138" s="283"/>
      <c r="BB138" s="283"/>
      <c r="BC138" s="283"/>
      <c r="BD138" s="164"/>
      <c r="BE138" s="164"/>
      <c r="BF138" s="164"/>
      <c r="BG138" s="164"/>
      <c r="BH138" s="164"/>
      <c r="BI138" s="164"/>
      <c r="BJ138" s="165"/>
      <c r="BK138" s="164"/>
      <c r="BL138" s="165"/>
      <c r="BM138" s="165"/>
      <c r="BN138" s="165"/>
      <c r="BO138" s="165"/>
      <c r="BP138" s="165"/>
      <c r="BQ138" s="165"/>
      <c r="BR138" s="165"/>
      <c r="BS138" s="289"/>
      <c r="BT138" s="297">
        <v>26</v>
      </c>
      <c r="BU138" s="284">
        <v>43.2</v>
      </c>
      <c r="BV138" s="298">
        <v>-1</v>
      </c>
      <c r="BW138" s="297"/>
      <c r="BX138" s="297"/>
      <c r="BY138" s="297"/>
      <c r="BZ138" s="297"/>
      <c r="CA138" s="284"/>
      <c r="CB138" s="298"/>
      <c r="CC138" s="297"/>
      <c r="CD138" s="284"/>
      <c r="CE138" s="352"/>
      <c r="CF138" s="298"/>
      <c r="CG138" s="297"/>
      <c r="CH138" s="284"/>
      <c r="CI138" s="352"/>
      <c r="CJ138" s="298"/>
      <c r="CK138" s="297"/>
      <c r="CL138" s="284"/>
      <c r="CM138" s="352"/>
      <c r="CN138" s="298"/>
      <c r="CO138" s="297"/>
      <c r="CP138" s="284"/>
      <c r="CQ138" s="352"/>
      <c r="CR138" s="298"/>
      <c r="CS138" s="297"/>
      <c r="CT138" s="284"/>
      <c r="CU138" s="352"/>
      <c r="CV138" s="352"/>
      <c r="CW138" s="298"/>
      <c r="CX138" s="297"/>
      <c r="CY138" s="284"/>
      <c r="CZ138" s="352"/>
      <c r="DA138" s="352"/>
      <c r="DB138" s="298"/>
      <c r="DC138" s="297"/>
      <c r="DD138" s="284"/>
      <c r="DE138" s="352"/>
      <c r="DF138" s="352"/>
      <c r="DG138" s="298"/>
      <c r="DH138" s="320">
        <v>-1</v>
      </c>
      <c r="DI138" s="319">
        <v>0</v>
      </c>
      <c r="DJ138" s="163">
        <v>26</v>
      </c>
      <c r="DK138" s="163">
        <v>0</v>
      </c>
      <c r="DL138" s="163">
        <v>0</v>
      </c>
      <c r="DM138" s="163">
        <v>1</v>
      </c>
      <c r="DN138" s="163">
        <v>2</v>
      </c>
      <c r="DO138" s="163">
        <v>0</v>
      </c>
      <c r="DP138" s="165">
        <v>43.2</v>
      </c>
      <c r="DQ138" s="165"/>
      <c r="DR138" s="165">
        <v>43.200000762939403</v>
      </c>
      <c r="DS138" s="163">
        <v>185</v>
      </c>
      <c r="DT138" s="163">
        <v>49</v>
      </c>
      <c r="DU138" s="163">
        <v>23</v>
      </c>
      <c r="DV138" s="163">
        <v>20</v>
      </c>
      <c r="DW138" s="163">
        <v>4</v>
      </c>
      <c r="DX138" s="163">
        <v>10</v>
      </c>
      <c r="DY138" s="163">
        <v>1</v>
      </c>
      <c r="DZ138" s="163">
        <v>0</v>
      </c>
      <c r="EA138" s="163">
        <v>1</v>
      </c>
      <c r="EB138" s="163">
        <v>0</v>
      </c>
      <c r="EC138" s="163">
        <v>29</v>
      </c>
      <c r="ED138" s="165">
        <v>5.9771001069018102</v>
      </c>
      <c r="EE138" s="165">
        <v>2.0610690023799298</v>
      </c>
      <c r="EF138" s="165">
        <v>0.82442760095197298</v>
      </c>
      <c r="EG138" s="165">
        <v>10.099238111661601</v>
      </c>
      <c r="EH138" s="166">
        <v>1.35114523489351</v>
      </c>
      <c r="EI138" s="165">
        <v>104.912407920844</v>
      </c>
      <c r="EJ138" s="164">
        <v>0.28000000000000003</v>
      </c>
      <c r="EK138" s="164">
        <v>0.31690140845070403</v>
      </c>
      <c r="EL138" s="283">
        <v>0.48275862000000003</v>
      </c>
      <c r="EM138" s="283">
        <v>0.15862068900000001</v>
      </c>
      <c r="EN138" s="283">
        <v>0.35862068899999999</v>
      </c>
      <c r="EO138" s="283">
        <v>6.1643839999999998E-2</v>
      </c>
      <c r="EP138" s="283">
        <v>0.35616438</v>
      </c>
      <c r="EQ138" s="283">
        <v>7.7777780000000005E-2</v>
      </c>
      <c r="ER138" s="165">
        <v>-2.2375715552783499</v>
      </c>
      <c r="ES138" s="166">
        <v>4.1221380047598597</v>
      </c>
      <c r="ET138" s="166">
        <v>4.0199999999999996</v>
      </c>
      <c r="EU138" s="166">
        <v>3.7163070335997301</v>
      </c>
      <c r="EV138" s="166">
        <v>4.3261422829888101</v>
      </c>
      <c r="EW138" s="166">
        <v>4.1666100729613804</v>
      </c>
      <c r="EX138" s="289">
        <v>0.29807940125465299</v>
      </c>
    </row>
    <row r="139" spans="1:159" ht="13" customHeight="1">
      <c r="A139" s="160" t="s">
        <v>129</v>
      </c>
      <c r="B139" s="160">
        <v>11537</v>
      </c>
      <c r="C139" s="160">
        <v>21894</v>
      </c>
      <c r="D139" s="160">
        <v>666619</v>
      </c>
      <c r="E139" s="160" t="s">
        <v>598</v>
      </c>
      <c r="G139" s="175"/>
      <c r="H139" s="162" t="s">
        <v>1889</v>
      </c>
      <c r="I139" s="162" t="s">
        <v>379</v>
      </c>
      <c r="J139" s="161">
        <v>24</v>
      </c>
      <c r="K139" s="161">
        <v>1</v>
      </c>
      <c r="M139" s="184" t="s">
        <v>837</v>
      </c>
      <c r="Z139" s="163"/>
      <c r="AS139" s="283"/>
      <c r="AT139" s="283"/>
      <c r="AU139" s="283"/>
      <c r="AV139" s="283"/>
      <c r="AW139" s="283"/>
      <c r="AX139" s="283"/>
      <c r="AY139" s="363"/>
      <c r="AZ139" s="283"/>
      <c r="BA139" s="283"/>
      <c r="BB139" s="283"/>
      <c r="BC139" s="283"/>
      <c r="BD139" s="164"/>
      <c r="BE139" s="164"/>
      <c r="BF139" s="164"/>
      <c r="BG139" s="164"/>
      <c r="BH139" s="164"/>
      <c r="BI139" s="164"/>
      <c r="BJ139" s="165"/>
      <c r="BK139" s="164"/>
      <c r="BL139" s="165"/>
      <c r="BM139" s="165"/>
      <c r="BN139" s="165"/>
      <c r="BO139" s="165"/>
      <c r="BP139" s="165"/>
      <c r="BQ139" s="165"/>
      <c r="BR139" s="165"/>
      <c r="BS139" s="289"/>
      <c r="BT139" s="297">
        <v>7</v>
      </c>
      <c r="BU139" s="284">
        <v>6.1</v>
      </c>
      <c r="BV139" s="298">
        <v>0</v>
      </c>
      <c r="BW139" s="297"/>
      <c r="BX139" s="297"/>
      <c r="BY139" s="297"/>
      <c r="BZ139" s="297"/>
      <c r="CA139" s="284"/>
      <c r="CB139" s="298"/>
      <c r="CC139" s="297"/>
      <c r="CD139" s="284"/>
      <c r="CE139" s="352"/>
      <c r="CF139" s="298"/>
      <c r="CG139" s="297"/>
      <c r="CH139" s="284"/>
      <c r="CI139" s="352"/>
      <c r="CJ139" s="298"/>
      <c r="CK139" s="297"/>
      <c r="CL139" s="284"/>
      <c r="CM139" s="352"/>
      <c r="CN139" s="298"/>
      <c r="CO139" s="297"/>
      <c r="CP139" s="284"/>
      <c r="CQ139" s="352"/>
      <c r="CR139" s="298"/>
      <c r="CS139" s="297"/>
      <c r="CT139" s="284"/>
      <c r="CU139" s="352"/>
      <c r="CV139" s="352"/>
      <c r="CW139" s="298"/>
      <c r="CX139" s="297"/>
      <c r="CY139" s="284"/>
      <c r="CZ139" s="352"/>
      <c r="DA139" s="352"/>
      <c r="DB139" s="298"/>
      <c r="DC139" s="297"/>
      <c r="DD139" s="284"/>
      <c r="DE139" s="352"/>
      <c r="DF139" s="352"/>
      <c r="DG139" s="298"/>
      <c r="DH139" s="320">
        <v>0</v>
      </c>
      <c r="DI139" s="319">
        <v>0</v>
      </c>
      <c r="DJ139" s="163">
        <v>8</v>
      </c>
      <c r="DK139" s="163">
        <v>0</v>
      </c>
      <c r="DL139" s="163">
        <v>0</v>
      </c>
      <c r="DM139" s="163">
        <v>0</v>
      </c>
      <c r="DN139" s="163">
        <v>1</v>
      </c>
      <c r="DO139" s="163">
        <v>0</v>
      </c>
      <c r="DP139" s="165">
        <v>7.1</v>
      </c>
      <c r="DQ139" s="165"/>
      <c r="DR139" s="165">
        <v>7.0999999046325604</v>
      </c>
      <c r="DS139" s="163">
        <v>31</v>
      </c>
      <c r="DT139" s="163">
        <v>7</v>
      </c>
      <c r="DU139" s="163">
        <v>4</v>
      </c>
      <c r="DV139" s="163">
        <v>4</v>
      </c>
      <c r="DW139" s="163">
        <v>0</v>
      </c>
      <c r="DX139" s="163">
        <v>1</v>
      </c>
      <c r="DY139" s="163">
        <v>0</v>
      </c>
      <c r="DZ139" s="163">
        <v>1</v>
      </c>
      <c r="EA139" s="163">
        <v>0</v>
      </c>
      <c r="EB139" s="163">
        <v>1</v>
      </c>
      <c r="EC139" s="163">
        <v>6</v>
      </c>
      <c r="ED139" s="165">
        <v>7.3636385980723196</v>
      </c>
      <c r="EE139" s="165">
        <v>1.22727309967872</v>
      </c>
      <c r="EF139" s="165">
        <v>0</v>
      </c>
      <c r="EG139" s="165">
        <v>8.5909116977510394</v>
      </c>
      <c r="EH139" s="166">
        <v>1.09090942193664</v>
      </c>
      <c r="EI139" s="165">
        <v>87.145705605670301</v>
      </c>
      <c r="EJ139" s="164">
        <v>0.24137931034482701</v>
      </c>
      <c r="EK139" s="164">
        <v>0.30434782608695599</v>
      </c>
      <c r="EL139" s="283">
        <v>0.56521739100000001</v>
      </c>
      <c r="EM139" s="283">
        <v>0.21739130400000001</v>
      </c>
      <c r="EN139" s="283">
        <v>0.21739130400000001</v>
      </c>
      <c r="EO139" s="283">
        <v>4.3478259999999998E-2</v>
      </c>
      <c r="EP139" s="283">
        <v>0.34782608999999998</v>
      </c>
      <c r="EQ139" s="283">
        <v>9.8214289999999996E-2</v>
      </c>
      <c r="ER139" s="165">
        <v>1.9802738576933699E-2</v>
      </c>
      <c r="ES139" s="166">
        <v>4.90909239871488</v>
      </c>
      <c r="ET139" s="166">
        <v>2.88</v>
      </c>
      <c r="EU139" s="166">
        <v>2.3485065665125999</v>
      </c>
      <c r="EV139" s="166">
        <v>3.3794876749772702</v>
      </c>
      <c r="EW139" s="166">
        <v>3.0287861588162799</v>
      </c>
      <c r="EX139" s="289">
        <v>0.196224451065063</v>
      </c>
    </row>
    <row r="140" spans="1:159" ht="13" customHeight="1">
      <c r="A140" s="160" t="s">
        <v>129</v>
      </c>
      <c r="B140" s="160">
        <v>10729</v>
      </c>
      <c r="C140" s="160">
        <v>18064</v>
      </c>
      <c r="D140" s="160">
        <v>664208</v>
      </c>
      <c r="E140" s="160" t="s">
        <v>3331</v>
      </c>
      <c r="G140" s="175"/>
      <c r="H140" s="168" t="s">
        <v>1102</v>
      </c>
      <c r="I140" s="169" t="s">
        <v>619</v>
      </c>
      <c r="J140" s="170">
        <v>31</v>
      </c>
      <c r="K140" s="161">
        <v>1</v>
      </c>
      <c r="M140" s="184" t="s">
        <v>837</v>
      </c>
      <c r="Z140" s="163"/>
      <c r="AS140" s="283"/>
      <c r="AT140" s="283"/>
      <c r="AU140" s="283"/>
      <c r="AV140" s="283"/>
      <c r="AW140" s="283"/>
      <c r="AX140" s="283"/>
      <c r="AY140" s="363"/>
      <c r="AZ140" s="283"/>
      <c r="BA140" s="283"/>
      <c r="BB140" s="283"/>
      <c r="BC140" s="283"/>
      <c r="BD140" s="164"/>
      <c r="BE140" s="164"/>
      <c r="BF140" s="164"/>
      <c r="BG140" s="164"/>
      <c r="BH140" s="164"/>
      <c r="BI140" s="164"/>
      <c r="BJ140" s="165"/>
      <c r="BK140" s="164"/>
      <c r="BL140" s="165"/>
      <c r="BM140" s="165"/>
      <c r="BN140" s="165"/>
      <c r="BO140" s="165"/>
      <c r="BP140" s="165"/>
      <c r="BQ140" s="165"/>
      <c r="BR140" s="165"/>
      <c r="BS140" s="289"/>
      <c r="BT140" s="297">
        <v>69</v>
      </c>
      <c r="BU140" s="284">
        <v>62.2</v>
      </c>
      <c r="BV140" s="298">
        <v>1</v>
      </c>
      <c r="BW140" s="297"/>
      <c r="BX140" s="297"/>
      <c r="BY140" s="297"/>
      <c r="BZ140" s="297"/>
      <c r="CA140" s="284"/>
      <c r="CB140" s="298"/>
      <c r="CC140" s="297"/>
      <c r="CD140" s="284"/>
      <c r="CE140" s="352"/>
      <c r="CF140" s="298"/>
      <c r="CG140" s="297"/>
      <c r="CH140" s="284"/>
      <c r="CI140" s="352"/>
      <c r="CJ140" s="298"/>
      <c r="CK140" s="297"/>
      <c r="CL140" s="284"/>
      <c r="CM140" s="352"/>
      <c r="CN140" s="298"/>
      <c r="CO140" s="297"/>
      <c r="CP140" s="284"/>
      <c r="CQ140" s="352"/>
      <c r="CR140" s="298"/>
      <c r="CS140" s="297"/>
      <c r="CT140" s="284"/>
      <c r="CU140" s="352"/>
      <c r="CV140" s="352"/>
      <c r="CW140" s="298"/>
      <c r="CX140" s="297"/>
      <c r="CY140" s="284"/>
      <c r="CZ140" s="352"/>
      <c r="DA140" s="352"/>
      <c r="DB140" s="298"/>
      <c r="DC140" s="297"/>
      <c r="DD140" s="284"/>
      <c r="DE140" s="352"/>
      <c r="DF140" s="352"/>
      <c r="DG140" s="298"/>
      <c r="DH140" s="320">
        <v>1</v>
      </c>
      <c r="DI140" s="319">
        <v>0</v>
      </c>
      <c r="DJ140" s="163">
        <v>71</v>
      </c>
      <c r="DK140" s="163">
        <v>0</v>
      </c>
      <c r="DL140" s="163">
        <v>0</v>
      </c>
      <c r="DM140" s="163">
        <v>3</v>
      </c>
      <c r="DN140" s="163">
        <v>3</v>
      </c>
      <c r="DO140" s="163">
        <v>3</v>
      </c>
      <c r="DP140" s="165">
        <v>64</v>
      </c>
      <c r="DQ140" s="165"/>
      <c r="DR140" s="165">
        <v>63.299999237060497</v>
      </c>
      <c r="DS140" s="163">
        <v>265</v>
      </c>
      <c r="DT140" s="163">
        <v>47</v>
      </c>
      <c r="DU140" s="163">
        <v>27</v>
      </c>
      <c r="DV140" s="163">
        <v>26</v>
      </c>
      <c r="DW140" s="163">
        <v>7</v>
      </c>
      <c r="DX140" s="163">
        <v>24</v>
      </c>
      <c r="DY140" s="163">
        <v>1</v>
      </c>
      <c r="DZ140" s="163">
        <v>9</v>
      </c>
      <c r="EA140" s="163">
        <v>1</v>
      </c>
      <c r="EB140" s="163">
        <v>0</v>
      </c>
      <c r="EC140" s="163">
        <v>60</v>
      </c>
      <c r="ED140" s="165">
        <v>8.4375015087428409</v>
      </c>
      <c r="EE140" s="165">
        <v>3.37500060349713</v>
      </c>
      <c r="EF140" s="165">
        <v>0.98437517601999802</v>
      </c>
      <c r="EG140" s="165">
        <v>6.6093761818485497</v>
      </c>
      <c r="EH140" s="166">
        <v>1.1093751983717399</v>
      </c>
      <c r="EI140" s="165">
        <v>87.782124219601698</v>
      </c>
      <c r="EJ140" s="164">
        <v>0.20258620689655099</v>
      </c>
      <c r="EK140" s="164">
        <v>0.24242424242424199</v>
      </c>
      <c r="EL140" s="283">
        <v>0.46783625699999998</v>
      </c>
      <c r="EM140" s="283">
        <v>0.175438596</v>
      </c>
      <c r="EN140" s="283">
        <v>0.35672514599999999</v>
      </c>
      <c r="EO140" s="283">
        <v>6.976744E-2</v>
      </c>
      <c r="EP140" s="283">
        <v>0.33139534999999998</v>
      </c>
      <c r="EQ140" s="283">
        <v>0.11563366999999999</v>
      </c>
      <c r="ER140" s="165">
        <v>-1.16108764326992</v>
      </c>
      <c r="ES140" s="166">
        <v>3.6562506537885602</v>
      </c>
      <c r="ET140" s="166">
        <v>4.28</v>
      </c>
      <c r="EU140" s="166">
        <v>4.2604388285428598</v>
      </c>
      <c r="EV140" s="166">
        <v>4.2797890692160303</v>
      </c>
      <c r="EW140" s="166">
        <v>3.8211896298971699</v>
      </c>
      <c r="EX140" s="289">
        <v>0.10092526674270599</v>
      </c>
    </row>
    <row r="141" spans="1:159" ht="13" customHeight="1">
      <c r="A141" s="160" t="s">
        <v>129</v>
      </c>
      <c r="C141" s="160">
        <v>11486</v>
      </c>
      <c r="D141" s="160">
        <v>592662</v>
      </c>
      <c r="E141" s="160" t="s">
        <v>2177</v>
      </c>
      <c r="G141" s="175"/>
      <c r="H141" s="168" t="s">
        <v>310</v>
      </c>
      <c r="I141" s="169" t="s">
        <v>35</v>
      </c>
      <c r="J141" s="170">
        <v>32</v>
      </c>
      <c r="K141" s="161">
        <v>1</v>
      </c>
      <c r="M141" s="184" t="s">
        <v>46</v>
      </c>
      <c r="Z141" s="163"/>
      <c r="AS141" s="283"/>
      <c r="AT141" s="283"/>
      <c r="AU141" s="283"/>
      <c r="AV141" s="283"/>
      <c r="AW141" s="283"/>
      <c r="AX141" s="283"/>
      <c r="AY141" s="363"/>
      <c r="AZ141" s="283"/>
      <c r="BA141" s="283"/>
      <c r="BB141" s="283"/>
      <c r="BC141" s="283"/>
      <c r="BD141" s="164"/>
      <c r="BE141" s="164"/>
      <c r="BF141" s="164"/>
      <c r="BG141" s="164"/>
      <c r="BH141" s="164"/>
      <c r="BI141" s="164"/>
      <c r="BJ141" s="165"/>
      <c r="BK141" s="164"/>
      <c r="BL141" s="165"/>
      <c r="BM141" s="165"/>
      <c r="BN141" s="165"/>
      <c r="BO141" s="165"/>
      <c r="BP141" s="165"/>
      <c r="BQ141" s="165"/>
      <c r="BR141" s="165"/>
      <c r="BS141" s="289"/>
      <c r="BT141" s="297">
        <v>7</v>
      </c>
      <c r="BU141" s="284">
        <v>30.2</v>
      </c>
      <c r="BV141" s="298">
        <v>-1</v>
      </c>
      <c r="BW141" s="297"/>
      <c r="BX141" s="297"/>
      <c r="BY141" s="297"/>
      <c r="BZ141" s="297"/>
      <c r="CA141" s="284"/>
      <c r="CB141" s="298"/>
      <c r="CC141" s="297"/>
      <c r="CD141" s="284"/>
      <c r="CE141" s="352"/>
      <c r="CF141" s="298"/>
      <c r="CG141" s="297"/>
      <c r="CH141" s="284"/>
      <c r="CI141" s="352"/>
      <c r="CJ141" s="298"/>
      <c r="CK141" s="297"/>
      <c r="CL141" s="284"/>
      <c r="CM141" s="352"/>
      <c r="CN141" s="298"/>
      <c r="CO141" s="297"/>
      <c r="CP141" s="284"/>
      <c r="CQ141" s="352"/>
      <c r="CR141" s="298"/>
      <c r="CS141" s="297"/>
      <c r="CT141" s="284"/>
      <c r="CU141" s="352"/>
      <c r="CV141" s="352"/>
      <c r="CW141" s="298"/>
      <c r="CX141" s="297"/>
      <c r="CY141" s="284"/>
      <c r="CZ141" s="352"/>
      <c r="DA141" s="352"/>
      <c r="DB141" s="298"/>
      <c r="DC141" s="297"/>
      <c r="DD141" s="284"/>
      <c r="DE141" s="352"/>
      <c r="DF141" s="352"/>
      <c r="DG141" s="298"/>
      <c r="DH141" s="320">
        <v>-1</v>
      </c>
      <c r="DI141" s="319">
        <v>0</v>
      </c>
      <c r="DJ141" s="163">
        <v>7</v>
      </c>
      <c r="DK141" s="163">
        <v>7</v>
      </c>
      <c r="DL141" s="163">
        <v>0</v>
      </c>
      <c r="DM141" s="163">
        <v>3</v>
      </c>
      <c r="DN141" s="163">
        <v>2</v>
      </c>
      <c r="DO141" s="163">
        <v>0</v>
      </c>
      <c r="DP141" s="165">
        <v>30.2</v>
      </c>
      <c r="DQ141" s="165">
        <v>30.2000007629394</v>
      </c>
      <c r="DR141" s="165"/>
      <c r="DS141" s="163">
        <v>129</v>
      </c>
      <c r="DT141" s="163">
        <v>20</v>
      </c>
      <c r="DU141" s="163">
        <v>16</v>
      </c>
      <c r="DV141" s="163">
        <v>16</v>
      </c>
      <c r="DW141" s="163">
        <v>6</v>
      </c>
      <c r="DX141" s="163">
        <v>15</v>
      </c>
      <c r="DY141" s="163">
        <v>0</v>
      </c>
      <c r="DZ141" s="163">
        <v>6</v>
      </c>
      <c r="EA141" s="163">
        <v>4</v>
      </c>
      <c r="EB141" s="163">
        <v>0</v>
      </c>
      <c r="EC141" s="163">
        <v>43</v>
      </c>
      <c r="ED141" s="165">
        <v>12.619566263909199</v>
      </c>
      <c r="EE141" s="165">
        <v>4.4021742781078697</v>
      </c>
      <c r="EF141" s="165">
        <v>1.76086971124314</v>
      </c>
      <c r="EG141" s="165">
        <v>5.8695657041438301</v>
      </c>
      <c r="EH141" s="166">
        <v>1.1413044424724099</v>
      </c>
      <c r="EI141" s="165">
        <v>88.618894651968404</v>
      </c>
      <c r="EJ141" s="164">
        <v>0.18518518518518501</v>
      </c>
      <c r="EK141" s="164">
        <v>0.23728813559322001</v>
      </c>
      <c r="EL141" s="283">
        <v>0.28125</v>
      </c>
      <c r="EM141" s="283">
        <v>0.1875</v>
      </c>
      <c r="EN141" s="283">
        <v>0.53125</v>
      </c>
      <c r="EO141" s="283">
        <v>9.2307689999999998E-2</v>
      </c>
      <c r="EP141" s="283">
        <v>0.35384615000000003</v>
      </c>
      <c r="EQ141" s="283">
        <v>0.16197183000000001</v>
      </c>
      <c r="ER141" s="165">
        <v>0.34758946971406302</v>
      </c>
      <c r="ES141" s="166">
        <v>4.6956525633150603</v>
      </c>
      <c r="ET141" s="166">
        <v>3.78</v>
      </c>
      <c r="EU141" s="166">
        <v>4.9601670425645903</v>
      </c>
      <c r="EV141" s="166">
        <v>4.09315313398025</v>
      </c>
      <c r="EW141" s="166">
        <v>3.51278791425832</v>
      </c>
      <c r="EX141" s="289">
        <v>4.7662172466516398E-2</v>
      </c>
    </row>
    <row r="142" spans="1:159" ht="13" customHeight="1">
      <c r="A142" s="160" t="s">
        <v>129</v>
      </c>
      <c r="B142" s="160">
        <v>10606</v>
      </c>
      <c r="C142" s="160">
        <v>15947</v>
      </c>
      <c r="D142" s="160">
        <v>592773</v>
      </c>
      <c r="E142" s="160" t="s">
        <v>3331</v>
      </c>
      <c r="G142" s="175"/>
      <c r="H142" s="168" t="s">
        <v>794</v>
      </c>
      <c r="I142" s="169" t="s">
        <v>804</v>
      </c>
      <c r="J142" s="170">
        <v>32</v>
      </c>
      <c r="K142" s="161">
        <v>1</v>
      </c>
      <c r="M142" s="184" t="s">
        <v>837</v>
      </c>
      <c r="Z142" s="163"/>
      <c r="AS142" s="283"/>
      <c r="AT142" s="283"/>
      <c r="AU142" s="283"/>
      <c r="AV142" s="283"/>
      <c r="AW142" s="283"/>
      <c r="AX142" s="283"/>
      <c r="AY142" s="363"/>
      <c r="AZ142" s="283"/>
      <c r="BA142" s="283"/>
      <c r="BB142" s="283"/>
      <c r="BC142" s="283"/>
      <c r="BD142" s="164"/>
      <c r="BE142" s="164"/>
      <c r="BF142" s="164"/>
      <c r="BG142" s="164"/>
      <c r="BH142" s="164"/>
      <c r="BI142" s="164"/>
      <c r="BJ142" s="165"/>
      <c r="BK142" s="164"/>
      <c r="BL142" s="165"/>
      <c r="BM142" s="165"/>
      <c r="BN142" s="165"/>
      <c r="BO142" s="165"/>
      <c r="BP142" s="165"/>
      <c r="BQ142" s="165"/>
      <c r="BR142" s="165"/>
      <c r="BS142" s="289"/>
      <c r="BT142" s="297">
        <v>63</v>
      </c>
      <c r="BU142" s="284">
        <v>55.1</v>
      </c>
      <c r="BV142" s="298">
        <v>0</v>
      </c>
      <c r="BW142" s="297"/>
      <c r="BX142" s="297"/>
      <c r="BY142" s="297"/>
      <c r="BZ142" s="297"/>
      <c r="CA142" s="284"/>
      <c r="CB142" s="298"/>
      <c r="CC142" s="297"/>
      <c r="CD142" s="284"/>
      <c r="CE142" s="352"/>
      <c r="CF142" s="298"/>
      <c r="CG142" s="297"/>
      <c r="CH142" s="284"/>
      <c r="CI142" s="352"/>
      <c r="CJ142" s="298"/>
      <c r="CK142" s="297"/>
      <c r="CL142" s="284"/>
      <c r="CM142" s="352"/>
      <c r="CN142" s="298"/>
      <c r="CO142" s="297"/>
      <c r="CP142" s="284"/>
      <c r="CQ142" s="352"/>
      <c r="CR142" s="298"/>
      <c r="CS142" s="297"/>
      <c r="CT142" s="284"/>
      <c r="CU142" s="352"/>
      <c r="CV142" s="352"/>
      <c r="CW142" s="298"/>
      <c r="CX142" s="297"/>
      <c r="CY142" s="284"/>
      <c r="CZ142" s="352"/>
      <c r="DA142" s="352"/>
      <c r="DB142" s="298"/>
      <c r="DC142" s="297"/>
      <c r="DD142" s="284"/>
      <c r="DE142" s="352"/>
      <c r="DF142" s="352"/>
      <c r="DG142" s="298"/>
      <c r="DH142" s="320">
        <v>0</v>
      </c>
      <c r="DI142" s="319">
        <v>0</v>
      </c>
      <c r="DJ142" s="163">
        <v>63</v>
      </c>
      <c r="DK142" s="163">
        <v>0</v>
      </c>
      <c r="DL142" s="163">
        <v>0</v>
      </c>
      <c r="DM142" s="163">
        <v>7</v>
      </c>
      <c r="DN142" s="163">
        <v>3</v>
      </c>
      <c r="DO142" s="163">
        <v>7</v>
      </c>
      <c r="DP142" s="165">
        <v>55.1</v>
      </c>
      <c r="DQ142" s="165"/>
      <c r="DR142" s="165">
        <v>55.100000381469698</v>
      </c>
      <c r="DS142" s="163">
        <v>241</v>
      </c>
      <c r="DT142" s="163">
        <v>48</v>
      </c>
      <c r="DU142" s="163">
        <v>32</v>
      </c>
      <c r="DV142" s="163">
        <v>30</v>
      </c>
      <c r="DW142" s="163">
        <v>8</v>
      </c>
      <c r="DX142" s="163">
        <v>25</v>
      </c>
      <c r="DY142" s="163">
        <v>2</v>
      </c>
      <c r="DZ142" s="163">
        <v>3</v>
      </c>
      <c r="EA142" s="163">
        <v>3</v>
      </c>
      <c r="EB142" s="163">
        <v>0</v>
      </c>
      <c r="EC142" s="163">
        <v>67</v>
      </c>
      <c r="ED142" s="165">
        <v>10.897592490082101</v>
      </c>
      <c r="EE142" s="165">
        <v>4.0662658545082602</v>
      </c>
      <c r="EF142" s="165">
        <v>1.3012050734426399</v>
      </c>
      <c r="EG142" s="165">
        <v>7.8072304406558697</v>
      </c>
      <c r="EH142" s="166">
        <v>1.31927736612934</v>
      </c>
      <c r="EI142" s="165">
        <v>104.53974752401</v>
      </c>
      <c r="EJ142" s="164">
        <v>0.22535211267605601</v>
      </c>
      <c r="EK142" s="164">
        <v>0.28985507246376802</v>
      </c>
      <c r="EL142" s="283">
        <v>0.33103448200000002</v>
      </c>
      <c r="EM142" s="283">
        <v>0.18620689600000001</v>
      </c>
      <c r="EN142" s="283">
        <v>0.48275862000000003</v>
      </c>
      <c r="EO142" s="283">
        <v>9.5890409999999995E-2</v>
      </c>
      <c r="EP142" s="283">
        <v>0.41780822000000001</v>
      </c>
      <c r="EQ142" s="283">
        <v>0.15762538000000001</v>
      </c>
      <c r="ER142" s="165">
        <v>8.2737460419723602E-2</v>
      </c>
      <c r="ES142" s="166">
        <v>4.8795190254099197</v>
      </c>
      <c r="ET142" s="166">
        <v>3.46</v>
      </c>
      <c r="EU142" s="166">
        <v>4.1425924380470702</v>
      </c>
      <c r="EV142" s="166">
        <v>4.1759784990957298</v>
      </c>
      <c r="EW142" s="166">
        <v>3.5572496725851401</v>
      </c>
      <c r="EX142" s="289">
        <v>-1.5778310596942902E-2</v>
      </c>
    </row>
    <row r="143" spans="1:159" ht="13" customHeight="1">
      <c r="A143" s="160" t="s">
        <v>129</v>
      </c>
      <c r="B143" s="160">
        <v>10794</v>
      </c>
      <c r="C143" s="160">
        <v>18655</v>
      </c>
      <c r="D143" s="160">
        <v>621345</v>
      </c>
      <c r="E143" s="160" t="s">
        <v>555</v>
      </c>
      <c r="G143" s="175"/>
      <c r="H143" s="162" t="s">
        <v>1087</v>
      </c>
      <c r="I143" s="162" t="s">
        <v>1663</v>
      </c>
      <c r="J143" s="161">
        <v>30</v>
      </c>
      <c r="K143" s="161">
        <v>1</v>
      </c>
      <c r="M143" s="184" t="s">
        <v>46</v>
      </c>
      <c r="Z143" s="163"/>
      <c r="AS143" s="283"/>
      <c r="AT143" s="283"/>
      <c r="AU143" s="283"/>
      <c r="AV143" s="283"/>
      <c r="AW143" s="283"/>
      <c r="AX143" s="283"/>
      <c r="AY143" s="363"/>
      <c r="AZ143" s="283"/>
      <c r="BA143" s="283"/>
      <c r="BB143" s="283"/>
      <c r="BC143" s="283"/>
      <c r="BD143" s="164"/>
      <c r="BE143" s="164"/>
      <c r="BF143" s="164"/>
      <c r="BG143" s="164"/>
      <c r="BH143" s="164"/>
      <c r="BI143" s="164"/>
      <c r="BJ143" s="165"/>
      <c r="BK143" s="164"/>
      <c r="BL143" s="165"/>
      <c r="BM143" s="165"/>
      <c r="BN143" s="165"/>
      <c r="BO143" s="165"/>
      <c r="BP143" s="165"/>
      <c r="BQ143" s="165"/>
      <c r="BR143" s="165"/>
      <c r="BS143" s="289"/>
      <c r="BT143" s="297">
        <v>39</v>
      </c>
      <c r="BU143" s="284">
        <v>34.1</v>
      </c>
      <c r="BV143" s="298">
        <v>3</v>
      </c>
      <c r="BW143" s="297"/>
      <c r="BX143" s="297"/>
      <c r="BY143" s="297"/>
      <c r="BZ143" s="297"/>
      <c r="CA143" s="284"/>
      <c r="CB143" s="298"/>
      <c r="CC143" s="297"/>
      <c r="CD143" s="284"/>
      <c r="CE143" s="352"/>
      <c r="CF143" s="298"/>
      <c r="CG143" s="297"/>
      <c r="CH143" s="284"/>
      <c r="CI143" s="352"/>
      <c r="CJ143" s="298"/>
      <c r="CK143" s="297"/>
      <c r="CL143" s="284"/>
      <c r="CM143" s="352"/>
      <c r="CN143" s="298"/>
      <c r="CO143" s="297"/>
      <c r="CP143" s="284"/>
      <c r="CQ143" s="352"/>
      <c r="CR143" s="298"/>
      <c r="CS143" s="297"/>
      <c r="CT143" s="284"/>
      <c r="CU143" s="352"/>
      <c r="CV143" s="352"/>
      <c r="CW143" s="298"/>
      <c r="CX143" s="297"/>
      <c r="CY143" s="284"/>
      <c r="CZ143" s="352"/>
      <c r="DA143" s="352"/>
      <c r="DB143" s="298"/>
      <c r="DC143" s="297"/>
      <c r="DD143" s="284"/>
      <c r="DE143" s="352"/>
      <c r="DF143" s="352"/>
      <c r="DG143" s="298"/>
      <c r="DH143" s="320">
        <v>3</v>
      </c>
      <c r="DI143" s="319">
        <v>0</v>
      </c>
      <c r="DJ143" s="163">
        <v>39</v>
      </c>
      <c r="DK143" s="163">
        <v>0</v>
      </c>
      <c r="DL143" s="163">
        <v>0</v>
      </c>
      <c r="DM143" s="163">
        <v>5</v>
      </c>
      <c r="DN143" s="163">
        <v>4</v>
      </c>
      <c r="DO143" s="163">
        <v>1</v>
      </c>
      <c r="DP143" s="165">
        <v>34.1</v>
      </c>
      <c r="DQ143" s="165"/>
      <c r="DR143" s="165">
        <v>34.099998474121001</v>
      </c>
      <c r="DS143" s="163">
        <v>134</v>
      </c>
      <c r="DT143" s="163">
        <v>24</v>
      </c>
      <c r="DU143" s="163">
        <v>10</v>
      </c>
      <c r="DV143" s="163">
        <v>10</v>
      </c>
      <c r="DW143" s="163">
        <v>6</v>
      </c>
      <c r="DX143" s="163">
        <v>11</v>
      </c>
      <c r="DY143" s="163">
        <v>1</v>
      </c>
      <c r="DZ143" s="163">
        <v>1</v>
      </c>
      <c r="EA143" s="163">
        <v>0</v>
      </c>
      <c r="EB143" s="163">
        <v>0</v>
      </c>
      <c r="EC143" s="163">
        <v>35</v>
      </c>
      <c r="ED143" s="165">
        <v>9.1747586407350106</v>
      </c>
      <c r="EE143" s="165">
        <v>2.8834955728024299</v>
      </c>
      <c r="EF143" s="165">
        <v>1.57281576698314</v>
      </c>
      <c r="EG143" s="165">
        <v>6.2912630679325803</v>
      </c>
      <c r="EH143" s="166">
        <v>1.0194176267483299</v>
      </c>
      <c r="EI143" s="165">
        <v>79.154746016292805</v>
      </c>
      <c r="EJ143" s="164">
        <v>0.196721311475409</v>
      </c>
      <c r="EK143" s="164">
        <v>0.22222222222222199</v>
      </c>
      <c r="EL143" s="283">
        <v>0.45882352900000001</v>
      </c>
      <c r="EM143" s="283">
        <v>0.117647058</v>
      </c>
      <c r="EN143" s="283">
        <v>0.42352941100000002</v>
      </c>
      <c r="EO143" s="283">
        <v>6.8965520000000002E-2</v>
      </c>
      <c r="EP143" s="283">
        <v>0.33333332999999998</v>
      </c>
      <c r="EQ143" s="283">
        <v>0.13984674</v>
      </c>
      <c r="ER143" s="165">
        <v>-0.70953297229439605</v>
      </c>
      <c r="ES143" s="166">
        <v>2.62135961163857</v>
      </c>
      <c r="ET143" s="166">
        <v>3.29</v>
      </c>
      <c r="EU143" s="166">
        <v>4.4482422208772796</v>
      </c>
      <c r="EV143" s="166">
        <v>3.76190578936118</v>
      </c>
      <c r="EW143" s="166">
        <v>3.3839621101074302</v>
      </c>
      <c r="EX143" s="289">
        <v>-5.4420106112957001E-2</v>
      </c>
    </row>
    <row r="144" spans="1:159" ht="13" customHeight="1">
      <c r="A144" s="160" t="s">
        <v>129</v>
      </c>
      <c r="C144" s="160">
        <v>18000</v>
      </c>
      <c r="D144" s="160">
        <v>663474</v>
      </c>
      <c r="E144" s="160" t="s">
        <v>213</v>
      </c>
      <c r="G144" s="175"/>
      <c r="H144" s="162" t="s">
        <v>1803</v>
      </c>
      <c r="I144" s="162" t="s">
        <v>1804</v>
      </c>
      <c r="J144" s="161">
        <v>26</v>
      </c>
      <c r="K144" s="161">
        <v>1</v>
      </c>
      <c r="M144" s="184" t="s">
        <v>837</v>
      </c>
      <c r="Z144" s="163"/>
      <c r="AS144" s="283"/>
      <c r="AT144" s="283"/>
      <c r="AU144" s="283"/>
      <c r="AV144" s="283"/>
      <c r="AW144" s="283"/>
      <c r="AX144" s="283"/>
      <c r="AY144" s="363"/>
      <c r="AZ144" s="283"/>
      <c r="BA144" s="283"/>
      <c r="BB144" s="283"/>
      <c r="BC144" s="283"/>
      <c r="BD144" s="164"/>
      <c r="BE144" s="164"/>
      <c r="BF144" s="164"/>
      <c r="BG144" s="164"/>
      <c r="BH144" s="164"/>
      <c r="BI144" s="164"/>
      <c r="BJ144" s="165"/>
      <c r="BK144" s="164"/>
      <c r="BL144" s="165"/>
      <c r="BM144" s="165"/>
      <c r="BN144" s="165"/>
      <c r="BO144" s="165"/>
      <c r="BP144" s="165"/>
      <c r="BQ144" s="165"/>
      <c r="BR144" s="165"/>
      <c r="BS144" s="289"/>
      <c r="BT144" s="297">
        <v>16</v>
      </c>
      <c r="BU144" s="284">
        <v>75.2</v>
      </c>
      <c r="BV144" s="298">
        <v>-2</v>
      </c>
      <c r="BW144" s="297"/>
      <c r="BX144" s="297"/>
      <c r="BY144" s="297"/>
      <c r="BZ144" s="297"/>
      <c r="CA144" s="284"/>
      <c r="CB144" s="298"/>
      <c r="CC144" s="297"/>
      <c r="CD144" s="284"/>
      <c r="CE144" s="352"/>
      <c r="CF144" s="298"/>
      <c r="CG144" s="297"/>
      <c r="CH144" s="284"/>
      <c r="CI144" s="352"/>
      <c r="CJ144" s="298"/>
      <c r="CK144" s="297"/>
      <c r="CL144" s="284"/>
      <c r="CM144" s="352"/>
      <c r="CN144" s="298"/>
      <c r="CO144" s="297"/>
      <c r="CP144" s="284"/>
      <c r="CQ144" s="352"/>
      <c r="CR144" s="298"/>
      <c r="CS144" s="297"/>
      <c r="CT144" s="284"/>
      <c r="CU144" s="352"/>
      <c r="CV144" s="352"/>
      <c r="CW144" s="298"/>
      <c r="CX144" s="297"/>
      <c r="CY144" s="284"/>
      <c r="CZ144" s="352"/>
      <c r="DA144" s="352"/>
      <c r="DB144" s="298"/>
      <c r="DC144" s="297"/>
      <c r="DD144" s="284"/>
      <c r="DE144" s="352"/>
      <c r="DF144" s="352"/>
      <c r="DG144" s="298"/>
      <c r="DH144" s="320">
        <v>-2</v>
      </c>
      <c r="DI144" s="319">
        <v>0</v>
      </c>
      <c r="DJ144" s="163">
        <v>16</v>
      </c>
      <c r="DK144" s="163">
        <v>16</v>
      </c>
      <c r="DL144" s="163">
        <v>0</v>
      </c>
      <c r="DM144" s="163">
        <v>3</v>
      </c>
      <c r="DN144" s="163">
        <v>5</v>
      </c>
      <c r="DO144" s="163">
        <v>0</v>
      </c>
      <c r="DP144" s="165">
        <v>75.2</v>
      </c>
      <c r="DQ144" s="165">
        <v>75.199996948242102</v>
      </c>
      <c r="DR144" s="165"/>
      <c r="DS144" s="163">
        <v>340</v>
      </c>
      <c r="DT144" s="163">
        <v>69</v>
      </c>
      <c r="DU144" s="163">
        <v>46</v>
      </c>
      <c r="DV144" s="163">
        <v>43</v>
      </c>
      <c r="DW144" s="163">
        <v>19</v>
      </c>
      <c r="DX144" s="163">
        <v>49</v>
      </c>
      <c r="DY144" s="163">
        <v>1</v>
      </c>
      <c r="DZ144" s="163">
        <v>1</v>
      </c>
      <c r="EA144" s="163">
        <v>5</v>
      </c>
      <c r="EB144" s="163">
        <v>0</v>
      </c>
      <c r="EC144" s="163">
        <v>74</v>
      </c>
      <c r="ED144" s="165">
        <v>8.80176241036175</v>
      </c>
      <c r="EE144" s="165">
        <v>5.8281940284827796</v>
      </c>
      <c r="EF144" s="165">
        <v>2.2599119702280102</v>
      </c>
      <c r="EG144" s="165">
        <v>8.2070487339859497</v>
      </c>
      <c r="EH144" s="166">
        <v>1.5594714180520799</v>
      </c>
      <c r="EI144" s="165">
        <v>124.57609620491201</v>
      </c>
      <c r="EJ144" s="164">
        <v>0.23793103448275801</v>
      </c>
      <c r="EK144" s="164">
        <v>0.25380710659898398</v>
      </c>
      <c r="EL144" s="283">
        <v>0.35046728900000002</v>
      </c>
      <c r="EM144" s="283">
        <v>0.130841121</v>
      </c>
      <c r="EN144" s="283">
        <v>0.51869158800000004</v>
      </c>
      <c r="EO144" s="283">
        <v>0.12962963</v>
      </c>
      <c r="EP144" s="283">
        <v>0.41666667000000002</v>
      </c>
      <c r="EQ144" s="283">
        <v>9.0978589999999998E-2</v>
      </c>
      <c r="ER144" s="165">
        <v>0.29546918145302298</v>
      </c>
      <c r="ES144" s="166">
        <v>5.1145376168318197</v>
      </c>
      <c r="ET144" s="166">
        <v>5.59</v>
      </c>
      <c r="EU144" s="166">
        <v>6.4574376422444804</v>
      </c>
      <c r="EV144" s="166">
        <v>5.4113187550218704</v>
      </c>
      <c r="EW144" s="166">
        <v>5.2104276979430999</v>
      </c>
      <c r="EX144" s="289">
        <v>-0.98028671741485596</v>
      </c>
    </row>
    <row r="145" spans="1:159" ht="13" customHeight="1">
      <c r="A145" s="160" t="s">
        <v>129</v>
      </c>
      <c r="B145" s="160">
        <v>11632</v>
      </c>
      <c r="C145" s="160">
        <v>20151</v>
      </c>
      <c r="E145" s="160" t="s">
        <v>213</v>
      </c>
      <c r="G145" s="175"/>
      <c r="H145" s="162" t="s">
        <v>1760</v>
      </c>
      <c r="I145" s="162" t="s">
        <v>138</v>
      </c>
      <c r="J145" s="161">
        <v>27</v>
      </c>
      <c r="K145" s="161">
        <v>1</v>
      </c>
      <c r="M145" s="184" t="s">
        <v>837</v>
      </c>
      <c r="Z145" s="163"/>
      <c r="BT145" s="297"/>
      <c r="BU145" s="284"/>
      <c r="BV145" s="298"/>
      <c r="BW145" s="297"/>
      <c r="BX145" s="297"/>
      <c r="BY145" s="297"/>
      <c r="BZ145" s="297"/>
      <c r="CA145" s="284"/>
      <c r="CB145" s="298"/>
      <c r="CC145" s="297"/>
      <c r="CD145" s="284"/>
      <c r="CE145" s="352"/>
      <c r="CF145" s="298"/>
      <c r="CG145" s="297"/>
      <c r="CH145" s="284"/>
      <c r="CI145" s="352"/>
      <c r="CJ145" s="298"/>
      <c r="CK145" s="297"/>
      <c r="CL145" s="284"/>
      <c r="CM145" s="352"/>
      <c r="CN145" s="298"/>
      <c r="CO145" s="297"/>
      <c r="CP145" s="284"/>
      <c r="CQ145" s="352"/>
      <c r="CR145" s="298"/>
      <c r="CS145" s="297"/>
      <c r="CT145" s="284"/>
      <c r="CU145" s="352"/>
      <c r="CV145" s="352"/>
      <c r="CW145" s="298"/>
      <c r="CX145" s="297"/>
      <c r="CY145" s="284"/>
      <c r="CZ145" s="352"/>
      <c r="DA145" s="352"/>
      <c r="DB145" s="298"/>
      <c r="DC145" s="297"/>
      <c r="DD145" s="284"/>
      <c r="DE145" s="352"/>
      <c r="DF145" s="352"/>
      <c r="DG145" s="298"/>
      <c r="DH145" s="320"/>
      <c r="DI145" s="318"/>
      <c r="DP145" s="165"/>
      <c r="DQ145" s="165"/>
      <c r="DR145" s="165"/>
      <c r="ED145" s="165"/>
      <c r="EE145" s="165"/>
      <c r="EF145" s="165"/>
      <c r="EG145" s="165"/>
      <c r="EH145" s="166"/>
      <c r="EI145" s="166"/>
      <c r="EJ145" s="164"/>
      <c r="EK145" s="164"/>
      <c r="EL145" s="283"/>
      <c r="EM145" s="283"/>
      <c r="EN145" s="283"/>
      <c r="EO145" s="283"/>
      <c r="EP145" s="283"/>
      <c r="EQ145" s="283"/>
      <c r="ER145" s="165"/>
      <c r="ES145" s="166"/>
      <c r="ET145" s="166"/>
      <c r="EU145" s="166"/>
      <c r="EV145" s="166"/>
      <c r="EW145" s="166"/>
      <c r="EX145" s="289"/>
    </row>
    <row r="146" spans="1:159" ht="13" customHeight="1">
      <c r="A146" s="160" t="s">
        <v>129</v>
      </c>
      <c r="B146" s="160">
        <v>11903</v>
      </c>
      <c r="C146" s="160">
        <v>23735</v>
      </c>
      <c r="E146" s="160" t="s">
        <v>614</v>
      </c>
      <c r="G146" s="175"/>
      <c r="H146" s="168" t="s">
        <v>528</v>
      </c>
      <c r="I146" s="169" t="s">
        <v>589</v>
      </c>
      <c r="J146" s="170">
        <v>26</v>
      </c>
      <c r="K146" s="161">
        <v>1</v>
      </c>
      <c r="M146" s="184" t="s">
        <v>837</v>
      </c>
      <c r="Z146" s="163"/>
      <c r="BT146" s="297"/>
      <c r="BU146" s="284"/>
      <c r="BV146" s="298"/>
      <c r="BW146" s="297"/>
      <c r="BX146" s="297"/>
      <c r="BY146" s="297"/>
      <c r="BZ146" s="297"/>
      <c r="CA146" s="284"/>
      <c r="CB146" s="298"/>
      <c r="CC146" s="297"/>
      <c r="CD146" s="284"/>
      <c r="CE146" s="352"/>
      <c r="CF146" s="298"/>
      <c r="CG146" s="297"/>
      <c r="CH146" s="284"/>
      <c r="CI146" s="352"/>
      <c r="CJ146" s="298"/>
      <c r="CK146" s="297"/>
      <c r="CL146" s="284"/>
      <c r="CM146" s="352"/>
      <c r="CN146" s="298"/>
      <c r="CO146" s="297"/>
      <c r="CP146" s="284"/>
      <c r="CQ146" s="352"/>
      <c r="CR146" s="298"/>
      <c r="CS146" s="297"/>
      <c r="CT146" s="284"/>
      <c r="CU146" s="352"/>
      <c r="CV146" s="352"/>
      <c r="CW146" s="298"/>
      <c r="CX146" s="297"/>
      <c r="CY146" s="284"/>
      <c r="CZ146" s="352"/>
      <c r="DA146" s="352"/>
      <c r="DB146" s="298"/>
      <c r="DC146" s="297"/>
      <c r="DD146" s="284"/>
      <c r="DE146" s="352"/>
      <c r="DF146" s="352"/>
      <c r="DG146" s="298"/>
      <c r="DH146" s="320"/>
      <c r="DI146" s="318"/>
      <c r="DP146" s="165"/>
      <c r="DQ146" s="165"/>
      <c r="DR146" s="165"/>
      <c r="ED146" s="165"/>
      <c r="EE146" s="165"/>
      <c r="EF146" s="165"/>
      <c r="EG146" s="165"/>
      <c r="EH146" s="166"/>
      <c r="EI146" s="166"/>
      <c r="EJ146" s="164"/>
      <c r="EK146" s="164"/>
      <c r="EL146" s="283"/>
      <c r="EM146" s="283"/>
      <c r="EN146" s="283"/>
      <c r="EO146" s="283"/>
      <c r="EP146" s="283"/>
      <c r="EQ146" s="283"/>
      <c r="ER146" s="165"/>
      <c r="ES146" s="166"/>
      <c r="ET146" s="166"/>
      <c r="EU146" s="166"/>
      <c r="EV146" s="166"/>
      <c r="EW146" s="166"/>
      <c r="EX146" s="289"/>
    </row>
    <row r="147" spans="1:159" ht="13" customHeight="1">
      <c r="A147" s="160" t="s">
        <v>129</v>
      </c>
      <c r="B147" s="160">
        <v>12435</v>
      </c>
      <c r="C147" s="160">
        <v>23003</v>
      </c>
      <c r="D147" s="160">
        <v>673237</v>
      </c>
      <c r="E147" s="160" t="s">
        <v>614</v>
      </c>
      <c r="G147" s="175"/>
      <c r="H147" s="162" t="s">
        <v>259</v>
      </c>
      <c r="I147" s="162" t="s">
        <v>3021</v>
      </c>
      <c r="J147" s="160">
        <v>25</v>
      </c>
      <c r="K147" s="161">
        <v>2</v>
      </c>
      <c r="L147" s="161" t="s">
        <v>837</v>
      </c>
      <c r="Z147" s="163">
        <v>148</v>
      </c>
      <c r="AA147" s="163">
        <v>619</v>
      </c>
      <c r="AB147" s="163">
        <v>585</v>
      </c>
      <c r="AC147" s="163">
        <v>175</v>
      </c>
      <c r="AD147" s="163">
        <v>127</v>
      </c>
      <c r="AE147" s="163">
        <v>29</v>
      </c>
      <c r="AF147" s="163">
        <v>3</v>
      </c>
      <c r="AG147" s="163">
        <v>16</v>
      </c>
      <c r="AH147" s="163">
        <v>70</v>
      </c>
      <c r="AI147" s="163">
        <v>84</v>
      </c>
      <c r="AJ147" s="163">
        <v>2</v>
      </c>
      <c r="AK147" s="163">
        <v>0</v>
      </c>
      <c r="AL147" s="163">
        <v>24</v>
      </c>
      <c r="AM147" s="163">
        <v>1</v>
      </c>
      <c r="AN147" s="163">
        <v>107</v>
      </c>
      <c r="AO147" s="163">
        <v>2</v>
      </c>
      <c r="AP147" s="163">
        <v>8</v>
      </c>
      <c r="AQ147" s="163">
        <v>0</v>
      </c>
      <c r="AR147" s="163">
        <v>22</v>
      </c>
      <c r="AS147" s="283">
        <v>3.8772213E-2</v>
      </c>
      <c r="AT147" s="283">
        <v>0.17285945</v>
      </c>
      <c r="AU147" s="283">
        <v>0.40946502000000001</v>
      </c>
      <c r="AV147" s="283">
        <v>0.21193416000000001</v>
      </c>
      <c r="AW147" s="283">
        <v>7.6131690000000002E-2</v>
      </c>
      <c r="AX147" s="283">
        <v>0.46913579999999999</v>
      </c>
      <c r="AY147" s="363">
        <v>111.38800000000001</v>
      </c>
      <c r="AZ147" s="283">
        <v>0.13151714</v>
      </c>
      <c r="BA147" s="283">
        <v>0.51234567900000005</v>
      </c>
      <c r="BB147" s="283">
        <v>0.22427983500000001</v>
      </c>
      <c r="BC147" s="283">
        <v>0.26337448499999999</v>
      </c>
      <c r="BD147" s="164">
        <v>0.338297872</v>
      </c>
      <c r="BE147" s="164">
        <v>0.29914529899999998</v>
      </c>
      <c r="BF147" s="164">
        <v>0.32471728500000002</v>
      </c>
      <c r="BG147" s="164">
        <v>0.44102564100000002</v>
      </c>
      <c r="BH147" s="164">
        <v>0.76574292600000005</v>
      </c>
      <c r="BI147" s="164">
        <v>0.14188034199999999</v>
      </c>
      <c r="BJ147" s="165">
        <v>91.663648499078803</v>
      </c>
      <c r="BK147" s="164">
        <v>0.32881891650289302</v>
      </c>
      <c r="BL147" s="165">
        <v>9.2865396266715496</v>
      </c>
      <c r="BM147" s="165">
        <v>81.695965965642202</v>
      </c>
      <c r="BN147" s="165">
        <v>116.633790430041</v>
      </c>
      <c r="BO147" s="165">
        <v>-0.52444068908659902</v>
      </c>
      <c r="BP147" s="165">
        <v>-1.5342985689640001</v>
      </c>
      <c r="BQ147" s="165">
        <v>29.540008970201502</v>
      </c>
      <c r="BR147" s="165">
        <v>10.2468459060327</v>
      </c>
      <c r="BS147" s="289">
        <v>3.0508250584275198</v>
      </c>
      <c r="BT147" s="297"/>
      <c r="BU147" s="284"/>
      <c r="BV147" s="298"/>
      <c r="BW147" s="297">
        <v>102</v>
      </c>
      <c r="BX147" s="297">
        <v>882</v>
      </c>
      <c r="BY147" s="297">
        <v>-4</v>
      </c>
      <c r="BZ147" s="297">
        <v>2</v>
      </c>
      <c r="CA147" s="284">
        <v>1</v>
      </c>
      <c r="CB147" s="298">
        <v>-8</v>
      </c>
      <c r="CC147" s="297">
        <v>11</v>
      </c>
      <c r="CD147" s="284">
        <v>100</v>
      </c>
      <c r="CE147" s="352">
        <v>-3</v>
      </c>
      <c r="CF147" s="298">
        <v>-3</v>
      </c>
      <c r="CG147" s="297"/>
      <c r="CH147" s="284"/>
      <c r="CI147" s="352"/>
      <c r="CJ147" s="298"/>
      <c r="CK147" s="297"/>
      <c r="CL147" s="284"/>
      <c r="CM147" s="352"/>
      <c r="CN147" s="298"/>
      <c r="CO147" s="297"/>
      <c r="CP147" s="284"/>
      <c r="CQ147" s="352"/>
      <c r="CR147" s="298"/>
      <c r="CS147" s="297"/>
      <c r="CT147" s="284"/>
      <c r="CU147" s="352"/>
      <c r="CV147" s="352"/>
      <c r="CW147" s="298"/>
      <c r="CX147" s="297"/>
      <c r="CY147" s="284"/>
      <c r="CZ147" s="352"/>
      <c r="DA147" s="352"/>
      <c r="DB147" s="298"/>
      <c r="DC147" s="297"/>
      <c r="DD147" s="284"/>
      <c r="DE147" s="352"/>
      <c r="DF147" s="352"/>
      <c r="DG147" s="298"/>
      <c r="DH147" s="320">
        <v>-7</v>
      </c>
      <c r="DI147" s="319">
        <v>-1.36034715175628</v>
      </c>
      <c r="DP147" s="165"/>
      <c r="DQ147" s="165"/>
      <c r="DR147" s="165"/>
      <c r="ED147" s="165"/>
      <c r="EE147" s="165"/>
      <c r="EF147" s="165"/>
      <c r="EG147" s="165"/>
      <c r="EH147" s="166"/>
      <c r="EI147" s="165"/>
      <c r="EJ147" s="164"/>
      <c r="EK147" s="164"/>
      <c r="EL147" s="283"/>
      <c r="EM147" s="283"/>
      <c r="EN147" s="283"/>
      <c r="EO147" s="283"/>
      <c r="EP147" s="283"/>
      <c r="EQ147" s="283"/>
      <c r="ER147" s="165"/>
      <c r="ES147" s="166"/>
      <c r="ET147" s="166"/>
      <c r="EU147" s="166"/>
      <c r="EV147" s="166"/>
      <c r="EW147" s="166"/>
      <c r="EX147" s="289"/>
    </row>
    <row r="148" spans="1:159" ht="13" customHeight="1">
      <c r="A148" s="160" t="s">
        <v>129</v>
      </c>
      <c r="B148" s="160">
        <v>10678</v>
      </c>
      <c r="C148" s="160">
        <v>5517</v>
      </c>
      <c r="D148" s="160">
        <v>543309</v>
      </c>
      <c r="E148" s="160" t="s">
        <v>2172</v>
      </c>
      <c r="G148" s="175"/>
      <c r="H148" s="168" t="s">
        <v>1047</v>
      </c>
      <c r="I148" s="169" t="s">
        <v>547</v>
      </c>
      <c r="J148" s="170">
        <v>34</v>
      </c>
      <c r="K148" s="161">
        <v>2</v>
      </c>
      <c r="L148" s="161" t="s">
        <v>837</v>
      </c>
      <c r="Z148" s="163">
        <v>84</v>
      </c>
      <c r="AA148" s="163">
        <v>263</v>
      </c>
      <c r="AB148" s="163">
        <v>246</v>
      </c>
      <c r="AC148" s="163">
        <v>54</v>
      </c>
      <c r="AD148" s="163">
        <v>26</v>
      </c>
      <c r="AE148" s="163">
        <v>10</v>
      </c>
      <c r="AF148" s="163">
        <v>1</v>
      </c>
      <c r="AG148" s="163">
        <v>17</v>
      </c>
      <c r="AH148" s="163">
        <v>29</v>
      </c>
      <c r="AI148" s="163">
        <v>45</v>
      </c>
      <c r="AJ148" s="163">
        <v>2</v>
      </c>
      <c r="AK148" s="163">
        <v>0</v>
      </c>
      <c r="AL148" s="163">
        <v>15</v>
      </c>
      <c r="AM148" s="163">
        <v>0</v>
      </c>
      <c r="AN148" s="163">
        <v>74</v>
      </c>
      <c r="AO148" s="163">
        <v>0</v>
      </c>
      <c r="AP148" s="163">
        <v>1</v>
      </c>
      <c r="AQ148" s="163">
        <v>1</v>
      </c>
      <c r="AR148" s="163">
        <v>3</v>
      </c>
      <c r="AS148" s="283">
        <v>5.7034219999999997E-2</v>
      </c>
      <c r="AT148" s="283">
        <v>0.28136882099999999</v>
      </c>
      <c r="AU148" s="283">
        <v>0.51724137999999997</v>
      </c>
      <c r="AV148" s="283">
        <v>0.17816092</v>
      </c>
      <c r="AW148" s="283">
        <v>0.1091954</v>
      </c>
      <c r="AX148" s="283">
        <v>0.37356321999999997</v>
      </c>
      <c r="AY148" s="363">
        <v>107.20399999999999</v>
      </c>
      <c r="AZ148" s="283">
        <v>0.11194732</v>
      </c>
      <c r="BA148" s="283">
        <v>0.28070175400000003</v>
      </c>
      <c r="BB148" s="283">
        <v>0.192982456</v>
      </c>
      <c r="BC148" s="283">
        <v>0.52631578899999998</v>
      </c>
      <c r="BD148" s="164">
        <v>0.23717948699999999</v>
      </c>
      <c r="BE148" s="164">
        <v>0.21951219499999999</v>
      </c>
      <c r="BF148" s="164">
        <v>0.26335877800000002</v>
      </c>
      <c r="BG148" s="164">
        <v>0.47560975599999999</v>
      </c>
      <c r="BH148" s="164">
        <v>0.73896853399999995</v>
      </c>
      <c r="BI148" s="164">
        <v>0.25609756099999997</v>
      </c>
      <c r="BJ148" s="165">
        <v>163.04083418307101</v>
      </c>
      <c r="BK148" s="164">
        <v>0.31389006608315001</v>
      </c>
      <c r="BL148" s="165">
        <v>0.78554055389589394</v>
      </c>
      <c r="BM148" s="165">
        <v>31.550773392586098</v>
      </c>
      <c r="BN148" s="165">
        <v>104.612905351938</v>
      </c>
      <c r="BO148" s="165">
        <v>0.248900132257596</v>
      </c>
      <c r="BP148" s="165">
        <v>-1.15786226838827</v>
      </c>
      <c r="BQ148" s="165">
        <v>14.993519849997099</v>
      </c>
      <c r="BR148" s="165">
        <v>0.29288438257402499</v>
      </c>
      <c r="BS148" s="289">
        <v>1.54849668862811</v>
      </c>
      <c r="BT148" s="297"/>
      <c r="BU148" s="284"/>
      <c r="BV148" s="298"/>
      <c r="BW148" s="297">
        <v>83</v>
      </c>
      <c r="BX148" s="297">
        <v>665.2</v>
      </c>
      <c r="BY148" s="297">
        <v>0</v>
      </c>
      <c r="BZ148" s="297">
        <v>-1</v>
      </c>
      <c r="CA148" s="284">
        <v>-2</v>
      </c>
      <c r="CB148" s="298">
        <v>1</v>
      </c>
      <c r="CC148" s="297"/>
      <c r="CD148" s="284"/>
      <c r="CE148" s="352"/>
      <c r="CF148" s="298"/>
      <c r="CG148" s="297"/>
      <c r="CH148" s="284"/>
      <c r="CI148" s="352"/>
      <c r="CJ148" s="298"/>
      <c r="CK148" s="297"/>
      <c r="CL148" s="284"/>
      <c r="CM148" s="352"/>
      <c r="CN148" s="298"/>
      <c r="CO148" s="297"/>
      <c r="CP148" s="284"/>
      <c r="CQ148" s="352"/>
      <c r="CR148" s="298"/>
      <c r="CS148" s="297"/>
      <c r="CT148" s="284"/>
      <c r="CU148" s="352"/>
      <c r="CV148" s="352"/>
      <c r="CW148" s="298"/>
      <c r="CX148" s="297"/>
      <c r="CY148" s="284"/>
      <c r="CZ148" s="352"/>
      <c r="DA148" s="352"/>
      <c r="DB148" s="298"/>
      <c r="DC148" s="297"/>
      <c r="DD148" s="284"/>
      <c r="DE148" s="352"/>
      <c r="DF148" s="352"/>
      <c r="DG148" s="298"/>
      <c r="DH148" s="320">
        <v>0</v>
      </c>
      <c r="DI148" s="319">
        <v>5.9549033641815097</v>
      </c>
      <c r="DP148" s="165"/>
      <c r="DQ148" s="165"/>
      <c r="DR148" s="165"/>
      <c r="ED148" s="165"/>
      <c r="EE148" s="165"/>
      <c r="EF148" s="165"/>
      <c r="EG148" s="165"/>
      <c r="EH148" s="166"/>
      <c r="EI148" s="165"/>
      <c r="EJ148" s="164"/>
      <c r="EK148" s="164"/>
      <c r="EL148" s="283"/>
      <c r="EM148" s="283"/>
      <c r="EN148" s="283"/>
      <c r="EO148" s="283"/>
      <c r="EP148" s="283"/>
      <c r="EQ148" s="283"/>
      <c r="ER148" s="165"/>
      <c r="ES148" s="166"/>
      <c r="ET148" s="166"/>
      <c r="EU148" s="166"/>
      <c r="EV148" s="166"/>
      <c r="EW148" s="166"/>
      <c r="EX148" s="289"/>
    </row>
    <row r="149" spans="1:159" ht="13" customHeight="1">
      <c r="A149" s="160" t="s">
        <v>129</v>
      </c>
      <c r="B149" s="160">
        <v>10457</v>
      </c>
      <c r="C149" s="160">
        <v>16403</v>
      </c>
      <c r="E149" s="160" t="s">
        <v>2178</v>
      </c>
      <c r="G149" s="175"/>
      <c r="H149" s="168" t="s">
        <v>3370</v>
      </c>
      <c r="I149" s="169" t="s">
        <v>585</v>
      </c>
      <c r="J149" s="170">
        <v>27</v>
      </c>
      <c r="K149" s="161">
        <v>2</v>
      </c>
      <c r="L149" s="161" t="s">
        <v>2547</v>
      </c>
      <c r="Z149" s="163"/>
      <c r="AS149" s="283"/>
      <c r="AT149" s="283"/>
      <c r="AU149" s="283"/>
      <c r="AV149" s="283"/>
      <c r="AW149" s="283"/>
      <c r="AX149" s="283"/>
      <c r="AY149" s="165"/>
      <c r="AZ149" s="283"/>
      <c r="BA149" s="283"/>
      <c r="BB149" s="283"/>
      <c r="BC149" s="283"/>
      <c r="BD149" s="164"/>
      <c r="BE149" s="164"/>
      <c r="BF149" s="164"/>
      <c r="BG149" s="164"/>
      <c r="BH149" s="164"/>
      <c r="BI149" s="164"/>
      <c r="BJ149" s="164"/>
      <c r="BK149" s="164"/>
      <c r="BL149" s="165"/>
      <c r="BM149" s="165"/>
      <c r="BN149" s="165"/>
      <c r="BO149" s="165"/>
      <c r="BP149" s="165"/>
      <c r="BQ149" s="165"/>
      <c r="BR149" s="165"/>
      <c r="BS149" s="289"/>
      <c r="BT149" s="297"/>
      <c r="BU149" s="284"/>
      <c r="BV149" s="298"/>
      <c r="BW149" s="297"/>
      <c r="BX149" s="297"/>
      <c r="BY149" s="297"/>
      <c r="BZ149" s="297"/>
      <c r="CA149" s="284"/>
      <c r="CB149" s="298"/>
      <c r="CC149" s="297"/>
      <c r="CD149" s="284"/>
      <c r="CE149" s="352"/>
      <c r="CF149" s="298"/>
      <c r="CG149" s="297"/>
      <c r="CH149" s="284"/>
      <c r="CI149" s="352"/>
      <c r="CJ149" s="298"/>
      <c r="CK149" s="297"/>
      <c r="CL149" s="284"/>
      <c r="CM149" s="352"/>
      <c r="CN149" s="298"/>
      <c r="CO149" s="297"/>
      <c r="CP149" s="284"/>
      <c r="CQ149" s="352"/>
      <c r="CR149" s="298"/>
      <c r="CS149" s="297"/>
      <c r="CT149" s="284"/>
      <c r="CU149" s="352"/>
      <c r="CV149" s="352"/>
      <c r="CW149" s="298"/>
      <c r="CX149" s="297"/>
      <c r="CY149" s="284"/>
      <c r="CZ149" s="352"/>
      <c r="DA149" s="352"/>
      <c r="DB149" s="298"/>
      <c r="DC149" s="297"/>
      <c r="DD149" s="284"/>
      <c r="DE149" s="352"/>
      <c r="DF149" s="352"/>
      <c r="DG149" s="298"/>
      <c r="DH149" s="320"/>
      <c r="DI149" s="319"/>
      <c r="DP149" s="165"/>
      <c r="DQ149" s="165"/>
      <c r="DR149" s="165"/>
      <c r="ED149" s="165"/>
      <c r="EE149" s="165"/>
      <c r="EF149" s="165"/>
      <c r="EG149" s="165"/>
      <c r="EH149" s="166"/>
      <c r="EI149" s="166"/>
      <c r="EJ149" s="164"/>
      <c r="EK149" s="164"/>
      <c r="EL149" s="283"/>
      <c r="EM149" s="283"/>
      <c r="EN149" s="283"/>
      <c r="EO149" s="283"/>
      <c r="EP149" s="283"/>
      <c r="EQ149" s="283"/>
      <c r="ER149" s="165"/>
      <c r="ES149" s="166"/>
      <c r="ET149" s="166"/>
      <c r="EU149" s="166"/>
      <c r="EV149" s="166"/>
      <c r="EW149" s="166"/>
      <c r="EX149" s="289"/>
    </row>
    <row r="150" spans="1:159" ht="13" customHeight="1">
      <c r="A150" s="160" t="s">
        <v>129</v>
      </c>
      <c r="B150" s="160">
        <v>8619</v>
      </c>
      <c r="C150" s="160">
        <v>2396</v>
      </c>
      <c r="D150" s="160">
        <v>467793</v>
      </c>
      <c r="E150" s="160" t="s">
        <v>567</v>
      </c>
      <c r="G150" s="175"/>
      <c r="H150" s="168" t="s">
        <v>191</v>
      </c>
      <c r="I150" s="169" t="s">
        <v>597</v>
      </c>
      <c r="J150" s="170">
        <v>38</v>
      </c>
      <c r="K150" s="161">
        <v>3</v>
      </c>
      <c r="L150" s="161" t="s">
        <v>2547</v>
      </c>
      <c r="Z150" s="163">
        <v>150</v>
      </c>
      <c r="AA150" s="163">
        <v>594</v>
      </c>
      <c r="AB150" s="163">
        <v>521</v>
      </c>
      <c r="AC150" s="163">
        <v>124</v>
      </c>
      <c r="AD150" s="163">
        <v>75</v>
      </c>
      <c r="AE150" s="163">
        <v>26</v>
      </c>
      <c r="AF150" s="163">
        <v>0</v>
      </c>
      <c r="AG150" s="163">
        <v>23</v>
      </c>
      <c r="AH150" s="163">
        <v>63</v>
      </c>
      <c r="AI150" s="163">
        <v>71</v>
      </c>
      <c r="AJ150" s="163">
        <v>4</v>
      </c>
      <c r="AK150" s="163">
        <v>0</v>
      </c>
      <c r="AL150" s="163">
        <v>65</v>
      </c>
      <c r="AM150" s="163">
        <v>3</v>
      </c>
      <c r="AN150" s="163">
        <v>99</v>
      </c>
      <c r="AO150" s="163">
        <v>6</v>
      </c>
      <c r="AP150" s="163">
        <v>2</v>
      </c>
      <c r="AQ150" s="163">
        <v>0</v>
      </c>
      <c r="AR150" s="163">
        <v>11</v>
      </c>
      <c r="AS150" s="283">
        <v>0.109427609</v>
      </c>
      <c r="AT150" s="283">
        <v>0.16666666599999999</v>
      </c>
      <c r="AU150" s="283">
        <v>0.53301887000000003</v>
      </c>
      <c r="AV150" s="283">
        <v>0.16509434000000001</v>
      </c>
      <c r="AW150" s="283">
        <v>7.3113209999999998E-2</v>
      </c>
      <c r="AX150" s="283">
        <v>0.39858491000000001</v>
      </c>
      <c r="AY150" s="363">
        <v>113.551</v>
      </c>
      <c r="AZ150" s="283">
        <v>9.2409240000000004E-2</v>
      </c>
      <c r="BA150" s="283">
        <v>0.38679245200000001</v>
      </c>
      <c r="BB150" s="283">
        <v>0.17216981100000001</v>
      </c>
      <c r="BC150" s="283">
        <v>0.44103773499999999</v>
      </c>
      <c r="BD150" s="164">
        <v>0.25187032399999998</v>
      </c>
      <c r="BE150" s="164">
        <v>0.238003838</v>
      </c>
      <c r="BF150" s="164">
        <v>0.32828282800000003</v>
      </c>
      <c r="BG150" s="164">
        <v>0.42034548900000002</v>
      </c>
      <c r="BH150" s="164">
        <v>0.74862831699999999</v>
      </c>
      <c r="BI150" s="164">
        <v>0.18234165099999999</v>
      </c>
      <c r="BJ150" s="165"/>
      <c r="BK150" s="164">
        <v>0.32645044845171101</v>
      </c>
      <c r="BL150" s="165">
        <v>7.7791434240680299</v>
      </c>
      <c r="BM150" s="165">
        <v>77.264117972288602</v>
      </c>
      <c r="BN150" s="165">
        <v>114.098521542006</v>
      </c>
      <c r="BO150" s="165">
        <v>-5.4676901792520403E-2</v>
      </c>
      <c r="BP150" s="165">
        <v>-0.98995584994554497</v>
      </c>
      <c r="BQ150" s="165">
        <v>29.200942435130798</v>
      </c>
      <c r="BR150" s="165">
        <v>8.5922528294067995</v>
      </c>
      <c r="BS150" s="289">
        <v>3.0158070365064198</v>
      </c>
      <c r="BT150" s="297"/>
      <c r="BU150" s="284"/>
      <c r="BV150" s="298"/>
      <c r="BW150" s="297"/>
      <c r="BX150" s="297"/>
      <c r="BY150" s="297"/>
      <c r="BZ150" s="297"/>
      <c r="CA150" s="284"/>
      <c r="CB150" s="298"/>
      <c r="CC150" s="297">
        <v>145</v>
      </c>
      <c r="CD150" s="284">
        <v>1241</v>
      </c>
      <c r="CE150" s="352">
        <v>8</v>
      </c>
      <c r="CF150" s="298">
        <v>14</v>
      </c>
      <c r="CG150" s="297"/>
      <c r="CH150" s="284"/>
      <c r="CI150" s="352"/>
      <c r="CJ150" s="298"/>
      <c r="CK150" s="297"/>
      <c r="CL150" s="284"/>
      <c r="CM150" s="352"/>
      <c r="CN150" s="298"/>
      <c r="CO150" s="297"/>
      <c r="CP150" s="284"/>
      <c r="CQ150" s="352"/>
      <c r="CR150" s="298"/>
      <c r="CS150" s="297"/>
      <c r="CT150" s="284"/>
      <c r="CU150" s="352"/>
      <c r="CV150" s="352"/>
      <c r="CW150" s="298"/>
      <c r="CX150" s="297"/>
      <c r="CY150" s="284"/>
      <c r="CZ150" s="352"/>
      <c r="DA150" s="352"/>
      <c r="DB150" s="298"/>
      <c r="DC150" s="297"/>
      <c r="DD150" s="284"/>
      <c r="DE150" s="352"/>
      <c r="DF150" s="352"/>
      <c r="DG150" s="298"/>
      <c r="DH150" s="320">
        <v>8</v>
      </c>
      <c r="DI150" s="319">
        <v>0.78932762145996005</v>
      </c>
      <c r="DP150" s="165"/>
      <c r="DQ150" s="165"/>
      <c r="DR150" s="165"/>
      <c r="ED150" s="165"/>
      <c r="EE150" s="165"/>
      <c r="EF150" s="165"/>
      <c r="EG150" s="165"/>
      <c r="EH150" s="166"/>
      <c r="EI150" s="165"/>
      <c r="EJ150" s="164"/>
      <c r="EK150" s="164"/>
      <c r="EL150" s="283"/>
      <c r="EM150" s="283"/>
      <c r="EN150" s="283"/>
      <c r="EO150" s="283"/>
      <c r="EP150" s="283"/>
      <c r="EQ150" s="283"/>
      <c r="ER150" s="165"/>
      <c r="ES150" s="166"/>
      <c r="ET150" s="166"/>
      <c r="EU150" s="166"/>
      <c r="EV150" s="166"/>
      <c r="EW150" s="166"/>
      <c r="EX150" s="289"/>
    </row>
    <row r="151" spans="1:159" ht="13" customHeight="1">
      <c r="A151" s="160" t="s">
        <v>129</v>
      </c>
      <c r="B151" s="160">
        <v>9605</v>
      </c>
      <c r="C151" s="160">
        <v>14344</v>
      </c>
      <c r="D151" s="160">
        <v>621566</v>
      </c>
      <c r="E151" s="160" t="s">
        <v>555</v>
      </c>
      <c r="G151" s="175"/>
      <c r="H151" s="168" t="s">
        <v>306</v>
      </c>
      <c r="I151" s="169" t="s">
        <v>531</v>
      </c>
      <c r="J151" s="170">
        <v>30</v>
      </c>
      <c r="K151" s="161">
        <v>3</v>
      </c>
      <c r="L151" s="161" t="s">
        <v>46</v>
      </c>
      <c r="Z151" s="163">
        <v>162</v>
      </c>
      <c r="AA151" s="163">
        <v>685</v>
      </c>
      <c r="AB151" s="163">
        <v>600</v>
      </c>
      <c r="AC151" s="163">
        <v>148</v>
      </c>
      <c r="AD151" s="163">
        <v>81</v>
      </c>
      <c r="AE151" s="163">
        <v>37</v>
      </c>
      <c r="AF151" s="163">
        <v>1</v>
      </c>
      <c r="AG151" s="163">
        <v>29</v>
      </c>
      <c r="AH151" s="163">
        <v>78</v>
      </c>
      <c r="AI151" s="163">
        <v>98</v>
      </c>
      <c r="AJ151" s="163">
        <v>0</v>
      </c>
      <c r="AK151" s="163">
        <v>0</v>
      </c>
      <c r="AL151" s="163">
        <v>71</v>
      </c>
      <c r="AM151" s="163">
        <v>5</v>
      </c>
      <c r="AN151" s="163">
        <v>170</v>
      </c>
      <c r="AO151" s="163">
        <v>9</v>
      </c>
      <c r="AP151" s="163">
        <v>5</v>
      </c>
      <c r="AQ151" s="163">
        <v>0</v>
      </c>
      <c r="AR151" s="163">
        <v>15</v>
      </c>
      <c r="AS151" s="283">
        <v>0.103649635</v>
      </c>
      <c r="AT151" s="283">
        <v>0.24817518199999999</v>
      </c>
      <c r="AU151" s="283">
        <v>0.38620690000000002</v>
      </c>
      <c r="AV151" s="283">
        <v>0.25977011</v>
      </c>
      <c r="AW151" s="283">
        <v>0.12413792999999999</v>
      </c>
      <c r="AX151" s="283">
        <v>0.47356322000000001</v>
      </c>
      <c r="AY151" s="363">
        <v>113.922</v>
      </c>
      <c r="AZ151" s="283">
        <v>0.11664971</v>
      </c>
      <c r="BA151" s="283">
        <v>0.35862068899999999</v>
      </c>
      <c r="BB151" s="283">
        <v>0.21149425199999999</v>
      </c>
      <c r="BC151" s="283">
        <v>0.42988505700000001</v>
      </c>
      <c r="BD151" s="164">
        <v>0.29310344799999999</v>
      </c>
      <c r="BE151" s="164">
        <v>0.24666666600000001</v>
      </c>
      <c r="BF151" s="164">
        <v>0.33284671500000002</v>
      </c>
      <c r="BG151" s="164">
        <v>0.456666666</v>
      </c>
      <c r="BH151" s="164">
        <v>0.78951338100000001</v>
      </c>
      <c r="BI151" s="164">
        <v>0.21</v>
      </c>
      <c r="BJ151" s="165">
        <v>133.693484017385</v>
      </c>
      <c r="BK151" s="164">
        <v>0.339450088844579</v>
      </c>
      <c r="BL151" s="165">
        <v>16.137981646368299</v>
      </c>
      <c r="BM151" s="165">
        <v>96.267960712919006</v>
      </c>
      <c r="BN151" s="165">
        <v>116.94683331152</v>
      </c>
      <c r="BO151" s="165">
        <v>-1.03085020936206E-2</v>
      </c>
      <c r="BP151" s="165">
        <v>-3.56614854931831</v>
      </c>
      <c r="BQ151" s="165">
        <v>25.0361408189871</v>
      </c>
      <c r="BR151" s="165">
        <v>10.3154798230622</v>
      </c>
      <c r="BS151" s="289">
        <v>2.5856757814100502</v>
      </c>
      <c r="BT151" s="297"/>
      <c r="BU151" s="284"/>
      <c r="BV151" s="298"/>
      <c r="BW151" s="297"/>
      <c r="BX151" s="297"/>
      <c r="BY151" s="297"/>
      <c r="BZ151" s="297"/>
      <c r="CA151" s="284"/>
      <c r="CB151" s="298"/>
      <c r="CC151" s="297">
        <v>159</v>
      </c>
      <c r="CD151" s="284">
        <v>1416.1</v>
      </c>
      <c r="CE151" s="352">
        <v>13</v>
      </c>
      <c r="CF151" s="298">
        <v>4</v>
      </c>
      <c r="CG151" s="297"/>
      <c r="CH151" s="284"/>
      <c r="CI151" s="352"/>
      <c r="CJ151" s="298"/>
      <c r="CK151" s="297"/>
      <c r="CL151" s="284"/>
      <c r="CM151" s="352"/>
      <c r="CN151" s="298"/>
      <c r="CO151" s="297"/>
      <c r="CP151" s="284"/>
      <c r="CQ151" s="352"/>
      <c r="CR151" s="298"/>
      <c r="CS151" s="297"/>
      <c r="CT151" s="284"/>
      <c r="CU151" s="352"/>
      <c r="CV151" s="352"/>
      <c r="CW151" s="298"/>
      <c r="CX151" s="297"/>
      <c r="CY151" s="284"/>
      <c r="CZ151" s="352"/>
      <c r="DA151" s="352"/>
      <c r="DB151" s="298"/>
      <c r="DC151" s="297"/>
      <c r="DD151" s="284"/>
      <c r="DE151" s="352"/>
      <c r="DF151" s="352"/>
      <c r="DG151" s="298"/>
      <c r="DH151" s="320">
        <v>13</v>
      </c>
      <c r="DI151" s="319">
        <v>-8.0581469535827601</v>
      </c>
      <c r="DP151" s="165"/>
      <c r="DQ151" s="165"/>
      <c r="DR151" s="165"/>
      <c r="ED151" s="165"/>
      <c r="EE151" s="165"/>
      <c r="EF151" s="165"/>
      <c r="EG151" s="165"/>
      <c r="EH151" s="166"/>
      <c r="EI151" s="165"/>
      <c r="EJ151" s="164"/>
      <c r="EK151" s="164"/>
      <c r="EL151" s="283"/>
      <c r="EM151" s="283"/>
      <c r="EN151" s="283"/>
      <c r="EO151" s="283"/>
      <c r="EP151" s="283"/>
      <c r="EQ151" s="283"/>
      <c r="ER151" s="165"/>
      <c r="ES151" s="166"/>
      <c r="ET151" s="166"/>
      <c r="EU151" s="166"/>
      <c r="EV151" s="166"/>
      <c r="EW151" s="166"/>
      <c r="EX151" s="289"/>
      <c r="FC151" s="167"/>
    </row>
    <row r="152" spans="1:159" ht="13" customHeight="1">
      <c r="A152" s="160" t="s">
        <v>129</v>
      </c>
      <c r="B152" s="160">
        <v>9540</v>
      </c>
      <c r="C152" s="160">
        <v>15676</v>
      </c>
      <c r="D152" s="160">
        <v>547989</v>
      </c>
      <c r="E152" s="160" t="s">
        <v>614</v>
      </c>
      <c r="G152" s="175"/>
      <c r="H152" s="168" t="s">
        <v>205</v>
      </c>
      <c r="I152" s="169" t="s">
        <v>3360</v>
      </c>
      <c r="J152" s="170">
        <v>37</v>
      </c>
      <c r="K152" s="161">
        <v>3</v>
      </c>
      <c r="L152" s="161" t="s">
        <v>837</v>
      </c>
      <c r="Z152" s="163">
        <v>35</v>
      </c>
      <c r="AA152" s="163">
        <v>120</v>
      </c>
      <c r="AB152" s="163">
        <v>113</v>
      </c>
      <c r="AC152" s="163">
        <v>14</v>
      </c>
      <c r="AD152" s="163">
        <v>10</v>
      </c>
      <c r="AE152" s="163">
        <v>2</v>
      </c>
      <c r="AF152" s="163">
        <v>0</v>
      </c>
      <c r="AG152" s="163">
        <v>2</v>
      </c>
      <c r="AH152" s="163">
        <v>10</v>
      </c>
      <c r="AI152" s="163">
        <v>7</v>
      </c>
      <c r="AJ152" s="163">
        <v>0</v>
      </c>
      <c r="AK152" s="163">
        <v>0</v>
      </c>
      <c r="AL152" s="163">
        <v>4</v>
      </c>
      <c r="AM152" s="163">
        <v>0</v>
      </c>
      <c r="AN152" s="163">
        <v>28</v>
      </c>
      <c r="AO152" s="163">
        <v>2</v>
      </c>
      <c r="AP152" s="163">
        <v>1</v>
      </c>
      <c r="AQ152" s="163">
        <v>0</v>
      </c>
      <c r="AR152" s="163">
        <v>4</v>
      </c>
      <c r="AS152" s="283">
        <v>3.3333333E-2</v>
      </c>
      <c r="AT152" s="283">
        <v>0.233333333</v>
      </c>
      <c r="AU152" s="283">
        <v>0.26744185999999998</v>
      </c>
      <c r="AV152" s="283">
        <v>0.27906976999999999</v>
      </c>
      <c r="AW152" s="283">
        <v>2.3255809999999998E-2</v>
      </c>
      <c r="AX152" s="283">
        <v>0.32558140000000002</v>
      </c>
      <c r="AY152" s="363">
        <v>109.706</v>
      </c>
      <c r="AZ152" s="283">
        <v>0.1255144</v>
      </c>
      <c r="BA152" s="283">
        <v>0.53488371999999995</v>
      </c>
      <c r="BB152" s="283">
        <v>0.139534883</v>
      </c>
      <c r="BC152" s="283">
        <v>0.325581395</v>
      </c>
      <c r="BD152" s="164">
        <v>0.14285714199999999</v>
      </c>
      <c r="BE152" s="164">
        <v>0.123893805</v>
      </c>
      <c r="BF152" s="164">
        <v>0.16666666599999999</v>
      </c>
      <c r="BG152" s="164">
        <v>0.194690265</v>
      </c>
      <c r="BH152" s="164">
        <v>0.36135693099999999</v>
      </c>
      <c r="BI152" s="164">
        <v>7.0796460000000005E-2</v>
      </c>
      <c r="BJ152" s="165">
        <v>45.738977880523301</v>
      </c>
      <c r="BK152" s="164">
        <v>0.16351773738861</v>
      </c>
      <c r="BL152" s="165">
        <v>-14.165027031103399</v>
      </c>
      <c r="BM152" s="165">
        <v>-0.12765843550334199</v>
      </c>
      <c r="BN152" s="165">
        <v>0.35756531567953898</v>
      </c>
      <c r="BO152" s="165">
        <v>-0.44894225133511501</v>
      </c>
      <c r="BP152" s="165">
        <v>-0.741996169090271</v>
      </c>
      <c r="BQ152" s="165">
        <v>-14.6134789505846</v>
      </c>
      <c r="BR152" s="165">
        <v>-14.4234164444602</v>
      </c>
      <c r="BS152" s="289">
        <v>-1.5092469273865099</v>
      </c>
      <c r="BT152" s="297"/>
      <c r="BU152" s="284"/>
      <c r="BV152" s="298"/>
      <c r="BW152" s="297"/>
      <c r="BX152" s="297"/>
      <c r="BY152" s="297"/>
      <c r="BZ152" s="297"/>
      <c r="CA152" s="284"/>
      <c r="CB152" s="298"/>
      <c r="CC152" s="297">
        <v>35</v>
      </c>
      <c r="CD152" s="284">
        <v>275.10000000000002</v>
      </c>
      <c r="CE152" s="352">
        <v>-2</v>
      </c>
      <c r="CF152" s="298">
        <v>-3</v>
      </c>
      <c r="CG152" s="297"/>
      <c r="CH152" s="284"/>
      <c r="CI152" s="352"/>
      <c r="CJ152" s="298"/>
      <c r="CK152" s="297"/>
      <c r="CL152" s="284"/>
      <c r="CM152" s="352"/>
      <c r="CN152" s="298"/>
      <c r="CO152" s="297"/>
      <c r="CP152" s="284"/>
      <c r="CQ152" s="352"/>
      <c r="CR152" s="298"/>
      <c r="CS152" s="297"/>
      <c r="CT152" s="284"/>
      <c r="CU152" s="352"/>
      <c r="CV152" s="352"/>
      <c r="CW152" s="298"/>
      <c r="CX152" s="297"/>
      <c r="CY152" s="284"/>
      <c r="CZ152" s="352"/>
      <c r="DA152" s="352"/>
      <c r="DB152" s="298"/>
      <c r="DC152" s="297"/>
      <c r="DD152" s="284"/>
      <c r="DE152" s="352"/>
      <c r="DF152" s="352"/>
      <c r="DG152" s="298"/>
      <c r="DH152" s="320">
        <v>-2</v>
      </c>
      <c r="DI152" s="319">
        <v>-4.1939740180969203</v>
      </c>
      <c r="DP152" s="165"/>
      <c r="DQ152" s="165"/>
      <c r="DR152" s="165"/>
      <c r="ED152" s="165"/>
      <c r="EE152" s="165"/>
      <c r="EF152" s="165"/>
      <c r="EG152" s="165"/>
      <c r="EH152" s="166"/>
      <c r="EI152" s="165"/>
      <c r="EJ152" s="164"/>
      <c r="EK152" s="164"/>
      <c r="EL152" s="283"/>
      <c r="EM152" s="283"/>
      <c r="EN152" s="283"/>
      <c r="EO152" s="283"/>
      <c r="EP152" s="283"/>
      <c r="EQ152" s="283"/>
      <c r="ER152" s="165"/>
      <c r="ES152" s="166"/>
      <c r="ET152" s="166"/>
      <c r="EU152" s="166"/>
      <c r="EV152" s="166"/>
      <c r="EW152" s="166"/>
      <c r="EX152" s="289"/>
    </row>
    <row r="153" spans="1:159" ht="13" customHeight="1">
      <c r="A153" s="160" t="s">
        <v>129</v>
      </c>
      <c r="C153" s="160">
        <v>19844</v>
      </c>
      <c r="D153" s="160">
        <v>647351</v>
      </c>
      <c r="E153" s="160" t="s">
        <v>354</v>
      </c>
      <c r="G153" s="175"/>
      <c r="H153" s="168" t="s">
        <v>1308</v>
      </c>
      <c r="I153" s="169" t="s">
        <v>0</v>
      </c>
      <c r="J153" s="170">
        <v>27</v>
      </c>
      <c r="K153" s="161">
        <v>5</v>
      </c>
      <c r="L153" s="161" t="s">
        <v>838</v>
      </c>
      <c r="Z153" s="163">
        <v>94</v>
      </c>
      <c r="AA153" s="163">
        <v>364</v>
      </c>
      <c r="AB153" s="163">
        <v>337</v>
      </c>
      <c r="AC153" s="163">
        <v>81</v>
      </c>
      <c r="AD153" s="163">
        <v>57</v>
      </c>
      <c r="AE153" s="163">
        <v>17</v>
      </c>
      <c r="AF153" s="163">
        <v>1</v>
      </c>
      <c r="AG153" s="163">
        <v>6</v>
      </c>
      <c r="AH153" s="163">
        <v>34</v>
      </c>
      <c r="AI153" s="163">
        <v>26</v>
      </c>
      <c r="AJ153" s="163">
        <v>4</v>
      </c>
      <c r="AK153" s="163">
        <v>2</v>
      </c>
      <c r="AL153" s="163">
        <v>20</v>
      </c>
      <c r="AM153" s="163">
        <v>1</v>
      </c>
      <c r="AN153" s="163">
        <v>62</v>
      </c>
      <c r="AO153" s="163">
        <v>5</v>
      </c>
      <c r="AP153" s="163">
        <v>0</v>
      </c>
      <c r="AQ153" s="163">
        <v>2</v>
      </c>
      <c r="AR153" s="163">
        <v>4</v>
      </c>
      <c r="AS153" s="283">
        <v>5.4945054E-2</v>
      </c>
      <c r="AT153" s="283">
        <v>0.17032966999999999</v>
      </c>
      <c r="AU153" s="283">
        <v>0.40794224000000001</v>
      </c>
      <c r="AV153" s="283">
        <v>0.22743682000000001</v>
      </c>
      <c r="AW153" s="283">
        <v>4.33213E-2</v>
      </c>
      <c r="AX153" s="283">
        <v>0.29241876999999999</v>
      </c>
      <c r="AY153" s="363">
        <v>109.887</v>
      </c>
      <c r="AZ153" s="283">
        <v>7.1684590000000006E-2</v>
      </c>
      <c r="BA153" s="283">
        <v>0.44363636299999998</v>
      </c>
      <c r="BB153" s="283">
        <v>0.19272727200000001</v>
      </c>
      <c r="BC153" s="283">
        <v>0.36363636300000002</v>
      </c>
      <c r="BD153" s="164">
        <v>0.27881040800000001</v>
      </c>
      <c r="BE153" s="164">
        <v>0.240356083</v>
      </c>
      <c r="BF153" s="164">
        <v>0.292817679</v>
      </c>
      <c r="BG153" s="164">
        <v>0.35014836700000002</v>
      </c>
      <c r="BH153" s="164">
        <v>0.64296604599999996</v>
      </c>
      <c r="BI153" s="164">
        <v>0.109792284</v>
      </c>
      <c r="BJ153" s="165">
        <v>70.932739424091807</v>
      </c>
      <c r="BK153" s="164">
        <v>0.283005853934301</v>
      </c>
      <c r="BL153" s="165">
        <v>-7.9609108721893698</v>
      </c>
      <c r="BM153" s="165">
        <v>34.619107201131001</v>
      </c>
      <c r="BN153" s="165">
        <v>86.832985328643403</v>
      </c>
      <c r="BO153" s="165">
        <v>0.63581172801362096</v>
      </c>
      <c r="BP153" s="165">
        <v>0.60268331319093704</v>
      </c>
      <c r="BQ153" s="165">
        <v>7.1583487581405301</v>
      </c>
      <c r="BR153" s="165">
        <v>-4.8812770923655897</v>
      </c>
      <c r="BS153" s="289">
        <v>0.73929800733400597</v>
      </c>
      <c r="BT153" s="297"/>
      <c r="BU153" s="284"/>
      <c r="BV153" s="298"/>
      <c r="BW153" s="297"/>
      <c r="BX153" s="297"/>
      <c r="BY153" s="297"/>
      <c r="BZ153" s="297"/>
      <c r="CA153" s="284"/>
      <c r="CB153" s="298"/>
      <c r="CC153" s="297">
        <v>5</v>
      </c>
      <c r="CD153" s="284">
        <v>30</v>
      </c>
      <c r="CE153" s="352">
        <v>-1</v>
      </c>
      <c r="CF153" s="298">
        <v>0</v>
      </c>
      <c r="CG153" s="297">
        <v>19</v>
      </c>
      <c r="CH153" s="284">
        <v>146</v>
      </c>
      <c r="CI153" s="352">
        <v>-2</v>
      </c>
      <c r="CJ153" s="298">
        <v>0</v>
      </c>
      <c r="CK153" s="297">
        <v>56</v>
      </c>
      <c r="CL153" s="284">
        <v>430.1</v>
      </c>
      <c r="CM153" s="352">
        <v>1</v>
      </c>
      <c r="CN153" s="298">
        <v>1</v>
      </c>
      <c r="CO153" s="297"/>
      <c r="CP153" s="284"/>
      <c r="CQ153" s="352"/>
      <c r="CR153" s="298"/>
      <c r="CS153" s="297">
        <v>1</v>
      </c>
      <c r="CT153" s="284">
        <v>8</v>
      </c>
      <c r="CU153" s="352">
        <v>0</v>
      </c>
      <c r="CV153" s="352">
        <v>0</v>
      </c>
      <c r="CW153" s="298">
        <v>0</v>
      </c>
      <c r="CX153" s="297"/>
      <c r="CY153" s="284"/>
      <c r="CZ153" s="352"/>
      <c r="DA153" s="352"/>
      <c r="DB153" s="298"/>
      <c r="DC153" s="297"/>
      <c r="DD153" s="284"/>
      <c r="DE153" s="352"/>
      <c r="DF153" s="352"/>
      <c r="DG153" s="298"/>
      <c r="DH153" s="320">
        <v>-2</v>
      </c>
      <c r="DI153" s="319">
        <v>-0.105572402477264</v>
      </c>
      <c r="DP153" s="165"/>
      <c r="DQ153" s="165"/>
      <c r="DR153" s="165"/>
      <c r="ED153" s="165"/>
      <c r="EE153" s="165"/>
      <c r="EF153" s="165"/>
      <c r="EG153" s="165"/>
      <c r="EH153" s="166"/>
      <c r="EI153" s="165"/>
      <c r="EJ153" s="164"/>
      <c r="EK153" s="164"/>
      <c r="EL153" s="283"/>
      <c r="EM153" s="283"/>
      <c r="EN153" s="283"/>
      <c r="EO153" s="283"/>
      <c r="EP153" s="283"/>
      <c r="EQ153" s="283"/>
      <c r="ER153" s="165"/>
      <c r="ES153" s="166"/>
      <c r="ET153" s="166"/>
      <c r="EU153" s="166"/>
      <c r="EV153" s="166"/>
      <c r="EW153" s="166"/>
      <c r="EX153" s="289"/>
    </row>
    <row r="154" spans="1:159" ht="13" customHeight="1">
      <c r="A154" s="160" t="s">
        <v>129</v>
      </c>
      <c r="B154" s="160">
        <v>9900</v>
      </c>
      <c r="C154" s="160">
        <v>17232</v>
      </c>
      <c r="D154" s="160">
        <v>660162</v>
      </c>
      <c r="E154" s="160" t="s">
        <v>164</v>
      </c>
      <c r="G154" s="175"/>
      <c r="H154" s="168" t="s">
        <v>934</v>
      </c>
      <c r="I154" s="169" t="s">
        <v>3377</v>
      </c>
      <c r="J154" s="170">
        <v>29</v>
      </c>
      <c r="K154" s="161">
        <v>5</v>
      </c>
      <c r="L154" s="161" t="s">
        <v>2547</v>
      </c>
      <c r="Z154" s="163">
        <v>12</v>
      </c>
      <c r="AA154" s="163">
        <v>45</v>
      </c>
      <c r="AB154" s="163">
        <v>40</v>
      </c>
      <c r="AC154" s="163">
        <v>11</v>
      </c>
      <c r="AD154" s="163">
        <v>7</v>
      </c>
      <c r="AE154" s="163">
        <v>3</v>
      </c>
      <c r="AF154" s="163">
        <v>1</v>
      </c>
      <c r="AG154" s="163">
        <v>0</v>
      </c>
      <c r="AH154" s="163">
        <v>4</v>
      </c>
      <c r="AI154" s="163">
        <v>0</v>
      </c>
      <c r="AJ154" s="163">
        <v>1</v>
      </c>
      <c r="AK154" s="163">
        <v>0</v>
      </c>
      <c r="AL154" s="163">
        <v>5</v>
      </c>
      <c r="AM154" s="163">
        <v>0</v>
      </c>
      <c r="AN154" s="163">
        <v>11</v>
      </c>
      <c r="AO154" s="163">
        <v>0</v>
      </c>
      <c r="AP154" s="163">
        <v>0</v>
      </c>
      <c r="AQ154" s="163">
        <v>0</v>
      </c>
      <c r="AR154" s="163">
        <v>2</v>
      </c>
      <c r="AS154" s="283">
        <v>0.111111111</v>
      </c>
      <c r="AT154" s="283">
        <v>0.24444444400000001</v>
      </c>
      <c r="AU154" s="283">
        <v>0.41379310000000002</v>
      </c>
      <c r="AV154" s="283">
        <v>0.34482759000000002</v>
      </c>
      <c r="AW154" s="283">
        <v>0</v>
      </c>
      <c r="AX154" s="283">
        <v>0.34482759000000002</v>
      </c>
      <c r="AY154" s="363">
        <v>108.57299999999999</v>
      </c>
      <c r="AZ154" s="283">
        <v>0.109375</v>
      </c>
      <c r="BA154" s="283">
        <v>0.551724137</v>
      </c>
      <c r="BB154" s="283">
        <v>0.27586206800000002</v>
      </c>
      <c r="BC154" s="283">
        <v>0.17241379300000001</v>
      </c>
      <c r="BD154" s="164">
        <v>0.37931034400000002</v>
      </c>
      <c r="BE154" s="164">
        <v>0.27500000000000002</v>
      </c>
      <c r="BF154" s="164">
        <v>0.35555555500000002</v>
      </c>
      <c r="BG154" s="164">
        <v>0.4</v>
      </c>
      <c r="BH154" s="164">
        <v>0.75555555500000005</v>
      </c>
      <c r="BI154" s="164">
        <v>0.125</v>
      </c>
      <c r="BJ154" s="165">
        <v>80.757883022193795</v>
      </c>
      <c r="BK154" s="164">
        <v>0.33268611166212197</v>
      </c>
      <c r="BL154" s="165">
        <v>0.81517678493265999</v>
      </c>
      <c r="BM154" s="165">
        <v>6.0791900082827004</v>
      </c>
      <c r="BN154" s="165">
        <v>117.29765428171</v>
      </c>
      <c r="BO154" s="165">
        <v>-0.33329754218443403</v>
      </c>
      <c r="BP154" s="165">
        <v>-0.112782299518585</v>
      </c>
      <c r="BQ154" s="165">
        <v>2.6622802789193099</v>
      </c>
      <c r="BR154" s="165">
        <v>0.77786413574223501</v>
      </c>
      <c r="BS154" s="289">
        <v>0.27495426273152601</v>
      </c>
      <c r="BT154" s="297"/>
      <c r="BU154" s="284"/>
      <c r="BV154" s="298"/>
      <c r="BW154" s="297"/>
      <c r="BX154" s="297"/>
      <c r="BY154" s="297"/>
      <c r="BZ154" s="297"/>
      <c r="CA154" s="284"/>
      <c r="CB154" s="298"/>
      <c r="CC154" s="297"/>
      <c r="CD154" s="284"/>
      <c r="CE154" s="352"/>
      <c r="CF154" s="298"/>
      <c r="CG154" s="297"/>
      <c r="CH154" s="284"/>
      <c r="CI154" s="352"/>
      <c r="CJ154" s="298"/>
      <c r="CK154" s="297">
        <v>11</v>
      </c>
      <c r="CL154" s="284">
        <v>86</v>
      </c>
      <c r="CM154" s="352">
        <v>0</v>
      </c>
      <c r="CN154" s="298">
        <v>0</v>
      </c>
      <c r="CO154" s="297"/>
      <c r="CP154" s="284"/>
      <c r="CQ154" s="352"/>
      <c r="CR154" s="298"/>
      <c r="CS154" s="297"/>
      <c r="CT154" s="284"/>
      <c r="CU154" s="352"/>
      <c r="CV154" s="352"/>
      <c r="CW154" s="298"/>
      <c r="CX154" s="297"/>
      <c r="CY154" s="284"/>
      <c r="CZ154" s="352"/>
      <c r="DA154" s="352"/>
      <c r="DB154" s="298"/>
      <c r="DC154" s="297"/>
      <c r="DD154" s="284"/>
      <c r="DE154" s="352"/>
      <c r="DF154" s="352"/>
      <c r="DG154" s="298"/>
      <c r="DH154" s="320">
        <v>0</v>
      </c>
      <c r="DI154" s="319">
        <v>0.38294932618737199</v>
      </c>
      <c r="DP154" s="165"/>
      <c r="DQ154" s="165"/>
      <c r="DR154" s="165"/>
      <c r="ED154" s="165"/>
      <c r="EE154" s="165"/>
      <c r="EF154" s="165"/>
      <c r="EG154" s="165"/>
      <c r="EH154" s="166"/>
      <c r="EI154" s="165"/>
      <c r="EJ154" s="164"/>
      <c r="EK154" s="164"/>
      <c r="EL154" s="283"/>
      <c r="EM154" s="283"/>
      <c r="EN154" s="283"/>
      <c r="EO154" s="283"/>
      <c r="EP154" s="283"/>
      <c r="EQ154" s="283"/>
      <c r="ER154" s="165"/>
      <c r="ES154" s="166"/>
      <c r="ET154" s="166"/>
      <c r="EU154" s="166"/>
      <c r="EV154" s="166"/>
      <c r="EW154" s="166"/>
      <c r="EX154" s="289"/>
    </row>
    <row r="155" spans="1:159" ht="13" customHeight="1">
      <c r="A155" s="160" t="s">
        <v>129</v>
      </c>
      <c r="B155" s="160">
        <v>11886</v>
      </c>
      <c r="C155" s="160">
        <v>23733</v>
      </c>
      <c r="D155" s="160">
        <v>677649</v>
      </c>
      <c r="E155" s="160" t="s">
        <v>14</v>
      </c>
      <c r="G155" s="175"/>
      <c r="H155" s="162" t="s">
        <v>2524</v>
      </c>
      <c r="I155" s="162" t="s">
        <v>3032</v>
      </c>
      <c r="J155" s="160">
        <v>25</v>
      </c>
      <c r="K155" s="161">
        <v>5</v>
      </c>
      <c r="L155" s="161" t="s">
        <v>837</v>
      </c>
      <c r="Z155" s="163">
        <v>92</v>
      </c>
      <c r="AA155" s="163">
        <v>285</v>
      </c>
      <c r="AB155" s="163">
        <v>268</v>
      </c>
      <c r="AC155" s="163">
        <v>66</v>
      </c>
      <c r="AD155" s="163">
        <v>52</v>
      </c>
      <c r="AE155" s="163">
        <v>11</v>
      </c>
      <c r="AF155" s="163">
        <v>0</v>
      </c>
      <c r="AG155" s="163">
        <v>3</v>
      </c>
      <c r="AH155" s="163">
        <v>26</v>
      </c>
      <c r="AI155" s="163">
        <v>20</v>
      </c>
      <c r="AJ155" s="163">
        <v>1</v>
      </c>
      <c r="AK155" s="163">
        <v>2</v>
      </c>
      <c r="AL155" s="163">
        <v>14</v>
      </c>
      <c r="AM155" s="163">
        <v>0</v>
      </c>
      <c r="AN155" s="163">
        <v>63</v>
      </c>
      <c r="AO155" s="163">
        <v>2</v>
      </c>
      <c r="AP155" s="163">
        <v>1</v>
      </c>
      <c r="AQ155" s="163">
        <v>0</v>
      </c>
      <c r="AR155" s="163">
        <v>6</v>
      </c>
      <c r="AS155" s="283">
        <v>4.9122806999999998E-2</v>
      </c>
      <c r="AT155" s="283">
        <v>0.221052631</v>
      </c>
      <c r="AU155" s="283">
        <v>0.31553397999999999</v>
      </c>
      <c r="AV155" s="283">
        <v>0.27669903000000001</v>
      </c>
      <c r="AW155" s="283">
        <v>3.3980580000000003E-2</v>
      </c>
      <c r="AX155" s="283">
        <v>0.35922330000000002</v>
      </c>
      <c r="AY155" s="363">
        <v>111.809</v>
      </c>
      <c r="AZ155" s="283">
        <v>0.12931885000000001</v>
      </c>
      <c r="BA155" s="283">
        <v>0.46829268200000002</v>
      </c>
      <c r="BB155" s="283">
        <v>0.15609756</v>
      </c>
      <c r="BC155" s="283">
        <v>0.37560975600000002</v>
      </c>
      <c r="BD155" s="164">
        <v>0.31034482699999999</v>
      </c>
      <c r="BE155" s="164">
        <v>0.246268656</v>
      </c>
      <c r="BF155" s="164">
        <v>0.28771929800000001</v>
      </c>
      <c r="BG155" s="164">
        <v>0.32089552199999999</v>
      </c>
      <c r="BH155" s="164">
        <v>0.60861482</v>
      </c>
      <c r="BI155" s="164">
        <v>7.4626866E-2</v>
      </c>
      <c r="BJ155" s="165">
        <v>48.213661717927401</v>
      </c>
      <c r="BK155" s="164">
        <v>0.26977162068350202</v>
      </c>
      <c r="BL155" s="165">
        <v>-9.2688683300394707</v>
      </c>
      <c r="BM155" s="165">
        <v>24.069882084510802</v>
      </c>
      <c r="BN155" s="165">
        <v>73.570937318984093</v>
      </c>
      <c r="BO155" s="165">
        <v>-0.56180937746731496</v>
      </c>
      <c r="BP155" s="165">
        <v>-0.910290107131004</v>
      </c>
      <c r="BQ155" s="165">
        <v>1.18562979962451</v>
      </c>
      <c r="BR155" s="165">
        <v>-9.5288008703965801</v>
      </c>
      <c r="BS155" s="289">
        <v>0.122449153836129</v>
      </c>
      <c r="BT155" s="297"/>
      <c r="BU155" s="284"/>
      <c r="BV155" s="298"/>
      <c r="BW155" s="297"/>
      <c r="BX155" s="297"/>
      <c r="BY155" s="297"/>
      <c r="BZ155" s="297"/>
      <c r="CA155" s="284"/>
      <c r="CB155" s="298"/>
      <c r="CC155" s="297">
        <v>12</v>
      </c>
      <c r="CD155" s="284">
        <v>99</v>
      </c>
      <c r="CE155" s="352">
        <v>0</v>
      </c>
      <c r="CF155" s="298">
        <v>0</v>
      </c>
      <c r="CG155" s="297">
        <v>5</v>
      </c>
      <c r="CH155" s="284">
        <v>23</v>
      </c>
      <c r="CI155" s="352">
        <v>-1</v>
      </c>
      <c r="CJ155" s="298">
        <v>-2</v>
      </c>
      <c r="CK155" s="297">
        <v>27</v>
      </c>
      <c r="CL155" s="284">
        <v>220</v>
      </c>
      <c r="CM155" s="352">
        <v>2</v>
      </c>
      <c r="CN155" s="298">
        <v>4</v>
      </c>
      <c r="CO155" s="297">
        <v>9</v>
      </c>
      <c r="CP155" s="284">
        <v>53</v>
      </c>
      <c r="CQ155" s="352">
        <v>-2</v>
      </c>
      <c r="CR155" s="298">
        <v>0</v>
      </c>
      <c r="CS155" s="297">
        <v>19</v>
      </c>
      <c r="CT155" s="284">
        <v>133</v>
      </c>
      <c r="CU155" s="352">
        <v>3</v>
      </c>
      <c r="CV155" s="352">
        <v>0</v>
      </c>
      <c r="CW155" s="298">
        <v>1</v>
      </c>
      <c r="CX155" s="297">
        <v>1</v>
      </c>
      <c r="CY155" s="284">
        <v>1</v>
      </c>
      <c r="CZ155" s="352">
        <v>0</v>
      </c>
      <c r="DA155" s="352"/>
      <c r="DB155" s="298"/>
      <c r="DC155" s="297">
        <v>4</v>
      </c>
      <c r="DD155" s="284">
        <v>15</v>
      </c>
      <c r="DE155" s="352">
        <v>1</v>
      </c>
      <c r="DF155" s="352">
        <v>-1</v>
      </c>
      <c r="DG155" s="298">
        <v>0</v>
      </c>
      <c r="DH155" s="320">
        <v>3</v>
      </c>
      <c r="DI155" s="319">
        <v>1.2051408290862999</v>
      </c>
      <c r="DP155" s="165"/>
      <c r="DQ155" s="165"/>
      <c r="DR155" s="165"/>
      <c r="ED155" s="165"/>
      <c r="EE155" s="165"/>
      <c r="EF155" s="165"/>
      <c r="EG155" s="165"/>
      <c r="EH155" s="166"/>
      <c r="EI155" s="165"/>
      <c r="EJ155" s="164"/>
      <c r="EK155" s="164"/>
      <c r="EL155" s="283"/>
      <c r="EM155" s="283"/>
      <c r="EN155" s="283"/>
      <c r="EO155" s="283"/>
      <c r="EP155" s="283"/>
      <c r="EQ155" s="283"/>
      <c r="ER155" s="165"/>
      <c r="ES155" s="166"/>
      <c r="ET155" s="166"/>
      <c r="EU155" s="166"/>
      <c r="EV155" s="166"/>
      <c r="EW155" s="166"/>
      <c r="EX155" s="289"/>
    </row>
    <row r="156" spans="1:159" ht="13" customHeight="1">
      <c r="A156" s="160" t="s">
        <v>129</v>
      </c>
      <c r="B156" s="160">
        <v>12808</v>
      </c>
      <c r="C156" s="160">
        <v>19455</v>
      </c>
      <c r="D156" s="160">
        <v>655316</v>
      </c>
      <c r="E156" s="160" t="s">
        <v>563</v>
      </c>
      <c r="G156" s="175"/>
      <c r="H156" s="162" t="s">
        <v>3393</v>
      </c>
      <c r="I156" s="162" t="s">
        <v>3394</v>
      </c>
      <c r="J156" s="160">
        <v>27</v>
      </c>
      <c r="K156" s="161">
        <v>5</v>
      </c>
      <c r="L156" s="161" t="s">
        <v>837</v>
      </c>
      <c r="Z156" s="163">
        <v>59</v>
      </c>
      <c r="AA156" s="163">
        <v>142</v>
      </c>
      <c r="AB156" s="163">
        <v>125</v>
      </c>
      <c r="AC156" s="163">
        <v>26</v>
      </c>
      <c r="AD156" s="163">
        <v>20</v>
      </c>
      <c r="AE156" s="163">
        <v>5</v>
      </c>
      <c r="AF156" s="163">
        <v>0</v>
      </c>
      <c r="AG156" s="163">
        <v>1</v>
      </c>
      <c r="AH156" s="163">
        <v>14</v>
      </c>
      <c r="AI156" s="163">
        <v>16</v>
      </c>
      <c r="AJ156" s="163">
        <v>6</v>
      </c>
      <c r="AK156" s="163">
        <v>2</v>
      </c>
      <c r="AL156" s="163">
        <v>16</v>
      </c>
      <c r="AM156" s="163">
        <v>0</v>
      </c>
      <c r="AN156" s="163">
        <v>40</v>
      </c>
      <c r="AO156" s="163">
        <v>1</v>
      </c>
      <c r="AP156" s="163">
        <v>0</v>
      </c>
      <c r="AQ156" s="163">
        <v>0</v>
      </c>
      <c r="AR156" s="163">
        <v>3</v>
      </c>
      <c r="AS156" s="283">
        <v>0.112676056</v>
      </c>
      <c r="AT156" s="283">
        <v>0.28169013999999998</v>
      </c>
      <c r="AU156" s="283">
        <v>0.34117647000000001</v>
      </c>
      <c r="AV156" s="283">
        <v>0.23529412</v>
      </c>
      <c r="AW156" s="283">
        <v>9.4117649999999997E-2</v>
      </c>
      <c r="AX156" s="283">
        <v>0.41176470999999998</v>
      </c>
      <c r="AY156" s="363">
        <v>106.998</v>
      </c>
      <c r="AZ156" s="283">
        <v>9.4281299999999998E-2</v>
      </c>
      <c r="BA156" s="283">
        <v>0.39285714199999999</v>
      </c>
      <c r="BB156" s="283">
        <v>0.19047618999999999</v>
      </c>
      <c r="BC156" s="283">
        <v>0.41666666600000002</v>
      </c>
      <c r="BD156" s="164">
        <v>0.29761904700000003</v>
      </c>
      <c r="BE156" s="164">
        <v>0.20799999999999999</v>
      </c>
      <c r="BF156" s="164">
        <v>0.30281690100000003</v>
      </c>
      <c r="BG156" s="164">
        <v>0.27200000000000002</v>
      </c>
      <c r="BH156" s="164">
        <v>0.57481690100000005</v>
      </c>
      <c r="BI156" s="164">
        <v>6.4000000000000001E-2</v>
      </c>
      <c r="BJ156" s="165">
        <v>40.744680843393802</v>
      </c>
      <c r="BK156" s="164">
        <v>0.265509433729547</v>
      </c>
      <c r="BL156" s="165">
        <v>-5.1052991152358</v>
      </c>
      <c r="BM156" s="165">
        <v>11.5055870562243</v>
      </c>
      <c r="BN156" s="165">
        <v>68.000502662222402</v>
      </c>
      <c r="BO156" s="165">
        <v>-7.7168794732624902E-3</v>
      </c>
      <c r="BP156" s="165">
        <v>0.940178342163562</v>
      </c>
      <c r="BQ156" s="165">
        <v>-2.5125205354381999</v>
      </c>
      <c r="BR156" s="165">
        <v>-4.49348572647094</v>
      </c>
      <c r="BS156" s="289">
        <v>-0.25948741644123802</v>
      </c>
      <c r="BT156" s="297"/>
      <c r="BU156" s="284"/>
      <c r="BV156" s="298"/>
      <c r="BW156" s="297"/>
      <c r="BX156" s="297"/>
      <c r="BY156" s="297"/>
      <c r="BZ156" s="297"/>
      <c r="CA156" s="284"/>
      <c r="CB156" s="298"/>
      <c r="CC156" s="297">
        <v>5</v>
      </c>
      <c r="CD156" s="284">
        <v>16</v>
      </c>
      <c r="CE156" s="352">
        <v>0</v>
      </c>
      <c r="CF156" s="298">
        <v>0</v>
      </c>
      <c r="CG156" s="297">
        <v>21</v>
      </c>
      <c r="CH156" s="284">
        <v>127.1</v>
      </c>
      <c r="CI156" s="352">
        <v>2</v>
      </c>
      <c r="CJ156" s="298">
        <v>-2</v>
      </c>
      <c r="CK156" s="297">
        <v>25</v>
      </c>
      <c r="CL156" s="284">
        <v>164</v>
      </c>
      <c r="CM156" s="352">
        <v>-2</v>
      </c>
      <c r="CN156" s="298">
        <v>-3</v>
      </c>
      <c r="CO156" s="297"/>
      <c r="CP156" s="284"/>
      <c r="CQ156" s="352"/>
      <c r="CR156" s="298"/>
      <c r="CS156" s="297">
        <v>1</v>
      </c>
      <c r="CT156" s="284">
        <v>2</v>
      </c>
      <c r="CU156" s="352">
        <v>0</v>
      </c>
      <c r="CV156" s="352">
        <v>0</v>
      </c>
      <c r="CW156" s="298">
        <v>0</v>
      </c>
      <c r="CX156" s="297"/>
      <c r="CY156" s="284"/>
      <c r="CZ156" s="352"/>
      <c r="DA156" s="352"/>
      <c r="DB156" s="298"/>
      <c r="DC156" s="297"/>
      <c r="DD156" s="284"/>
      <c r="DE156" s="352"/>
      <c r="DF156" s="352"/>
      <c r="DG156" s="298"/>
      <c r="DH156" s="320">
        <v>0</v>
      </c>
      <c r="DI156" s="319">
        <v>-2.7410650700330699</v>
      </c>
      <c r="DP156" s="165"/>
      <c r="DQ156" s="165"/>
      <c r="DR156" s="165"/>
      <c r="ED156" s="165"/>
      <c r="EE156" s="165"/>
      <c r="EF156" s="165"/>
      <c r="EG156" s="165"/>
      <c r="EH156" s="166"/>
      <c r="EI156" s="165"/>
      <c r="EJ156" s="164"/>
      <c r="EK156" s="164"/>
      <c r="EL156" s="283"/>
      <c r="EM156" s="283"/>
      <c r="EN156" s="283"/>
      <c r="EO156" s="283"/>
      <c r="EP156" s="283"/>
      <c r="EQ156" s="283"/>
      <c r="ER156" s="165"/>
      <c r="ES156" s="166"/>
      <c r="ET156" s="166"/>
      <c r="EU156" s="166"/>
      <c r="EV156" s="166"/>
      <c r="EW156" s="166"/>
      <c r="EX156" s="289"/>
    </row>
    <row r="157" spans="1:159" ht="13" customHeight="1">
      <c r="A157" s="160" t="s">
        <v>129</v>
      </c>
      <c r="B157" s="160">
        <v>11743</v>
      </c>
      <c r="C157" s="160">
        <v>21897</v>
      </c>
      <c r="D157" s="160">
        <v>666624</v>
      </c>
      <c r="E157" s="160" t="s">
        <v>3331</v>
      </c>
      <c r="G157" s="175"/>
      <c r="H157" s="162" t="s">
        <v>2991</v>
      </c>
      <c r="I157" s="162" t="s">
        <v>2992</v>
      </c>
      <c r="J157" s="160">
        <v>25</v>
      </c>
      <c r="K157" s="161">
        <v>5</v>
      </c>
      <c r="L157" s="161" t="s">
        <v>837</v>
      </c>
      <c r="Z157" s="163">
        <v>152</v>
      </c>
      <c r="AA157" s="163">
        <v>611</v>
      </c>
      <c r="AB157" s="163">
        <v>535</v>
      </c>
      <c r="AC157" s="163">
        <v>105</v>
      </c>
      <c r="AD157" s="163">
        <v>70</v>
      </c>
      <c r="AE157" s="163">
        <v>11</v>
      </c>
      <c r="AF157" s="163">
        <v>3</v>
      </c>
      <c r="AG157" s="163">
        <v>21</v>
      </c>
      <c r="AH157" s="163">
        <v>56</v>
      </c>
      <c r="AI157" s="163">
        <v>60</v>
      </c>
      <c r="AJ157" s="163">
        <v>8</v>
      </c>
      <c r="AK157" s="163">
        <v>7</v>
      </c>
      <c r="AL157" s="163">
        <v>61</v>
      </c>
      <c r="AM157" s="163">
        <v>3</v>
      </c>
      <c r="AN157" s="163">
        <v>159</v>
      </c>
      <c r="AO157" s="163">
        <v>10</v>
      </c>
      <c r="AP157" s="163">
        <v>5</v>
      </c>
      <c r="AQ157" s="163">
        <v>0</v>
      </c>
      <c r="AR157" s="163">
        <v>15</v>
      </c>
      <c r="AS157" s="283">
        <v>9.9836332999999999E-2</v>
      </c>
      <c r="AT157" s="283">
        <v>0.26022913199999997</v>
      </c>
      <c r="AU157" s="283">
        <v>0.46456692999999999</v>
      </c>
      <c r="AV157" s="283">
        <v>0.17060367000000001</v>
      </c>
      <c r="AW157" s="283">
        <v>0.1023622</v>
      </c>
      <c r="AX157" s="283">
        <v>0.40419948</v>
      </c>
      <c r="AY157" s="363">
        <v>111.39400000000001</v>
      </c>
      <c r="AZ157" s="283">
        <v>0.14838435</v>
      </c>
      <c r="BA157" s="283">
        <v>0.45406824099999998</v>
      </c>
      <c r="BB157" s="283">
        <v>0.14435695500000001</v>
      </c>
      <c r="BC157" s="283">
        <v>0.40157480299999998</v>
      </c>
      <c r="BD157" s="164">
        <v>0.233333333</v>
      </c>
      <c r="BE157" s="164">
        <v>0.19626168199999999</v>
      </c>
      <c r="BF157" s="164">
        <v>0.28805237299999997</v>
      </c>
      <c r="BG157" s="164">
        <v>0.34579439200000001</v>
      </c>
      <c r="BH157" s="164">
        <v>0.63384676500000003</v>
      </c>
      <c r="BI157" s="164">
        <v>0.14953271000000001</v>
      </c>
      <c r="BJ157" s="165">
        <v>95.497415442862007</v>
      </c>
      <c r="BK157" s="164">
        <v>0.28043045436865399</v>
      </c>
      <c r="BL157" s="165">
        <v>-14.632417506555299</v>
      </c>
      <c r="BM157" s="165">
        <v>56.841184259375297</v>
      </c>
      <c r="BN157" s="165">
        <v>81.890178965298503</v>
      </c>
      <c r="BO157" s="165">
        <v>-0.62457607127424197</v>
      </c>
      <c r="BP157" s="165">
        <v>-2.2433313354849802</v>
      </c>
      <c r="BQ157" s="165">
        <v>-9.2746107133741305</v>
      </c>
      <c r="BR157" s="165">
        <v>-15.070133998075701</v>
      </c>
      <c r="BS157" s="289">
        <v>-0.95786073728227095</v>
      </c>
      <c r="BT157" s="297"/>
      <c r="BU157" s="284"/>
      <c r="BV157" s="298"/>
      <c r="BW157" s="297"/>
      <c r="BX157" s="297"/>
      <c r="BY157" s="297"/>
      <c r="BZ157" s="297"/>
      <c r="CA157" s="284"/>
      <c r="CB157" s="298"/>
      <c r="CC157" s="297"/>
      <c r="CD157" s="284"/>
      <c r="CE157" s="352"/>
      <c r="CF157" s="298"/>
      <c r="CG157" s="297">
        <v>21</v>
      </c>
      <c r="CH157" s="284">
        <v>184</v>
      </c>
      <c r="CI157" s="352">
        <v>-1</v>
      </c>
      <c r="CJ157" s="298">
        <v>-1</v>
      </c>
      <c r="CK157" s="297">
        <v>74</v>
      </c>
      <c r="CL157" s="284">
        <v>579</v>
      </c>
      <c r="CM157" s="352">
        <v>-4</v>
      </c>
      <c r="CN157" s="298">
        <v>-11</v>
      </c>
      <c r="CO157" s="297"/>
      <c r="CP157" s="284"/>
      <c r="CQ157" s="352"/>
      <c r="CR157" s="298"/>
      <c r="CS157" s="297">
        <v>10</v>
      </c>
      <c r="CT157" s="284">
        <v>75.2</v>
      </c>
      <c r="CU157" s="352">
        <v>-1</v>
      </c>
      <c r="CV157" s="352">
        <v>-1</v>
      </c>
      <c r="CW157" s="298">
        <v>0</v>
      </c>
      <c r="CX157" s="297"/>
      <c r="CY157" s="284"/>
      <c r="CZ157" s="352"/>
      <c r="DA157" s="352"/>
      <c r="DB157" s="298"/>
      <c r="DC157" s="297"/>
      <c r="DD157" s="284"/>
      <c r="DE157" s="352"/>
      <c r="DF157" s="352"/>
      <c r="DG157" s="298"/>
      <c r="DH157" s="320">
        <v>-6</v>
      </c>
      <c r="DI157" s="319">
        <v>-14.543825387954699</v>
      </c>
      <c r="DP157" s="165"/>
      <c r="DQ157" s="165"/>
      <c r="DR157" s="165"/>
      <c r="ED157" s="165"/>
      <c r="EE157" s="165"/>
      <c r="EF157" s="165"/>
      <c r="EG157" s="165"/>
      <c r="EH157" s="166"/>
      <c r="EI157" s="165"/>
      <c r="EJ157" s="164"/>
      <c r="EK157" s="164"/>
      <c r="EL157" s="283"/>
      <c r="EM157" s="283"/>
      <c r="EN157" s="283"/>
      <c r="EO157" s="283"/>
      <c r="EP157" s="283"/>
      <c r="EQ157" s="283"/>
      <c r="ER157" s="165"/>
      <c r="ES157" s="166"/>
      <c r="ET157" s="166"/>
      <c r="EU157" s="166"/>
      <c r="EV157" s="166"/>
      <c r="EW157" s="166"/>
      <c r="EX157" s="289"/>
    </row>
    <row r="158" spans="1:159" ht="13" customHeight="1">
      <c r="A158" s="160" t="s">
        <v>129</v>
      </c>
      <c r="B158" s="160">
        <v>9610</v>
      </c>
      <c r="C158" s="160">
        <v>15491</v>
      </c>
      <c r="D158" s="160">
        <v>641487</v>
      </c>
      <c r="E158" s="160" t="s">
        <v>598</v>
      </c>
      <c r="G158" s="175"/>
      <c r="H158" s="162" t="s">
        <v>240</v>
      </c>
      <c r="I158" s="162" t="s">
        <v>1670</v>
      </c>
      <c r="J158" s="161">
        <v>29</v>
      </c>
      <c r="K158" s="161">
        <v>6</v>
      </c>
      <c r="L158" s="161" t="s">
        <v>46</v>
      </c>
      <c r="Z158" s="163">
        <v>105</v>
      </c>
      <c r="AA158" s="163">
        <v>451</v>
      </c>
      <c r="AB158" s="163">
        <v>392</v>
      </c>
      <c r="AC158" s="163">
        <v>79</v>
      </c>
      <c r="AD158" s="163">
        <v>52</v>
      </c>
      <c r="AE158" s="163">
        <v>16</v>
      </c>
      <c r="AF158" s="163">
        <v>2</v>
      </c>
      <c r="AG158" s="163">
        <v>9</v>
      </c>
      <c r="AH158" s="163">
        <v>55</v>
      </c>
      <c r="AI158" s="163">
        <v>37</v>
      </c>
      <c r="AJ158" s="163">
        <v>5</v>
      </c>
      <c r="AK158" s="163">
        <v>0</v>
      </c>
      <c r="AL158" s="163">
        <v>52</v>
      </c>
      <c r="AM158" s="163">
        <v>0</v>
      </c>
      <c r="AN158" s="163">
        <v>102</v>
      </c>
      <c r="AO158" s="163">
        <v>6</v>
      </c>
      <c r="AP158" s="163">
        <v>1</v>
      </c>
      <c r="AQ158" s="163">
        <v>0</v>
      </c>
      <c r="AR158" s="163">
        <v>4</v>
      </c>
      <c r="AS158" s="283">
        <v>0.115299334</v>
      </c>
      <c r="AT158" s="283">
        <v>0.22616407899999999</v>
      </c>
      <c r="AU158" s="283">
        <v>0.32646048</v>
      </c>
      <c r="AV158" s="283">
        <v>0.26116837999999998</v>
      </c>
      <c r="AW158" s="283">
        <v>6.5292100000000006E-2</v>
      </c>
      <c r="AX158" s="283">
        <v>0.37457045</v>
      </c>
      <c r="AY158" s="363">
        <v>110.74299999999999</v>
      </c>
      <c r="AZ158" s="283">
        <v>7.1166930000000003E-2</v>
      </c>
      <c r="BA158" s="283">
        <v>0.45674740400000002</v>
      </c>
      <c r="BB158" s="283">
        <v>0.179930795</v>
      </c>
      <c r="BC158" s="283">
        <v>0.363321799</v>
      </c>
      <c r="BD158" s="164">
        <v>0.24822695</v>
      </c>
      <c r="BE158" s="164">
        <v>0.201530612</v>
      </c>
      <c r="BF158" s="164">
        <v>0.30376940099999999</v>
      </c>
      <c r="BG158" s="164">
        <v>0.321428571</v>
      </c>
      <c r="BH158" s="164">
        <v>0.62519797200000005</v>
      </c>
      <c r="BI158" s="164">
        <v>0.119897959</v>
      </c>
      <c r="BJ158" s="165">
        <v>77.461642780174301</v>
      </c>
      <c r="BK158" s="164">
        <v>0.28315379323557499</v>
      </c>
      <c r="BL158" s="165">
        <v>-9.8099552619070405</v>
      </c>
      <c r="BM158" s="165">
        <v>42.947155043223397</v>
      </c>
      <c r="BN158" s="165">
        <v>89.346290517684594</v>
      </c>
      <c r="BO158" s="165">
        <v>-0.78885916742168505</v>
      </c>
      <c r="BP158" s="165">
        <v>1.4395277500152499</v>
      </c>
      <c r="BQ158" s="165">
        <v>15.599307243685701</v>
      </c>
      <c r="BR158" s="165">
        <v>-4.0581970813483599</v>
      </c>
      <c r="BS158" s="289">
        <v>1.6110610352607999</v>
      </c>
      <c r="BT158" s="297"/>
      <c r="BU158" s="284"/>
      <c r="BV158" s="298"/>
      <c r="BW158" s="297"/>
      <c r="BX158" s="297"/>
      <c r="BY158" s="297"/>
      <c r="BZ158" s="297"/>
      <c r="CA158" s="284"/>
      <c r="CB158" s="298"/>
      <c r="CC158" s="297"/>
      <c r="CD158" s="284"/>
      <c r="CE158" s="352"/>
      <c r="CF158" s="298"/>
      <c r="CG158" s="297"/>
      <c r="CH158" s="284"/>
      <c r="CI158" s="352"/>
      <c r="CJ158" s="298"/>
      <c r="CK158" s="297"/>
      <c r="CL158" s="284"/>
      <c r="CM158" s="352"/>
      <c r="CN158" s="298"/>
      <c r="CO158" s="297">
        <v>103</v>
      </c>
      <c r="CP158" s="284">
        <v>888.2</v>
      </c>
      <c r="CQ158" s="352">
        <v>9</v>
      </c>
      <c r="CR158" s="298">
        <v>1</v>
      </c>
      <c r="CS158" s="297"/>
      <c r="CT158" s="284"/>
      <c r="CU158" s="352"/>
      <c r="CV158" s="352"/>
      <c r="CW158" s="298"/>
      <c r="CX158" s="297"/>
      <c r="CY158" s="284"/>
      <c r="CZ158" s="352"/>
      <c r="DA158" s="352"/>
      <c r="DB158" s="298"/>
      <c r="DC158" s="297"/>
      <c r="DD158" s="284"/>
      <c r="DE158" s="352"/>
      <c r="DF158" s="352"/>
      <c r="DG158" s="298"/>
      <c r="DH158" s="320">
        <v>9</v>
      </c>
      <c r="DI158" s="319">
        <v>4.6094702258706004</v>
      </c>
      <c r="DP158" s="165"/>
      <c r="DQ158" s="165"/>
      <c r="DR158" s="165"/>
      <c r="ED158" s="165"/>
      <c r="EE158" s="165"/>
      <c r="EF158" s="165"/>
      <c r="EG158" s="165"/>
      <c r="EH158" s="166"/>
      <c r="EI158" s="165"/>
      <c r="EJ158" s="164"/>
      <c r="EK158" s="164"/>
      <c r="EL158" s="283"/>
      <c r="EM158" s="283"/>
      <c r="EN158" s="283"/>
      <c r="EO158" s="283"/>
      <c r="EP158" s="283"/>
      <c r="EQ158" s="283"/>
      <c r="ER158" s="165"/>
      <c r="ES158" s="166"/>
      <c r="ET158" s="166"/>
      <c r="EU158" s="166"/>
      <c r="EV158" s="166"/>
      <c r="EW158" s="166"/>
      <c r="EX158" s="289"/>
    </row>
    <row r="159" spans="1:159" ht="13" customHeight="1">
      <c r="A159" s="160" t="s">
        <v>129</v>
      </c>
      <c r="B159" s="160">
        <v>11975</v>
      </c>
      <c r="C159" s="160">
        <v>21987</v>
      </c>
      <c r="E159" s="160" t="s">
        <v>3331</v>
      </c>
      <c r="G159" s="175"/>
      <c r="H159" s="162" t="s">
        <v>292</v>
      </c>
      <c r="I159" s="162" t="s">
        <v>2491</v>
      </c>
      <c r="J159" s="161">
        <v>24</v>
      </c>
      <c r="K159" s="161">
        <v>6</v>
      </c>
      <c r="L159" s="161" t="s">
        <v>2547</v>
      </c>
      <c r="Z159" s="163"/>
      <c r="AS159" s="283"/>
      <c r="AT159" s="283"/>
      <c r="AU159" s="283"/>
      <c r="AV159" s="283"/>
      <c r="AW159" s="283"/>
      <c r="AX159" s="283"/>
      <c r="AY159" s="165"/>
      <c r="AZ159" s="283"/>
      <c r="BA159" s="283"/>
      <c r="BB159" s="283"/>
      <c r="BC159" s="283"/>
      <c r="BD159" s="164"/>
      <c r="BE159" s="164"/>
      <c r="BF159" s="164"/>
      <c r="BG159" s="164"/>
      <c r="BH159" s="164"/>
      <c r="BI159" s="164"/>
      <c r="BJ159" s="164"/>
      <c r="BK159" s="164"/>
      <c r="BL159" s="165"/>
      <c r="BM159" s="165"/>
      <c r="BN159" s="165"/>
      <c r="BO159" s="165"/>
      <c r="BP159" s="165"/>
      <c r="BQ159" s="165"/>
      <c r="BR159" s="165"/>
      <c r="BS159" s="289"/>
      <c r="BT159" s="297"/>
      <c r="BU159" s="284"/>
      <c r="BV159" s="298"/>
      <c r="BW159" s="297"/>
      <c r="BX159" s="297"/>
      <c r="BY159" s="297"/>
      <c r="BZ159" s="297"/>
      <c r="CA159" s="284"/>
      <c r="CB159" s="298"/>
      <c r="CC159" s="297"/>
      <c r="CD159" s="284"/>
      <c r="CE159" s="352"/>
      <c r="CF159" s="298"/>
      <c r="CG159" s="297"/>
      <c r="CH159" s="284"/>
      <c r="CI159" s="352"/>
      <c r="CJ159" s="298"/>
      <c r="CK159" s="297"/>
      <c r="CL159" s="284"/>
      <c r="CM159" s="352"/>
      <c r="CN159" s="298"/>
      <c r="CO159" s="297"/>
      <c r="CP159" s="284"/>
      <c r="CQ159" s="352"/>
      <c r="CR159" s="298"/>
      <c r="CS159" s="297"/>
      <c r="CT159" s="284"/>
      <c r="CU159" s="352"/>
      <c r="CV159" s="352"/>
      <c r="CW159" s="298"/>
      <c r="CX159" s="297"/>
      <c r="CY159" s="284"/>
      <c r="CZ159" s="352"/>
      <c r="DA159" s="352"/>
      <c r="DB159" s="298"/>
      <c r="DC159" s="297"/>
      <c r="DD159" s="284"/>
      <c r="DE159" s="352"/>
      <c r="DF159" s="352"/>
      <c r="DG159" s="298"/>
      <c r="DH159" s="320"/>
      <c r="DI159" s="319"/>
      <c r="DP159" s="165"/>
      <c r="DQ159" s="165"/>
      <c r="DR159" s="165"/>
      <c r="ED159" s="165"/>
      <c r="EE159" s="165"/>
      <c r="EF159" s="165"/>
      <c r="EG159" s="165"/>
      <c r="EH159" s="166"/>
      <c r="EI159" s="166"/>
      <c r="EJ159" s="164"/>
      <c r="EK159" s="164"/>
      <c r="EL159" s="283"/>
      <c r="EM159" s="283"/>
      <c r="EN159" s="283"/>
      <c r="EO159" s="283"/>
      <c r="EP159" s="283"/>
      <c r="EQ159" s="283"/>
      <c r="ER159" s="165"/>
      <c r="ES159" s="166"/>
      <c r="ET159" s="166"/>
      <c r="EU159" s="166"/>
      <c r="EV159" s="166"/>
      <c r="EW159" s="166"/>
      <c r="EX159" s="289"/>
    </row>
    <row r="160" spans="1:159" ht="13" customHeight="1">
      <c r="A160" s="160" t="s">
        <v>129</v>
      </c>
      <c r="B160" s="160">
        <v>12787</v>
      </c>
      <c r="C160" s="160">
        <v>20311</v>
      </c>
      <c r="D160" s="160">
        <v>667452</v>
      </c>
      <c r="E160" s="160" t="s">
        <v>164</v>
      </c>
      <c r="G160" s="175"/>
      <c r="H160" s="162" t="s">
        <v>3411</v>
      </c>
      <c r="I160" s="162" t="s">
        <v>156</v>
      </c>
      <c r="J160" s="160">
        <v>28</v>
      </c>
      <c r="K160" s="161">
        <v>7</v>
      </c>
      <c r="L160" s="161" t="s">
        <v>837</v>
      </c>
      <c r="Z160" s="163">
        <v>66</v>
      </c>
      <c r="AA160" s="163">
        <v>189</v>
      </c>
      <c r="AB160" s="163">
        <v>173</v>
      </c>
      <c r="AC160" s="163">
        <v>37</v>
      </c>
      <c r="AD160" s="163">
        <v>27</v>
      </c>
      <c r="AE160" s="163">
        <v>7</v>
      </c>
      <c r="AF160" s="163">
        <v>0</v>
      </c>
      <c r="AG160" s="163">
        <v>3</v>
      </c>
      <c r="AH160" s="163">
        <v>17</v>
      </c>
      <c r="AI160" s="163">
        <v>14</v>
      </c>
      <c r="AJ160" s="163">
        <v>5</v>
      </c>
      <c r="AK160" s="163">
        <v>2</v>
      </c>
      <c r="AL160" s="163">
        <v>15</v>
      </c>
      <c r="AM160" s="163">
        <v>0</v>
      </c>
      <c r="AN160" s="163">
        <v>50</v>
      </c>
      <c r="AO160" s="163">
        <v>0</v>
      </c>
      <c r="AP160" s="163">
        <v>1</v>
      </c>
      <c r="AQ160" s="163">
        <v>0</v>
      </c>
      <c r="AR160" s="163">
        <v>6</v>
      </c>
      <c r="AS160" s="283">
        <v>7.9365079000000005E-2</v>
      </c>
      <c r="AT160" s="283">
        <v>0.26455026399999998</v>
      </c>
      <c r="AU160" s="283">
        <v>0.34677418999999998</v>
      </c>
      <c r="AV160" s="283">
        <v>0.29838710000000002</v>
      </c>
      <c r="AW160" s="283">
        <v>3.2258059999999998E-2</v>
      </c>
      <c r="AX160" s="283">
        <v>0.28225805999999998</v>
      </c>
      <c r="AY160" s="363">
        <v>108.455</v>
      </c>
      <c r="AZ160" s="283">
        <v>0.10923277000000001</v>
      </c>
      <c r="BA160" s="283">
        <v>0.38709677399999998</v>
      </c>
      <c r="BB160" s="283">
        <v>0.19354838699999999</v>
      </c>
      <c r="BC160" s="283">
        <v>0.41935483800000001</v>
      </c>
      <c r="BD160" s="164">
        <v>0.28099173500000002</v>
      </c>
      <c r="BE160" s="164">
        <v>0.21387283200000001</v>
      </c>
      <c r="BF160" s="164">
        <v>0.27513227499999998</v>
      </c>
      <c r="BG160" s="164">
        <v>0.30635838100000001</v>
      </c>
      <c r="BH160" s="164">
        <v>0.58149065600000005</v>
      </c>
      <c r="BI160" s="164">
        <v>9.2485549E-2</v>
      </c>
      <c r="BJ160" s="165">
        <v>59.751497179082897</v>
      </c>
      <c r="BK160" s="164">
        <v>0.25964606502068699</v>
      </c>
      <c r="BL160" s="165">
        <v>-7.6870087881549303</v>
      </c>
      <c r="BM160" s="165">
        <v>14.421846749915201</v>
      </c>
      <c r="BN160" s="165">
        <v>65.919793874728697</v>
      </c>
      <c r="BO160" s="165">
        <v>-0.74017245343447302</v>
      </c>
      <c r="BP160" s="165">
        <v>-0.30769997835159302</v>
      </c>
      <c r="BQ160" s="165">
        <v>-5.7336225607874898</v>
      </c>
      <c r="BR160" s="165">
        <v>-7.6777362351282603</v>
      </c>
      <c r="BS160" s="289">
        <v>-0.59215552038799901</v>
      </c>
      <c r="BT160" s="297"/>
      <c r="BU160" s="284"/>
      <c r="BV160" s="298"/>
      <c r="BW160" s="297"/>
      <c r="BX160" s="297"/>
      <c r="BY160" s="297"/>
      <c r="BZ160" s="297"/>
      <c r="CA160" s="284"/>
      <c r="CB160" s="298"/>
      <c r="CC160" s="297"/>
      <c r="CD160" s="284"/>
      <c r="CE160" s="352"/>
      <c r="CF160" s="298"/>
      <c r="CG160" s="297"/>
      <c r="CH160" s="284"/>
      <c r="CI160" s="352"/>
      <c r="CJ160" s="298"/>
      <c r="CK160" s="297"/>
      <c r="CL160" s="284"/>
      <c r="CM160" s="352"/>
      <c r="CN160" s="298"/>
      <c r="CO160" s="297"/>
      <c r="CP160" s="284"/>
      <c r="CQ160" s="352"/>
      <c r="CR160" s="298"/>
      <c r="CS160" s="297">
        <v>26</v>
      </c>
      <c r="CT160" s="284">
        <v>198.1</v>
      </c>
      <c r="CU160" s="352">
        <v>-1</v>
      </c>
      <c r="CV160" s="352">
        <v>-1</v>
      </c>
      <c r="CW160" s="298">
        <v>0</v>
      </c>
      <c r="CX160" s="297">
        <v>3</v>
      </c>
      <c r="CY160" s="284">
        <v>13</v>
      </c>
      <c r="CZ160" s="352">
        <v>-1</v>
      </c>
      <c r="DA160" s="352">
        <v>-1</v>
      </c>
      <c r="DB160" s="298">
        <v>0</v>
      </c>
      <c r="DC160" s="297">
        <v>28</v>
      </c>
      <c r="DD160" s="284">
        <v>172.2</v>
      </c>
      <c r="DE160" s="352">
        <v>-2</v>
      </c>
      <c r="DF160" s="352">
        <v>1</v>
      </c>
      <c r="DG160" s="298">
        <v>-1</v>
      </c>
      <c r="DH160" s="320">
        <v>-4</v>
      </c>
      <c r="DI160" s="319">
        <v>-4.3620469570159903</v>
      </c>
      <c r="DP160" s="165"/>
      <c r="DQ160" s="165"/>
      <c r="DR160" s="165"/>
      <c r="ED160" s="165"/>
      <c r="EE160" s="165"/>
      <c r="EF160" s="165"/>
      <c r="EG160" s="165"/>
      <c r="EH160" s="166"/>
      <c r="EI160" s="165"/>
      <c r="EJ160" s="164"/>
      <c r="EK160" s="164"/>
      <c r="EL160" s="283"/>
      <c r="EM160" s="283"/>
      <c r="EN160" s="283"/>
      <c r="EO160" s="283"/>
      <c r="EP160" s="283"/>
      <c r="EQ160" s="283"/>
      <c r="ER160" s="165"/>
      <c r="ES160" s="166"/>
      <c r="ET160" s="166"/>
      <c r="EU160" s="166"/>
      <c r="EV160" s="166"/>
      <c r="EW160" s="166"/>
      <c r="EX160" s="289"/>
    </row>
    <row r="161" spans="1:272" ht="13" customHeight="1">
      <c r="A161" s="160" t="s">
        <v>129</v>
      </c>
      <c r="B161" s="160">
        <v>12136</v>
      </c>
      <c r="C161" s="160">
        <v>25479</v>
      </c>
      <c r="D161" s="160">
        <v>686668</v>
      </c>
      <c r="E161" s="160" t="s">
        <v>246</v>
      </c>
      <c r="G161" s="175"/>
      <c r="H161" s="162" t="s">
        <v>1686</v>
      </c>
      <c r="I161" s="162" t="s">
        <v>3497</v>
      </c>
      <c r="J161" s="160">
        <v>26</v>
      </c>
      <c r="K161" s="161">
        <v>8</v>
      </c>
      <c r="L161" s="161" t="s">
        <v>837</v>
      </c>
      <c r="Z161" s="163">
        <v>149</v>
      </c>
      <c r="AA161" s="163">
        <v>603</v>
      </c>
      <c r="AB161" s="163">
        <v>542</v>
      </c>
      <c r="AC161" s="163">
        <v>141</v>
      </c>
      <c r="AD161" s="163">
        <v>90</v>
      </c>
      <c r="AE161" s="163">
        <v>24</v>
      </c>
      <c r="AF161" s="163">
        <v>4</v>
      </c>
      <c r="AG161" s="163">
        <v>23</v>
      </c>
      <c r="AH161" s="163">
        <v>82</v>
      </c>
      <c r="AI161" s="163">
        <v>72</v>
      </c>
      <c r="AJ161" s="163">
        <v>30</v>
      </c>
      <c r="AK161" s="163">
        <v>5</v>
      </c>
      <c r="AL161" s="163">
        <v>46</v>
      </c>
      <c r="AM161" s="163">
        <v>1</v>
      </c>
      <c r="AN161" s="163">
        <v>153</v>
      </c>
      <c r="AO161" s="163">
        <v>3</v>
      </c>
      <c r="AP161" s="163">
        <v>8</v>
      </c>
      <c r="AQ161" s="163">
        <v>4</v>
      </c>
      <c r="AR161" s="163">
        <v>13</v>
      </c>
      <c r="AS161" s="283">
        <v>7.6285240000000004E-2</v>
      </c>
      <c r="AT161" s="283">
        <v>0.253731343</v>
      </c>
      <c r="AU161" s="283">
        <v>0.38902743000000001</v>
      </c>
      <c r="AV161" s="283">
        <v>0.24688278999999999</v>
      </c>
      <c r="AW161" s="283">
        <v>0.10473815</v>
      </c>
      <c r="AX161" s="283">
        <v>0.40897756000000002</v>
      </c>
      <c r="AY161" s="363">
        <v>110.05800000000001</v>
      </c>
      <c r="AZ161" s="283">
        <v>0.13901761000000001</v>
      </c>
      <c r="BA161" s="283">
        <v>0.41012658200000002</v>
      </c>
      <c r="BB161" s="283">
        <v>0.2</v>
      </c>
      <c r="BC161" s="283">
        <v>0.389873417</v>
      </c>
      <c r="BD161" s="164">
        <v>0.31550802100000003</v>
      </c>
      <c r="BE161" s="164">
        <v>0.26014760100000001</v>
      </c>
      <c r="BF161" s="164">
        <v>0.31719532499999997</v>
      </c>
      <c r="BG161" s="164">
        <v>0.44649446399999998</v>
      </c>
      <c r="BH161" s="164">
        <v>0.76368978899999995</v>
      </c>
      <c r="BI161" s="164">
        <v>0.186346863</v>
      </c>
      <c r="BJ161" s="165">
        <v>118.635054048478</v>
      </c>
      <c r="BK161" s="164">
        <v>0.32798129938119203</v>
      </c>
      <c r="BL161" s="165">
        <v>8.6399784061269802</v>
      </c>
      <c r="BM161" s="165">
        <v>79.177755599017601</v>
      </c>
      <c r="BN161" s="165">
        <v>97.315414575598197</v>
      </c>
      <c r="BO161" s="165">
        <v>8.3678313782115502E-2</v>
      </c>
      <c r="BP161" s="165">
        <v>5.3521984070539403</v>
      </c>
      <c r="BQ161" s="165">
        <v>35.603372516916501</v>
      </c>
      <c r="BR161" s="165">
        <v>3.4164191830115298</v>
      </c>
      <c r="BS161" s="289">
        <v>3.6770354791939499</v>
      </c>
      <c r="BT161" s="297"/>
      <c r="BU161" s="284"/>
      <c r="BV161" s="298"/>
      <c r="BW161" s="297"/>
      <c r="BX161" s="297"/>
      <c r="BY161" s="297"/>
      <c r="BZ161" s="297"/>
      <c r="CA161" s="284"/>
      <c r="CB161" s="298"/>
      <c r="CC161" s="297"/>
      <c r="CD161" s="284"/>
      <c r="CE161" s="352"/>
      <c r="CF161" s="298"/>
      <c r="CG161" s="297"/>
      <c r="CH161" s="284"/>
      <c r="CI161" s="352"/>
      <c r="CJ161" s="298"/>
      <c r="CK161" s="297"/>
      <c r="CL161" s="284"/>
      <c r="CM161" s="352"/>
      <c r="CN161" s="298"/>
      <c r="CO161" s="297"/>
      <c r="CP161" s="284"/>
      <c r="CQ161" s="352"/>
      <c r="CR161" s="298"/>
      <c r="CS161" s="297"/>
      <c r="CT161" s="284"/>
      <c r="CU161" s="352"/>
      <c r="CV161" s="352"/>
      <c r="CW161" s="298"/>
      <c r="CX161" s="297">
        <v>146</v>
      </c>
      <c r="CY161" s="284">
        <v>1242.2</v>
      </c>
      <c r="CZ161" s="352">
        <v>11</v>
      </c>
      <c r="DA161" s="352">
        <v>16</v>
      </c>
      <c r="DB161" s="298">
        <v>1</v>
      </c>
      <c r="DC161" s="297"/>
      <c r="DD161" s="284"/>
      <c r="DE161" s="352"/>
      <c r="DF161" s="352"/>
      <c r="DG161" s="298"/>
      <c r="DH161" s="320">
        <v>11</v>
      </c>
      <c r="DI161" s="319">
        <v>12.134951591491699</v>
      </c>
      <c r="DP161" s="165"/>
      <c r="DQ161" s="165"/>
      <c r="DR161" s="165"/>
      <c r="ED161" s="165"/>
      <c r="EE161" s="165"/>
      <c r="EF161" s="165"/>
      <c r="EG161" s="165"/>
      <c r="EH161" s="166"/>
      <c r="EI161" s="165"/>
      <c r="EJ161" s="164"/>
      <c r="EK161" s="164"/>
      <c r="EL161" s="283"/>
      <c r="EM161" s="283"/>
      <c r="EN161" s="283"/>
      <c r="EO161" s="283"/>
      <c r="EP161" s="283"/>
      <c r="EQ161" s="283"/>
      <c r="ER161" s="165"/>
      <c r="ES161" s="166"/>
      <c r="ET161" s="166"/>
      <c r="EU161" s="166"/>
      <c r="EV161" s="166"/>
      <c r="EW161" s="166"/>
      <c r="EX161" s="289"/>
    </row>
    <row r="162" spans="1:272" s="167" customFormat="1" ht="13" customHeight="1">
      <c r="A162" s="200" t="s">
        <v>129</v>
      </c>
      <c r="B162" s="200">
        <v>12726</v>
      </c>
      <c r="C162" s="200">
        <v>26365</v>
      </c>
      <c r="D162" s="200">
        <v>676356</v>
      </c>
      <c r="E162" s="200" t="s">
        <v>2178</v>
      </c>
      <c r="F162" s="200"/>
      <c r="G162" s="175"/>
      <c r="H162" s="206" t="s">
        <v>3535</v>
      </c>
      <c r="I162" s="206" t="s">
        <v>3536</v>
      </c>
      <c r="J162" s="200">
        <v>25</v>
      </c>
      <c r="K162" s="161">
        <v>8</v>
      </c>
      <c r="L162" s="175" t="s">
        <v>837</v>
      </c>
      <c r="M162" s="210"/>
      <c r="N162" s="211"/>
      <c r="O162" s="175"/>
      <c r="P162" s="175"/>
      <c r="Q162" s="175"/>
      <c r="R162" s="175"/>
      <c r="S162" s="175"/>
      <c r="T162" s="175"/>
      <c r="U162" s="175"/>
      <c r="V162" s="175"/>
      <c r="W162" s="175"/>
      <c r="X162" s="175"/>
      <c r="Y162" s="210"/>
      <c r="Z162" s="163">
        <v>107</v>
      </c>
      <c r="AA162" s="163">
        <v>362</v>
      </c>
      <c r="AB162" s="163">
        <v>332</v>
      </c>
      <c r="AC162" s="163">
        <v>72</v>
      </c>
      <c r="AD162" s="163">
        <v>50</v>
      </c>
      <c r="AE162" s="163">
        <v>12</v>
      </c>
      <c r="AF162" s="163">
        <v>4</v>
      </c>
      <c r="AG162" s="163">
        <v>6</v>
      </c>
      <c r="AH162" s="163">
        <v>29</v>
      </c>
      <c r="AI162" s="163">
        <v>31</v>
      </c>
      <c r="AJ162" s="163">
        <v>16</v>
      </c>
      <c r="AK162" s="163">
        <v>6</v>
      </c>
      <c r="AL162" s="163">
        <v>24</v>
      </c>
      <c r="AM162" s="163">
        <v>1</v>
      </c>
      <c r="AN162" s="163">
        <v>77</v>
      </c>
      <c r="AO162" s="163">
        <v>4</v>
      </c>
      <c r="AP162" s="163">
        <v>0</v>
      </c>
      <c r="AQ162" s="163">
        <v>2</v>
      </c>
      <c r="AR162" s="163">
        <v>1</v>
      </c>
      <c r="AS162" s="283">
        <v>6.6298341999999996E-2</v>
      </c>
      <c r="AT162" s="283">
        <v>0.21270718199999999</v>
      </c>
      <c r="AU162" s="283">
        <v>0.45525292000000001</v>
      </c>
      <c r="AV162" s="283">
        <v>0.23735408999999999</v>
      </c>
      <c r="AW162" s="283">
        <v>3.8910510000000002E-2</v>
      </c>
      <c r="AX162" s="283">
        <v>0.28015563999999998</v>
      </c>
      <c r="AY162" s="363">
        <v>109.361</v>
      </c>
      <c r="AZ162" s="283">
        <v>0.11515602</v>
      </c>
      <c r="BA162" s="283">
        <v>0.372</v>
      </c>
      <c r="BB162" s="283">
        <v>0.20399999999999999</v>
      </c>
      <c r="BC162" s="283">
        <v>0.42399999999999999</v>
      </c>
      <c r="BD162" s="164">
        <v>0.26506024</v>
      </c>
      <c r="BE162" s="164">
        <v>0.21686746900000001</v>
      </c>
      <c r="BF162" s="164">
        <v>0.277777777</v>
      </c>
      <c r="BG162" s="164">
        <v>0.33132530100000002</v>
      </c>
      <c r="BH162" s="164">
        <v>0.60910307799999996</v>
      </c>
      <c r="BI162" s="164">
        <v>0.114457832</v>
      </c>
      <c r="BJ162" s="165">
        <v>73.946977661039298</v>
      </c>
      <c r="BK162" s="164">
        <v>0.26887733275511799</v>
      </c>
      <c r="BL162" s="165">
        <v>-12.033648160468299</v>
      </c>
      <c r="BM162" s="165">
        <v>30.312413769591998</v>
      </c>
      <c r="BN162" s="165">
        <v>76.974637326550905</v>
      </c>
      <c r="BO162" s="165">
        <v>0.15790066672007699</v>
      </c>
      <c r="BP162" s="165">
        <v>0.64401672035455704</v>
      </c>
      <c r="BQ162" s="165">
        <v>9.1302657465492292</v>
      </c>
      <c r="BR162" s="165">
        <v>-8.8931781697976398</v>
      </c>
      <c r="BS162" s="289">
        <v>0.94295311683125804</v>
      </c>
      <c r="BT162" s="297"/>
      <c r="BU162" s="284"/>
      <c r="BV162" s="298"/>
      <c r="BW162" s="297"/>
      <c r="BX162" s="297"/>
      <c r="BY162" s="297"/>
      <c r="BZ162" s="297"/>
      <c r="CA162" s="284"/>
      <c r="CB162" s="298"/>
      <c r="CC162" s="297"/>
      <c r="CD162" s="284"/>
      <c r="CE162" s="352"/>
      <c r="CF162" s="298"/>
      <c r="CG162" s="297"/>
      <c r="CH162" s="284"/>
      <c r="CI162" s="352"/>
      <c r="CJ162" s="298"/>
      <c r="CK162" s="297"/>
      <c r="CL162" s="284"/>
      <c r="CM162" s="352"/>
      <c r="CN162" s="298"/>
      <c r="CO162" s="297"/>
      <c r="CP162" s="284"/>
      <c r="CQ162" s="352"/>
      <c r="CR162" s="298"/>
      <c r="CS162" s="297">
        <v>12</v>
      </c>
      <c r="CT162" s="284">
        <v>90</v>
      </c>
      <c r="CU162" s="352">
        <v>0</v>
      </c>
      <c r="CV162" s="352">
        <v>1</v>
      </c>
      <c r="CW162" s="298">
        <v>0</v>
      </c>
      <c r="CX162" s="297">
        <v>42</v>
      </c>
      <c r="CY162" s="284">
        <v>312.2</v>
      </c>
      <c r="CZ162" s="352">
        <v>-1</v>
      </c>
      <c r="DA162" s="352">
        <v>2</v>
      </c>
      <c r="DB162" s="298">
        <v>0</v>
      </c>
      <c r="DC162" s="297">
        <v>57</v>
      </c>
      <c r="DD162" s="284">
        <v>383.1</v>
      </c>
      <c r="DE162" s="352">
        <v>6</v>
      </c>
      <c r="DF162" s="352">
        <v>5</v>
      </c>
      <c r="DG162" s="298">
        <v>1</v>
      </c>
      <c r="DH162" s="320">
        <v>5</v>
      </c>
      <c r="DI162" s="319">
        <v>5.9449775218963596</v>
      </c>
      <c r="DJ162" s="163"/>
      <c r="DK162" s="163"/>
      <c r="DL162" s="163"/>
      <c r="DM162" s="163"/>
      <c r="DN162" s="163"/>
      <c r="DO162" s="163"/>
      <c r="DP162" s="165"/>
      <c r="DQ162" s="165"/>
      <c r="DR162" s="165"/>
      <c r="DS162" s="163"/>
      <c r="DT162" s="163"/>
      <c r="DU162" s="163"/>
      <c r="DV162" s="163"/>
      <c r="DW162" s="163"/>
      <c r="DX162" s="163"/>
      <c r="DY162" s="163"/>
      <c r="DZ162" s="163"/>
      <c r="EA162" s="163"/>
      <c r="EB162" s="163"/>
      <c r="EC162" s="163"/>
      <c r="ED162" s="165"/>
      <c r="EE162" s="165"/>
      <c r="EF162" s="165"/>
      <c r="EG162" s="165"/>
      <c r="EH162" s="166"/>
      <c r="EI162" s="165"/>
      <c r="EJ162" s="164"/>
      <c r="EK162" s="164"/>
      <c r="EL162" s="283"/>
      <c r="EM162" s="283"/>
      <c r="EN162" s="283"/>
      <c r="EO162" s="283"/>
      <c r="EP162" s="283"/>
      <c r="EQ162" s="283"/>
      <c r="ER162" s="165"/>
      <c r="ES162" s="166"/>
      <c r="ET162" s="166"/>
      <c r="EU162" s="166"/>
      <c r="EV162" s="166"/>
      <c r="EW162" s="166"/>
      <c r="EX162" s="289"/>
      <c r="EY162" s="291"/>
      <c r="EZ162" s="162"/>
      <c r="FA162" s="162"/>
      <c r="FB162" s="162"/>
      <c r="FC162" s="162"/>
      <c r="FD162" s="162"/>
      <c r="FE162" s="162"/>
      <c r="FF162" s="162"/>
      <c r="FG162" s="162"/>
      <c r="FH162" s="162"/>
      <c r="FI162" s="162"/>
      <c r="FJ162" s="162"/>
      <c r="FK162" s="162"/>
      <c r="FL162" s="162"/>
      <c r="FM162" s="162"/>
      <c r="FN162" s="162"/>
      <c r="FO162" s="162"/>
      <c r="FP162" s="162"/>
      <c r="FQ162" s="162"/>
      <c r="FR162" s="162"/>
      <c r="FS162" s="162"/>
      <c r="FT162" s="162"/>
      <c r="FU162" s="162"/>
      <c r="FV162" s="162"/>
      <c r="FW162" s="162"/>
      <c r="FX162" s="162"/>
      <c r="FY162" s="162"/>
      <c r="FZ162" s="162"/>
      <c r="GA162" s="162"/>
      <c r="GB162" s="162"/>
      <c r="GC162" s="162"/>
      <c r="GD162" s="162"/>
      <c r="GE162" s="162"/>
      <c r="GF162" s="162"/>
      <c r="GG162" s="162"/>
      <c r="GH162" s="162"/>
      <c r="GI162" s="162"/>
      <c r="GJ162" s="162"/>
      <c r="GK162" s="162"/>
      <c r="GL162" s="162"/>
      <c r="GM162" s="162"/>
      <c r="GN162" s="162"/>
      <c r="GO162" s="162"/>
      <c r="GP162" s="162"/>
      <c r="GQ162" s="162"/>
      <c r="GR162" s="162"/>
      <c r="GS162" s="162"/>
      <c r="GT162" s="162"/>
      <c r="GU162" s="162"/>
      <c r="GV162" s="162"/>
      <c r="GW162" s="162"/>
      <c r="GX162" s="162"/>
      <c r="GY162" s="162"/>
      <c r="GZ162" s="162"/>
      <c r="HA162" s="162"/>
      <c r="HB162" s="162"/>
      <c r="HC162" s="162"/>
      <c r="HD162" s="162"/>
      <c r="HE162" s="162"/>
      <c r="HF162" s="162"/>
      <c r="HG162" s="162"/>
      <c r="HH162" s="162"/>
      <c r="HI162" s="162"/>
      <c r="HJ162" s="162"/>
      <c r="HK162" s="162"/>
      <c r="HL162" s="162"/>
      <c r="HM162" s="162"/>
      <c r="HN162" s="162"/>
      <c r="HO162" s="162"/>
      <c r="HP162" s="162"/>
      <c r="HQ162" s="162"/>
      <c r="HR162" s="162"/>
      <c r="HS162" s="162"/>
      <c r="HT162" s="162"/>
      <c r="HU162" s="162"/>
      <c r="HV162" s="162"/>
      <c r="HW162" s="162"/>
      <c r="HX162" s="162"/>
      <c r="HY162" s="162"/>
      <c r="HZ162" s="162"/>
      <c r="IA162" s="162"/>
      <c r="IB162" s="162"/>
      <c r="IC162" s="162"/>
      <c r="ID162" s="162"/>
      <c r="IE162" s="162"/>
      <c r="IF162" s="162"/>
      <c r="IG162" s="162"/>
      <c r="IH162" s="162"/>
      <c r="II162" s="162"/>
      <c r="IJ162" s="162"/>
      <c r="IK162" s="162"/>
      <c r="IL162" s="162"/>
      <c r="IM162" s="162"/>
      <c r="IN162" s="162"/>
      <c r="IO162" s="162"/>
      <c r="IP162" s="162"/>
      <c r="IQ162" s="162"/>
      <c r="IR162" s="162"/>
      <c r="IS162" s="162"/>
      <c r="IT162" s="162"/>
      <c r="IU162" s="162"/>
      <c r="IV162" s="162"/>
      <c r="IW162" s="162"/>
      <c r="IX162" s="162"/>
      <c r="IY162" s="162"/>
      <c r="IZ162" s="162"/>
      <c r="JA162" s="162"/>
      <c r="JB162" s="162"/>
      <c r="JC162" s="162"/>
      <c r="JD162" s="162"/>
      <c r="JE162" s="162"/>
      <c r="JF162" s="162"/>
      <c r="JG162" s="162"/>
      <c r="JH162" s="162"/>
      <c r="JI162" s="162"/>
      <c r="JJ162" s="162"/>
      <c r="JK162" s="162"/>
      <c r="JL162" s="162"/>
    </row>
    <row r="163" spans="1:272" ht="13" customHeight="1">
      <c r="A163" s="160" t="s">
        <v>129</v>
      </c>
      <c r="B163" s="160">
        <v>12342</v>
      </c>
      <c r="C163" s="160">
        <v>22244</v>
      </c>
      <c r="D163" s="160">
        <v>669261</v>
      </c>
      <c r="E163" s="160" t="s">
        <v>438</v>
      </c>
      <c r="G163" s="175"/>
      <c r="H163" s="162" t="s">
        <v>3003</v>
      </c>
      <c r="I163" s="162" t="s">
        <v>124</v>
      </c>
      <c r="J163" s="160">
        <v>25</v>
      </c>
      <c r="K163" s="161">
        <v>8</v>
      </c>
      <c r="L163" s="161" t="s">
        <v>46</v>
      </c>
      <c r="Z163" s="163">
        <v>88</v>
      </c>
      <c r="AA163" s="163">
        <v>277</v>
      </c>
      <c r="AB163" s="163">
        <v>247</v>
      </c>
      <c r="AC163" s="163">
        <v>45</v>
      </c>
      <c r="AD163" s="163">
        <v>28</v>
      </c>
      <c r="AE163" s="163">
        <v>8</v>
      </c>
      <c r="AF163" s="163">
        <v>0</v>
      </c>
      <c r="AG163" s="163">
        <v>9</v>
      </c>
      <c r="AH163" s="163">
        <v>29</v>
      </c>
      <c r="AI163" s="163">
        <v>26</v>
      </c>
      <c r="AJ163" s="163">
        <v>9</v>
      </c>
      <c r="AK163" s="163">
        <v>1</v>
      </c>
      <c r="AL163" s="163">
        <v>27</v>
      </c>
      <c r="AM163" s="163">
        <v>2</v>
      </c>
      <c r="AN163" s="163">
        <v>79</v>
      </c>
      <c r="AO163" s="163">
        <v>1</v>
      </c>
      <c r="AP163" s="163">
        <v>1</v>
      </c>
      <c r="AQ163" s="163">
        <v>1</v>
      </c>
      <c r="AR163" s="163">
        <v>3</v>
      </c>
      <c r="AS163" s="283">
        <v>9.7472924000000002E-2</v>
      </c>
      <c r="AT163" s="283">
        <v>0.28519855500000002</v>
      </c>
      <c r="AU163" s="283">
        <v>0.44117646999999999</v>
      </c>
      <c r="AV163" s="283">
        <v>0.23529412</v>
      </c>
      <c r="AW163" s="283">
        <v>8.8235289999999994E-2</v>
      </c>
      <c r="AX163" s="283">
        <v>0.38235293999999997</v>
      </c>
      <c r="AY163" s="363">
        <v>111.527</v>
      </c>
      <c r="AZ163" s="283">
        <v>0.11131059</v>
      </c>
      <c r="BA163" s="283">
        <v>0.46428571400000002</v>
      </c>
      <c r="BB163" s="283">
        <v>0.178571428</v>
      </c>
      <c r="BC163" s="283">
        <v>0.35714285699999998</v>
      </c>
      <c r="BD163" s="164">
        <v>0.22500000000000001</v>
      </c>
      <c r="BE163" s="164">
        <v>0.182186234</v>
      </c>
      <c r="BF163" s="164">
        <v>0.26449275300000002</v>
      </c>
      <c r="BG163" s="164">
        <v>0.32388663899999998</v>
      </c>
      <c r="BH163" s="164">
        <v>0.588379392</v>
      </c>
      <c r="BI163" s="164">
        <v>0.141700405</v>
      </c>
      <c r="BJ163" s="165">
        <v>90.211527767259994</v>
      </c>
      <c r="BK163" s="164">
        <v>0.259556310020224</v>
      </c>
      <c r="BL163" s="165">
        <v>-11.2861557040628</v>
      </c>
      <c r="BM163" s="165">
        <v>21.1167701374474</v>
      </c>
      <c r="BN163" s="165">
        <v>61.778987096303702</v>
      </c>
      <c r="BO163" s="165">
        <v>0.97745043402449905</v>
      </c>
      <c r="BP163" s="165">
        <v>1.3134153783321301</v>
      </c>
      <c r="BQ163" s="165">
        <v>-10.9358997991108</v>
      </c>
      <c r="BR163" s="165">
        <v>-11.3468627218422</v>
      </c>
      <c r="BS163" s="289">
        <v>-1.12943490224512</v>
      </c>
      <c r="BT163" s="297"/>
      <c r="BU163" s="284"/>
      <c r="BV163" s="298"/>
      <c r="BW163" s="297"/>
      <c r="BX163" s="297"/>
      <c r="BY163" s="297"/>
      <c r="BZ163" s="297"/>
      <c r="CA163" s="284"/>
      <c r="CB163" s="298"/>
      <c r="CC163" s="297"/>
      <c r="CD163" s="284"/>
      <c r="CE163" s="352"/>
      <c r="CF163" s="298"/>
      <c r="CG163" s="297"/>
      <c r="CH163" s="284"/>
      <c r="CI163" s="352"/>
      <c r="CJ163" s="298"/>
      <c r="CK163" s="297"/>
      <c r="CL163" s="284"/>
      <c r="CM163" s="352"/>
      <c r="CN163" s="298"/>
      <c r="CO163" s="297"/>
      <c r="CP163" s="284"/>
      <c r="CQ163" s="352"/>
      <c r="CR163" s="298"/>
      <c r="CS163" s="297">
        <v>34</v>
      </c>
      <c r="CT163" s="284">
        <v>231</v>
      </c>
      <c r="CU163" s="352">
        <v>-7</v>
      </c>
      <c r="CV163" s="352">
        <v>-4</v>
      </c>
      <c r="CW163" s="298">
        <v>-1</v>
      </c>
      <c r="CX163" s="297">
        <v>45</v>
      </c>
      <c r="CY163" s="284">
        <v>341.1</v>
      </c>
      <c r="CZ163" s="352">
        <v>-7</v>
      </c>
      <c r="DA163" s="352">
        <v>0</v>
      </c>
      <c r="DB163" s="298">
        <v>0</v>
      </c>
      <c r="DC163" s="297">
        <v>21</v>
      </c>
      <c r="DD163" s="284">
        <v>45.1</v>
      </c>
      <c r="DE163" s="352">
        <v>-1</v>
      </c>
      <c r="DF163" s="352">
        <v>-2</v>
      </c>
      <c r="DG163" s="298">
        <v>0</v>
      </c>
      <c r="DH163" s="320">
        <v>-15</v>
      </c>
      <c r="DI163" s="319">
        <v>-8.8003214597702009</v>
      </c>
      <c r="DP163" s="165"/>
      <c r="DQ163" s="165"/>
      <c r="DR163" s="165"/>
      <c r="ED163" s="165"/>
      <c r="EE163" s="165"/>
      <c r="EF163" s="165"/>
      <c r="EG163" s="165"/>
      <c r="EH163" s="166"/>
      <c r="EI163" s="165"/>
      <c r="EJ163" s="164"/>
      <c r="EK163" s="164"/>
      <c r="EL163" s="283"/>
      <c r="EM163" s="283"/>
      <c r="EN163" s="283"/>
      <c r="EO163" s="283"/>
      <c r="EP163" s="283"/>
      <c r="EQ163" s="283"/>
      <c r="ER163" s="165"/>
      <c r="ES163" s="166"/>
      <c r="ET163" s="166"/>
      <c r="EU163" s="166"/>
      <c r="EV163" s="166"/>
      <c r="EW163" s="166"/>
      <c r="EX163" s="289"/>
    </row>
    <row r="164" spans="1:272" ht="13" customHeight="1">
      <c r="A164" s="160" t="s">
        <v>129</v>
      </c>
      <c r="B164" s="160">
        <v>12667</v>
      </c>
      <c r="C164" s="160">
        <v>25961</v>
      </c>
      <c r="D164" s="160">
        <v>681481</v>
      </c>
      <c r="E164" s="160" t="s">
        <v>239</v>
      </c>
      <c r="G164" s="175"/>
      <c r="H164" s="162" t="s">
        <v>113</v>
      </c>
      <c r="I164" s="162" t="s">
        <v>3079</v>
      </c>
      <c r="J164" s="160">
        <v>26</v>
      </c>
      <c r="K164" s="161">
        <v>9</v>
      </c>
      <c r="L164" s="161" t="s">
        <v>46</v>
      </c>
      <c r="Z164" s="163">
        <v>87</v>
      </c>
      <c r="AA164" s="163">
        <v>296</v>
      </c>
      <c r="AB164" s="163">
        <v>264</v>
      </c>
      <c r="AC164" s="163">
        <v>75</v>
      </c>
      <c r="AD164" s="163">
        <v>36</v>
      </c>
      <c r="AE164" s="163">
        <v>16</v>
      </c>
      <c r="AF164" s="163">
        <v>5</v>
      </c>
      <c r="AG164" s="163">
        <v>18</v>
      </c>
      <c r="AH164" s="163">
        <v>37</v>
      </c>
      <c r="AI164" s="163">
        <v>57</v>
      </c>
      <c r="AJ164" s="163">
        <v>0</v>
      </c>
      <c r="AK164" s="163">
        <v>2</v>
      </c>
      <c r="AL164" s="163">
        <v>22</v>
      </c>
      <c r="AM164" s="163">
        <v>1</v>
      </c>
      <c r="AN164" s="163">
        <v>75</v>
      </c>
      <c r="AO164" s="163">
        <v>4</v>
      </c>
      <c r="AP164" s="163">
        <v>3</v>
      </c>
      <c r="AQ164" s="163">
        <v>0</v>
      </c>
      <c r="AR164" s="163">
        <v>5</v>
      </c>
      <c r="AS164" s="283">
        <v>7.4324323999999997E-2</v>
      </c>
      <c r="AT164" s="283">
        <v>0.25337837800000002</v>
      </c>
      <c r="AU164" s="283">
        <v>0.43229167000000002</v>
      </c>
      <c r="AV164" s="283">
        <v>0.23958333000000001</v>
      </c>
      <c r="AW164" s="283">
        <v>0.16923077</v>
      </c>
      <c r="AX164" s="283">
        <v>0.45128204999999999</v>
      </c>
      <c r="AY164" s="363">
        <v>109.56399999999999</v>
      </c>
      <c r="AZ164" s="283">
        <v>0.14045936000000001</v>
      </c>
      <c r="BA164" s="283">
        <v>0.375</v>
      </c>
      <c r="BB164" s="283">
        <v>0.17708333300000001</v>
      </c>
      <c r="BC164" s="283">
        <v>0.44791666600000002</v>
      </c>
      <c r="BD164" s="164">
        <v>0.32758620599999999</v>
      </c>
      <c r="BE164" s="164">
        <v>0.284090909</v>
      </c>
      <c r="BF164" s="164">
        <v>0.34470989699999999</v>
      </c>
      <c r="BG164" s="164">
        <v>0.587121212</v>
      </c>
      <c r="BH164" s="164">
        <v>0.93183110899999999</v>
      </c>
      <c r="BI164" s="164">
        <v>0.303030303</v>
      </c>
      <c r="BJ164" s="165">
        <v>195.77668609483101</v>
      </c>
      <c r="BK164" s="164">
        <v>0.39043759176992299</v>
      </c>
      <c r="BL164" s="165">
        <v>19.120688664522401</v>
      </c>
      <c r="BM164" s="165">
        <v>53.746197867002699</v>
      </c>
      <c r="BN164" s="165">
        <v>159.62321421936301</v>
      </c>
      <c r="BO164" s="165">
        <v>-0.87627354771351496</v>
      </c>
      <c r="BP164" s="165">
        <v>-1.7002460286021199</v>
      </c>
      <c r="BQ164" s="165">
        <v>22.843477732297401</v>
      </c>
      <c r="BR164" s="165">
        <v>18.493305320647</v>
      </c>
      <c r="BS164" s="289">
        <v>2.3592225160671099</v>
      </c>
      <c r="BT164" s="297"/>
      <c r="BU164" s="284"/>
      <c r="BV164" s="298"/>
      <c r="BW164" s="297"/>
      <c r="BX164" s="297"/>
      <c r="BY164" s="297"/>
      <c r="BZ164" s="297"/>
      <c r="CA164" s="284"/>
      <c r="CB164" s="298"/>
      <c r="CC164" s="297"/>
      <c r="CD164" s="284"/>
      <c r="CE164" s="352"/>
      <c r="CF164" s="298"/>
      <c r="CG164" s="297"/>
      <c r="CH164" s="284"/>
      <c r="CI164" s="352"/>
      <c r="CJ164" s="298"/>
      <c r="CK164" s="297"/>
      <c r="CL164" s="284"/>
      <c r="CM164" s="352"/>
      <c r="CN164" s="298"/>
      <c r="CO164" s="297"/>
      <c r="CP164" s="284"/>
      <c r="CQ164" s="352"/>
      <c r="CR164" s="298"/>
      <c r="CS164" s="297">
        <v>3</v>
      </c>
      <c r="CT164" s="284">
        <v>25</v>
      </c>
      <c r="CU164" s="352">
        <v>0</v>
      </c>
      <c r="CV164" s="352">
        <v>0</v>
      </c>
      <c r="CW164" s="298">
        <v>0</v>
      </c>
      <c r="CX164" s="297"/>
      <c r="CY164" s="284"/>
      <c r="CZ164" s="352"/>
      <c r="DA164" s="352"/>
      <c r="DB164" s="298"/>
      <c r="DC164" s="297">
        <v>45</v>
      </c>
      <c r="DD164" s="284">
        <v>314.2</v>
      </c>
      <c r="DE164" s="352">
        <v>1</v>
      </c>
      <c r="DF164" s="352">
        <v>0</v>
      </c>
      <c r="DG164" s="298">
        <v>-1</v>
      </c>
      <c r="DH164" s="320">
        <v>1</v>
      </c>
      <c r="DI164" s="319">
        <v>-5.5261426512151903</v>
      </c>
      <c r="DP164" s="165"/>
      <c r="DQ164" s="165"/>
      <c r="DR164" s="165"/>
      <c r="ED164" s="165"/>
      <c r="EE164" s="165"/>
      <c r="EF164" s="165"/>
      <c r="EG164" s="165"/>
      <c r="EH164" s="166"/>
      <c r="EI164" s="165"/>
      <c r="EJ164" s="164"/>
      <c r="EK164" s="164"/>
      <c r="EL164" s="283"/>
      <c r="EM164" s="283"/>
      <c r="EN164" s="283"/>
      <c r="EO164" s="283"/>
      <c r="EP164" s="283"/>
      <c r="EQ164" s="283"/>
      <c r="ER164" s="165"/>
      <c r="ES164" s="166"/>
      <c r="ET164" s="166"/>
      <c r="EU164" s="166"/>
      <c r="EV164" s="166"/>
      <c r="EW164" s="166"/>
      <c r="EX164" s="289"/>
    </row>
    <row r="165" spans="1:272" ht="13" customHeight="1">
      <c r="A165" s="160" t="s">
        <v>129</v>
      </c>
      <c r="B165" s="160">
        <v>12550</v>
      </c>
      <c r="C165" s="160">
        <v>27615</v>
      </c>
      <c r="D165" s="160">
        <v>676475</v>
      </c>
      <c r="E165" s="160" t="s">
        <v>276</v>
      </c>
      <c r="G165" s="175"/>
      <c r="H165" s="162" t="s">
        <v>3111</v>
      </c>
      <c r="I165" s="162" t="s">
        <v>904</v>
      </c>
      <c r="J165" s="160">
        <v>25</v>
      </c>
      <c r="K165" s="161">
        <v>9</v>
      </c>
      <c r="L165" s="161" t="s">
        <v>46</v>
      </c>
      <c r="Z165" s="163">
        <v>152</v>
      </c>
      <c r="AA165" s="163">
        <v>595</v>
      </c>
      <c r="AB165" s="163">
        <v>547</v>
      </c>
      <c r="AC165" s="163">
        <v>147</v>
      </c>
      <c r="AD165" s="163">
        <v>106</v>
      </c>
      <c r="AE165" s="163">
        <v>20</v>
      </c>
      <c r="AF165" s="163">
        <v>0</v>
      </c>
      <c r="AG165" s="163">
        <v>21</v>
      </c>
      <c r="AH165" s="163">
        <v>71</v>
      </c>
      <c r="AI165" s="163">
        <v>78</v>
      </c>
      <c r="AJ165" s="163">
        <v>9</v>
      </c>
      <c r="AK165" s="163">
        <v>4</v>
      </c>
      <c r="AL165" s="163">
        <v>35</v>
      </c>
      <c r="AM165" s="163">
        <v>0</v>
      </c>
      <c r="AN165" s="163">
        <v>76</v>
      </c>
      <c r="AO165" s="163">
        <v>4</v>
      </c>
      <c r="AP165" s="163">
        <v>6</v>
      </c>
      <c r="AQ165" s="163">
        <v>1</v>
      </c>
      <c r="AR165" s="163">
        <v>8</v>
      </c>
      <c r="AS165" s="283">
        <v>5.8823528999999999E-2</v>
      </c>
      <c r="AT165" s="283">
        <v>0.12773109199999999</v>
      </c>
      <c r="AU165" s="283">
        <v>0.33682008000000002</v>
      </c>
      <c r="AV165" s="283">
        <v>0.26569038</v>
      </c>
      <c r="AW165" s="283">
        <v>6.4583329999999994E-2</v>
      </c>
      <c r="AX165" s="283">
        <v>0.41041666999999998</v>
      </c>
      <c r="AY165" s="363">
        <v>111.017</v>
      </c>
      <c r="AZ165" s="283">
        <v>9.4428709999999999E-2</v>
      </c>
      <c r="BA165" s="283">
        <v>0.41684210500000002</v>
      </c>
      <c r="BB165" s="283">
        <v>0.21473684200000001</v>
      </c>
      <c r="BC165" s="283">
        <v>0.36842105200000003</v>
      </c>
      <c r="BD165" s="164">
        <v>0.27631578899999998</v>
      </c>
      <c r="BE165" s="164">
        <v>0.26873857400000001</v>
      </c>
      <c r="BF165" s="164">
        <v>0.31418918899999998</v>
      </c>
      <c r="BG165" s="164">
        <v>0.42047531900000001</v>
      </c>
      <c r="BH165" s="164">
        <v>0.73466450800000005</v>
      </c>
      <c r="BI165" s="164">
        <v>0.15173674500000001</v>
      </c>
      <c r="BJ165" s="165">
        <v>96.601019488131698</v>
      </c>
      <c r="BK165" s="164">
        <v>0.318568301261276</v>
      </c>
      <c r="BL165" s="165">
        <v>4.0175427094428704</v>
      </c>
      <c r="BM165" s="165">
        <v>73.6194953292935</v>
      </c>
      <c r="BN165" s="165">
        <v>105.552686657847</v>
      </c>
      <c r="BO165" s="165">
        <v>1.14299545609335</v>
      </c>
      <c r="BP165" s="165">
        <v>-3.04282341152429</v>
      </c>
      <c r="BQ165" s="165">
        <v>5.9141703476990504</v>
      </c>
      <c r="BR165" s="165">
        <v>0.90794358107735695</v>
      </c>
      <c r="BS165" s="289">
        <v>0.61080208590221596</v>
      </c>
      <c r="BT165" s="297"/>
      <c r="BU165" s="284"/>
      <c r="BV165" s="298"/>
      <c r="BW165" s="297"/>
      <c r="BX165" s="297"/>
      <c r="BY165" s="297"/>
      <c r="BZ165" s="297"/>
      <c r="CA165" s="284"/>
      <c r="CB165" s="298"/>
      <c r="CC165" s="297">
        <v>14</v>
      </c>
      <c r="CD165" s="284">
        <v>110</v>
      </c>
      <c r="CE165" s="352">
        <v>1</v>
      </c>
      <c r="CF165" s="298">
        <v>1</v>
      </c>
      <c r="CG165" s="297"/>
      <c r="CH165" s="284"/>
      <c r="CI165" s="352"/>
      <c r="CJ165" s="298"/>
      <c r="CK165" s="297"/>
      <c r="CL165" s="284"/>
      <c r="CM165" s="352"/>
      <c r="CN165" s="298"/>
      <c r="CO165" s="297"/>
      <c r="CP165" s="284"/>
      <c r="CQ165" s="352"/>
      <c r="CR165" s="298"/>
      <c r="CS165" s="297">
        <v>30</v>
      </c>
      <c r="CT165" s="284">
        <v>228.1</v>
      </c>
      <c r="CU165" s="352">
        <v>1</v>
      </c>
      <c r="CV165" s="352">
        <v>-3</v>
      </c>
      <c r="CW165" s="298">
        <v>1</v>
      </c>
      <c r="CX165" s="297"/>
      <c r="CY165" s="284"/>
      <c r="CZ165" s="352"/>
      <c r="DA165" s="352"/>
      <c r="DB165" s="298"/>
      <c r="DC165" s="297">
        <v>49</v>
      </c>
      <c r="DD165" s="284">
        <v>324</v>
      </c>
      <c r="DE165" s="352">
        <v>-6</v>
      </c>
      <c r="DF165" s="352">
        <v>-6</v>
      </c>
      <c r="DG165" s="298">
        <v>1</v>
      </c>
      <c r="DH165" s="320">
        <v>-4</v>
      </c>
      <c r="DI165" s="319">
        <v>-14.7797451019287</v>
      </c>
      <c r="DP165" s="165"/>
      <c r="DQ165" s="165"/>
      <c r="DR165" s="165"/>
      <c r="ED165" s="165"/>
      <c r="EE165" s="165"/>
      <c r="EF165" s="165"/>
      <c r="EG165" s="165"/>
      <c r="EH165" s="166"/>
      <c r="EI165" s="165"/>
      <c r="EJ165" s="164"/>
      <c r="EK165" s="164"/>
      <c r="EL165" s="283"/>
      <c r="EM165" s="283"/>
      <c r="EN165" s="283"/>
      <c r="EO165" s="283"/>
      <c r="EP165" s="283"/>
      <c r="EQ165" s="283"/>
      <c r="ER165" s="165"/>
      <c r="ES165" s="166"/>
      <c r="ET165" s="166"/>
      <c r="EU165" s="166"/>
      <c r="EV165" s="166"/>
      <c r="EW165" s="166"/>
      <c r="EX165" s="289"/>
    </row>
    <row r="166" spans="1:272" ht="13" customHeight="1">
      <c r="A166" s="160" t="s">
        <v>129</v>
      </c>
      <c r="B166" s="160">
        <v>10369</v>
      </c>
      <c r="C166" s="160">
        <v>14274</v>
      </c>
      <c r="D166" s="160">
        <v>571745</v>
      </c>
      <c r="E166" s="160" t="s">
        <v>598</v>
      </c>
      <c r="G166" s="175"/>
      <c r="H166" s="168" t="s">
        <v>752</v>
      </c>
      <c r="I166" s="169" t="s">
        <v>144</v>
      </c>
      <c r="J166" s="170">
        <v>33</v>
      </c>
      <c r="K166" s="161">
        <v>9</v>
      </c>
      <c r="L166" s="161" t="s">
        <v>837</v>
      </c>
      <c r="Z166" s="163">
        <v>121</v>
      </c>
      <c r="AA166" s="163">
        <v>423</v>
      </c>
      <c r="AB166" s="163">
        <v>380</v>
      </c>
      <c r="AC166" s="163">
        <v>79</v>
      </c>
      <c r="AD166" s="163">
        <v>55</v>
      </c>
      <c r="AE166" s="163">
        <v>12</v>
      </c>
      <c r="AF166" s="163">
        <v>0</v>
      </c>
      <c r="AG166" s="163">
        <v>12</v>
      </c>
      <c r="AH166" s="163">
        <v>42</v>
      </c>
      <c r="AI166" s="163">
        <v>44</v>
      </c>
      <c r="AJ166" s="163">
        <v>0</v>
      </c>
      <c r="AK166" s="163">
        <v>0</v>
      </c>
      <c r="AL166" s="163">
        <v>40</v>
      </c>
      <c r="AM166" s="163">
        <v>0</v>
      </c>
      <c r="AN166" s="163">
        <v>126</v>
      </c>
      <c r="AO166" s="163">
        <v>2</v>
      </c>
      <c r="AP166" s="163">
        <v>1</v>
      </c>
      <c r="AQ166" s="163">
        <v>0</v>
      </c>
      <c r="AR166" s="163">
        <v>10</v>
      </c>
      <c r="AS166" s="283">
        <v>9.4562647E-2</v>
      </c>
      <c r="AT166" s="283">
        <v>0.29787234000000001</v>
      </c>
      <c r="AU166" s="283">
        <v>0.43921568999999999</v>
      </c>
      <c r="AV166" s="283">
        <v>0.21176470999999999</v>
      </c>
      <c r="AW166" s="283">
        <v>9.0196079999999998E-2</v>
      </c>
      <c r="AX166" s="283">
        <v>0.45882352999999998</v>
      </c>
      <c r="AY166" s="363">
        <v>112.017</v>
      </c>
      <c r="AZ166" s="283">
        <v>0.1331058</v>
      </c>
      <c r="BA166" s="283">
        <v>0.42352941100000002</v>
      </c>
      <c r="BB166" s="283">
        <v>0.211764705</v>
      </c>
      <c r="BC166" s="283">
        <v>0.36470588199999998</v>
      </c>
      <c r="BD166" s="164">
        <v>0.27572016399999999</v>
      </c>
      <c r="BE166" s="164">
        <v>0.207894736</v>
      </c>
      <c r="BF166" s="164">
        <v>0.286052009</v>
      </c>
      <c r="BG166" s="164">
        <v>0.33421052600000001</v>
      </c>
      <c r="BH166" s="164">
        <v>0.62026253499999995</v>
      </c>
      <c r="BI166" s="164">
        <v>0.12631579000000001</v>
      </c>
      <c r="BJ166" s="165">
        <v>81.607966341408002</v>
      </c>
      <c r="BK166" s="164">
        <v>0.27694654563358201</v>
      </c>
      <c r="BL166" s="165">
        <v>-11.314205946823501</v>
      </c>
      <c r="BM166" s="165">
        <v>38.167518352666796</v>
      </c>
      <c r="BN166" s="165">
        <v>84.979985792108394</v>
      </c>
      <c r="BO166" s="165">
        <v>0.55225996701459601</v>
      </c>
      <c r="BP166" s="165">
        <v>-1.5526939556002599</v>
      </c>
      <c r="BQ166" s="165">
        <v>-5.3436690477691497</v>
      </c>
      <c r="BR166" s="165">
        <v>-8.8223910950627094</v>
      </c>
      <c r="BS166" s="289">
        <v>-0.55188200691891798</v>
      </c>
      <c r="BT166" s="297"/>
      <c r="BU166" s="284"/>
      <c r="BV166" s="298"/>
      <c r="BW166" s="297"/>
      <c r="BX166" s="297"/>
      <c r="BY166" s="297"/>
      <c r="BZ166" s="297"/>
      <c r="CA166" s="284"/>
      <c r="CB166" s="298"/>
      <c r="CC166" s="297"/>
      <c r="CD166" s="284"/>
      <c r="CE166" s="352"/>
      <c r="CF166" s="298"/>
      <c r="CG166" s="297"/>
      <c r="CH166" s="284"/>
      <c r="CI166" s="352"/>
      <c r="CJ166" s="298"/>
      <c r="CK166" s="297"/>
      <c r="CL166" s="284"/>
      <c r="CM166" s="352"/>
      <c r="CN166" s="298"/>
      <c r="CO166" s="297"/>
      <c r="CP166" s="284"/>
      <c r="CQ166" s="352"/>
      <c r="CR166" s="298"/>
      <c r="CS166" s="297"/>
      <c r="CT166" s="284"/>
      <c r="CU166" s="352"/>
      <c r="CV166" s="352"/>
      <c r="CW166" s="298"/>
      <c r="CX166" s="297"/>
      <c r="CY166" s="284"/>
      <c r="CZ166" s="352"/>
      <c r="DA166" s="352"/>
      <c r="DB166" s="298"/>
      <c r="DC166" s="297">
        <v>89</v>
      </c>
      <c r="DD166" s="284">
        <v>700.1</v>
      </c>
      <c r="DE166" s="352">
        <v>-1</v>
      </c>
      <c r="DF166" s="352">
        <v>-5</v>
      </c>
      <c r="DG166" s="298">
        <v>-1</v>
      </c>
      <c r="DH166" s="320">
        <v>-1</v>
      </c>
      <c r="DI166" s="319">
        <v>-10.6350660324096</v>
      </c>
      <c r="DP166" s="165"/>
      <c r="DQ166" s="165"/>
      <c r="DR166" s="165"/>
      <c r="ED166" s="165"/>
      <c r="EE166" s="165"/>
      <c r="EF166" s="165"/>
      <c r="EG166" s="165"/>
      <c r="EH166" s="166"/>
      <c r="EI166" s="165"/>
      <c r="EJ166" s="164"/>
      <c r="EK166" s="164"/>
      <c r="EL166" s="283"/>
      <c r="EM166" s="283"/>
      <c r="EN166" s="283"/>
      <c r="EO166" s="283"/>
      <c r="EP166" s="283"/>
      <c r="EQ166" s="283"/>
      <c r="ER166" s="165"/>
      <c r="ES166" s="166"/>
      <c r="ET166" s="166"/>
      <c r="EU166" s="166"/>
      <c r="EV166" s="166"/>
      <c r="EW166" s="166"/>
      <c r="EX166" s="289"/>
    </row>
    <row r="167" spans="1:272" ht="13" customHeight="1">
      <c r="A167" s="160" t="s">
        <v>129</v>
      </c>
      <c r="B167" s="160">
        <v>10207</v>
      </c>
      <c r="C167" s="160">
        <v>14387</v>
      </c>
      <c r="D167" s="160">
        <v>623912</v>
      </c>
      <c r="E167" s="160" t="s">
        <v>3331</v>
      </c>
      <c r="G167" s="175"/>
      <c r="H167" s="168" t="s">
        <v>3359</v>
      </c>
      <c r="I167" s="169" t="s">
        <v>666</v>
      </c>
      <c r="J167" s="170">
        <v>29</v>
      </c>
      <c r="K167" s="161">
        <v>9</v>
      </c>
      <c r="L167" s="161" t="s">
        <v>837</v>
      </c>
      <c r="Z167" s="163">
        <v>73</v>
      </c>
      <c r="AA167" s="163">
        <v>246</v>
      </c>
      <c r="AB167" s="163">
        <v>238</v>
      </c>
      <c r="AC167" s="163">
        <v>62</v>
      </c>
      <c r="AD167" s="163">
        <v>52</v>
      </c>
      <c r="AE167" s="163">
        <v>7</v>
      </c>
      <c r="AF167" s="163">
        <v>1</v>
      </c>
      <c r="AG167" s="163">
        <v>2</v>
      </c>
      <c r="AH167" s="163">
        <v>28</v>
      </c>
      <c r="AI167" s="163">
        <v>29</v>
      </c>
      <c r="AJ167" s="163">
        <v>6</v>
      </c>
      <c r="AK167" s="163">
        <v>2</v>
      </c>
      <c r="AL167" s="163">
        <v>5</v>
      </c>
      <c r="AM167" s="163">
        <v>0</v>
      </c>
      <c r="AN167" s="163">
        <v>50</v>
      </c>
      <c r="AO167" s="163">
        <v>2</v>
      </c>
      <c r="AP167" s="163">
        <v>1</v>
      </c>
      <c r="AQ167" s="163">
        <v>0</v>
      </c>
      <c r="AR167" s="163">
        <v>2</v>
      </c>
      <c r="AS167" s="283">
        <v>2.0325203E-2</v>
      </c>
      <c r="AT167" s="283">
        <v>0.203252032</v>
      </c>
      <c r="AU167" s="283">
        <v>0.30687830999999999</v>
      </c>
      <c r="AV167" s="283">
        <v>0.37566137999999999</v>
      </c>
      <c r="AW167" s="283">
        <v>3.1746030000000001E-2</v>
      </c>
      <c r="AX167" s="283">
        <v>0.33862434000000002</v>
      </c>
      <c r="AY167" s="363">
        <v>110.92400000000001</v>
      </c>
      <c r="AZ167" s="283">
        <v>0.16287016000000001</v>
      </c>
      <c r="BA167" s="283">
        <v>0.62962962899999997</v>
      </c>
      <c r="BB167" s="283">
        <v>0.16931216900000001</v>
      </c>
      <c r="BC167" s="283">
        <v>0.20105820099999999</v>
      </c>
      <c r="BD167" s="164">
        <v>0.32085561400000001</v>
      </c>
      <c r="BE167" s="164">
        <v>0.26050420099999999</v>
      </c>
      <c r="BF167" s="164">
        <v>0.28048780400000001</v>
      </c>
      <c r="BG167" s="164">
        <v>0.32352941099999999</v>
      </c>
      <c r="BH167" s="164">
        <v>0.60401721500000005</v>
      </c>
      <c r="BI167" s="164">
        <v>6.3025209999999998E-2</v>
      </c>
      <c r="BJ167" s="165">
        <v>40.361760986923599</v>
      </c>
      <c r="BK167" s="164">
        <v>0.265061982521196</v>
      </c>
      <c r="BL167" s="165">
        <v>-8.9329848256233308</v>
      </c>
      <c r="BM167" s="165">
        <v>19.843620795356902</v>
      </c>
      <c r="BN167" s="165">
        <v>72.343669855466999</v>
      </c>
      <c r="BO167" s="165">
        <v>-0.16406126266139201</v>
      </c>
      <c r="BP167" s="165">
        <v>0.60258268564939499</v>
      </c>
      <c r="BQ167" s="165">
        <v>-5.6955331195417003</v>
      </c>
      <c r="BR167" s="165">
        <v>-7.2752299797061104</v>
      </c>
      <c r="BS167" s="289">
        <v>-0.58822172937489003</v>
      </c>
      <c r="BT167" s="297"/>
      <c r="BU167" s="284"/>
      <c r="BV167" s="298"/>
      <c r="BW167" s="297"/>
      <c r="BX167" s="297"/>
      <c r="BY167" s="297"/>
      <c r="BZ167" s="297"/>
      <c r="CA167" s="284"/>
      <c r="CB167" s="298"/>
      <c r="CC167" s="297"/>
      <c r="CD167" s="284"/>
      <c r="CE167" s="352"/>
      <c r="CF167" s="298"/>
      <c r="CG167" s="297"/>
      <c r="CH167" s="284"/>
      <c r="CI167" s="352"/>
      <c r="CJ167" s="298"/>
      <c r="CK167" s="297"/>
      <c r="CL167" s="284"/>
      <c r="CM167" s="352"/>
      <c r="CN167" s="298"/>
      <c r="CO167" s="297"/>
      <c r="CP167" s="284"/>
      <c r="CQ167" s="352"/>
      <c r="CR167" s="298"/>
      <c r="CS167" s="297">
        <v>3</v>
      </c>
      <c r="CT167" s="284">
        <v>19</v>
      </c>
      <c r="CU167" s="352">
        <v>1</v>
      </c>
      <c r="CV167" s="352">
        <v>0</v>
      </c>
      <c r="CW167" s="298">
        <v>0</v>
      </c>
      <c r="CX167" s="297"/>
      <c r="CY167" s="284"/>
      <c r="CZ167" s="352"/>
      <c r="DA167" s="352"/>
      <c r="DB167" s="298"/>
      <c r="DC167" s="297">
        <v>6</v>
      </c>
      <c r="DD167" s="284">
        <v>24</v>
      </c>
      <c r="DE167" s="352">
        <v>2</v>
      </c>
      <c r="DF167" s="352">
        <v>1</v>
      </c>
      <c r="DG167" s="298">
        <v>0</v>
      </c>
      <c r="DH167" s="320">
        <v>3</v>
      </c>
      <c r="DI167" s="319">
        <v>-6.6196827217936498</v>
      </c>
      <c r="DP167" s="165"/>
      <c r="DQ167" s="165"/>
      <c r="DR167" s="165"/>
      <c r="ED167" s="165"/>
      <c r="EE167" s="165"/>
      <c r="EF167" s="165"/>
      <c r="EG167" s="165"/>
      <c r="EH167" s="166"/>
      <c r="EI167" s="165"/>
      <c r="EJ167" s="164"/>
      <c r="EK167" s="164"/>
      <c r="EL167" s="283"/>
      <c r="EM167" s="283"/>
      <c r="EN167" s="283"/>
      <c r="EO167" s="283"/>
      <c r="EP167" s="283"/>
      <c r="EQ167" s="283"/>
      <c r="ER167" s="165"/>
      <c r="ES167" s="166"/>
      <c r="ET167" s="166"/>
      <c r="EU167" s="166"/>
      <c r="EV167" s="166"/>
      <c r="EW167" s="166"/>
      <c r="EX167" s="289"/>
    </row>
    <row r="168" spans="1:272" ht="13" customHeight="1">
      <c r="A168" s="160" t="s">
        <v>129</v>
      </c>
      <c r="G168" s="175"/>
      <c r="H168" s="162" t="s">
        <v>3826</v>
      </c>
      <c r="Z168" s="163"/>
      <c r="BT168" s="305"/>
      <c r="BU168" s="306"/>
      <c r="BV168" s="308"/>
      <c r="BW168" s="305"/>
      <c r="BX168" s="305"/>
      <c r="BY168" s="305"/>
      <c r="BZ168" s="305"/>
      <c r="CA168" s="306"/>
      <c r="CB168" s="308"/>
      <c r="CC168" s="305"/>
      <c r="CD168" s="306"/>
      <c r="CE168" s="354"/>
      <c r="CF168" s="308"/>
      <c r="CG168" s="305"/>
      <c r="CH168" s="306"/>
      <c r="CI168" s="354"/>
      <c r="CJ168" s="308"/>
      <c r="CK168" s="305"/>
      <c r="CL168" s="306"/>
      <c r="CM168" s="354"/>
      <c r="CN168" s="308"/>
      <c r="CO168" s="305"/>
      <c r="CP168" s="306"/>
      <c r="CQ168" s="354"/>
      <c r="CR168" s="308"/>
      <c r="CS168" s="297"/>
      <c r="CT168" s="284"/>
      <c r="CU168" s="352"/>
      <c r="CV168" s="352"/>
      <c r="CW168" s="298"/>
      <c r="CX168" s="297"/>
      <c r="CY168" s="284"/>
      <c r="CZ168" s="352"/>
      <c r="DA168" s="352"/>
      <c r="DB168" s="298"/>
      <c r="DC168" s="297"/>
      <c r="DD168" s="284"/>
      <c r="DE168" s="352"/>
      <c r="DF168" s="352"/>
      <c r="DG168" s="298"/>
      <c r="DH168" s="320"/>
      <c r="DI168" s="318"/>
    </row>
    <row r="169" spans="1:272" ht="13" customHeight="1">
      <c r="A169" s="171" t="s">
        <v>188</v>
      </c>
      <c r="B169" s="317"/>
      <c r="C169" s="317"/>
      <c r="D169" s="317"/>
      <c r="E169" s="171" cm="1">
        <f t="array" ref="E169">SUMPRODUCT(--($A170:$A$2539=A169),--(K170:$K$2539&gt;0))</f>
        <v>40</v>
      </c>
      <c r="F169" s="171"/>
      <c r="G169" s="190"/>
      <c r="H169" s="172"/>
      <c r="I169" s="172"/>
      <c r="J169" s="173"/>
      <c r="K169" s="174">
        <v>0</v>
      </c>
      <c r="L169" s="174"/>
      <c r="M169" s="185"/>
      <c r="N169" s="188"/>
      <c r="O169" s="174"/>
      <c r="P169" s="174"/>
      <c r="Q169" s="174"/>
      <c r="R169" s="174"/>
      <c r="S169" s="174"/>
      <c r="T169" s="174"/>
      <c r="U169" s="174"/>
      <c r="V169" s="174"/>
      <c r="W169" s="174"/>
      <c r="X169" s="174"/>
      <c r="Y169" s="185"/>
      <c r="Z169" s="364" cm="1">
        <f t="array" ref="Z169">SUMPRODUCT(--($A170:$A$2539=$A169),--(Z170:Z$2539))</f>
        <v>2051</v>
      </c>
      <c r="AA169" s="364" cm="1">
        <f t="array" ref="AA169">SUMPRODUCT(--($A170:$A$2539=$A169),--(AA170:AA$2539))</f>
        <v>7433</v>
      </c>
      <c r="AB169" s="364" cm="1">
        <f t="array" ref="AB169">SUMPRODUCT(--($A170:$A$2539=$A169),--(AB170:AB$2539))</f>
        <v>6672</v>
      </c>
      <c r="AC169" s="364" cm="1">
        <f t="array" ref="AC169">SUMPRODUCT(--($A170:$A$2539=$A169),--(AC170:AC$2539))</f>
        <v>1608</v>
      </c>
      <c r="AD169" s="364" cm="1">
        <f t="array" ref="AD169">SUMPRODUCT(--($A170:$A$2539=$A169),--(AD170:AD$2539))</f>
        <v>1003</v>
      </c>
      <c r="AE169" s="364" cm="1">
        <f t="array" ref="AE169">SUMPRODUCT(--($A170:$A$2539=$A169),--(AE170:AE$2539))</f>
        <v>324</v>
      </c>
      <c r="AF169" s="364" cm="1">
        <f t="array" ref="AF169">SUMPRODUCT(--($A170:$A$2539=$A169),--(AF170:AF$2539))</f>
        <v>30</v>
      </c>
      <c r="AG169" s="364" cm="1">
        <f t="array" ref="AG169">SUMPRODUCT(--($A170:$A$2539=$A169),--(AG170:AG$2539))</f>
        <v>251</v>
      </c>
      <c r="AH169" s="364" cm="1">
        <f t="array" ref="AH169">SUMPRODUCT(--($A170:$A$2539=$A169),--(AH170:AH$2539))</f>
        <v>847</v>
      </c>
      <c r="AI169" s="364" cm="1">
        <f t="array" ref="AI169">SUMPRODUCT(--($A170:$A$2539=$A169),--(AI170:AI$2539))</f>
        <v>884</v>
      </c>
      <c r="AJ169" s="364" cm="1">
        <f t="array" ref="AJ169">SUMPRODUCT(--($A170:$A$2539=$A169),--(AJ170:AJ$2539))</f>
        <v>122</v>
      </c>
      <c r="AK169" s="364" cm="1">
        <f t="array" ref="AK169">SUMPRODUCT(--($A170:$A$2539=$A169),--(AK170:AK$2539))</f>
        <v>44</v>
      </c>
      <c r="AL169" s="364" cm="1">
        <f t="array" ref="AL169">SUMPRODUCT(--($A170:$A$2539=$A169),--(AL170:AL$2539))</f>
        <v>607</v>
      </c>
      <c r="AM169" s="364" cm="1">
        <f t="array" ref="AM169">SUMPRODUCT(--($A170:$A$2539=$A169),--(AM170:AM$2539))</f>
        <v>42</v>
      </c>
      <c r="AN169" s="364" cm="1">
        <f t="array" ref="AN169">SUMPRODUCT(--($A170:$A$2539=$A169),--(AN170:AN$2539))</f>
        <v>1767</v>
      </c>
      <c r="AO169" s="364" cm="1">
        <f t="array" ref="AO169">SUMPRODUCT(--($A170:$A$2539=$A169),--(AO170:AO$2539))</f>
        <v>93</v>
      </c>
      <c r="AP169" s="364" cm="1">
        <f t="array" ref="AP169">SUMPRODUCT(--($A170:$A$2539=$A169),--(AP170:AP$2539))</f>
        <v>45</v>
      </c>
      <c r="AQ169" s="364" cm="1">
        <f t="array" ref="AQ169">SUMPRODUCT(--($A170:$A$2539=$A169),--(AQ170:AQ$2539))</f>
        <v>10</v>
      </c>
      <c r="AR169" s="364" cm="1">
        <f t="array" ref="AR169">SUMPRODUCT(--($A170:$A$2539=$A169),--(AR170:AR$2539))</f>
        <v>151</v>
      </c>
      <c r="AS169" s="365"/>
      <c r="AT169" s="365"/>
      <c r="AU169" s="365"/>
      <c r="AV169" s="365"/>
      <c r="AW169" s="365"/>
      <c r="AX169" s="365"/>
      <c r="AY169" s="366"/>
      <c r="AZ169" s="365"/>
      <c r="BA169" s="365"/>
      <c r="BB169" s="365"/>
      <c r="BC169" s="365"/>
      <c r="BD169" s="367"/>
      <c r="BE169" s="367">
        <f>AC169/AB169</f>
        <v>0.24100719424460432</v>
      </c>
      <c r="BF169" s="367">
        <f>(AC169+AL169+AM169+AO169)/(AA169-AP169-AQ169)</f>
        <v>0.31851450257522362</v>
      </c>
      <c r="BG169" s="367">
        <f>((AC169-AE169-AF169-AG169)+(AE169*2)+(AF169*3)+(AG169*4))/AB169</f>
        <v>0.41142086330935251</v>
      </c>
      <c r="BH169" s="367">
        <f>BF169+BG169</f>
        <v>0.72993536588457619</v>
      </c>
      <c r="BI169" s="367">
        <f>BG169+BH169</f>
        <v>1.1413562291939288</v>
      </c>
      <c r="BJ169" s="367"/>
      <c r="BK169" s="367"/>
      <c r="BL169" s="366"/>
      <c r="BM169" s="366"/>
      <c r="BN169" s="366"/>
      <c r="BO169" s="368"/>
      <c r="BP169" s="368"/>
      <c r="BQ169" s="366"/>
      <c r="BR169" s="369" cm="1">
        <f t="array" ref="BR169">SUMPRODUCT(--($A170:$A$2539=$A169),--(BR170:BR$2539))</f>
        <v>12.777582849170082</v>
      </c>
      <c r="BS169" s="361" cm="1">
        <f t="array" ref="BS169">SUMPRODUCT(--($A170:$A$2539=$A169),--(BS170:BS$2539))</f>
        <v>21.227605078611113</v>
      </c>
      <c r="BT169" s="238"/>
      <c r="BU169" s="239"/>
      <c r="BV169" s="309"/>
      <c r="BW169" s="238"/>
      <c r="BX169" s="238"/>
      <c r="BY169" s="238"/>
      <c r="BZ169" s="238"/>
      <c r="CA169" s="239"/>
      <c r="CB169" s="309"/>
      <c r="CC169" s="238"/>
      <c r="CD169" s="239"/>
      <c r="CE169" s="353"/>
      <c r="CF169" s="309"/>
      <c r="CG169" s="238"/>
      <c r="CH169" s="239"/>
      <c r="CI169" s="353"/>
      <c r="CJ169" s="309"/>
      <c r="CK169" s="238"/>
      <c r="CL169" s="239"/>
      <c r="CM169" s="353"/>
      <c r="CN169" s="309"/>
      <c r="CO169" s="238"/>
      <c r="CP169" s="239"/>
      <c r="CQ169" s="353"/>
      <c r="CR169" s="309"/>
      <c r="CS169" s="299"/>
      <c r="CT169" s="300"/>
      <c r="CU169" s="356"/>
      <c r="CV169" s="356"/>
      <c r="CW169" s="301"/>
      <c r="CX169" s="299"/>
      <c r="CY169" s="300"/>
      <c r="CZ169" s="356"/>
      <c r="DA169" s="356"/>
      <c r="DB169" s="301"/>
      <c r="DC169" s="299"/>
      <c r="DD169" s="300"/>
      <c r="DE169" s="356"/>
      <c r="DF169" s="356"/>
      <c r="DG169" s="301"/>
      <c r="DH169" s="321" cm="1">
        <f t="array" ref="DH169">SUMPRODUCT(--($A170:$A$2539=$A169),--(DH170:DH$2539))</f>
        <v>9</v>
      </c>
      <c r="DI169" s="381" cm="1">
        <f t="array" ref="DI169">SUMPRODUCT(--($A170:$A$2539=$A169),--(DI170:DI$2539))</f>
        <v>-54.920449605211488</v>
      </c>
      <c r="DJ169" s="364" cm="1">
        <f t="array" ref="DJ169">SUMPRODUCT(--($A170:$A$2539=$A169),--(DJ170:DJ$2539))</f>
        <v>558</v>
      </c>
      <c r="DK169" s="364" cm="1">
        <f t="array" ref="DK169">SUMPRODUCT(--($A170:$A$2539=$A169),--(DK170:DK$2539))</f>
        <v>157</v>
      </c>
      <c r="DL169" s="364" cm="1">
        <f t="array" ref="DL169">SUMPRODUCT(--($A170:$A$2539=$A169),--(DL170:DL$2539))</f>
        <v>1</v>
      </c>
      <c r="DM169" s="364" cm="1">
        <f t="array" ref="DM169">SUMPRODUCT(--($A170:$A$2539=$A169),--(DM170:DM$2539))</f>
        <v>76</v>
      </c>
      <c r="DN169" s="364" cm="1">
        <f t="array" ref="DN169">SUMPRODUCT(--($A170:$A$2539=$A169),--(DN170:DN$2539))</f>
        <v>68</v>
      </c>
      <c r="DO169" s="364" cm="1">
        <f t="array" ref="DO169">SUMPRODUCT(--($A170:$A$2539=$A169),--(DO170:DO$2539))</f>
        <v>49</v>
      </c>
      <c r="DP169" s="369" cm="1">
        <f t="array" ref="DP169">SUMPRODUCT(--($A170:$A$2539=$A169),--(DP170:DP$2539))</f>
        <v>1248</v>
      </c>
      <c r="DQ169" s="369" cm="1">
        <f t="array" ref="DQ169">SUMPRODUCT(--($A170:$A$2539=$A169),--(DQ170:DQ$2539))</f>
        <v>854.60000610351403</v>
      </c>
      <c r="DR169" s="369" cm="1">
        <f t="array" ref="DR169">SUMPRODUCT(--($A170:$A$2539=$A169),--(DR170:DR$2539))</f>
        <v>392.69999599456764</v>
      </c>
      <c r="DS169" s="364" cm="1">
        <f t="array" ref="DS169">SUMPRODUCT(--($A170:$A$2539=$A169),--(DS170:DS$2539))</f>
        <v>5181</v>
      </c>
      <c r="DT169" s="364" cm="1">
        <f t="array" ref="DT169">SUMPRODUCT(--($A170:$A$2539=$A169),--(DT170:DT$2539))</f>
        <v>1078</v>
      </c>
      <c r="DU169" s="364" cm="1">
        <f t="array" ref="DU169">SUMPRODUCT(--($A170:$A$2539=$A169),--(DU170:DU$2539))</f>
        <v>498</v>
      </c>
      <c r="DV169" s="364" cm="1">
        <f t="array" ref="DV169">SUMPRODUCT(--($A170:$A$2539=$A169),--(DV170:DV$2539))</f>
        <v>460</v>
      </c>
      <c r="DW169" s="364" cm="1">
        <f t="array" ref="DW169">SUMPRODUCT(--($A170:$A$2539=$A169),--(DW170:DW$2539))</f>
        <v>140</v>
      </c>
      <c r="DX169" s="364" cm="1">
        <f t="array" ref="DX169">SUMPRODUCT(--($A170:$A$2539=$A169),--(DX170:DX$2539))</f>
        <v>406</v>
      </c>
      <c r="DY169" s="364" cm="1">
        <f t="array" ref="DY169">SUMPRODUCT(--($A170:$A$2539=$A169),--(DY170:DY$2539))</f>
        <v>15</v>
      </c>
      <c r="DZ169" s="364" cm="1">
        <f t="array" ref="DZ169">SUMPRODUCT(--($A170:$A$2539=$A169),--(DZ170:DZ$2539))</f>
        <v>50</v>
      </c>
      <c r="EA169" s="364" cm="1">
        <f t="array" ref="EA169">SUMPRODUCT(--($A170:$A$2539=$A169),--(EA170:EA$2539))</f>
        <v>42</v>
      </c>
      <c r="EB169" s="364" cm="1">
        <f t="array" ref="EB169">SUMPRODUCT(--($A170:$A$2539=$A169),--(EB170:EB$2539))</f>
        <v>2</v>
      </c>
      <c r="EC169" s="364" cm="1">
        <f t="array" ref="EC169">SUMPRODUCT(--($A170:$A$2539=$A169),--(EC170:EC$2539))</f>
        <v>1244</v>
      </c>
      <c r="ED169" s="368">
        <f>EC169/DP169*10</f>
        <v>9.967948717948719</v>
      </c>
      <c r="EE169" s="368">
        <f>DX169/DP169*10</f>
        <v>3.2532051282051282</v>
      </c>
      <c r="EF169" s="368">
        <f>DW169/DP169*10</f>
        <v>1.1217948717948718</v>
      </c>
      <c r="EG169" s="368">
        <f>DX169/DQ169*10</f>
        <v>4.750760555819876</v>
      </c>
      <c r="EH169" s="371">
        <f>(DT169+DX169+DZ169)/DP169</f>
        <v>1.2291666666666667</v>
      </c>
      <c r="EI169" s="371"/>
      <c r="EJ169" s="367">
        <f>DT169/(DS169-DX169-DY169-DZ169)</f>
        <v>0.22887473460721869</v>
      </c>
      <c r="EK169" s="367"/>
      <c r="EL169" s="372"/>
      <c r="EM169" s="372"/>
      <c r="EN169" s="372"/>
      <c r="EO169" s="372"/>
      <c r="EP169" s="372"/>
      <c r="EQ169" s="372"/>
      <c r="ER169" s="237"/>
      <c r="ES169" s="371"/>
      <c r="ET169" s="371"/>
      <c r="EU169" s="371"/>
      <c r="EV169" s="371"/>
      <c r="EW169" s="371"/>
      <c r="EX169" s="361" cm="1">
        <f t="array" ref="EX169">SUMPRODUCT(--($A170:$A$2539=$A169),--(EX170:EX$2539))</f>
        <v>18.972134031355335</v>
      </c>
    </row>
    <row r="170" spans="1:272" ht="13" customHeight="1">
      <c r="A170" s="160" t="s">
        <v>188</v>
      </c>
      <c r="B170" s="160">
        <v>10610</v>
      </c>
      <c r="C170" s="160">
        <v>21846</v>
      </c>
      <c r="D170" s="160">
        <v>666142</v>
      </c>
      <c r="E170" s="160" t="s">
        <v>2170</v>
      </c>
      <c r="G170" s="175"/>
      <c r="H170" s="162" t="s">
        <v>2988</v>
      </c>
      <c r="I170" s="162" t="s">
        <v>244</v>
      </c>
      <c r="J170" s="160">
        <v>26</v>
      </c>
      <c r="K170" s="161">
        <v>1</v>
      </c>
      <c r="M170" s="184" t="s">
        <v>46</v>
      </c>
      <c r="Z170" s="163"/>
      <c r="AS170" s="283"/>
      <c r="AT170" s="283"/>
      <c r="AU170" s="283"/>
      <c r="AV170" s="283"/>
      <c r="AW170" s="283"/>
      <c r="AX170" s="283"/>
      <c r="AY170" s="363"/>
      <c r="AZ170" s="283"/>
      <c r="BA170" s="283"/>
      <c r="BB170" s="283"/>
      <c r="BC170" s="283"/>
      <c r="BD170" s="164"/>
      <c r="BE170" s="164"/>
      <c r="BF170" s="164"/>
      <c r="BG170" s="164"/>
      <c r="BH170" s="164"/>
      <c r="BI170" s="164"/>
      <c r="BJ170" s="165"/>
      <c r="BK170" s="164"/>
      <c r="BL170" s="165"/>
      <c r="BM170" s="165"/>
      <c r="BN170" s="165"/>
      <c r="BO170" s="165"/>
      <c r="BP170" s="165"/>
      <c r="BQ170" s="165"/>
      <c r="BR170" s="165"/>
      <c r="BS170" s="289"/>
      <c r="BT170" s="297">
        <v>32</v>
      </c>
      <c r="BU170" s="284">
        <v>186.1</v>
      </c>
      <c r="BV170" s="298">
        <v>3</v>
      </c>
      <c r="BW170" s="297"/>
      <c r="BX170" s="297"/>
      <c r="BY170" s="297"/>
      <c r="BZ170" s="297"/>
      <c r="CA170" s="284"/>
      <c r="CB170" s="298"/>
      <c r="CC170" s="297"/>
      <c r="CD170" s="284"/>
      <c r="CE170" s="352"/>
      <c r="CF170" s="298"/>
      <c r="CG170" s="297"/>
      <c r="CH170" s="284"/>
      <c r="CI170" s="352"/>
      <c r="CJ170" s="298"/>
      <c r="CK170" s="297"/>
      <c r="CL170" s="284"/>
      <c r="CM170" s="352"/>
      <c r="CN170" s="298"/>
      <c r="CO170" s="297"/>
      <c r="CP170" s="284"/>
      <c r="CQ170" s="352"/>
      <c r="CR170" s="298"/>
      <c r="CS170" s="297"/>
      <c r="CT170" s="284"/>
      <c r="CU170" s="352"/>
      <c r="CV170" s="352"/>
      <c r="CW170" s="298"/>
      <c r="CX170" s="297"/>
      <c r="CY170" s="284"/>
      <c r="CZ170" s="352"/>
      <c r="DA170" s="352"/>
      <c r="DB170" s="298"/>
      <c r="DC170" s="297"/>
      <c r="DD170" s="284"/>
      <c r="DE170" s="352"/>
      <c r="DF170" s="352"/>
      <c r="DG170" s="298"/>
      <c r="DH170" s="320">
        <v>3</v>
      </c>
      <c r="DI170" s="319">
        <v>0</v>
      </c>
      <c r="DJ170" s="163">
        <v>32</v>
      </c>
      <c r="DK170" s="163">
        <v>32</v>
      </c>
      <c r="DL170" s="163">
        <v>1</v>
      </c>
      <c r="DM170" s="163">
        <v>11</v>
      </c>
      <c r="DN170" s="163">
        <v>9</v>
      </c>
      <c r="DO170" s="163">
        <v>0</v>
      </c>
      <c r="DP170" s="165">
        <v>186.1</v>
      </c>
      <c r="DQ170" s="165">
        <v>186.100006103515</v>
      </c>
      <c r="DR170" s="165"/>
      <c r="DS170" s="163">
        <v>762</v>
      </c>
      <c r="DT170" s="163">
        <v>146</v>
      </c>
      <c r="DU170" s="163">
        <v>71</v>
      </c>
      <c r="DV170" s="163">
        <v>65</v>
      </c>
      <c r="DW170" s="163">
        <v>15</v>
      </c>
      <c r="DX170" s="163">
        <v>67</v>
      </c>
      <c r="DY170" s="163">
        <v>1</v>
      </c>
      <c r="DZ170" s="163">
        <v>6</v>
      </c>
      <c r="EA170" s="163">
        <v>11</v>
      </c>
      <c r="EB170" s="163">
        <v>0</v>
      </c>
      <c r="EC170" s="163">
        <v>223</v>
      </c>
      <c r="ED170" s="165">
        <v>10.7710199720084</v>
      </c>
      <c r="EE170" s="165">
        <v>3.2361360454016399</v>
      </c>
      <c r="EF170" s="165">
        <v>0.724508069866039</v>
      </c>
      <c r="EG170" s="165">
        <v>7.05187854669611</v>
      </c>
      <c r="EH170" s="166">
        <v>1.1431127324553001</v>
      </c>
      <c r="EI170" s="165">
        <v>91.315890809520596</v>
      </c>
      <c r="EJ170" s="164">
        <v>0.21190130624092801</v>
      </c>
      <c r="EK170" s="164">
        <v>0.29046563192904601</v>
      </c>
      <c r="EL170" s="283">
        <v>0.407407407</v>
      </c>
      <c r="EM170" s="283">
        <v>0.18736383400000001</v>
      </c>
      <c r="EN170" s="283">
        <v>0.40522875800000002</v>
      </c>
      <c r="EO170" s="283">
        <v>6.2231759999999997E-2</v>
      </c>
      <c r="EP170" s="283">
        <v>0.35193132999999999</v>
      </c>
      <c r="EQ170" s="283">
        <v>0.14400257</v>
      </c>
      <c r="ER170" s="165">
        <v>-0.23468771758062601</v>
      </c>
      <c r="ES170" s="166">
        <v>3.1395349694195001</v>
      </c>
      <c r="ET170" s="166">
        <v>3.27</v>
      </c>
      <c r="EU170" s="166">
        <v>2.9949533867746099</v>
      </c>
      <c r="EV170" s="166">
        <v>3.4578419202273101</v>
      </c>
      <c r="EW170" s="166">
        <v>3.4948340106014202</v>
      </c>
      <c r="EX170" s="289">
        <v>4.8794965744018501</v>
      </c>
    </row>
    <row r="171" spans="1:272" ht="13" customHeight="1">
      <c r="A171" s="160" t="s">
        <v>188</v>
      </c>
      <c r="B171" s="160">
        <v>10152</v>
      </c>
      <c r="C171" s="160">
        <v>16400</v>
      </c>
      <c r="D171" s="160">
        <v>625643</v>
      </c>
      <c r="E171" s="160" t="s">
        <v>555</v>
      </c>
      <c r="G171" s="175"/>
      <c r="H171" s="168" t="s">
        <v>121</v>
      </c>
      <c r="I171" s="169" t="s">
        <v>905</v>
      </c>
      <c r="J171" s="170">
        <v>30</v>
      </c>
      <c r="K171" s="161">
        <v>1</v>
      </c>
      <c r="M171" s="184" t="s">
        <v>837</v>
      </c>
      <c r="Z171" s="163"/>
      <c r="AS171" s="283"/>
      <c r="AT171" s="283"/>
      <c r="AU171" s="283"/>
      <c r="AV171" s="283"/>
      <c r="AW171" s="283"/>
      <c r="AX171" s="283"/>
      <c r="AY171" s="363"/>
      <c r="AZ171" s="283"/>
      <c r="BA171" s="283"/>
      <c r="BB171" s="283"/>
      <c r="BC171" s="283"/>
      <c r="BD171" s="164"/>
      <c r="BE171" s="164"/>
      <c r="BF171" s="164"/>
      <c r="BG171" s="164"/>
      <c r="BH171" s="164"/>
      <c r="BI171" s="164"/>
      <c r="BJ171" s="165"/>
      <c r="BK171" s="164"/>
      <c r="BL171" s="165"/>
      <c r="BM171" s="165"/>
      <c r="BN171" s="165"/>
      <c r="BO171" s="165"/>
      <c r="BP171" s="165"/>
      <c r="BQ171" s="165"/>
      <c r="BR171" s="165"/>
      <c r="BS171" s="289"/>
      <c r="BT171" s="297">
        <v>25</v>
      </c>
      <c r="BU171" s="284">
        <v>134.19999999999999</v>
      </c>
      <c r="BV171" s="298">
        <v>-4</v>
      </c>
      <c r="BW171" s="297"/>
      <c r="BX171" s="297"/>
      <c r="BY171" s="297"/>
      <c r="BZ171" s="297"/>
      <c r="CA171" s="284"/>
      <c r="CB171" s="298"/>
      <c r="CC171" s="297"/>
      <c r="CD171" s="284"/>
      <c r="CE171" s="352"/>
      <c r="CF171" s="298"/>
      <c r="CG171" s="297"/>
      <c r="CH171" s="284"/>
      <c r="CI171" s="352"/>
      <c r="CJ171" s="298"/>
      <c r="CK171" s="297"/>
      <c r="CL171" s="284"/>
      <c r="CM171" s="352"/>
      <c r="CN171" s="298"/>
      <c r="CO171" s="297"/>
      <c r="CP171" s="284"/>
      <c r="CQ171" s="352"/>
      <c r="CR171" s="298"/>
      <c r="CS171" s="297"/>
      <c r="CT171" s="284"/>
      <c r="CU171" s="352"/>
      <c r="CV171" s="352"/>
      <c r="CW171" s="298"/>
      <c r="CX171" s="297"/>
      <c r="CY171" s="284"/>
      <c r="CZ171" s="352"/>
      <c r="DA171" s="352"/>
      <c r="DB171" s="298"/>
      <c r="DC171" s="297"/>
      <c r="DD171" s="284"/>
      <c r="DE171" s="352"/>
      <c r="DF171" s="352"/>
      <c r="DG171" s="298"/>
      <c r="DH171" s="320">
        <v>-4</v>
      </c>
      <c r="DI171" s="319">
        <v>0</v>
      </c>
      <c r="DJ171" s="163">
        <v>26</v>
      </c>
      <c r="DK171" s="163">
        <v>25</v>
      </c>
      <c r="DL171" s="163">
        <v>0</v>
      </c>
      <c r="DM171" s="163">
        <v>8</v>
      </c>
      <c r="DN171" s="163">
        <v>5</v>
      </c>
      <c r="DO171" s="163">
        <v>0</v>
      </c>
      <c r="DP171" s="165">
        <v>135.19999999999999</v>
      </c>
      <c r="DQ171" s="165">
        <v>134.19999694824199</v>
      </c>
      <c r="DR171" s="165">
        <v>1</v>
      </c>
      <c r="DS171" s="163">
        <v>543</v>
      </c>
      <c r="DT171" s="163">
        <v>108</v>
      </c>
      <c r="DU171" s="163">
        <v>32</v>
      </c>
      <c r="DV171" s="163">
        <v>30</v>
      </c>
      <c r="DW171" s="163">
        <v>10</v>
      </c>
      <c r="DX171" s="163">
        <v>42</v>
      </c>
      <c r="DY171" s="163">
        <v>0</v>
      </c>
      <c r="DZ171" s="163">
        <v>2</v>
      </c>
      <c r="EA171" s="163">
        <v>2</v>
      </c>
      <c r="EB171" s="163">
        <v>1</v>
      </c>
      <c r="EC171" s="163">
        <v>148</v>
      </c>
      <c r="ED171" s="165">
        <v>9.8181814500895292</v>
      </c>
      <c r="EE171" s="165">
        <v>2.7862406817821599</v>
      </c>
      <c r="EF171" s="165">
        <v>0.66339063851956304</v>
      </c>
      <c r="EG171" s="165">
        <v>7.1646188960112802</v>
      </c>
      <c r="EH171" s="166">
        <v>1.1056510641992701</v>
      </c>
      <c r="EI171" s="165">
        <v>85.850515895525803</v>
      </c>
      <c r="EJ171" s="164">
        <v>0.216432865731462</v>
      </c>
      <c r="EK171" s="164">
        <v>0.287390029325513</v>
      </c>
      <c r="EL171" s="283">
        <v>0.39367816</v>
      </c>
      <c r="EM171" s="283">
        <v>0.22413793100000001</v>
      </c>
      <c r="EN171" s="283">
        <v>0.38218390800000002</v>
      </c>
      <c r="EO171" s="283">
        <v>8.8319090000000003E-2</v>
      </c>
      <c r="EP171" s="283">
        <v>0.42165242000000003</v>
      </c>
      <c r="EQ171" s="283">
        <v>0.12234294</v>
      </c>
      <c r="ER171" s="165">
        <v>0.75811754339931603</v>
      </c>
      <c r="ES171" s="166">
        <v>1.9901719155586799</v>
      </c>
      <c r="ET171" s="166">
        <v>3.88</v>
      </c>
      <c r="EU171" s="166">
        <v>2.9160743917465801</v>
      </c>
      <c r="EV171" s="166">
        <v>3.4402266118939799</v>
      </c>
      <c r="EW171" s="166">
        <v>3.57860515209773</v>
      </c>
      <c r="EX171" s="289">
        <v>3.5204281583428298</v>
      </c>
    </row>
    <row r="172" spans="1:272" ht="13" customHeight="1">
      <c r="A172" s="160" t="s">
        <v>188</v>
      </c>
      <c r="B172" s="160">
        <v>9007</v>
      </c>
      <c r="C172" s="160">
        <v>9132</v>
      </c>
      <c r="D172" s="160">
        <v>543135</v>
      </c>
      <c r="E172" s="160" t="s">
        <v>14</v>
      </c>
      <c r="G172" s="175"/>
      <c r="H172" s="168" t="s">
        <v>649</v>
      </c>
      <c r="I172" s="169" t="s">
        <v>201</v>
      </c>
      <c r="J172" s="170">
        <v>34</v>
      </c>
      <c r="K172" s="161">
        <v>1</v>
      </c>
      <c r="M172" s="184" t="s">
        <v>837</v>
      </c>
      <c r="Z172" s="163"/>
      <c r="AS172" s="283"/>
      <c r="AT172" s="283"/>
      <c r="AU172" s="283"/>
      <c r="AV172" s="283"/>
      <c r="AW172" s="283"/>
      <c r="AX172" s="283"/>
      <c r="AY172" s="363"/>
      <c r="AZ172" s="283"/>
      <c r="BA172" s="283"/>
      <c r="BB172" s="283"/>
      <c r="BC172" s="283"/>
      <c r="BD172" s="164"/>
      <c r="BE172" s="164"/>
      <c r="BF172" s="164"/>
      <c r="BG172" s="164"/>
      <c r="BH172" s="164"/>
      <c r="BI172" s="164"/>
      <c r="BJ172" s="165"/>
      <c r="BK172" s="164"/>
      <c r="BL172" s="165"/>
      <c r="BM172" s="165"/>
      <c r="BN172" s="165"/>
      <c r="BO172" s="165"/>
      <c r="BP172" s="165"/>
      <c r="BQ172" s="165"/>
      <c r="BR172" s="165"/>
      <c r="BS172" s="289"/>
      <c r="BT172" s="297">
        <v>28</v>
      </c>
      <c r="BU172" s="284">
        <v>163.19999999999999</v>
      </c>
      <c r="BV172" s="298">
        <v>-2</v>
      </c>
      <c r="BW172" s="297"/>
      <c r="BX172" s="297"/>
      <c r="BY172" s="297"/>
      <c r="BZ172" s="297"/>
      <c r="CA172" s="284"/>
      <c r="CB172" s="298"/>
      <c r="CC172" s="297"/>
      <c r="CD172" s="284"/>
      <c r="CE172" s="352"/>
      <c r="CF172" s="298"/>
      <c r="CG172" s="297"/>
      <c r="CH172" s="284"/>
      <c r="CI172" s="352"/>
      <c r="CJ172" s="298"/>
      <c r="CK172" s="297"/>
      <c r="CL172" s="284"/>
      <c r="CM172" s="352"/>
      <c r="CN172" s="298"/>
      <c r="CO172" s="297"/>
      <c r="CP172" s="284"/>
      <c r="CQ172" s="352"/>
      <c r="CR172" s="298"/>
      <c r="CS172" s="297"/>
      <c r="CT172" s="284"/>
      <c r="CU172" s="352"/>
      <c r="CV172" s="352"/>
      <c r="CW172" s="298"/>
      <c r="CX172" s="297"/>
      <c r="CY172" s="284"/>
      <c r="CZ172" s="352"/>
      <c r="DA172" s="352"/>
      <c r="DB172" s="298"/>
      <c r="DC172" s="297"/>
      <c r="DD172" s="284"/>
      <c r="DE172" s="352"/>
      <c r="DF172" s="352"/>
      <c r="DG172" s="298"/>
      <c r="DH172" s="320">
        <v>-2</v>
      </c>
      <c r="DI172" s="319">
        <v>0</v>
      </c>
      <c r="DJ172" s="163">
        <v>29</v>
      </c>
      <c r="DK172" s="163">
        <v>29</v>
      </c>
      <c r="DL172" s="163">
        <v>0</v>
      </c>
      <c r="DM172" s="163">
        <v>12</v>
      </c>
      <c r="DN172" s="163">
        <v>8</v>
      </c>
      <c r="DO172" s="163">
        <v>0</v>
      </c>
      <c r="DP172" s="165">
        <v>170.2</v>
      </c>
      <c r="DQ172" s="165">
        <v>170.19999694824199</v>
      </c>
      <c r="DR172" s="165"/>
      <c r="DS172" s="163">
        <v>696</v>
      </c>
      <c r="DT172" s="163">
        <v>147</v>
      </c>
      <c r="DU172" s="163">
        <v>74</v>
      </c>
      <c r="DV172" s="163">
        <v>72</v>
      </c>
      <c r="DW172" s="163">
        <v>23</v>
      </c>
      <c r="DX172" s="163">
        <v>42</v>
      </c>
      <c r="DY172" s="163">
        <v>0</v>
      </c>
      <c r="DZ172" s="163">
        <v>7</v>
      </c>
      <c r="EA172" s="163">
        <v>3</v>
      </c>
      <c r="EB172" s="163">
        <v>0</v>
      </c>
      <c r="EC172" s="163">
        <v>166</v>
      </c>
      <c r="ED172" s="165">
        <v>8.7539067717735009</v>
      </c>
      <c r="EE172" s="165">
        <v>2.2148438820149798</v>
      </c>
      <c r="EF172" s="165">
        <v>1.21289069729391</v>
      </c>
      <c r="EG172" s="165">
        <v>7.7519535870524399</v>
      </c>
      <c r="EH172" s="166">
        <v>1.1074219410074899</v>
      </c>
      <c r="EI172" s="165">
        <v>88.464784070683294</v>
      </c>
      <c r="EJ172" s="164">
        <v>0.22720247295208601</v>
      </c>
      <c r="EK172" s="164">
        <v>0.27074235807860197</v>
      </c>
      <c r="EL172" s="283">
        <v>0.48326359800000002</v>
      </c>
      <c r="EM172" s="283">
        <v>0.18828451800000001</v>
      </c>
      <c r="EN172" s="283">
        <v>0.32845188199999997</v>
      </c>
      <c r="EO172" s="283">
        <v>7.6923080000000005E-2</v>
      </c>
      <c r="EP172" s="283">
        <v>0.42619542999999999</v>
      </c>
      <c r="EQ172" s="283">
        <v>0.12962256999999999</v>
      </c>
      <c r="ER172" s="165">
        <v>-0.187047139330346</v>
      </c>
      <c r="ES172" s="166">
        <v>3.7968752263113901</v>
      </c>
      <c r="ET172" s="166">
        <v>3.86</v>
      </c>
      <c r="EU172" s="166">
        <v>3.8346574227791299</v>
      </c>
      <c r="EV172" s="166">
        <v>3.4737228966087002</v>
      </c>
      <c r="EW172" s="166">
        <v>3.6358310452023401</v>
      </c>
      <c r="EX172" s="289">
        <v>2.6923356056213299</v>
      </c>
    </row>
    <row r="173" spans="1:272" ht="13" customHeight="1">
      <c r="A173" s="160" t="s">
        <v>188</v>
      </c>
      <c r="B173" s="160">
        <v>9896</v>
      </c>
      <c r="C173" s="160">
        <v>17432</v>
      </c>
      <c r="D173" s="160">
        <v>656546</v>
      </c>
      <c r="E173" s="160" t="s">
        <v>13</v>
      </c>
      <c r="G173" s="175"/>
      <c r="H173" s="168" t="s">
        <v>891</v>
      </c>
      <c r="I173" s="169" t="s">
        <v>581</v>
      </c>
      <c r="J173" s="170">
        <v>31</v>
      </c>
      <c r="K173" s="161">
        <v>1</v>
      </c>
      <c r="M173" s="184" t="s">
        <v>837</v>
      </c>
      <c r="Z173" s="163"/>
      <c r="AS173" s="283"/>
      <c r="AT173" s="283"/>
      <c r="AU173" s="283"/>
      <c r="AV173" s="283"/>
      <c r="AW173" s="283"/>
      <c r="AX173" s="283"/>
      <c r="AY173" s="363"/>
      <c r="AZ173" s="283"/>
      <c r="BA173" s="283"/>
      <c r="BB173" s="283"/>
      <c r="BC173" s="283"/>
      <c r="BD173" s="164"/>
      <c r="BE173" s="164"/>
      <c r="BF173" s="164"/>
      <c r="BG173" s="164"/>
      <c r="BH173" s="164"/>
      <c r="BI173" s="164"/>
      <c r="BJ173" s="165"/>
      <c r="BK173" s="164"/>
      <c r="BL173" s="165"/>
      <c r="BM173" s="165"/>
      <c r="BN173" s="165"/>
      <c r="BO173" s="165"/>
      <c r="BP173" s="165"/>
      <c r="BQ173" s="165"/>
      <c r="BR173" s="165"/>
      <c r="BS173" s="289"/>
      <c r="BT173" s="297">
        <v>68</v>
      </c>
      <c r="BU173" s="284">
        <v>66.099999999999994</v>
      </c>
      <c r="BV173" s="298">
        <v>-2</v>
      </c>
      <c r="BW173" s="297"/>
      <c r="BX173" s="297"/>
      <c r="BY173" s="297"/>
      <c r="BZ173" s="297"/>
      <c r="CA173" s="284"/>
      <c r="CB173" s="298"/>
      <c r="CC173" s="297"/>
      <c r="CD173" s="284"/>
      <c r="CE173" s="352"/>
      <c r="CF173" s="298"/>
      <c r="CG173" s="297"/>
      <c r="CH173" s="284"/>
      <c r="CI173" s="352"/>
      <c r="CJ173" s="298"/>
      <c r="CK173" s="297"/>
      <c r="CL173" s="284"/>
      <c r="CM173" s="352"/>
      <c r="CN173" s="298"/>
      <c r="CO173" s="297"/>
      <c r="CP173" s="284"/>
      <c r="CQ173" s="352"/>
      <c r="CR173" s="298"/>
      <c r="CS173" s="297"/>
      <c r="CT173" s="284"/>
      <c r="CU173" s="352"/>
      <c r="CV173" s="352"/>
      <c r="CW173" s="298"/>
      <c r="CX173" s="297"/>
      <c r="CY173" s="284"/>
      <c r="CZ173" s="352"/>
      <c r="DA173" s="352"/>
      <c r="DB173" s="298"/>
      <c r="DC173" s="297"/>
      <c r="DD173" s="284"/>
      <c r="DE173" s="352"/>
      <c r="DF173" s="352"/>
      <c r="DG173" s="298"/>
      <c r="DH173" s="320">
        <v>-2</v>
      </c>
      <c r="DI173" s="319">
        <v>0</v>
      </c>
      <c r="DJ173" s="163">
        <v>68</v>
      </c>
      <c r="DK173" s="163">
        <v>0</v>
      </c>
      <c r="DL173" s="163">
        <v>0</v>
      </c>
      <c r="DM173" s="163">
        <v>3</v>
      </c>
      <c r="DN173" s="163">
        <v>3</v>
      </c>
      <c r="DO173" s="163">
        <v>10</v>
      </c>
      <c r="DP173" s="165">
        <v>66.099999999999994</v>
      </c>
      <c r="DQ173" s="165"/>
      <c r="DR173" s="165">
        <v>66.099998474121094</v>
      </c>
      <c r="DS173" s="163">
        <v>265</v>
      </c>
      <c r="DT173" s="163">
        <v>48</v>
      </c>
      <c r="DU173" s="163">
        <v>20</v>
      </c>
      <c r="DV173" s="163">
        <v>16</v>
      </c>
      <c r="DW173" s="163">
        <v>6</v>
      </c>
      <c r="DX173" s="163">
        <v>16</v>
      </c>
      <c r="DY173" s="163">
        <v>1</v>
      </c>
      <c r="DZ173" s="163">
        <v>3</v>
      </c>
      <c r="EA173" s="163">
        <v>5</v>
      </c>
      <c r="EB173" s="163">
        <v>0</v>
      </c>
      <c r="EC173" s="163">
        <v>89</v>
      </c>
      <c r="ED173" s="165">
        <v>12.075377810329799</v>
      </c>
      <c r="EE173" s="165">
        <v>2.17085443781211</v>
      </c>
      <c r="EF173" s="165">
        <v>0.81407041417954096</v>
      </c>
      <c r="EG173" s="165">
        <v>6.5125633134363303</v>
      </c>
      <c r="EH173" s="166">
        <v>0.96482419458316004</v>
      </c>
      <c r="EI173" s="165">
        <v>74.915728420554302</v>
      </c>
      <c r="EJ173" s="164">
        <v>0.19512195121951201</v>
      </c>
      <c r="EK173" s="164">
        <v>0.278145695364238</v>
      </c>
      <c r="EL173" s="283">
        <v>0.37579617799999998</v>
      </c>
      <c r="EM173" s="283">
        <v>0.21656050900000001</v>
      </c>
      <c r="EN173" s="283">
        <v>0.40764331199999998</v>
      </c>
      <c r="EO173" s="283">
        <v>7.6433119999999993E-2</v>
      </c>
      <c r="EP173" s="283">
        <v>0.41401273999999999</v>
      </c>
      <c r="EQ173" s="283">
        <v>0.16866266999999999</v>
      </c>
      <c r="ER173" s="165">
        <v>0.19904042908068201</v>
      </c>
      <c r="ES173" s="166">
        <v>2.17085443781211</v>
      </c>
      <c r="ET173" s="166">
        <v>2.83</v>
      </c>
      <c r="EU173" s="166">
        <v>2.5184473772295202</v>
      </c>
      <c r="EV173" s="166">
        <v>2.8014835398722799</v>
      </c>
      <c r="EW173" s="166">
        <v>2.3945592475812898</v>
      </c>
      <c r="EX173" s="289">
        <v>2.05181384086608</v>
      </c>
    </row>
    <row r="174" spans="1:272" ht="13" customHeight="1">
      <c r="A174" s="160" t="s">
        <v>188</v>
      </c>
      <c r="B174" s="160">
        <v>10569</v>
      </c>
      <c r="C174" s="160">
        <v>13649</v>
      </c>
      <c r="D174" s="160">
        <v>605280</v>
      </c>
      <c r="E174" s="160" t="s">
        <v>16</v>
      </c>
      <c r="G174" s="175"/>
      <c r="H174" s="168" t="s">
        <v>697</v>
      </c>
      <c r="I174" s="169" t="s">
        <v>519</v>
      </c>
      <c r="J174" s="170">
        <v>31</v>
      </c>
      <c r="K174" s="161">
        <v>1</v>
      </c>
      <c r="M174" s="184" t="s">
        <v>837</v>
      </c>
      <c r="Z174" s="163"/>
      <c r="AS174" s="283"/>
      <c r="AT174" s="283"/>
      <c r="AU174" s="283"/>
      <c r="AV174" s="283"/>
      <c r="AW174" s="283"/>
      <c r="AX174" s="283"/>
      <c r="AY174" s="363"/>
      <c r="AZ174" s="283"/>
      <c r="BA174" s="283"/>
      <c r="BB174" s="283"/>
      <c r="BC174" s="283"/>
      <c r="BD174" s="164"/>
      <c r="BE174" s="164"/>
      <c r="BF174" s="164"/>
      <c r="BG174" s="164"/>
      <c r="BH174" s="164"/>
      <c r="BI174" s="164"/>
      <c r="BJ174" s="165"/>
      <c r="BK174" s="164"/>
      <c r="BL174" s="165"/>
      <c r="BM174" s="165"/>
      <c r="BN174" s="165"/>
      <c r="BO174" s="165"/>
      <c r="BP174" s="165"/>
      <c r="BQ174" s="165"/>
      <c r="BR174" s="165"/>
      <c r="BS174" s="289"/>
      <c r="BT174" s="297">
        <v>66</v>
      </c>
      <c r="BU174" s="284">
        <v>62</v>
      </c>
      <c r="BV174" s="298">
        <v>-2</v>
      </c>
      <c r="BW174" s="297"/>
      <c r="BX174" s="297"/>
      <c r="BY174" s="297"/>
      <c r="BZ174" s="297"/>
      <c r="CA174" s="284"/>
      <c r="CB174" s="298"/>
      <c r="CC174" s="297"/>
      <c r="CD174" s="284"/>
      <c r="CE174" s="352"/>
      <c r="CF174" s="298"/>
      <c r="CG174" s="297"/>
      <c r="CH174" s="284"/>
      <c r="CI174" s="352"/>
      <c r="CJ174" s="298"/>
      <c r="CK174" s="297"/>
      <c r="CL174" s="284"/>
      <c r="CM174" s="352"/>
      <c r="CN174" s="298"/>
      <c r="CO174" s="297"/>
      <c r="CP174" s="284"/>
      <c r="CQ174" s="352"/>
      <c r="CR174" s="298"/>
      <c r="CS174" s="297"/>
      <c r="CT174" s="284"/>
      <c r="CU174" s="352"/>
      <c r="CV174" s="352"/>
      <c r="CW174" s="298"/>
      <c r="CX174" s="297"/>
      <c r="CY174" s="284"/>
      <c r="CZ174" s="352"/>
      <c r="DA174" s="352"/>
      <c r="DB174" s="298"/>
      <c r="DC174" s="297"/>
      <c r="DD174" s="284"/>
      <c r="DE174" s="352"/>
      <c r="DF174" s="352"/>
      <c r="DG174" s="298"/>
      <c r="DH174" s="320">
        <v>-2</v>
      </c>
      <c r="DI174" s="319">
        <v>0</v>
      </c>
      <c r="DJ174" s="163">
        <v>67</v>
      </c>
      <c r="DK174" s="163">
        <v>0</v>
      </c>
      <c r="DL174" s="163">
        <v>0</v>
      </c>
      <c r="DM174" s="163">
        <v>3</v>
      </c>
      <c r="DN174" s="163">
        <v>5</v>
      </c>
      <c r="DO174" s="163">
        <v>30</v>
      </c>
      <c r="DP174" s="165">
        <v>63</v>
      </c>
      <c r="DQ174" s="165"/>
      <c r="DR174" s="165">
        <v>63</v>
      </c>
      <c r="DS174" s="163">
        <v>271</v>
      </c>
      <c r="DT174" s="163">
        <v>60</v>
      </c>
      <c r="DU174" s="163">
        <v>29</v>
      </c>
      <c r="DV174" s="163">
        <v>22</v>
      </c>
      <c r="DW174" s="163">
        <v>4</v>
      </c>
      <c r="DX174" s="163">
        <v>22</v>
      </c>
      <c r="DY174" s="163">
        <v>1</v>
      </c>
      <c r="DZ174" s="163">
        <v>3</v>
      </c>
      <c r="EA174" s="163">
        <v>4</v>
      </c>
      <c r="EB174" s="163">
        <v>0</v>
      </c>
      <c r="EC174" s="163">
        <v>68</v>
      </c>
      <c r="ED174" s="165">
        <v>9.7142874789078899</v>
      </c>
      <c r="EE174" s="165">
        <v>3.1428577137643199</v>
      </c>
      <c r="EF174" s="165">
        <v>0.57142867522987595</v>
      </c>
      <c r="EG174" s="165">
        <v>8.5714301284481405</v>
      </c>
      <c r="EH174" s="166">
        <v>1.3015875380235999</v>
      </c>
      <c r="EI174" s="165">
        <v>103.975419157395</v>
      </c>
      <c r="EJ174" s="164">
        <v>0.24390243902438999</v>
      </c>
      <c r="EK174" s="164">
        <v>0.32183908045977</v>
      </c>
      <c r="EL174" s="283">
        <v>0.649717514</v>
      </c>
      <c r="EM174" s="283">
        <v>0.15819209000000001</v>
      </c>
      <c r="EN174" s="283">
        <v>0.192090395</v>
      </c>
      <c r="EO174" s="283">
        <v>5.6179779999999999E-2</v>
      </c>
      <c r="EP174" s="283">
        <v>0.36516853999999999</v>
      </c>
      <c r="EQ174" s="283">
        <v>0.1235023</v>
      </c>
      <c r="ER174" s="165">
        <v>-0.63866041345045699</v>
      </c>
      <c r="ES174" s="166">
        <v>3.1428577137643199</v>
      </c>
      <c r="ET174" s="166">
        <v>3.22</v>
      </c>
      <c r="EU174" s="166">
        <v>3.0238314641576101</v>
      </c>
      <c r="EV174" s="166">
        <v>3.0144913938103501</v>
      </c>
      <c r="EW174" s="166">
        <v>2.8739064936060998</v>
      </c>
      <c r="EX174" s="289">
        <v>1.19932341575622</v>
      </c>
    </row>
    <row r="175" spans="1:272" ht="13" customHeight="1">
      <c r="A175" s="160" t="s">
        <v>188</v>
      </c>
      <c r="B175" s="160">
        <v>12395</v>
      </c>
      <c r="C175" s="160">
        <v>29911</v>
      </c>
      <c r="D175" s="160">
        <v>671096</v>
      </c>
      <c r="E175" s="160" t="s">
        <v>188</v>
      </c>
      <c r="G175" s="175"/>
      <c r="H175" s="162" t="s">
        <v>2434</v>
      </c>
      <c r="I175" s="162" t="s">
        <v>136</v>
      </c>
      <c r="J175" s="160">
        <v>25</v>
      </c>
      <c r="K175" s="161">
        <v>1</v>
      </c>
      <c r="Z175" s="163"/>
      <c r="AS175" s="283"/>
      <c r="AT175" s="283"/>
      <c r="AU175" s="283"/>
      <c r="AV175" s="283"/>
      <c r="AW175" s="283"/>
      <c r="AX175" s="283"/>
      <c r="AY175" s="363"/>
      <c r="AZ175" s="283"/>
      <c r="BA175" s="283"/>
      <c r="BB175" s="283"/>
      <c r="BC175" s="283"/>
      <c r="BD175" s="164"/>
      <c r="BE175" s="164"/>
      <c r="BF175" s="164"/>
      <c r="BG175" s="164"/>
      <c r="BH175" s="164"/>
      <c r="BI175" s="164"/>
      <c r="BJ175" s="165"/>
      <c r="BK175" s="164"/>
      <c r="BL175" s="165"/>
      <c r="BM175" s="165"/>
      <c r="BN175" s="165"/>
      <c r="BO175" s="165"/>
      <c r="BP175" s="165"/>
      <c r="BQ175" s="165"/>
      <c r="BR175" s="165"/>
      <c r="BS175" s="289"/>
      <c r="BT175" s="297">
        <v>25</v>
      </c>
      <c r="BU175" s="284">
        <v>138</v>
      </c>
      <c r="BV175" s="298">
        <v>1</v>
      </c>
      <c r="BW175" s="297"/>
      <c r="BX175" s="297"/>
      <c r="BY175" s="297"/>
      <c r="BZ175" s="297"/>
      <c r="CA175" s="284"/>
      <c r="CB175" s="298"/>
      <c r="CC175" s="297"/>
      <c r="CD175" s="284"/>
      <c r="CE175" s="352"/>
      <c r="CF175" s="298"/>
      <c r="CG175" s="297"/>
      <c r="CH175" s="284"/>
      <c r="CI175" s="352"/>
      <c r="CJ175" s="298"/>
      <c r="CK175" s="297"/>
      <c r="CL175" s="284"/>
      <c r="CM175" s="352"/>
      <c r="CN175" s="298"/>
      <c r="CO175" s="297"/>
      <c r="CP175" s="284"/>
      <c r="CQ175" s="352"/>
      <c r="CR175" s="298"/>
      <c r="CS175" s="297"/>
      <c r="CT175" s="284"/>
      <c r="CU175" s="352"/>
      <c r="CV175" s="352"/>
      <c r="CW175" s="298"/>
      <c r="CX175" s="297"/>
      <c r="CY175" s="284"/>
      <c r="CZ175" s="352"/>
      <c r="DA175" s="352"/>
      <c r="DB175" s="298"/>
      <c r="DC175" s="297"/>
      <c r="DD175" s="284"/>
      <c r="DE175" s="352"/>
      <c r="DF175" s="352"/>
      <c r="DG175" s="298"/>
      <c r="DH175" s="320">
        <v>1</v>
      </c>
      <c r="DI175" s="319">
        <v>0</v>
      </c>
      <c r="DJ175" s="163">
        <v>25</v>
      </c>
      <c r="DK175" s="163">
        <v>25</v>
      </c>
      <c r="DL175" s="163">
        <v>0</v>
      </c>
      <c r="DM175" s="163">
        <v>10</v>
      </c>
      <c r="DN175" s="163">
        <v>10</v>
      </c>
      <c r="DO175" s="163">
        <v>0</v>
      </c>
      <c r="DP175" s="165">
        <v>138</v>
      </c>
      <c r="DQ175" s="165">
        <v>138</v>
      </c>
      <c r="DR175" s="165"/>
      <c r="DS175" s="163">
        <v>586</v>
      </c>
      <c r="DT175" s="163">
        <v>127</v>
      </c>
      <c r="DU175" s="163">
        <v>60</v>
      </c>
      <c r="DV175" s="163">
        <v>57</v>
      </c>
      <c r="DW175" s="163">
        <v>25</v>
      </c>
      <c r="DX175" s="163">
        <v>52</v>
      </c>
      <c r="DY175" s="163">
        <v>1</v>
      </c>
      <c r="DZ175" s="163">
        <v>2</v>
      </c>
      <c r="EA175" s="163">
        <v>5</v>
      </c>
      <c r="EB175" s="163">
        <v>0</v>
      </c>
      <c r="EC175" s="163">
        <v>114</v>
      </c>
      <c r="ED175" s="165">
        <v>7.4347826086956497</v>
      </c>
      <c r="EE175" s="165">
        <v>3.3913043478260798</v>
      </c>
      <c r="EF175" s="165">
        <v>1.63043478260869</v>
      </c>
      <c r="EG175" s="165">
        <v>8.2826086956521703</v>
      </c>
      <c r="EH175" s="166">
        <v>1.2971014492753601</v>
      </c>
      <c r="EI175" s="165">
        <v>100.716068744319</v>
      </c>
      <c r="EJ175" s="164">
        <v>0.238721804511278</v>
      </c>
      <c r="EK175" s="164">
        <v>0.25954198473282403</v>
      </c>
      <c r="EL175" s="283">
        <v>0.33737864000000001</v>
      </c>
      <c r="EM175" s="283">
        <v>0.16990291199999999</v>
      </c>
      <c r="EN175" s="283">
        <v>0.49271844599999998</v>
      </c>
      <c r="EO175" s="283">
        <v>9.3301439999999999E-2</v>
      </c>
      <c r="EP175" s="283">
        <v>0.33014354000000001</v>
      </c>
      <c r="EQ175" s="283">
        <v>9.2156020000000005E-2</v>
      </c>
      <c r="ER175" s="165">
        <v>1.5768089268699399</v>
      </c>
      <c r="ES175" s="166">
        <v>3.7173913043478199</v>
      </c>
      <c r="ET175" s="166">
        <v>4.05</v>
      </c>
      <c r="EU175" s="166">
        <v>5.0435002271679803</v>
      </c>
      <c r="EV175" s="166">
        <v>4.9127563784951702</v>
      </c>
      <c r="EW175" s="166">
        <v>4.7820290356581099</v>
      </c>
      <c r="EX175" s="289">
        <v>1.10633409023284</v>
      </c>
    </row>
    <row r="176" spans="1:272" ht="13" customHeight="1">
      <c r="A176" s="160" t="s">
        <v>188</v>
      </c>
      <c r="B176" s="160">
        <v>9176</v>
      </c>
      <c r="C176" s="160">
        <v>11423</v>
      </c>
      <c r="D176" s="160">
        <v>500779</v>
      </c>
      <c r="E176" s="160" t="s">
        <v>345</v>
      </c>
      <c r="G176" s="175"/>
      <c r="H176" s="168" t="s">
        <v>730</v>
      </c>
      <c r="I176" s="169" t="s">
        <v>565</v>
      </c>
      <c r="J176" s="170">
        <v>35</v>
      </c>
      <c r="K176" s="161">
        <v>1</v>
      </c>
      <c r="M176" s="184" t="s">
        <v>46</v>
      </c>
      <c r="Z176" s="163"/>
      <c r="AS176" s="283"/>
      <c r="AT176" s="283"/>
      <c r="AU176" s="283"/>
      <c r="AV176" s="283"/>
      <c r="AW176" s="283"/>
      <c r="AX176" s="283"/>
      <c r="AY176" s="363"/>
      <c r="AZ176" s="283"/>
      <c r="BA176" s="283"/>
      <c r="BB176" s="283"/>
      <c r="BC176" s="283"/>
      <c r="BD176" s="164"/>
      <c r="BE176" s="164"/>
      <c r="BF176" s="164"/>
      <c r="BG176" s="164"/>
      <c r="BH176" s="164"/>
      <c r="BI176" s="164"/>
      <c r="BJ176" s="165"/>
      <c r="BK176" s="164"/>
      <c r="BL176" s="165"/>
      <c r="BM176" s="165"/>
      <c r="BN176" s="165"/>
      <c r="BO176" s="165"/>
      <c r="BP176" s="165"/>
      <c r="BQ176" s="165"/>
      <c r="BR176" s="165"/>
      <c r="BS176" s="289"/>
      <c r="BT176" s="297">
        <v>31</v>
      </c>
      <c r="BU176" s="284">
        <v>170.1</v>
      </c>
      <c r="BV176" s="298">
        <v>3</v>
      </c>
      <c r="BW176" s="297"/>
      <c r="BX176" s="297"/>
      <c r="BY176" s="297"/>
      <c r="BZ176" s="297"/>
      <c r="CA176" s="284"/>
      <c r="CB176" s="298"/>
      <c r="CC176" s="297"/>
      <c r="CD176" s="284"/>
      <c r="CE176" s="352"/>
      <c r="CF176" s="298"/>
      <c r="CG176" s="297"/>
      <c r="CH176" s="284"/>
      <c r="CI176" s="352"/>
      <c r="CJ176" s="298"/>
      <c r="CK176" s="297"/>
      <c r="CL176" s="284"/>
      <c r="CM176" s="352"/>
      <c r="CN176" s="298"/>
      <c r="CO176" s="297"/>
      <c r="CP176" s="284"/>
      <c r="CQ176" s="352"/>
      <c r="CR176" s="298"/>
      <c r="CS176" s="297"/>
      <c r="CT176" s="284"/>
      <c r="CU176" s="352"/>
      <c r="CV176" s="352"/>
      <c r="CW176" s="298"/>
      <c r="CX176" s="297"/>
      <c r="CY176" s="284"/>
      <c r="CZ176" s="352"/>
      <c r="DA176" s="352"/>
      <c r="DB176" s="298"/>
      <c r="DC176" s="297"/>
      <c r="DD176" s="284"/>
      <c r="DE176" s="352"/>
      <c r="DF176" s="352"/>
      <c r="DG176" s="298"/>
      <c r="DH176" s="320">
        <v>3</v>
      </c>
      <c r="DI176" s="319">
        <v>0</v>
      </c>
      <c r="DJ176" s="163">
        <v>31</v>
      </c>
      <c r="DK176" s="163">
        <v>31</v>
      </c>
      <c r="DL176" s="163">
        <v>0</v>
      </c>
      <c r="DM176" s="163">
        <v>10</v>
      </c>
      <c r="DN176" s="163">
        <v>10</v>
      </c>
      <c r="DO176" s="163">
        <v>0</v>
      </c>
      <c r="DP176" s="165">
        <v>170.1</v>
      </c>
      <c r="DQ176" s="165">
        <v>170.100006103515</v>
      </c>
      <c r="DR176" s="165"/>
      <c r="DS176" s="163">
        <v>717</v>
      </c>
      <c r="DT176" s="163">
        <v>150</v>
      </c>
      <c r="DU176" s="163">
        <v>73</v>
      </c>
      <c r="DV176" s="163">
        <v>71</v>
      </c>
      <c r="DW176" s="163">
        <v>22</v>
      </c>
      <c r="DX176" s="163">
        <v>63</v>
      </c>
      <c r="DY176" s="163">
        <v>0</v>
      </c>
      <c r="DZ176" s="163">
        <v>11</v>
      </c>
      <c r="EA176" s="163">
        <v>7</v>
      </c>
      <c r="EB176" s="163">
        <v>0</v>
      </c>
      <c r="EC176" s="163">
        <v>135</v>
      </c>
      <c r="ED176" s="165">
        <v>7.1330726200431496</v>
      </c>
      <c r="EE176" s="165">
        <v>3.3287672226868001</v>
      </c>
      <c r="EF176" s="165">
        <v>1.1624266491922099</v>
      </c>
      <c r="EG176" s="165">
        <v>7.9256362444923898</v>
      </c>
      <c r="EH176" s="166">
        <v>1.2504892741310201</v>
      </c>
      <c r="EI176" s="165">
        <v>97.096772012531801</v>
      </c>
      <c r="EJ176" s="164">
        <v>0.23328149300155501</v>
      </c>
      <c r="EK176" s="164">
        <v>0.26337448559670701</v>
      </c>
      <c r="EL176" s="283">
        <v>0.47399999999999998</v>
      </c>
      <c r="EM176" s="283">
        <v>0.17599999999999999</v>
      </c>
      <c r="EN176" s="283">
        <v>0.35</v>
      </c>
      <c r="EO176" s="283">
        <v>6.6929130000000003E-2</v>
      </c>
      <c r="EP176" s="283">
        <v>0.37795276</v>
      </c>
      <c r="EQ176" s="283">
        <v>8.4571830000000001E-2</v>
      </c>
      <c r="ER176" s="165">
        <v>0.84191228254436301</v>
      </c>
      <c r="ES176" s="166">
        <v>3.7514678223930602</v>
      </c>
      <c r="ET176" s="166">
        <v>4.49</v>
      </c>
      <c r="EU176" s="166">
        <v>4.56394894866078</v>
      </c>
      <c r="EV176" s="166">
        <v>4.43842098528199</v>
      </c>
      <c r="EW176" s="166">
        <v>4.5750607755875601</v>
      </c>
      <c r="EX176" s="289">
        <v>1.0282247066497801</v>
      </c>
    </row>
    <row r="177" spans="1:272" ht="13" customHeight="1">
      <c r="A177" s="160" t="s">
        <v>188</v>
      </c>
      <c r="B177" s="160">
        <v>12768</v>
      </c>
      <c r="C177" s="160">
        <v>25679</v>
      </c>
      <c r="D177" s="160">
        <v>687330</v>
      </c>
      <c r="E177" s="160" t="s">
        <v>2178</v>
      </c>
      <c r="G177" s="175"/>
      <c r="H177" s="162" t="s">
        <v>275</v>
      </c>
      <c r="I177" s="162" t="s">
        <v>105</v>
      </c>
      <c r="J177" s="160">
        <v>26</v>
      </c>
      <c r="K177" s="161">
        <v>1</v>
      </c>
      <c r="Z177" s="163"/>
      <c r="AS177" s="283"/>
      <c r="AT177" s="283"/>
      <c r="AU177" s="283"/>
      <c r="AV177" s="283"/>
      <c r="AW177" s="283"/>
      <c r="AX177" s="283"/>
      <c r="AY177" s="363"/>
      <c r="AZ177" s="283"/>
      <c r="BA177" s="283"/>
      <c r="BB177" s="283"/>
      <c r="BC177" s="283"/>
      <c r="BD177" s="164"/>
      <c r="BE177" s="164"/>
      <c r="BF177" s="164"/>
      <c r="BG177" s="164"/>
      <c r="BH177" s="164"/>
      <c r="BI177" s="164"/>
      <c r="BJ177" s="165"/>
      <c r="BK177" s="164"/>
      <c r="BL177" s="165"/>
      <c r="BM177" s="165"/>
      <c r="BN177" s="165"/>
      <c r="BO177" s="165"/>
      <c r="BP177" s="165"/>
      <c r="BQ177" s="165"/>
      <c r="BR177" s="165"/>
      <c r="BS177" s="289"/>
      <c r="BT177" s="297">
        <v>68</v>
      </c>
      <c r="BU177" s="284">
        <v>70.2</v>
      </c>
      <c r="BV177" s="298">
        <v>1</v>
      </c>
      <c r="BW177" s="297"/>
      <c r="BX177" s="297"/>
      <c r="BY177" s="297"/>
      <c r="BZ177" s="297"/>
      <c r="CA177" s="284"/>
      <c r="CB177" s="298"/>
      <c r="CC177" s="297"/>
      <c r="CD177" s="284"/>
      <c r="CE177" s="352"/>
      <c r="CF177" s="298"/>
      <c r="CG177" s="297"/>
      <c r="CH177" s="284"/>
      <c r="CI177" s="352"/>
      <c r="CJ177" s="298"/>
      <c r="CK177" s="297"/>
      <c r="CL177" s="284"/>
      <c r="CM177" s="352"/>
      <c r="CN177" s="298"/>
      <c r="CO177" s="297"/>
      <c r="CP177" s="284"/>
      <c r="CQ177" s="352"/>
      <c r="CR177" s="298"/>
      <c r="CS177" s="297"/>
      <c r="CT177" s="284"/>
      <c r="CU177" s="352"/>
      <c r="CV177" s="352"/>
      <c r="CW177" s="298"/>
      <c r="CX177" s="297"/>
      <c r="CY177" s="284"/>
      <c r="CZ177" s="352"/>
      <c r="DA177" s="352"/>
      <c r="DB177" s="298"/>
      <c r="DC177" s="297"/>
      <c r="DD177" s="284"/>
      <c r="DE177" s="352"/>
      <c r="DF177" s="352"/>
      <c r="DG177" s="298"/>
      <c r="DH177" s="320">
        <v>1</v>
      </c>
      <c r="DI177" s="319">
        <v>0</v>
      </c>
      <c r="DJ177" s="163">
        <v>68</v>
      </c>
      <c r="DK177" s="163">
        <v>0</v>
      </c>
      <c r="DL177" s="163">
        <v>0</v>
      </c>
      <c r="DM177" s="163">
        <v>5</v>
      </c>
      <c r="DN177" s="163">
        <v>2</v>
      </c>
      <c r="DO177" s="163">
        <v>1</v>
      </c>
      <c r="DP177" s="165">
        <v>70.2</v>
      </c>
      <c r="DQ177" s="165"/>
      <c r="DR177" s="165">
        <v>70.199996948242102</v>
      </c>
      <c r="DS177" s="163">
        <v>278</v>
      </c>
      <c r="DT177" s="163">
        <v>59</v>
      </c>
      <c r="DU177" s="163">
        <v>25</v>
      </c>
      <c r="DV177" s="163">
        <v>21</v>
      </c>
      <c r="DW177" s="163">
        <v>7</v>
      </c>
      <c r="DX177" s="163">
        <v>9</v>
      </c>
      <c r="DY177" s="163">
        <v>1</v>
      </c>
      <c r="DZ177" s="163">
        <v>5</v>
      </c>
      <c r="EA177" s="163">
        <v>1</v>
      </c>
      <c r="EB177" s="163">
        <v>0</v>
      </c>
      <c r="EC177" s="163">
        <v>63</v>
      </c>
      <c r="ED177" s="165">
        <v>8.0235869269140103</v>
      </c>
      <c r="EE177" s="165">
        <v>1.1462267038448499</v>
      </c>
      <c r="EF177" s="165">
        <v>0.89150965854600095</v>
      </c>
      <c r="EG177" s="165">
        <v>7.5141528363162999</v>
      </c>
      <c r="EH177" s="166">
        <v>0.96226439335124003</v>
      </c>
      <c r="EI177" s="165">
        <v>76.869085417685994</v>
      </c>
      <c r="EJ177" s="164">
        <v>0.22348484848484801</v>
      </c>
      <c r="EK177" s="164">
        <v>0.268041237113402</v>
      </c>
      <c r="EL177" s="283">
        <v>0.56783919500000002</v>
      </c>
      <c r="EM177" s="283">
        <v>0.16080401999999999</v>
      </c>
      <c r="EN177" s="283">
        <v>0.27135678299999999</v>
      </c>
      <c r="EO177" s="283">
        <v>4.9751240000000002E-2</v>
      </c>
      <c r="EP177" s="283">
        <v>0.36815920000000002</v>
      </c>
      <c r="EQ177" s="283">
        <v>8.4220719999999999E-2</v>
      </c>
      <c r="ER177" s="165">
        <v>0.61308632599967305</v>
      </c>
      <c r="ES177" s="166">
        <v>2.6745289756380002</v>
      </c>
      <c r="ET177" s="166">
        <v>3.27</v>
      </c>
      <c r="EU177" s="166">
        <v>3.2657452616924201</v>
      </c>
      <c r="EV177" s="166">
        <v>3.1334859691280199</v>
      </c>
      <c r="EW177" s="166">
        <v>2.8346876828234402</v>
      </c>
      <c r="EX177" s="289">
        <v>0.76877290010452204</v>
      </c>
    </row>
    <row r="178" spans="1:272" ht="13" customHeight="1">
      <c r="A178" s="160" t="s">
        <v>188</v>
      </c>
      <c r="B178" s="160">
        <v>9786</v>
      </c>
      <c r="C178" s="160">
        <v>14814</v>
      </c>
      <c r="D178" s="160">
        <v>571656</v>
      </c>
      <c r="E178" s="160" t="s">
        <v>188</v>
      </c>
      <c r="G178" s="175"/>
      <c r="H178" s="168" t="s">
        <v>862</v>
      </c>
      <c r="I178" s="169" t="s">
        <v>437</v>
      </c>
      <c r="J178" s="170">
        <v>33</v>
      </c>
      <c r="K178" s="161">
        <v>1</v>
      </c>
      <c r="M178" s="184" t="s">
        <v>837</v>
      </c>
      <c r="Z178" s="163"/>
      <c r="AS178" s="283"/>
      <c r="AT178" s="283"/>
      <c r="AU178" s="283"/>
      <c r="AV178" s="283"/>
      <c r="AW178" s="283"/>
      <c r="AX178" s="283"/>
      <c r="AY178" s="363"/>
      <c r="AZ178" s="283"/>
      <c r="BA178" s="283"/>
      <c r="BB178" s="283"/>
      <c r="BC178" s="283"/>
      <c r="BD178" s="164"/>
      <c r="BE178" s="164"/>
      <c r="BF178" s="164"/>
      <c r="BG178" s="164"/>
      <c r="BH178" s="164"/>
      <c r="BI178" s="164"/>
      <c r="BJ178" s="165"/>
      <c r="BK178" s="164"/>
      <c r="BL178" s="165"/>
      <c r="BM178" s="165"/>
      <c r="BN178" s="165"/>
      <c r="BO178" s="165"/>
      <c r="BP178" s="165"/>
      <c r="BQ178" s="165"/>
      <c r="BR178" s="165"/>
      <c r="BS178" s="289"/>
      <c r="BT178" s="297">
        <v>60</v>
      </c>
      <c r="BU178" s="284">
        <v>70</v>
      </c>
      <c r="BV178" s="298">
        <v>-1</v>
      </c>
      <c r="BW178" s="297"/>
      <c r="BX178" s="297"/>
      <c r="BY178" s="297"/>
      <c r="BZ178" s="297"/>
      <c r="CA178" s="284"/>
      <c r="CB178" s="298"/>
      <c r="CC178" s="297"/>
      <c r="CD178" s="284"/>
      <c r="CE178" s="352"/>
      <c r="CF178" s="298"/>
      <c r="CG178" s="297"/>
      <c r="CH178" s="284"/>
      <c r="CI178" s="352"/>
      <c r="CJ178" s="298"/>
      <c r="CK178" s="297"/>
      <c r="CL178" s="284"/>
      <c r="CM178" s="352"/>
      <c r="CN178" s="298"/>
      <c r="CO178" s="297"/>
      <c r="CP178" s="284"/>
      <c r="CQ178" s="352"/>
      <c r="CR178" s="298"/>
      <c r="CS178" s="297"/>
      <c r="CT178" s="284"/>
      <c r="CU178" s="352"/>
      <c r="CV178" s="352"/>
      <c r="CW178" s="298"/>
      <c r="CX178" s="297"/>
      <c r="CY178" s="284"/>
      <c r="CZ178" s="352"/>
      <c r="DA178" s="352"/>
      <c r="DB178" s="298"/>
      <c r="DC178" s="297"/>
      <c r="DD178" s="284"/>
      <c r="DE178" s="352"/>
      <c r="DF178" s="352"/>
      <c r="DG178" s="298"/>
      <c r="DH178" s="320">
        <v>-1</v>
      </c>
      <c r="DI178" s="319">
        <v>0</v>
      </c>
      <c r="DJ178" s="163">
        <v>61</v>
      </c>
      <c r="DK178" s="163">
        <v>1</v>
      </c>
      <c r="DL178" s="163">
        <v>0</v>
      </c>
      <c r="DM178" s="163">
        <v>3</v>
      </c>
      <c r="DN178" s="163">
        <v>2</v>
      </c>
      <c r="DO178" s="163">
        <v>1</v>
      </c>
      <c r="DP178" s="165">
        <v>71</v>
      </c>
      <c r="DQ178" s="165">
        <v>2</v>
      </c>
      <c r="DR178" s="165">
        <v>69</v>
      </c>
      <c r="DS178" s="163">
        <v>299</v>
      </c>
      <c r="DT178" s="163">
        <v>56</v>
      </c>
      <c r="DU178" s="163">
        <v>25</v>
      </c>
      <c r="DV178" s="163">
        <v>24</v>
      </c>
      <c r="DW178" s="163">
        <v>7</v>
      </c>
      <c r="DX178" s="163">
        <v>29</v>
      </c>
      <c r="DY178" s="163">
        <v>6</v>
      </c>
      <c r="DZ178" s="163">
        <v>7</v>
      </c>
      <c r="EA178" s="163">
        <v>1</v>
      </c>
      <c r="EB178" s="163">
        <v>0</v>
      </c>
      <c r="EC178" s="163">
        <v>70</v>
      </c>
      <c r="ED178" s="165">
        <v>8.8732403901049501</v>
      </c>
      <c r="EE178" s="165">
        <v>3.6760567330434801</v>
      </c>
      <c r="EF178" s="165">
        <v>0.88732403901049495</v>
      </c>
      <c r="EG178" s="165">
        <v>7.0985923120839596</v>
      </c>
      <c r="EH178" s="166">
        <v>1.19718322723638</v>
      </c>
      <c r="EI178" s="165">
        <v>92.957716053163495</v>
      </c>
      <c r="EJ178" s="164">
        <v>0.212927756653992</v>
      </c>
      <c r="EK178" s="164">
        <v>0.26344086021505297</v>
      </c>
      <c r="EL178" s="283">
        <v>0.35789473599999999</v>
      </c>
      <c r="EM178" s="283">
        <v>0.21578947300000001</v>
      </c>
      <c r="EN178" s="283">
        <v>0.426315789</v>
      </c>
      <c r="EO178" s="283">
        <v>8.2901550000000004E-2</v>
      </c>
      <c r="EP178" s="283">
        <v>0.35751295</v>
      </c>
      <c r="EQ178" s="283">
        <v>0.10760034</v>
      </c>
      <c r="ER178" s="165">
        <v>-7.1650428400383104E-2</v>
      </c>
      <c r="ES178" s="166">
        <v>3.0422538480359802</v>
      </c>
      <c r="ET178" s="166">
        <v>4.1399999999999997</v>
      </c>
      <c r="EU178" s="166">
        <v>3.9976746377526902</v>
      </c>
      <c r="EV178" s="166">
        <v>4.4410622701844904</v>
      </c>
      <c r="EW178" s="166">
        <v>3.93602868197515</v>
      </c>
      <c r="EX178" s="289">
        <v>0.57451395690441098</v>
      </c>
    </row>
    <row r="179" spans="1:272" ht="13" customHeight="1">
      <c r="A179" s="160" t="s">
        <v>188</v>
      </c>
      <c r="B179" s="160">
        <v>12614</v>
      </c>
      <c r="C179" s="160">
        <v>25911</v>
      </c>
      <c r="D179" s="160">
        <v>666974</v>
      </c>
      <c r="E179" s="160" t="s">
        <v>17</v>
      </c>
      <c r="G179" s="175"/>
      <c r="H179" s="162" t="s">
        <v>179</v>
      </c>
      <c r="I179" s="162" t="s">
        <v>3076</v>
      </c>
      <c r="J179" s="160">
        <v>30</v>
      </c>
      <c r="K179" s="161">
        <v>1</v>
      </c>
      <c r="Z179" s="163"/>
      <c r="AS179" s="283"/>
      <c r="AT179" s="283"/>
      <c r="AU179" s="283"/>
      <c r="AV179" s="283"/>
      <c r="AW179" s="283"/>
      <c r="AX179" s="283"/>
      <c r="AY179" s="363"/>
      <c r="AZ179" s="283"/>
      <c r="BA179" s="283"/>
      <c r="BB179" s="283"/>
      <c r="BC179" s="283"/>
      <c r="BD179" s="164"/>
      <c r="BE179" s="164"/>
      <c r="BF179" s="164"/>
      <c r="BG179" s="164"/>
      <c r="BH179" s="164"/>
      <c r="BI179" s="164"/>
      <c r="BJ179" s="165"/>
      <c r="BK179" s="164"/>
      <c r="BL179" s="165"/>
      <c r="BM179" s="165"/>
      <c r="BN179" s="165"/>
      <c r="BO179" s="165"/>
      <c r="BP179" s="165"/>
      <c r="BQ179" s="165"/>
      <c r="BR179" s="165"/>
      <c r="BS179" s="289"/>
      <c r="BT179" s="297">
        <v>70</v>
      </c>
      <c r="BU179" s="284">
        <v>60</v>
      </c>
      <c r="BV179" s="298">
        <v>3</v>
      </c>
      <c r="BW179" s="297"/>
      <c r="BX179" s="297"/>
      <c r="BY179" s="297"/>
      <c r="BZ179" s="297"/>
      <c r="CA179" s="284"/>
      <c r="CB179" s="298"/>
      <c r="CC179" s="297"/>
      <c r="CD179" s="284"/>
      <c r="CE179" s="352"/>
      <c r="CF179" s="298"/>
      <c r="CG179" s="297"/>
      <c r="CH179" s="284"/>
      <c r="CI179" s="352"/>
      <c r="CJ179" s="298"/>
      <c r="CK179" s="297"/>
      <c r="CL179" s="284"/>
      <c r="CM179" s="352"/>
      <c r="CN179" s="298"/>
      <c r="CO179" s="297"/>
      <c r="CP179" s="284"/>
      <c r="CQ179" s="352"/>
      <c r="CR179" s="298"/>
      <c r="CS179" s="297"/>
      <c r="CT179" s="284"/>
      <c r="CU179" s="352"/>
      <c r="CV179" s="352"/>
      <c r="CW179" s="298"/>
      <c r="CX179" s="297"/>
      <c r="CY179" s="284"/>
      <c r="CZ179" s="352"/>
      <c r="DA179" s="352"/>
      <c r="DB179" s="298"/>
      <c r="DC179" s="297"/>
      <c r="DD179" s="284"/>
      <c r="DE179" s="352"/>
      <c r="DF179" s="352"/>
      <c r="DG179" s="298"/>
      <c r="DH179" s="320">
        <v>3</v>
      </c>
      <c r="DI179" s="319">
        <v>0</v>
      </c>
      <c r="DJ179" s="163">
        <v>70</v>
      </c>
      <c r="DK179" s="163">
        <v>0</v>
      </c>
      <c r="DL179" s="163">
        <v>0</v>
      </c>
      <c r="DM179" s="163">
        <v>4</v>
      </c>
      <c r="DN179" s="163">
        <v>3</v>
      </c>
      <c r="DO179" s="163">
        <v>5</v>
      </c>
      <c r="DP179" s="165">
        <v>60</v>
      </c>
      <c r="DQ179" s="165"/>
      <c r="DR179" s="165">
        <v>60</v>
      </c>
      <c r="DS179" s="163">
        <v>249</v>
      </c>
      <c r="DT179" s="163">
        <v>54</v>
      </c>
      <c r="DU179" s="163">
        <v>24</v>
      </c>
      <c r="DV179" s="163">
        <v>21</v>
      </c>
      <c r="DW179" s="163">
        <v>6</v>
      </c>
      <c r="DX179" s="163">
        <v>24</v>
      </c>
      <c r="DY179" s="163">
        <v>1</v>
      </c>
      <c r="DZ179" s="163">
        <v>1</v>
      </c>
      <c r="EA179" s="163">
        <v>0</v>
      </c>
      <c r="EB179" s="163">
        <v>1</v>
      </c>
      <c r="EC179" s="163">
        <v>65</v>
      </c>
      <c r="ED179" s="165">
        <v>9.7500030994425106</v>
      </c>
      <c r="EE179" s="165">
        <v>3.6000011444095401</v>
      </c>
      <c r="EF179" s="165">
        <v>0.90000028610238503</v>
      </c>
      <c r="EG179" s="165">
        <v>8.1000025749214704</v>
      </c>
      <c r="EH179" s="166">
        <v>1.300000413259</v>
      </c>
      <c r="EI179" s="165">
        <v>103.848634013996</v>
      </c>
      <c r="EJ179" s="164">
        <v>0.24107142857142799</v>
      </c>
      <c r="EK179" s="164">
        <v>0.31372549019607798</v>
      </c>
      <c r="EL179" s="283">
        <v>0.62893081699999998</v>
      </c>
      <c r="EM179" s="283">
        <v>0.16352201199999999</v>
      </c>
      <c r="EN179" s="283">
        <v>0.207547169</v>
      </c>
      <c r="EO179" s="283">
        <v>6.2893080000000004E-2</v>
      </c>
      <c r="EP179" s="283">
        <v>0.43396225999999999</v>
      </c>
      <c r="EQ179" s="283">
        <v>0.12301587</v>
      </c>
      <c r="ER179" s="165">
        <v>0.14993720213297801</v>
      </c>
      <c r="ES179" s="166">
        <v>3.1500010013583499</v>
      </c>
      <c r="ET179" s="166">
        <v>3.59</v>
      </c>
      <c r="EU179" s="166">
        <v>3.5500220881568398</v>
      </c>
      <c r="EV179" s="166">
        <v>3.08167978107647</v>
      </c>
      <c r="EW179" s="166">
        <v>3.0795233934939099</v>
      </c>
      <c r="EX179" s="289">
        <v>0.56764143705367998</v>
      </c>
    </row>
    <row r="180" spans="1:272" ht="13" customHeight="1">
      <c r="A180" s="160" t="s">
        <v>188</v>
      </c>
      <c r="B180" s="160">
        <v>9388</v>
      </c>
      <c r="C180" s="160">
        <v>5615</v>
      </c>
      <c r="D180" s="160">
        <v>518489</v>
      </c>
      <c r="E180" s="160" t="s">
        <v>15</v>
      </c>
      <c r="G180" s="175"/>
      <c r="H180" s="168" t="s">
        <v>1215</v>
      </c>
      <c r="I180" s="169" t="s">
        <v>549</v>
      </c>
      <c r="J180" s="170">
        <v>36</v>
      </c>
      <c r="K180" s="161">
        <v>1</v>
      </c>
      <c r="M180" s="184" t="s">
        <v>837</v>
      </c>
      <c r="Z180" s="163"/>
      <c r="AS180" s="283"/>
      <c r="AT180" s="283"/>
      <c r="AU180" s="283"/>
      <c r="AV180" s="283"/>
      <c r="AW180" s="283"/>
      <c r="AX180" s="283"/>
      <c r="AY180" s="363"/>
      <c r="AZ180" s="283"/>
      <c r="BA180" s="283"/>
      <c r="BB180" s="283"/>
      <c r="BC180" s="283"/>
      <c r="BD180" s="164"/>
      <c r="BE180" s="164"/>
      <c r="BF180" s="164"/>
      <c r="BG180" s="164"/>
      <c r="BH180" s="164"/>
      <c r="BI180" s="164"/>
      <c r="BJ180" s="165"/>
      <c r="BK180" s="164"/>
      <c r="BL180" s="165"/>
      <c r="BM180" s="165"/>
      <c r="BN180" s="165"/>
      <c r="BO180" s="165"/>
      <c r="BP180" s="165"/>
      <c r="BQ180" s="165"/>
      <c r="BR180" s="165"/>
      <c r="BS180" s="289"/>
      <c r="BT180" s="297">
        <v>29</v>
      </c>
      <c r="BU180" s="284">
        <v>28</v>
      </c>
      <c r="BV180" s="298">
        <v>0</v>
      </c>
      <c r="BW180" s="297"/>
      <c r="BX180" s="297"/>
      <c r="BY180" s="297"/>
      <c r="BZ180" s="297"/>
      <c r="CA180" s="284"/>
      <c r="CB180" s="298"/>
      <c r="CC180" s="297"/>
      <c r="CD180" s="284"/>
      <c r="CE180" s="352"/>
      <c r="CF180" s="298"/>
      <c r="CG180" s="297"/>
      <c r="CH180" s="284"/>
      <c r="CI180" s="352"/>
      <c r="CJ180" s="298"/>
      <c r="CK180" s="297"/>
      <c r="CL180" s="284"/>
      <c r="CM180" s="352"/>
      <c r="CN180" s="298"/>
      <c r="CO180" s="297"/>
      <c r="CP180" s="284"/>
      <c r="CQ180" s="352"/>
      <c r="CR180" s="298"/>
      <c r="CS180" s="297"/>
      <c r="CT180" s="284"/>
      <c r="CU180" s="352"/>
      <c r="CV180" s="352"/>
      <c r="CW180" s="298"/>
      <c r="CX180" s="297"/>
      <c r="CY180" s="284"/>
      <c r="CZ180" s="352"/>
      <c r="DA180" s="352"/>
      <c r="DB180" s="298"/>
      <c r="DC180" s="297"/>
      <c r="DD180" s="284"/>
      <c r="DE180" s="352"/>
      <c r="DF180" s="352"/>
      <c r="DG180" s="298"/>
      <c r="DH180" s="320">
        <v>0</v>
      </c>
      <c r="DI180" s="319">
        <v>0</v>
      </c>
      <c r="DJ180" s="163">
        <v>29</v>
      </c>
      <c r="DK180" s="163">
        <v>4</v>
      </c>
      <c r="DL180" s="163">
        <v>0</v>
      </c>
      <c r="DM180" s="163">
        <v>1</v>
      </c>
      <c r="DN180" s="163">
        <v>0</v>
      </c>
      <c r="DO180" s="163">
        <v>0</v>
      </c>
      <c r="DP180" s="165">
        <v>28</v>
      </c>
      <c r="DQ180" s="165">
        <v>4</v>
      </c>
      <c r="DR180" s="165">
        <v>24</v>
      </c>
      <c r="DS180" s="163">
        <v>110</v>
      </c>
      <c r="DT180" s="163">
        <v>22</v>
      </c>
      <c r="DU180" s="163">
        <v>12</v>
      </c>
      <c r="DV180" s="163">
        <v>11</v>
      </c>
      <c r="DW180" s="163">
        <v>3</v>
      </c>
      <c r="DX180" s="163">
        <v>5</v>
      </c>
      <c r="DY180" s="163">
        <v>0</v>
      </c>
      <c r="DZ180" s="163">
        <v>0</v>
      </c>
      <c r="EA180" s="163">
        <v>1</v>
      </c>
      <c r="EB180" s="163">
        <v>0</v>
      </c>
      <c r="EC180" s="163">
        <v>25</v>
      </c>
      <c r="ED180" s="165">
        <v>8.0357153804936203</v>
      </c>
      <c r="EE180" s="165">
        <v>1.60714307609872</v>
      </c>
      <c r="EF180" s="165">
        <v>0.96428584565923403</v>
      </c>
      <c r="EG180" s="165">
        <v>7.0714295348343796</v>
      </c>
      <c r="EH180" s="166">
        <v>0.96428584565923403</v>
      </c>
      <c r="EI180" s="165">
        <v>74.873927228164305</v>
      </c>
      <c r="EJ180" s="164">
        <v>0.209523809523809</v>
      </c>
      <c r="EK180" s="164">
        <v>0.246753246753246</v>
      </c>
      <c r="EL180" s="283">
        <v>0.42307692299999999</v>
      </c>
      <c r="EM180" s="283">
        <v>0.179487179</v>
      </c>
      <c r="EN180" s="283">
        <v>0.39743589699999998</v>
      </c>
      <c r="EO180" s="283">
        <v>7.4999999999999997E-2</v>
      </c>
      <c r="EP180" s="283">
        <v>0.4375</v>
      </c>
      <c r="EQ180" s="283">
        <v>0.10933333000000001</v>
      </c>
      <c r="ER180" s="165">
        <v>-0.27131287637808199</v>
      </c>
      <c r="ES180" s="166">
        <v>3.5357147674171898</v>
      </c>
      <c r="ET180" s="166">
        <v>3.57</v>
      </c>
      <c r="EU180" s="166">
        <v>3.3095457952849698</v>
      </c>
      <c r="EV180" s="166">
        <v>3.5908051255418898</v>
      </c>
      <c r="EW180" s="166">
        <v>3.4182403091978402</v>
      </c>
      <c r="EX180" s="289">
        <v>0.36637418717145898</v>
      </c>
    </row>
    <row r="181" spans="1:272" ht="13" customHeight="1">
      <c r="A181" s="160" t="s">
        <v>188</v>
      </c>
      <c r="B181" s="160">
        <v>9546</v>
      </c>
      <c r="C181" s="160">
        <v>13164</v>
      </c>
      <c r="D181" s="160">
        <v>593958</v>
      </c>
      <c r="E181" s="160" t="s">
        <v>45</v>
      </c>
      <c r="G181" s="175"/>
      <c r="H181" s="168" t="s">
        <v>165</v>
      </c>
      <c r="I181" s="169" t="s">
        <v>296</v>
      </c>
      <c r="J181" s="170">
        <v>31</v>
      </c>
      <c r="K181" s="161">
        <v>1</v>
      </c>
      <c r="M181" s="184" t="s">
        <v>46</v>
      </c>
      <c r="Z181" s="163"/>
      <c r="AS181" s="283"/>
      <c r="AT181" s="283"/>
      <c r="AU181" s="283"/>
      <c r="AV181" s="283"/>
      <c r="AW181" s="283"/>
      <c r="AX181" s="283"/>
      <c r="AY181" s="363"/>
      <c r="AZ181" s="283"/>
      <c r="BA181" s="283"/>
      <c r="BB181" s="283"/>
      <c r="BC181" s="283"/>
      <c r="BD181" s="164"/>
      <c r="BE181" s="164"/>
      <c r="BF181" s="164"/>
      <c r="BG181" s="164"/>
      <c r="BH181" s="164"/>
      <c r="BI181" s="164"/>
      <c r="BJ181" s="165"/>
      <c r="BK181" s="164"/>
      <c r="BL181" s="165"/>
      <c r="BM181" s="165"/>
      <c r="BN181" s="165"/>
      <c r="BO181" s="165"/>
      <c r="BP181" s="165"/>
      <c r="BQ181" s="165"/>
      <c r="BR181" s="165"/>
      <c r="BS181" s="289"/>
      <c r="BT181" s="297">
        <v>10</v>
      </c>
      <c r="BU181" s="284">
        <v>50</v>
      </c>
      <c r="BV181" s="298">
        <v>0</v>
      </c>
      <c r="BW181" s="297"/>
      <c r="BX181" s="297"/>
      <c r="BY181" s="297"/>
      <c r="BZ181" s="297"/>
      <c r="CA181" s="284"/>
      <c r="CB181" s="298"/>
      <c r="CC181" s="297"/>
      <c r="CD181" s="284"/>
      <c r="CE181" s="352"/>
      <c r="CF181" s="298"/>
      <c r="CG181" s="297"/>
      <c r="CH181" s="284"/>
      <c r="CI181" s="352"/>
      <c r="CJ181" s="298"/>
      <c r="CK181" s="297"/>
      <c r="CL181" s="284"/>
      <c r="CM181" s="352"/>
      <c r="CN181" s="298"/>
      <c r="CO181" s="297"/>
      <c r="CP181" s="284"/>
      <c r="CQ181" s="352"/>
      <c r="CR181" s="298"/>
      <c r="CS181" s="297"/>
      <c r="CT181" s="284"/>
      <c r="CU181" s="352"/>
      <c r="CV181" s="352"/>
      <c r="CW181" s="298"/>
      <c r="CX181" s="297"/>
      <c r="CY181" s="284"/>
      <c r="CZ181" s="352"/>
      <c r="DA181" s="352"/>
      <c r="DB181" s="298"/>
      <c r="DC181" s="297"/>
      <c r="DD181" s="284"/>
      <c r="DE181" s="352"/>
      <c r="DF181" s="352"/>
      <c r="DG181" s="298"/>
      <c r="DH181" s="320">
        <v>0</v>
      </c>
      <c r="DI181" s="319">
        <v>0</v>
      </c>
      <c r="DJ181" s="163">
        <v>10</v>
      </c>
      <c r="DK181" s="163">
        <v>10</v>
      </c>
      <c r="DL181" s="163">
        <v>0</v>
      </c>
      <c r="DM181" s="163">
        <v>3</v>
      </c>
      <c r="DN181" s="163">
        <v>4</v>
      </c>
      <c r="DO181" s="163">
        <v>0</v>
      </c>
      <c r="DP181" s="165">
        <v>50</v>
      </c>
      <c r="DQ181" s="165">
        <v>50</v>
      </c>
      <c r="DR181" s="165"/>
      <c r="DS181" s="163">
        <v>224</v>
      </c>
      <c r="DT181" s="163">
        <v>56</v>
      </c>
      <c r="DU181" s="163">
        <v>29</v>
      </c>
      <c r="DV181" s="163">
        <v>28</v>
      </c>
      <c r="DW181" s="163">
        <v>8</v>
      </c>
      <c r="DX181" s="163">
        <v>19</v>
      </c>
      <c r="DY181" s="163">
        <v>1</v>
      </c>
      <c r="DZ181" s="163">
        <v>1</v>
      </c>
      <c r="EA181" s="163">
        <v>0</v>
      </c>
      <c r="EB181" s="163">
        <v>0</v>
      </c>
      <c r="EC181" s="163">
        <v>47</v>
      </c>
      <c r="ED181" s="165">
        <v>8.4600006454468204</v>
      </c>
      <c r="EE181" s="165">
        <v>3.4200002609253102</v>
      </c>
      <c r="EF181" s="165">
        <v>1.44000010986328</v>
      </c>
      <c r="EG181" s="165">
        <v>10.080000769043</v>
      </c>
      <c r="EH181" s="166">
        <v>1.5000001144409201</v>
      </c>
      <c r="EI181" s="165">
        <v>116.47054648417701</v>
      </c>
      <c r="EJ181" s="164">
        <v>0.27450980392156799</v>
      </c>
      <c r="EK181" s="164">
        <v>0.322147651006711</v>
      </c>
      <c r="EL181" s="283">
        <v>0.37012987000000003</v>
      </c>
      <c r="EM181" s="283">
        <v>0.25324675299999999</v>
      </c>
      <c r="EN181" s="283">
        <v>0.37662337600000001</v>
      </c>
      <c r="EO181" s="283">
        <v>0.10828024999999999</v>
      </c>
      <c r="EP181" s="283">
        <v>0.42038217</v>
      </c>
      <c r="EQ181" s="283">
        <v>8.8505749999999994E-2</v>
      </c>
      <c r="ER181" s="165">
        <v>-4.8014040895755297E-2</v>
      </c>
      <c r="ES181" s="166">
        <v>5.0400003845215098</v>
      </c>
      <c r="ET181" s="166">
        <v>5.59</v>
      </c>
      <c r="EU181" s="166">
        <v>4.5666887397766196</v>
      </c>
      <c r="EV181" s="166">
        <v>4.2407307085259998</v>
      </c>
      <c r="EW181" s="166">
        <v>4.3959308916183302</v>
      </c>
      <c r="EX181" s="289">
        <v>0.291743844747543</v>
      </c>
    </row>
    <row r="182" spans="1:272" ht="13" customHeight="1">
      <c r="A182" s="160" t="s">
        <v>188</v>
      </c>
      <c r="B182" s="160">
        <v>10889</v>
      </c>
      <c r="C182" s="160">
        <v>19337</v>
      </c>
      <c r="D182" s="160">
        <v>663992</v>
      </c>
      <c r="E182" s="160" t="s">
        <v>3331</v>
      </c>
      <c r="G182" s="175"/>
      <c r="H182" s="168" t="s">
        <v>1264</v>
      </c>
      <c r="I182" s="169" t="s">
        <v>900</v>
      </c>
      <c r="J182" s="170">
        <v>28</v>
      </c>
      <c r="K182" s="161">
        <v>1</v>
      </c>
      <c r="M182" s="184" t="s">
        <v>46</v>
      </c>
      <c r="Z182" s="163"/>
      <c r="AS182" s="283"/>
      <c r="AT182" s="283"/>
      <c r="AU182" s="283"/>
      <c r="AV182" s="283"/>
      <c r="AW182" s="283"/>
      <c r="AX182" s="283"/>
      <c r="AY182" s="363"/>
      <c r="AZ182" s="283"/>
      <c r="BA182" s="283"/>
      <c r="BB182" s="283"/>
      <c r="BC182" s="283"/>
      <c r="BD182" s="164"/>
      <c r="BE182" s="164"/>
      <c r="BF182" s="164"/>
      <c r="BG182" s="164"/>
      <c r="BH182" s="164"/>
      <c r="BI182" s="164"/>
      <c r="BJ182" s="165"/>
      <c r="BK182" s="164"/>
      <c r="BL182" s="165"/>
      <c r="BM182" s="165"/>
      <c r="BN182" s="165"/>
      <c r="BO182" s="165"/>
      <c r="BP182" s="165"/>
      <c r="BQ182" s="165"/>
      <c r="BR182" s="165"/>
      <c r="BS182" s="289"/>
      <c r="BT182" s="297">
        <v>34</v>
      </c>
      <c r="BU182" s="284">
        <v>33.1</v>
      </c>
      <c r="BV182" s="298">
        <v>-1</v>
      </c>
      <c r="BW182" s="297"/>
      <c r="BX182" s="297"/>
      <c r="BY182" s="297"/>
      <c r="BZ182" s="297"/>
      <c r="CA182" s="284"/>
      <c r="CB182" s="298"/>
      <c r="CC182" s="297"/>
      <c r="CD182" s="284"/>
      <c r="CE182" s="352"/>
      <c r="CF182" s="298"/>
      <c r="CG182" s="297"/>
      <c r="CH182" s="284"/>
      <c r="CI182" s="352"/>
      <c r="CJ182" s="298"/>
      <c r="CK182" s="297"/>
      <c r="CL182" s="284"/>
      <c r="CM182" s="352"/>
      <c r="CN182" s="298"/>
      <c r="CO182" s="297"/>
      <c r="CP182" s="284"/>
      <c r="CQ182" s="352"/>
      <c r="CR182" s="298"/>
      <c r="CS182" s="297"/>
      <c r="CT182" s="284"/>
      <c r="CU182" s="352"/>
      <c r="CV182" s="352"/>
      <c r="CW182" s="298"/>
      <c r="CX182" s="297"/>
      <c r="CY182" s="284"/>
      <c r="CZ182" s="352"/>
      <c r="DA182" s="352"/>
      <c r="DB182" s="298"/>
      <c r="DC182" s="297"/>
      <c r="DD182" s="284"/>
      <c r="DE182" s="352"/>
      <c r="DF182" s="352"/>
      <c r="DG182" s="298"/>
      <c r="DH182" s="320">
        <v>-1</v>
      </c>
      <c r="DI182" s="319">
        <v>0</v>
      </c>
      <c r="DJ182" s="163">
        <v>35</v>
      </c>
      <c r="DK182" s="163">
        <v>0</v>
      </c>
      <c r="DL182" s="163">
        <v>0</v>
      </c>
      <c r="DM182" s="163">
        <v>3</v>
      </c>
      <c r="DN182" s="163">
        <v>6</v>
      </c>
      <c r="DO182" s="163">
        <v>2</v>
      </c>
      <c r="DP182" s="165">
        <v>34.1</v>
      </c>
      <c r="DQ182" s="165"/>
      <c r="DR182" s="165">
        <v>33.400000572204497</v>
      </c>
      <c r="DS182" s="163">
        <v>147</v>
      </c>
      <c r="DT182" s="163">
        <v>34</v>
      </c>
      <c r="DU182" s="163">
        <v>18</v>
      </c>
      <c r="DV182" s="163">
        <v>17</v>
      </c>
      <c r="DW182" s="163">
        <v>3</v>
      </c>
      <c r="DX182" s="163">
        <v>11</v>
      </c>
      <c r="DY182" s="163">
        <v>1</v>
      </c>
      <c r="DZ182" s="163">
        <v>2</v>
      </c>
      <c r="EA182" s="163">
        <v>1</v>
      </c>
      <c r="EB182" s="163">
        <v>0</v>
      </c>
      <c r="EC182" s="163">
        <v>26</v>
      </c>
      <c r="ED182" s="165">
        <v>6.8155351795749102</v>
      </c>
      <c r="EE182" s="165">
        <v>2.8834956528970701</v>
      </c>
      <c r="EF182" s="165">
        <v>0.78640790533556704</v>
      </c>
      <c r="EG182" s="165">
        <v>8.9126229271364199</v>
      </c>
      <c r="EH182" s="166">
        <v>1.31067984222594</v>
      </c>
      <c r="EI182" s="165">
        <v>103.985191388356</v>
      </c>
      <c r="EJ182" s="164">
        <v>0.25373134328358199</v>
      </c>
      <c r="EK182" s="164">
        <v>0.29523809523809502</v>
      </c>
      <c r="EL182" s="283">
        <v>0.50943396200000002</v>
      </c>
      <c r="EM182" s="283">
        <v>0.17924528300000001</v>
      </c>
      <c r="EN182" s="283">
        <v>0.31132075399999998</v>
      </c>
      <c r="EO182" s="283">
        <v>8.3333329999999997E-2</v>
      </c>
      <c r="EP182" s="283">
        <v>0.45370369999999999</v>
      </c>
      <c r="EQ182" s="283">
        <v>0.10416667</v>
      </c>
      <c r="ER182" s="165">
        <v>-0.80366715541547495</v>
      </c>
      <c r="ES182" s="166">
        <v>4.45631146356821</v>
      </c>
      <c r="ET182" s="166">
        <v>4.49</v>
      </c>
      <c r="EU182" s="166">
        <v>3.9239703195845199</v>
      </c>
      <c r="EV182" s="166">
        <v>4.2414306814934299</v>
      </c>
      <c r="EW182" s="166">
        <v>4.0617654141596704</v>
      </c>
      <c r="EX182" s="289">
        <v>5.2948851138353299E-2</v>
      </c>
    </row>
    <row r="183" spans="1:272" ht="13" customHeight="1">
      <c r="A183" s="160" t="s">
        <v>188</v>
      </c>
      <c r="B183" s="160">
        <v>11091</v>
      </c>
      <c r="C183" s="160">
        <v>17871</v>
      </c>
      <c r="D183" s="160">
        <v>664139</v>
      </c>
      <c r="E183" s="160" t="s">
        <v>188</v>
      </c>
      <c r="G183" s="175"/>
      <c r="H183" s="168" t="s">
        <v>1253</v>
      </c>
      <c r="I183" s="169" t="s">
        <v>557</v>
      </c>
      <c r="J183" s="170">
        <v>30</v>
      </c>
      <c r="K183" s="161">
        <v>1</v>
      </c>
      <c r="M183" s="184" t="s">
        <v>837</v>
      </c>
      <c r="Z183" s="163"/>
      <c r="AS183" s="283"/>
      <c r="AT183" s="283"/>
      <c r="AU183" s="283"/>
      <c r="AV183" s="283"/>
      <c r="AW183" s="283"/>
      <c r="AX183" s="283"/>
      <c r="AY183" s="363"/>
      <c r="AZ183" s="283"/>
      <c r="BA183" s="283"/>
      <c r="BB183" s="283"/>
      <c r="BC183" s="283"/>
      <c r="BD183" s="164"/>
      <c r="BE183" s="164"/>
      <c r="BF183" s="164"/>
      <c r="BG183" s="164"/>
      <c r="BH183" s="164"/>
      <c r="BI183" s="164"/>
      <c r="BJ183" s="165"/>
      <c r="BK183" s="164"/>
      <c r="BL183" s="165"/>
      <c r="BM183" s="165"/>
      <c r="BN183" s="165"/>
      <c r="BO183" s="165"/>
      <c r="BP183" s="165"/>
      <c r="BQ183" s="165"/>
      <c r="BR183" s="165"/>
      <c r="BS183" s="289"/>
      <c r="BT183" s="297">
        <v>1</v>
      </c>
      <c r="BU183" s="284">
        <v>1</v>
      </c>
      <c r="BV183" s="298">
        <v>0</v>
      </c>
      <c r="BW183" s="297"/>
      <c r="BX183" s="297"/>
      <c r="BY183" s="297"/>
      <c r="BZ183" s="297"/>
      <c r="CA183" s="284"/>
      <c r="CB183" s="298"/>
      <c r="CC183" s="297"/>
      <c r="CD183" s="284"/>
      <c r="CE183" s="352"/>
      <c r="CF183" s="298"/>
      <c r="CG183" s="297"/>
      <c r="CH183" s="284"/>
      <c r="CI183" s="352"/>
      <c r="CJ183" s="298"/>
      <c r="CK183" s="297"/>
      <c r="CL183" s="284"/>
      <c r="CM183" s="352"/>
      <c r="CN183" s="298"/>
      <c r="CO183" s="297"/>
      <c r="CP183" s="284"/>
      <c r="CQ183" s="352"/>
      <c r="CR183" s="298"/>
      <c r="CS183" s="297"/>
      <c r="CT183" s="284"/>
      <c r="CU183" s="352"/>
      <c r="CV183" s="352"/>
      <c r="CW183" s="298"/>
      <c r="CX183" s="297"/>
      <c r="CY183" s="284"/>
      <c r="CZ183" s="352"/>
      <c r="DA183" s="352"/>
      <c r="DB183" s="298"/>
      <c r="DC183" s="297"/>
      <c r="DD183" s="284"/>
      <c r="DE183" s="352"/>
      <c r="DF183" s="352"/>
      <c r="DG183" s="298"/>
      <c r="DH183" s="320">
        <v>0</v>
      </c>
      <c r="DI183" s="319">
        <v>0</v>
      </c>
      <c r="DJ183" s="163">
        <v>2</v>
      </c>
      <c r="DK183" s="163">
        <v>0</v>
      </c>
      <c r="DL183" s="163">
        <v>0</v>
      </c>
      <c r="DM183" s="163">
        <v>0</v>
      </c>
      <c r="DN183" s="163">
        <v>0</v>
      </c>
      <c r="DO183" s="163">
        <v>0</v>
      </c>
      <c r="DP183" s="165">
        <v>2</v>
      </c>
      <c r="DQ183" s="165"/>
      <c r="DR183" s="165">
        <v>2</v>
      </c>
      <c r="DS183" s="163">
        <v>10</v>
      </c>
      <c r="DT183" s="163">
        <v>3</v>
      </c>
      <c r="DU183" s="163">
        <v>1</v>
      </c>
      <c r="DV183" s="163">
        <v>1</v>
      </c>
      <c r="DW183" s="163">
        <v>0</v>
      </c>
      <c r="DX183" s="163">
        <v>1</v>
      </c>
      <c r="DY183" s="163">
        <v>0</v>
      </c>
      <c r="DZ183" s="163">
        <v>0</v>
      </c>
      <c r="EA183" s="163">
        <v>0</v>
      </c>
      <c r="EB183" s="163">
        <v>0</v>
      </c>
      <c r="EC183" s="163">
        <v>1</v>
      </c>
      <c r="ED183" s="165">
        <v>4.5</v>
      </c>
      <c r="EE183" s="165">
        <v>4.5</v>
      </c>
      <c r="EF183" s="165">
        <v>0</v>
      </c>
      <c r="EG183" s="165">
        <v>13.5</v>
      </c>
      <c r="EH183" s="166">
        <v>2</v>
      </c>
      <c r="EI183" s="165">
        <v>155.29405013090599</v>
      </c>
      <c r="EJ183" s="164">
        <v>0.33333333333333298</v>
      </c>
      <c r="EK183" s="164">
        <v>0.375</v>
      </c>
      <c r="EL183" s="283">
        <v>0.125</v>
      </c>
      <c r="EM183" s="283">
        <v>0.5</v>
      </c>
      <c r="EN183" s="283">
        <v>0.375</v>
      </c>
      <c r="EO183" s="283">
        <v>0</v>
      </c>
      <c r="EP183" s="283">
        <v>0.5</v>
      </c>
      <c r="EQ183" s="283">
        <v>2.5000000000000001E-2</v>
      </c>
      <c r="ER183" s="165">
        <v>0.12941639108727601</v>
      </c>
      <c r="ES183" s="166">
        <v>4.5</v>
      </c>
      <c r="ET183" s="166">
        <v>14.93</v>
      </c>
      <c r="EU183" s="166">
        <v>3.6666886329650801</v>
      </c>
      <c r="EV183" s="166">
        <v>5.9348463833332001</v>
      </c>
      <c r="EW183" s="166">
        <v>6.1141505748748699</v>
      </c>
      <c r="EX183" s="289">
        <v>1.81081481277942E-2</v>
      </c>
    </row>
    <row r="184" spans="1:272" ht="13" customHeight="1">
      <c r="A184" s="160" t="s">
        <v>188</v>
      </c>
      <c r="B184" s="160">
        <v>8962</v>
      </c>
      <c r="C184" s="160">
        <v>8110</v>
      </c>
      <c r="D184" s="160">
        <v>543766</v>
      </c>
      <c r="E184" s="160" t="s">
        <v>164</v>
      </c>
      <c r="G184" s="175"/>
      <c r="H184" s="168" t="s">
        <v>656</v>
      </c>
      <c r="I184" s="169" t="s">
        <v>577</v>
      </c>
      <c r="J184" s="170">
        <v>36</v>
      </c>
      <c r="K184" s="161">
        <v>1</v>
      </c>
      <c r="M184" s="184" t="s">
        <v>837</v>
      </c>
      <c r="Z184" s="163"/>
      <c r="AS184" s="283"/>
      <c r="AT184" s="283"/>
      <c r="AU184" s="283"/>
      <c r="AV184" s="283"/>
      <c r="AW184" s="283"/>
      <c r="AX184" s="283"/>
      <c r="AY184" s="363"/>
      <c r="AZ184" s="283"/>
      <c r="BA184" s="283"/>
      <c r="BB184" s="283"/>
      <c r="BC184" s="283"/>
      <c r="BD184" s="164"/>
      <c r="BE184" s="164"/>
      <c r="BF184" s="164"/>
      <c r="BG184" s="164"/>
      <c r="BH184" s="164"/>
      <c r="BI184" s="164"/>
      <c r="BJ184" s="165"/>
      <c r="BK184" s="164"/>
      <c r="BL184" s="165"/>
      <c r="BM184" s="165"/>
      <c r="BN184" s="165"/>
      <c r="BO184" s="165"/>
      <c r="BP184" s="165"/>
      <c r="BQ184" s="165"/>
      <c r="BR184" s="165"/>
      <c r="BS184" s="289"/>
      <c r="BT184" s="297">
        <v>5</v>
      </c>
      <c r="BU184" s="284">
        <v>4</v>
      </c>
      <c r="BV184" s="298">
        <v>0</v>
      </c>
      <c r="BW184" s="297"/>
      <c r="BX184" s="297"/>
      <c r="BY184" s="297"/>
      <c r="BZ184" s="297"/>
      <c r="CA184" s="284"/>
      <c r="CB184" s="298"/>
      <c r="CC184" s="297"/>
      <c r="CD184" s="284"/>
      <c r="CE184" s="352"/>
      <c r="CF184" s="298"/>
      <c r="CG184" s="297"/>
      <c r="CH184" s="284"/>
      <c r="CI184" s="352"/>
      <c r="CJ184" s="298"/>
      <c r="CK184" s="297"/>
      <c r="CL184" s="284"/>
      <c r="CM184" s="352"/>
      <c r="CN184" s="298"/>
      <c r="CO184" s="297"/>
      <c r="CP184" s="284"/>
      <c r="CQ184" s="352"/>
      <c r="CR184" s="298"/>
      <c r="CS184" s="297"/>
      <c r="CT184" s="284"/>
      <c r="CU184" s="352"/>
      <c r="CV184" s="352"/>
      <c r="CW184" s="298"/>
      <c r="CX184" s="297"/>
      <c r="CY184" s="284"/>
      <c r="CZ184" s="352"/>
      <c r="DA184" s="352"/>
      <c r="DB184" s="298"/>
      <c r="DC184" s="297"/>
      <c r="DD184" s="284"/>
      <c r="DE184" s="352"/>
      <c r="DF184" s="352"/>
      <c r="DG184" s="298"/>
      <c r="DH184" s="320">
        <v>0</v>
      </c>
      <c r="DI184" s="319">
        <v>0</v>
      </c>
      <c r="DJ184" s="163">
        <v>5</v>
      </c>
      <c r="DK184" s="163">
        <v>0</v>
      </c>
      <c r="DL184" s="163">
        <v>0</v>
      </c>
      <c r="DM184" s="163">
        <v>0</v>
      </c>
      <c r="DN184" s="163">
        <v>1</v>
      </c>
      <c r="DO184" s="163">
        <v>0</v>
      </c>
      <c r="DP184" s="165">
        <v>4</v>
      </c>
      <c r="DQ184" s="165"/>
      <c r="DR184" s="165">
        <v>4</v>
      </c>
      <c r="DS184" s="163">
        <v>24</v>
      </c>
      <c r="DT184" s="163">
        <v>8</v>
      </c>
      <c r="DU184" s="163">
        <v>5</v>
      </c>
      <c r="DV184" s="163">
        <v>4</v>
      </c>
      <c r="DW184" s="163">
        <v>1</v>
      </c>
      <c r="DX184" s="163">
        <v>4</v>
      </c>
      <c r="DY184" s="163">
        <v>1</v>
      </c>
      <c r="DZ184" s="163">
        <v>0</v>
      </c>
      <c r="EA184" s="163">
        <v>1</v>
      </c>
      <c r="EB184" s="163">
        <v>0</v>
      </c>
      <c r="EC184" s="163">
        <v>4</v>
      </c>
      <c r="ED184" s="165">
        <v>9.0000042915364702</v>
      </c>
      <c r="EE184" s="165">
        <v>9.0000042915364702</v>
      </c>
      <c r="EF184" s="165">
        <v>2.25000107288411</v>
      </c>
      <c r="EG184" s="165">
        <v>18.000008583072901</v>
      </c>
      <c r="EH184" s="166">
        <v>3.0000014305121501</v>
      </c>
      <c r="EI184" s="165">
        <v>239.65073196992299</v>
      </c>
      <c r="EJ184" s="164">
        <v>0.4</v>
      </c>
      <c r="EK184" s="164">
        <v>0.46666666666666601</v>
      </c>
      <c r="EL184" s="283">
        <v>0.25</v>
      </c>
      <c r="EM184" s="283">
        <v>0.25</v>
      </c>
      <c r="EN184" s="283">
        <v>0.5</v>
      </c>
      <c r="EO184" s="283">
        <v>0.1875</v>
      </c>
      <c r="EP184" s="283">
        <v>0.5625</v>
      </c>
      <c r="EQ184" s="283">
        <v>4.2105259999999999E-2</v>
      </c>
      <c r="ER184" s="165">
        <v>-0.171171225783082</v>
      </c>
      <c r="ES184" s="166">
        <v>9.0000042915364702</v>
      </c>
      <c r="ET184" s="166">
        <v>7.58</v>
      </c>
      <c r="EU184" s="166">
        <v>7.4166906595239697</v>
      </c>
      <c r="EV184" s="166">
        <v>7.1909008856831802</v>
      </c>
      <c r="EW184" s="166">
        <v>5.9840894611226503</v>
      </c>
      <c r="EX184" s="289">
        <v>-0.14592568576335899</v>
      </c>
      <c r="FE184" s="167"/>
      <c r="FF184" s="167"/>
      <c r="FG184" s="167"/>
      <c r="FH184" s="167"/>
      <c r="FI184" s="167"/>
      <c r="FJ184" s="167"/>
      <c r="FK184" s="167"/>
      <c r="FL184" s="167"/>
      <c r="FM184" s="167"/>
      <c r="FN184" s="167"/>
      <c r="FO184" s="167"/>
      <c r="FP184" s="167"/>
      <c r="FQ184" s="167"/>
      <c r="FR184" s="167"/>
      <c r="FS184" s="167"/>
      <c r="FT184" s="167"/>
      <c r="FU184" s="167"/>
      <c r="FV184" s="167"/>
      <c r="FW184" s="167"/>
      <c r="FX184" s="167"/>
      <c r="FY184" s="167"/>
      <c r="FZ184" s="167"/>
      <c r="GA184" s="167"/>
      <c r="GB184" s="167"/>
      <c r="GC184" s="167"/>
      <c r="GD184" s="167"/>
      <c r="GE184" s="167"/>
      <c r="GF184" s="167"/>
      <c r="GG184" s="167"/>
      <c r="GH184" s="167"/>
      <c r="GI184" s="167"/>
      <c r="GJ184" s="167"/>
      <c r="GK184" s="167"/>
      <c r="GL184" s="167"/>
      <c r="GM184" s="167"/>
      <c r="GN184" s="167"/>
      <c r="GO184" s="167"/>
      <c r="GP184" s="167"/>
      <c r="GQ184" s="167"/>
      <c r="GR184" s="167"/>
      <c r="GS184" s="167"/>
      <c r="GT184" s="167"/>
      <c r="GU184" s="167"/>
      <c r="GV184" s="167"/>
      <c r="GW184" s="167"/>
      <c r="GX184" s="167"/>
      <c r="GY184" s="167"/>
      <c r="GZ184" s="167"/>
      <c r="HA184" s="167"/>
      <c r="HB184" s="167"/>
      <c r="HC184" s="167"/>
      <c r="HD184" s="167"/>
      <c r="HE184" s="167"/>
      <c r="HF184" s="167"/>
      <c r="HG184" s="167"/>
      <c r="HH184" s="167"/>
      <c r="HI184" s="167"/>
      <c r="HJ184" s="167"/>
      <c r="HK184" s="167"/>
      <c r="HL184" s="167"/>
      <c r="HM184" s="167"/>
      <c r="HN184" s="167"/>
      <c r="HO184" s="167"/>
      <c r="HP184" s="167"/>
      <c r="HQ184" s="167"/>
      <c r="HR184" s="167"/>
      <c r="HS184" s="167"/>
      <c r="HT184" s="167"/>
      <c r="HU184" s="167"/>
      <c r="HV184" s="167"/>
      <c r="HW184" s="167"/>
      <c r="HX184" s="167"/>
      <c r="HY184" s="167"/>
      <c r="HZ184" s="167"/>
      <c r="IA184" s="167"/>
      <c r="IB184" s="167"/>
      <c r="IC184" s="167"/>
      <c r="ID184" s="167"/>
      <c r="IE184" s="167"/>
      <c r="IF184" s="167"/>
      <c r="IG184" s="167"/>
      <c r="IH184" s="167"/>
      <c r="II184" s="167"/>
      <c r="IJ184" s="167"/>
      <c r="IK184" s="167"/>
      <c r="IL184" s="167"/>
      <c r="IM184" s="167"/>
      <c r="IN184" s="167"/>
      <c r="IO184" s="167"/>
      <c r="IP184" s="167"/>
      <c r="IQ184" s="167"/>
      <c r="IR184" s="167"/>
      <c r="IS184" s="167"/>
      <c r="IT184" s="167"/>
      <c r="IU184" s="167"/>
      <c r="IV184" s="167"/>
      <c r="IW184" s="167"/>
      <c r="IX184" s="167"/>
      <c r="IY184" s="167"/>
      <c r="IZ184" s="167"/>
      <c r="JA184" s="167"/>
      <c r="JB184" s="167"/>
      <c r="JC184" s="167"/>
      <c r="JD184" s="167"/>
      <c r="JE184" s="167"/>
      <c r="JF184" s="167"/>
      <c r="JG184" s="167"/>
      <c r="JH184" s="167"/>
      <c r="JI184" s="167"/>
      <c r="JJ184" s="167"/>
      <c r="JK184" s="167"/>
      <c r="JL184" s="167"/>
    </row>
    <row r="185" spans="1:272" ht="13" customHeight="1">
      <c r="A185" s="160" t="s">
        <v>188</v>
      </c>
      <c r="B185" s="160">
        <v>9703</v>
      </c>
      <c r="C185" s="160">
        <v>13050</v>
      </c>
      <c r="E185" s="160" t="s">
        <v>2177</v>
      </c>
      <c r="G185" s="175"/>
      <c r="H185" s="168" t="s">
        <v>816</v>
      </c>
      <c r="I185" s="169" t="s">
        <v>110</v>
      </c>
      <c r="J185" s="170">
        <v>33</v>
      </c>
      <c r="K185" s="161">
        <v>1</v>
      </c>
      <c r="M185" s="184" t="s">
        <v>837</v>
      </c>
      <c r="Z185" s="163"/>
      <c r="BT185" s="297"/>
      <c r="BU185" s="284"/>
      <c r="BV185" s="298"/>
      <c r="BW185" s="297"/>
      <c r="BX185" s="297"/>
      <c r="BY185" s="297"/>
      <c r="BZ185" s="297"/>
      <c r="CA185" s="284"/>
      <c r="CB185" s="298"/>
      <c r="CC185" s="297"/>
      <c r="CD185" s="284"/>
      <c r="CE185" s="352"/>
      <c r="CF185" s="298"/>
      <c r="CG185" s="297"/>
      <c r="CH185" s="284"/>
      <c r="CI185" s="352"/>
      <c r="CJ185" s="298"/>
      <c r="CK185" s="297"/>
      <c r="CL185" s="284"/>
      <c r="CM185" s="352"/>
      <c r="CN185" s="298"/>
      <c r="CO185" s="297"/>
      <c r="CP185" s="284"/>
      <c r="CQ185" s="352"/>
      <c r="CR185" s="298"/>
      <c r="CS185" s="297"/>
      <c r="CT185" s="284"/>
      <c r="CU185" s="352"/>
      <c r="CV185" s="352"/>
      <c r="CW185" s="298"/>
      <c r="CX185" s="297"/>
      <c r="CY185" s="284"/>
      <c r="CZ185" s="352"/>
      <c r="DA185" s="352"/>
      <c r="DB185" s="298"/>
      <c r="DC185" s="297"/>
      <c r="DD185" s="284"/>
      <c r="DE185" s="352"/>
      <c r="DF185" s="352"/>
      <c r="DG185" s="298"/>
      <c r="DH185" s="320"/>
      <c r="DI185" s="318"/>
      <c r="DP185" s="165"/>
      <c r="DQ185" s="165"/>
      <c r="DR185" s="165"/>
      <c r="ED185" s="165"/>
      <c r="EE185" s="165"/>
      <c r="EF185" s="165"/>
      <c r="EG185" s="165"/>
      <c r="EH185" s="166"/>
      <c r="EI185" s="166"/>
      <c r="EJ185" s="164"/>
      <c r="EK185" s="164"/>
      <c r="EL185" s="283"/>
      <c r="EM185" s="283"/>
      <c r="EN185" s="283"/>
      <c r="EO185" s="283"/>
      <c r="EP185" s="283"/>
      <c r="EQ185" s="283"/>
      <c r="ER185" s="165"/>
      <c r="ES185" s="166"/>
      <c r="ET185" s="166"/>
      <c r="EU185" s="166"/>
      <c r="EV185" s="166"/>
      <c r="EW185" s="166"/>
      <c r="EX185" s="289"/>
    </row>
    <row r="186" spans="1:272" ht="13" customHeight="1">
      <c r="A186" s="160" t="s">
        <v>188</v>
      </c>
      <c r="B186" s="160">
        <v>11838</v>
      </c>
      <c r="C186" s="160">
        <v>22487</v>
      </c>
      <c r="E186" s="160" t="s">
        <v>438</v>
      </c>
      <c r="G186" s="175"/>
      <c r="H186" s="162" t="s">
        <v>1849</v>
      </c>
      <c r="I186" s="162" t="s">
        <v>1054</v>
      </c>
      <c r="J186" s="161">
        <v>25</v>
      </c>
      <c r="K186" s="161">
        <v>1</v>
      </c>
      <c r="M186" s="184" t="s">
        <v>837</v>
      </c>
      <c r="Z186" s="163"/>
      <c r="BT186" s="297"/>
      <c r="BU186" s="284"/>
      <c r="BV186" s="298"/>
      <c r="BW186" s="297"/>
      <c r="BX186" s="297"/>
      <c r="BY186" s="297"/>
      <c r="BZ186" s="297"/>
      <c r="CA186" s="284"/>
      <c r="CB186" s="298"/>
      <c r="CC186" s="297"/>
      <c r="CD186" s="284"/>
      <c r="CE186" s="352"/>
      <c r="CF186" s="298"/>
      <c r="CG186" s="297"/>
      <c r="CH186" s="284"/>
      <c r="CI186" s="352"/>
      <c r="CJ186" s="298"/>
      <c r="CK186" s="297"/>
      <c r="CL186" s="284"/>
      <c r="CM186" s="352"/>
      <c r="CN186" s="298"/>
      <c r="CO186" s="297"/>
      <c r="CP186" s="284"/>
      <c r="CQ186" s="352"/>
      <c r="CR186" s="298"/>
      <c r="CS186" s="297"/>
      <c r="CT186" s="284"/>
      <c r="CU186" s="352"/>
      <c r="CV186" s="352"/>
      <c r="CW186" s="298"/>
      <c r="CX186" s="297"/>
      <c r="CY186" s="284"/>
      <c r="CZ186" s="352"/>
      <c r="DA186" s="352"/>
      <c r="DB186" s="298"/>
      <c r="DC186" s="297"/>
      <c r="DD186" s="284"/>
      <c r="DE186" s="352"/>
      <c r="DF186" s="352"/>
      <c r="DG186" s="298"/>
      <c r="DH186" s="320"/>
      <c r="DI186" s="318"/>
      <c r="DP186" s="165"/>
      <c r="DQ186" s="165"/>
      <c r="DR186" s="165"/>
      <c r="ED186" s="165"/>
      <c r="EE186" s="165"/>
      <c r="EF186" s="165"/>
      <c r="EG186" s="165"/>
      <c r="EH186" s="166"/>
      <c r="EI186" s="166"/>
      <c r="EJ186" s="164"/>
      <c r="EK186" s="164"/>
      <c r="EL186" s="283"/>
      <c r="EM186" s="283"/>
      <c r="EN186" s="283"/>
      <c r="EO186" s="283"/>
      <c r="EP186" s="283"/>
      <c r="EQ186" s="283"/>
      <c r="ER186" s="165"/>
      <c r="ES186" s="166"/>
      <c r="ET186" s="166"/>
      <c r="EU186" s="166"/>
      <c r="EV186" s="166"/>
      <c r="EW186" s="166"/>
      <c r="EX186" s="289"/>
    </row>
    <row r="187" spans="1:272" ht="13" customHeight="1">
      <c r="A187" s="160" t="s">
        <v>188</v>
      </c>
      <c r="B187" s="160">
        <v>9015</v>
      </c>
      <c r="C187" s="160">
        <v>7304</v>
      </c>
      <c r="D187" s="160">
        <v>521692</v>
      </c>
      <c r="E187" s="160" t="s">
        <v>2170</v>
      </c>
      <c r="G187" s="175"/>
      <c r="H187" s="162" t="s">
        <v>525</v>
      </c>
      <c r="I187" s="162" t="s">
        <v>1859</v>
      </c>
      <c r="J187" s="161">
        <v>34</v>
      </c>
      <c r="K187" s="161">
        <v>2</v>
      </c>
      <c r="L187" s="161" t="s">
        <v>837</v>
      </c>
      <c r="Z187" s="163">
        <v>158</v>
      </c>
      <c r="AA187" s="163">
        <v>652</v>
      </c>
      <c r="AB187" s="163">
        <v>590</v>
      </c>
      <c r="AC187" s="163">
        <v>160</v>
      </c>
      <c r="AD187" s="163">
        <v>105</v>
      </c>
      <c r="AE187" s="163">
        <v>28</v>
      </c>
      <c r="AF187" s="163">
        <v>0</v>
      </c>
      <c r="AG187" s="163">
        <v>27</v>
      </c>
      <c r="AH187" s="163">
        <v>58</v>
      </c>
      <c r="AI187" s="163">
        <v>104</v>
      </c>
      <c r="AJ187" s="163">
        <v>0</v>
      </c>
      <c r="AK187" s="163">
        <v>0</v>
      </c>
      <c r="AL187" s="163">
        <v>44</v>
      </c>
      <c r="AM187" s="163">
        <v>9</v>
      </c>
      <c r="AN187" s="163">
        <v>129</v>
      </c>
      <c r="AO187" s="163">
        <v>11</v>
      </c>
      <c r="AP187" s="163">
        <v>6</v>
      </c>
      <c r="AQ187" s="163">
        <v>0</v>
      </c>
      <c r="AR187" s="163">
        <v>17</v>
      </c>
      <c r="AS187" s="283">
        <v>6.7484662000000001E-2</v>
      </c>
      <c r="AT187" s="283">
        <v>0.19785275999999999</v>
      </c>
      <c r="AU187" s="283">
        <v>0.49464668000000001</v>
      </c>
      <c r="AV187" s="283">
        <v>0.21841542</v>
      </c>
      <c r="AW187" s="283">
        <v>0.12179487</v>
      </c>
      <c r="AX187" s="283">
        <v>0.44230768999999998</v>
      </c>
      <c r="AY187" s="363">
        <v>113.319</v>
      </c>
      <c r="AZ187" s="283">
        <v>0.14937038999999999</v>
      </c>
      <c r="BA187" s="283">
        <v>0.33404710900000001</v>
      </c>
      <c r="BB187" s="283">
        <v>0.220556745</v>
      </c>
      <c r="BC187" s="283">
        <v>0.44539614500000002</v>
      </c>
      <c r="BD187" s="164">
        <v>0.30227272700000002</v>
      </c>
      <c r="BE187" s="164">
        <v>0.27118643999999997</v>
      </c>
      <c r="BF187" s="164">
        <v>0.33026113600000001</v>
      </c>
      <c r="BG187" s="164">
        <v>0.45593220299999998</v>
      </c>
      <c r="BH187" s="164">
        <v>0.78619333899999999</v>
      </c>
      <c r="BI187" s="164">
        <v>0.18474576300000001</v>
      </c>
      <c r="BJ187" s="165">
        <v>119.357413737599</v>
      </c>
      <c r="BK187" s="164">
        <v>0.335023837204662</v>
      </c>
      <c r="BL187" s="165">
        <v>13.037771767954601</v>
      </c>
      <c r="BM187" s="165">
        <v>89.307474470715306</v>
      </c>
      <c r="BN187" s="165">
        <v>114.984629913837</v>
      </c>
      <c r="BO187" s="165">
        <v>0.38048661350130902</v>
      </c>
      <c r="BP187" s="165">
        <v>-5.6157350614666903</v>
      </c>
      <c r="BQ187" s="165">
        <v>30.234690446424501</v>
      </c>
      <c r="BR187" s="165">
        <v>5.56316888241032</v>
      </c>
      <c r="BS187" s="289">
        <v>3.1225701840781102</v>
      </c>
      <c r="BT187" s="297"/>
      <c r="BU187" s="284"/>
      <c r="BV187" s="298"/>
      <c r="BW187" s="297">
        <v>91</v>
      </c>
      <c r="BX187" s="297">
        <v>765</v>
      </c>
      <c r="BY187" s="297">
        <v>-5</v>
      </c>
      <c r="BZ187" s="297">
        <v>0</v>
      </c>
      <c r="CA187" s="284">
        <v>0</v>
      </c>
      <c r="CB187" s="298">
        <v>0</v>
      </c>
      <c r="CC187" s="297">
        <v>49</v>
      </c>
      <c r="CD187" s="284">
        <v>392.1</v>
      </c>
      <c r="CE187" s="352">
        <v>1</v>
      </c>
      <c r="CF187" s="298">
        <v>4</v>
      </c>
      <c r="CG187" s="297"/>
      <c r="CH187" s="284"/>
      <c r="CI187" s="352"/>
      <c r="CJ187" s="298"/>
      <c r="CK187" s="297"/>
      <c r="CL187" s="284"/>
      <c r="CM187" s="352"/>
      <c r="CN187" s="298"/>
      <c r="CO187" s="297"/>
      <c r="CP187" s="284"/>
      <c r="CQ187" s="352"/>
      <c r="CR187" s="298"/>
      <c r="CS187" s="297"/>
      <c r="CT187" s="284"/>
      <c r="CU187" s="352"/>
      <c r="CV187" s="352"/>
      <c r="CW187" s="298"/>
      <c r="CX187" s="297"/>
      <c r="CY187" s="284"/>
      <c r="CZ187" s="352"/>
      <c r="DA187" s="352"/>
      <c r="DB187" s="298"/>
      <c r="DC187" s="297"/>
      <c r="DD187" s="284"/>
      <c r="DE187" s="352"/>
      <c r="DF187" s="352"/>
      <c r="DG187" s="298"/>
      <c r="DH187" s="320">
        <v>-4</v>
      </c>
      <c r="DI187" s="319">
        <v>2.9169356822967498</v>
      </c>
      <c r="DP187" s="165"/>
      <c r="DQ187" s="165"/>
      <c r="DR187" s="165"/>
      <c r="ED187" s="165"/>
      <c r="EE187" s="165"/>
      <c r="EF187" s="165"/>
      <c r="EG187" s="165"/>
      <c r="EH187" s="166"/>
      <c r="EI187" s="165"/>
      <c r="EJ187" s="164"/>
      <c r="EK187" s="164"/>
      <c r="EL187" s="283"/>
      <c r="EM187" s="283"/>
      <c r="EN187" s="283"/>
      <c r="EO187" s="283"/>
      <c r="EP187" s="283"/>
      <c r="EQ187" s="283"/>
      <c r="ER187" s="165"/>
      <c r="ES187" s="166"/>
      <c r="ET187" s="166"/>
      <c r="EU187" s="166"/>
      <c r="EV187" s="166"/>
      <c r="EW187" s="166"/>
      <c r="EX187" s="289"/>
    </row>
    <row r="188" spans="1:272" ht="13" customHeight="1">
      <c r="A188" s="160" t="s">
        <v>188</v>
      </c>
      <c r="B188" s="160">
        <v>12587</v>
      </c>
      <c r="C188" s="160">
        <v>25643</v>
      </c>
      <c r="D188" s="160">
        <v>686452</v>
      </c>
      <c r="E188" s="160" t="s">
        <v>2171</v>
      </c>
      <c r="G188" s="175"/>
      <c r="H188" s="162" t="s">
        <v>3504</v>
      </c>
      <c r="I188" s="162" t="s">
        <v>260</v>
      </c>
      <c r="J188" s="160">
        <v>26</v>
      </c>
      <c r="K188" s="161">
        <v>2</v>
      </c>
      <c r="L188" s="161" t="s">
        <v>2547</v>
      </c>
      <c r="Z188" s="163">
        <v>20</v>
      </c>
      <c r="AA188" s="163">
        <v>62</v>
      </c>
      <c r="AB188" s="163">
        <v>57</v>
      </c>
      <c r="AC188" s="163">
        <v>14</v>
      </c>
      <c r="AD188" s="163">
        <v>12</v>
      </c>
      <c r="AE188" s="163">
        <v>1</v>
      </c>
      <c r="AF188" s="163">
        <v>0</v>
      </c>
      <c r="AG188" s="163">
        <v>1</v>
      </c>
      <c r="AH188" s="163">
        <v>7</v>
      </c>
      <c r="AI188" s="163">
        <v>1</v>
      </c>
      <c r="AJ188" s="163">
        <v>4</v>
      </c>
      <c r="AK188" s="163">
        <v>0</v>
      </c>
      <c r="AL188" s="163">
        <v>5</v>
      </c>
      <c r="AM188" s="163">
        <v>0</v>
      </c>
      <c r="AN188" s="163">
        <v>16</v>
      </c>
      <c r="AO188" s="163">
        <v>0</v>
      </c>
      <c r="AP188" s="163">
        <v>0</v>
      </c>
      <c r="AQ188" s="163">
        <v>0</v>
      </c>
      <c r="AR188" s="163">
        <v>1</v>
      </c>
      <c r="AS188" s="283">
        <v>8.0645161000000007E-2</v>
      </c>
      <c r="AT188" s="283">
        <v>0.25806451600000002</v>
      </c>
      <c r="AU188" s="283">
        <v>0.21951219999999999</v>
      </c>
      <c r="AV188" s="283">
        <v>0.26829268000000001</v>
      </c>
      <c r="AW188" s="283">
        <v>2.4390240000000001E-2</v>
      </c>
      <c r="AX188" s="283">
        <v>0.34146341000000002</v>
      </c>
      <c r="AY188" s="363">
        <v>105.651</v>
      </c>
      <c r="AZ188" s="283">
        <v>9.5238100000000006E-2</v>
      </c>
      <c r="BA188" s="283">
        <v>0.46153846100000001</v>
      </c>
      <c r="BB188" s="283">
        <v>0.23076922999999999</v>
      </c>
      <c r="BC188" s="283">
        <v>0.307692307</v>
      </c>
      <c r="BD188" s="164">
        <v>0.32500000000000001</v>
      </c>
      <c r="BE188" s="164">
        <v>0.24561403500000001</v>
      </c>
      <c r="BF188" s="164">
        <v>0.30645161199999998</v>
      </c>
      <c r="BG188" s="164">
        <v>0.31578947299999999</v>
      </c>
      <c r="BH188" s="164">
        <v>0.62224108499999997</v>
      </c>
      <c r="BI188" s="164">
        <v>7.0175438000000007E-2</v>
      </c>
      <c r="BJ188" s="165">
        <v>44.676184755552597</v>
      </c>
      <c r="BK188" s="164">
        <v>0.27951998960587199</v>
      </c>
      <c r="BL188" s="165">
        <v>-1.5299286500912701</v>
      </c>
      <c r="BM188" s="165">
        <v>5.7227117909687903</v>
      </c>
      <c r="BN188" s="165">
        <v>78.166449082506006</v>
      </c>
      <c r="BO188" s="165">
        <v>8.9932842155428905E-2</v>
      </c>
      <c r="BP188" s="165">
        <v>1.0388328805565801</v>
      </c>
      <c r="BQ188" s="165">
        <v>2.4862215837101802</v>
      </c>
      <c r="BR188" s="165">
        <v>-0.57990804625569004</v>
      </c>
      <c r="BS188" s="289">
        <v>0.25677132041624501</v>
      </c>
      <c r="BT188" s="297"/>
      <c r="BU188" s="284"/>
      <c r="BV188" s="298"/>
      <c r="BW188" s="297">
        <v>17</v>
      </c>
      <c r="BX188" s="297">
        <v>139</v>
      </c>
      <c r="BY188" s="297">
        <v>0</v>
      </c>
      <c r="BZ188" s="297">
        <v>1</v>
      </c>
      <c r="CA188" s="284">
        <v>0</v>
      </c>
      <c r="CB188" s="298">
        <v>0</v>
      </c>
      <c r="CC188" s="297"/>
      <c r="CD188" s="284"/>
      <c r="CE188" s="352"/>
      <c r="CF188" s="298"/>
      <c r="CG188" s="297"/>
      <c r="CH188" s="284"/>
      <c r="CI188" s="352"/>
      <c r="CJ188" s="298"/>
      <c r="CK188" s="297"/>
      <c r="CL188" s="284"/>
      <c r="CM188" s="352"/>
      <c r="CN188" s="298"/>
      <c r="CO188" s="297"/>
      <c r="CP188" s="284"/>
      <c r="CQ188" s="352"/>
      <c r="CR188" s="298"/>
      <c r="CS188" s="297"/>
      <c r="CT188" s="284"/>
      <c r="CU188" s="352"/>
      <c r="CV188" s="352"/>
      <c r="CW188" s="298"/>
      <c r="CX188" s="297"/>
      <c r="CY188" s="284"/>
      <c r="CZ188" s="352"/>
      <c r="DA188" s="352"/>
      <c r="DB188" s="298"/>
      <c r="DC188" s="297"/>
      <c r="DD188" s="284"/>
      <c r="DE188" s="352"/>
      <c r="DF188" s="352"/>
      <c r="DG188" s="298"/>
      <c r="DH188" s="320">
        <v>0</v>
      </c>
      <c r="DI188" s="319">
        <v>1.0043981075286801</v>
      </c>
      <c r="DP188" s="165"/>
      <c r="DQ188" s="165"/>
      <c r="DR188" s="165"/>
      <c r="ED188" s="165"/>
      <c r="EE188" s="165"/>
      <c r="EF188" s="165"/>
      <c r="EG188" s="165"/>
      <c r="EH188" s="166"/>
      <c r="EI188" s="165"/>
      <c r="EJ188" s="164"/>
      <c r="EK188" s="164"/>
      <c r="EL188" s="283"/>
      <c r="EM188" s="283"/>
      <c r="EN188" s="283"/>
      <c r="EO188" s="283"/>
      <c r="EP188" s="283"/>
      <c r="EQ188" s="283"/>
      <c r="ER188" s="165"/>
      <c r="ES188" s="166"/>
      <c r="ET188" s="166"/>
      <c r="EU188" s="166"/>
      <c r="EV188" s="166"/>
      <c r="EW188" s="166"/>
      <c r="EX188" s="289"/>
    </row>
    <row r="189" spans="1:272" ht="13" customHeight="1">
      <c r="A189" s="160" t="s">
        <v>188</v>
      </c>
      <c r="B189" s="160">
        <v>11077</v>
      </c>
      <c r="C189" s="160">
        <v>14111</v>
      </c>
      <c r="D189" s="160">
        <v>606992</v>
      </c>
      <c r="E189" s="160" t="s">
        <v>563</v>
      </c>
      <c r="G189" s="175"/>
      <c r="H189" s="162" t="s">
        <v>1726</v>
      </c>
      <c r="I189" s="162" t="s">
        <v>572</v>
      </c>
      <c r="J189" s="161">
        <v>31</v>
      </c>
      <c r="K189" s="161">
        <v>2</v>
      </c>
      <c r="L189" s="161" t="s">
        <v>837</v>
      </c>
      <c r="Z189" s="163">
        <v>30</v>
      </c>
      <c r="AA189" s="163">
        <v>69</v>
      </c>
      <c r="AB189" s="163">
        <v>66</v>
      </c>
      <c r="AC189" s="163">
        <v>18</v>
      </c>
      <c r="AD189" s="163">
        <v>12</v>
      </c>
      <c r="AE189" s="163">
        <v>1</v>
      </c>
      <c r="AF189" s="163">
        <v>0</v>
      </c>
      <c r="AG189" s="163">
        <v>5</v>
      </c>
      <c r="AH189" s="163">
        <v>10</v>
      </c>
      <c r="AI189" s="163">
        <v>14</v>
      </c>
      <c r="AJ189" s="163">
        <v>0</v>
      </c>
      <c r="AK189" s="163">
        <v>0</v>
      </c>
      <c r="AL189" s="163">
        <v>3</v>
      </c>
      <c r="AM189" s="163">
        <v>0</v>
      </c>
      <c r="AN189" s="163">
        <v>28</v>
      </c>
      <c r="AO189" s="163">
        <v>0</v>
      </c>
      <c r="AP189" s="163">
        <v>0</v>
      </c>
      <c r="AQ189" s="163">
        <v>0</v>
      </c>
      <c r="AR189" s="163">
        <v>0</v>
      </c>
      <c r="AS189" s="283">
        <v>4.3478259999999998E-2</v>
      </c>
      <c r="AT189" s="283">
        <v>0.40579710099999999</v>
      </c>
      <c r="AU189" s="283">
        <v>0.47368420999999999</v>
      </c>
      <c r="AV189" s="283">
        <v>0.13157895</v>
      </c>
      <c r="AW189" s="283">
        <v>0.13157895</v>
      </c>
      <c r="AX189" s="283">
        <v>0.39473683999999998</v>
      </c>
      <c r="AY189" s="363">
        <v>109.607</v>
      </c>
      <c r="AZ189" s="283">
        <v>0.17407407</v>
      </c>
      <c r="BA189" s="283">
        <v>0.45945945900000001</v>
      </c>
      <c r="BB189" s="283">
        <v>0.21621621599999999</v>
      </c>
      <c r="BC189" s="283">
        <v>0.324324324</v>
      </c>
      <c r="BD189" s="164">
        <v>0.39393939300000003</v>
      </c>
      <c r="BE189" s="164">
        <v>0.27272727200000002</v>
      </c>
      <c r="BF189" s="164">
        <v>0.30434782599999999</v>
      </c>
      <c r="BG189" s="164">
        <v>0.515151515</v>
      </c>
      <c r="BH189" s="164">
        <v>0.81949934099999999</v>
      </c>
      <c r="BI189" s="164">
        <v>0.24242424300000001</v>
      </c>
      <c r="BJ189" s="165">
        <v>154.33591265212999</v>
      </c>
      <c r="BK189" s="164">
        <v>0.35000611992849801</v>
      </c>
      <c r="BL189" s="165">
        <v>2.2118108066461901</v>
      </c>
      <c r="BM189" s="165">
        <v>10.283297749116199</v>
      </c>
      <c r="BN189" s="165">
        <v>124.87256439657099</v>
      </c>
      <c r="BO189" s="165">
        <v>-7.9228174043274896E-2</v>
      </c>
      <c r="BP189" s="165">
        <v>-1.81176979094743</v>
      </c>
      <c r="BQ189" s="165">
        <v>2.2071538307901402</v>
      </c>
      <c r="BR189" s="165">
        <v>0.24048339749798101</v>
      </c>
      <c r="BS189" s="289">
        <v>0.22794983649366601</v>
      </c>
      <c r="BT189" s="297"/>
      <c r="BU189" s="284"/>
      <c r="BV189" s="298"/>
      <c r="BW189" s="297">
        <v>22</v>
      </c>
      <c r="BX189" s="297">
        <v>142.1</v>
      </c>
      <c r="BY189" s="297">
        <v>-2</v>
      </c>
      <c r="BZ189" s="297">
        <v>-1</v>
      </c>
      <c r="CA189" s="284">
        <v>0</v>
      </c>
      <c r="CB189" s="298">
        <v>1</v>
      </c>
      <c r="CC189" s="297"/>
      <c r="CD189" s="284"/>
      <c r="CE189" s="352"/>
      <c r="CF189" s="298"/>
      <c r="CG189" s="297"/>
      <c r="CH189" s="284"/>
      <c r="CI189" s="352"/>
      <c r="CJ189" s="298"/>
      <c r="CK189" s="297"/>
      <c r="CL189" s="284"/>
      <c r="CM189" s="352"/>
      <c r="CN189" s="298"/>
      <c r="CO189" s="297"/>
      <c r="CP189" s="284"/>
      <c r="CQ189" s="352"/>
      <c r="CR189" s="298"/>
      <c r="CS189" s="297"/>
      <c r="CT189" s="284"/>
      <c r="CU189" s="352"/>
      <c r="CV189" s="352"/>
      <c r="CW189" s="298"/>
      <c r="CX189" s="297"/>
      <c r="CY189" s="284"/>
      <c r="CZ189" s="352"/>
      <c r="DA189" s="352"/>
      <c r="DB189" s="298"/>
      <c r="DC189" s="297"/>
      <c r="DD189" s="284"/>
      <c r="DE189" s="352"/>
      <c r="DF189" s="352"/>
      <c r="DG189" s="298"/>
      <c r="DH189" s="320">
        <v>-2</v>
      </c>
      <c r="DI189" s="319">
        <v>-0.32783722877502403</v>
      </c>
      <c r="DP189" s="165"/>
      <c r="DQ189" s="165"/>
      <c r="DR189" s="165"/>
      <c r="ED189" s="165"/>
      <c r="EE189" s="165"/>
      <c r="EF189" s="165"/>
      <c r="EG189" s="165"/>
      <c r="EH189" s="166"/>
      <c r="EI189" s="165"/>
      <c r="EJ189" s="164"/>
      <c r="EK189" s="164"/>
      <c r="EL189" s="283"/>
      <c r="EM189" s="283"/>
      <c r="EN189" s="283"/>
      <c r="EO189" s="283"/>
      <c r="EP189" s="283"/>
      <c r="EQ189" s="283"/>
      <c r="ER189" s="165"/>
      <c r="ES189" s="166"/>
      <c r="ET189" s="166"/>
      <c r="EU189" s="166"/>
      <c r="EV189" s="166"/>
      <c r="EW189" s="166"/>
      <c r="EX189" s="289"/>
    </row>
    <row r="190" spans="1:272" ht="13" customHeight="1">
      <c r="A190" s="160" t="s">
        <v>188</v>
      </c>
      <c r="B190" s="160">
        <v>11392</v>
      </c>
      <c r="C190" s="160">
        <v>19514</v>
      </c>
      <c r="D190" s="160">
        <v>621053</v>
      </c>
      <c r="E190" s="160" t="s">
        <v>354</v>
      </c>
      <c r="G190" s="175"/>
      <c r="H190" s="168" t="s">
        <v>1191</v>
      </c>
      <c r="I190" s="169" t="s">
        <v>136</v>
      </c>
      <c r="J190" s="170">
        <v>30</v>
      </c>
      <c r="K190" s="161">
        <v>2</v>
      </c>
      <c r="L190" s="161" t="s">
        <v>837</v>
      </c>
      <c r="Z190" s="163">
        <v>37</v>
      </c>
      <c r="AA190" s="163">
        <v>93</v>
      </c>
      <c r="AB190" s="163">
        <v>90</v>
      </c>
      <c r="AC190" s="163">
        <v>15</v>
      </c>
      <c r="AD190" s="163">
        <v>13</v>
      </c>
      <c r="AE190" s="163">
        <v>1</v>
      </c>
      <c r="AF190" s="163">
        <v>0</v>
      </c>
      <c r="AG190" s="163">
        <v>1</v>
      </c>
      <c r="AH190" s="163">
        <v>5</v>
      </c>
      <c r="AI190" s="163">
        <v>9</v>
      </c>
      <c r="AJ190" s="163">
        <v>0</v>
      </c>
      <c r="AK190" s="163">
        <v>0</v>
      </c>
      <c r="AL190" s="163">
        <v>1</v>
      </c>
      <c r="AM190" s="163">
        <v>0</v>
      </c>
      <c r="AN190" s="163">
        <v>22</v>
      </c>
      <c r="AO190" s="163">
        <v>1</v>
      </c>
      <c r="AP190" s="163">
        <v>1</v>
      </c>
      <c r="AQ190" s="163">
        <v>0</v>
      </c>
      <c r="AR190" s="163">
        <v>2</v>
      </c>
      <c r="AS190" s="283">
        <v>1.0752688E-2</v>
      </c>
      <c r="AT190" s="283">
        <v>0.236559139</v>
      </c>
      <c r="AU190" s="283">
        <v>0.34782608999999998</v>
      </c>
      <c r="AV190" s="283">
        <v>0.27536231999999999</v>
      </c>
      <c r="AW190" s="283">
        <v>4.3478259999999998E-2</v>
      </c>
      <c r="AX190" s="283">
        <v>0.34782608999999998</v>
      </c>
      <c r="AY190" s="363">
        <v>106.797</v>
      </c>
      <c r="AZ190" s="283">
        <v>0.125</v>
      </c>
      <c r="BA190" s="283">
        <v>0.43478260800000001</v>
      </c>
      <c r="BB190" s="283">
        <v>0.26086956500000003</v>
      </c>
      <c r="BC190" s="283">
        <v>0.30434782599999999</v>
      </c>
      <c r="BD190" s="164">
        <v>0.20588235199999999</v>
      </c>
      <c r="BE190" s="164">
        <v>0.16666666599999999</v>
      </c>
      <c r="BF190" s="164">
        <v>0.18279569800000001</v>
      </c>
      <c r="BG190" s="164">
        <v>0.21111111099999999</v>
      </c>
      <c r="BH190" s="164">
        <v>0.39390680900000002</v>
      </c>
      <c r="BI190" s="164">
        <v>4.4444444999999999E-2</v>
      </c>
      <c r="BJ190" s="165">
        <v>28.713914322370599</v>
      </c>
      <c r="BK190" s="164">
        <v>0.17393138908570799</v>
      </c>
      <c r="BL190" s="165">
        <v>-10.1984130776311</v>
      </c>
      <c r="BM190" s="165">
        <v>0.680547583958935</v>
      </c>
      <c r="BN190" s="165">
        <v>6.1549611959505501</v>
      </c>
      <c r="BO190" s="165">
        <v>0.14257655695712601</v>
      </c>
      <c r="BP190" s="165">
        <v>-0.283732719719409</v>
      </c>
      <c r="BQ190" s="165">
        <v>-6.0509146686001998</v>
      </c>
      <c r="BR190" s="165">
        <v>-10.2699238545085</v>
      </c>
      <c r="BS190" s="289">
        <v>-0.624924728898828</v>
      </c>
      <c r="BT190" s="297"/>
      <c r="BU190" s="284"/>
      <c r="BV190" s="298"/>
      <c r="BW190" s="297">
        <v>34</v>
      </c>
      <c r="BX190" s="297">
        <v>239</v>
      </c>
      <c r="BY190" s="297">
        <v>-2</v>
      </c>
      <c r="BZ190" s="297">
        <v>-2</v>
      </c>
      <c r="CA190" s="284">
        <v>0</v>
      </c>
      <c r="CB190" s="298">
        <v>2</v>
      </c>
      <c r="CC190" s="297"/>
      <c r="CD190" s="284"/>
      <c r="CE190" s="352"/>
      <c r="CF190" s="298"/>
      <c r="CG190" s="297"/>
      <c r="CH190" s="284"/>
      <c r="CI190" s="352"/>
      <c r="CJ190" s="298"/>
      <c r="CK190" s="297"/>
      <c r="CL190" s="284"/>
      <c r="CM190" s="352"/>
      <c r="CN190" s="298"/>
      <c r="CO190" s="297"/>
      <c r="CP190" s="284"/>
      <c r="CQ190" s="352"/>
      <c r="CR190" s="298"/>
      <c r="CS190" s="297"/>
      <c r="CT190" s="284"/>
      <c r="CU190" s="352"/>
      <c r="CV190" s="352"/>
      <c r="CW190" s="298"/>
      <c r="CX190" s="297"/>
      <c r="CY190" s="284"/>
      <c r="CZ190" s="352"/>
      <c r="DA190" s="352"/>
      <c r="DB190" s="298"/>
      <c r="DC190" s="297"/>
      <c r="DD190" s="284"/>
      <c r="DE190" s="352"/>
      <c r="DF190" s="352"/>
      <c r="DG190" s="298"/>
      <c r="DH190" s="320">
        <v>-2</v>
      </c>
      <c r="DI190" s="319">
        <v>1.11597776412963</v>
      </c>
      <c r="DP190" s="165"/>
      <c r="DQ190" s="165"/>
      <c r="DR190" s="165"/>
      <c r="ED190" s="165"/>
      <c r="EE190" s="165"/>
      <c r="EF190" s="165"/>
      <c r="EG190" s="165"/>
      <c r="EH190" s="166"/>
      <c r="EI190" s="165"/>
      <c r="EJ190" s="164"/>
      <c r="EK190" s="164"/>
      <c r="EL190" s="283"/>
      <c r="EM190" s="283"/>
      <c r="EN190" s="283"/>
      <c r="EO190" s="283"/>
      <c r="EP190" s="283"/>
      <c r="EQ190" s="283"/>
      <c r="ER190" s="165"/>
      <c r="ES190" s="166"/>
      <c r="ET190" s="166"/>
      <c r="EU190" s="166"/>
      <c r="EV190" s="166"/>
      <c r="EW190" s="166"/>
      <c r="EX190" s="289"/>
    </row>
    <row r="191" spans="1:272" ht="13" customHeight="1">
      <c r="A191" s="160" t="s">
        <v>188</v>
      </c>
      <c r="B191" s="160">
        <v>8875</v>
      </c>
      <c r="C191" s="160">
        <v>11579</v>
      </c>
      <c r="D191" s="160">
        <v>547180</v>
      </c>
      <c r="E191" s="160" t="s">
        <v>13</v>
      </c>
      <c r="G191" s="175"/>
      <c r="H191" s="168" t="s">
        <v>637</v>
      </c>
      <c r="I191" s="169" t="s">
        <v>356</v>
      </c>
      <c r="J191" s="170">
        <v>31</v>
      </c>
      <c r="K191" s="161">
        <v>3</v>
      </c>
      <c r="L191" s="161" t="s">
        <v>46</v>
      </c>
      <c r="Z191" s="163">
        <v>145</v>
      </c>
      <c r="AA191" s="163">
        <v>631</v>
      </c>
      <c r="AB191" s="163">
        <v>550</v>
      </c>
      <c r="AC191" s="163">
        <v>157</v>
      </c>
      <c r="AD191" s="163">
        <v>85</v>
      </c>
      <c r="AE191" s="163">
        <v>42</v>
      </c>
      <c r="AF191" s="163">
        <v>0</v>
      </c>
      <c r="AG191" s="163">
        <v>30</v>
      </c>
      <c r="AH191" s="163">
        <v>85</v>
      </c>
      <c r="AI191" s="163">
        <v>87</v>
      </c>
      <c r="AJ191" s="163">
        <v>7</v>
      </c>
      <c r="AK191" s="163">
        <v>4</v>
      </c>
      <c r="AL191" s="163">
        <v>76</v>
      </c>
      <c r="AM191" s="163">
        <v>11</v>
      </c>
      <c r="AN191" s="163">
        <v>138</v>
      </c>
      <c r="AO191" s="163">
        <v>2</v>
      </c>
      <c r="AP191" s="163">
        <v>2</v>
      </c>
      <c r="AQ191" s="163">
        <v>1</v>
      </c>
      <c r="AR191" s="163">
        <v>18</v>
      </c>
      <c r="AS191" s="283">
        <v>0.12044373999999999</v>
      </c>
      <c r="AT191" s="283">
        <v>0.21870047500000001</v>
      </c>
      <c r="AU191" s="283">
        <v>0.34457831</v>
      </c>
      <c r="AV191" s="283">
        <v>0.32048193000000003</v>
      </c>
      <c r="AW191" s="283">
        <v>0.10361446000000001</v>
      </c>
      <c r="AX191" s="283">
        <v>0.47228915999999999</v>
      </c>
      <c r="AY191" s="363">
        <v>113.828</v>
      </c>
      <c r="AZ191" s="283">
        <v>0.13136621000000001</v>
      </c>
      <c r="BA191" s="283">
        <v>0.37681159400000003</v>
      </c>
      <c r="BB191" s="283">
        <v>0.22705313999999999</v>
      </c>
      <c r="BC191" s="283">
        <v>0.39613526500000001</v>
      </c>
      <c r="BD191" s="164">
        <v>0.33072916600000002</v>
      </c>
      <c r="BE191" s="164">
        <v>0.285454545</v>
      </c>
      <c r="BF191" s="164">
        <v>0.373015873</v>
      </c>
      <c r="BG191" s="164">
        <v>0.525454545</v>
      </c>
      <c r="BH191" s="164">
        <v>0.89847041800000005</v>
      </c>
      <c r="BI191" s="164">
        <v>0.24</v>
      </c>
      <c r="BJ191" s="165">
        <v>152.79255316272599</v>
      </c>
      <c r="BK191" s="164">
        <v>0.380217063407713</v>
      </c>
      <c r="BL191" s="165">
        <v>35.569988835439503</v>
      </c>
      <c r="BM191" s="165">
        <v>109.38315203397001</v>
      </c>
      <c r="BN191" s="165">
        <v>144.989177704013</v>
      </c>
      <c r="BO191" s="165">
        <v>-1.99317815699081</v>
      </c>
      <c r="BP191" s="165">
        <v>-0.46511055529117501</v>
      </c>
      <c r="BQ191" s="165">
        <v>50.2404408124969</v>
      </c>
      <c r="BR191" s="165">
        <v>33.481678288266501</v>
      </c>
      <c r="BS191" s="289">
        <v>5.1887186605740796</v>
      </c>
      <c r="BT191" s="297"/>
      <c r="BU191" s="284"/>
      <c r="BV191" s="298"/>
      <c r="BW191" s="297"/>
      <c r="BX191" s="297"/>
      <c r="BY191" s="297"/>
      <c r="BZ191" s="297"/>
      <c r="CA191" s="284"/>
      <c r="CB191" s="298"/>
      <c r="CC191" s="297">
        <v>141</v>
      </c>
      <c r="CD191" s="284">
        <v>1233.0999999999999</v>
      </c>
      <c r="CE191" s="352">
        <v>5</v>
      </c>
      <c r="CF191" s="298">
        <v>7</v>
      </c>
      <c r="CG191" s="297"/>
      <c r="CH191" s="284"/>
      <c r="CI191" s="352"/>
      <c r="CJ191" s="298"/>
      <c r="CK191" s="297"/>
      <c r="CL191" s="284"/>
      <c r="CM191" s="352"/>
      <c r="CN191" s="298"/>
      <c r="CO191" s="297"/>
      <c r="CP191" s="284"/>
      <c r="CQ191" s="352"/>
      <c r="CR191" s="298"/>
      <c r="CS191" s="297"/>
      <c r="CT191" s="284"/>
      <c r="CU191" s="352"/>
      <c r="CV191" s="352"/>
      <c r="CW191" s="298"/>
      <c r="CX191" s="297"/>
      <c r="CY191" s="284"/>
      <c r="CZ191" s="352"/>
      <c r="DA191" s="352"/>
      <c r="DB191" s="298"/>
      <c r="DC191" s="297"/>
      <c r="DD191" s="284"/>
      <c r="DE191" s="352"/>
      <c r="DF191" s="352"/>
      <c r="DG191" s="298"/>
      <c r="DH191" s="320">
        <v>5</v>
      </c>
      <c r="DI191" s="319">
        <v>-4.22434377670288</v>
      </c>
      <c r="DP191" s="165"/>
      <c r="DQ191" s="165"/>
      <c r="DR191" s="165"/>
      <c r="ED191" s="165"/>
      <c r="EE191" s="165"/>
      <c r="EF191" s="165"/>
      <c r="EG191" s="165"/>
      <c r="EH191" s="166"/>
      <c r="EI191" s="165"/>
      <c r="EJ191" s="164"/>
      <c r="EK191" s="164"/>
      <c r="EL191" s="283"/>
      <c r="EM191" s="283"/>
      <c r="EN191" s="283"/>
      <c r="EO191" s="283"/>
      <c r="EP191" s="283"/>
      <c r="EQ191" s="283"/>
      <c r="ER191" s="165"/>
      <c r="ES191" s="166"/>
      <c r="ET191" s="166"/>
      <c r="EU191" s="166"/>
      <c r="EV191" s="166"/>
      <c r="EW191" s="166"/>
      <c r="EX191" s="289"/>
    </row>
    <row r="192" spans="1:272" ht="13" customHeight="1">
      <c r="A192" s="160" t="s">
        <v>188</v>
      </c>
      <c r="B192" s="160">
        <v>8868</v>
      </c>
      <c r="C192" s="160">
        <v>3473</v>
      </c>
      <c r="D192" s="160">
        <v>519203</v>
      </c>
      <c r="E192" s="160" t="s">
        <v>16</v>
      </c>
      <c r="G192" s="175"/>
      <c r="H192" s="168" t="s">
        <v>469</v>
      </c>
      <c r="I192" s="169" t="s">
        <v>110</v>
      </c>
      <c r="J192" s="170">
        <v>34</v>
      </c>
      <c r="K192" s="161">
        <v>3</v>
      </c>
      <c r="L192" s="161" t="s">
        <v>46</v>
      </c>
      <c r="Z192" s="163">
        <v>92</v>
      </c>
      <c r="AA192" s="163">
        <v>375</v>
      </c>
      <c r="AB192" s="163">
        <v>337</v>
      </c>
      <c r="AC192" s="163">
        <v>77</v>
      </c>
      <c r="AD192" s="163">
        <v>57</v>
      </c>
      <c r="AE192" s="163">
        <v>12</v>
      </c>
      <c r="AF192" s="163">
        <v>0</v>
      </c>
      <c r="AG192" s="163">
        <v>8</v>
      </c>
      <c r="AH192" s="163">
        <v>38</v>
      </c>
      <c r="AI192" s="163">
        <v>35</v>
      </c>
      <c r="AJ192" s="163">
        <v>0</v>
      </c>
      <c r="AK192" s="163">
        <v>0</v>
      </c>
      <c r="AL192" s="163">
        <v>27</v>
      </c>
      <c r="AM192" s="163">
        <v>0</v>
      </c>
      <c r="AN192" s="163">
        <v>65</v>
      </c>
      <c r="AO192" s="163">
        <v>9</v>
      </c>
      <c r="AP192" s="163">
        <v>2</v>
      </c>
      <c r="AQ192" s="163">
        <v>0</v>
      </c>
      <c r="AR192" s="163">
        <v>7</v>
      </c>
      <c r="AS192" s="283">
        <v>7.1999999999999995E-2</v>
      </c>
      <c r="AT192" s="283">
        <v>0.17333333300000001</v>
      </c>
      <c r="AU192" s="283">
        <v>0.44890511</v>
      </c>
      <c r="AV192" s="283">
        <v>0.27372263000000002</v>
      </c>
      <c r="AW192" s="283">
        <v>4.0145989999999999E-2</v>
      </c>
      <c r="AX192" s="283">
        <v>0.32846714999999999</v>
      </c>
      <c r="AY192" s="363">
        <v>110.68</v>
      </c>
      <c r="AZ192" s="283">
        <v>8.5833909999999999E-2</v>
      </c>
      <c r="BA192" s="283">
        <v>0.43795620400000002</v>
      </c>
      <c r="BB192" s="283">
        <v>0.215328467</v>
      </c>
      <c r="BC192" s="283">
        <v>0.34671532799999999</v>
      </c>
      <c r="BD192" s="164">
        <v>0.25939849599999998</v>
      </c>
      <c r="BE192" s="164">
        <v>0.22848664599999999</v>
      </c>
      <c r="BF192" s="164">
        <v>0.30133333299999998</v>
      </c>
      <c r="BG192" s="164">
        <v>0.335311572</v>
      </c>
      <c r="BH192" s="164">
        <v>0.63664490500000004</v>
      </c>
      <c r="BI192" s="164">
        <v>0.106824926</v>
      </c>
      <c r="BJ192" s="165">
        <v>69.015639022100004</v>
      </c>
      <c r="BK192" s="164">
        <v>0.28478936147689798</v>
      </c>
      <c r="BL192" s="165">
        <v>-7.6631848517592402</v>
      </c>
      <c r="BM192" s="165">
        <v>36.203592009491103</v>
      </c>
      <c r="BN192" s="165">
        <v>84.1110208312422</v>
      </c>
      <c r="BO192" s="165">
        <v>0.60640505628850505</v>
      </c>
      <c r="BP192" s="165">
        <v>-2.8238709792494698</v>
      </c>
      <c r="BQ192" s="165">
        <v>-2.4131052420727301</v>
      </c>
      <c r="BR192" s="165">
        <v>-9.6414922330315598</v>
      </c>
      <c r="BS192" s="289">
        <v>-0.24922003065620901</v>
      </c>
      <c r="BT192" s="297"/>
      <c r="BU192" s="284"/>
      <c r="BV192" s="298"/>
      <c r="BW192" s="297"/>
      <c r="BX192" s="297"/>
      <c r="BY192" s="297"/>
      <c r="BZ192" s="297"/>
      <c r="CA192" s="284"/>
      <c r="CB192" s="298"/>
      <c r="CC192" s="297">
        <v>92</v>
      </c>
      <c r="CD192" s="284">
        <v>801.2</v>
      </c>
      <c r="CE192" s="352">
        <v>2</v>
      </c>
      <c r="CF192" s="298">
        <v>1</v>
      </c>
      <c r="CG192" s="297"/>
      <c r="CH192" s="284"/>
      <c r="CI192" s="352"/>
      <c r="CJ192" s="298"/>
      <c r="CK192" s="297"/>
      <c r="CL192" s="284"/>
      <c r="CM192" s="352"/>
      <c r="CN192" s="298"/>
      <c r="CO192" s="297"/>
      <c r="CP192" s="284"/>
      <c r="CQ192" s="352"/>
      <c r="CR192" s="298"/>
      <c r="CS192" s="297"/>
      <c r="CT192" s="284"/>
      <c r="CU192" s="352"/>
      <c r="CV192" s="352"/>
      <c r="CW192" s="298"/>
      <c r="CX192" s="297"/>
      <c r="CY192" s="284"/>
      <c r="CZ192" s="352"/>
      <c r="DA192" s="352"/>
      <c r="DB192" s="298"/>
      <c r="DC192" s="297"/>
      <c r="DD192" s="284"/>
      <c r="DE192" s="352"/>
      <c r="DF192" s="352"/>
      <c r="DG192" s="298"/>
      <c r="DH192" s="320">
        <v>2</v>
      </c>
      <c r="DI192" s="319">
        <v>-5.2838364839553797</v>
      </c>
      <c r="DP192" s="165"/>
      <c r="DQ192" s="165"/>
      <c r="DR192" s="165"/>
      <c r="ED192" s="165"/>
      <c r="EE192" s="165"/>
      <c r="EF192" s="165"/>
      <c r="EG192" s="165"/>
      <c r="EH192" s="166"/>
      <c r="EI192" s="165"/>
      <c r="EJ192" s="164"/>
      <c r="EK192" s="164"/>
      <c r="EL192" s="283"/>
      <c r="EM192" s="283"/>
      <c r="EN192" s="283"/>
      <c r="EO192" s="283"/>
      <c r="EP192" s="283"/>
      <c r="EQ192" s="283"/>
      <c r="ER192" s="165"/>
      <c r="ES192" s="166"/>
      <c r="ET192" s="166"/>
      <c r="EU192" s="166"/>
      <c r="EV192" s="166"/>
      <c r="EW192" s="166"/>
      <c r="EX192" s="289"/>
    </row>
    <row r="193" spans="1:272" ht="13" customHeight="1">
      <c r="A193" s="160" t="s">
        <v>188</v>
      </c>
      <c r="B193" s="160">
        <v>10186</v>
      </c>
      <c r="C193" s="160">
        <v>16219</v>
      </c>
      <c r="D193" s="160">
        <v>605204</v>
      </c>
      <c r="E193" s="160" t="s">
        <v>3331</v>
      </c>
      <c r="G193" s="175"/>
      <c r="H193" s="168" t="s">
        <v>262</v>
      </c>
      <c r="I193" s="169" t="s">
        <v>1680</v>
      </c>
      <c r="J193" s="170">
        <v>31</v>
      </c>
      <c r="K193" s="161">
        <v>3</v>
      </c>
      <c r="L193" s="161" t="s">
        <v>837</v>
      </c>
      <c r="Z193" s="163">
        <v>46</v>
      </c>
      <c r="AA193" s="163">
        <v>157</v>
      </c>
      <c r="AB193" s="163">
        <v>142</v>
      </c>
      <c r="AC193" s="163">
        <v>31</v>
      </c>
      <c r="AD193" s="163">
        <v>22</v>
      </c>
      <c r="AE193" s="163">
        <v>5</v>
      </c>
      <c r="AF193" s="163">
        <v>0</v>
      </c>
      <c r="AG193" s="163">
        <v>4</v>
      </c>
      <c r="AH193" s="163">
        <v>13</v>
      </c>
      <c r="AI193" s="163">
        <v>6</v>
      </c>
      <c r="AJ193" s="163">
        <v>0</v>
      </c>
      <c r="AK193" s="163">
        <v>0</v>
      </c>
      <c r="AL193" s="163">
        <v>12</v>
      </c>
      <c r="AM193" s="163">
        <v>0</v>
      </c>
      <c r="AN193" s="163">
        <v>39</v>
      </c>
      <c r="AO193" s="163">
        <v>3</v>
      </c>
      <c r="AP193" s="163">
        <v>0</v>
      </c>
      <c r="AQ193" s="163">
        <v>0</v>
      </c>
      <c r="AR193" s="163">
        <v>5</v>
      </c>
      <c r="AS193" s="283">
        <v>7.6433121000000007E-2</v>
      </c>
      <c r="AT193" s="283">
        <v>0.24840764300000001</v>
      </c>
      <c r="AU193" s="283">
        <v>0.40776699</v>
      </c>
      <c r="AV193" s="283">
        <v>0.22330096999999999</v>
      </c>
      <c r="AW193" s="283">
        <v>8.7378639999999994E-2</v>
      </c>
      <c r="AX193" s="283">
        <v>0.43689319999999998</v>
      </c>
      <c r="AY193" s="363">
        <v>111.77500000000001</v>
      </c>
      <c r="AZ193" s="283">
        <v>0.15449915</v>
      </c>
      <c r="BA193" s="283">
        <v>0.64077669900000001</v>
      </c>
      <c r="BB193" s="283">
        <v>0.116504854</v>
      </c>
      <c r="BC193" s="283">
        <v>0.242718446</v>
      </c>
      <c r="BD193" s="164">
        <v>0.27272727200000002</v>
      </c>
      <c r="BE193" s="164">
        <v>0.21830985899999999</v>
      </c>
      <c r="BF193" s="164">
        <v>0.29299363</v>
      </c>
      <c r="BG193" s="164">
        <v>0.33802816899999999</v>
      </c>
      <c r="BH193" s="164">
        <v>0.63102179899999999</v>
      </c>
      <c r="BI193" s="164">
        <v>0.11971830999999999</v>
      </c>
      <c r="BJ193" s="165">
        <v>77.345578214956802</v>
      </c>
      <c r="BK193" s="164">
        <v>0.28215576698825601</v>
      </c>
      <c r="BL193" s="165">
        <v>-3.5411091915346402</v>
      </c>
      <c r="BM193" s="165">
        <v>14.8244480543755</v>
      </c>
      <c r="BN193" s="165">
        <v>85.677797430022693</v>
      </c>
      <c r="BO193" s="165">
        <v>-0.56375843483890797</v>
      </c>
      <c r="BP193" s="165">
        <v>-0.84551902860403005</v>
      </c>
      <c r="BQ193" s="165">
        <v>-4.0839668210144797</v>
      </c>
      <c r="BR193" s="165">
        <v>-3.4183726108647599</v>
      </c>
      <c r="BS193" s="289">
        <v>-0.42178282098377301</v>
      </c>
      <c r="BT193" s="297"/>
      <c r="BU193" s="284"/>
      <c r="BV193" s="298"/>
      <c r="BW193" s="297"/>
      <c r="BX193" s="297"/>
      <c r="BY193" s="297"/>
      <c r="BZ193" s="297"/>
      <c r="CA193" s="284"/>
      <c r="CB193" s="298"/>
      <c r="CC193" s="297">
        <v>28</v>
      </c>
      <c r="CD193" s="284">
        <v>177</v>
      </c>
      <c r="CE193" s="352">
        <v>-2</v>
      </c>
      <c r="CF193" s="298">
        <v>-4</v>
      </c>
      <c r="CG193" s="297"/>
      <c r="CH193" s="284"/>
      <c r="CI193" s="352"/>
      <c r="CJ193" s="298"/>
      <c r="CK193" s="297">
        <v>14</v>
      </c>
      <c r="CL193" s="284">
        <v>97</v>
      </c>
      <c r="CM193" s="352">
        <v>0</v>
      </c>
      <c r="CN193" s="298">
        <v>-2</v>
      </c>
      <c r="CO193" s="297"/>
      <c r="CP193" s="284"/>
      <c r="CQ193" s="352"/>
      <c r="CR193" s="298"/>
      <c r="CS193" s="297"/>
      <c r="CT193" s="284"/>
      <c r="CU193" s="352"/>
      <c r="CV193" s="352"/>
      <c r="CW193" s="298"/>
      <c r="CX193" s="297"/>
      <c r="CY193" s="284"/>
      <c r="CZ193" s="352"/>
      <c r="DA193" s="352"/>
      <c r="DB193" s="298"/>
      <c r="DC193" s="297"/>
      <c r="DD193" s="284"/>
      <c r="DE193" s="352"/>
      <c r="DF193" s="352"/>
      <c r="DG193" s="298"/>
      <c r="DH193" s="320">
        <v>-2</v>
      </c>
      <c r="DI193" s="319">
        <v>-5.9040451049804599</v>
      </c>
      <c r="DP193" s="165"/>
      <c r="DQ193" s="165"/>
      <c r="DR193" s="165"/>
      <c r="ED193" s="165"/>
      <c r="EE193" s="165"/>
      <c r="EF193" s="165"/>
      <c r="EG193" s="165"/>
      <c r="EH193" s="166"/>
      <c r="EI193" s="165"/>
      <c r="EJ193" s="164"/>
      <c r="EK193" s="164"/>
      <c r="EL193" s="283"/>
      <c r="EM193" s="283"/>
      <c r="EN193" s="283"/>
      <c r="EO193" s="283"/>
      <c r="EP193" s="283"/>
      <c r="EQ193" s="283"/>
      <c r="ER193" s="165"/>
      <c r="ES193" s="166"/>
      <c r="ET193" s="166"/>
      <c r="EU193" s="166"/>
      <c r="EV193" s="166"/>
      <c r="EW193" s="166"/>
      <c r="EX193" s="289"/>
    </row>
    <row r="194" spans="1:272" ht="13" customHeight="1">
      <c r="A194" s="160" t="s">
        <v>188</v>
      </c>
      <c r="B194" s="160">
        <v>11125</v>
      </c>
      <c r="C194" s="160">
        <v>18882</v>
      </c>
      <c r="D194" s="160">
        <v>664040</v>
      </c>
      <c r="E194" s="160" t="s">
        <v>2178</v>
      </c>
      <c r="G194" s="175"/>
      <c r="H194" s="168" t="s">
        <v>190</v>
      </c>
      <c r="I194" s="169" t="s">
        <v>544</v>
      </c>
      <c r="J194" s="170">
        <v>29</v>
      </c>
      <c r="K194" s="161">
        <v>4</v>
      </c>
      <c r="L194" s="161" t="s">
        <v>46</v>
      </c>
      <c r="Z194" s="163">
        <v>107</v>
      </c>
      <c r="AA194" s="163">
        <v>425</v>
      </c>
      <c r="AB194" s="163">
        <v>385</v>
      </c>
      <c r="AC194" s="163">
        <v>94</v>
      </c>
      <c r="AD194" s="163">
        <v>51</v>
      </c>
      <c r="AE194" s="163">
        <v>19</v>
      </c>
      <c r="AF194" s="163">
        <v>3</v>
      </c>
      <c r="AG194" s="163">
        <v>21</v>
      </c>
      <c r="AH194" s="163">
        <v>56</v>
      </c>
      <c r="AI194" s="163">
        <v>58</v>
      </c>
      <c r="AJ194" s="163">
        <v>5</v>
      </c>
      <c r="AK194" s="163">
        <v>1</v>
      </c>
      <c r="AL194" s="163">
        <v>33</v>
      </c>
      <c r="AM194" s="163">
        <v>2</v>
      </c>
      <c r="AN194" s="163">
        <v>112</v>
      </c>
      <c r="AO194" s="163">
        <v>5</v>
      </c>
      <c r="AP194" s="163">
        <v>2</v>
      </c>
      <c r="AQ194" s="163">
        <v>0</v>
      </c>
      <c r="AR194" s="163">
        <v>7</v>
      </c>
      <c r="AS194" s="283">
        <v>7.7647058000000005E-2</v>
      </c>
      <c r="AT194" s="283">
        <v>0.26352941099999999</v>
      </c>
      <c r="AU194" s="283">
        <v>0.43272727</v>
      </c>
      <c r="AV194" s="283">
        <v>0.18545455</v>
      </c>
      <c r="AW194" s="283">
        <v>0.12363636</v>
      </c>
      <c r="AX194" s="283">
        <v>0.44727273000000001</v>
      </c>
      <c r="AY194" s="363">
        <v>111.04300000000001</v>
      </c>
      <c r="AZ194" s="283">
        <v>0.16687192000000001</v>
      </c>
      <c r="BA194" s="283">
        <v>0.36727272700000002</v>
      </c>
      <c r="BB194" s="283">
        <v>0.214545454</v>
      </c>
      <c r="BC194" s="283">
        <v>0.41818181799999998</v>
      </c>
      <c r="BD194" s="164">
        <v>0.28740157399999999</v>
      </c>
      <c r="BE194" s="164">
        <v>0.24415584400000001</v>
      </c>
      <c r="BF194" s="164">
        <v>0.31058823499999999</v>
      </c>
      <c r="BG194" s="164">
        <v>0.47272727199999998</v>
      </c>
      <c r="BH194" s="164">
        <v>0.78331550699999997</v>
      </c>
      <c r="BI194" s="164">
        <v>0.22857142799999999</v>
      </c>
      <c r="BJ194" s="165">
        <v>147.671557157118</v>
      </c>
      <c r="BK194" s="164">
        <v>0.33469809073928403</v>
      </c>
      <c r="BL194" s="165">
        <v>8.3871208601212697</v>
      </c>
      <c r="BM194" s="165">
        <v>58.102801302871697</v>
      </c>
      <c r="BN194" s="165">
        <v>123.274302662111</v>
      </c>
      <c r="BO194" s="165">
        <v>0.48300137569479401</v>
      </c>
      <c r="BP194" s="165">
        <v>0.73399729281663895</v>
      </c>
      <c r="BQ194" s="165">
        <v>21.7834097614559</v>
      </c>
      <c r="BR194" s="165">
        <v>12.052037047645999</v>
      </c>
      <c r="BS194" s="289">
        <v>2.2497411028304999</v>
      </c>
      <c r="BT194" s="297"/>
      <c r="BU194" s="284"/>
      <c r="BV194" s="298"/>
      <c r="BW194" s="297"/>
      <c r="BX194" s="297"/>
      <c r="BY194" s="297"/>
      <c r="BZ194" s="297"/>
      <c r="CA194" s="284"/>
      <c r="CB194" s="298"/>
      <c r="CC194" s="297">
        <v>13</v>
      </c>
      <c r="CD194" s="284">
        <v>96</v>
      </c>
      <c r="CE194" s="352">
        <v>2</v>
      </c>
      <c r="CF194" s="298">
        <v>-1</v>
      </c>
      <c r="CG194" s="297">
        <v>58</v>
      </c>
      <c r="CH194" s="284">
        <v>459.1</v>
      </c>
      <c r="CI194" s="352">
        <v>-1</v>
      </c>
      <c r="CJ194" s="298">
        <v>0</v>
      </c>
      <c r="CK194" s="297"/>
      <c r="CL194" s="284"/>
      <c r="CM194" s="352"/>
      <c r="CN194" s="298"/>
      <c r="CO194" s="297"/>
      <c r="CP194" s="284"/>
      <c r="CQ194" s="352"/>
      <c r="CR194" s="298"/>
      <c r="CS194" s="297"/>
      <c r="CT194" s="284"/>
      <c r="CU194" s="352"/>
      <c r="CV194" s="352"/>
      <c r="CW194" s="298"/>
      <c r="CX194" s="297"/>
      <c r="CY194" s="284"/>
      <c r="CZ194" s="352"/>
      <c r="DA194" s="352"/>
      <c r="DB194" s="298"/>
      <c r="DC194" s="297"/>
      <c r="DD194" s="284"/>
      <c r="DE194" s="352"/>
      <c r="DF194" s="352"/>
      <c r="DG194" s="298"/>
      <c r="DH194" s="320">
        <v>1</v>
      </c>
      <c r="DI194" s="319">
        <v>-4.4491472244262598</v>
      </c>
      <c r="DP194" s="165"/>
      <c r="DQ194" s="165"/>
      <c r="DR194" s="165"/>
      <c r="ED194" s="165"/>
      <c r="EE194" s="165"/>
      <c r="EF194" s="165"/>
      <c r="EG194" s="165"/>
      <c r="EH194" s="166"/>
      <c r="EI194" s="165"/>
      <c r="EJ194" s="164"/>
      <c r="EK194" s="164"/>
      <c r="EL194" s="283"/>
      <c r="EM194" s="283"/>
      <c r="EN194" s="283"/>
      <c r="EO194" s="283"/>
      <c r="EP194" s="283"/>
      <c r="EQ194" s="283"/>
      <c r="ER194" s="165"/>
      <c r="ES194" s="166"/>
      <c r="ET194" s="166"/>
      <c r="EU194" s="166"/>
      <c r="EV194" s="166"/>
      <c r="EW194" s="166"/>
      <c r="EX194" s="289"/>
    </row>
    <row r="195" spans="1:272" ht="13" customHeight="1">
      <c r="A195" s="160" t="s">
        <v>188</v>
      </c>
      <c r="B195" s="160">
        <v>10235</v>
      </c>
      <c r="C195" s="160">
        <v>17350</v>
      </c>
      <c r="D195" s="160">
        <v>646240</v>
      </c>
      <c r="E195" s="160" t="s">
        <v>609</v>
      </c>
      <c r="G195" s="175"/>
      <c r="H195" s="168" t="s">
        <v>834</v>
      </c>
      <c r="I195" s="169" t="s">
        <v>526</v>
      </c>
      <c r="J195" s="170">
        <v>27</v>
      </c>
      <c r="K195" s="161">
        <v>5</v>
      </c>
      <c r="L195" s="161" t="s">
        <v>46</v>
      </c>
      <c r="Z195" s="163">
        <v>138</v>
      </c>
      <c r="AA195" s="163">
        <v>601</v>
      </c>
      <c r="AB195" s="163">
        <v>525</v>
      </c>
      <c r="AC195" s="163">
        <v>143</v>
      </c>
      <c r="AD195" s="163">
        <v>76</v>
      </c>
      <c r="AE195" s="163">
        <v>34</v>
      </c>
      <c r="AF195" s="163">
        <v>5</v>
      </c>
      <c r="AG195" s="163">
        <v>28</v>
      </c>
      <c r="AH195" s="163">
        <v>87</v>
      </c>
      <c r="AI195" s="163">
        <v>83</v>
      </c>
      <c r="AJ195" s="163">
        <v>3</v>
      </c>
      <c r="AK195" s="163">
        <v>0</v>
      </c>
      <c r="AL195" s="163">
        <v>67</v>
      </c>
      <c r="AM195" s="163">
        <v>14</v>
      </c>
      <c r="AN195" s="163">
        <v>147</v>
      </c>
      <c r="AO195" s="163">
        <v>3</v>
      </c>
      <c r="AP195" s="163">
        <v>6</v>
      </c>
      <c r="AQ195" s="163">
        <v>0</v>
      </c>
      <c r="AR195" s="163">
        <v>13</v>
      </c>
      <c r="AS195" s="283">
        <v>0.111480865</v>
      </c>
      <c r="AT195" s="283">
        <v>0.24459234599999999</v>
      </c>
      <c r="AU195" s="283">
        <v>0.34114582999999998</v>
      </c>
      <c r="AV195" s="283">
        <v>0.25</v>
      </c>
      <c r="AW195" s="283">
        <v>0.13020833000000001</v>
      </c>
      <c r="AX195" s="283">
        <v>0.5234375</v>
      </c>
      <c r="AY195" s="363">
        <v>114.68899999999999</v>
      </c>
      <c r="AZ195" s="283">
        <v>0.14285713999999999</v>
      </c>
      <c r="BA195" s="283">
        <v>0.40885416600000002</v>
      </c>
      <c r="BB195" s="283">
        <v>0.22395833300000001</v>
      </c>
      <c r="BC195" s="283">
        <v>0.3671875</v>
      </c>
      <c r="BD195" s="164">
        <v>0.323033707</v>
      </c>
      <c r="BE195" s="164">
        <v>0.27238095200000001</v>
      </c>
      <c r="BF195" s="164">
        <v>0.354409317</v>
      </c>
      <c r="BG195" s="164">
        <v>0.51619047600000001</v>
      </c>
      <c r="BH195" s="164">
        <v>0.87059979300000001</v>
      </c>
      <c r="BI195" s="164">
        <v>0.243809524</v>
      </c>
      <c r="BJ195" s="165">
        <v>157.51632815111</v>
      </c>
      <c r="BK195" s="164">
        <v>0.36402783280133699</v>
      </c>
      <c r="BL195" s="165">
        <v>26.047791367666498</v>
      </c>
      <c r="BM195" s="165">
        <v>96.351612417297105</v>
      </c>
      <c r="BN195" s="165">
        <v>134.05972820492801</v>
      </c>
      <c r="BO195" s="165">
        <v>-1.2568612169962201</v>
      </c>
      <c r="BP195" s="165">
        <v>-0.884605512022972</v>
      </c>
      <c r="BQ195" s="165">
        <v>39.980813967101</v>
      </c>
      <c r="BR195" s="165">
        <v>22.537247834996901</v>
      </c>
      <c r="BS195" s="289">
        <v>4.1291276935698402</v>
      </c>
      <c r="BT195" s="297"/>
      <c r="BU195" s="284"/>
      <c r="BV195" s="298"/>
      <c r="BW195" s="297"/>
      <c r="BX195" s="297"/>
      <c r="BY195" s="297"/>
      <c r="BZ195" s="297"/>
      <c r="CA195" s="284"/>
      <c r="CB195" s="298"/>
      <c r="CC195" s="297"/>
      <c r="CD195" s="284"/>
      <c r="CE195" s="352"/>
      <c r="CF195" s="298"/>
      <c r="CG195" s="297"/>
      <c r="CH195" s="284"/>
      <c r="CI195" s="352"/>
      <c r="CJ195" s="298"/>
      <c r="CK195" s="297">
        <v>130</v>
      </c>
      <c r="CL195" s="284">
        <v>1138.0999999999999</v>
      </c>
      <c r="CM195" s="352">
        <v>-9</v>
      </c>
      <c r="CN195" s="298">
        <v>-6</v>
      </c>
      <c r="CO195" s="297"/>
      <c r="CP195" s="284"/>
      <c r="CQ195" s="352"/>
      <c r="CR195" s="298"/>
      <c r="CS195" s="297"/>
      <c r="CT195" s="284"/>
      <c r="CU195" s="352"/>
      <c r="CV195" s="352"/>
      <c r="CW195" s="298"/>
      <c r="CX195" s="297"/>
      <c r="CY195" s="284"/>
      <c r="CZ195" s="352"/>
      <c r="DA195" s="352"/>
      <c r="DB195" s="298"/>
      <c r="DC195" s="297"/>
      <c r="DD195" s="284"/>
      <c r="DE195" s="352"/>
      <c r="DF195" s="352"/>
      <c r="DG195" s="298"/>
      <c r="DH195" s="320">
        <v>-9</v>
      </c>
      <c r="DI195" s="319">
        <v>-2.6093573570251398</v>
      </c>
      <c r="DP195" s="165"/>
      <c r="DQ195" s="165"/>
      <c r="DR195" s="165"/>
      <c r="ED195" s="165"/>
      <c r="EE195" s="165"/>
      <c r="EF195" s="165"/>
      <c r="EG195" s="165"/>
      <c r="EH195" s="166"/>
      <c r="EI195" s="165"/>
      <c r="EJ195" s="164"/>
      <c r="EK195" s="164"/>
      <c r="EL195" s="283"/>
      <c r="EM195" s="283"/>
      <c r="EN195" s="283"/>
      <c r="EO195" s="283"/>
      <c r="EP195" s="283"/>
      <c r="EQ195" s="283"/>
      <c r="ER195" s="165"/>
      <c r="ES195" s="166"/>
      <c r="ET195" s="166"/>
      <c r="EU195" s="166"/>
      <c r="EV195" s="166"/>
      <c r="EW195" s="166"/>
      <c r="EX195" s="289"/>
    </row>
    <row r="196" spans="1:272" ht="13" customHeight="1">
      <c r="A196" s="160" t="s">
        <v>188</v>
      </c>
      <c r="B196" s="160">
        <v>11892</v>
      </c>
      <c r="C196" s="160">
        <v>20352</v>
      </c>
      <c r="D196" s="160">
        <v>676391</v>
      </c>
      <c r="E196" s="160" t="s">
        <v>470</v>
      </c>
      <c r="G196" s="175"/>
      <c r="H196" s="162" t="s">
        <v>2442</v>
      </c>
      <c r="I196" s="162" t="s">
        <v>2443</v>
      </c>
      <c r="J196" s="161">
        <v>28</v>
      </c>
      <c r="K196" s="161">
        <v>5</v>
      </c>
      <c r="L196" s="161" t="s">
        <v>837</v>
      </c>
      <c r="Z196" s="163">
        <v>139</v>
      </c>
      <c r="AA196" s="163">
        <v>452</v>
      </c>
      <c r="AB196" s="163">
        <v>434</v>
      </c>
      <c r="AC196" s="163">
        <v>114</v>
      </c>
      <c r="AD196" s="163">
        <v>78</v>
      </c>
      <c r="AE196" s="163">
        <v>21</v>
      </c>
      <c r="AF196" s="163">
        <v>3</v>
      </c>
      <c r="AG196" s="163">
        <v>12</v>
      </c>
      <c r="AH196" s="163">
        <v>48</v>
      </c>
      <c r="AI196" s="163">
        <v>51</v>
      </c>
      <c r="AJ196" s="163">
        <v>12</v>
      </c>
      <c r="AK196" s="163">
        <v>3</v>
      </c>
      <c r="AL196" s="163">
        <v>11</v>
      </c>
      <c r="AM196" s="163">
        <v>1</v>
      </c>
      <c r="AN196" s="163">
        <v>41</v>
      </c>
      <c r="AO196" s="163">
        <v>3</v>
      </c>
      <c r="AP196" s="163">
        <v>2</v>
      </c>
      <c r="AQ196" s="163">
        <v>2</v>
      </c>
      <c r="AR196" s="163">
        <v>11</v>
      </c>
      <c r="AS196" s="283">
        <v>2.4336283E-2</v>
      </c>
      <c r="AT196" s="283">
        <v>9.0707964000000002E-2</v>
      </c>
      <c r="AU196" s="283">
        <v>0.47103275</v>
      </c>
      <c r="AV196" s="283">
        <v>0.19647355</v>
      </c>
      <c r="AW196" s="283">
        <v>3.7783379999999998E-2</v>
      </c>
      <c r="AX196" s="283">
        <v>0.24685139</v>
      </c>
      <c r="AY196" s="363">
        <v>109.387</v>
      </c>
      <c r="AZ196" s="283">
        <v>7.0393369999999997E-2</v>
      </c>
      <c r="BA196" s="283">
        <v>0.38167938899999998</v>
      </c>
      <c r="BB196" s="283">
        <v>0.20101781099999999</v>
      </c>
      <c r="BC196" s="283">
        <v>0.41730279799999997</v>
      </c>
      <c r="BD196" s="164">
        <v>0.26631853700000002</v>
      </c>
      <c r="BE196" s="164">
        <v>0.26267281100000001</v>
      </c>
      <c r="BF196" s="164">
        <v>0.28444444400000002</v>
      </c>
      <c r="BG196" s="164">
        <v>0.407834101</v>
      </c>
      <c r="BH196" s="164">
        <v>0.69227854499999997</v>
      </c>
      <c r="BI196" s="164">
        <v>0.14516129</v>
      </c>
      <c r="BJ196" s="165">
        <v>93.783347817366007</v>
      </c>
      <c r="BK196" s="164">
        <v>0.29740254955992601</v>
      </c>
      <c r="BL196" s="165">
        <v>-4.64805319836141</v>
      </c>
      <c r="BM196" s="165">
        <v>48.226035178399002</v>
      </c>
      <c r="BN196" s="165">
        <v>94.337713066361104</v>
      </c>
      <c r="BO196" s="165">
        <v>0.57052678017384995</v>
      </c>
      <c r="BP196" s="165">
        <v>0.66033218055963505</v>
      </c>
      <c r="BQ196" s="165">
        <v>20.856435179470399</v>
      </c>
      <c r="BR196" s="165">
        <v>-2.2681050219178398</v>
      </c>
      <c r="BS196" s="289">
        <v>2.1540052726180199</v>
      </c>
      <c r="BT196" s="297"/>
      <c r="BU196" s="284"/>
      <c r="BV196" s="298"/>
      <c r="BW196" s="297"/>
      <c r="BX196" s="297"/>
      <c r="BY196" s="297"/>
      <c r="BZ196" s="297"/>
      <c r="CA196" s="284"/>
      <c r="CB196" s="298"/>
      <c r="CC196" s="297"/>
      <c r="CD196" s="284"/>
      <c r="CE196" s="352"/>
      <c r="CF196" s="298"/>
      <c r="CG196" s="297">
        <v>4</v>
      </c>
      <c r="CH196" s="284">
        <v>21</v>
      </c>
      <c r="CI196" s="352">
        <v>0</v>
      </c>
      <c r="CJ196" s="298">
        <v>0</v>
      </c>
      <c r="CK196" s="297">
        <v>96</v>
      </c>
      <c r="CL196" s="284">
        <v>661</v>
      </c>
      <c r="CM196" s="352">
        <v>9</v>
      </c>
      <c r="CN196" s="298">
        <v>3</v>
      </c>
      <c r="CO196" s="297">
        <v>40</v>
      </c>
      <c r="CP196" s="284">
        <v>305.10000000000002</v>
      </c>
      <c r="CQ196" s="352">
        <v>8</v>
      </c>
      <c r="CR196" s="298">
        <v>6</v>
      </c>
      <c r="CS196" s="297">
        <v>1</v>
      </c>
      <c r="CT196" s="284">
        <v>2</v>
      </c>
      <c r="CU196" s="352">
        <v>0</v>
      </c>
      <c r="CV196" s="352">
        <v>0</v>
      </c>
      <c r="CW196" s="298">
        <v>0</v>
      </c>
      <c r="CX196" s="297"/>
      <c r="CY196" s="284"/>
      <c r="CZ196" s="352"/>
      <c r="DA196" s="352"/>
      <c r="DB196" s="298"/>
      <c r="DC196" s="297"/>
      <c r="DD196" s="284"/>
      <c r="DE196" s="352"/>
      <c r="DF196" s="352"/>
      <c r="DG196" s="298"/>
      <c r="DH196" s="320">
        <v>17</v>
      </c>
      <c r="DI196" s="319">
        <v>8.0431401729583705</v>
      </c>
      <c r="DP196" s="165"/>
      <c r="DQ196" s="165"/>
      <c r="DR196" s="165"/>
      <c r="ED196" s="165"/>
      <c r="EE196" s="165"/>
      <c r="EF196" s="165"/>
      <c r="EG196" s="165"/>
      <c r="EH196" s="166"/>
      <c r="EI196" s="165"/>
      <c r="EJ196" s="164"/>
      <c r="EK196" s="164"/>
      <c r="EL196" s="283"/>
      <c r="EM196" s="283"/>
      <c r="EN196" s="283"/>
      <c r="EO196" s="283"/>
      <c r="EP196" s="283"/>
      <c r="EQ196" s="283"/>
      <c r="ER196" s="165"/>
      <c r="ES196" s="166"/>
      <c r="ET196" s="166"/>
      <c r="EU196" s="166"/>
      <c r="EV196" s="166"/>
      <c r="EW196" s="166"/>
      <c r="EX196" s="289"/>
    </row>
    <row r="197" spans="1:272" ht="13" customHeight="1">
      <c r="A197" s="160" t="s">
        <v>188</v>
      </c>
      <c r="B197" s="160">
        <v>12794</v>
      </c>
      <c r="C197" s="160">
        <v>23401</v>
      </c>
      <c r="D197" s="160">
        <v>676609</v>
      </c>
      <c r="E197" s="160" t="s">
        <v>2178</v>
      </c>
      <c r="G197" s="175"/>
      <c r="H197" s="162" t="s">
        <v>3451</v>
      </c>
      <c r="I197" s="162" t="s">
        <v>3360</v>
      </c>
      <c r="J197" s="160">
        <v>27</v>
      </c>
      <c r="K197" s="161">
        <v>6</v>
      </c>
      <c r="L197" s="161" t="s">
        <v>837</v>
      </c>
      <c r="Z197" s="163">
        <v>139</v>
      </c>
      <c r="AA197" s="163">
        <v>483</v>
      </c>
      <c r="AB197" s="163">
        <v>441</v>
      </c>
      <c r="AC197" s="163">
        <v>100</v>
      </c>
      <c r="AD197" s="163">
        <v>66</v>
      </c>
      <c r="AE197" s="163">
        <v>24</v>
      </c>
      <c r="AF197" s="163">
        <v>1</v>
      </c>
      <c r="AG197" s="163">
        <v>9</v>
      </c>
      <c r="AH197" s="163">
        <v>53</v>
      </c>
      <c r="AI197" s="163">
        <v>44</v>
      </c>
      <c r="AJ197" s="163">
        <v>44</v>
      </c>
      <c r="AK197" s="163">
        <v>16</v>
      </c>
      <c r="AL197" s="163">
        <v>27</v>
      </c>
      <c r="AM197" s="163">
        <v>1</v>
      </c>
      <c r="AN197" s="163">
        <v>133</v>
      </c>
      <c r="AO197" s="163">
        <v>9</v>
      </c>
      <c r="AP197" s="163">
        <v>3</v>
      </c>
      <c r="AQ197" s="163">
        <v>3</v>
      </c>
      <c r="AR197" s="163">
        <v>6</v>
      </c>
      <c r="AS197" s="283">
        <v>5.5900620999999998E-2</v>
      </c>
      <c r="AT197" s="283">
        <v>0.27536231799999999</v>
      </c>
      <c r="AU197" s="283">
        <v>0.53846154000000002</v>
      </c>
      <c r="AV197" s="283">
        <v>0.14423077000000001</v>
      </c>
      <c r="AW197" s="283">
        <v>5.095541E-2</v>
      </c>
      <c r="AX197" s="283">
        <v>0.25159236000000001</v>
      </c>
      <c r="AY197" s="363">
        <v>109.899</v>
      </c>
      <c r="AZ197" s="283">
        <v>0.13343882000000001</v>
      </c>
      <c r="BA197" s="283">
        <v>0.398671096</v>
      </c>
      <c r="BB197" s="283">
        <v>0.232558139</v>
      </c>
      <c r="BC197" s="283">
        <v>0.36877076399999997</v>
      </c>
      <c r="BD197" s="164">
        <v>0.30132450300000002</v>
      </c>
      <c r="BE197" s="164">
        <v>0.22675736899999999</v>
      </c>
      <c r="BF197" s="164">
        <v>0.28333333300000002</v>
      </c>
      <c r="BG197" s="164">
        <v>0.34693877499999998</v>
      </c>
      <c r="BH197" s="164">
        <v>0.630272108</v>
      </c>
      <c r="BI197" s="164">
        <v>0.120181406</v>
      </c>
      <c r="BJ197" s="165">
        <v>77.644767417526197</v>
      </c>
      <c r="BK197" s="164">
        <v>0.27710887074221602</v>
      </c>
      <c r="BL197" s="165">
        <v>-12.8559543592471</v>
      </c>
      <c r="BM197" s="165">
        <v>43.644454238043302</v>
      </c>
      <c r="BN197" s="165">
        <v>82.764869248390696</v>
      </c>
      <c r="BO197" s="165">
        <v>1.2528241824769399</v>
      </c>
      <c r="BP197" s="165">
        <v>2.9332564249634698</v>
      </c>
      <c r="BQ197" s="165">
        <v>18.739327306199002</v>
      </c>
      <c r="BR197" s="165">
        <v>-6.5917948139447997</v>
      </c>
      <c r="BS197" s="289">
        <v>1.9353551781753899</v>
      </c>
      <c r="BT197" s="297"/>
      <c r="BU197" s="284"/>
      <c r="BV197" s="298"/>
      <c r="BW197" s="297"/>
      <c r="BX197" s="297"/>
      <c r="BY197" s="297"/>
      <c r="BZ197" s="297"/>
      <c r="CA197" s="284"/>
      <c r="CB197" s="298"/>
      <c r="CC197" s="297"/>
      <c r="CD197" s="284"/>
      <c r="CE197" s="352"/>
      <c r="CF197" s="298"/>
      <c r="CG197" s="297">
        <v>31</v>
      </c>
      <c r="CH197" s="284">
        <v>175</v>
      </c>
      <c r="CI197" s="352">
        <v>1</v>
      </c>
      <c r="CJ197" s="298">
        <v>0</v>
      </c>
      <c r="CK197" s="297">
        <v>37</v>
      </c>
      <c r="CL197" s="284">
        <v>217</v>
      </c>
      <c r="CM197" s="352">
        <v>4</v>
      </c>
      <c r="CN197" s="298">
        <v>4</v>
      </c>
      <c r="CO197" s="297">
        <v>87</v>
      </c>
      <c r="CP197" s="284">
        <v>705.1</v>
      </c>
      <c r="CQ197" s="352">
        <v>-1</v>
      </c>
      <c r="CR197" s="298">
        <v>4</v>
      </c>
      <c r="CS197" s="297"/>
      <c r="CT197" s="284"/>
      <c r="CU197" s="352"/>
      <c r="CV197" s="352"/>
      <c r="CW197" s="298"/>
      <c r="CX197" s="297"/>
      <c r="CY197" s="284"/>
      <c r="CZ197" s="352"/>
      <c r="DA197" s="352"/>
      <c r="DB197" s="298"/>
      <c r="DC197" s="297"/>
      <c r="DD197" s="284"/>
      <c r="DE197" s="352"/>
      <c r="DF197" s="352"/>
      <c r="DG197" s="298"/>
      <c r="DH197" s="320">
        <v>4</v>
      </c>
      <c r="DI197" s="319">
        <v>9.2153782844543404</v>
      </c>
      <c r="DP197" s="165"/>
      <c r="DQ197" s="165"/>
      <c r="DR197" s="165"/>
      <c r="ED197" s="165"/>
      <c r="EE197" s="165"/>
      <c r="EF197" s="165"/>
      <c r="EG197" s="165"/>
      <c r="EH197" s="166"/>
      <c r="EI197" s="165"/>
      <c r="EJ197" s="164"/>
      <c r="EK197" s="164"/>
      <c r="EL197" s="283"/>
      <c r="EM197" s="283"/>
      <c r="EN197" s="283"/>
      <c r="EO197" s="283"/>
      <c r="EP197" s="283"/>
      <c r="EQ197" s="283"/>
      <c r="ER197" s="165"/>
      <c r="ES197" s="166"/>
      <c r="ET197" s="166"/>
      <c r="EU197" s="166"/>
      <c r="EV197" s="166"/>
      <c r="EW197" s="166"/>
      <c r="EX197" s="289"/>
    </row>
    <row r="198" spans="1:272" ht="13" customHeight="1">
      <c r="A198" s="160" t="s">
        <v>188</v>
      </c>
      <c r="B198" s="160">
        <v>12390</v>
      </c>
      <c r="C198" s="160">
        <v>29695</v>
      </c>
      <c r="E198" s="160" t="s">
        <v>188</v>
      </c>
      <c r="G198" s="175"/>
      <c r="H198" s="162" t="s">
        <v>3583</v>
      </c>
      <c r="I198" s="162" t="s">
        <v>531</v>
      </c>
      <c r="J198" s="160">
        <v>23</v>
      </c>
      <c r="K198" s="161">
        <v>6</v>
      </c>
      <c r="L198" s="161" t="s">
        <v>837</v>
      </c>
      <c r="Z198" s="163"/>
      <c r="AS198" s="283"/>
      <c r="AT198" s="283"/>
      <c r="AU198" s="283"/>
      <c r="AV198" s="283"/>
      <c r="AW198" s="283"/>
      <c r="AX198" s="283"/>
      <c r="AY198" s="165"/>
      <c r="AZ198" s="283"/>
      <c r="BA198" s="283"/>
      <c r="BB198" s="283"/>
      <c r="BC198" s="283"/>
      <c r="BD198" s="164"/>
      <c r="BE198" s="164"/>
      <c r="BF198" s="164"/>
      <c r="BG198" s="164"/>
      <c r="BH198" s="164"/>
      <c r="BI198" s="164"/>
      <c r="BJ198" s="164"/>
      <c r="BK198" s="164"/>
      <c r="BL198" s="165"/>
      <c r="BM198" s="165"/>
      <c r="BN198" s="165"/>
      <c r="BO198" s="165"/>
      <c r="BP198" s="165"/>
      <c r="BQ198" s="165"/>
      <c r="BR198" s="165"/>
      <c r="BS198" s="289"/>
      <c r="BT198" s="297"/>
      <c r="BU198" s="284"/>
      <c r="BV198" s="298"/>
      <c r="BW198" s="297"/>
      <c r="BX198" s="297"/>
      <c r="BY198" s="297"/>
      <c r="BZ198" s="297"/>
      <c r="CA198" s="284"/>
      <c r="CB198" s="298"/>
      <c r="CC198" s="297"/>
      <c r="CD198" s="284"/>
      <c r="CE198" s="352"/>
      <c r="CF198" s="298"/>
      <c r="CG198" s="297"/>
      <c r="CH198" s="284"/>
      <c r="CI198" s="352"/>
      <c r="CJ198" s="298"/>
      <c r="CK198" s="297"/>
      <c r="CL198" s="284"/>
      <c r="CM198" s="352"/>
      <c r="CN198" s="298"/>
      <c r="CO198" s="297"/>
      <c r="CP198" s="284"/>
      <c r="CQ198" s="352"/>
      <c r="CR198" s="298"/>
      <c r="CS198" s="297"/>
      <c r="CT198" s="284"/>
      <c r="CU198" s="352"/>
      <c r="CV198" s="352"/>
      <c r="CW198" s="298"/>
      <c r="CX198" s="297"/>
      <c r="CY198" s="284"/>
      <c r="CZ198" s="352"/>
      <c r="DA198" s="352"/>
      <c r="DB198" s="298"/>
      <c r="DC198" s="297"/>
      <c r="DD198" s="284"/>
      <c r="DE198" s="352"/>
      <c r="DF198" s="352"/>
      <c r="DG198" s="298"/>
      <c r="DH198" s="320"/>
      <c r="DI198" s="319"/>
      <c r="DP198" s="165"/>
      <c r="DQ198" s="165"/>
      <c r="DR198" s="165"/>
      <c r="ED198" s="165"/>
      <c r="EE198" s="165"/>
      <c r="EF198" s="165"/>
      <c r="EG198" s="165"/>
      <c r="EH198" s="166"/>
      <c r="EI198" s="166"/>
      <c r="EJ198" s="164"/>
      <c r="EK198" s="164"/>
      <c r="EL198" s="283"/>
      <c r="EM198" s="283"/>
      <c r="EN198" s="283"/>
      <c r="EO198" s="283"/>
      <c r="EP198" s="283"/>
      <c r="EQ198" s="283"/>
      <c r="ER198" s="165"/>
      <c r="ES198" s="166"/>
      <c r="ET198" s="166"/>
      <c r="EU198" s="166"/>
      <c r="EV198" s="166"/>
      <c r="EW198" s="166"/>
      <c r="EX198" s="289"/>
    </row>
    <row r="199" spans="1:272" ht="13" customHeight="1">
      <c r="A199" s="160" t="s">
        <v>188</v>
      </c>
      <c r="B199" s="160">
        <v>11647</v>
      </c>
      <c r="C199" s="160">
        <v>18054</v>
      </c>
      <c r="D199" s="160">
        <v>664059</v>
      </c>
      <c r="E199" s="160" t="s">
        <v>598</v>
      </c>
      <c r="G199" s="175"/>
      <c r="H199" s="162" t="s">
        <v>1727</v>
      </c>
      <c r="I199" s="162" t="s">
        <v>72</v>
      </c>
      <c r="J199" s="161">
        <v>30</v>
      </c>
      <c r="K199" s="161">
        <v>7</v>
      </c>
      <c r="L199" s="161" t="s">
        <v>2547</v>
      </c>
      <c r="Z199" s="163">
        <v>8</v>
      </c>
      <c r="AA199" s="163">
        <v>16</v>
      </c>
      <c r="AB199" s="163">
        <v>15</v>
      </c>
      <c r="AC199" s="163">
        <v>1</v>
      </c>
      <c r="AD199" s="163">
        <v>1</v>
      </c>
      <c r="AE199" s="163">
        <v>0</v>
      </c>
      <c r="AF199" s="163">
        <v>0</v>
      </c>
      <c r="AG199" s="163">
        <v>0</v>
      </c>
      <c r="AH199" s="163">
        <v>1</v>
      </c>
      <c r="AI199" s="163">
        <v>1</v>
      </c>
      <c r="AJ199" s="163">
        <v>1</v>
      </c>
      <c r="AK199" s="163">
        <v>0</v>
      </c>
      <c r="AL199" s="163">
        <v>1</v>
      </c>
      <c r="AM199" s="163">
        <v>0</v>
      </c>
      <c r="AN199" s="163">
        <v>4</v>
      </c>
      <c r="AO199" s="163">
        <v>0</v>
      </c>
      <c r="AP199" s="163">
        <v>0</v>
      </c>
      <c r="AQ199" s="163">
        <v>0</v>
      </c>
      <c r="AR199" s="163">
        <v>0</v>
      </c>
      <c r="AS199" s="283">
        <v>6.25E-2</v>
      </c>
      <c r="AT199" s="283">
        <v>0.25</v>
      </c>
      <c r="AU199" s="283">
        <v>0.45454545000000002</v>
      </c>
      <c r="AV199" s="283">
        <v>0.27272727000000002</v>
      </c>
      <c r="AW199" s="283">
        <v>0</v>
      </c>
      <c r="AX199" s="283">
        <v>0.18181818</v>
      </c>
      <c r="AY199" s="363">
        <v>109.944</v>
      </c>
      <c r="AZ199" s="283">
        <v>0.13559321999999999</v>
      </c>
      <c r="BA199" s="283">
        <v>0.54545454500000001</v>
      </c>
      <c r="BB199" s="283">
        <v>0.181818181</v>
      </c>
      <c r="BC199" s="283">
        <v>0.27272727200000002</v>
      </c>
      <c r="BD199" s="164">
        <v>9.0909089999999998E-2</v>
      </c>
      <c r="BE199" s="164">
        <v>6.6666665999999999E-2</v>
      </c>
      <c r="BF199" s="164">
        <v>0.125</v>
      </c>
      <c r="BG199" s="164">
        <v>6.6666665999999999E-2</v>
      </c>
      <c r="BH199" s="164">
        <v>0.19166666600000001</v>
      </c>
      <c r="BI199" s="164">
        <v>0</v>
      </c>
      <c r="BJ199" s="165">
        <v>0</v>
      </c>
      <c r="BK199" s="164">
        <v>9.8177589476108496E-2</v>
      </c>
      <c r="BL199" s="165">
        <v>-2.73010547052426</v>
      </c>
      <c r="BM199" s="165">
        <v>-0.85845632444425002</v>
      </c>
      <c r="BN199" s="165">
        <v>-40.769748728871001</v>
      </c>
      <c r="BO199" s="165">
        <v>8.3517079852853601E-3</v>
      </c>
      <c r="BP199" s="165">
        <v>0.184215158224105</v>
      </c>
      <c r="BQ199" s="165">
        <v>-2.0358714755932801</v>
      </c>
      <c r="BR199" s="165">
        <v>-2.39290652762456</v>
      </c>
      <c r="BS199" s="289">
        <v>-0.210260183730588</v>
      </c>
      <c r="BT199" s="297"/>
      <c r="BU199" s="284"/>
      <c r="BV199" s="298"/>
      <c r="BW199" s="297"/>
      <c r="BX199" s="297"/>
      <c r="BY199" s="297"/>
      <c r="BZ199" s="297"/>
      <c r="CA199" s="284"/>
      <c r="CB199" s="298"/>
      <c r="CC199" s="297"/>
      <c r="CD199" s="284"/>
      <c r="CE199" s="352"/>
      <c r="CF199" s="298"/>
      <c r="CG199" s="297"/>
      <c r="CH199" s="284"/>
      <c r="CI199" s="352"/>
      <c r="CJ199" s="298"/>
      <c r="CK199" s="297"/>
      <c r="CL199" s="284"/>
      <c r="CM199" s="352"/>
      <c r="CN199" s="298"/>
      <c r="CO199" s="297"/>
      <c r="CP199" s="284"/>
      <c r="CQ199" s="352"/>
      <c r="CR199" s="298"/>
      <c r="CS199" s="297">
        <v>6</v>
      </c>
      <c r="CT199" s="284">
        <v>45</v>
      </c>
      <c r="CU199" s="352">
        <v>1</v>
      </c>
      <c r="CV199" s="352">
        <v>0</v>
      </c>
      <c r="CW199" s="298">
        <v>1</v>
      </c>
      <c r="CX199" s="297"/>
      <c r="CY199" s="284"/>
      <c r="CZ199" s="352"/>
      <c r="DA199" s="352"/>
      <c r="DB199" s="298"/>
      <c r="DC199" s="297">
        <v>1</v>
      </c>
      <c r="DD199" s="284">
        <v>3</v>
      </c>
      <c r="DE199" s="352">
        <v>-1</v>
      </c>
      <c r="DF199" s="352">
        <v>-1</v>
      </c>
      <c r="DG199" s="298">
        <v>0</v>
      </c>
      <c r="DH199" s="320">
        <v>0</v>
      </c>
      <c r="DI199" s="319">
        <v>-0.17681981623172699</v>
      </c>
      <c r="DP199" s="165"/>
      <c r="DQ199" s="165"/>
      <c r="DR199" s="165"/>
      <c r="ED199" s="165"/>
      <c r="EE199" s="165"/>
      <c r="EF199" s="165"/>
      <c r="EG199" s="165"/>
      <c r="EH199" s="166"/>
      <c r="EI199" s="165"/>
      <c r="EJ199" s="164"/>
      <c r="EK199" s="164"/>
      <c r="EL199" s="283"/>
      <c r="EM199" s="283"/>
      <c r="EN199" s="283"/>
      <c r="EO199" s="283"/>
      <c r="EP199" s="283"/>
      <c r="EQ199" s="283"/>
      <c r="ER199" s="165"/>
      <c r="ES199" s="166"/>
      <c r="ET199" s="166"/>
      <c r="EU199" s="166"/>
      <c r="EV199" s="166"/>
      <c r="EW199" s="166"/>
      <c r="EX199" s="289"/>
    </row>
    <row r="200" spans="1:272" s="167" customFormat="1" ht="13" customHeight="1">
      <c r="A200" s="200" t="s">
        <v>188</v>
      </c>
      <c r="B200" s="200">
        <v>10913</v>
      </c>
      <c r="C200" s="200">
        <v>22168</v>
      </c>
      <c r="D200" s="200">
        <v>668731</v>
      </c>
      <c r="E200" s="200" t="s">
        <v>239</v>
      </c>
      <c r="F200" s="160"/>
      <c r="G200" s="175"/>
      <c r="H200" s="206" t="s">
        <v>2495</v>
      </c>
      <c r="I200" s="206" t="s">
        <v>2496</v>
      </c>
      <c r="J200" s="175">
        <v>25</v>
      </c>
      <c r="K200" s="161">
        <v>7</v>
      </c>
      <c r="L200" s="175" t="s">
        <v>46</v>
      </c>
      <c r="M200" s="210"/>
      <c r="N200" s="211"/>
      <c r="O200" s="175"/>
      <c r="P200" s="175"/>
      <c r="Q200" s="175"/>
      <c r="R200" s="175"/>
      <c r="S200" s="175"/>
      <c r="T200" s="175"/>
      <c r="U200" s="175"/>
      <c r="V200" s="175"/>
      <c r="W200" s="175"/>
      <c r="X200" s="175"/>
      <c r="Y200" s="210"/>
      <c r="Z200" s="163">
        <v>31</v>
      </c>
      <c r="AA200" s="163">
        <v>82</v>
      </c>
      <c r="AB200" s="163">
        <v>73</v>
      </c>
      <c r="AC200" s="163">
        <v>10</v>
      </c>
      <c r="AD200" s="163">
        <v>4</v>
      </c>
      <c r="AE200" s="163">
        <v>2</v>
      </c>
      <c r="AF200" s="163">
        <v>2</v>
      </c>
      <c r="AG200" s="163">
        <v>2</v>
      </c>
      <c r="AH200" s="163">
        <v>7</v>
      </c>
      <c r="AI200" s="163">
        <v>5</v>
      </c>
      <c r="AJ200" s="163">
        <v>1</v>
      </c>
      <c r="AK200" s="163">
        <v>0</v>
      </c>
      <c r="AL200" s="163">
        <v>8</v>
      </c>
      <c r="AM200" s="163">
        <v>0</v>
      </c>
      <c r="AN200" s="163">
        <v>27</v>
      </c>
      <c r="AO200" s="163">
        <v>0</v>
      </c>
      <c r="AP200" s="163">
        <v>1</v>
      </c>
      <c r="AQ200" s="163">
        <v>0</v>
      </c>
      <c r="AR200" s="163">
        <v>0</v>
      </c>
      <c r="AS200" s="283">
        <v>9.7560974999999994E-2</v>
      </c>
      <c r="AT200" s="283">
        <v>0.32926829200000002</v>
      </c>
      <c r="AU200" s="283">
        <v>0.51063829999999999</v>
      </c>
      <c r="AV200" s="283">
        <v>8.5106379999999995E-2</v>
      </c>
      <c r="AW200" s="283">
        <v>0.12765957</v>
      </c>
      <c r="AX200" s="283">
        <v>0.46808511000000003</v>
      </c>
      <c r="AY200" s="363">
        <v>109.31100000000001</v>
      </c>
      <c r="AZ200" s="283">
        <v>0.14465409000000001</v>
      </c>
      <c r="BA200" s="283">
        <v>0.340425531</v>
      </c>
      <c r="BB200" s="283">
        <v>0.17021276499999999</v>
      </c>
      <c r="BC200" s="283">
        <v>0.48936170200000001</v>
      </c>
      <c r="BD200" s="164">
        <v>0.177777777</v>
      </c>
      <c r="BE200" s="164">
        <v>0.136986301</v>
      </c>
      <c r="BF200" s="164">
        <v>0.21951219499999999</v>
      </c>
      <c r="BG200" s="164">
        <v>0.30136986300000002</v>
      </c>
      <c r="BH200" s="164">
        <v>0.52088205799999998</v>
      </c>
      <c r="BI200" s="164">
        <v>0.16438356200000001</v>
      </c>
      <c r="BJ200" s="165">
        <v>106.20214776614</v>
      </c>
      <c r="BK200" s="164">
        <v>0.229607550109305</v>
      </c>
      <c r="BL200" s="165">
        <v>-5.3176029447236797</v>
      </c>
      <c r="BM200" s="165">
        <v>4.2745989289363999</v>
      </c>
      <c r="BN200" s="165">
        <v>46.492078497981403</v>
      </c>
      <c r="BO200" s="165">
        <v>0.25052950243791</v>
      </c>
      <c r="BP200" s="165">
        <v>0.76311884820461195</v>
      </c>
      <c r="BQ200" s="165">
        <v>-2.6547856458233401</v>
      </c>
      <c r="BR200" s="165">
        <v>-4.2572721365609896</v>
      </c>
      <c r="BS200" s="289">
        <v>-0.274180234041286</v>
      </c>
      <c r="BT200" s="297"/>
      <c r="BU200" s="284"/>
      <c r="BV200" s="298"/>
      <c r="BW200" s="297"/>
      <c r="BX200" s="297"/>
      <c r="BY200" s="297"/>
      <c r="BZ200" s="297"/>
      <c r="CA200" s="284"/>
      <c r="CB200" s="298"/>
      <c r="CC200" s="297"/>
      <c r="CD200" s="284"/>
      <c r="CE200" s="352"/>
      <c r="CF200" s="298"/>
      <c r="CG200" s="297"/>
      <c r="CH200" s="284"/>
      <c r="CI200" s="352"/>
      <c r="CJ200" s="298"/>
      <c r="CK200" s="297"/>
      <c r="CL200" s="284"/>
      <c r="CM200" s="352"/>
      <c r="CN200" s="298"/>
      <c r="CO200" s="297"/>
      <c r="CP200" s="284"/>
      <c r="CQ200" s="352"/>
      <c r="CR200" s="298"/>
      <c r="CS200" s="297">
        <v>21</v>
      </c>
      <c r="CT200" s="284">
        <v>157</v>
      </c>
      <c r="CU200" s="352">
        <v>0</v>
      </c>
      <c r="CV200" s="352">
        <v>1</v>
      </c>
      <c r="CW200" s="298">
        <v>-1</v>
      </c>
      <c r="CX200" s="297">
        <v>5</v>
      </c>
      <c r="CY200" s="284">
        <v>6.2</v>
      </c>
      <c r="CZ200" s="352">
        <v>0</v>
      </c>
      <c r="DA200" s="352">
        <v>0</v>
      </c>
      <c r="DB200" s="298">
        <v>0</v>
      </c>
      <c r="DC200" s="297">
        <v>4</v>
      </c>
      <c r="DD200" s="284">
        <v>25</v>
      </c>
      <c r="DE200" s="352">
        <v>-1</v>
      </c>
      <c r="DF200" s="352">
        <v>-1</v>
      </c>
      <c r="DG200" s="298">
        <v>0</v>
      </c>
      <c r="DH200" s="320">
        <v>-1</v>
      </c>
      <c r="DI200" s="319">
        <v>-1.13351970911026</v>
      </c>
      <c r="DJ200" s="163"/>
      <c r="DK200" s="163"/>
      <c r="DL200" s="163"/>
      <c r="DM200" s="163"/>
      <c r="DN200" s="163"/>
      <c r="DO200" s="163"/>
      <c r="DP200" s="165"/>
      <c r="DQ200" s="165"/>
      <c r="DR200" s="165"/>
      <c r="DS200" s="163"/>
      <c r="DT200" s="163"/>
      <c r="DU200" s="163"/>
      <c r="DV200" s="163"/>
      <c r="DW200" s="163"/>
      <c r="DX200" s="163"/>
      <c r="DY200" s="163"/>
      <c r="DZ200" s="163"/>
      <c r="EA200" s="163"/>
      <c r="EB200" s="163"/>
      <c r="EC200" s="163"/>
      <c r="ED200" s="165"/>
      <c r="EE200" s="165"/>
      <c r="EF200" s="165"/>
      <c r="EG200" s="165"/>
      <c r="EH200" s="166"/>
      <c r="EI200" s="165"/>
      <c r="EJ200" s="164"/>
      <c r="EK200" s="164"/>
      <c r="EL200" s="283"/>
      <c r="EM200" s="283"/>
      <c r="EN200" s="283"/>
      <c r="EO200" s="283"/>
      <c r="EP200" s="283"/>
      <c r="EQ200" s="283"/>
      <c r="ER200" s="165"/>
      <c r="ES200" s="166"/>
      <c r="ET200" s="166"/>
      <c r="EU200" s="166"/>
      <c r="EV200" s="166"/>
      <c r="EW200" s="166"/>
      <c r="EX200" s="289"/>
      <c r="EY200" s="291"/>
      <c r="EZ200" s="162"/>
      <c r="FA200" s="162"/>
      <c r="FB200" s="162"/>
      <c r="FC200" s="162"/>
      <c r="FD200" s="162"/>
      <c r="FE200" s="162"/>
      <c r="FF200" s="162"/>
      <c r="FG200" s="162"/>
      <c r="FH200" s="162"/>
      <c r="FI200" s="162"/>
      <c r="FJ200" s="162"/>
      <c r="FK200" s="162"/>
      <c r="FL200" s="162"/>
      <c r="FM200" s="162"/>
      <c r="FN200" s="162"/>
      <c r="FO200" s="162"/>
      <c r="FP200" s="162"/>
      <c r="FQ200" s="162"/>
      <c r="FR200" s="162"/>
      <c r="FS200" s="162"/>
      <c r="FT200" s="162"/>
      <c r="FU200" s="162"/>
      <c r="FV200" s="162"/>
      <c r="FW200" s="162"/>
      <c r="FX200" s="162"/>
      <c r="FY200" s="162"/>
      <c r="FZ200" s="162"/>
      <c r="GA200" s="162"/>
      <c r="GB200" s="162"/>
      <c r="GC200" s="162"/>
      <c r="GD200" s="162"/>
      <c r="GE200" s="162"/>
      <c r="GF200" s="162"/>
      <c r="GG200" s="162"/>
      <c r="GH200" s="162"/>
      <c r="GI200" s="162"/>
      <c r="GJ200" s="162"/>
      <c r="GK200" s="162"/>
      <c r="GL200" s="162"/>
      <c r="GM200" s="162"/>
      <c r="GN200" s="162"/>
      <c r="GO200" s="162"/>
      <c r="GP200" s="162"/>
      <c r="GQ200" s="162"/>
      <c r="GR200" s="162"/>
      <c r="GS200" s="162"/>
      <c r="GT200" s="162"/>
      <c r="GU200" s="162"/>
      <c r="GV200" s="162"/>
      <c r="GW200" s="162"/>
      <c r="GX200" s="162"/>
      <c r="GY200" s="162"/>
      <c r="GZ200" s="162"/>
      <c r="HA200" s="162"/>
      <c r="HB200" s="162"/>
      <c r="HC200" s="162"/>
      <c r="HD200" s="162"/>
      <c r="HE200" s="162"/>
      <c r="HF200" s="162"/>
      <c r="HG200" s="162"/>
      <c r="HH200" s="162"/>
      <c r="HI200" s="162"/>
      <c r="HJ200" s="162"/>
      <c r="HK200" s="162"/>
      <c r="HL200" s="162"/>
      <c r="HM200" s="162"/>
      <c r="HN200" s="162"/>
      <c r="HO200" s="162"/>
      <c r="HP200" s="162"/>
      <c r="HQ200" s="162"/>
      <c r="HR200" s="162"/>
      <c r="HS200" s="162"/>
      <c r="HT200" s="162"/>
      <c r="HU200" s="162"/>
      <c r="HV200" s="162"/>
      <c r="HW200" s="162"/>
      <c r="HX200" s="162"/>
      <c r="HY200" s="162"/>
      <c r="HZ200" s="162"/>
      <c r="IA200" s="162"/>
      <c r="IB200" s="162"/>
      <c r="IC200" s="162"/>
      <c r="ID200" s="162"/>
      <c r="IE200" s="162"/>
      <c r="IF200" s="162"/>
      <c r="IG200" s="162"/>
      <c r="IH200" s="162"/>
      <c r="II200" s="162"/>
      <c r="IJ200" s="162"/>
      <c r="IK200" s="162"/>
      <c r="IL200" s="162"/>
      <c r="IM200" s="162"/>
      <c r="IN200" s="162"/>
      <c r="IO200" s="162"/>
      <c r="IP200" s="162"/>
      <c r="IQ200" s="162"/>
      <c r="IR200" s="162"/>
      <c r="IS200" s="162"/>
      <c r="IT200" s="162"/>
      <c r="IU200" s="162"/>
      <c r="IV200" s="162"/>
      <c r="IW200" s="162"/>
      <c r="IX200" s="162"/>
      <c r="IY200" s="162"/>
      <c r="IZ200" s="162"/>
      <c r="JA200" s="162"/>
      <c r="JB200" s="162"/>
      <c r="JC200" s="162"/>
      <c r="JD200" s="162"/>
      <c r="JE200" s="162"/>
      <c r="JF200" s="162"/>
      <c r="JG200" s="162"/>
      <c r="JH200" s="162"/>
      <c r="JI200" s="162"/>
      <c r="JJ200" s="162"/>
      <c r="JK200" s="162"/>
      <c r="JL200" s="162"/>
    </row>
    <row r="201" spans="1:272" ht="13" customHeight="1">
      <c r="A201" s="160" t="s">
        <v>188</v>
      </c>
      <c r="B201" s="200">
        <v>9490</v>
      </c>
      <c r="C201" s="160">
        <v>12434</v>
      </c>
      <c r="D201" s="200">
        <v>607680</v>
      </c>
      <c r="E201" s="200" t="s">
        <v>3331</v>
      </c>
      <c r="F201" s="200"/>
      <c r="G201" s="175"/>
      <c r="H201" s="168" t="s">
        <v>769</v>
      </c>
      <c r="I201" s="169" t="s">
        <v>105</v>
      </c>
      <c r="J201" s="170">
        <v>35</v>
      </c>
      <c r="K201" s="161">
        <v>8</v>
      </c>
      <c r="L201" s="161" t="s">
        <v>837</v>
      </c>
      <c r="Z201" s="163">
        <v>100</v>
      </c>
      <c r="AA201" s="163">
        <v>314</v>
      </c>
      <c r="AB201" s="163">
        <v>284</v>
      </c>
      <c r="AC201" s="163">
        <v>65</v>
      </c>
      <c r="AD201" s="163">
        <v>40</v>
      </c>
      <c r="AE201" s="163">
        <v>16</v>
      </c>
      <c r="AF201" s="163">
        <v>1</v>
      </c>
      <c r="AG201" s="163">
        <v>8</v>
      </c>
      <c r="AH201" s="163">
        <v>38</v>
      </c>
      <c r="AI201" s="163">
        <v>45</v>
      </c>
      <c r="AJ201" s="163">
        <v>12</v>
      </c>
      <c r="AK201" s="163">
        <v>3</v>
      </c>
      <c r="AL201" s="163">
        <v>16</v>
      </c>
      <c r="AM201" s="163">
        <v>0</v>
      </c>
      <c r="AN201" s="163">
        <v>69</v>
      </c>
      <c r="AO201" s="163">
        <v>10</v>
      </c>
      <c r="AP201" s="163">
        <v>3</v>
      </c>
      <c r="AQ201" s="163">
        <v>1</v>
      </c>
      <c r="AR201" s="163">
        <v>10</v>
      </c>
      <c r="AS201" s="283">
        <v>5.0955413999999997E-2</v>
      </c>
      <c r="AT201" s="283">
        <v>0.21974522199999999</v>
      </c>
      <c r="AU201" s="283">
        <v>0.47031962999999999</v>
      </c>
      <c r="AV201" s="283">
        <v>0.21004566</v>
      </c>
      <c r="AW201" s="283">
        <v>3.6529680000000002E-2</v>
      </c>
      <c r="AX201" s="283">
        <v>0.29680364999999997</v>
      </c>
      <c r="AY201" s="363">
        <v>108.755</v>
      </c>
      <c r="AZ201" s="283">
        <v>0.11442786000000001</v>
      </c>
      <c r="BA201" s="283">
        <v>0.35321100900000002</v>
      </c>
      <c r="BB201" s="283">
        <v>0.188073394</v>
      </c>
      <c r="BC201" s="283">
        <v>0.458715596</v>
      </c>
      <c r="BD201" s="164">
        <v>0.27142857100000001</v>
      </c>
      <c r="BE201" s="164">
        <v>0.22887323900000001</v>
      </c>
      <c r="BF201" s="164">
        <v>0.290734824</v>
      </c>
      <c r="BG201" s="164">
        <v>0.37676056299999999</v>
      </c>
      <c r="BH201" s="164">
        <v>0.667495387</v>
      </c>
      <c r="BI201" s="164">
        <v>0.14788732399999999</v>
      </c>
      <c r="BJ201" s="165">
        <v>95.544537744230396</v>
      </c>
      <c r="BK201" s="164">
        <v>0.292505990963774</v>
      </c>
      <c r="BL201" s="165">
        <v>-4.4703599781238701</v>
      </c>
      <c r="BM201" s="165">
        <v>32.260754513696398</v>
      </c>
      <c r="BN201" s="165">
        <v>87.891002537883693</v>
      </c>
      <c r="BO201" s="165">
        <v>0.42870684003214898</v>
      </c>
      <c r="BP201" s="165">
        <v>1.4187042713165201</v>
      </c>
      <c r="BQ201" s="165">
        <v>5.3161919197558101</v>
      </c>
      <c r="BR201" s="165">
        <v>-2.9318385094844901</v>
      </c>
      <c r="BS201" s="289">
        <v>0.549044231522124</v>
      </c>
      <c r="BT201" s="297"/>
      <c r="BU201" s="284"/>
      <c r="BV201" s="298"/>
      <c r="BW201" s="297"/>
      <c r="BX201" s="297"/>
      <c r="BY201" s="297"/>
      <c r="BZ201" s="297"/>
      <c r="CA201" s="284"/>
      <c r="CB201" s="298"/>
      <c r="CC201" s="297"/>
      <c r="CD201" s="284"/>
      <c r="CE201" s="352"/>
      <c r="CF201" s="298"/>
      <c r="CG201" s="297"/>
      <c r="CH201" s="284"/>
      <c r="CI201" s="352"/>
      <c r="CJ201" s="298"/>
      <c r="CK201" s="297"/>
      <c r="CL201" s="284"/>
      <c r="CM201" s="352"/>
      <c r="CN201" s="298"/>
      <c r="CO201" s="297"/>
      <c r="CP201" s="284"/>
      <c r="CQ201" s="352"/>
      <c r="CR201" s="298"/>
      <c r="CS201" s="297">
        <v>19</v>
      </c>
      <c r="CT201" s="284">
        <v>134.19999999999999</v>
      </c>
      <c r="CU201" s="352">
        <v>-2</v>
      </c>
      <c r="CV201" s="352">
        <v>0</v>
      </c>
      <c r="CW201" s="298">
        <v>1</v>
      </c>
      <c r="CX201" s="297">
        <v>52</v>
      </c>
      <c r="CY201" s="284">
        <v>344</v>
      </c>
      <c r="CZ201" s="352">
        <v>4</v>
      </c>
      <c r="DA201" s="352">
        <v>1</v>
      </c>
      <c r="DB201" s="298">
        <v>1</v>
      </c>
      <c r="DC201" s="297">
        <v>19</v>
      </c>
      <c r="DD201" s="284">
        <v>120</v>
      </c>
      <c r="DE201" s="352">
        <v>-3</v>
      </c>
      <c r="DF201" s="352">
        <v>-2</v>
      </c>
      <c r="DG201" s="298">
        <v>-1</v>
      </c>
      <c r="DH201" s="320">
        <v>-1</v>
      </c>
      <c r="DI201" s="319">
        <v>-2.2288713604211798</v>
      </c>
      <c r="DP201" s="165"/>
      <c r="DQ201" s="165"/>
      <c r="DR201" s="165"/>
      <c r="ED201" s="165"/>
      <c r="EE201" s="165"/>
      <c r="EF201" s="165"/>
      <c r="EG201" s="165"/>
      <c r="EH201" s="166"/>
      <c r="EI201" s="165"/>
      <c r="EJ201" s="164"/>
      <c r="EK201" s="164"/>
      <c r="EL201" s="283"/>
      <c r="EM201" s="283"/>
      <c r="EN201" s="283"/>
      <c r="EO201" s="283"/>
      <c r="EP201" s="283"/>
      <c r="EQ201" s="283"/>
      <c r="ER201" s="165"/>
      <c r="ES201" s="166"/>
      <c r="ET201" s="166"/>
      <c r="EU201" s="166"/>
      <c r="EV201" s="166"/>
      <c r="EW201" s="166"/>
      <c r="EX201" s="289"/>
    </row>
    <row r="202" spans="1:272" ht="13" customHeight="1">
      <c r="A202" s="160" t="s">
        <v>188</v>
      </c>
      <c r="B202" s="160">
        <v>10873</v>
      </c>
      <c r="C202" s="160">
        <v>19262</v>
      </c>
      <c r="D202" s="160">
        <v>641658</v>
      </c>
      <c r="E202" s="160" t="s">
        <v>2170</v>
      </c>
      <c r="G202" s="175"/>
      <c r="H202" s="168" t="s">
        <v>1171</v>
      </c>
      <c r="I202" s="169" t="s">
        <v>307</v>
      </c>
      <c r="J202" s="170">
        <v>29</v>
      </c>
      <c r="K202" s="161">
        <v>8</v>
      </c>
      <c r="L202" s="161" t="s">
        <v>837</v>
      </c>
      <c r="Z202" s="163">
        <v>113</v>
      </c>
      <c r="AA202" s="163">
        <v>231</v>
      </c>
      <c r="AB202" s="163">
        <v>213</v>
      </c>
      <c r="AC202" s="163">
        <v>49</v>
      </c>
      <c r="AD202" s="163">
        <v>35</v>
      </c>
      <c r="AE202" s="163">
        <v>13</v>
      </c>
      <c r="AF202" s="163">
        <v>1</v>
      </c>
      <c r="AG202" s="163">
        <v>0</v>
      </c>
      <c r="AH202" s="163">
        <v>16</v>
      </c>
      <c r="AI202" s="163">
        <v>16</v>
      </c>
      <c r="AJ202" s="163">
        <v>7</v>
      </c>
      <c r="AK202" s="163">
        <v>2</v>
      </c>
      <c r="AL202" s="163">
        <v>14</v>
      </c>
      <c r="AM202" s="163">
        <v>0</v>
      </c>
      <c r="AN202" s="163">
        <v>59</v>
      </c>
      <c r="AO202" s="163">
        <v>0</v>
      </c>
      <c r="AP202" s="163">
        <v>2</v>
      </c>
      <c r="AQ202" s="163">
        <v>2</v>
      </c>
      <c r="AR202" s="163">
        <v>3</v>
      </c>
      <c r="AS202" s="283">
        <v>6.0606060000000003E-2</v>
      </c>
      <c r="AT202" s="283">
        <v>0.255411255</v>
      </c>
      <c r="AU202" s="283">
        <v>0.38607595</v>
      </c>
      <c r="AV202" s="283">
        <v>0.30379747000000001</v>
      </c>
      <c r="AW202" s="283">
        <v>4.4303799999999997E-2</v>
      </c>
      <c r="AX202" s="283">
        <v>0.30379747000000001</v>
      </c>
      <c r="AY202" s="363">
        <v>109.14400000000001</v>
      </c>
      <c r="AZ202" s="283">
        <v>9.6045199999999997E-2</v>
      </c>
      <c r="BA202" s="283">
        <v>0.36423841000000001</v>
      </c>
      <c r="BB202" s="283">
        <v>0.19867549600000001</v>
      </c>
      <c r="BC202" s="283">
        <v>0.43708609199999998</v>
      </c>
      <c r="BD202" s="164">
        <v>0.31410256399999997</v>
      </c>
      <c r="BE202" s="164">
        <v>0.230046948</v>
      </c>
      <c r="BF202" s="164">
        <v>0.27510917000000001</v>
      </c>
      <c r="BG202" s="164">
        <v>0.30046948299999998</v>
      </c>
      <c r="BH202" s="164">
        <v>0.575578653</v>
      </c>
      <c r="BI202" s="164">
        <v>7.0422534999999994E-2</v>
      </c>
      <c r="BJ202" s="165">
        <v>45.497398749250699</v>
      </c>
      <c r="BK202" s="164">
        <v>0.25504547097276897</v>
      </c>
      <c r="BL202" s="165">
        <v>-10.2505881103507</v>
      </c>
      <c r="BM202" s="165">
        <v>16.7713464361794</v>
      </c>
      <c r="BN202" s="165">
        <v>58.726213814886599</v>
      </c>
      <c r="BO202" s="165">
        <v>-0.32028757976664601</v>
      </c>
      <c r="BP202" s="165">
        <v>1.44045805186033</v>
      </c>
      <c r="BQ202" s="165">
        <v>4.68513257016357</v>
      </c>
      <c r="BR202" s="165">
        <v>-9.4687166648737602</v>
      </c>
      <c r="BS202" s="289">
        <v>0.48386985466147098</v>
      </c>
      <c r="BT202" s="297"/>
      <c r="BU202" s="284"/>
      <c r="BV202" s="298"/>
      <c r="BW202" s="297"/>
      <c r="BX202" s="297"/>
      <c r="BY202" s="297"/>
      <c r="BZ202" s="297"/>
      <c r="CA202" s="284"/>
      <c r="CB202" s="298"/>
      <c r="CC202" s="297">
        <v>8</v>
      </c>
      <c r="CD202" s="284">
        <v>16</v>
      </c>
      <c r="CE202" s="352">
        <v>0</v>
      </c>
      <c r="CF202" s="298">
        <v>-1</v>
      </c>
      <c r="CG202" s="297">
        <v>24</v>
      </c>
      <c r="CH202" s="284">
        <v>98.1</v>
      </c>
      <c r="CI202" s="352">
        <v>2</v>
      </c>
      <c r="CJ202" s="298">
        <v>2</v>
      </c>
      <c r="CK202" s="297">
        <v>2</v>
      </c>
      <c r="CL202" s="284">
        <v>9</v>
      </c>
      <c r="CM202" s="352">
        <v>-1</v>
      </c>
      <c r="CN202" s="298">
        <v>0</v>
      </c>
      <c r="CO202" s="297">
        <v>8</v>
      </c>
      <c r="CP202" s="284">
        <v>11</v>
      </c>
      <c r="CQ202" s="352">
        <v>0</v>
      </c>
      <c r="CR202" s="298">
        <v>0</v>
      </c>
      <c r="CS202" s="297">
        <v>28</v>
      </c>
      <c r="CT202" s="284">
        <v>91.2</v>
      </c>
      <c r="CU202" s="352">
        <v>2</v>
      </c>
      <c r="CV202" s="352">
        <v>1</v>
      </c>
      <c r="CW202" s="298">
        <v>0</v>
      </c>
      <c r="CX202" s="297">
        <v>52</v>
      </c>
      <c r="CY202" s="284">
        <v>313.10000000000002</v>
      </c>
      <c r="CZ202" s="352">
        <v>2</v>
      </c>
      <c r="DA202" s="352">
        <v>5</v>
      </c>
      <c r="DB202" s="298">
        <v>1</v>
      </c>
      <c r="DC202" s="297">
        <v>7</v>
      </c>
      <c r="DD202" s="284">
        <v>27</v>
      </c>
      <c r="DE202" s="352">
        <v>4</v>
      </c>
      <c r="DF202" s="352">
        <v>1</v>
      </c>
      <c r="DG202" s="298">
        <v>0</v>
      </c>
      <c r="DH202" s="320">
        <v>9</v>
      </c>
      <c r="DI202" s="319">
        <v>6.4463195744901798</v>
      </c>
      <c r="DP202" s="165"/>
      <c r="DQ202" s="165"/>
      <c r="DR202" s="165"/>
      <c r="ED202" s="165"/>
      <c r="EE202" s="165"/>
      <c r="EF202" s="165"/>
      <c r="EG202" s="165"/>
      <c r="EH202" s="166"/>
      <c r="EI202" s="165"/>
      <c r="EJ202" s="164"/>
      <c r="EK202" s="164"/>
      <c r="EL202" s="283"/>
      <c r="EM202" s="283"/>
      <c r="EN202" s="283"/>
      <c r="EO202" s="283"/>
      <c r="EP202" s="283"/>
      <c r="EQ202" s="283"/>
      <c r="ER202" s="165"/>
      <c r="ES202" s="166"/>
      <c r="ET202" s="166"/>
      <c r="EU202" s="166"/>
      <c r="EV202" s="166"/>
      <c r="EW202" s="166"/>
      <c r="EX202" s="289"/>
    </row>
    <row r="203" spans="1:272" ht="13" customHeight="1">
      <c r="A203" s="160" t="s">
        <v>188</v>
      </c>
      <c r="B203" s="160">
        <v>12339</v>
      </c>
      <c r="C203" s="160">
        <v>24770</v>
      </c>
      <c r="D203" s="160">
        <v>681546</v>
      </c>
      <c r="E203" s="160" t="s">
        <v>15</v>
      </c>
      <c r="G203" s="175"/>
      <c r="H203" s="162" t="s">
        <v>3049</v>
      </c>
      <c r="I203" s="162" t="s">
        <v>138</v>
      </c>
      <c r="J203" s="160">
        <v>27</v>
      </c>
      <c r="K203" s="161">
        <v>8</v>
      </c>
      <c r="L203" s="161" t="s">
        <v>46</v>
      </c>
      <c r="Z203" s="163">
        <v>53</v>
      </c>
      <c r="AA203" s="163">
        <v>156</v>
      </c>
      <c r="AB203" s="163">
        <v>136</v>
      </c>
      <c r="AC203" s="163">
        <v>20</v>
      </c>
      <c r="AD203" s="163">
        <v>12</v>
      </c>
      <c r="AE203" s="163">
        <v>4</v>
      </c>
      <c r="AF203" s="163">
        <v>0</v>
      </c>
      <c r="AG203" s="163">
        <v>4</v>
      </c>
      <c r="AH203" s="163">
        <v>12</v>
      </c>
      <c r="AI203" s="163">
        <v>11</v>
      </c>
      <c r="AJ203" s="163">
        <v>2</v>
      </c>
      <c r="AK203" s="163">
        <v>1</v>
      </c>
      <c r="AL203" s="163">
        <v>16</v>
      </c>
      <c r="AM203" s="163">
        <v>0</v>
      </c>
      <c r="AN203" s="163">
        <v>55</v>
      </c>
      <c r="AO203" s="163">
        <v>4</v>
      </c>
      <c r="AP203" s="163">
        <v>0</v>
      </c>
      <c r="AQ203" s="163">
        <v>0</v>
      </c>
      <c r="AR203" s="163">
        <v>0</v>
      </c>
      <c r="AS203" s="283">
        <v>0.102564102</v>
      </c>
      <c r="AT203" s="283">
        <v>0.35256410199999999</v>
      </c>
      <c r="AU203" s="283">
        <v>0.40740741000000003</v>
      </c>
      <c r="AV203" s="283">
        <v>0.27160494000000002</v>
      </c>
      <c r="AW203" s="283">
        <v>4.9382719999999998E-2</v>
      </c>
      <c r="AX203" s="283">
        <v>0.38271604999999997</v>
      </c>
      <c r="AY203" s="363">
        <v>110.721</v>
      </c>
      <c r="AZ203" s="283">
        <v>0.15905511999999999</v>
      </c>
      <c r="BA203" s="283">
        <v>0.32098765400000001</v>
      </c>
      <c r="BB203" s="283">
        <v>0.27160493800000002</v>
      </c>
      <c r="BC203" s="283">
        <v>0.407407407</v>
      </c>
      <c r="BD203" s="164">
        <v>0.20779220700000001</v>
      </c>
      <c r="BE203" s="164">
        <v>0.14705882300000001</v>
      </c>
      <c r="BF203" s="164">
        <v>0.256410256</v>
      </c>
      <c r="BG203" s="164">
        <v>0.264705882</v>
      </c>
      <c r="BH203" s="164">
        <v>0.52111613800000001</v>
      </c>
      <c r="BI203" s="164">
        <v>0.117647059</v>
      </c>
      <c r="BJ203" s="165">
        <v>74.8983104862331</v>
      </c>
      <c r="BK203" s="164">
        <v>0.24168985317914901</v>
      </c>
      <c r="BL203" s="165">
        <v>-8.59938279316221</v>
      </c>
      <c r="BM203" s="165">
        <v>9.6491963811179495</v>
      </c>
      <c r="BN203" s="165">
        <v>54.0387966400762</v>
      </c>
      <c r="BO203" s="165">
        <v>4.7799774781099702E-2</v>
      </c>
      <c r="BP203" s="165">
        <v>-0.25344232842326098</v>
      </c>
      <c r="BQ203" s="165">
        <v>-2.6655724631661601</v>
      </c>
      <c r="BR203" s="165">
        <v>-8.8273198172489202</v>
      </c>
      <c r="BS203" s="289">
        <v>-0.27529427204592399</v>
      </c>
      <c r="BT203" s="297"/>
      <c r="BU203" s="284"/>
      <c r="BV203" s="298"/>
      <c r="BW203" s="297"/>
      <c r="BX203" s="297"/>
      <c r="BY203" s="297"/>
      <c r="BZ203" s="297"/>
      <c r="CA203" s="284"/>
      <c r="CB203" s="298"/>
      <c r="CC203" s="297"/>
      <c r="CD203" s="284"/>
      <c r="CE203" s="352"/>
      <c r="CF203" s="298"/>
      <c r="CG203" s="297"/>
      <c r="CH203" s="284"/>
      <c r="CI203" s="352"/>
      <c r="CJ203" s="298"/>
      <c r="CK203" s="297"/>
      <c r="CL203" s="284"/>
      <c r="CM203" s="352"/>
      <c r="CN203" s="298"/>
      <c r="CO203" s="297"/>
      <c r="CP203" s="284"/>
      <c r="CQ203" s="352"/>
      <c r="CR203" s="298"/>
      <c r="CS203" s="297">
        <v>1</v>
      </c>
      <c r="CT203" s="284">
        <v>1</v>
      </c>
      <c r="CU203" s="352">
        <v>0</v>
      </c>
      <c r="CV203" s="352"/>
      <c r="CW203" s="298"/>
      <c r="CX203" s="297">
        <v>48</v>
      </c>
      <c r="CY203" s="284">
        <v>331.2</v>
      </c>
      <c r="CZ203" s="352">
        <v>-1</v>
      </c>
      <c r="DA203" s="352">
        <v>2</v>
      </c>
      <c r="DB203" s="298">
        <v>0</v>
      </c>
      <c r="DC203" s="297">
        <v>1</v>
      </c>
      <c r="DD203" s="284">
        <v>1</v>
      </c>
      <c r="DE203" s="352">
        <v>0</v>
      </c>
      <c r="DF203" s="352">
        <v>0</v>
      </c>
      <c r="DG203" s="298">
        <v>0</v>
      </c>
      <c r="DH203" s="320">
        <v>-1</v>
      </c>
      <c r="DI203" s="319">
        <v>0.97416481375694197</v>
      </c>
      <c r="DP203" s="165"/>
      <c r="DQ203" s="165"/>
      <c r="DR203" s="165"/>
      <c r="ED203" s="165"/>
      <c r="EE203" s="165"/>
      <c r="EF203" s="165"/>
      <c r="EG203" s="165"/>
      <c r="EH203" s="166"/>
      <c r="EI203" s="165"/>
      <c r="EJ203" s="164"/>
      <c r="EK203" s="164"/>
      <c r="EL203" s="283"/>
      <c r="EM203" s="283"/>
      <c r="EN203" s="283"/>
      <c r="EO203" s="283"/>
      <c r="EP203" s="283"/>
      <c r="EQ203" s="283"/>
      <c r="ER203" s="165"/>
      <c r="ES203" s="166"/>
      <c r="ET203" s="166"/>
      <c r="EU203" s="166"/>
      <c r="EV203" s="166"/>
      <c r="EW203" s="166"/>
      <c r="EX203" s="289"/>
    </row>
    <row r="204" spans="1:272" ht="13" customHeight="1">
      <c r="A204" s="160" t="s">
        <v>188</v>
      </c>
      <c r="B204" s="160">
        <v>10119</v>
      </c>
      <c r="C204" s="160">
        <v>14854</v>
      </c>
      <c r="D204" s="160">
        <v>573262</v>
      </c>
      <c r="E204" s="160" t="s">
        <v>2177</v>
      </c>
      <c r="G204" s="175"/>
      <c r="H204" s="168" t="s">
        <v>1272</v>
      </c>
      <c r="I204" s="169" t="s">
        <v>546</v>
      </c>
      <c r="J204" s="170">
        <v>33</v>
      </c>
      <c r="K204" s="161">
        <v>9</v>
      </c>
      <c r="L204" s="161" t="s">
        <v>46</v>
      </c>
      <c r="Z204" s="163">
        <v>140</v>
      </c>
      <c r="AA204" s="163">
        <v>474</v>
      </c>
      <c r="AB204" s="163">
        <v>428</v>
      </c>
      <c r="AC204" s="163">
        <v>99</v>
      </c>
      <c r="AD204" s="163">
        <v>56</v>
      </c>
      <c r="AE204" s="163">
        <v>16</v>
      </c>
      <c r="AF204" s="163">
        <v>9</v>
      </c>
      <c r="AG204" s="163">
        <v>18</v>
      </c>
      <c r="AH204" s="163">
        <v>60</v>
      </c>
      <c r="AI204" s="163">
        <v>57</v>
      </c>
      <c r="AJ204" s="163">
        <v>3</v>
      </c>
      <c r="AK204" s="163">
        <v>2</v>
      </c>
      <c r="AL204" s="163">
        <v>38</v>
      </c>
      <c r="AM204" s="163">
        <v>1</v>
      </c>
      <c r="AN204" s="163">
        <v>124</v>
      </c>
      <c r="AO204" s="163">
        <v>6</v>
      </c>
      <c r="AP204" s="163">
        <v>1</v>
      </c>
      <c r="AQ204" s="163">
        <v>1</v>
      </c>
      <c r="AR204" s="163">
        <v>5</v>
      </c>
      <c r="AS204" s="283">
        <v>8.0168775999999997E-2</v>
      </c>
      <c r="AT204" s="283">
        <v>0.26160337500000003</v>
      </c>
      <c r="AU204" s="283">
        <v>0.49346404999999999</v>
      </c>
      <c r="AV204" s="283">
        <v>0.19607843</v>
      </c>
      <c r="AW204" s="283">
        <v>0.10457516</v>
      </c>
      <c r="AX204" s="283">
        <v>0.40849672999999997</v>
      </c>
      <c r="AY204" s="363">
        <v>108.23099999999999</v>
      </c>
      <c r="AZ204" s="283">
        <v>0.10429447999999999</v>
      </c>
      <c r="BA204" s="283">
        <v>0.35880398600000002</v>
      </c>
      <c r="BB204" s="283">
        <v>0.182724252</v>
      </c>
      <c r="BC204" s="283">
        <v>0.45847176000000001</v>
      </c>
      <c r="BD204" s="164">
        <v>0.28222996500000003</v>
      </c>
      <c r="BE204" s="164">
        <v>0.23130841099999999</v>
      </c>
      <c r="BF204" s="164">
        <v>0.30232558100000001</v>
      </c>
      <c r="BG204" s="164">
        <v>0.436915887</v>
      </c>
      <c r="BH204" s="164">
        <v>0.73924146800000001</v>
      </c>
      <c r="BI204" s="164">
        <v>0.20560747600000001</v>
      </c>
      <c r="BJ204" s="165">
        <v>130.89704669743301</v>
      </c>
      <c r="BK204" s="164">
        <v>0.31878834445092602</v>
      </c>
      <c r="BL204" s="165">
        <v>3.2844771456673998</v>
      </c>
      <c r="BM204" s="165">
        <v>58.732083098287902</v>
      </c>
      <c r="BN204" s="165">
        <v>106.199985286399</v>
      </c>
      <c r="BO204" s="165">
        <v>-0.229011456812626</v>
      </c>
      <c r="BP204" s="165">
        <v>1.85191292315721</v>
      </c>
      <c r="BQ204" s="165">
        <v>14.9820403920255</v>
      </c>
      <c r="BR204" s="165">
        <v>5.3661437568024102</v>
      </c>
      <c r="BS204" s="289">
        <v>1.54731111627191</v>
      </c>
      <c r="BT204" s="297"/>
      <c r="BU204" s="284"/>
      <c r="BV204" s="298"/>
      <c r="BW204" s="297"/>
      <c r="BX204" s="297"/>
      <c r="BY204" s="297"/>
      <c r="BZ204" s="297"/>
      <c r="CA204" s="284"/>
      <c r="CB204" s="298"/>
      <c r="CC204" s="297"/>
      <c r="CD204" s="284"/>
      <c r="CE204" s="352"/>
      <c r="CF204" s="298"/>
      <c r="CG204" s="297"/>
      <c r="CH204" s="284"/>
      <c r="CI204" s="352"/>
      <c r="CJ204" s="298"/>
      <c r="CK204" s="297"/>
      <c r="CL204" s="284"/>
      <c r="CM204" s="352"/>
      <c r="CN204" s="298"/>
      <c r="CO204" s="297"/>
      <c r="CP204" s="284"/>
      <c r="CQ204" s="352"/>
      <c r="CR204" s="298"/>
      <c r="CS204" s="297"/>
      <c r="CT204" s="284"/>
      <c r="CU204" s="352"/>
      <c r="CV204" s="352"/>
      <c r="CW204" s="298"/>
      <c r="CX204" s="297">
        <v>9</v>
      </c>
      <c r="CY204" s="284">
        <v>65.099999999999994</v>
      </c>
      <c r="CZ204" s="352">
        <v>-1</v>
      </c>
      <c r="DA204" s="352">
        <v>-1</v>
      </c>
      <c r="DB204" s="298">
        <v>0</v>
      </c>
      <c r="DC204" s="297">
        <v>126</v>
      </c>
      <c r="DD204" s="284">
        <v>971.2</v>
      </c>
      <c r="DE204" s="352">
        <v>6</v>
      </c>
      <c r="DF204" s="352">
        <v>-2</v>
      </c>
      <c r="DG204" s="298">
        <v>-1</v>
      </c>
      <c r="DH204" s="320">
        <v>5</v>
      </c>
      <c r="DI204" s="319">
        <v>-6.1463733911514202</v>
      </c>
      <c r="DP204" s="165"/>
      <c r="DQ204" s="165"/>
      <c r="DR204" s="165"/>
      <c r="ED204" s="165"/>
      <c r="EE204" s="165"/>
      <c r="EF204" s="165"/>
      <c r="EG204" s="165"/>
      <c r="EH204" s="166"/>
      <c r="EI204" s="165"/>
      <c r="EJ204" s="164"/>
      <c r="EK204" s="164"/>
      <c r="EL204" s="283"/>
      <c r="EM204" s="283"/>
      <c r="EN204" s="283"/>
      <c r="EO204" s="283"/>
      <c r="EP204" s="283"/>
      <c r="EQ204" s="283"/>
      <c r="ER204" s="165"/>
      <c r="ES204" s="166"/>
      <c r="ET204" s="166"/>
      <c r="EU204" s="166"/>
      <c r="EV204" s="166"/>
      <c r="EW204" s="166"/>
      <c r="EX204" s="289"/>
    </row>
    <row r="205" spans="1:272" ht="13" customHeight="1">
      <c r="A205" s="160" t="s">
        <v>188</v>
      </c>
      <c r="B205" s="160">
        <v>10747</v>
      </c>
      <c r="C205" s="160">
        <v>15274</v>
      </c>
      <c r="D205" s="160">
        <v>643565</v>
      </c>
      <c r="E205" s="160" t="s">
        <v>129</v>
      </c>
      <c r="G205" s="175"/>
      <c r="H205" s="168" t="s">
        <v>1104</v>
      </c>
      <c r="I205" s="169" t="s">
        <v>546</v>
      </c>
      <c r="J205" s="170">
        <v>33</v>
      </c>
      <c r="K205" s="161">
        <v>9</v>
      </c>
      <c r="L205" s="161" t="s">
        <v>46</v>
      </c>
      <c r="Z205" s="163">
        <v>109</v>
      </c>
      <c r="AA205" s="163">
        <v>350</v>
      </c>
      <c r="AB205" s="163">
        <v>298</v>
      </c>
      <c r="AC205" s="163">
        <v>74</v>
      </c>
      <c r="AD205" s="163">
        <v>54</v>
      </c>
      <c r="AE205" s="163">
        <v>12</v>
      </c>
      <c r="AF205" s="163">
        <v>1</v>
      </c>
      <c r="AG205" s="163">
        <v>7</v>
      </c>
      <c r="AH205" s="163">
        <v>50</v>
      </c>
      <c r="AI205" s="163">
        <v>29</v>
      </c>
      <c r="AJ205" s="163">
        <v>6</v>
      </c>
      <c r="AK205" s="163">
        <v>2</v>
      </c>
      <c r="AL205" s="163">
        <v>47</v>
      </c>
      <c r="AM205" s="163">
        <v>0</v>
      </c>
      <c r="AN205" s="163">
        <v>70</v>
      </c>
      <c r="AO205" s="163">
        <v>4</v>
      </c>
      <c r="AP205" s="163">
        <v>1</v>
      </c>
      <c r="AQ205" s="163">
        <v>0</v>
      </c>
      <c r="AR205" s="163">
        <v>7</v>
      </c>
      <c r="AS205" s="283">
        <v>0.134285714</v>
      </c>
      <c r="AT205" s="283">
        <v>0.2</v>
      </c>
      <c r="AU205" s="283">
        <v>0.33187772999999998</v>
      </c>
      <c r="AV205" s="283">
        <v>0.32751091999999998</v>
      </c>
      <c r="AW205" s="283">
        <v>7.4235809999999999E-2</v>
      </c>
      <c r="AX205" s="283">
        <v>0.40611354</v>
      </c>
      <c r="AY205" s="363">
        <v>110.285</v>
      </c>
      <c r="AZ205" s="283">
        <v>8.8961040000000005E-2</v>
      </c>
      <c r="BA205" s="283">
        <v>0.397379912</v>
      </c>
      <c r="BB205" s="283">
        <v>0.18777292500000001</v>
      </c>
      <c r="BC205" s="283">
        <v>0.41484716100000002</v>
      </c>
      <c r="BD205" s="164">
        <v>0.30180180099999998</v>
      </c>
      <c r="BE205" s="164">
        <v>0.24832214699999999</v>
      </c>
      <c r="BF205" s="164">
        <v>0.35714285699999998</v>
      </c>
      <c r="BG205" s="164">
        <v>0.36577181199999997</v>
      </c>
      <c r="BH205" s="164">
        <v>0.72291466900000001</v>
      </c>
      <c r="BI205" s="164">
        <v>0.11744966499999999</v>
      </c>
      <c r="BJ205" s="165">
        <v>74.772642431070594</v>
      </c>
      <c r="BK205" s="164">
        <v>0.32535094210079701</v>
      </c>
      <c r="BL205" s="165">
        <v>4.2739381611097196</v>
      </c>
      <c r="BM205" s="165">
        <v>45.21626323161</v>
      </c>
      <c r="BN205" s="165">
        <v>111.195604325707</v>
      </c>
      <c r="BO205" s="165">
        <v>0.38915667520274799</v>
      </c>
      <c r="BP205" s="165">
        <v>4.9135036766529E-2</v>
      </c>
      <c r="BQ205" s="165">
        <v>10.4291978797625</v>
      </c>
      <c r="BR205" s="165">
        <v>4.7348608270037502</v>
      </c>
      <c r="BS205" s="289">
        <v>1.0771038784373601</v>
      </c>
      <c r="BT205" s="297"/>
      <c r="BU205" s="284"/>
      <c r="BV205" s="298"/>
      <c r="BW205" s="297"/>
      <c r="BX205" s="297"/>
      <c r="BY205" s="297"/>
      <c r="BZ205" s="297"/>
      <c r="CA205" s="284"/>
      <c r="CB205" s="298"/>
      <c r="CC205" s="297"/>
      <c r="CD205" s="284"/>
      <c r="CE205" s="352"/>
      <c r="CF205" s="298"/>
      <c r="CG205" s="297"/>
      <c r="CH205" s="284"/>
      <c r="CI205" s="352"/>
      <c r="CJ205" s="298"/>
      <c r="CK205" s="297"/>
      <c r="CL205" s="284"/>
      <c r="CM205" s="352"/>
      <c r="CN205" s="298"/>
      <c r="CO205" s="297"/>
      <c r="CP205" s="284"/>
      <c r="CQ205" s="352"/>
      <c r="CR205" s="298"/>
      <c r="CS205" s="297">
        <v>16</v>
      </c>
      <c r="CT205" s="284">
        <v>100</v>
      </c>
      <c r="CU205" s="352">
        <v>-1</v>
      </c>
      <c r="CV205" s="352">
        <v>1</v>
      </c>
      <c r="CW205" s="298">
        <v>0</v>
      </c>
      <c r="CX205" s="297">
        <v>15</v>
      </c>
      <c r="CY205" s="284">
        <v>63</v>
      </c>
      <c r="CZ205" s="352">
        <v>-1</v>
      </c>
      <c r="DA205" s="352">
        <v>-1</v>
      </c>
      <c r="DB205" s="298">
        <v>0</v>
      </c>
      <c r="DC205" s="297">
        <v>50</v>
      </c>
      <c r="DD205" s="284">
        <v>357</v>
      </c>
      <c r="DE205" s="352">
        <v>-3</v>
      </c>
      <c r="DF205" s="352">
        <v>-1</v>
      </c>
      <c r="DG205" s="298">
        <v>-1</v>
      </c>
      <c r="DH205" s="320">
        <v>-5</v>
      </c>
      <c r="DI205" s="319">
        <v>-5.9444699287414497</v>
      </c>
      <c r="DP205" s="165"/>
      <c r="DQ205" s="165"/>
      <c r="DR205" s="165"/>
      <c r="ED205" s="165"/>
      <c r="EE205" s="165"/>
      <c r="EF205" s="165"/>
      <c r="EG205" s="165"/>
      <c r="EH205" s="166"/>
      <c r="EI205" s="165"/>
      <c r="EJ205" s="164"/>
      <c r="EK205" s="164"/>
      <c r="EL205" s="283"/>
      <c r="EM205" s="283"/>
      <c r="EN205" s="283"/>
      <c r="EO205" s="283"/>
      <c r="EP205" s="283"/>
      <c r="EQ205" s="283"/>
      <c r="ER205" s="165"/>
      <c r="ES205" s="166"/>
      <c r="ET205" s="166"/>
      <c r="EU205" s="166"/>
      <c r="EV205" s="166"/>
      <c r="EW205" s="166"/>
      <c r="EX205" s="289"/>
    </row>
    <row r="206" spans="1:272" ht="13" customHeight="1">
      <c r="A206" s="160" t="s">
        <v>188</v>
      </c>
      <c r="B206" s="160">
        <v>7977</v>
      </c>
      <c r="C206" s="160">
        <v>9847</v>
      </c>
      <c r="D206" s="160">
        <v>457705</v>
      </c>
      <c r="E206" s="160" t="s">
        <v>438</v>
      </c>
      <c r="G206" s="175"/>
      <c r="H206" s="168" t="s">
        <v>302</v>
      </c>
      <c r="I206" s="169" t="s">
        <v>136</v>
      </c>
      <c r="J206" s="170">
        <v>37</v>
      </c>
      <c r="K206" s="161">
        <v>9</v>
      </c>
      <c r="L206" s="161" t="s">
        <v>837</v>
      </c>
      <c r="Z206" s="163">
        <v>120</v>
      </c>
      <c r="AA206" s="163">
        <v>515</v>
      </c>
      <c r="AB206" s="163">
        <v>448</v>
      </c>
      <c r="AC206" s="163">
        <v>104</v>
      </c>
      <c r="AD206" s="163">
        <v>65</v>
      </c>
      <c r="AE206" s="163">
        <v>18</v>
      </c>
      <c r="AF206" s="163">
        <v>1</v>
      </c>
      <c r="AG206" s="163">
        <v>20</v>
      </c>
      <c r="AH206" s="163">
        <v>66</v>
      </c>
      <c r="AI206" s="163">
        <v>50</v>
      </c>
      <c r="AJ206" s="163">
        <v>3</v>
      </c>
      <c r="AK206" s="163">
        <v>2</v>
      </c>
      <c r="AL206" s="163">
        <v>58</v>
      </c>
      <c r="AM206" s="163">
        <v>1</v>
      </c>
      <c r="AN206" s="163">
        <v>133</v>
      </c>
      <c r="AO206" s="163">
        <v>7</v>
      </c>
      <c r="AP206" s="163">
        <v>2</v>
      </c>
      <c r="AQ206" s="163">
        <v>0</v>
      </c>
      <c r="AR206" s="163">
        <v>9</v>
      </c>
      <c r="AS206" s="283">
        <v>0.112621359</v>
      </c>
      <c r="AT206" s="283">
        <v>0.25825242700000001</v>
      </c>
      <c r="AU206" s="283">
        <v>0.41640379</v>
      </c>
      <c r="AV206" s="283">
        <v>0.20189273999999999</v>
      </c>
      <c r="AW206" s="283">
        <v>0.11671924</v>
      </c>
      <c r="AX206" s="283">
        <v>0.36277603000000003</v>
      </c>
      <c r="AY206" s="363">
        <v>109.82299999999999</v>
      </c>
      <c r="AZ206" s="283">
        <v>0.11039261</v>
      </c>
      <c r="BA206" s="283">
        <v>0.41009463699999998</v>
      </c>
      <c r="BB206" s="283">
        <v>0.170347003</v>
      </c>
      <c r="BC206" s="283">
        <v>0.41955835899999999</v>
      </c>
      <c r="BD206" s="164">
        <v>0.28282828199999999</v>
      </c>
      <c r="BE206" s="164">
        <v>0.23214285700000001</v>
      </c>
      <c r="BF206" s="164">
        <v>0.32815533899999999</v>
      </c>
      <c r="BG206" s="164">
        <v>0.41071428500000001</v>
      </c>
      <c r="BH206" s="164">
        <v>0.738869624</v>
      </c>
      <c r="BI206" s="164">
        <v>0.178571428</v>
      </c>
      <c r="BJ206" s="165">
        <v>113.684935025141</v>
      </c>
      <c r="BK206" s="164">
        <v>0.32450418655510499</v>
      </c>
      <c r="BL206" s="165">
        <v>5.93781190306622</v>
      </c>
      <c r="BM206" s="165">
        <v>66.181518792516698</v>
      </c>
      <c r="BN206" s="165">
        <v>105.493359931111</v>
      </c>
      <c r="BO206" s="165">
        <v>-0.72335056024162203</v>
      </c>
      <c r="BP206" s="165">
        <v>-2.8633355572819701</v>
      </c>
      <c r="BQ206" s="165">
        <v>4.6867463133458296</v>
      </c>
      <c r="BR206" s="165">
        <v>0.51970004976469397</v>
      </c>
      <c r="BS206" s="289">
        <v>0.484036518393471</v>
      </c>
      <c r="BT206" s="297"/>
      <c r="BU206" s="284"/>
      <c r="BV206" s="298"/>
      <c r="BW206" s="297"/>
      <c r="BX206" s="297"/>
      <c r="BY206" s="297"/>
      <c r="BZ206" s="297"/>
      <c r="CA206" s="284"/>
      <c r="CB206" s="298"/>
      <c r="CC206" s="297"/>
      <c r="CD206" s="284"/>
      <c r="CE206" s="352"/>
      <c r="CF206" s="298"/>
      <c r="CG206" s="297"/>
      <c r="CH206" s="284"/>
      <c r="CI206" s="352"/>
      <c r="CJ206" s="298"/>
      <c r="CK206" s="297"/>
      <c r="CL206" s="284"/>
      <c r="CM206" s="352"/>
      <c r="CN206" s="298"/>
      <c r="CO206" s="297"/>
      <c r="CP206" s="284"/>
      <c r="CQ206" s="352"/>
      <c r="CR206" s="298"/>
      <c r="CS206" s="297"/>
      <c r="CT206" s="284"/>
      <c r="CU206" s="352"/>
      <c r="CV206" s="352"/>
      <c r="CW206" s="298"/>
      <c r="CX206" s="297"/>
      <c r="CY206" s="284"/>
      <c r="CZ206" s="352"/>
      <c r="DA206" s="352"/>
      <c r="DB206" s="298"/>
      <c r="DC206" s="297">
        <v>5</v>
      </c>
      <c r="DD206" s="284">
        <v>21</v>
      </c>
      <c r="DE206" s="352">
        <v>0</v>
      </c>
      <c r="DF206" s="352">
        <v>0</v>
      </c>
      <c r="DG206" s="298">
        <v>0</v>
      </c>
      <c r="DH206" s="320">
        <v>0</v>
      </c>
      <c r="DI206" s="319">
        <v>-12.9586268663406</v>
      </c>
      <c r="DP206" s="165"/>
      <c r="DQ206" s="165"/>
      <c r="DR206" s="165"/>
      <c r="ED206" s="165"/>
      <c r="EE206" s="165"/>
      <c r="EF206" s="165"/>
      <c r="EG206" s="165"/>
      <c r="EH206" s="166"/>
      <c r="EI206" s="165"/>
      <c r="EJ206" s="164"/>
      <c r="EK206" s="164"/>
      <c r="EL206" s="283"/>
      <c r="EM206" s="283"/>
      <c r="EN206" s="283"/>
      <c r="EO206" s="283"/>
      <c r="EP206" s="283"/>
      <c r="EQ206" s="283"/>
      <c r="ER206" s="165"/>
      <c r="ES206" s="166"/>
      <c r="ET206" s="166"/>
      <c r="EU206" s="166"/>
      <c r="EV206" s="166"/>
      <c r="EW206" s="166"/>
      <c r="EX206" s="289"/>
    </row>
    <row r="207" spans="1:272" ht="13" customHeight="1">
      <c r="A207" s="160" t="s">
        <v>188</v>
      </c>
      <c r="B207" s="160">
        <v>11127</v>
      </c>
      <c r="C207" s="160">
        <v>19287</v>
      </c>
      <c r="D207" s="160">
        <v>666969</v>
      </c>
      <c r="E207" s="160" t="s">
        <v>14</v>
      </c>
      <c r="G207" s="175"/>
      <c r="H207" s="162" t="s">
        <v>3336</v>
      </c>
      <c r="I207" s="162" t="s">
        <v>1707</v>
      </c>
      <c r="J207" s="161">
        <v>31</v>
      </c>
      <c r="K207" s="161">
        <v>9</v>
      </c>
      <c r="L207" s="161" t="s">
        <v>837</v>
      </c>
      <c r="Z207" s="163">
        <v>154</v>
      </c>
      <c r="AA207" s="163">
        <v>637</v>
      </c>
      <c r="AB207" s="163">
        <v>580</v>
      </c>
      <c r="AC207" s="163">
        <v>130</v>
      </c>
      <c r="AD207" s="163">
        <v>78</v>
      </c>
      <c r="AE207" s="163">
        <v>27</v>
      </c>
      <c r="AF207" s="163">
        <v>0</v>
      </c>
      <c r="AG207" s="163">
        <v>25</v>
      </c>
      <c r="AH207" s="163">
        <v>68</v>
      </c>
      <c r="AI207" s="163">
        <v>85</v>
      </c>
      <c r="AJ207" s="163">
        <v>11</v>
      </c>
      <c r="AK207" s="163">
        <v>5</v>
      </c>
      <c r="AL207" s="163">
        <v>45</v>
      </c>
      <c r="AM207" s="163">
        <v>2</v>
      </c>
      <c r="AN207" s="163">
        <v>177</v>
      </c>
      <c r="AO207" s="163">
        <v>6</v>
      </c>
      <c r="AP207" s="163">
        <v>6</v>
      </c>
      <c r="AQ207" s="163">
        <v>0</v>
      </c>
      <c r="AR207" s="163">
        <v>12</v>
      </c>
      <c r="AS207" s="283">
        <v>7.0643642000000006E-2</v>
      </c>
      <c r="AT207" s="283">
        <v>0.27786499199999998</v>
      </c>
      <c r="AU207" s="283">
        <v>0.39853301000000002</v>
      </c>
      <c r="AV207" s="283">
        <v>0.28361858000000001</v>
      </c>
      <c r="AW207" s="283">
        <v>0.12224939</v>
      </c>
      <c r="AX207" s="283">
        <v>0.47921760000000002</v>
      </c>
      <c r="AY207" s="363">
        <v>116.077</v>
      </c>
      <c r="AZ207" s="283">
        <v>0.16732438999999999</v>
      </c>
      <c r="BA207" s="283">
        <v>0.37897310499999998</v>
      </c>
      <c r="BB207" s="283">
        <v>0.193154034</v>
      </c>
      <c r="BC207" s="283">
        <v>0.42787286000000002</v>
      </c>
      <c r="BD207" s="164">
        <v>0.2734375</v>
      </c>
      <c r="BE207" s="164">
        <v>0.22413793100000001</v>
      </c>
      <c r="BF207" s="164">
        <v>0.28414442699999998</v>
      </c>
      <c r="BG207" s="164">
        <v>0.4</v>
      </c>
      <c r="BH207" s="164">
        <v>0.684144427</v>
      </c>
      <c r="BI207" s="164">
        <v>0.17586206900000001</v>
      </c>
      <c r="BJ207" s="165">
        <v>113.61798717074301</v>
      </c>
      <c r="BK207" s="164">
        <v>0.29580713660698199</v>
      </c>
      <c r="BL207" s="165">
        <v>-7.3684263484995602</v>
      </c>
      <c r="BM207" s="165">
        <v>67.146605279811098</v>
      </c>
      <c r="BN207" s="165">
        <v>91.884850908155201</v>
      </c>
      <c r="BO207" s="165">
        <v>-6.3005846601721094E-2</v>
      </c>
      <c r="BP207" s="165">
        <v>-0.69061558693647296</v>
      </c>
      <c r="BQ207" s="165">
        <v>-2.2880806109845402</v>
      </c>
      <c r="BR207" s="165">
        <v>-6.6054357247870197</v>
      </c>
      <c r="BS207" s="289">
        <v>-0.23630777061494501</v>
      </c>
      <c r="BT207" s="297"/>
      <c r="BU207" s="284"/>
      <c r="BV207" s="298"/>
      <c r="BW207" s="297"/>
      <c r="BX207" s="297"/>
      <c r="BY207" s="297"/>
      <c r="BZ207" s="297"/>
      <c r="CA207" s="284"/>
      <c r="CB207" s="298"/>
      <c r="CC207" s="297"/>
      <c r="CD207" s="284"/>
      <c r="CE207" s="352"/>
      <c r="CF207" s="298"/>
      <c r="CG207" s="297"/>
      <c r="CH207" s="284"/>
      <c r="CI207" s="352"/>
      <c r="CJ207" s="298"/>
      <c r="CK207" s="297"/>
      <c r="CL207" s="284"/>
      <c r="CM207" s="352"/>
      <c r="CN207" s="298"/>
      <c r="CO207" s="297"/>
      <c r="CP207" s="284"/>
      <c r="CQ207" s="352"/>
      <c r="CR207" s="298"/>
      <c r="CS207" s="297"/>
      <c r="CT207" s="284"/>
      <c r="CU207" s="352"/>
      <c r="CV207" s="352"/>
      <c r="CW207" s="298"/>
      <c r="CX207" s="297"/>
      <c r="CY207" s="284"/>
      <c r="CZ207" s="352"/>
      <c r="DA207" s="352"/>
      <c r="DB207" s="298"/>
      <c r="DC207" s="297">
        <v>131</v>
      </c>
      <c r="DD207" s="284">
        <v>1124.2</v>
      </c>
      <c r="DE207" s="352">
        <v>-5</v>
      </c>
      <c r="DF207" s="352">
        <v>-12</v>
      </c>
      <c r="DG207" s="298">
        <v>-1</v>
      </c>
      <c r="DH207" s="320">
        <v>-5</v>
      </c>
      <c r="DI207" s="319">
        <v>-16.9367418289184</v>
      </c>
      <c r="DP207" s="165"/>
      <c r="DQ207" s="165"/>
      <c r="DR207" s="165"/>
      <c r="ED207" s="165"/>
      <c r="EE207" s="165"/>
      <c r="EF207" s="165"/>
      <c r="EG207" s="165"/>
      <c r="EH207" s="166"/>
      <c r="EI207" s="165"/>
      <c r="EJ207" s="164"/>
      <c r="EK207" s="164"/>
      <c r="EL207" s="283"/>
      <c r="EM207" s="283"/>
      <c r="EN207" s="283"/>
      <c r="EO207" s="283"/>
      <c r="EP207" s="283"/>
      <c r="EQ207" s="283"/>
      <c r="ER207" s="165"/>
      <c r="ES207" s="166"/>
      <c r="ET207" s="166"/>
      <c r="EU207" s="166"/>
      <c r="EV207" s="166"/>
      <c r="EW207" s="166"/>
      <c r="EX207" s="289"/>
    </row>
    <row r="208" spans="1:272" ht="13" customHeight="1">
      <c r="A208" s="160" t="s">
        <v>188</v>
      </c>
      <c r="B208" s="160">
        <v>11038</v>
      </c>
      <c r="C208" s="160">
        <v>12005</v>
      </c>
      <c r="D208" s="160">
        <v>605361</v>
      </c>
      <c r="E208" s="160" t="s">
        <v>188</v>
      </c>
      <c r="G208" s="175"/>
      <c r="H208" s="162" t="s">
        <v>2219</v>
      </c>
      <c r="I208" s="162" t="s">
        <v>220</v>
      </c>
      <c r="J208" s="161">
        <v>34</v>
      </c>
      <c r="K208" s="161">
        <v>9</v>
      </c>
      <c r="L208" s="161" t="s">
        <v>46</v>
      </c>
      <c r="Z208" s="163">
        <v>52</v>
      </c>
      <c r="AA208" s="163">
        <v>163</v>
      </c>
      <c r="AB208" s="163">
        <v>146</v>
      </c>
      <c r="AC208" s="163">
        <v>31</v>
      </c>
      <c r="AD208" s="163">
        <v>20</v>
      </c>
      <c r="AE208" s="163">
        <v>4</v>
      </c>
      <c r="AF208" s="163">
        <v>2</v>
      </c>
      <c r="AG208" s="163">
        <v>5</v>
      </c>
      <c r="AH208" s="163">
        <v>23</v>
      </c>
      <c r="AI208" s="163">
        <v>24</v>
      </c>
      <c r="AJ208" s="163">
        <v>1</v>
      </c>
      <c r="AK208" s="163">
        <v>3</v>
      </c>
      <c r="AL208" s="163">
        <v>9</v>
      </c>
      <c r="AM208" s="163">
        <v>0</v>
      </c>
      <c r="AN208" s="163">
        <v>38</v>
      </c>
      <c r="AO208" s="163">
        <v>4</v>
      </c>
      <c r="AP208" s="163">
        <v>3</v>
      </c>
      <c r="AQ208" s="163">
        <v>0</v>
      </c>
      <c r="AR208" s="163">
        <v>1</v>
      </c>
      <c r="AS208" s="283">
        <v>5.5214723E-2</v>
      </c>
      <c r="AT208" s="283">
        <v>0.23312883400000001</v>
      </c>
      <c r="AU208" s="283">
        <v>0.46846847000000003</v>
      </c>
      <c r="AV208" s="283">
        <v>0.23423422999999999</v>
      </c>
      <c r="AW208" s="283">
        <v>7.1428569999999997E-2</v>
      </c>
      <c r="AX208" s="283">
        <v>0.33928571000000002</v>
      </c>
      <c r="AY208" s="363">
        <v>107.825</v>
      </c>
      <c r="AZ208" s="283">
        <v>0.104</v>
      </c>
      <c r="BA208" s="283">
        <v>0.405405405</v>
      </c>
      <c r="BB208" s="283">
        <v>0.18018018</v>
      </c>
      <c r="BC208" s="283">
        <v>0.41441441400000001</v>
      </c>
      <c r="BD208" s="164">
        <v>0.24528301799999999</v>
      </c>
      <c r="BE208" s="164">
        <v>0.212328767</v>
      </c>
      <c r="BF208" s="164">
        <v>0.27160493800000002</v>
      </c>
      <c r="BG208" s="164">
        <v>0.36986301300000002</v>
      </c>
      <c r="BH208" s="164">
        <v>0.64146795099999998</v>
      </c>
      <c r="BI208" s="164">
        <v>0.15753424599999999</v>
      </c>
      <c r="BJ208" s="165">
        <v>100.29191523710401</v>
      </c>
      <c r="BK208" s="164">
        <v>0.27878280738253602</v>
      </c>
      <c r="BL208" s="165">
        <v>-4.11894436903615</v>
      </c>
      <c r="BM208" s="165">
        <v>14.948481306653999</v>
      </c>
      <c r="BN208" s="165">
        <v>70.8319896893546</v>
      </c>
      <c r="BO208" s="165">
        <v>0.66746282999442197</v>
      </c>
      <c r="BP208" s="165">
        <v>-0.91769052296876896</v>
      </c>
      <c r="BQ208" s="165">
        <v>-4.8565476164346597</v>
      </c>
      <c r="BR208" s="165">
        <v>-6.60302072741408</v>
      </c>
      <c r="BS208" s="289">
        <v>-0.50157321145743095</v>
      </c>
      <c r="BT208" s="297"/>
      <c r="BU208" s="284"/>
      <c r="BV208" s="298"/>
      <c r="BW208" s="297"/>
      <c r="BX208" s="297"/>
      <c r="BY208" s="297"/>
      <c r="BZ208" s="297"/>
      <c r="CA208" s="284"/>
      <c r="CB208" s="298"/>
      <c r="CC208" s="297"/>
      <c r="CD208" s="284"/>
      <c r="CE208" s="352"/>
      <c r="CF208" s="298"/>
      <c r="CG208" s="297"/>
      <c r="CH208" s="284"/>
      <c r="CI208" s="352"/>
      <c r="CJ208" s="298"/>
      <c r="CK208" s="297"/>
      <c r="CL208" s="284"/>
      <c r="CM208" s="352"/>
      <c r="CN208" s="298"/>
      <c r="CO208" s="297"/>
      <c r="CP208" s="284"/>
      <c r="CQ208" s="352"/>
      <c r="CR208" s="298"/>
      <c r="CS208" s="297">
        <v>8</v>
      </c>
      <c r="CT208" s="284">
        <v>49</v>
      </c>
      <c r="CU208" s="352">
        <v>0</v>
      </c>
      <c r="CV208" s="352">
        <v>0</v>
      </c>
      <c r="CW208" s="298">
        <v>0</v>
      </c>
      <c r="CX208" s="297"/>
      <c r="CY208" s="284"/>
      <c r="CZ208" s="352"/>
      <c r="DA208" s="352"/>
      <c r="DB208" s="298"/>
      <c r="DC208" s="297">
        <v>10</v>
      </c>
      <c r="DD208" s="284">
        <v>51</v>
      </c>
      <c r="DE208" s="352">
        <v>-1</v>
      </c>
      <c r="DF208" s="352">
        <v>0</v>
      </c>
      <c r="DG208" s="298">
        <v>-1</v>
      </c>
      <c r="DH208" s="320">
        <v>-1</v>
      </c>
      <c r="DI208" s="319">
        <v>-3.6738855689764001</v>
      </c>
      <c r="DP208" s="165"/>
      <c r="DQ208" s="165"/>
      <c r="DR208" s="165"/>
      <c r="ED208" s="165"/>
      <c r="EE208" s="165"/>
      <c r="EF208" s="165"/>
      <c r="EG208" s="165"/>
      <c r="EH208" s="166"/>
      <c r="EI208" s="165"/>
      <c r="EJ208" s="164"/>
      <c r="EK208" s="164"/>
      <c r="EL208" s="283"/>
      <c r="EM208" s="283"/>
      <c r="EN208" s="283"/>
      <c r="EO208" s="283"/>
      <c r="EP208" s="283"/>
      <c r="EQ208" s="283"/>
      <c r="ER208" s="165"/>
      <c r="ES208" s="166"/>
      <c r="ET208" s="166"/>
      <c r="EU208" s="166"/>
      <c r="EV208" s="166"/>
      <c r="EW208" s="166"/>
      <c r="EX208" s="289"/>
    </row>
    <row r="209" spans="1:272" ht="13" customHeight="1">
      <c r="A209" s="160" t="s">
        <v>188</v>
      </c>
      <c r="B209" s="160">
        <v>9002</v>
      </c>
      <c r="C209" s="160">
        <v>6184</v>
      </c>
      <c r="D209" s="160">
        <v>502110</v>
      </c>
      <c r="E209" s="160" t="s">
        <v>345</v>
      </c>
      <c r="G209" s="175"/>
      <c r="H209" s="168" t="s">
        <v>176</v>
      </c>
      <c r="I209" s="169" t="s">
        <v>1680</v>
      </c>
      <c r="J209" s="170">
        <v>36</v>
      </c>
      <c r="K209" s="161">
        <v>10</v>
      </c>
      <c r="L209" s="161" t="s">
        <v>837</v>
      </c>
      <c r="Z209" s="163">
        <v>120</v>
      </c>
      <c r="AA209" s="163">
        <v>495</v>
      </c>
      <c r="AB209" s="163">
        <v>434</v>
      </c>
      <c r="AC209" s="163">
        <v>102</v>
      </c>
      <c r="AD209" s="163">
        <v>61</v>
      </c>
      <c r="AE209" s="163">
        <v>24</v>
      </c>
      <c r="AF209" s="163">
        <v>1</v>
      </c>
      <c r="AG209" s="163">
        <v>16</v>
      </c>
      <c r="AH209" s="163">
        <v>46</v>
      </c>
      <c r="AI209" s="163">
        <v>69</v>
      </c>
      <c r="AJ209" s="163">
        <v>0</v>
      </c>
      <c r="AK209" s="163">
        <v>0</v>
      </c>
      <c r="AL209" s="163">
        <v>49</v>
      </c>
      <c r="AM209" s="163">
        <v>0</v>
      </c>
      <c r="AN209" s="163">
        <v>141</v>
      </c>
      <c r="AO209" s="163">
        <v>6</v>
      </c>
      <c r="AP209" s="163">
        <v>2</v>
      </c>
      <c r="AQ209" s="163">
        <v>0</v>
      </c>
      <c r="AR209" s="163">
        <v>17</v>
      </c>
      <c r="AS209" s="283">
        <v>9.8989898000000007E-2</v>
      </c>
      <c r="AT209" s="283">
        <v>0.28484848400000001</v>
      </c>
      <c r="AU209" s="283">
        <v>0.36949153000000001</v>
      </c>
      <c r="AV209" s="283">
        <v>0.27796609999999999</v>
      </c>
      <c r="AW209" s="283">
        <v>0.14715718999999999</v>
      </c>
      <c r="AX209" s="283">
        <v>0.45484950000000002</v>
      </c>
      <c r="AY209" s="363">
        <v>110.836</v>
      </c>
      <c r="AZ209" s="283">
        <v>0.14410906000000001</v>
      </c>
      <c r="BA209" s="283">
        <v>0.38305084700000003</v>
      </c>
      <c r="BB209" s="283">
        <v>0.2</v>
      </c>
      <c r="BC209" s="283">
        <v>0.41694915199999999</v>
      </c>
      <c r="BD209" s="164">
        <v>0.30824372700000002</v>
      </c>
      <c r="BE209" s="164">
        <v>0.23502304099999999</v>
      </c>
      <c r="BF209" s="164">
        <v>0.31975559999999997</v>
      </c>
      <c r="BG209" s="164">
        <v>0.405529953</v>
      </c>
      <c r="BH209" s="164">
        <v>0.72528555299999997</v>
      </c>
      <c r="BI209" s="164">
        <v>0.17050691200000001</v>
      </c>
      <c r="BJ209" s="165">
        <v>108.550776734884</v>
      </c>
      <c r="BK209" s="164">
        <v>0.31845886717017402</v>
      </c>
      <c r="BL209" s="165">
        <v>3.2987262580270098</v>
      </c>
      <c r="BM209" s="165">
        <v>61.202871714877503</v>
      </c>
      <c r="BN209" s="165">
        <v>107.52486132501799</v>
      </c>
      <c r="BO209" s="165">
        <v>0.85310227941565697</v>
      </c>
      <c r="BP209" s="165">
        <v>-2.31578204035758</v>
      </c>
      <c r="BQ209" s="165">
        <v>5.9600795394933002</v>
      </c>
      <c r="BR209" s="165">
        <v>2.1383694532985</v>
      </c>
      <c r="BS209" s="289">
        <v>0.61554348299790895</v>
      </c>
      <c r="BT209" s="297"/>
      <c r="BU209" s="284"/>
      <c r="BV209" s="298"/>
      <c r="BW209" s="297"/>
      <c r="BX209" s="297"/>
      <c r="BY209" s="297"/>
      <c r="BZ209" s="297"/>
      <c r="CA209" s="284"/>
      <c r="CB209" s="298"/>
      <c r="CC209" s="297"/>
      <c r="CD209" s="284"/>
      <c r="CE209" s="352"/>
      <c r="CF209" s="298"/>
      <c r="CG209" s="297"/>
      <c r="CH209" s="284"/>
      <c r="CI209" s="352"/>
      <c r="CJ209" s="298"/>
      <c r="CK209" s="297"/>
      <c r="CL209" s="284"/>
      <c r="CM209" s="352"/>
      <c r="CN209" s="298"/>
      <c r="CO209" s="297"/>
      <c r="CP209" s="284"/>
      <c r="CQ209" s="352"/>
      <c r="CR209" s="298"/>
      <c r="CS209" s="297"/>
      <c r="CT209" s="284"/>
      <c r="CU209" s="352"/>
      <c r="CV209" s="352"/>
      <c r="CW209" s="298"/>
      <c r="CX209" s="297"/>
      <c r="CY209" s="284"/>
      <c r="CZ209" s="352"/>
      <c r="DA209" s="352"/>
      <c r="DB209" s="298"/>
      <c r="DC209" s="297"/>
      <c r="DD209" s="284"/>
      <c r="DE209" s="352"/>
      <c r="DF209" s="352"/>
      <c r="DG209" s="298"/>
      <c r="DH209" s="320"/>
      <c r="DI209" s="319">
        <v>-12.638888359069799</v>
      </c>
      <c r="DP209" s="165"/>
      <c r="DQ209" s="165"/>
      <c r="DR209" s="165"/>
      <c r="ED209" s="165"/>
      <c r="EE209" s="165"/>
      <c r="EF209" s="165"/>
      <c r="EG209" s="165"/>
      <c r="EH209" s="166"/>
      <c r="EI209" s="165"/>
      <c r="EJ209" s="164"/>
      <c r="EK209" s="164"/>
      <c r="EL209" s="283"/>
      <c r="EM209" s="283"/>
      <c r="EN209" s="283"/>
      <c r="EO209" s="283"/>
      <c r="EP209" s="283"/>
      <c r="EQ209" s="283"/>
      <c r="ER209" s="165"/>
      <c r="ES209" s="166"/>
      <c r="ET209" s="166"/>
      <c r="EU209" s="166"/>
      <c r="EV209" s="166"/>
      <c r="EW209" s="166"/>
      <c r="EX209" s="289"/>
      <c r="FD209" s="167"/>
    </row>
    <row r="210" spans="1:272" ht="13" customHeight="1">
      <c r="A210" s="171" t="s">
        <v>239</v>
      </c>
      <c r="B210" s="317"/>
      <c r="C210" s="317"/>
      <c r="D210" s="317"/>
      <c r="E210" s="171" cm="1">
        <f t="array" ref="E210">SUMPRODUCT(--($A211:$A$2539=A210),--(K211:$K$2539&gt;0))</f>
        <v>40</v>
      </c>
      <c r="F210" s="171"/>
      <c r="G210" s="190"/>
      <c r="H210" s="172"/>
      <c r="I210" s="172"/>
      <c r="J210" s="173"/>
      <c r="K210" s="174">
        <v>0</v>
      </c>
      <c r="L210" s="174"/>
      <c r="M210" s="185"/>
      <c r="N210" s="188"/>
      <c r="O210" s="174"/>
      <c r="P210" s="174"/>
      <c r="Q210" s="174"/>
      <c r="R210" s="174"/>
      <c r="S210" s="174"/>
      <c r="T210" s="174"/>
      <c r="U210" s="174"/>
      <c r="V210" s="174"/>
      <c r="W210" s="174"/>
      <c r="X210" s="174"/>
      <c r="Y210" s="185"/>
      <c r="Z210" s="364" cm="1">
        <f t="array" ref="Z210">SUMPRODUCT(--($A211:$A$2539=$A210),--(Z211:Z$2539))</f>
        <v>2563</v>
      </c>
      <c r="AA210" s="364" cm="1">
        <f t="array" ref="AA210">SUMPRODUCT(--($A211:$A$2539=$A210),--(AA211:AA$2539))</f>
        <v>9572</v>
      </c>
      <c r="AB210" s="364" cm="1">
        <f t="array" ref="AB210">SUMPRODUCT(--($A211:$A$2539=$A210),--(AB211:AB$2539))</f>
        <v>8528</v>
      </c>
      <c r="AC210" s="364" cm="1">
        <f t="array" ref="AC210">SUMPRODUCT(--($A211:$A$2539=$A210),--(AC211:AC$2539))</f>
        <v>2131</v>
      </c>
      <c r="AD210" s="364" cm="1">
        <f t="array" ref="AD210">SUMPRODUCT(--($A211:$A$2539=$A210),--(AD211:AD$2539))</f>
        <v>1385</v>
      </c>
      <c r="AE210" s="364" cm="1">
        <f t="array" ref="AE210">SUMPRODUCT(--($A211:$A$2539=$A210),--(AE211:AE$2539))</f>
        <v>406</v>
      </c>
      <c r="AF210" s="364" cm="1">
        <f t="array" ref="AF210">SUMPRODUCT(--($A211:$A$2539=$A210),--(AF211:AF$2539))</f>
        <v>41</v>
      </c>
      <c r="AG210" s="364" cm="1">
        <f t="array" ref="AG210">SUMPRODUCT(--($A211:$A$2539=$A210),--(AG211:AG$2539))</f>
        <v>299</v>
      </c>
      <c r="AH210" s="364" cm="1">
        <f t="array" ref="AH210">SUMPRODUCT(--($A211:$A$2539=$A210),--(AH211:AH$2539))</f>
        <v>1124</v>
      </c>
      <c r="AI210" s="364" cm="1">
        <f t="array" ref="AI210">SUMPRODUCT(--($A211:$A$2539=$A210),--(AI211:AI$2539))</f>
        <v>1115</v>
      </c>
      <c r="AJ210" s="364" cm="1">
        <f t="array" ref="AJ210">SUMPRODUCT(--($A211:$A$2539=$A210),--(AJ211:AJ$2539))</f>
        <v>214</v>
      </c>
      <c r="AK210" s="364" cm="1">
        <f t="array" ref="AK210">SUMPRODUCT(--($A211:$A$2539=$A210),--(AK211:AK$2539))</f>
        <v>46</v>
      </c>
      <c r="AL210" s="364" cm="1">
        <f t="array" ref="AL210">SUMPRODUCT(--($A211:$A$2539=$A210),--(AL211:AL$2539))</f>
        <v>832</v>
      </c>
      <c r="AM210" s="364" cm="1">
        <f t="array" ref="AM210">SUMPRODUCT(--($A211:$A$2539=$A210),--(AM211:AM$2539))</f>
        <v>25</v>
      </c>
      <c r="AN210" s="364" cm="1">
        <f t="array" ref="AN210">SUMPRODUCT(--($A211:$A$2539=$A210),--(AN211:AN$2539))</f>
        <v>1966</v>
      </c>
      <c r="AO210" s="364" cm="1">
        <f t="array" ref="AO210">SUMPRODUCT(--($A211:$A$2539=$A210),--(AO211:AO$2539))</f>
        <v>120</v>
      </c>
      <c r="AP210" s="364" cm="1">
        <f t="array" ref="AP210">SUMPRODUCT(--($A211:$A$2539=$A210),--(AP211:AP$2539))</f>
        <v>72</v>
      </c>
      <c r="AQ210" s="364" cm="1">
        <f t="array" ref="AQ210">SUMPRODUCT(--($A211:$A$2539=$A210),--(AQ211:AQ$2539))</f>
        <v>15</v>
      </c>
      <c r="AR210" s="364" cm="1">
        <f t="array" ref="AR210">SUMPRODUCT(--($A211:$A$2539=$A210),--(AR211:AR$2539))</f>
        <v>158</v>
      </c>
      <c r="AS210" s="365"/>
      <c r="AT210" s="365"/>
      <c r="AU210" s="365"/>
      <c r="AV210" s="365"/>
      <c r="AW210" s="365"/>
      <c r="AX210" s="365"/>
      <c r="AY210" s="366"/>
      <c r="AZ210" s="365"/>
      <c r="BA210" s="365"/>
      <c r="BB210" s="365"/>
      <c r="BC210" s="365"/>
      <c r="BD210" s="367"/>
      <c r="BE210" s="367">
        <f>AC210/AB210</f>
        <v>0.24988273921200752</v>
      </c>
      <c r="BF210" s="367">
        <f>(AC210+AL210+AM210+AO210)/(AA210-AP210-AQ210)</f>
        <v>0.32767527675276753</v>
      </c>
      <c r="BG210" s="367">
        <f>((AC210-AE210-AF210-AG210)+(AE210*2)+(AF210*3)+(AG210*4))/AB210</f>
        <v>0.41228893058161353</v>
      </c>
      <c r="BH210" s="367">
        <f>BF210+BG210</f>
        <v>0.73996420733438106</v>
      </c>
      <c r="BI210" s="367">
        <f>BG210+BH210</f>
        <v>1.1522531379159946</v>
      </c>
      <c r="BJ210" s="367"/>
      <c r="BK210" s="367"/>
      <c r="BL210" s="366"/>
      <c r="BM210" s="366"/>
      <c r="BN210" s="366"/>
      <c r="BO210" s="368"/>
      <c r="BP210" s="368"/>
      <c r="BQ210" s="366"/>
      <c r="BR210" s="369" cm="1">
        <f t="array" ref="BR210">SUMPRODUCT(--($A211:$A$2539=$A210),--(BR211:BR$2539))</f>
        <v>97.090980188580232</v>
      </c>
      <c r="BS210" s="361" cm="1">
        <f t="array" ref="BS210">SUMPRODUCT(--($A211:$A$2539=$A210),--(BS211:BS$2539))</f>
        <v>39.90036953804065</v>
      </c>
      <c r="BT210" s="238"/>
      <c r="BU210" s="239"/>
      <c r="BV210" s="309"/>
      <c r="BW210" s="238"/>
      <c r="BX210" s="238"/>
      <c r="BY210" s="238"/>
      <c r="BZ210" s="238"/>
      <c r="CA210" s="239"/>
      <c r="CB210" s="309"/>
      <c r="CC210" s="238"/>
      <c r="CD210" s="239"/>
      <c r="CE210" s="353"/>
      <c r="CF210" s="309"/>
      <c r="CG210" s="238"/>
      <c r="CH210" s="239"/>
      <c r="CI210" s="353"/>
      <c r="CJ210" s="309"/>
      <c r="CK210" s="238"/>
      <c r="CL210" s="239"/>
      <c r="CM210" s="353"/>
      <c r="CN210" s="309"/>
      <c r="CO210" s="238"/>
      <c r="CP210" s="239"/>
      <c r="CQ210" s="353"/>
      <c r="CR210" s="309"/>
      <c r="CS210" s="299"/>
      <c r="CT210" s="300"/>
      <c r="CU210" s="356"/>
      <c r="CV210" s="356"/>
      <c r="CW210" s="301"/>
      <c r="CX210" s="299"/>
      <c r="CY210" s="300"/>
      <c r="CZ210" s="356"/>
      <c r="DA210" s="356"/>
      <c r="DB210" s="301"/>
      <c r="DC210" s="299"/>
      <c r="DD210" s="300"/>
      <c r="DE210" s="356"/>
      <c r="DF210" s="356"/>
      <c r="DG210" s="301"/>
      <c r="DH210" s="321" cm="1">
        <f t="array" ref="DH210">SUMPRODUCT(--($A211:$A$2539=$A210),--(DH211:DH$2539))</f>
        <v>-17</v>
      </c>
      <c r="DI210" s="381" cm="1">
        <f t="array" ref="DI210">SUMPRODUCT(--($A211:$A$2539=$A210),--(DI211:DI$2539))</f>
        <v>-29.692381309112406</v>
      </c>
      <c r="DJ210" s="364" cm="1">
        <f t="array" ref="DJ210">SUMPRODUCT(--($A211:$A$2539=$A210),--(DJ211:DJ$2539))</f>
        <v>683</v>
      </c>
      <c r="DK210" s="364" cm="1">
        <f t="array" ref="DK210">SUMPRODUCT(--($A211:$A$2539=$A210),--(DK211:DK$2539))</f>
        <v>171</v>
      </c>
      <c r="DL210" s="364" cm="1">
        <f t="array" ref="DL210">SUMPRODUCT(--($A211:$A$2539=$A210),--(DL211:DL$2539))</f>
        <v>1</v>
      </c>
      <c r="DM210" s="364" cm="1">
        <f t="array" ref="DM210">SUMPRODUCT(--($A211:$A$2539=$A210),--(DM211:DM$2539))</f>
        <v>95</v>
      </c>
      <c r="DN210" s="364" cm="1">
        <f t="array" ref="DN210">SUMPRODUCT(--($A211:$A$2539=$A210),--(DN211:DN$2539))</f>
        <v>79</v>
      </c>
      <c r="DO210" s="364" cm="1">
        <f t="array" ref="DO210">SUMPRODUCT(--($A211:$A$2539=$A210),--(DO211:DO$2539))</f>
        <v>118</v>
      </c>
      <c r="DP210" s="369" cm="1">
        <f t="array" ref="DP210">SUMPRODUCT(--($A211:$A$2539=$A210),--(DP211:DP$2539))</f>
        <v>1483.9</v>
      </c>
      <c r="DQ210" s="369" cm="1">
        <f t="array" ref="DQ210">SUMPRODUCT(--($A211:$A$2539=$A210),--(DQ211:DQ$2539))</f>
        <v>969.89998626708893</v>
      </c>
      <c r="DR210" s="369" cm="1">
        <f t="array" ref="DR210">SUMPRODUCT(--($A211:$A$2539=$A210),--(DR211:DR$2539))</f>
        <v>513.99999999999977</v>
      </c>
      <c r="DS210" s="364" cm="1">
        <f t="array" ref="DS210">SUMPRODUCT(--($A211:$A$2539=$A210),--(DS211:DS$2539))</f>
        <v>6152</v>
      </c>
      <c r="DT210" s="364" cm="1">
        <f t="array" ref="DT210">SUMPRODUCT(--($A211:$A$2539=$A210),--(DT211:DT$2539))</f>
        <v>1331</v>
      </c>
      <c r="DU210" s="364" cm="1">
        <f t="array" ref="DU210">SUMPRODUCT(--($A211:$A$2539=$A210),--(DU211:DU$2539))</f>
        <v>654</v>
      </c>
      <c r="DV210" s="364" cm="1">
        <f t="array" ref="DV210">SUMPRODUCT(--($A211:$A$2539=$A210),--(DV211:DV$2539))</f>
        <v>592</v>
      </c>
      <c r="DW210" s="364" cm="1">
        <f t="array" ref="DW210">SUMPRODUCT(--($A211:$A$2539=$A210),--(DW211:DW$2539))</f>
        <v>162</v>
      </c>
      <c r="DX210" s="364" cm="1">
        <f t="array" ref="DX210">SUMPRODUCT(--($A211:$A$2539=$A210),--(DX211:DX$2539))</f>
        <v>426</v>
      </c>
      <c r="DY210" s="364" cm="1">
        <f t="array" ref="DY210">SUMPRODUCT(--($A211:$A$2539=$A210),--(DY211:DY$2539))</f>
        <v>14</v>
      </c>
      <c r="DZ210" s="364" cm="1">
        <f t="array" ref="DZ210">SUMPRODUCT(--($A211:$A$2539=$A210),--(DZ211:DZ$2539))</f>
        <v>50</v>
      </c>
      <c r="EA210" s="364" cm="1">
        <f t="array" ref="EA210">SUMPRODUCT(--($A211:$A$2539=$A210),--(EA211:EA$2539))</f>
        <v>47</v>
      </c>
      <c r="EB210" s="364" cm="1">
        <f t="array" ref="EB210">SUMPRODUCT(--($A211:$A$2539=$A210),--(EB211:EB$2539))</f>
        <v>4</v>
      </c>
      <c r="EC210" s="364" cm="1">
        <f t="array" ref="EC210">SUMPRODUCT(--($A211:$A$2539=$A210),--(EC211:EC$2539))</f>
        <v>1478</v>
      </c>
      <c r="ED210" s="368">
        <f>EC210/DP210*10</f>
        <v>9.9602399083496191</v>
      </c>
      <c r="EE210" s="368">
        <f>DX210/DP210*10</f>
        <v>2.8708133971291865</v>
      </c>
      <c r="EF210" s="368">
        <f>DW210/DP210*10</f>
        <v>1.091717770739268</v>
      </c>
      <c r="EG210" s="368">
        <f>DX210/DQ210*10</f>
        <v>4.3922054441878196</v>
      </c>
      <c r="EH210" s="371">
        <f>(DT210+DX210+DZ210)/DP210</f>
        <v>1.2177370442752207</v>
      </c>
      <c r="EI210" s="371"/>
      <c r="EJ210" s="367">
        <f>DT210/(DS210-DX210-DY210-DZ210)</f>
        <v>0.23507594489579653</v>
      </c>
      <c r="EK210" s="367"/>
      <c r="EL210" s="372"/>
      <c r="EM210" s="372"/>
      <c r="EN210" s="372"/>
      <c r="EO210" s="372"/>
      <c r="EP210" s="372"/>
      <c r="EQ210" s="372"/>
      <c r="ER210" s="237"/>
      <c r="ES210" s="371"/>
      <c r="ET210" s="371"/>
      <c r="EU210" s="371"/>
      <c r="EV210" s="371"/>
      <c r="EW210" s="371"/>
      <c r="EX210" s="361" cm="1">
        <f t="array" ref="EX210">SUMPRODUCT(--($A211:$A$2539=$A210),--(EX211:EX$2539))</f>
        <v>23.848779458552546</v>
      </c>
    </row>
    <row r="211" spans="1:272" ht="13" customHeight="1">
      <c r="A211" s="160" t="s">
        <v>239</v>
      </c>
      <c r="B211" s="160">
        <v>11235</v>
      </c>
      <c r="C211" s="160">
        <v>17995</v>
      </c>
      <c r="D211" s="160">
        <v>657277</v>
      </c>
      <c r="E211" s="160" t="s">
        <v>2177</v>
      </c>
      <c r="G211" s="175"/>
      <c r="H211" s="168" t="s">
        <v>454</v>
      </c>
      <c r="I211" s="169" t="s">
        <v>145</v>
      </c>
      <c r="J211" s="170">
        <v>27</v>
      </c>
      <c r="K211" s="161">
        <v>1</v>
      </c>
      <c r="M211" s="184" t="s">
        <v>837</v>
      </c>
      <c r="Z211" s="163"/>
      <c r="AS211" s="283"/>
      <c r="AT211" s="283"/>
      <c r="AU211" s="283"/>
      <c r="AV211" s="283"/>
      <c r="AW211" s="283"/>
      <c r="AX211" s="283"/>
      <c r="AY211" s="363"/>
      <c r="AZ211" s="283"/>
      <c r="BA211" s="283"/>
      <c r="BB211" s="283"/>
      <c r="BC211" s="283"/>
      <c r="BD211" s="164"/>
      <c r="BE211" s="164"/>
      <c r="BF211" s="164"/>
      <c r="BG211" s="164"/>
      <c r="BH211" s="164"/>
      <c r="BI211" s="164"/>
      <c r="BJ211" s="165"/>
      <c r="BK211" s="164"/>
      <c r="BL211" s="165"/>
      <c r="BM211" s="165"/>
      <c r="BN211" s="165"/>
      <c r="BO211" s="165"/>
      <c r="BP211" s="165"/>
      <c r="BQ211" s="165"/>
      <c r="BR211" s="165"/>
      <c r="BS211" s="289"/>
      <c r="BT211" s="297">
        <v>33</v>
      </c>
      <c r="BU211" s="284">
        <v>204.2</v>
      </c>
      <c r="BV211" s="298">
        <v>-3</v>
      </c>
      <c r="BW211" s="297"/>
      <c r="BX211" s="297"/>
      <c r="BY211" s="297"/>
      <c r="BZ211" s="297"/>
      <c r="CA211" s="284"/>
      <c r="CB211" s="298"/>
      <c r="CC211" s="297"/>
      <c r="CD211" s="284"/>
      <c r="CE211" s="352"/>
      <c r="CF211" s="298"/>
      <c r="CG211" s="297"/>
      <c r="CH211" s="284"/>
      <c r="CI211" s="352"/>
      <c r="CJ211" s="298"/>
      <c r="CK211" s="297"/>
      <c r="CL211" s="284"/>
      <c r="CM211" s="352"/>
      <c r="CN211" s="298"/>
      <c r="CO211" s="297"/>
      <c r="CP211" s="284"/>
      <c r="CQ211" s="352"/>
      <c r="CR211" s="298"/>
      <c r="CS211" s="297"/>
      <c r="CT211" s="284"/>
      <c r="CU211" s="352"/>
      <c r="CV211" s="352"/>
      <c r="CW211" s="298"/>
      <c r="CX211" s="297"/>
      <c r="CY211" s="284"/>
      <c r="CZ211" s="352"/>
      <c r="DA211" s="352"/>
      <c r="DB211" s="298"/>
      <c r="DC211" s="297"/>
      <c r="DD211" s="284"/>
      <c r="DE211" s="352"/>
      <c r="DF211" s="352"/>
      <c r="DG211" s="298"/>
      <c r="DH211" s="320">
        <v>-3</v>
      </c>
      <c r="DI211" s="319">
        <v>0</v>
      </c>
      <c r="DJ211" s="163">
        <v>33</v>
      </c>
      <c r="DK211" s="163">
        <v>33</v>
      </c>
      <c r="DL211" s="163">
        <v>1</v>
      </c>
      <c r="DM211" s="163">
        <v>13</v>
      </c>
      <c r="DN211" s="163">
        <v>10</v>
      </c>
      <c r="DO211" s="163">
        <v>0</v>
      </c>
      <c r="DP211" s="165">
        <v>204.2</v>
      </c>
      <c r="DQ211" s="165">
        <v>204.19999694824199</v>
      </c>
      <c r="DR211" s="165"/>
      <c r="DS211" s="163">
        <v>841</v>
      </c>
      <c r="DT211" s="163">
        <v>202</v>
      </c>
      <c r="DU211" s="163">
        <v>83</v>
      </c>
      <c r="DV211" s="163">
        <v>79</v>
      </c>
      <c r="DW211" s="163">
        <v>11</v>
      </c>
      <c r="DX211" s="163">
        <v>50</v>
      </c>
      <c r="DY211" s="163">
        <v>3</v>
      </c>
      <c r="DZ211" s="163">
        <v>2</v>
      </c>
      <c r="EA211" s="163">
        <v>4</v>
      </c>
      <c r="EB211" s="163">
        <v>1</v>
      </c>
      <c r="EC211" s="163">
        <v>172</v>
      </c>
      <c r="ED211" s="165">
        <v>7.5635182912382</v>
      </c>
      <c r="EE211" s="165">
        <v>2.1986971776855202</v>
      </c>
      <c r="EF211" s="165">
        <v>0.48371337909081502</v>
      </c>
      <c r="EG211" s="165">
        <v>8.8827365978495205</v>
      </c>
      <c r="EH211" s="166">
        <v>1.2312704195038899</v>
      </c>
      <c r="EI211" s="165">
        <v>95.604485125569994</v>
      </c>
      <c r="EJ211" s="164">
        <v>0.256020278833967</v>
      </c>
      <c r="EK211" s="164">
        <v>0.315181518151815</v>
      </c>
      <c r="EL211" s="283">
        <v>0.56818181800000001</v>
      </c>
      <c r="EM211" s="283">
        <v>0.20454545399999999</v>
      </c>
      <c r="EN211" s="283">
        <v>0.22727272700000001</v>
      </c>
      <c r="EO211" s="283">
        <v>6.969206E-2</v>
      </c>
      <c r="EP211" s="283">
        <v>0.46029173000000001</v>
      </c>
      <c r="EQ211" s="283">
        <v>8.5259210000000002E-2</v>
      </c>
      <c r="ER211" s="165">
        <v>-1.11057580969559</v>
      </c>
      <c r="ES211" s="166">
        <v>3.4739415407431302</v>
      </c>
      <c r="ET211" s="166">
        <v>4.22</v>
      </c>
      <c r="EU211" s="166">
        <v>2.9468189151965301</v>
      </c>
      <c r="EV211" s="166">
        <v>3.2824609027308198</v>
      </c>
      <c r="EW211" s="166">
        <v>3.6145185686734602</v>
      </c>
      <c r="EX211" s="289">
        <v>4.4175691604614196</v>
      </c>
    </row>
    <row r="212" spans="1:272" ht="13" customHeight="1">
      <c r="A212" s="160" t="s">
        <v>239</v>
      </c>
      <c r="B212" s="160">
        <v>12795</v>
      </c>
      <c r="C212" s="160">
        <v>27782</v>
      </c>
      <c r="D212" s="160">
        <v>694297</v>
      </c>
      <c r="E212" s="160" t="s">
        <v>45</v>
      </c>
      <c r="G212" s="175"/>
      <c r="H212" s="162" t="s">
        <v>3574</v>
      </c>
      <c r="I212" s="162" t="s">
        <v>544</v>
      </c>
      <c r="J212" s="160">
        <v>25</v>
      </c>
      <c r="K212" s="161">
        <v>1</v>
      </c>
      <c r="Z212" s="163"/>
      <c r="AS212" s="283"/>
      <c r="AT212" s="283"/>
      <c r="AU212" s="283"/>
      <c r="AV212" s="283"/>
      <c r="AW212" s="283"/>
      <c r="AX212" s="283"/>
      <c r="AY212" s="363"/>
      <c r="AZ212" s="283"/>
      <c r="BA212" s="283"/>
      <c r="BB212" s="283"/>
      <c r="BC212" s="283"/>
      <c r="BD212" s="164"/>
      <c r="BE212" s="164"/>
      <c r="BF212" s="164"/>
      <c r="BG212" s="164"/>
      <c r="BH212" s="164"/>
      <c r="BI212" s="164"/>
      <c r="BJ212" s="165"/>
      <c r="BK212" s="164"/>
      <c r="BL212" s="165"/>
      <c r="BM212" s="165"/>
      <c r="BN212" s="165"/>
      <c r="BO212" s="165"/>
      <c r="BP212" s="165"/>
      <c r="BQ212" s="165"/>
      <c r="BR212" s="165"/>
      <c r="BS212" s="289"/>
      <c r="BT212" s="297">
        <v>31</v>
      </c>
      <c r="BU212" s="284">
        <v>176.1</v>
      </c>
      <c r="BV212" s="298">
        <v>-1</v>
      </c>
      <c r="BW212" s="297"/>
      <c r="BX212" s="297"/>
      <c r="BY212" s="297"/>
      <c r="BZ212" s="297"/>
      <c r="CA212" s="284"/>
      <c r="CB212" s="298"/>
      <c r="CC212" s="297"/>
      <c r="CD212" s="284"/>
      <c r="CE212" s="352"/>
      <c r="CF212" s="298"/>
      <c r="CG212" s="297"/>
      <c r="CH212" s="284"/>
      <c r="CI212" s="352"/>
      <c r="CJ212" s="298"/>
      <c r="CK212" s="297"/>
      <c r="CL212" s="284"/>
      <c r="CM212" s="352"/>
      <c r="CN212" s="298"/>
      <c r="CO212" s="297"/>
      <c r="CP212" s="284"/>
      <c r="CQ212" s="352"/>
      <c r="CR212" s="298"/>
      <c r="CS212" s="297"/>
      <c r="CT212" s="284"/>
      <c r="CU212" s="352"/>
      <c r="CV212" s="352"/>
      <c r="CW212" s="298"/>
      <c r="CX212" s="297"/>
      <c r="CY212" s="284"/>
      <c r="CZ212" s="352"/>
      <c r="DA212" s="352"/>
      <c r="DB212" s="298"/>
      <c r="DC212" s="297"/>
      <c r="DD212" s="284"/>
      <c r="DE212" s="352"/>
      <c r="DF212" s="352"/>
      <c r="DG212" s="298"/>
      <c r="DH212" s="320">
        <v>-1</v>
      </c>
      <c r="DI212" s="319">
        <v>0</v>
      </c>
      <c r="DJ212" s="163">
        <v>32</v>
      </c>
      <c r="DK212" s="163">
        <v>32</v>
      </c>
      <c r="DL212" s="163">
        <v>0</v>
      </c>
      <c r="DM212" s="163">
        <v>11</v>
      </c>
      <c r="DN212" s="163">
        <v>10</v>
      </c>
      <c r="DO212" s="163">
        <v>0</v>
      </c>
      <c r="DP212" s="165">
        <v>181.2</v>
      </c>
      <c r="DQ212" s="165">
        <v>181.19999694824199</v>
      </c>
      <c r="DR212" s="165"/>
      <c r="DS212" s="163">
        <v>760</v>
      </c>
      <c r="DT212" s="163">
        <v>183</v>
      </c>
      <c r="DU212" s="163">
        <v>103</v>
      </c>
      <c r="DV212" s="163">
        <v>95</v>
      </c>
      <c r="DW212" s="163">
        <v>24</v>
      </c>
      <c r="DX212" s="163">
        <v>42</v>
      </c>
      <c r="DY212" s="163">
        <v>1</v>
      </c>
      <c r="DZ212" s="163">
        <v>4</v>
      </c>
      <c r="EA212" s="163">
        <v>1</v>
      </c>
      <c r="EB212" s="163">
        <v>0</v>
      </c>
      <c r="EC212" s="163">
        <v>185</v>
      </c>
      <c r="ED212" s="165">
        <v>9.1651381278858999</v>
      </c>
      <c r="EE212" s="165">
        <v>2.0807340614659799</v>
      </c>
      <c r="EF212" s="165">
        <v>1.18899089226627</v>
      </c>
      <c r="EG212" s="165">
        <v>9.0660555535303793</v>
      </c>
      <c r="EH212" s="166">
        <v>1.23853217944404</v>
      </c>
      <c r="EI212" s="165">
        <v>96.168339181661906</v>
      </c>
      <c r="EJ212" s="164">
        <v>0.25630252100840301</v>
      </c>
      <c r="EK212" s="164">
        <v>0.31485148514851402</v>
      </c>
      <c r="EL212" s="283">
        <v>0.414913957</v>
      </c>
      <c r="EM212" s="283">
        <v>0.19694072600000001</v>
      </c>
      <c r="EN212" s="283">
        <v>0.38814531499999999</v>
      </c>
      <c r="EO212" s="283">
        <v>8.128544E-2</v>
      </c>
      <c r="EP212" s="283">
        <v>0.38752363000000001</v>
      </c>
      <c r="EQ212" s="283">
        <v>0.11369324</v>
      </c>
      <c r="ER212" s="165">
        <v>-0.83362327643247103</v>
      </c>
      <c r="ES212" s="166">
        <v>4.7064222818873498</v>
      </c>
      <c r="ET212" s="166">
        <v>3.75</v>
      </c>
      <c r="EU212" s="166">
        <v>3.6070556301007399</v>
      </c>
      <c r="EV212" s="166">
        <v>3.5792979159766301</v>
      </c>
      <c r="EW212" s="166">
        <v>3.6500811661901</v>
      </c>
      <c r="EX212" s="289">
        <v>3.13497567176818</v>
      </c>
    </row>
    <row r="213" spans="1:272" ht="13" customHeight="1">
      <c r="A213" s="160" t="s">
        <v>239</v>
      </c>
      <c r="B213" s="160">
        <v>12141</v>
      </c>
      <c r="C213" s="160">
        <v>25880</v>
      </c>
      <c r="D213" s="160">
        <v>686613</v>
      </c>
      <c r="E213" s="160" t="s">
        <v>614</v>
      </c>
      <c r="G213" s="175"/>
      <c r="H213" s="162" t="s">
        <v>606</v>
      </c>
      <c r="I213" s="162" t="s">
        <v>163</v>
      </c>
      <c r="J213" s="160">
        <v>25</v>
      </c>
      <c r="K213" s="161">
        <v>1</v>
      </c>
      <c r="M213" s="184" t="s">
        <v>837</v>
      </c>
      <c r="Z213" s="163"/>
      <c r="AS213" s="283"/>
      <c r="AT213" s="283"/>
      <c r="AU213" s="283"/>
      <c r="AV213" s="283"/>
      <c r="AW213" s="283"/>
      <c r="AX213" s="283"/>
      <c r="AY213" s="363"/>
      <c r="AZ213" s="283"/>
      <c r="BA213" s="283"/>
      <c r="BB213" s="283"/>
      <c r="BC213" s="283"/>
      <c r="BD213" s="164"/>
      <c r="BE213" s="164"/>
      <c r="BF213" s="164"/>
      <c r="BG213" s="164"/>
      <c r="BH213" s="164"/>
      <c r="BI213" s="164"/>
      <c r="BJ213" s="165"/>
      <c r="BK213" s="164"/>
      <c r="BL213" s="165"/>
      <c r="BM213" s="165"/>
      <c r="BN213" s="165"/>
      <c r="BO213" s="165"/>
      <c r="BP213" s="165"/>
      <c r="BQ213" s="165"/>
      <c r="BR213" s="165"/>
      <c r="BS213" s="289"/>
      <c r="BT213" s="297">
        <v>31</v>
      </c>
      <c r="BU213" s="284">
        <v>170</v>
      </c>
      <c r="BV213" s="298">
        <v>-4</v>
      </c>
      <c r="BW213" s="297"/>
      <c r="BX213" s="297"/>
      <c r="BY213" s="297"/>
      <c r="BZ213" s="297"/>
      <c r="CA213" s="284"/>
      <c r="CB213" s="298"/>
      <c r="CC213" s="297"/>
      <c r="CD213" s="284"/>
      <c r="CE213" s="352"/>
      <c r="CF213" s="298"/>
      <c r="CG213" s="297"/>
      <c r="CH213" s="284"/>
      <c r="CI213" s="352"/>
      <c r="CJ213" s="298"/>
      <c r="CK213" s="297"/>
      <c r="CL213" s="284"/>
      <c r="CM213" s="352"/>
      <c r="CN213" s="298"/>
      <c r="CO213" s="297"/>
      <c r="CP213" s="284"/>
      <c r="CQ213" s="352"/>
      <c r="CR213" s="298"/>
      <c r="CS213" s="297"/>
      <c r="CT213" s="284"/>
      <c r="CU213" s="352"/>
      <c r="CV213" s="352"/>
      <c r="CW213" s="298"/>
      <c r="CX213" s="297"/>
      <c r="CY213" s="284"/>
      <c r="CZ213" s="352"/>
      <c r="DA213" s="352"/>
      <c r="DB213" s="298"/>
      <c r="DC213" s="297"/>
      <c r="DD213" s="284"/>
      <c r="DE213" s="352"/>
      <c r="DF213" s="352"/>
      <c r="DG213" s="298"/>
      <c r="DH213" s="320">
        <v>-4</v>
      </c>
      <c r="DI213" s="319">
        <v>0</v>
      </c>
      <c r="DJ213" s="163">
        <v>31</v>
      </c>
      <c r="DK213" s="163">
        <v>30</v>
      </c>
      <c r="DL213" s="163">
        <v>0</v>
      </c>
      <c r="DM213" s="163">
        <v>11</v>
      </c>
      <c r="DN213" s="163">
        <v>9</v>
      </c>
      <c r="DO213" s="163">
        <v>0</v>
      </c>
      <c r="DP213" s="165">
        <v>170</v>
      </c>
      <c r="DQ213" s="165">
        <v>165</v>
      </c>
      <c r="DR213" s="165">
        <v>5</v>
      </c>
      <c r="DS213" s="163">
        <v>712</v>
      </c>
      <c r="DT213" s="163">
        <v>156</v>
      </c>
      <c r="DU213" s="163">
        <v>71</v>
      </c>
      <c r="DV213" s="163">
        <v>66</v>
      </c>
      <c r="DW213" s="163">
        <v>18</v>
      </c>
      <c r="DX213" s="163">
        <v>60</v>
      </c>
      <c r="DY213" s="163">
        <v>0</v>
      </c>
      <c r="DZ213" s="163">
        <v>5</v>
      </c>
      <c r="EA213" s="163">
        <v>4</v>
      </c>
      <c r="EB213" s="163">
        <v>1</v>
      </c>
      <c r="EC213" s="163">
        <v>179</v>
      </c>
      <c r="ED213" s="165">
        <v>9.4764705882352906</v>
      </c>
      <c r="EE213" s="165">
        <v>3.1764705882352899</v>
      </c>
      <c r="EF213" s="165">
        <v>0.95294117647058796</v>
      </c>
      <c r="EG213" s="165">
        <v>8.2588235294117602</v>
      </c>
      <c r="EH213" s="166">
        <v>1.27058823529411</v>
      </c>
      <c r="EI213" s="165">
        <v>101.499085141644</v>
      </c>
      <c r="EJ213" s="164">
        <v>0.24111282843894899</v>
      </c>
      <c r="EK213" s="164">
        <v>0.30666666666666598</v>
      </c>
      <c r="EL213" s="283">
        <v>0.489270386</v>
      </c>
      <c r="EM213" s="283">
        <v>0.206008583</v>
      </c>
      <c r="EN213" s="283">
        <v>0.30472103</v>
      </c>
      <c r="EO213" s="283">
        <v>4.4871790000000002E-2</v>
      </c>
      <c r="EP213" s="283">
        <v>0.30341879999999999</v>
      </c>
      <c r="EQ213" s="283">
        <v>0.10276817000000001</v>
      </c>
      <c r="ER213" s="165">
        <v>0.53144220519860197</v>
      </c>
      <c r="ES213" s="166">
        <v>3.49411764705882</v>
      </c>
      <c r="ET213" s="166">
        <v>3.27</v>
      </c>
      <c r="EU213" s="166">
        <v>3.5843356917886098</v>
      </c>
      <c r="EV213" s="166">
        <v>3.4709176547387002</v>
      </c>
      <c r="EW213" s="166">
        <v>3.74411460059514</v>
      </c>
      <c r="EX213" s="289">
        <v>3.1271531321108301</v>
      </c>
    </row>
    <row r="214" spans="1:272" ht="13" customHeight="1">
      <c r="A214" s="160" t="s">
        <v>239</v>
      </c>
      <c r="B214" s="160">
        <v>10141</v>
      </c>
      <c r="C214" s="160">
        <v>13774</v>
      </c>
      <c r="D214" s="160">
        <v>621107</v>
      </c>
      <c r="E214" s="160" t="s">
        <v>3331</v>
      </c>
      <c r="G214" s="175"/>
      <c r="H214" s="168" t="s">
        <v>749</v>
      </c>
      <c r="I214" s="169" t="s">
        <v>174</v>
      </c>
      <c r="J214" s="170">
        <v>30</v>
      </c>
      <c r="K214" s="161">
        <v>1</v>
      </c>
      <c r="M214" s="184" t="s">
        <v>837</v>
      </c>
      <c r="Z214" s="163"/>
      <c r="AS214" s="283"/>
      <c r="AT214" s="283"/>
      <c r="AU214" s="283"/>
      <c r="AV214" s="283"/>
      <c r="AW214" s="283"/>
      <c r="AX214" s="283"/>
      <c r="AY214" s="363"/>
      <c r="AZ214" s="283"/>
      <c r="BA214" s="283"/>
      <c r="BB214" s="283"/>
      <c r="BC214" s="283"/>
      <c r="BD214" s="164"/>
      <c r="BE214" s="164"/>
      <c r="BF214" s="164"/>
      <c r="BG214" s="164"/>
      <c r="BH214" s="164"/>
      <c r="BI214" s="164"/>
      <c r="BJ214" s="165"/>
      <c r="BK214" s="164"/>
      <c r="BL214" s="165"/>
      <c r="BM214" s="165"/>
      <c r="BN214" s="165"/>
      <c r="BO214" s="165"/>
      <c r="BP214" s="165"/>
      <c r="BQ214" s="165"/>
      <c r="BR214" s="165"/>
      <c r="BS214" s="289"/>
      <c r="BT214" s="297">
        <v>28</v>
      </c>
      <c r="BU214" s="284">
        <v>165.1</v>
      </c>
      <c r="BV214" s="298">
        <v>4</v>
      </c>
      <c r="BW214" s="297"/>
      <c r="BX214" s="297"/>
      <c r="BY214" s="297"/>
      <c r="BZ214" s="297"/>
      <c r="CA214" s="284"/>
      <c r="CB214" s="298"/>
      <c r="CC214" s="297"/>
      <c r="CD214" s="284"/>
      <c r="CE214" s="352"/>
      <c r="CF214" s="298"/>
      <c r="CG214" s="297"/>
      <c r="CH214" s="284"/>
      <c r="CI214" s="352"/>
      <c r="CJ214" s="298"/>
      <c r="CK214" s="297"/>
      <c r="CL214" s="284"/>
      <c r="CM214" s="352"/>
      <c r="CN214" s="298"/>
      <c r="CO214" s="297"/>
      <c r="CP214" s="284"/>
      <c r="CQ214" s="352"/>
      <c r="CR214" s="298"/>
      <c r="CS214" s="297"/>
      <c r="CT214" s="284"/>
      <c r="CU214" s="352"/>
      <c r="CV214" s="352"/>
      <c r="CW214" s="298"/>
      <c r="CX214" s="297"/>
      <c r="CY214" s="284"/>
      <c r="CZ214" s="352"/>
      <c r="DA214" s="352"/>
      <c r="DB214" s="298"/>
      <c r="DC214" s="297"/>
      <c r="DD214" s="284"/>
      <c r="DE214" s="352"/>
      <c r="DF214" s="352"/>
      <c r="DG214" s="298"/>
      <c r="DH214" s="320">
        <v>4</v>
      </c>
      <c r="DI214" s="319">
        <v>0</v>
      </c>
      <c r="DJ214" s="163">
        <v>28</v>
      </c>
      <c r="DK214" s="163">
        <v>28</v>
      </c>
      <c r="DL214" s="163">
        <v>0</v>
      </c>
      <c r="DM214" s="163">
        <v>10</v>
      </c>
      <c r="DN214" s="163">
        <v>9</v>
      </c>
      <c r="DO214" s="163">
        <v>0</v>
      </c>
      <c r="DP214" s="165">
        <v>165.1</v>
      </c>
      <c r="DQ214" s="165">
        <v>165.09999847412101</v>
      </c>
      <c r="DR214" s="165"/>
      <c r="DS214" s="163">
        <v>684</v>
      </c>
      <c r="DT214" s="163">
        <v>166</v>
      </c>
      <c r="DU214" s="163">
        <v>71</v>
      </c>
      <c r="DV214" s="163">
        <v>66</v>
      </c>
      <c r="DW214" s="163">
        <v>22</v>
      </c>
      <c r="DX214" s="163">
        <v>24</v>
      </c>
      <c r="DY214" s="163">
        <v>0</v>
      </c>
      <c r="DZ214" s="163">
        <v>3</v>
      </c>
      <c r="EA214" s="163">
        <v>2</v>
      </c>
      <c r="EB214" s="163">
        <v>0</v>
      </c>
      <c r="EC214" s="163">
        <v>134</v>
      </c>
      <c r="ED214" s="165">
        <v>7.2943548948099899</v>
      </c>
      <c r="EE214" s="165">
        <v>1.3064516229510399</v>
      </c>
      <c r="EF214" s="165">
        <v>1.19758065437178</v>
      </c>
      <c r="EG214" s="165">
        <v>9.0362903920780493</v>
      </c>
      <c r="EH214" s="166">
        <v>1.1491935572254499</v>
      </c>
      <c r="EI214" s="165">
        <v>91.801648613608705</v>
      </c>
      <c r="EJ214" s="164">
        <v>0.25266362252663599</v>
      </c>
      <c r="EK214" s="164">
        <v>0.28742514970059801</v>
      </c>
      <c r="EL214" s="283">
        <v>0.42746614999999999</v>
      </c>
      <c r="EM214" s="283">
        <v>0.19729206899999999</v>
      </c>
      <c r="EN214" s="283">
        <v>0.375241779</v>
      </c>
      <c r="EO214" s="283">
        <v>7.4569789999999997E-2</v>
      </c>
      <c r="EP214" s="283">
        <v>0.35946463000000001</v>
      </c>
      <c r="EQ214" s="283">
        <v>9.6035960000000004E-2</v>
      </c>
      <c r="ER214" s="165">
        <v>0.940870642576211</v>
      </c>
      <c r="ES214" s="166">
        <v>3.5927419631153601</v>
      </c>
      <c r="ET214" s="166">
        <v>3.62</v>
      </c>
      <c r="EU214" s="166">
        <v>3.7654789601509799</v>
      </c>
      <c r="EV214" s="166">
        <v>3.8099249426356101</v>
      </c>
      <c r="EW214" s="166">
        <v>3.96696708780977</v>
      </c>
      <c r="EX214" s="289">
        <v>2.77344810962677</v>
      </c>
    </row>
    <row r="215" spans="1:272" ht="13" customHeight="1">
      <c r="A215" s="160" t="s">
        <v>239</v>
      </c>
      <c r="B215" s="160">
        <v>12203</v>
      </c>
      <c r="C215" s="160">
        <v>20253</v>
      </c>
      <c r="D215" s="160">
        <v>643377</v>
      </c>
      <c r="E215" s="160" t="s">
        <v>567</v>
      </c>
      <c r="G215" s="175"/>
      <c r="H215" s="162" t="s">
        <v>2431</v>
      </c>
      <c r="I215" s="162" t="s">
        <v>408</v>
      </c>
      <c r="J215" s="161">
        <v>29</v>
      </c>
      <c r="K215" s="161">
        <v>1</v>
      </c>
      <c r="M215" s="184" t="s">
        <v>837</v>
      </c>
      <c r="Z215" s="163"/>
      <c r="AS215" s="283"/>
      <c r="AT215" s="283"/>
      <c r="AU215" s="283"/>
      <c r="AV215" s="283"/>
      <c r="AW215" s="283"/>
      <c r="AX215" s="283"/>
      <c r="AY215" s="363"/>
      <c r="AZ215" s="283"/>
      <c r="BA215" s="283"/>
      <c r="BB215" s="283"/>
      <c r="BC215" s="283"/>
      <c r="BD215" s="164"/>
      <c r="BE215" s="164"/>
      <c r="BF215" s="164"/>
      <c r="BG215" s="164"/>
      <c r="BH215" s="164"/>
      <c r="BI215" s="164"/>
      <c r="BJ215" s="165"/>
      <c r="BK215" s="164"/>
      <c r="BL215" s="165"/>
      <c r="BM215" s="165"/>
      <c r="BN215" s="165"/>
      <c r="BO215" s="165"/>
      <c r="BP215" s="165"/>
      <c r="BQ215" s="165"/>
      <c r="BR215" s="165"/>
      <c r="BS215" s="289"/>
      <c r="BT215" s="297">
        <v>72</v>
      </c>
      <c r="BU215" s="284">
        <v>71</v>
      </c>
      <c r="BV215" s="298">
        <v>1</v>
      </c>
      <c r="BW215" s="297"/>
      <c r="BX215" s="297"/>
      <c r="BY215" s="297"/>
      <c r="BZ215" s="297"/>
      <c r="CA215" s="284"/>
      <c r="CB215" s="298"/>
      <c r="CC215" s="297"/>
      <c r="CD215" s="284"/>
      <c r="CE215" s="352"/>
      <c r="CF215" s="298"/>
      <c r="CG215" s="297"/>
      <c r="CH215" s="284"/>
      <c r="CI215" s="352"/>
      <c r="CJ215" s="298"/>
      <c r="CK215" s="297"/>
      <c r="CL215" s="284"/>
      <c r="CM215" s="352"/>
      <c r="CN215" s="298"/>
      <c r="CO215" s="297"/>
      <c r="CP215" s="284"/>
      <c r="CQ215" s="352"/>
      <c r="CR215" s="298"/>
      <c r="CS215" s="297"/>
      <c r="CT215" s="284"/>
      <c r="CU215" s="352"/>
      <c r="CV215" s="352"/>
      <c r="CW215" s="298"/>
      <c r="CX215" s="297"/>
      <c r="CY215" s="284"/>
      <c r="CZ215" s="352"/>
      <c r="DA215" s="352"/>
      <c r="DB215" s="298"/>
      <c r="DC215" s="297"/>
      <c r="DD215" s="284"/>
      <c r="DE215" s="352"/>
      <c r="DF215" s="352"/>
      <c r="DG215" s="298"/>
      <c r="DH215" s="320">
        <v>1</v>
      </c>
      <c r="DI215" s="319">
        <v>0</v>
      </c>
      <c r="DJ215" s="163">
        <v>72</v>
      </c>
      <c r="DK215" s="163">
        <v>0</v>
      </c>
      <c r="DL215" s="163">
        <v>0</v>
      </c>
      <c r="DM215" s="163">
        <v>5</v>
      </c>
      <c r="DN215" s="163">
        <v>5</v>
      </c>
      <c r="DO215" s="163">
        <v>10</v>
      </c>
      <c r="DP215" s="165">
        <v>71</v>
      </c>
      <c r="DQ215" s="165"/>
      <c r="DR215" s="165">
        <v>71</v>
      </c>
      <c r="DS215" s="163">
        <v>276</v>
      </c>
      <c r="DT215" s="163">
        <v>47</v>
      </c>
      <c r="DU215" s="163">
        <v>19</v>
      </c>
      <c r="DV215" s="163">
        <v>16</v>
      </c>
      <c r="DW215" s="163">
        <v>4</v>
      </c>
      <c r="DX215" s="163">
        <v>15</v>
      </c>
      <c r="DY215" s="163">
        <v>1</v>
      </c>
      <c r="DZ215" s="163">
        <v>2</v>
      </c>
      <c r="EA215" s="163">
        <v>4</v>
      </c>
      <c r="EB215" s="163">
        <v>0</v>
      </c>
      <c r="EC215" s="163">
        <v>95</v>
      </c>
      <c r="ED215" s="165">
        <v>12.0422548151424</v>
      </c>
      <c r="EE215" s="165">
        <v>1.90140865502249</v>
      </c>
      <c r="EF215" s="165">
        <v>0.50704230800599703</v>
      </c>
      <c r="EG215" s="165">
        <v>5.9577471190704596</v>
      </c>
      <c r="EH215" s="166">
        <v>0.87323953045477298</v>
      </c>
      <c r="EI215" s="165">
        <v>69.757464289886002</v>
      </c>
      <c r="EJ215" s="164">
        <v>0.18146718146718099</v>
      </c>
      <c r="EK215" s="164">
        <v>0.26874999999999999</v>
      </c>
      <c r="EL215" s="283">
        <v>0.52173913000000005</v>
      </c>
      <c r="EM215" s="283">
        <v>0.15527950300000001</v>
      </c>
      <c r="EN215" s="283">
        <v>0.32298136599999999</v>
      </c>
      <c r="EO215" s="283">
        <v>7.9268290000000005E-2</v>
      </c>
      <c r="EP215" s="283">
        <v>0.38414633999999998</v>
      </c>
      <c r="EQ215" s="283">
        <v>0.18445692999999999</v>
      </c>
      <c r="ER215" s="165">
        <v>-0.50145435493361101</v>
      </c>
      <c r="ES215" s="166">
        <v>2.0281692320239801</v>
      </c>
      <c r="ET215" s="166">
        <v>2.34</v>
      </c>
      <c r="EU215" s="166">
        <v>1.9413363886172601</v>
      </c>
      <c r="EV215" s="166">
        <v>2.3163993680670001</v>
      </c>
      <c r="EW215" s="166">
        <v>2.1481302431121598</v>
      </c>
      <c r="EX215" s="289">
        <v>2.5994567871093701</v>
      </c>
    </row>
    <row r="216" spans="1:272" ht="13" customHeight="1">
      <c r="A216" s="160" t="s">
        <v>239</v>
      </c>
      <c r="B216" s="160">
        <v>11014</v>
      </c>
      <c r="C216" s="160">
        <v>18679</v>
      </c>
      <c r="D216" s="160">
        <v>642547</v>
      </c>
      <c r="E216" s="160" t="s">
        <v>563</v>
      </c>
      <c r="G216" s="175"/>
      <c r="H216" s="168" t="s">
        <v>125</v>
      </c>
      <c r="I216" s="169" t="s">
        <v>154</v>
      </c>
      <c r="J216" s="170">
        <v>28</v>
      </c>
      <c r="K216" s="161">
        <v>1</v>
      </c>
      <c r="M216" s="184" t="s">
        <v>837</v>
      </c>
      <c r="Z216" s="163"/>
      <c r="AS216" s="283"/>
      <c r="AT216" s="283"/>
      <c r="AU216" s="283"/>
      <c r="AV216" s="283"/>
      <c r="AW216" s="283"/>
      <c r="AX216" s="283"/>
      <c r="AY216" s="363"/>
      <c r="AZ216" s="283"/>
      <c r="BA216" s="283"/>
      <c r="BB216" s="283"/>
      <c r="BC216" s="283"/>
      <c r="BD216" s="164"/>
      <c r="BE216" s="164"/>
      <c r="BF216" s="164"/>
      <c r="BG216" s="164"/>
      <c r="BH216" s="164"/>
      <c r="BI216" s="164"/>
      <c r="BJ216" s="165"/>
      <c r="BK216" s="164"/>
      <c r="BL216" s="165"/>
      <c r="BM216" s="165"/>
      <c r="BN216" s="165"/>
      <c r="BO216" s="165"/>
      <c r="BP216" s="165"/>
      <c r="BQ216" s="165"/>
      <c r="BR216" s="165"/>
      <c r="BS216" s="289"/>
      <c r="BT216" s="297">
        <v>32</v>
      </c>
      <c r="BU216" s="284">
        <v>173.2</v>
      </c>
      <c r="BV216" s="298">
        <v>1</v>
      </c>
      <c r="BW216" s="297"/>
      <c r="BX216" s="297"/>
      <c r="BY216" s="297"/>
      <c r="BZ216" s="297"/>
      <c r="CA216" s="284"/>
      <c r="CB216" s="298"/>
      <c r="CC216" s="297"/>
      <c r="CD216" s="284"/>
      <c r="CE216" s="352"/>
      <c r="CF216" s="298"/>
      <c r="CG216" s="297"/>
      <c r="CH216" s="284"/>
      <c r="CI216" s="352"/>
      <c r="CJ216" s="298"/>
      <c r="CK216" s="297"/>
      <c r="CL216" s="284"/>
      <c r="CM216" s="352"/>
      <c r="CN216" s="298"/>
      <c r="CO216" s="297"/>
      <c r="CP216" s="284"/>
      <c r="CQ216" s="352"/>
      <c r="CR216" s="298"/>
      <c r="CS216" s="297"/>
      <c r="CT216" s="284"/>
      <c r="CU216" s="352"/>
      <c r="CV216" s="352"/>
      <c r="CW216" s="298"/>
      <c r="CX216" s="297"/>
      <c r="CY216" s="284"/>
      <c r="CZ216" s="352"/>
      <c r="DA216" s="352"/>
      <c r="DB216" s="298"/>
      <c r="DC216" s="297"/>
      <c r="DD216" s="284"/>
      <c r="DE216" s="352"/>
      <c r="DF216" s="352"/>
      <c r="DG216" s="298"/>
      <c r="DH216" s="320">
        <v>1</v>
      </c>
      <c r="DI216" s="319">
        <v>0</v>
      </c>
      <c r="DJ216" s="163">
        <v>32</v>
      </c>
      <c r="DK216" s="163">
        <v>32</v>
      </c>
      <c r="DL216" s="163">
        <v>0</v>
      </c>
      <c r="DM216" s="163">
        <v>11</v>
      </c>
      <c r="DN216" s="163">
        <v>9</v>
      </c>
      <c r="DO216" s="163">
        <v>0</v>
      </c>
      <c r="DP216" s="165">
        <v>173.2</v>
      </c>
      <c r="DQ216" s="165">
        <v>173.19999694824199</v>
      </c>
      <c r="DR216" s="165"/>
      <c r="DS216" s="163">
        <v>725</v>
      </c>
      <c r="DT216" s="163">
        <v>143</v>
      </c>
      <c r="DU216" s="163">
        <v>74</v>
      </c>
      <c r="DV216" s="163">
        <v>71</v>
      </c>
      <c r="DW216" s="163">
        <v>26</v>
      </c>
      <c r="DX216" s="163">
        <v>68</v>
      </c>
      <c r="DY216" s="163">
        <v>0</v>
      </c>
      <c r="DZ216" s="163">
        <v>10</v>
      </c>
      <c r="EA216" s="163">
        <v>8</v>
      </c>
      <c r="EB216" s="163">
        <v>1</v>
      </c>
      <c r="EC216" s="163">
        <v>200</v>
      </c>
      <c r="ED216" s="165">
        <v>10.3646839084549</v>
      </c>
      <c r="EE216" s="165">
        <v>3.5239925288746901</v>
      </c>
      <c r="EF216" s="165">
        <v>1.34740890809914</v>
      </c>
      <c r="EG216" s="165">
        <v>7.4107489945453198</v>
      </c>
      <c r="EH216" s="166">
        <v>1.2149712803799999</v>
      </c>
      <c r="EI216" s="165">
        <v>94.338905461471796</v>
      </c>
      <c r="EJ216" s="164">
        <v>0.221020092735703</v>
      </c>
      <c r="EK216" s="164">
        <v>0.27790973871733898</v>
      </c>
      <c r="EL216" s="283">
        <v>0.36651583700000001</v>
      </c>
      <c r="EM216" s="283">
        <v>0.18552036099999999</v>
      </c>
      <c r="EN216" s="283">
        <v>0.44796380000000002</v>
      </c>
      <c r="EO216" s="283">
        <v>8.7248320000000004E-2</v>
      </c>
      <c r="EP216" s="283">
        <v>0.36465323999999999</v>
      </c>
      <c r="EQ216" s="283">
        <v>0.13127036</v>
      </c>
      <c r="ER216" s="165">
        <v>-0.13351139576906301</v>
      </c>
      <c r="ES216" s="166">
        <v>3.67946278750152</v>
      </c>
      <c r="ET216" s="166">
        <v>3.88</v>
      </c>
      <c r="EU216" s="166">
        <v>4.1570917619952299</v>
      </c>
      <c r="EV216" s="166">
        <v>3.93480858034884</v>
      </c>
      <c r="EW216" s="166">
        <v>3.7796165713325101</v>
      </c>
      <c r="EX216" s="289">
        <v>2.31737065315246</v>
      </c>
    </row>
    <row r="217" spans="1:272" ht="13" customHeight="1">
      <c r="A217" s="160" t="s">
        <v>239</v>
      </c>
      <c r="B217" s="160">
        <v>11625</v>
      </c>
      <c r="C217" s="160">
        <v>21032</v>
      </c>
      <c r="D217" s="160">
        <v>661403</v>
      </c>
      <c r="E217" s="160" t="s">
        <v>213</v>
      </c>
      <c r="G217" s="175"/>
      <c r="H217" s="168" t="s">
        <v>1301</v>
      </c>
      <c r="I217" s="169" t="s">
        <v>1200</v>
      </c>
      <c r="J217" s="170">
        <v>26</v>
      </c>
      <c r="K217" s="161">
        <v>1</v>
      </c>
      <c r="M217" s="184" t="s">
        <v>837</v>
      </c>
      <c r="Z217" s="163"/>
      <c r="AS217" s="283"/>
      <c r="AT217" s="283"/>
      <c r="AU217" s="283"/>
      <c r="AV217" s="283"/>
      <c r="AW217" s="283"/>
      <c r="AX217" s="283"/>
      <c r="AY217" s="363"/>
      <c r="AZ217" s="283"/>
      <c r="BA217" s="283"/>
      <c r="BB217" s="283"/>
      <c r="BC217" s="283"/>
      <c r="BD217" s="164"/>
      <c r="BE217" s="164"/>
      <c r="BF217" s="164"/>
      <c r="BG217" s="164"/>
      <c r="BH217" s="164"/>
      <c r="BI217" s="164"/>
      <c r="BJ217" s="165"/>
      <c r="BK217" s="164"/>
      <c r="BL217" s="165"/>
      <c r="BM217" s="165"/>
      <c r="BN217" s="165"/>
      <c r="BO217" s="165"/>
      <c r="BP217" s="165"/>
      <c r="BQ217" s="165"/>
      <c r="BR217" s="165"/>
      <c r="BS217" s="289"/>
      <c r="BT217" s="297">
        <v>74</v>
      </c>
      <c r="BU217" s="284">
        <v>74.099999999999994</v>
      </c>
      <c r="BV217" s="298">
        <v>-1</v>
      </c>
      <c r="BW217" s="297"/>
      <c r="BX217" s="297"/>
      <c r="BY217" s="297"/>
      <c r="BZ217" s="297"/>
      <c r="CA217" s="284"/>
      <c r="CB217" s="298"/>
      <c r="CC217" s="297"/>
      <c r="CD217" s="284"/>
      <c r="CE217" s="352"/>
      <c r="CF217" s="298"/>
      <c r="CG217" s="297"/>
      <c r="CH217" s="284"/>
      <c r="CI217" s="352"/>
      <c r="CJ217" s="298"/>
      <c r="CK217" s="297"/>
      <c r="CL217" s="284"/>
      <c r="CM217" s="352"/>
      <c r="CN217" s="298"/>
      <c r="CO217" s="297"/>
      <c r="CP217" s="284"/>
      <c r="CQ217" s="352"/>
      <c r="CR217" s="298"/>
      <c r="CS217" s="297"/>
      <c r="CT217" s="284"/>
      <c r="CU217" s="352"/>
      <c r="CV217" s="352"/>
      <c r="CW217" s="298"/>
      <c r="CX217" s="297"/>
      <c r="CY217" s="284"/>
      <c r="CZ217" s="352"/>
      <c r="DA217" s="352"/>
      <c r="DB217" s="298"/>
      <c r="DC217" s="297"/>
      <c r="DD217" s="284"/>
      <c r="DE217" s="352"/>
      <c r="DF217" s="352"/>
      <c r="DG217" s="298"/>
      <c r="DH217" s="320">
        <v>-1</v>
      </c>
      <c r="DI217" s="319">
        <v>0</v>
      </c>
      <c r="DJ217" s="163">
        <v>74</v>
      </c>
      <c r="DK217" s="163">
        <v>0</v>
      </c>
      <c r="DL217" s="163">
        <v>0</v>
      </c>
      <c r="DM217" s="163">
        <v>4</v>
      </c>
      <c r="DN217" s="163">
        <v>2</v>
      </c>
      <c r="DO217" s="163">
        <v>47</v>
      </c>
      <c r="DP217" s="165">
        <v>74.099999999999994</v>
      </c>
      <c r="DQ217" s="165"/>
      <c r="DR217" s="165">
        <v>74.099998474121094</v>
      </c>
      <c r="DS217" s="163">
        <v>270</v>
      </c>
      <c r="DT217" s="163">
        <v>39</v>
      </c>
      <c r="DU217" s="163">
        <v>10</v>
      </c>
      <c r="DV217" s="163">
        <v>5</v>
      </c>
      <c r="DW217" s="163">
        <v>2</v>
      </c>
      <c r="DX217" s="163">
        <v>10</v>
      </c>
      <c r="DY217" s="163">
        <v>1</v>
      </c>
      <c r="DZ217" s="163">
        <v>2</v>
      </c>
      <c r="EA217" s="163">
        <v>2</v>
      </c>
      <c r="EB217" s="163">
        <v>0</v>
      </c>
      <c r="EC217" s="163">
        <v>66</v>
      </c>
      <c r="ED217" s="165">
        <v>7.9910311167411203</v>
      </c>
      <c r="EE217" s="165">
        <v>1.2107622904153199</v>
      </c>
      <c r="EF217" s="165">
        <v>0.24215245808306399</v>
      </c>
      <c r="EG217" s="165">
        <v>4.7219729326197504</v>
      </c>
      <c r="EH217" s="166">
        <v>0.65919280255945301</v>
      </c>
      <c r="EI217" s="165">
        <v>52.658654104611102</v>
      </c>
      <c r="EJ217" s="164">
        <v>0.15116279069767399</v>
      </c>
      <c r="EK217" s="164">
        <v>0.19473684210526301</v>
      </c>
      <c r="EL217" s="283">
        <v>0.57368421000000003</v>
      </c>
      <c r="EM217" s="283">
        <v>0.18421052600000001</v>
      </c>
      <c r="EN217" s="283">
        <v>0.24210526299999999</v>
      </c>
      <c r="EO217" s="283">
        <v>3.6458329999999997E-2</v>
      </c>
      <c r="EP217" s="283">
        <v>0.29166667000000002</v>
      </c>
      <c r="EQ217" s="283">
        <v>0.13617886000000001</v>
      </c>
      <c r="ER217" s="165">
        <v>0.56769641596656495</v>
      </c>
      <c r="ES217" s="166">
        <v>0.60538114520766095</v>
      </c>
      <c r="ET217" s="166">
        <v>2.42</v>
      </c>
      <c r="EU217" s="166">
        <v>2.2249846293087199</v>
      </c>
      <c r="EV217" s="166">
        <v>2.8109510354221698</v>
      </c>
      <c r="EW217" s="166">
        <v>2.6358321437651302</v>
      </c>
      <c r="EX217" s="289">
        <v>2.2528507709503098</v>
      </c>
    </row>
    <row r="218" spans="1:272" ht="13" customHeight="1">
      <c r="A218" s="160" t="s">
        <v>239</v>
      </c>
      <c r="B218" s="160">
        <v>12110</v>
      </c>
      <c r="C218" s="160">
        <v>19769</v>
      </c>
      <c r="D218" s="160">
        <v>676684</v>
      </c>
      <c r="E218" s="160" t="s">
        <v>239</v>
      </c>
      <c r="G218" s="175"/>
      <c r="H218" s="162" t="s">
        <v>2393</v>
      </c>
      <c r="I218" s="162" t="s">
        <v>108</v>
      </c>
      <c r="J218" s="161">
        <v>29</v>
      </c>
      <c r="K218" s="161">
        <v>1</v>
      </c>
      <c r="M218" s="184" t="s">
        <v>837</v>
      </c>
      <c r="Z218" s="163"/>
      <c r="AS218" s="283"/>
      <c r="AT218" s="283"/>
      <c r="AU218" s="283"/>
      <c r="AV218" s="283"/>
      <c r="AW218" s="283"/>
      <c r="AX218" s="283"/>
      <c r="AY218" s="363"/>
      <c r="AZ218" s="283"/>
      <c r="BA218" s="283"/>
      <c r="BB218" s="283"/>
      <c r="BC218" s="283"/>
      <c r="BD218" s="164"/>
      <c r="BE218" s="164"/>
      <c r="BF218" s="164"/>
      <c r="BG218" s="164"/>
      <c r="BH218" s="164"/>
      <c r="BI218" s="164"/>
      <c r="BJ218" s="165"/>
      <c r="BK218" s="164"/>
      <c r="BL218" s="165"/>
      <c r="BM218" s="165"/>
      <c r="BN218" s="165"/>
      <c r="BO218" s="165"/>
      <c r="BP218" s="165"/>
      <c r="BQ218" s="165"/>
      <c r="BR218" s="165"/>
      <c r="BS218" s="289"/>
      <c r="BT218" s="297">
        <v>69</v>
      </c>
      <c r="BU218" s="284">
        <v>70.099999999999994</v>
      </c>
      <c r="BV218" s="298">
        <v>1</v>
      </c>
      <c r="BW218" s="297"/>
      <c r="BX218" s="297"/>
      <c r="BY218" s="297"/>
      <c r="BZ218" s="297"/>
      <c r="CA218" s="284"/>
      <c r="CB218" s="298"/>
      <c r="CC218" s="297"/>
      <c r="CD218" s="284"/>
      <c r="CE218" s="352"/>
      <c r="CF218" s="298"/>
      <c r="CG218" s="297"/>
      <c r="CH218" s="284"/>
      <c r="CI218" s="352"/>
      <c r="CJ218" s="298"/>
      <c r="CK218" s="297"/>
      <c r="CL218" s="284"/>
      <c r="CM218" s="352"/>
      <c r="CN218" s="298"/>
      <c r="CO218" s="297"/>
      <c r="CP218" s="284"/>
      <c r="CQ218" s="352"/>
      <c r="CR218" s="298"/>
      <c r="CS218" s="297"/>
      <c r="CT218" s="284"/>
      <c r="CU218" s="352"/>
      <c r="CV218" s="352"/>
      <c r="CW218" s="298"/>
      <c r="CX218" s="297"/>
      <c r="CY218" s="284"/>
      <c r="CZ218" s="352"/>
      <c r="DA218" s="352"/>
      <c r="DB218" s="298"/>
      <c r="DC218" s="297"/>
      <c r="DD218" s="284"/>
      <c r="DE218" s="352"/>
      <c r="DF218" s="352"/>
      <c r="DG218" s="298"/>
      <c r="DH218" s="320">
        <v>1</v>
      </c>
      <c r="DI218" s="319">
        <v>0</v>
      </c>
      <c r="DJ218" s="163">
        <v>69</v>
      </c>
      <c r="DK218" s="163">
        <v>0</v>
      </c>
      <c r="DL218" s="163">
        <v>0</v>
      </c>
      <c r="DM218" s="163">
        <v>3</v>
      </c>
      <c r="DN218" s="163">
        <v>4</v>
      </c>
      <c r="DO218" s="163">
        <v>2</v>
      </c>
      <c r="DP218" s="165">
        <v>70.099999999999994</v>
      </c>
      <c r="DQ218" s="165"/>
      <c r="DR218" s="165">
        <v>70.099998474121094</v>
      </c>
      <c r="DS218" s="163">
        <v>289</v>
      </c>
      <c r="DT218" s="163">
        <v>61</v>
      </c>
      <c r="DU218" s="163">
        <v>23</v>
      </c>
      <c r="DV218" s="163">
        <v>22</v>
      </c>
      <c r="DW218" s="163">
        <v>3</v>
      </c>
      <c r="DX218" s="163">
        <v>18</v>
      </c>
      <c r="DY218" s="163">
        <v>2</v>
      </c>
      <c r="DZ218" s="163">
        <v>3</v>
      </c>
      <c r="EA218" s="163">
        <v>4</v>
      </c>
      <c r="EB218" s="163">
        <v>0</v>
      </c>
      <c r="EC218" s="163">
        <v>63</v>
      </c>
      <c r="ED218" s="165">
        <v>8.0616137063594895</v>
      </c>
      <c r="EE218" s="165">
        <v>2.3033182018169902</v>
      </c>
      <c r="EF218" s="165">
        <v>0.38388636696949902</v>
      </c>
      <c r="EG218" s="165">
        <v>7.8056894617131496</v>
      </c>
      <c r="EH218" s="166">
        <v>1.12322307372557</v>
      </c>
      <c r="EI218" s="165">
        <v>89.727034476075801</v>
      </c>
      <c r="EJ218" s="164">
        <v>0.22761194029850701</v>
      </c>
      <c r="EK218" s="164">
        <v>0.287128712871287</v>
      </c>
      <c r="EL218" s="283">
        <v>0.48529411700000002</v>
      </c>
      <c r="EM218" s="283">
        <v>0.24019607800000001</v>
      </c>
      <c r="EN218" s="283">
        <v>0.274509803</v>
      </c>
      <c r="EO218" s="283">
        <v>2.9268289999999999E-2</v>
      </c>
      <c r="EP218" s="283">
        <v>0.38048779999999999</v>
      </c>
      <c r="EQ218" s="283">
        <v>0.10585198</v>
      </c>
      <c r="ER218" s="165">
        <v>-0.52381886847028802</v>
      </c>
      <c r="ES218" s="166">
        <v>2.8151666911096598</v>
      </c>
      <c r="ET218" s="166">
        <v>3.8</v>
      </c>
      <c r="EU218" s="166">
        <v>2.8254563067699698</v>
      </c>
      <c r="EV218" s="166">
        <v>3.4749051583360502</v>
      </c>
      <c r="EW218" s="166">
        <v>3.4271228618511702</v>
      </c>
      <c r="EX218" s="289">
        <v>1.1192772388458201</v>
      </c>
    </row>
    <row r="219" spans="1:272" ht="13" customHeight="1">
      <c r="A219" s="160" t="s">
        <v>239</v>
      </c>
      <c r="C219" s="160">
        <v>14710</v>
      </c>
      <c r="D219" s="160">
        <v>621242</v>
      </c>
      <c r="E219" s="160" t="s">
        <v>345</v>
      </c>
      <c r="G219" s="175"/>
      <c r="H219" s="168" t="s">
        <v>259</v>
      </c>
      <c r="I219" s="169" t="s">
        <v>328</v>
      </c>
      <c r="J219" s="170">
        <v>30</v>
      </c>
      <c r="K219" s="161">
        <v>1</v>
      </c>
      <c r="M219" s="184" t="s">
        <v>837</v>
      </c>
      <c r="Z219" s="163"/>
      <c r="AS219" s="283"/>
      <c r="AT219" s="283"/>
      <c r="AU219" s="283"/>
      <c r="AV219" s="283"/>
      <c r="AW219" s="283"/>
      <c r="AX219" s="283"/>
      <c r="AY219" s="363"/>
      <c r="AZ219" s="283"/>
      <c r="BA219" s="283"/>
      <c r="BB219" s="283"/>
      <c r="BC219" s="283"/>
      <c r="BD219" s="164"/>
      <c r="BE219" s="164"/>
      <c r="BF219" s="164"/>
      <c r="BG219" s="164"/>
      <c r="BH219" s="164"/>
      <c r="BI219" s="164"/>
      <c r="BJ219" s="165"/>
      <c r="BK219" s="164"/>
      <c r="BL219" s="165"/>
      <c r="BM219" s="165"/>
      <c r="BN219" s="165"/>
      <c r="BO219" s="165"/>
      <c r="BP219" s="165"/>
      <c r="BQ219" s="165"/>
      <c r="BR219" s="165"/>
      <c r="BS219" s="289"/>
      <c r="BT219" s="297">
        <v>53</v>
      </c>
      <c r="BU219" s="284">
        <v>51</v>
      </c>
      <c r="BV219" s="298">
        <v>-4</v>
      </c>
      <c r="BW219" s="297"/>
      <c r="BX219" s="297"/>
      <c r="BY219" s="297"/>
      <c r="BZ219" s="297"/>
      <c r="CA219" s="284"/>
      <c r="CB219" s="298"/>
      <c r="CC219" s="297"/>
      <c r="CD219" s="284"/>
      <c r="CE219" s="352"/>
      <c r="CF219" s="298"/>
      <c r="CG219" s="297"/>
      <c r="CH219" s="284"/>
      <c r="CI219" s="352"/>
      <c r="CJ219" s="298"/>
      <c r="CK219" s="297"/>
      <c r="CL219" s="284"/>
      <c r="CM219" s="352"/>
      <c r="CN219" s="298"/>
      <c r="CO219" s="297"/>
      <c r="CP219" s="284"/>
      <c r="CQ219" s="352"/>
      <c r="CR219" s="298"/>
      <c r="CS219" s="297"/>
      <c r="CT219" s="284"/>
      <c r="CU219" s="352"/>
      <c r="CV219" s="352"/>
      <c r="CW219" s="298"/>
      <c r="CX219" s="297"/>
      <c r="CY219" s="284"/>
      <c r="CZ219" s="352"/>
      <c r="DA219" s="352"/>
      <c r="DB219" s="298"/>
      <c r="DC219" s="297"/>
      <c r="DD219" s="284"/>
      <c r="DE219" s="352"/>
      <c r="DF219" s="352"/>
      <c r="DG219" s="298"/>
      <c r="DH219" s="320">
        <v>-4</v>
      </c>
      <c r="DI219" s="319">
        <v>0</v>
      </c>
      <c r="DJ219" s="163">
        <v>54</v>
      </c>
      <c r="DK219" s="163">
        <v>0</v>
      </c>
      <c r="DL219" s="163">
        <v>0</v>
      </c>
      <c r="DM219" s="163">
        <v>6</v>
      </c>
      <c r="DN219" s="163">
        <v>4</v>
      </c>
      <c r="DO219" s="163">
        <v>20</v>
      </c>
      <c r="DP219" s="165">
        <v>53.2</v>
      </c>
      <c r="DQ219" s="165"/>
      <c r="DR219" s="165">
        <v>53.200000762939403</v>
      </c>
      <c r="DS219" s="163">
        <v>216</v>
      </c>
      <c r="DT219" s="163">
        <v>36</v>
      </c>
      <c r="DU219" s="163">
        <v>23</v>
      </c>
      <c r="DV219" s="163">
        <v>21</v>
      </c>
      <c r="DW219" s="163">
        <v>7</v>
      </c>
      <c r="DX219" s="163">
        <v>20</v>
      </c>
      <c r="DY219" s="163">
        <v>0</v>
      </c>
      <c r="DZ219" s="163">
        <v>3</v>
      </c>
      <c r="EA219" s="163">
        <v>3</v>
      </c>
      <c r="EB219" s="163">
        <v>0</v>
      </c>
      <c r="EC219" s="163">
        <v>84</v>
      </c>
      <c r="ED219" s="165">
        <v>14.0869581906049</v>
      </c>
      <c r="EE219" s="165">
        <v>3.35403766442976</v>
      </c>
      <c r="EF219" s="165">
        <v>1.1739131825504101</v>
      </c>
      <c r="EG219" s="165">
        <v>6.0372677959735697</v>
      </c>
      <c r="EH219" s="166">
        <v>1.0434783844892499</v>
      </c>
      <c r="EI219" s="165">
        <v>81.022992275696097</v>
      </c>
      <c r="EJ219" s="164">
        <v>0.18652849740932601</v>
      </c>
      <c r="EK219" s="164">
        <v>0.28431372549019601</v>
      </c>
      <c r="EL219" s="283">
        <v>0.44036697200000002</v>
      </c>
      <c r="EM219" s="283">
        <v>0.155963302</v>
      </c>
      <c r="EN219" s="283">
        <v>0.40366972400000001</v>
      </c>
      <c r="EO219" s="283">
        <v>6.4220180000000002E-2</v>
      </c>
      <c r="EP219" s="283">
        <v>0.30275228999999998</v>
      </c>
      <c r="EQ219" s="283">
        <v>0.17286652</v>
      </c>
      <c r="ER219" s="165">
        <v>-0.70275075175913504</v>
      </c>
      <c r="ES219" s="166">
        <v>3.5217395476512401</v>
      </c>
      <c r="ET219" s="166">
        <v>2.48</v>
      </c>
      <c r="EU219" s="166">
        <v>3.0176202923237598</v>
      </c>
      <c r="EV219" s="166">
        <v>2.5617064621158598</v>
      </c>
      <c r="EW219" s="166">
        <v>2.2561189569475699</v>
      </c>
      <c r="EX219" s="289">
        <v>1.0793526172637899</v>
      </c>
    </row>
    <row r="220" spans="1:272" ht="13" customHeight="1">
      <c r="A220" s="160" t="s">
        <v>239</v>
      </c>
      <c r="B220" s="160">
        <v>9095</v>
      </c>
      <c r="C220" s="160">
        <v>13074</v>
      </c>
      <c r="D220" s="160">
        <v>506433</v>
      </c>
      <c r="E220" s="160" t="s">
        <v>2172</v>
      </c>
      <c r="G220" s="175"/>
      <c r="H220" s="168" t="s">
        <v>699</v>
      </c>
      <c r="I220" s="169" t="s">
        <v>700</v>
      </c>
      <c r="J220" s="170">
        <v>37</v>
      </c>
      <c r="K220" s="161">
        <v>1</v>
      </c>
      <c r="M220" s="184" t="s">
        <v>837</v>
      </c>
      <c r="Z220" s="163"/>
      <c r="AS220" s="283"/>
      <c r="AT220" s="283"/>
      <c r="AU220" s="283"/>
      <c r="AV220" s="283"/>
      <c r="AW220" s="283"/>
      <c r="AX220" s="283"/>
      <c r="AY220" s="363"/>
      <c r="AZ220" s="283"/>
      <c r="BA220" s="283"/>
      <c r="BB220" s="283"/>
      <c r="BC220" s="283"/>
      <c r="BD220" s="164"/>
      <c r="BE220" s="164"/>
      <c r="BF220" s="164"/>
      <c r="BG220" s="164"/>
      <c r="BH220" s="164"/>
      <c r="BI220" s="164"/>
      <c r="BJ220" s="165"/>
      <c r="BK220" s="164"/>
      <c r="BL220" s="165"/>
      <c r="BM220" s="165"/>
      <c r="BN220" s="165"/>
      <c r="BO220" s="165"/>
      <c r="BP220" s="165"/>
      <c r="BQ220" s="165"/>
      <c r="BR220" s="165"/>
      <c r="BS220" s="289"/>
      <c r="BT220" s="297">
        <v>16</v>
      </c>
      <c r="BU220" s="284">
        <v>81.2</v>
      </c>
      <c r="BV220" s="298">
        <v>0</v>
      </c>
      <c r="BW220" s="297"/>
      <c r="BX220" s="297"/>
      <c r="BY220" s="297"/>
      <c r="BZ220" s="297"/>
      <c r="CA220" s="284"/>
      <c r="CB220" s="298"/>
      <c r="CC220" s="297"/>
      <c r="CD220" s="284"/>
      <c r="CE220" s="352"/>
      <c r="CF220" s="298"/>
      <c r="CG220" s="297"/>
      <c r="CH220" s="284"/>
      <c r="CI220" s="352"/>
      <c r="CJ220" s="298"/>
      <c r="CK220" s="297"/>
      <c r="CL220" s="284"/>
      <c r="CM220" s="352"/>
      <c r="CN220" s="298"/>
      <c r="CO220" s="297"/>
      <c r="CP220" s="284"/>
      <c r="CQ220" s="352"/>
      <c r="CR220" s="298"/>
      <c r="CS220" s="297"/>
      <c r="CT220" s="284"/>
      <c r="CU220" s="352"/>
      <c r="CV220" s="352"/>
      <c r="CW220" s="298"/>
      <c r="CX220" s="297"/>
      <c r="CY220" s="284"/>
      <c r="CZ220" s="352"/>
      <c r="DA220" s="352"/>
      <c r="DB220" s="298"/>
      <c r="DC220" s="297"/>
      <c r="DD220" s="284"/>
      <c r="DE220" s="352"/>
      <c r="DF220" s="352"/>
      <c r="DG220" s="298"/>
      <c r="DH220" s="320">
        <v>0</v>
      </c>
      <c r="DI220" s="319">
        <v>0</v>
      </c>
      <c r="DJ220" s="163">
        <v>16</v>
      </c>
      <c r="DK220" s="163">
        <v>16</v>
      </c>
      <c r="DL220" s="163">
        <v>0</v>
      </c>
      <c r="DM220" s="163">
        <v>7</v>
      </c>
      <c r="DN220" s="163">
        <v>3</v>
      </c>
      <c r="DO220" s="163">
        <v>0</v>
      </c>
      <c r="DP220" s="165">
        <v>81.2</v>
      </c>
      <c r="DQ220" s="165">
        <v>81.199996948242102</v>
      </c>
      <c r="DR220" s="165"/>
      <c r="DS220" s="163">
        <v>331</v>
      </c>
      <c r="DT220" s="163">
        <v>65</v>
      </c>
      <c r="DU220" s="163">
        <v>32</v>
      </c>
      <c r="DV220" s="163">
        <v>30</v>
      </c>
      <c r="DW220" s="163">
        <v>12</v>
      </c>
      <c r="DX220" s="163">
        <v>22</v>
      </c>
      <c r="DY220" s="163">
        <v>0</v>
      </c>
      <c r="DZ220" s="163">
        <v>3</v>
      </c>
      <c r="EA220" s="163">
        <v>2</v>
      </c>
      <c r="EB220" s="163">
        <v>0</v>
      </c>
      <c r="EC220" s="163">
        <v>78</v>
      </c>
      <c r="ED220" s="165">
        <v>8.5959186350271608</v>
      </c>
      <c r="EE220" s="165">
        <v>2.4244898714179102</v>
      </c>
      <c r="EF220" s="165">
        <v>1.3224490207734001</v>
      </c>
      <c r="EG220" s="165">
        <v>7.1632655291893004</v>
      </c>
      <c r="EH220" s="166">
        <v>1.0653061556230199</v>
      </c>
      <c r="EI220" s="165">
        <v>82.717853768042502</v>
      </c>
      <c r="EJ220" s="164">
        <v>0.21241830065359399</v>
      </c>
      <c r="EK220" s="164">
        <v>0.24537037037036999</v>
      </c>
      <c r="EL220" s="283">
        <v>0.38666666599999999</v>
      </c>
      <c r="EM220" s="283">
        <v>0.177777777</v>
      </c>
      <c r="EN220" s="283">
        <v>0.43555555499999998</v>
      </c>
      <c r="EO220" s="283">
        <v>7.45614E-2</v>
      </c>
      <c r="EP220" s="283">
        <v>0.39912280999999999</v>
      </c>
      <c r="EQ220" s="283">
        <v>0.125</v>
      </c>
      <c r="ER220" s="165">
        <v>0.34455526197169001</v>
      </c>
      <c r="ES220" s="166">
        <v>3.30612255193352</v>
      </c>
      <c r="ET220" s="166">
        <v>3.64</v>
      </c>
      <c r="EU220" s="166">
        <v>4.0850560085021703</v>
      </c>
      <c r="EV220" s="166">
        <v>3.9893781241845701</v>
      </c>
      <c r="EW220" s="166">
        <v>3.9055385188404101</v>
      </c>
      <c r="EX220" s="289">
        <v>1.07172167301177</v>
      </c>
    </row>
    <row r="221" spans="1:272" ht="13" customHeight="1">
      <c r="A221" s="160" t="s">
        <v>239</v>
      </c>
      <c r="B221" s="160">
        <v>9358</v>
      </c>
      <c r="C221" s="160">
        <v>7005</v>
      </c>
      <c r="D221" s="160">
        <v>519151</v>
      </c>
      <c r="E221" s="160" t="s">
        <v>614</v>
      </c>
      <c r="G221" s="175"/>
      <c r="H221" s="168" t="s">
        <v>771</v>
      </c>
      <c r="I221" s="169" t="s">
        <v>549</v>
      </c>
      <c r="J221" s="170">
        <v>35</v>
      </c>
      <c r="K221" s="161">
        <v>1</v>
      </c>
      <c r="M221" s="184" t="s">
        <v>837</v>
      </c>
      <c r="Z221" s="163"/>
      <c r="AS221" s="283"/>
      <c r="AT221" s="283"/>
      <c r="AU221" s="283"/>
      <c r="AV221" s="283"/>
      <c r="AW221" s="283"/>
      <c r="AX221" s="283"/>
      <c r="AY221" s="363"/>
      <c r="AZ221" s="283"/>
      <c r="BA221" s="283"/>
      <c r="BB221" s="283"/>
      <c r="BC221" s="283"/>
      <c r="BD221" s="164"/>
      <c r="BE221" s="164"/>
      <c r="BF221" s="164"/>
      <c r="BG221" s="164"/>
      <c r="BH221" s="164"/>
      <c r="BI221" s="164"/>
      <c r="BJ221" s="165"/>
      <c r="BK221" s="164"/>
      <c r="BL221" s="165"/>
      <c r="BM221" s="165"/>
      <c r="BN221" s="165"/>
      <c r="BO221" s="165"/>
      <c r="BP221" s="165"/>
      <c r="BQ221" s="165"/>
      <c r="BR221" s="165"/>
      <c r="BS221" s="289"/>
      <c r="BT221" s="297">
        <v>59</v>
      </c>
      <c r="BU221" s="284">
        <v>56.2</v>
      </c>
      <c r="BV221" s="298">
        <v>0</v>
      </c>
      <c r="BW221" s="297"/>
      <c r="BX221" s="297"/>
      <c r="BY221" s="297"/>
      <c r="BZ221" s="297"/>
      <c r="CA221" s="284"/>
      <c r="CB221" s="298"/>
      <c r="CC221" s="297"/>
      <c r="CD221" s="284"/>
      <c r="CE221" s="352"/>
      <c r="CF221" s="298"/>
      <c r="CG221" s="297"/>
      <c r="CH221" s="284"/>
      <c r="CI221" s="352"/>
      <c r="CJ221" s="298"/>
      <c r="CK221" s="297"/>
      <c r="CL221" s="284"/>
      <c r="CM221" s="352"/>
      <c r="CN221" s="298"/>
      <c r="CO221" s="297"/>
      <c r="CP221" s="284"/>
      <c r="CQ221" s="352"/>
      <c r="CR221" s="298"/>
      <c r="CS221" s="297"/>
      <c r="CT221" s="284"/>
      <c r="CU221" s="352"/>
      <c r="CV221" s="352"/>
      <c r="CW221" s="298"/>
      <c r="CX221" s="297"/>
      <c r="CY221" s="284"/>
      <c r="CZ221" s="352"/>
      <c r="DA221" s="352"/>
      <c r="DB221" s="298"/>
      <c r="DC221" s="297"/>
      <c r="DD221" s="284"/>
      <c r="DE221" s="352"/>
      <c r="DF221" s="352"/>
      <c r="DG221" s="298"/>
      <c r="DH221" s="320">
        <v>0</v>
      </c>
      <c r="DI221" s="319">
        <v>0</v>
      </c>
      <c r="DJ221" s="163">
        <v>59</v>
      </c>
      <c r="DK221" s="163">
        <v>0</v>
      </c>
      <c r="DL221" s="163">
        <v>0</v>
      </c>
      <c r="DM221" s="163">
        <v>2</v>
      </c>
      <c r="DN221" s="163">
        <v>3</v>
      </c>
      <c r="DO221" s="163">
        <v>4</v>
      </c>
      <c r="DP221" s="165">
        <v>56.2</v>
      </c>
      <c r="DQ221" s="165"/>
      <c r="DR221" s="165">
        <v>56.200000762939403</v>
      </c>
      <c r="DS221" s="163">
        <v>244</v>
      </c>
      <c r="DT221" s="163">
        <v>58</v>
      </c>
      <c r="DU221" s="163">
        <v>25</v>
      </c>
      <c r="DV221" s="163">
        <v>22</v>
      </c>
      <c r="DW221" s="163">
        <v>4</v>
      </c>
      <c r="DX221" s="163">
        <v>18</v>
      </c>
      <c r="DY221" s="163">
        <v>0</v>
      </c>
      <c r="DZ221" s="163">
        <v>2</v>
      </c>
      <c r="EA221" s="163">
        <v>7</v>
      </c>
      <c r="EB221" s="163">
        <v>0</v>
      </c>
      <c r="EC221" s="163">
        <v>58</v>
      </c>
      <c r="ED221" s="165">
        <v>9.2117657394146306</v>
      </c>
      <c r="EE221" s="165">
        <v>2.85882385016316</v>
      </c>
      <c r="EF221" s="165">
        <v>0.635294188925147</v>
      </c>
      <c r="EG221" s="165">
        <v>9.2117657394146306</v>
      </c>
      <c r="EH221" s="166">
        <v>1.34117662106419</v>
      </c>
      <c r="EI221" s="165">
        <v>107.13793522562101</v>
      </c>
      <c r="EJ221" s="164">
        <v>0.25892857142857101</v>
      </c>
      <c r="EK221" s="164">
        <v>0.33333333333333298</v>
      </c>
      <c r="EL221" s="283">
        <v>0.487804878</v>
      </c>
      <c r="EM221" s="283">
        <v>0.22560975599999999</v>
      </c>
      <c r="EN221" s="283">
        <v>0.28658536499999998</v>
      </c>
      <c r="EO221" s="283">
        <v>7.8313250000000001E-2</v>
      </c>
      <c r="EP221" s="283">
        <v>0.41566265000000002</v>
      </c>
      <c r="EQ221" s="283">
        <v>0.12590298999999999</v>
      </c>
      <c r="ER221" s="165">
        <v>0.100589074491776</v>
      </c>
      <c r="ES221" s="166">
        <v>3.4941180390883</v>
      </c>
      <c r="ET221" s="166">
        <v>3.94</v>
      </c>
      <c r="EU221" s="166">
        <v>3.0961003897511801</v>
      </c>
      <c r="EV221" s="166">
        <v>3.4326111835925701</v>
      </c>
      <c r="EW221" s="166">
        <v>3.3780469455467399</v>
      </c>
      <c r="EX221" s="289">
        <v>0.84673315286636297</v>
      </c>
    </row>
    <row r="222" spans="1:272" ht="13" customHeight="1">
      <c r="A222" s="160" t="s">
        <v>239</v>
      </c>
      <c r="B222" s="160">
        <v>9815</v>
      </c>
      <c r="C222" s="160">
        <v>12095</v>
      </c>
      <c r="D222" s="160">
        <v>554340</v>
      </c>
      <c r="E222" s="160" t="s">
        <v>3331</v>
      </c>
      <c r="G222" s="175"/>
      <c r="H222" s="168" t="s">
        <v>528</v>
      </c>
      <c r="I222" s="169" t="s">
        <v>825</v>
      </c>
      <c r="J222" s="170">
        <v>33</v>
      </c>
      <c r="K222" s="161">
        <v>1</v>
      </c>
      <c r="M222" s="184" t="s">
        <v>837</v>
      </c>
      <c r="Z222" s="163"/>
      <c r="AS222" s="283"/>
      <c r="AT222" s="283"/>
      <c r="AU222" s="283"/>
      <c r="AV222" s="283"/>
      <c r="AW222" s="283"/>
      <c r="AX222" s="283"/>
      <c r="AY222" s="363"/>
      <c r="AZ222" s="283"/>
      <c r="BA222" s="283"/>
      <c r="BB222" s="283"/>
      <c r="BC222" s="283"/>
      <c r="BD222" s="164"/>
      <c r="BE222" s="164"/>
      <c r="BF222" s="164"/>
      <c r="BG222" s="164"/>
      <c r="BH222" s="164"/>
      <c r="BI222" s="164"/>
      <c r="BJ222" s="165"/>
      <c r="BK222" s="164"/>
      <c r="BL222" s="165"/>
      <c r="BM222" s="165"/>
      <c r="BN222" s="165"/>
      <c r="BO222" s="165"/>
      <c r="BP222" s="165"/>
      <c r="BQ222" s="165"/>
      <c r="BR222" s="165"/>
      <c r="BS222" s="289"/>
      <c r="BT222" s="297">
        <v>39</v>
      </c>
      <c r="BU222" s="284">
        <v>39</v>
      </c>
      <c r="BV222" s="298">
        <v>0</v>
      </c>
      <c r="BW222" s="297"/>
      <c r="BX222" s="297"/>
      <c r="BY222" s="297"/>
      <c r="BZ222" s="297"/>
      <c r="CA222" s="284"/>
      <c r="CB222" s="298"/>
      <c r="CC222" s="297"/>
      <c r="CD222" s="284"/>
      <c r="CE222" s="352"/>
      <c r="CF222" s="298"/>
      <c r="CG222" s="297"/>
      <c r="CH222" s="284"/>
      <c r="CI222" s="352"/>
      <c r="CJ222" s="298"/>
      <c r="CK222" s="297"/>
      <c r="CL222" s="284"/>
      <c r="CM222" s="352"/>
      <c r="CN222" s="298"/>
      <c r="CO222" s="297"/>
      <c r="CP222" s="284"/>
      <c r="CQ222" s="352"/>
      <c r="CR222" s="298"/>
      <c r="CS222" s="297"/>
      <c r="CT222" s="284"/>
      <c r="CU222" s="352"/>
      <c r="CV222" s="352"/>
      <c r="CW222" s="298"/>
      <c r="CX222" s="297"/>
      <c r="CY222" s="284"/>
      <c r="CZ222" s="352"/>
      <c r="DA222" s="352"/>
      <c r="DB222" s="298"/>
      <c r="DC222" s="297"/>
      <c r="DD222" s="284"/>
      <c r="DE222" s="352"/>
      <c r="DF222" s="352"/>
      <c r="DG222" s="298"/>
      <c r="DH222" s="320">
        <v>0</v>
      </c>
      <c r="DI222" s="319">
        <v>0</v>
      </c>
      <c r="DJ222" s="163">
        <v>39</v>
      </c>
      <c r="DK222" s="163">
        <v>0</v>
      </c>
      <c r="DL222" s="163">
        <v>0</v>
      </c>
      <c r="DM222" s="163">
        <v>3</v>
      </c>
      <c r="DN222" s="163">
        <v>0</v>
      </c>
      <c r="DO222" s="163">
        <v>5</v>
      </c>
      <c r="DP222" s="165">
        <v>39</v>
      </c>
      <c r="DQ222" s="165"/>
      <c r="DR222" s="165">
        <v>39</v>
      </c>
      <c r="DS222" s="163">
        <v>153</v>
      </c>
      <c r="DT222" s="163">
        <v>23</v>
      </c>
      <c r="DU222" s="163">
        <v>15</v>
      </c>
      <c r="DV222" s="163">
        <v>15</v>
      </c>
      <c r="DW222" s="163">
        <v>6</v>
      </c>
      <c r="DX222" s="163">
        <v>12</v>
      </c>
      <c r="DY222" s="163">
        <v>3</v>
      </c>
      <c r="DZ222" s="163">
        <v>2</v>
      </c>
      <c r="EA222" s="163">
        <v>1</v>
      </c>
      <c r="EB222" s="163">
        <v>0</v>
      </c>
      <c r="EC222" s="163">
        <v>49</v>
      </c>
      <c r="ED222" s="165">
        <v>11.3076945197657</v>
      </c>
      <c r="EE222" s="165">
        <v>2.76923131096303</v>
      </c>
      <c r="EF222" s="165">
        <v>1.3846156554815101</v>
      </c>
      <c r="EG222" s="165">
        <v>5.3076933460124698</v>
      </c>
      <c r="EH222" s="166">
        <v>0.89743607299727801</v>
      </c>
      <c r="EI222" s="165">
        <v>71.690369745355397</v>
      </c>
      <c r="EJ222" s="164">
        <v>0.16546762589927999</v>
      </c>
      <c r="EK222" s="164">
        <v>0.202380952380952</v>
      </c>
      <c r="EL222" s="283">
        <v>0.27272727200000002</v>
      </c>
      <c r="EM222" s="283">
        <v>0.17045454500000001</v>
      </c>
      <c r="EN222" s="283">
        <v>0.55681818100000002</v>
      </c>
      <c r="EO222" s="283">
        <v>0.13333333</v>
      </c>
      <c r="EP222" s="283">
        <v>0.34444444000000002</v>
      </c>
      <c r="EQ222" s="283">
        <v>0.13387097000000001</v>
      </c>
      <c r="ER222" s="165">
        <v>0.178255876668723</v>
      </c>
      <c r="ES222" s="166">
        <v>3.4615391387037802</v>
      </c>
      <c r="ET222" s="166">
        <v>3.13</v>
      </c>
      <c r="EU222" s="166">
        <v>3.7307913074205201</v>
      </c>
      <c r="EV222" s="166">
        <v>3.6306157283028999</v>
      </c>
      <c r="EW222" s="166">
        <v>2.9143987810405001</v>
      </c>
      <c r="EX222" s="289">
        <v>0.39138501882553101</v>
      </c>
    </row>
    <row r="223" spans="1:272" ht="13" customHeight="1">
      <c r="A223" s="160" t="s">
        <v>239</v>
      </c>
      <c r="B223" s="160">
        <v>12204</v>
      </c>
      <c r="C223" s="160">
        <v>19531</v>
      </c>
      <c r="D223" s="160">
        <v>671345</v>
      </c>
      <c r="E223" s="160" t="s">
        <v>239</v>
      </c>
      <c r="G223" s="175"/>
      <c r="H223" s="162" t="s">
        <v>2375</v>
      </c>
      <c r="I223" s="162" t="s">
        <v>523</v>
      </c>
      <c r="J223" s="161">
        <v>28</v>
      </c>
      <c r="K223" s="161">
        <v>1</v>
      </c>
      <c r="M223" s="184" t="s">
        <v>837</v>
      </c>
      <c r="Z223" s="163"/>
      <c r="AS223" s="283"/>
      <c r="AT223" s="283"/>
      <c r="AU223" s="283"/>
      <c r="AV223" s="283"/>
      <c r="AW223" s="283"/>
      <c r="AX223" s="283"/>
      <c r="AY223" s="363"/>
      <c r="AZ223" s="283"/>
      <c r="BA223" s="283"/>
      <c r="BB223" s="283"/>
      <c r="BC223" s="283"/>
      <c r="BD223" s="164"/>
      <c r="BE223" s="164"/>
      <c r="BF223" s="164"/>
      <c r="BG223" s="164"/>
      <c r="BH223" s="164"/>
      <c r="BI223" s="164"/>
      <c r="BJ223" s="165"/>
      <c r="BK223" s="164"/>
      <c r="BL223" s="165"/>
      <c r="BM223" s="165"/>
      <c r="BN223" s="165"/>
      <c r="BO223" s="165"/>
      <c r="BP223" s="165"/>
      <c r="BQ223" s="165"/>
      <c r="BR223" s="165"/>
      <c r="BS223" s="289"/>
      <c r="BT223" s="297">
        <v>69</v>
      </c>
      <c r="BU223" s="284">
        <v>60</v>
      </c>
      <c r="BV223" s="298">
        <v>-1</v>
      </c>
      <c r="BW223" s="297"/>
      <c r="BX223" s="297"/>
      <c r="BY223" s="297"/>
      <c r="BZ223" s="297"/>
      <c r="CA223" s="284"/>
      <c r="CB223" s="298"/>
      <c r="CC223" s="297"/>
      <c r="CD223" s="284"/>
      <c r="CE223" s="352"/>
      <c r="CF223" s="298"/>
      <c r="CG223" s="297"/>
      <c r="CH223" s="284"/>
      <c r="CI223" s="352"/>
      <c r="CJ223" s="298"/>
      <c r="CK223" s="297"/>
      <c r="CL223" s="284"/>
      <c r="CM223" s="352"/>
      <c r="CN223" s="298"/>
      <c r="CO223" s="297"/>
      <c r="CP223" s="284"/>
      <c r="CQ223" s="352"/>
      <c r="CR223" s="298"/>
      <c r="CS223" s="297"/>
      <c r="CT223" s="284"/>
      <c r="CU223" s="352"/>
      <c r="CV223" s="352"/>
      <c r="CW223" s="298"/>
      <c r="CX223" s="297"/>
      <c r="CY223" s="284"/>
      <c r="CZ223" s="352"/>
      <c r="DA223" s="352"/>
      <c r="DB223" s="298"/>
      <c r="DC223" s="297"/>
      <c r="DD223" s="284"/>
      <c r="DE223" s="352"/>
      <c r="DF223" s="352"/>
      <c r="DG223" s="298"/>
      <c r="DH223" s="320">
        <v>-1</v>
      </c>
      <c r="DI223" s="319">
        <v>0</v>
      </c>
      <c r="DJ223" s="163">
        <v>69</v>
      </c>
      <c r="DK223" s="163">
        <v>0</v>
      </c>
      <c r="DL223" s="163">
        <v>0</v>
      </c>
      <c r="DM223" s="163">
        <v>3</v>
      </c>
      <c r="DN223" s="163">
        <v>6</v>
      </c>
      <c r="DO223" s="163">
        <v>28</v>
      </c>
      <c r="DP223" s="165">
        <v>60</v>
      </c>
      <c r="DQ223" s="165"/>
      <c r="DR223" s="165">
        <v>60</v>
      </c>
      <c r="DS223" s="163">
        <v>250</v>
      </c>
      <c r="DT223" s="163">
        <v>51</v>
      </c>
      <c r="DU223" s="163">
        <v>28</v>
      </c>
      <c r="DV223" s="163">
        <v>21</v>
      </c>
      <c r="DW223" s="163">
        <v>5</v>
      </c>
      <c r="DX223" s="163">
        <v>20</v>
      </c>
      <c r="DY223" s="163">
        <v>2</v>
      </c>
      <c r="DZ223" s="163">
        <v>2</v>
      </c>
      <c r="EA223" s="163">
        <v>1</v>
      </c>
      <c r="EB223" s="163">
        <v>1</v>
      </c>
      <c r="EC223" s="163">
        <v>46</v>
      </c>
      <c r="ED223" s="165">
        <v>6.9000013160708003</v>
      </c>
      <c r="EE223" s="165">
        <v>3.0000005722046899</v>
      </c>
      <c r="EF223" s="165">
        <v>0.75000014305117402</v>
      </c>
      <c r="EG223" s="165">
        <v>7.65000145912198</v>
      </c>
      <c r="EH223" s="166">
        <v>1.1833335590362899</v>
      </c>
      <c r="EI223" s="165">
        <v>94.528872787640694</v>
      </c>
      <c r="EJ223" s="164">
        <v>0.22368421052631501</v>
      </c>
      <c r="EK223" s="164">
        <v>0.25988700564971701</v>
      </c>
      <c r="EL223" s="283">
        <v>0.47222222200000002</v>
      </c>
      <c r="EM223" s="283">
        <v>0.22777777699999999</v>
      </c>
      <c r="EN223" s="283">
        <v>0.3</v>
      </c>
      <c r="EO223" s="283">
        <v>6.5934069999999997E-2</v>
      </c>
      <c r="EP223" s="283">
        <v>0.41208791</v>
      </c>
      <c r="EQ223" s="283">
        <v>0.10154525</v>
      </c>
      <c r="ER223" s="165">
        <v>2.9902576553574901E-2</v>
      </c>
      <c r="ES223" s="166">
        <v>3.1500006008149302</v>
      </c>
      <c r="ET223" s="166">
        <v>4.16</v>
      </c>
      <c r="EU223" s="166">
        <v>3.8166887569427699</v>
      </c>
      <c r="EV223" s="166">
        <v>4.0942501267709401</v>
      </c>
      <c r="EW223" s="166">
        <v>4.08556731087487</v>
      </c>
      <c r="EX223" s="289">
        <v>0.238280639052391</v>
      </c>
    </row>
    <row r="224" spans="1:272" ht="13" customHeight="1">
      <c r="A224" s="160" t="s">
        <v>239</v>
      </c>
      <c r="B224" s="160">
        <v>10264</v>
      </c>
      <c r="C224" s="160">
        <v>12763</v>
      </c>
      <c r="D224" s="160">
        <v>606965</v>
      </c>
      <c r="E224" s="160" t="s">
        <v>2178</v>
      </c>
      <c r="G224" s="175"/>
      <c r="H224" s="168" t="s">
        <v>1009</v>
      </c>
      <c r="I224" s="169" t="s">
        <v>545</v>
      </c>
      <c r="J224" s="170">
        <v>33</v>
      </c>
      <c r="K224" s="161">
        <v>1</v>
      </c>
      <c r="M224" s="184" t="s">
        <v>837</v>
      </c>
      <c r="Z224" s="163"/>
      <c r="AS224" s="283"/>
      <c r="AT224" s="283"/>
      <c r="AU224" s="283"/>
      <c r="AV224" s="283"/>
      <c r="AW224" s="283"/>
      <c r="AX224" s="283"/>
      <c r="AY224" s="363"/>
      <c r="AZ224" s="283"/>
      <c r="BA224" s="283"/>
      <c r="BB224" s="283"/>
      <c r="BC224" s="283"/>
      <c r="BD224" s="164"/>
      <c r="BE224" s="164"/>
      <c r="BF224" s="164"/>
      <c r="BG224" s="164"/>
      <c r="BH224" s="164"/>
      <c r="BI224" s="164"/>
      <c r="BJ224" s="165"/>
      <c r="BK224" s="164"/>
      <c r="BL224" s="165"/>
      <c r="BM224" s="165"/>
      <c r="BN224" s="165"/>
      <c r="BO224" s="165"/>
      <c r="BP224" s="165"/>
      <c r="BQ224" s="165"/>
      <c r="BR224" s="165"/>
      <c r="BS224" s="289"/>
      <c r="BT224" s="297">
        <v>19</v>
      </c>
      <c r="BU224" s="284">
        <v>26.2</v>
      </c>
      <c r="BV224" s="298">
        <v>-1</v>
      </c>
      <c r="BW224" s="297"/>
      <c r="BX224" s="297"/>
      <c r="BY224" s="297"/>
      <c r="BZ224" s="297"/>
      <c r="CA224" s="284"/>
      <c r="CB224" s="298"/>
      <c r="CC224" s="297"/>
      <c r="CD224" s="284"/>
      <c r="CE224" s="352"/>
      <c r="CF224" s="298"/>
      <c r="CG224" s="297"/>
      <c r="CH224" s="284"/>
      <c r="CI224" s="352"/>
      <c r="CJ224" s="298"/>
      <c r="CK224" s="297"/>
      <c r="CL224" s="284"/>
      <c r="CM224" s="352"/>
      <c r="CN224" s="298"/>
      <c r="CO224" s="297"/>
      <c r="CP224" s="284"/>
      <c r="CQ224" s="352"/>
      <c r="CR224" s="298"/>
      <c r="CS224" s="297"/>
      <c r="CT224" s="284"/>
      <c r="CU224" s="352"/>
      <c r="CV224" s="352"/>
      <c r="CW224" s="298"/>
      <c r="CX224" s="297"/>
      <c r="CY224" s="284"/>
      <c r="CZ224" s="352"/>
      <c r="DA224" s="352"/>
      <c r="DB224" s="298"/>
      <c r="DC224" s="297"/>
      <c r="DD224" s="284"/>
      <c r="DE224" s="352"/>
      <c r="DF224" s="352"/>
      <c r="DG224" s="298"/>
      <c r="DH224" s="320">
        <v>-1</v>
      </c>
      <c r="DI224" s="319">
        <v>0</v>
      </c>
      <c r="DJ224" s="163">
        <v>19</v>
      </c>
      <c r="DK224" s="163">
        <v>0</v>
      </c>
      <c r="DL224" s="163">
        <v>0</v>
      </c>
      <c r="DM224" s="163">
        <v>2</v>
      </c>
      <c r="DN224" s="163">
        <v>1</v>
      </c>
      <c r="DO224" s="163">
        <v>0</v>
      </c>
      <c r="DP224" s="165">
        <v>26.2</v>
      </c>
      <c r="DQ224" s="165"/>
      <c r="DR224" s="165">
        <v>26.2000007629394</v>
      </c>
      <c r="DS224" s="163">
        <v>122</v>
      </c>
      <c r="DT224" s="163">
        <v>28</v>
      </c>
      <c r="DU224" s="163">
        <v>25</v>
      </c>
      <c r="DV224" s="163">
        <v>20</v>
      </c>
      <c r="DW224" s="163">
        <v>9</v>
      </c>
      <c r="DX224" s="163">
        <v>14</v>
      </c>
      <c r="DY224" s="163">
        <v>0</v>
      </c>
      <c r="DZ224" s="163">
        <v>0</v>
      </c>
      <c r="EA224" s="163">
        <v>1</v>
      </c>
      <c r="EB224" s="163">
        <v>0</v>
      </c>
      <c r="EC224" s="163">
        <v>24</v>
      </c>
      <c r="ED224" s="165">
        <v>8.1000007724762693</v>
      </c>
      <c r="EE224" s="165">
        <v>4.7250004506111498</v>
      </c>
      <c r="EF224" s="165">
        <v>3.0375002896785999</v>
      </c>
      <c r="EG224" s="165">
        <v>9.4500009012223103</v>
      </c>
      <c r="EH224" s="166">
        <v>1.5750001502037101</v>
      </c>
      <c r="EI224" s="165">
        <v>125.816586288968</v>
      </c>
      <c r="EJ224" s="164">
        <v>0.25925925925925902</v>
      </c>
      <c r="EK224" s="164">
        <v>0.25333333333333302</v>
      </c>
      <c r="EL224" s="283">
        <v>0.25</v>
      </c>
      <c r="EM224" s="283">
        <v>0.16666666599999999</v>
      </c>
      <c r="EN224" s="283">
        <v>0.58333333300000001</v>
      </c>
      <c r="EO224" s="283">
        <v>0.11904762000000001</v>
      </c>
      <c r="EP224" s="283">
        <v>0.44047618999999999</v>
      </c>
      <c r="EQ224" s="283">
        <v>0.11235955</v>
      </c>
      <c r="ER224" s="165">
        <v>-2.1517512713138101</v>
      </c>
      <c r="ES224" s="166">
        <v>6.7500006437302202</v>
      </c>
      <c r="ET224" s="166">
        <v>6.12</v>
      </c>
      <c r="EU224" s="166">
        <v>7.3291890299320599</v>
      </c>
      <c r="EV224" s="166">
        <v>5.7201821206861396</v>
      </c>
      <c r="EW224" s="166">
        <v>5.0043437484752502</v>
      </c>
      <c r="EX224" s="289">
        <v>-0.67200046777725198</v>
      </c>
      <c r="FE224" s="167"/>
      <c r="FF224" s="167"/>
      <c r="FG224" s="167"/>
      <c r="FH224" s="167"/>
      <c r="FI224" s="167"/>
      <c r="FJ224" s="167"/>
      <c r="FK224" s="167"/>
      <c r="FL224" s="167"/>
      <c r="FM224" s="167"/>
      <c r="FN224" s="167"/>
      <c r="FO224" s="167"/>
      <c r="FP224" s="167"/>
      <c r="FQ224" s="167"/>
      <c r="FR224" s="167"/>
      <c r="FS224" s="167"/>
      <c r="FT224" s="167"/>
      <c r="FU224" s="167"/>
      <c r="FV224" s="167"/>
      <c r="FW224" s="167"/>
      <c r="FX224" s="167"/>
      <c r="FY224" s="167"/>
      <c r="FZ224" s="167"/>
      <c r="GA224" s="167"/>
      <c r="GB224" s="167"/>
      <c r="GC224" s="167"/>
      <c r="GD224" s="167"/>
      <c r="GE224" s="167"/>
      <c r="GF224" s="167"/>
      <c r="GG224" s="167"/>
      <c r="GH224" s="167"/>
      <c r="GI224" s="167"/>
      <c r="GJ224" s="167"/>
      <c r="GK224" s="167"/>
      <c r="GL224" s="167"/>
      <c r="GM224" s="167"/>
      <c r="GN224" s="167"/>
      <c r="GO224" s="167"/>
      <c r="GP224" s="167"/>
      <c r="GQ224" s="167"/>
      <c r="GR224" s="167"/>
      <c r="GS224" s="167"/>
      <c r="GT224" s="167"/>
      <c r="GU224" s="167"/>
      <c r="GV224" s="167"/>
      <c r="GW224" s="167"/>
      <c r="GX224" s="167"/>
      <c r="GY224" s="167"/>
      <c r="GZ224" s="167"/>
      <c r="HA224" s="167"/>
      <c r="HB224" s="167"/>
      <c r="HC224" s="167"/>
      <c r="HD224" s="167"/>
      <c r="HE224" s="167"/>
      <c r="HF224" s="167"/>
      <c r="HG224" s="167"/>
      <c r="HH224" s="167"/>
      <c r="HI224" s="167"/>
      <c r="HJ224" s="167"/>
      <c r="HK224" s="167"/>
      <c r="HL224" s="167"/>
      <c r="HM224" s="167"/>
      <c r="HN224" s="167"/>
      <c r="HO224" s="167"/>
      <c r="HP224" s="167"/>
      <c r="HQ224" s="167"/>
      <c r="HR224" s="167"/>
      <c r="HS224" s="167"/>
      <c r="HT224" s="167"/>
      <c r="HU224" s="167"/>
      <c r="HV224" s="167"/>
      <c r="HW224" s="167"/>
      <c r="HX224" s="167"/>
      <c r="HY224" s="167"/>
      <c r="HZ224" s="167"/>
      <c r="IA224" s="167"/>
      <c r="IB224" s="167"/>
      <c r="IC224" s="167"/>
      <c r="ID224" s="167"/>
      <c r="IE224" s="167"/>
      <c r="IF224" s="167"/>
      <c r="IG224" s="167"/>
      <c r="IH224" s="167"/>
      <c r="II224" s="167"/>
      <c r="IJ224" s="167"/>
      <c r="IK224" s="167"/>
      <c r="IL224" s="167"/>
      <c r="IM224" s="167"/>
      <c r="IN224" s="167"/>
      <c r="IO224" s="167"/>
      <c r="IP224" s="167"/>
      <c r="IQ224" s="167"/>
      <c r="IR224" s="167"/>
      <c r="IS224" s="167"/>
      <c r="IT224" s="167"/>
      <c r="IU224" s="167"/>
      <c r="IV224" s="167"/>
      <c r="IW224" s="167"/>
      <c r="IX224" s="167"/>
      <c r="IY224" s="167"/>
      <c r="IZ224" s="167"/>
      <c r="JA224" s="167"/>
      <c r="JB224" s="167"/>
      <c r="JC224" s="167"/>
      <c r="JD224" s="167"/>
      <c r="JE224" s="167"/>
      <c r="JF224" s="167"/>
      <c r="JG224" s="167"/>
      <c r="JH224" s="167"/>
      <c r="JI224" s="167"/>
      <c r="JJ224" s="167"/>
      <c r="JK224" s="167"/>
      <c r="JL224" s="167"/>
    </row>
    <row r="225" spans="1:272" ht="13" customHeight="1">
      <c r="A225" s="160" t="s">
        <v>239</v>
      </c>
      <c r="B225" s="160">
        <v>11207</v>
      </c>
      <c r="C225" s="160">
        <v>17639</v>
      </c>
      <c r="D225" s="160">
        <v>664875</v>
      </c>
      <c r="E225" s="160" t="s">
        <v>246</v>
      </c>
      <c r="G225" s="175"/>
      <c r="H225" s="162" t="s">
        <v>2318</v>
      </c>
      <c r="I225" s="162" t="s">
        <v>564</v>
      </c>
      <c r="J225" s="161">
        <v>29</v>
      </c>
      <c r="K225" s="161">
        <v>1</v>
      </c>
      <c r="M225" s="184" t="s">
        <v>837</v>
      </c>
      <c r="Z225" s="163"/>
      <c r="AS225" s="283"/>
      <c r="AT225" s="283"/>
      <c r="AU225" s="283"/>
      <c r="AV225" s="283"/>
      <c r="AW225" s="283"/>
      <c r="AX225" s="283"/>
      <c r="AY225" s="363"/>
      <c r="AZ225" s="283"/>
      <c r="BA225" s="283"/>
      <c r="BB225" s="283"/>
      <c r="BC225" s="283"/>
      <c r="BD225" s="164"/>
      <c r="BE225" s="164"/>
      <c r="BF225" s="164"/>
      <c r="BG225" s="164"/>
      <c r="BH225" s="164"/>
      <c r="BI225" s="164"/>
      <c r="BJ225" s="165"/>
      <c r="BK225" s="164"/>
      <c r="BL225" s="165"/>
      <c r="BM225" s="165"/>
      <c r="BN225" s="165"/>
      <c r="BO225" s="165"/>
      <c r="BP225" s="165"/>
      <c r="BQ225" s="165"/>
      <c r="BR225" s="165"/>
      <c r="BS225" s="289"/>
      <c r="BT225" s="297">
        <v>56</v>
      </c>
      <c r="BU225" s="284">
        <v>59.2</v>
      </c>
      <c r="BV225" s="298">
        <v>0</v>
      </c>
      <c r="BW225" s="297"/>
      <c r="BX225" s="297"/>
      <c r="BY225" s="297"/>
      <c r="BZ225" s="297"/>
      <c r="CA225" s="284"/>
      <c r="CB225" s="298"/>
      <c r="CC225" s="297"/>
      <c r="CD225" s="284"/>
      <c r="CE225" s="352"/>
      <c r="CF225" s="298"/>
      <c r="CG225" s="297"/>
      <c r="CH225" s="284"/>
      <c r="CI225" s="352"/>
      <c r="CJ225" s="298"/>
      <c r="CK225" s="297"/>
      <c r="CL225" s="284"/>
      <c r="CM225" s="352"/>
      <c r="CN225" s="298"/>
      <c r="CO225" s="297"/>
      <c r="CP225" s="284"/>
      <c r="CQ225" s="352"/>
      <c r="CR225" s="298"/>
      <c r="CS225" s="297"/>
      <c r="CT225" s="284"/>
      <c r="CU225" s="352"/>
      <c r="CV225" s="352"/>
      <c r="CW225" s="298"/>
      <c r="CX225" s="297"/>
      <c r="CY225" s="284"/>
      <c r="CZ225" s="352"/>
      <c r="DA225" s="352"/>
      <c r="DB225" s="298"/>
      <c r="DC225" s="297"/>
      <c r="DD225" s="284"/>
      <c r="DE225" s="352"/>
      <c r="DF225" s="352"/>
      <c r="DG225" s="298"/>
      <c r="DH225" s="320">
        <v>0</v>
      </c>
      <c r="DI225" s="319">
        <v>0</v>
      </c>
      <c r="DJ225" s="163">
        <v>56</v>
      </c>
      <c r="DK225" s="163">
        <v>0</v>
      </c>
      <c r="DL225" s="163">
        <v>0</v>
      </c>
      <c r="DM225" s="163">
        <v>4</v>
      </c>
      <c r="DN225" s="163">
        <v>4</v>
      </c>
      <c r="DO225" s="163">
        <v>2</v>
      </c>
      <c r="DP225" s="165">
        <v>59.2</v>
      </c>
      <c r="DQ225" s="165"/>
      <c r="DR225" s="165">
        <v>59.200000762939403</v>
      </c>
      <c r="DS225" s="163">
        <v>279</v>
      </c>
      <c r="DT225" s="163">
        <v>73</v>
      </c>
      <c r="DU225" s="163">
        <v>52</v>
      </c>
      <c r="DV225" s="163">
        <v>43</v>
      </c>
      <c r="DW225" s="163">
        <v>9</v>
      </c>
      <c r="DX225" s="163">
        <v>33</v>
      </c>
      <c r="DY225" s="163">
        <v>1</v>
      </c>
      <c r="DZ225" s="163">
        <v>7</v>
      </c>
      <c r="EA225" s="163">
        <v>3</v>
      </c>
      <c r="EB225" s="163">
        <v>0</v>
      </c>
      <c r="EC225" s="163">
        <v>45</v>
      </c>
      <c r="ED225" s="165">
        <v>6.7877106544384898</v>
      </c>
      <c r="EE225" s="165">
        <v>4.9776544799215596</v>
      </c>
      <c r="EF225" s="165">
        <v>1.35754213088769</v>
      </c>
      <c r="EG225" s="165">
        <v>11.0111750616446</v>
      </c>
      <c r="EH225" s="166">
        <v>1.7765366157295801</v>
      </c>
      <c r="EI225" s="165">
        <v>137.94278313125</v>
      </c>
      <c r="EJ225" s="164">
        <v>0.30543933054393302</v>
      </c>
      <c r="EK225" s="164">
        <v>0.34594594594594502</v>
      </c>
      <c r="EL225" s="283">
        <v>0.53125</v>
      </c>
      <c r="EM225" s="283">
        <v>0.20833333300000001</v>
      </c>
      <c r="EN225" s="283">
        <v>0.26041666600000002</v>
      </c>
      <c r="EO225" s="283">
        <v>7.7319589999999994E-2</v>
      </c>
      <c r="EP225" s="283">
        <v>0.41237112999999997</v>
      </c>
      <c r="EQ225" s="283">
        <v>8.8806659999999996E-2</v>
      </c>
      <c r="ER225" s="165">
        <v>-0.80533734025062598</v>
      </c>
      <c r="ES225" s="166">
        <v>6.48603462535233</v>
      </c>
      <c r="ET225" s="166">
        <v>6.16</v>
      </c>
      <c r="EU225" s="166">
        <v>5.6303762038353504</v>
      </c>
      <c r="EV225" s="166">
        <v>4.9366094656494903</v>
      </c>
      <c r="EW225" s="166">
        <v>4.7253915453695203</v>
      </c>
      <c r="EX225" s="289">
        <v>-0.84879469871520996</v>
      </c>
    </row>
    <row r="226" spans="1:272" ht="13" customHeight="1">
      <c r="A226" s="160" t="s">
        <v>239</v>
      </c>
      <c r="B226" s="160">
        <v>10730</v>
      </c>
      <c r="C226" s="160">
        <v>16162</v>
      </c>
      <c r="E226" s="160" t="s">
        <v>563</v>
      </c>
      <c r="G226" s="175"/>
      <c r="H226" s="168" t="s">
        <v>1081</v>
      </c>
      <c r="I226" s="169" t="s">
        <v>544</v>
      </c>
      <c r="J226" s="170">
        <v>30</v>
      </c>
      <c r="K226" s="161">
        <v>1</v>
      </c>
      <c r="M226" s="184" t="s">
        <v>837</v>
      </c>
      <c r="Z226" s="163"/>
      <c r="BT226" s="297"/>
      <c r="BU226" s="284"/>
      <c r="BV226" s="298"/>
      <c r="BW226" s="297"/>
      <c r="BX226" s="297"/>
      <c r="BY226" s="297"/>
      <c r="BZ226" s="297"/>
      <c r="CA226" s="284"/>
      <c r="CB226" s="298"/>
      <c r="CC226" s="297"/>
      <c r="CD226" s="284"/>
      <c r="CE226" s="352"/>
      <c r="CF226" s="298"/>
      <c r="CG226" s="297"/>
      <c r="CH226" s="284"/>
      <c r="CI226" s="352"/>
      <c r="CJ226" s="298"/>
      <c r="CK226" s="297"/>
      <c r="CL226" s="284"/>
      <c r="CM226" s="352"/>
      <c r="CN226" s="298"/>
      <c r="CO226" s="297"/>
      <c r="CP226" s="284"/>
      <c r="CQ226" s="352"/>
      <c r="CR226" s="298"/>
      <c r="CS226" s="297"/>
      <c r="CT226" s="284"/>
      <c r="CU226" s="352"/>
      <c r="CV226" s="352"/>
      <c r="CW226" s="298"/>
      <c r="CX226" s="297"/>
      <c r="CY226" s="284"/>
      <c r="CZ226" s="352"/>
      <c r="DA226" s="352"/>
      <c r="DB226" s="298"/>
      <c r="DC226" s="297"/>
      <c r="DD226" s="284"/>
      <c r="DE226" s="352"/>
      <c r="DF226" s="352"/>
      <c r="DG226" s="298"/>
      <c r="DH226" s="320"/>
      <c r="DI226" s="318"/>
      <c r="DP226" s="165"/>
      <c r="DQ226" s="165"/>
      <c r="DR226" s="165"/>
      <c r="ED226" s="165"/>
      <c r="EE226" s="165"/>
      <c r="EF226" s="165"/>
      <c r="EG226" s="165"/>
      <c r="EH226" s="166"/>
      <c r="EI226" s="166"/>
      <c r="EJ226" s="164"/>
      <c r="EK226" s="164"/>
      <c r="EL226" s="283"/>
      <c r="EM226" s="283"/>
      <c r="EN226" s="283"/>
      <c r="EO226" s="283"/>
      <c r="EP226" s="283"/>
      <c r="EQ226" s="283"/>
      <c r="ER226" s="165"/>
      <c r="ES226" s="166"/>
      <c r="ET226" s="166"/>
      <c r="EU226" s="166"/>
      <c r="EV226" s="166"/>
      <c r="EW226" s="166"/>
      <c r="EX226" s="289"/>
    </row>
    <row r="227" spans="1:272" ht="13" customHeight="1">
      <c r="A227" s="160" t="s">
        <v>239</v>
      </c>
      <c r="B227" s="160">
        <v>10748</v>
      </c>
      <c r="C227" s="160">
        <v>14968</v>
      </c>
      <c r="D227" s="160">
        <v>605170</v>
      </c>
      <c r="E227" s="160" t="s">
        <v>614</v>
      </c>
      <c r="G227" s="175"/>
      <c r="H227" s="168" t="s">
        <v>789</v>
      </c>
      <c r="I227" s="169" t="s">
        <v>177</v>
      </c>
      <c r="J227" s="170">
        <v>30</v>
      </c>
      <c r="K227" s="161">
        <v>2</v>
      </c>
      <c r="L227" s="161" t="s">
        <v>2547</v>
      </c>
      <c r="Z227" s="163">
        <v>87</v>
      </c>
      <c r="AA227" s="163">
        <v>274</v>
      </c>
      <c r="AB227" s="163">
        <v>245</v>
      </c>
      <c r="AC227" s="163">
        <v>66</v>
      </c>
      <c r="AD227" s="163">
        <v>49</v>
      </c>
      <c r="AE227" s="163">
        <v>8</v>
      </c>
      <c r="AF227" s="163">
        <v>1</v>
      </c>
      <c r="AG227" s="163">
        <v>8</v>
      </c>
      <c r="AH227" s="163">
        <v>30</v>
      </c>
      <c r="AI227" s="163">
        <v>30</v>
      </c>
      <c r="AJ227" s="163">
        <v>0</v>
      </c>
      <c r="AK227" s="163">
        <v>1</v>
      </c>
      <c r="AL227" s="163">
        <v>23</v>
      </c>
      <c r="AM227" s="163">
        <v>1</v>
      </c>
      <c r="AN227" s="163">
        <v>53</v>
      </c>
      <c r="AO227" s="163">
        <v>3</v>
      </c>
      <c r="AP227" s="163">
        <v>3</v>
      </c>
      <c r="AQ227" s="163">
        <v>0</v>
      </c>
      <c r="AR227" s="163">
        <v>6</v>
      </c>
      <c r="AS227" s="283">
        <v>8.3941605000000002E-2</v>
      </c>
      <c r="AT227" s="283">
        <v>0.19343065600000001</v>
      </c>
      <c r="AU227" s="283">
        <v>0.43076923</v>
      </c>
      <c r="AV227" s="283">
        <v>0.23076922999999999</v>
      </c>
      <c r="AW227" s="283">
        <v>5.6410259999999997E-2</v>
      </c>
      <c r="AX227" s="283">
        <v>0.43076923</v>
      </c>
      <c r="AY227" s="363">
        <v>111.062</v>
      </c>
      <c r="AZ227" s="283">
        <v>0.10192308</v>
      </c>
      <c r="BA227" s="283">
        <v>0.49743589700000002</v>
      </c>
      <c r="BB227" s="283">
        <v>0.20512820500000001</v>
      </c>
      <c r="BC227" s="283">
        <v>0.297435897</v>
      </c>
      <c r="BD227" s="164">
        <v>0.31016042700000002</v>
      </c>
      <c r="BE227" s="164">
        <v>0.26938775500000001</v>
      </c>
      <c r="BF227" s="164">
        <v>0.33576642299999998</v>
      </c>
      <c r="BG227" s="164">
        <v>0.408163265</v>
      </c>
      <c r="BH227" s="164">
        <v>0.74392968800000003</v>
      </c>
      <c r="BI227" s="164">
        <v>0.13877550999999999</v>
      </c>
      <c r="BJ227" s="165">
        <v>89.657731223402294</v>
      </c>
      <c r="BK227" s="164">
        <v>0.32435033915243699</v>
      </c>
      <c r="BL227" s="165">
        <v>3.1252182886400299</v>
      </c>
      <c r="BM227" s="165">
        <v>35.177209915260299</v>
      </c>
      <c r="BN227" s="165">
        <v>113.490501865939</v>
      </c>
      <c r="BO227" s="165">
        <v>0.40595258614765101</v>
      </c>
      <c r="BP227" s="165">
        <v>-3.4162927120923898</v>
      </c>
      <c r="BQ227" s="165">
        <v>18.646227003207901</v>
      </c>
      <c r="BR227" s="165">
        <v>0.81316100213910503</v>
      </c>
      <c r="BS227" s="289">
        <v>1.9257399902585901</v>
      </c>
      <c r="BT227" s="297"/>
      <c r="BU227" s="284"/>
      <c r="BV227" s="298"/>
      <c r="BW227" s="297">
        <v>58</v>
      </c>
      <c r="BX227" s="297">
        <v>480</v>
      </c>
      <c r="BY227" s="297">
        <v>3</v>
      </c>
      <c r="BZ227" s="297">
        <v>1</v>
      </c>
      <c r="CA227" s="284">
        <v>1</v>
      </c>
      <c r="CB227" s="298">
        <v>3</v>
      </c>
      <c r="CC227" s="297">
        <v>11</v>
      </c>
      <c r="CD227" s="284">
        <v>76</v>
      </c>
      <c r="CE227" s="352">
        <v>0</v>
      </c>
      <c r="CF227" s="298">
        <v>0</v>
      </c>
      <c r="CG227" s="297"/>
      <c r="CH227" s="284"/>
      <c r="CI227" s="352"/>
      <c r="CJ227" s="298"/>
      <c r="CK227" s="297"/>
      <c r="CL227" s="284"/>
      <c r="CM227" s="352"/>
      <c r="CN227" s="298"/>
      <c r="CO227" s="297"/>
      <c r="CP227" s="284"/>
      <c r="CQ227" s="352"/>
      <c r="CR227" s="298"/>
      <c r="CS227" s="297"/>
      <c r="CT227" s="284"/>
      <c r="CU227" s="352"/>
      <c r="CV227" s="352"/>
      <c r="CW227" s="298"/>
      <c r="CX227" s="297"/>
      <c r="CY227" s="284"/>
      <c r="CZ227" s="352"/>
      <c r="DA227" s="352"/>
      <c r="DB227" s="298"/>
      <c r="DC227" s="297"/>
      <c r="DD227" s="284"/>
      <c r="DE227" s="352"/>
      <c r="DF227" s="352"/>
      <c r="DG227" s="298"/>
      <c r="DH227" s="320">
        <v>3</v>
      </c>
      <c r="DI227" s="319">
        <v>8.6908013820648193</v>
      </c>
      <c r="DP227" s="165"/>
      <c r="DQ227" s="165"/>
      <c r="DR227" s="165"/>
      <c r="ED227" s="165"/>
      <c r="EE227" s="165"/>
      <c r="EF227" s="165"/>
      <c r="EG227" s="165"/>
      <c r="EH227" s="166"/>
      <c r="EI227" s="165"/>
      <c r="EJ227" s="164"/>
      <c r="EK227" s="164"/>
      <c r="EL227" s="283"/>
      <c r="EM227" s="283"/>
      <c r="EN227" s="283"/>
      <c r="EO227" s="283"/>
      <c r="EP227" s="283"/>
      <c r="EQ227" s="283"/>
      <c r="ER227" s="165"/>
      <c r="ES227" s="166"/>
      <c r="ET227" s="166"/>
      <c r="EU227" s="166"/>
      <c r="EV227" s="166"/>
      <c r="EW227" s="166"/>
      <c r="EX227" s="289"/>
    </row>
    <row r="228" spans="1:272" ht="13" customHeight="1">
      <c r="A228" s="160" t="s">
        <v>239</v>
      </c>
      <c r="B228" s="160">
        <v>11794</v>
      </c>
      <c r="C228" s="160">
        <v>24618</v>
      </c>
      <c r="D228" s="160">
        <v>680777</v>
      </c>
      <c r="E228" s="160" t="s">
        <v>567</v>
      </c>
      <c r="G228" s="175"/>
      <c r="H228" s="162" t="s">
        <v>1753</v>
      </c>
      <c r="I228" s="162" t="s">
        <v>549</v>
      </c>
      <c r="J228" s="161">
        <v>27</v>
      </c>
      <c r="K228" s="161">
        <v>2</v>
      </c>
      <c r="L228" s="161" t="s">
        <v>837</v>
      </c>
      <c r="Z228" s="163">
        <v>122</v>
      </c>
      <c r="AA228" s="163">
        <v>465</v>
      </c>
      <c r="AB228" s="163">
        <v>412</v>
      </c>
      <c r="AC228" s="163">
        <v>93</v>
      </c>
      <c r="AD228" s="163">
        <v>50</v>
      </c>
      <c r="AE228" s="163">
        <v>22</v>
      </c>
      <c r="AF228" s="163">
        <v>0</v>
      </c>
      <c r="AG228" s="163">
        <v>21</v>
      </c>
      <c r="AH228" s="163">
        <v>56</v>
      </c>
      <c r="AI228" s="163">
        <v>64</v>
      </c>
      <c r="AJ228" s="163">
        <v>3</v>
      </c>
      <c r="AK228" s="163">
        <v>0</v>
      </c>
      <c r="AL228" s="163">
        <v>32</v>
      </c>
      <c r="AM228" s="163">
        <v>0</v>
      </c>
      <c r="AN228" s="163">
        <v>94</v>
      </c>
      <c r="AO228" s="163">
        <v>14</v>
      </c>
      <c r="AP228" s="163">
        <v>6</v>
      </c>
      <c r="AQ228" s="163">
        <v>1</v>
      </c>
      <c r="AR228" s="163">
        <v>9</v>
      </c>
      <c r="AS228" s="283">
        <v>6.8817204000000007E-2</v>
      </c>
      <c r="AT228" s="283">
        <v>0.20215053699999999</v>
      </c>
      <c r="AU228" s="283">
        <v>0.38461538000000001</v>
      </c>
      <c r="AV228" s="283">
        <v>0.22461538</v>
      </c>
      <c r="AW228" s="283">
        <v>8.3076919999999999E-2</v>
      </c>
      <c r="AX228" s="283">
        <v>0.33538462000000002</v>
      </c>
      <c r="AY228" s="363">
        <v>113.94199999999999</v>
      </c>
      <c r="AZ228" s="283">
        <v>0.10564158999999999</v>
      </c>
      <c r="BA228" s="283">
        <v>0.39318885399999998</v>
      </c>
      <c r="BB228" s="283">
        <v>0.17337461300000001</v>
      </c>
      <c r="BC228" s="283">
        <v>0.43343653199999999</v>
      </c>
      <c r="BD228" s="164">
        <v>0.23762376199999999</v>
      </c>
      <c r="BE228" s="164">
        <v>0.22572815500000001</v>
      </c>
      <c r="BF228" s="164">
        <v>0.29956896500000002</v>
      </c>
      <c r="BG228" s="164">
        <v>0.43203883399999998</v>
      </c>
      <c r="BH228" s="164">
        <v>0.73160779899999995</v>
      </c>
      <c r="BI228" s="164">
        <v>0.206310679</v>
      </c>
      <c r="BJ228" s="165">
        <v>133.28970944729099</v>
      </c>
      <c r="BK228" s="164">
        <v>0.316508739159025</v>
      </c>
      <c r="BL228" s="165">
        <v>2.3689483440802701</v>
      </c>
      <c r="BM228" s="165">
        <v>56.763751652030699</v>
      </c>
      <c r="BN228" s="165">
        <v>107.10532019927</v>
      </c>
      <c r="BO228" s="165">
        <v>-0.30999592823273397</v>
      </c>
      <c r="BP228" s="165">
        <v>-0.77733959257602603</v>
      </c>
      <c r="BQ228" s="165">
        <v>16.050487132449199</v>
      </c>
      <c r="BR228" s="165">
        <v>3.0030992291257999</v>
      </c>
      <c r="BS228" s="289">
        <v>1.65765786980769</v>
      </c>
      <c r="BT228" s="297"/>
      <c r="BU228" s="284"/>
      <c r="BV228" s="298"/>
      <c r="BW228" s="297">
        <v>86</v>
      </c>
      <c r="BX228" s="297">
        <v>720.1</v>
      </c>
      <c r="BY228" s="297">
        <v>-4</v>
      </c>
      <c r="BZ228" s="297">
        <v>1</v>
      </c>
      <c r="CA228" s="284">
        <v>-1</v>
      </c>
      <c r="CB228" s="298">
        <v>-7</v>
      </c>
      <c r="CC228" s="297"/>
      <c r="CD228" s="284"/>
      <c r="CE228" s="352"/>
      <c r="CF228" s="298"/>
      <c r="CG228" s="297"/>
      <c r="CH228" s="284"/>
      <c r="CI228" s="352"/>
      <c r="CJ228" s="298"/>
      <c r="CK228" s="297"/>
      <c r="CL228" s="284"/>
      <c r="CM228" s="352"/>
      <c r="CN228" s="298"/>
      <c r="CO228" s="297"/>
      <c r="CP228" s="284"/>
      <c r="CQ228" s="352"/>
      <c r="CR228" s="298"/>
      <c r="CS228" s="297"/>
      <c r="CT228" s="284"/>
      <c r="CU228" s="352"/>
      <c r="CV228" s="352"/>
      <c r="CW228" s="298"/>
      <c r="CX228" s="297"/>
      <c r="CY228" s="284"/>
      <c r="CZ228" s="352"/>
      <c r="DA228" s="352"/>
      <c r="DB228" s="298"/>
      <c r="DC228" s="297"/>
      <c r="DD228" s="284"/>
      <c r="DE228" s="352"/>
      <c r="DF228" s="352"/>
      <c r="DG228" s="298"/>
      <c r="DH228" s="320">
        <v>-4</v>
      </c>
      <c r="DI228" s="319">
        <v>-2.4677692055702201</v>
      </c>
      <c r="DP228" s="165"/>
      <c r="DQ228" s="165"/>
      <c r="DR228" s="165"/>
      <c r="ED228" s="165"/>
      <c r="EE228" s="165"/>
      <c r="EF228" s="165"/>
      <c r="EG228" s="165"/>
      <c r="EH228" s="166"/>
      <c r="EI228" s="165"/>
      <c r="EJ228" s="164"/>
      <c r="EK228" s="164"/>
      <c r="EL228" s="283"/>
      <c r="EM228" s="283"/>
      <c r="EN228" s="283"/>
      <c r="EO228" s="283"/>
      <c r="EP228" s="283"/>
      <c r="EQ228" s="283"/>
      <c r="ER228" s="165"/>
      <c r="ES228" s="166"/>
      <c r="ET228" s="166"/>
      <c r="EU228" s="166"/>
      <c r="EV228" s="166"/>
      <c r="EW228" s="166"/>
      <c r="EX228" s="289"/>
    </row>
    <row r="229" spans="1:272" ht="13" customHeight="1">
      <c r="A229" s="160" t="s">
        <v>239</v>
      </c>
      <c r="B229" s="160">
        <v>11296</v>
      </c>
      <c r="C229" s="160">
        <v>21865</v>
      </c>
      <c r="D229" s="160">
        <v>666310</v>
      </c>
      <c r="E229" s="160" t="s">
        <v>213</v>
      </c>
      <c r="G229" s="175"/>
      <c r="H229" s="162" t="s">
        <v>964</v>
      </c>
      <c r="I229" s="162" t="s">
        <v>824</v>
      </c>
      <c r="J229" s="160">
        <v>24</v>
      </c>
      <c r="K229" s="161">
        <v>2</v>
      </c>
      <c r="L229" s="161" t="s">
        <v>46</v>
      </c>
      <c r="Z229" s="163">
        <v>123</v>
      </c>
      <c r="AA229" s="163">
        <v>389</v>
      </c>
      <c r="AB229" s="163">
        <v>354</v>
      </c>
      <c r="AC229" s="163">
        <v>71</v>
      </c>
      <c r="AD229" s="163">
        <v>46</v>
      </c>
      <c r="AE229" s="163">
        <v>10</v>
      </c>
      <c r="AF229" s="163">
        <v>2</v>
      </c>
      <c r="AG229" s="163">
        <v>13</v>
      </c>
      <c r="AH229" s="163">
        <v>39</v>
      </c>
      <c r="AI229" s="163">
        <v>39</v>
      </c>
      <c r="AJ229" s="163">
        <v>6</v>
      </c>
      <c r="AK229" s="163">
        <v>3</v>
      </c>
      <c r="AL229" s="163">
        <v>29</v>
      </c>
      <c r="AM229" s="163">
        <v>1</v>
      </c>
      <c r="AN229" s="163">
        <v>122</v>
      </c>
      <c r="AO229" s="163">
        <v>2</v>
      </c>
      <c r="AP229" s="163">
        <v>2</v>
      </c>
      <c r="AQ229" s="163">
        <v>2</v>
      </c>
      <c r="AR229" s="163">
        <v>3</v>
      </c>
      <c r="AS229" s="283">
        <v>7.4550127999999993E-2</v>
      </c>
      <c r="AT229" s="283">
        <v>0.31362467799999999</v>
      </c>
      <c r="AU229" s="283">
        <v>0.43644068000000003</v>
      </c>
      <c r="AV229" s="283">
        <v>0.20762712</v>
      </c>
      <c r="AW229" s="283">
        <v>7.6271190000000003E-2</v>
      </c>
      <c r="AX229" s="283">
        <v>0.37288136</v>
      </c>
      <c r="AY229" s="363">
        <v>109.02800000000001</v>
      </c>
      <c r="AZ229" s="283">
        <v>0.12376847000000001</v>
      </c>
      <c r="BA229" s="283">
        <v>0.35042735000000003</v>
      </c>
      <c r="BB229" s="283">
        <v>0.17521367500000001</v>
      </c>
      <c r="BC229" s="283">
        <v>0.47435897399999999</v>
      </c>
      <c r="BD229" s="164">
        <v>0.26244343799999997</v>
      </c>
      <c r="BE229" s="164">
        <v>0.20056497100000001</v>
      </c>
      <c r="BF229" s="164">
        <v>0.263565891</v>
      </c>
      <c r="BG229" s="164">
        <v>0.35028248499999998</v>
      </c>
      <c r="BH229" s="164">
        <v>0.61384837599999997</v>
      </c>
      <c r="BI229" s="164">
        <v>0.149717514</v>
      </c>
      <c r="BJ229" s="165">
        <v>96.726955855885294</v>
      </c>
      <c r="BK229" s="164">
        <v>0.26855947810751102</v>
      </c>
      <c r="BL229" s="165">
        <v>-13.0307027914595</v>
      </c>
      <c r="BM229" s="165">
        <v>32.473767072610798</v>
      </c>
      <c r="BN229" s="165">
        <v>73.944214850941705</v>
      </c>
      <c r="BO229" s="165">
        <v>-0.41050962570552002</v>
      </c>
      <c r="BP229" s="165">
        <v>-0.95994389057159402</v>
      </c>
      <c r="BQ229" s="165">
        <v>15.5593972044962</v>
      </c>
      <c r="BR229" s="165">
        <v>-12.557310155875699</v>
      </c>
      <c r="BS229" s="289">
        <v>1.6069392170255701</v>
      </c>
      <c r="BT229" s="297"/>
      <c r="BU229" s="284"/>
      <c r="BV229" s="298"/>
      <c r="BW229" s="297">
        <v>115</v>
      </c>
      <c r="BX229" s="297">
        <v>899.1</v>
      </c>
      <c r="BY229" s="297">
        <v>11</v>
      </c>
      <c r="BZ229" s="297">
        <v>-1</v>
      </c>
      <c r="CA229" s="284">
        <v>1</v>
      </c>
      <c r="CB229" s="298">
        <v>7</v>
      </c>
      <c r="CC229" s="297"/>
      <c r="CD229" s="284"/>
      <c r="CE229" s="352"/>
      <c r="CF229" s="298"/>
      <c r="CG229" s="297"/>
      <c r="CH229" s="284"/>
      <c r="CI229" s="352"/>
      <c r="CJ229" s="298"/>
      <c r="CK229" s="297"/>
      <c r="CL229" s="284"/>
      <c r="CM229" s="352"/>
      <c r="CN229" s="298"/>
      <c r="CO229" s="297"/>
      <c r="CP229" s="284"/>
      <c r="CQ229" s="352"/>
      <c r="CR229" s="298"/>
      <c r="CS229" s="297"/>
      <c r="CT229" s="284"/>
      <c r="CU229" s="352"/>
      <c r="CV229" s="352"/>
      <c r="CW229" s="298"/>
      <c r="CX229" s="297"/>
      <c r="CY229" s="284"/>
      <c r="CZ229" s="352"/>
      <c r="DA229" s="352"/>
      <c r="DB229" s="298"/>
      <c r="DC229" s="297"/>
      <c r="DD229" s="284"/>
      <c r="DE229" s="352"/>
      <c r="DF229" s="352"/>
      <c r="DG229" s="298"/>
      <c r="DH229" s="320">
        <v>11</v>
      </c>
      <c r="DI229" s="319">
        <v>15.1373608757276</v>
      </c>
      <c r="DP229" s="165"/>
      <c r="DQ229" s="165"/>
      <c r="DR229" s="165"/>
      <c r="ED229" s="165"/>
      <c r="EE229" s="165"/>
      <c r="EF229" s="165"/>
      <c r="EG229" s="165"/>
      <c r="EH229" s="166"/>
      <c r="EI229" s="165"/>
      <c r="EJ229" s="164"/>
      <c r="EK229" s="164"/>
      <c r="EL229" s="283"/>
      <c r="EM229" s="283"/>
      <c r="EN229" s="283"/>
      <c r="EO229" s="283"/>
      <c r="EP229" s="283"/>
      <c r="EQ229" s="283"/>
      <c r="ER229" s="165"/>
      <c r="ES229" s="166"/>
      <c r="ET229" s="166"/>
      <c r="EU229" s="166"/>
      <c r="EV229" s="166"/>
      <c r="EW229" s="166"/>
      <c r="EX229" s="289"/>
    </row>
    <row r="230" spans="1:272" ht="13" customHeight="1">
      <c r="A230" s="160" t="s">
        <v>239</v>
      </c>
      <c r="B230" s="160">
        <v>11662</v>
      </c>
      <c r="C230" s="160">
        <v>16930</v>
      </c>
      <c r="D230" s="160">
        <v>641680</v>
      </c>
      <c r="E230" s="160" t="s">
        <v>14</v>
      </c>
      <c r="G230" s="175"/>
      <c r="H230" s="162" t="s">
        <v>1736</v>
      </c>
      <c r="I230" s="162" t="s">
        <v>1737</v>
      </c>
      <c r="J230" s="161">
        <v>29</v>
      </c>
      <c r="K230" s="161">
        <v>2</v>
      </c>
      <c r="L230" s="161" t="s">
        <v>2547</v>
      </c>
      <c r="Z230" s="163">
        <v>131</v>
      </c>
      <c r="AA230" s="163">
        <v>491</v>
      </c>
      <c r="AB230" s="163">
        <v>459</v>
      </c>
      <c r="AC230" s="163">
        <v>101</v>
      </c>
      <c r="AD230" s="163">
        <v>75</v>
      </c>
      <c r="AE230" s="163">
        <v>12</v>
      </c>
      <c r="AF230" s="163">
        <v>1</v>
      </c>
      <c r="AG230" s="163">
        <v>13</v>
      </c>
      <c r="AH230" s="163">
        <v>45</v>
      </c>
      <c r="AI230" s="163">
        <v>59</v>
      </c>
      <c r="AJ230" s="163">
        <v>1</v>
      </c>
      <c r="AK230" s="163">
        <v>1</v>
      </c>
      <c r="AL230" s="163">
        <v>26</v>
      </c>
      <c r="AM230" s="163">
        <v>0</v>
      </c>
      <c r="AN230" s="163">
        <v>90</v>
      </c>
      <c r="AO230" s="163">
        <v>4</v>
      </c>
      <c r="AP230" s="163">
        <v>2</v>
      </c>
      <c r="AQ230" s="163">
        <v>0</v>
      </c>
      <c r="AR230" s="163">
        <v>13</v>
      </c>
      <c r="AS230" s="283">
        <v>5.2953156000000001E-2</v>
      </c>
      <c r="AT230" s="283">
        <v>0.18329938900000001</v>
      </c>
      <c r="AU230" s="283">
        <v>0.41778976000000001</v>
      </c>
      <c r="AV230" s="283">
        <v>0.23719677</v>
      </c>
      <c r="AW230" s="283">
        <v>5.9299190000000002E-2</v>
      </c>
      <c r="AX230" s="283">
        <v>0.36388140000000002</v>
      </c>
      <c r="AY230" s="363">
        <v>109.803</v>
      </c>
      <c r="AZ230" s="283">
        <v>9.6466629999999998E-2</v>
      </c>
      <c r="BA230" s="283">
        <v>0.42432432399999997</v>
      </c>
      <c r="BB230" s="283">
        <v>0.175675675</v>
      </c>
      <c r="BC230" s="283">
        <v>0.4</v>
      </c>
      <c r="BD230" s="164">
        <v>0.245810055</v>
      </c>
      <c r="BE230" s="164">
        <v>0.22004357199999999</v>
      </c>
      <c r="BF230" s="164">
        <v>0.266802443</v>
      </c>
      <c r="BG230" s="164">
        <v>0.33551198199999999</v>
      </c>
      <c r="BH230" s="164">
        <v>0.60231442499999999</v>
      </c>
      <c r="BI230" s="164">
        <v>0.11546840999999999</v>
      </c>
      <c r="BJ230" s="165">
        <v>74.599874780309705</v>
      </c>
      <c r="BK230" s="164">
        <v>0.26520300603447</v>
      </c>
      <c r="BL230" s="165">
        <v>-17.773926119781098</v>
      </c>
      <c r="BM230" s="165">
        <v>39.662307050549302</v>
      </c>
      <c r="BN230" s="165">
        <v>70.357280476134804</v>
      </c>
      <c r="BO230" s="165">
        <v>1.1916789721889101</v>
      </c>
      <c r="BP230" s="165">
        <v>-2.8569939509034099</v>
      </c>
      <c r="BQ230" s="165">
        <v>-1.2477169113653599</v>
      </c>
      <c r="BR230" s="165">
        <v>-19.510479490733701</v>
      </c>
      <c r="BS230" s="289">
        <v>-0.128861369773351</v>
      </c>
      <c r="BT230" s="297"/>
      <c r="BU230" s="284"/>
      <c r="BV230" s="298"/>
      <c r="BW230" s="297">
        <v>118</v>
      </c>
      <c r="BX230" s="297">
        <v>968.1</v>
      </c>
      <c r="BY230" s="297">
        <v>6</v>
      </c>
      <c r="BZ230" s="297">
        <v>-4</v>
      </c>
      <c r="CA230" s="284">
        <v>1</v>
      </c>
      <c r="CB230" s="298">
        <v>-1</v>
      </c>
      <c r="CC230" s="297"/>
      <c r="CD230" s="284"/>
      <c r="CE230" s="352"/>
      <c r="CF230" s="298"/>
      <c r="CG230" s="297"/>
      <c r="CH230" s="284"/>
      <c r="CI230" s="352"/>
      <c r="CJ230" s="298"/>
      <c r="CK230" s="297"/>
      <c r="CL230" s="284"/>
      <c r="CM230" s="352"/>
      <c r="CN230" s="298"/>
      <c r="CO230" s="297"/>
      <c r="CP230" s="284"/>
      <c r="CQ230" s="352"/>
      <c r="CR230" s="298"/>
      <c r="CS230" s="297"/>
      <c r="CT230" s="284"/>
      <c r="CU230" s="352"/>
      <c r="CV230" s="352"/>
      <c r="CW230" s="298"/>
      <c r="CX230" s="297"/>
      <c r="CY230" s="284"/>
      <c r="CZ230" s="352"/>
      <c r="DA230" s="352"/>
      <c r="DB230" s="298"/>
      <c r="DC230" s="297"/>
      <c r="DD230" s="284"/>
      <c r="DE230" s="352"/>
      <c r="DF230" s="352"/>
      <c r="DG230" s="298"/>
      <c r="DH230" s="320">
        <v>6</v>
      </c>
      <c r="DI230" s="319">
        <v>1.8800913095474201</v>
      </c>
      <c r="DP230" s="165"/>
      <c r="DQ230" s="165"/>
      <c r="DR230" s="165"/>
      <c r="ED230" s="165"/>
      <c r="EE230" s="165"/>
      <c r="EF230" s="165"/>
      <c r="EG230" s="165"/>
      <c r="EH230" s="166"/>
      <c r="EI230" s="165"/>
      <c r="EJ230" s="164"/>
      <c r="EK230" s="164"/>
      <c r="EL230" s="283"/>
      <c r="EM230" s="283"/>
      <c r="EN230" s="283"/>
      <c r="EO230" s="283"/>
      <c r="EP230" s="283"/>
      <c r="EQ230" s="283"/>
      <c r="ER230" s="165"/>
      <c r="ES230" s="166"/>
      <c r="ET230" s="166"/>
      <c r="EU230" s="166"/>
      <c r="EV230" s="166"/>
      <c r="EW230" s="166"/>
      <c r="EX230" s="289"/>
    </row>
    <row r="231" spans="1:272" ht="13" customHeight="1">
      <c r="A231" s="160" t="s">
        <v>239</v>
      </c>
      <c r="B231" s="160">
        <v>8588</v>
      </c>
      <c r="C231" s="160">
        <v>5235</v>
      </c>
      <c r="D231" s="160">
        <v>457759</v>
      </c>
      <c r="E231" s="160" t="s">
        <v>3331</v>
      </c>
      <c r="G231" s="175"/>
      <c r="H231" s="168" t="s">
        <v>57</v>
      </c>
      <c r="I231" s="169" t="s">
        <v>564</v>
      </c>
      <c r="J231" s="170">
        <v>39</v>
      </c>
      <c r="K231" s="161">
        <v>3</v>
      </c>
      <c r="L231" s="161" t="s">
        <v>837</v>
      </c>
      <c r="Z231" s="163">
        <v>139</v>
      </c>
      <c r="AA231" s="163">
        <v>539</v>
      </c>
      <c r="AB231" s="163">
        <v>460</v>
      </c>
      <c r="AC231" s="163">
        <v>119</v>
      </c>
      <c r="AD231" s="163">
        <v>84</v>
      </c>
      <c r="AE231" s="163">
        <v>24</v>
      </c>
      <c r="AF231" s="163">
        <v>0</v>
      </c>
      <c r="AG231" s="163">
        <v>11</v>
      </c>
      <c r="AH231" s="163">
        <v>59</v>
      </c>
      <c r="AI231" s="163">
        <v>55</v>
      </c>
      <c r="AJ231" s="163">
        <v>0</v>
      </c>
      <c r="AK231" s="163">
        <v>2</v>
      </c>
      <c r="AL231" s="163">
        <v>59</v>
      </c>
      <c r="AM231" s="163">
        <v>2</v>
      </c>
      <c r="AN231" s="163">
        <v>95</v>
      </c>
      <c r="AO231" s="163">
        <v>13</v>
      </c>
      <c r="AP231" s="163">
        <v>7</v>
      </c>
      <c r="AQ231" s="163">
        <v>0</v>
      </c>
      <c r="AR231" s="163">
        <v>16</v>
      </c>
      <c r="AS231" s="283">
        <v>0.10946196599999999</v>
      </c>
      <c r="AT231" s="283">
        <v>0.17625231899999999</v>
      </c>
      <c r="AU231" s="283">
        <v>0.40860215</v>
      </c>
      <c r="AV231" s="283">
        <v>0.24731183000000001</v>
      </c>
      <c r="AW231" s="283">
        <v>4.5698919999999997E-2</v>
      </c>
      <c r="AX231" s="283">
        <v>0.32526882000000001</v>
      </c>
      <c r="AY231" s="363">
        <v>106.753</v>
      </c>
      <c r="AZ231" s="283">
        <v>6.8015500000000007E-2</v>
      </c>
      <c r="BA231" s="283">
        <v>0.32526881699999999</v>
      </c>
      <c r="BB231" s="283">
        <v>0.25537634399999998</v>
      </c>
      <c r="BC231" s="283">
        <v>0.41935483800000001</v>
      </c>
      <c r="BD231" s="164">
        <v>0.299168975</v>
      </c>
      <c r="BE231" s="164">
        <v>0.258695652</v>
      </c>
      <c r="BF231" s="164">
        <v>0.35435992500000002</v>
      </c>
      <c r="BG231" s="164">
        <v>0.382608695</v>
      </c>
      <c r="BH231" s="164">
        <v>0.73696861999999996</v>
      </c>
      <c r="BI231" s="164">
        <v>0.123913043</v>
      </c>
      <c r="BJ231" s="165">
        <v>80.055640687534805</v>
      </c>
      <c r="BK231" s="164">
        <v>0.32655321508368501</v>
      </c>
      <c r="BL231" s="165">
        <v>7.1165708485374797</v>
      </c>
      <c r="BM231" s="165">
        <v>70.167751457107997</v>
      </c>
      <c r="BN231" s="165">
        <v>116.637793649301</v>
      </c>
      <c r="BO231" s="165">
        <v>0.367990758919716</v>
      </c>
      <c r="BP231" s="165">
        <v>-4.4994450062513298</v>
      </c>
      <c r="BQ231" s="165">
        <v>11.4520319800673</v>
      </c>
      <c r="BR231" s="165">
        <v>5.7615648839006797</v>
      </c>
      <c r="BS231" s="289">
        <v>1.1827398620612</v>
      </c>
      <c r="BT231" s="297"/>
      <c r="BU231" s="284"/>
      <c r="BV231" s="298"/>
      <c r="BW231" s="297"/>
      <c r="BX231" s="297"/>
      <c r="BY231" s="297"/>
      <c r="BZ231" s="297"/>
      <c r="CA231" s="284"/>
      <c r="CB231" s="298"/>
      <c r="CC231" s="297">
        <v>43</v>
      </c>
      <c r="CD231" s="284">
        <v>326.2</v>
      </c>
      <c r="CE231" s="352">
        <v>1</v>
      </c>
      <c r="CF231" s="298">
        <v>1</v>
      </c>
      <c r="CG231" s="297"/>
      <c r="CH231" s="284"/>
      <c r="CI231" s="352"/>
      <c r="CJ231" s="298"/>
      <c r="CK231" s="297">
        <v>6</v>
      </c>
      <c r="CL231" s="284">
        <v>33</v>
      </c>
      <c r="CM231" s="352">
        <v>-1</v>
      </c>
      <c r="CN231" s="298">
        <v>-1</v>
      </c>
      <c r="CO231" s="297"/>
      <c r="CP231" s="284"/>
      <c r="CQ231" s="352"/>
      <c r="CR231" s="298"/>
      <c r="CS231" s="297"/>
      <c r="CT231" s="284"/>
      <c r="CU231" s="352"/>
      <c r="CV231" s="352"/>
      <c r="CW231" s="298"/>
      <c r="CX231" s="297"/>
      <c r="CY231" s="284"/>
      <c r="CZ231" s="352"/>
      <c r="DA231" s="352"/>
      <c r="DB231" s="298"/>
      <c r="DC231" s="297"/>
      <c r="DD231" s="284"/>
      <c r="DE231" s="352"/>
      <c r="DF231" s="352"/>
      <c r="DG231" s="298"/>
      <c r="DH231" s="320">
        <v>0</v>
      </c>
      <c r="DI231" s="319">
        <v>-12.293768778443299</v>
      </c>
      <c r="DP231" s="165"/>
      <c r="DQ231" s="165"/>
      <c r="DR231" s="165"/>
      <c r="ED231" s="165"/>
      <c r="EE231" s="165"/>
      <c r="EF231" s="165"/>
      <c r="EG231" s="165"/>
      <c r="EH231" s="166"/>
      <c r="EI231" s="165"/>
      <c r="EJ231" s="164"/>
      <c r="EK231" s="164"/>
      <c r="EL231" s="283"/>
      <c r="EM231" s="283"/>
      <c r="EN231" s="283"/>
      <c r="EO231" s="283"/>
      <c r="EP231" s="283"/>
      <c r="EQ231" s="283"/>
      <c r="ER231" s="165"/>
      <c r="ES231" s="166"/>
      <c r="ET231" s="166"/>
      <c r="EU231" s="166"/>
      <c r="EV231" s="166"/>
      <c r="EW231" s="166"/>
      <c r="EX231" s="289"/>
    </row>
    <row r="232" spans="1:272" ht="13" customHeight="1">
      <c r="A232" s="160" t="s">
        <v>239</v>
      </c>
      <c r="B232" s="160">
        <v>9898</v>
      </c>
      <c r="C232" s="160">
        <v>11445</v>
      </c>
      <c r="D232" s="160">
        <v>592192</v>
      </c>
      <c r="E232" s="160" t="s">
        <v>3331</v>
      </c>
      <c r="G232" s="175"/>
      <c r="H232" s="168" t="s">
        <v>925</v>
      </c>
      <c r="I232" s="169" t="s">
        <v>168</v>
      </c>
      <c r="J232" s="170">
        <v>35</v>
      </c>
      <c r="K232" s="161">
        <v>3</v>
      </c>
      <c r="L232" s="161" t="s">
        <v>837</v>
      </c>
      <c r="Z232" s="163">
        <v>125</v>
      </c>
      <c r="AA232" s="163">
        <v>462</v>
      </c>
      <c r="AB232" s="163">
        <v>393</v>
      </c>
      <c r="AC232" s="163">
        <v>95</v>
      </c>
      <c r="AD232" s="163">
        <v>68</v>
      </c>
      <c r="AE232" s="163">
        <v>20</v>
      </c>
      <c r="AF232" s="163">
        <v>0</v>
      </c>
      <c r="AG232" s="163">
        <v>7</v>
      </c>
      <c r="AH232" s="163">
        <v>46</v>
      </c>
      <c r="AI232" s="163">
        <v>42</v>
      </c>
      <c r="AJ232" s="163">
        <v>7</v>
      </c>
      <c r="AK232" s="163">
        <v>0</v>
      </c>
      <c r="AL232" s="163">
        <v>51</v>
      </c>
      <c r="AM232" s="163">
        <v>2</v>
      </c>
      <c r="AN232" s="163">
        <v>96</v>
      </c>
      <c r="AO232" s="163">
        <v>13</v>
      </c>
      <c r="AP232" s="163">
        <v>5</v>
      </c>
      <c r="AQ232" s="163">
        <v>0</v>
      </c>
      <c r="AR232" s="163">
        <v>10</v>
      </c>
      <c r="AS232" s="283">
        <v>0.11038961</v>
      </c>
      <c r="AT232" s="283">
        <v>0.20779220700000001</v>
      </c>
      <c r="AU232" s="283">
        <v>0.47682119000000001</v>
      </c>
      <c r="AV232" s="283">
        <v>0.20529801</v>
      </c>
      <c r="AW232" s="283">
        <v>3.3112580000000003E-2</v>
      </c>
      <c r="AX232" s="283">
        <v>0.37417219000000002</v>
      </c>
      <c r="AY232" s="363">
        <v>107.047</v>
      </c>
      <c r="AZ232" s="283">
        <v>8.1622180000000003E-2</v>
      </c>
      <c r="BA232" s="283">
        <v>0.49337748300000001</v>
      </c>
      <c r="BB232" s="283">
        <v>0.16887417199999999</v>
      </c>
      <c r="BC232" s="283">
        <v>0.33774834399999998</v>
      </c>
      <c r="BD232" s="164">
        <v>0.298305084</v>
      </c>
      <c r="BE232" s="164">
        <v>0.24173027899999999</v>
      </c>
      <c r="BF232" s="164">
        <v>0.34415584399999999</v>
      </c>
      <c r="BG232" s="164">
        <v>0.34605597900000001</v>
      </c>
      <c r="BH232" s="164">
        <v>0.69021182299999995</v>
      </c>
      <c r="BI232" s="164">
        <v>0.10432569999999999</v>
      </c>
      <c r="BJ232" s="165">
        <v>67.329016235766701</v>
      </c>
      <c r="BK232" s="164">
        <v>0.30983137047809101</v>
      </c>
      <c r="BL232" s="165">
        <v>-0.13332426929924099</v>
      </c>
      <c r="BM232" s="165">
        <v>53.910544823761199</v>
      </c>
      <c r="BN232" s="165">
        <v>102.347400390348</v>
      </c>
      <c r="BO232" s="165">
        <v>0.76420646312210705</v>
      </c>
      <c r="BP232" s="165">
        <v>0.85813304036855698</v>
      </c>
      <c r="BQ232" s="165">
        <v>9.7703988085493094</v>
      </c>
      <c r="BR232" s="165">
        <v>2.13245943551805</v>
      </c>
      <c r="BS232" s="289">
        <v>1.0090646061083099</v>
      </c>
      <c r="BT232" s="297"/>
      <c r="BU232" s="284"/>
      <c r="BV232" s="298"/>
      <c r="BW232" s="297"/>
      <c r="BX232" s="297"/>
      <c r="BY232" s="297"/>
      <c r="BZ232" s="297"/>
      <c r="CA232" s="284"/>
      <c r="CB232" s="298"/>
      <c r="CC232" s="297">
        <v>50</v>
      </c>
      <c r="CD232" s="284">
        <v>375.1</v>
      </c>
      <c r="CE232" s="352">
        <v>-2</v>
      </c>
      <c r="CF232" s="298">
        <v>2</v>
      </c>
      <c r="CG232" s="297"/>
      <c r="CH232" s="284"/>
      <c r="CI232" s="352"/>
      <c r="CJ232" s="298"/>
      <c r="CK232" s="297">
        <v>1</v>
      </c>
      <c r="CL232" s="284">
        <v>1</v>
      </c>
      <c r="CM232" s="352">
        <v>0</v>
      </c>
      <c r="CN232" s="298"/>
      <c r="CO232" s="297"/>
      <c r="CP232" s="284"/>
      <c r="CQ232" s="352"/>
      <c r="CR232" s="298"/>
      <c r="CS232" s="297">
        <v>27</v>
      </c>
      <c r="CT232" s="284">
        <v>185</v>
      </c>
      <c r="CU232" s="352">
        <v>-1</v>
      </c>
      <c r="CV232" s="352">
        <v>1</v>
      </c>
      <c r="CW232" s="298">
        <v>0</v>
      </c>
      <c r="CX232" s="297"/>
      <c r="CY232" s="284"/>
      <c r="CZ232" s="352"/>
      <c r="DA232" s="352"/>
      <c r="DB232" s="298"/>
      <c r="DC232" s="297">
        <v>16</v>
      </c>
      <c r="DD232" s="284">
        <v>103.2</v>
      </c>
      <c r="DE232" s="352">
        <v>-2</v>
      </c>
      <c r="DF232" s="352">
        <v>-1</v>
      </c>
      <c r="DG232" s="298">
        <v>-1</v>
      </c>
      <c r="DH232" s="320">
        <v>-5</v>
      </c>
      <c r="DI232" s="319">
        <v>-7.7675833702087402</v>
      </c>
      <c r="DP232" s="165"/>
      <c r="DQ232" s="165"/>
      <c r="DR232" s="165"/>
      <c r="ED232" s="165"/>
      <c r="EE232" s="165"/>
      <c r="EF232" s="165"/>
      <c r="EG232" s="165"/>
      <c r="EH232" s="166"/>
      <c r="EI232" s="165"/>
      <c r="EJ232" s="164"/>
      <c r="EK232" s="164"/>
      <c r="EL232" s="283"/>
      <c r="EM232" s="283"/>
      <c r="EN232" s="283"/>
      <c r="EO232" s="283"/>
      <c r="EP232" s="283"/>
      <c r="EQ232" s="283"/>
      <c r="ER232" s="165"/>
      <c r="ES232" s="166"/>
      <c r="ET232" s="166"/>
      <c r="EU232" s="166"/>
      <c r="EV232" s="166"/>
      <c r="EW232" s="166"/>
      <c r="EX232" s="289"/>
    </row>
    <row r="233" spans="1:272" ht="13" customHeight="1">
      <c r="A233" s="160" t="s">
        <v>239</v>
      </c>
      <c r="B233" s="160">
        <v>12309</v>
      </c>
      <c r="C233" s="160">
        <v>21837</v>
      </c>
      <c r="D233" s="160">
        <v>666018</v>
      </c>
      <c r="E233" s="160" t="s">
        <v>2178</v>
      </c>
      <c r="G233" s="175"/>
      <c r="H233" s="162" t="s">
        <v>2986</v>
      </c>
      <c r="I233" s="162" t="s">
        <v>616</v>
      </c>
      <c r="J233" s="160">
        <v>26</v>
      </c>
      <c r="K233" s="161">
        <v>3</v>
      </c>
      <c r="L233" s="161" t="s">
        <v>46</v>
      </c>
      <c r="Z233" s="163">
        <v>44</v>
      </c>
      <c r="AA233" s="163">
        <v>143</v>
      </c>
      <c r="AB233" s="163">
        <v>128</v>
      </c>
      <c r="AC233" s="163">
        <v>30</v>
      </c>
      <c r="AD233" s="163">
        <v>17</v>
      </c>
      <c r="AE233" s="163">
        <v>7</v>
      </c>
      <c r="AF233" s="163">
        <v>0</v>
      </c>
      <c r="AG233" s="163">
        <v>6</v>
      </c>
      <c r="AH233" s="163">
        <v>22</v>
      </c>
      <c r="AI233" s="163">
        <v>14</v>
      </c>
      <c r="AJ233" s="163">
        <v>0</v>
      </c>
      <c r="AK233" s="163">
        <v>0</v>
      </c>
      <c r="AL233" s="163">
        <v>12</v>
      </c>
      <c r="AM233" s="163">
        <v>0</v>
      </c>
      <c r="AN233" s="163">
        <v>32</v>
      </c>
      <c r="AO233" s="163">
        <v>2</v>
      </c>
      <c r="AP233" s="163">
        <v>1</v>
      </c>
      <c r="AQ233" s="163">
        <v>0</v>
      </c>
      <c r="AR233" s="163">
        <v>2</v>
      </c>
      <c r="AS233" s="283">
        <v>8.3916083000000002E-2</v>
      </c>
      <c r="AT233" s="283">
        <v>0.223776223</v>
      </c>
      <c r="AU233" s="283">
        <v>0.51546391999999996</v>
      </c>
      <c r="AV233" s="283">
        <v>0.19587629000000001</v>
      </c>
      <c r="AW233" s="283">
        <v>0.16494845</v>
      </c>
      <c r="AX233" s="283">
        <v>0.46391753000000002</v>
      </c>
      <c r="AY233" s="363">
        <v>110.38200000000001</v>
      </c>
      <c r="AZ233" s="283">
        <v>8.5365849999999993E-2</v>
      </c>
      <c r="BA233" s="283">
        <v>0.50515463900000002</v>
      </c>
      <c r="BB233" s="283">
        <v>0.14432989600000001</v>
      </c>
      <c r="BC233" s="283">
        <v>0.35051546300000003</v>
      </c>
      <c r="BD233" s="164">
        <v>0.26373626300000003</v>
      </c>
      <c r="BE233" s="164">
        <v>0.234375</v>
      </c>
      <c r="BF233" s="164">
        <v>0.307692307</v>
      </c>
      <c r="BG233" s="164">
        <v>0.4296875</v>
      </c>
      <c r="BH233" s="164">
        <v>0.73737980700000005</v>
      </c>
      <c r="BI233" s="164">
        <v>0.1953125</v>
      </c>
      <c r="BJ233" s="165">
        <v>126.184192222177</v>
      </c>
      <c r="BK233" s="164">
        <v>0.32012464575000499</v>
      </c>
      <c r="BL233" s="165">
        <v>1.1446882197812001</v>
      </c>
      <c r="BM233" s="165">
        <v>17.872552462871301</v>
      </c>
      <c r="BN233" s="165">
        <v>113.023043842635</v>
      </c>
      <c r="BO233" s="165">
        <v>-7.8515490563743504E-2</v>
      </c>
      <c r="BP233" s="165">
        <v>-1.3155562356114301</v>
      </c>
      <c r="BQ233" s="165">
        <v>3.9080418080735799</v>
      </c>
      <c r="BR233" s="165">
        <v>0.81529998874215903</v>
      </c>
      <c r="BS233" s="289">
        <v>0.40361368506964002</v>
      </c>
      <c r="BT233" s="297"/>
      <c r="BU233" s="284"/>
      <c r="BV233" s="298"/>
      <c r="BW233" s="297"/>
      <c r="BX233" s="297"/>
      <c r="BY233" s="297"/>
      <c r="BZ233" s="297"/>
      <c r="CA233" s="284"/>
      <c r="CB233" s="298"/>
      <c r="CC233" s="297">
        <v>22</v>
      </c>
      <c r="CD233" s="284">
        <v>170</v>
      </c>
      <c r="CE233" s="352">
        <v>0</v>
      </c>
      <c r="CF233" s="298">
        <v>1</v>
      </c>
      <c r="CG233" s="297">
        <v>6</v>
      </c>
      <c r="CH233" s="284">
        <v>39</v>
      </c>
      <c r="CI233" s="352">
        <v>0</v>
      </c>
      <c r="CJ233" s="298">
        <v>0</v>
      </c>
      <c r="CK233" s="297">
        <v>1</v>
      </c>
      <c r="CL233" s="284">
        <v>2</v>
      </c>
      <c r="CM233" s="352">
        <v>0</v>
      </c>
      <c r="CN233" s="298"/>
      <c r="CO233" s="297"/>
      <c r="CP233" s="284"/>
      <c r="CQ233" s="352"/>
      <c r="CR233" s="298"/>
      <c r="CS233" s="297"/>
      <c r="CT233" s="284"/>
      <c r="CU233" s="352"/>
      <c r="CV233" s="352"/>
      <c r="CW233" s="298"/>
      <c r="CX233" s="297"/>
      <c r="CY233" s="284"/>
      <c r="CZ233" s="352"/>
      <c r="DA233" s="352"/>
      <c r="DB233" s="298"/>
      <c r="DC233" s="297"/>
      <c r="DD233" s="284"/>
      <c r="DE233" s="352"/>
      <c r="DF233" s="352"/>
      <c r="DG233" s="298"/>
      <c r="DH233" s="320">
        <v>0</v>
      </c>
      <c r="DI233" s="319">
        <v>-1.67858606576919</v>
      </c>
      <c r="DP233" s="165"/>
      <c r="DQ233" s="165"/>
      <c r="DR233" s="165"/>
      <c r="ED233" s="165"/>
      <c r="EE233" s="165"/>
      <c r="EF233" s="165"/>
      <c r="EG233" s="165"/>
      <c r="EH233" s="166"/>
      <c r="EI233" s="165"/>
      <c r="EJ233" s="164"/>
      <c r="EK233" s="164"/>
      <c r="EL233" s="283"/>
      <c r="EM233" s="283"/>
      <c r="EN233" s="283"/>
      <c r="EO233" s="283"/>
      <c r="EP233" s="283"/>
      <c r="EQ233" s="283"/>
      <c r="ER233" s="165"/>
      <c r="ES233" s="166"/>
      <c r="ET233" s="166"/>
      <c r="EU233" s="166"/>
      <c r="EV233" s="166"/>
      <c r="EW233" s="166"/>
      <c r="EX233" s="289"/>
    </row>
    <row r="234" spans="1:272" ht="13" customHeight="1">
      <c r="A234" s="160" t="s">
        <v>239</v>
      </c>
      <c r="B234" s="160">
        <v>11824</v>
      </c>
      <c r="C234" s="160">
        <v>24655</v>
      </c>
      <c r="D234" s="160">
        <v>680911</v>
      </c>
      <c r="E234" s="160" t="s">
        <v>563</v>
      </c>
      <c r="G234" s="175"/>
      <c r="H234" s="162" t="s">
        <v>195</v>
      </c>
      <c r="I234" s="162" t="s">
        <v>2411</v>
      </c>
      <c r="J234" s="161">
        <v>27</v>
      </c>
      <c r="K234" s="161">
        <v>3</v>
      </c>
      <c r="L234" s="161" t="s">
        <v>837</v>
      </c>
      <c r="Z234" s="163">
        <v>14</v>
      </c>
      <c r="AA234" s="163">
        <v>27</v>
      </c>
      <c r="AB234" s="163">
        <v>27</v>
      </c>
      <c r="AC234" s="163">
        <v>5</v>
      </c>
      <c r="AD234" s="163">
        <v>4</v>
      </c>
      <c r="AE234" s="163">
        <v>1</v>
      </c>
      <c r="AF234" s="163">
        <v>0</v>
      </c>
      <c r="AG234" s="163">
        <v>0</v>
      </c>
      <c r="AH234" s="163">
        <v>2</v>
      </c>
      <c r="AI234" s="163">
        <v>3</v>
      </c>
      <c r="AJ234" s="163">
        <v>0</v>
      </c>
      <c r="AK234" s="163">
        <v>0</v>
      </c>
      <c r="AL234" s="163">
        <v>0</v>
      </c>
      <c r="AM234" s="163">
        <v>0</v>
      </c>
      <c r="AN234" s="163">
        <v>8</v>
      </c>
      <c r="AO234" s="163">
        <v>0</v>
      </c>
      <c r="AP234" s="163">
        <v>0</v>
      </c>
      <c r="AQ234" s="163">
        <v>0</v>
      </c>
      <c r="AR234" s="163">
        <v>1</v>
      </c>
      <c r="AS234" s="283">
        <v>0</v>
      </c>
      <c r="AT234" s="283">
        <v>0.29629629600000001</v>
      </c>
      <c r="AU234" s="283">
        <v>0.21052631999999999</v>
      </c>
      <c r="AV234" s="283">
        <v>0.21052631999999999</v>
      </c>
      <c r="AW234" s="283">
        <v>0</v>
      </c>
      <c r="AX234" s="283">
        <v>0.21052631999999999</v>
      </c>
      <c r="AY234" s="363">
        <v>104.672</v>
      </c>
      <c r="AZ234" s="283">
        <v>0.15533980999999999</v>
      </c>
      <c r="BA234" s="283">
        <v>0.52631578899999998</v>
      </c>
      <c r="BB234" s="283">
        <v>0.15789473600000001</v>
      </c>
      <c r="BC234" s="283">
        <v>0.31578947299999999</v>
      </c>
      <c r="BD234" s="164">
        <v>0.263157894</v>
      </c>
      <c r="BE234" s="164">
        <v>0.185185185</v>
      </c>
      <c r="BF234" s="164">
        <v>0.185185185</v>
      </c>
      <c r="BG234" s="164">
        <v>0.222222222</v>
      </c>
      <c r="BH234" s="164">
        <v>0.407407407</v>
      </c>
      <c r="BI234" s="164">
        <v>3.7037037000000002E-2</v>
      </c>
      <c r="BJ234" s="165">
        <v>23.5790976867182</v>
      </c>
      <c r="BK234" s="164">
        <v>0.177084777090284</v>
      </c>
      <c r="BL234" s="165">
        <v>-2.8923025975304402</v>
      </c>
      <c r="BM234" s="165">
        <v>0.26610533647958501</v>
      </c>
      <c r="BN234" s="165">
        <v>8.4846475742952006</v>
      </c>
      <c r="BO234" s="165">
        <v>-7.6411807924411698E-2</v>
      </c>
      <c r="BP234" s="165">
        <v>-3.3086918410845101E-2</v>
      </c>
      <c r="BQ234" s="165">
        <v>-2.2948906095766199</v>
      </c>
      <c r="BR234" s="165">
        <v>-2.98782510567202</v>
      </c>
      <c r="BS234" s="289">
        <v>-0.23701109180802599</v>
      </c>
      <c r="BT234" s="297"/>
      <c r="BU234" s="284"/>
      <c r="BV234" s="298"/>
      <c r="BW234" s="297"/>
      <c r="BX234" s="297"/>
      <c r="BY234" s="297"/>
      <c r="BZ234" s="297"/>
      <c r="CA234" s="284"/>
      <c r="CB234" s="298"/>
      <c r="CC234" s="297">
        <v>9</v>
      </c>
      <c r="CD234" s="284">
        <v>44</v>
      </c>
      <c r="CE234" s="352">
        <v>-1</v>
      </c>
      <c r="CF234" s="298">
        <v>0</v>
      </c>
      <c r="CG234" s="297">
        <v>2</v>
      </c>
      <c r="CH234" s="284">
        <v>3</v>
      </c>
      <c r="CI234" s="352">
        <v>0</v>
      </c>
      <c r="CJ234" s="298">
        <v>0</v>
      </c>
      <c r="CK234" s="297">
        <v>1</v>
      </c>
      <c r="CL234" s="284">
        <v>6</v>
      </c>
      <c r="CM234" s="352">
        <v>0</v>
      </c>
      <c r="CN234" s="298">
        <v>0</v>
      </c>
      <c r="CO234" s="297"/>
      <c r="CP234" s="284"/>
      <c r="CQ234" s="352"/>
      <c r="CR234" s="298"/>
      <c r="CS234" s="297"/>
      <c r="CT234" s="284"/>
      <c r="CU234" s="352"/>
      <c r="CV234" s="352"/>
      <c r="CW234" s="298"/>
      <c r="CX234" s="297"/>
      <c r="CY234" s="284"/>
      <c r="CZ234" s="352"/>
      <c r="DA234" s="352"/>
      <c r="DB234" s="298"/>
      <c r="DC234" s="297"/>
      <c r="DD234" s="284"/>
      <c r="DE234" s="352"/>
      <c r="DF234" s="352"/>
      <c r="DG234" s="298"/>
      <c r="DH234" s="320">
        <v>-1</v>
      </c>
      <c r="DI234" s="319">
        <v>-0.20491632819175701</v>
      </c>
      <c r="DP234" s="165"/>
      <c r="DQ234" s="165"/>
      <c r="DR234" s="165"/>
      <c r="ED234" s="165"/>
      <c r="EE234" s="165"/>
      <c r="EF234" s="165"/>
      <c r="EG234" s="165"/>
      <c r="EH234" s="166"/>
      <c r="EI234" s="165"/>
      <c r="EJ234" s="164"/>
      <c r="EK234" s="164"/>
      <c r="EL234" s="283"/>
      <c r="EM234" s="283"/>
      <c r="EN234" s="283"/>
      <c r="EO234" s="283"/>
      <c r="EP234" s="283"/>
      <c r="EQ234" s="283"/>
      <c r="ER234" s="165"/>
      <c r="ES234" s="166"/>
      <c r="ET234" s="166"/>
      <c r="EU234" s="166"/>
      <c r="EV234" s="166"/>
      <c r="EW234" s="166"/>
      <c r="EX234" s="289"/>
    </row>
    <row r="235" spans="1:272" ht="13" customHeight="1">
      <c r="A235" s="160" t="s">
        <v>239</v>
      </c>
      <c r="C235" s="160">
        <v>19955</v>
      </c>
      <c r="D235" s="160">
        <v>666158</v>
      </c>
      <c r="E235" s="160" t="s">
        <v>15</v>
      </c>
      <c r="G235" s="175"/>
      <c r="H235" s="168" t="s">
        <v>1035</v>
      </c>
      <c r="I235" s="169" t="s">
        <v>305</v>
      </c>
      <c r="J235" s="170">
        <v>26</v>
      </c>
      <c r="K235" s="161">
        <v>4</v>
      </c>
      <c r="L235" s="161" t="s">
        <v>46</v>
      </c>
      <c r="Z235" s="163">
        <v>139</v>
      </c>
      <c r="AA235" s="163">
        <v>487</v>
      </c>
      <c r="AB235" s="163">
        <v>439</v>
      </c>
      <c r="AC235" s="163">
        <v>110</v>
      </c>
      <c r="AD235" s="163">
        <v>74</v>
      </c>
      <c r="AE235" s="163">
        <v>24</v>
      </c>
      <c r="AF235" s="163">
        <v>2</v>
      </c>
      <c r="AG235" s="163">
        <v>10</v>
      </c>
      <c r="AH235" s="163">
        <v>59</v>
      </c>
      <c r="AI235" s="163">
        <v>50</v>
      </c>
      <c r="AJ235" s="163">
        <v>5</v>
      </c>
      <c r="AK235" s="163">
        <v>2</v>
      </c>
      <c r="AL235" s="163">
        <v>44</v>
      </c>
      <c r="AM235" s="163">
        <v>0</v>
      </c>
      <c r="AN235" s="163">
        <v>110</v>
      </c>
      <c r="AO235" s="163">
        <v>2</v>
      </c>
      <c r="AP235" s="163">
        <v>2</v>
      </c>
      <c r="AQ235" s="163">
        <v>0</v>
      </c>
      <c r="AR235" s="163">
        <v>8</v>
      </c>
      <c r="AS235" s="283">
        <v>9.0349075000000001E-2</v>
      </c>
      <c r="AT235" s="283">
        <v>0.22587268899999999</v>
      </c>
      <c r="AU235" s="283">
        <v>0.38066464999999999</v>
      </c>
      <c r="AV235" s="283">
        <v>0.21752266000000001</v>
      </c>
      <c r="AW235" s="283">
        <v>6.0422959999999998E-2</v>
      </c>
      <c r="AX235" s="283">
        <v>0.41087613000000001</v>
      </c>
      <c r="AY235" s="363">
        <v>108.69499999999999</v>
      </c>
      <c r="AZ235" s="283">
        <v>9.3766100000000005E-2</v>
      </c>
      <c r="BA235" s="283">
        <v>0.48640483299999998</v>
      </c>
      <c r="BB235" s="283">
        <v>0.21450151000000001</v>
      </c>
      <c r="BC235" s="283">
        <v>0.29909365500000001</v>
      </c>
      <c r="BD235" s="164">
        <v>0.31152647900000002</v>
      </c>
      <c r="BE235" s="164">
        <v>0.25056947600000001</v>
      </c>
      <c r="BF235" s="164">
        <v>0.32032854199999999</v>
      </c>
      <c r="BG235" s="164">
        <v>0.38268792699999998</v>
      </c>
      <c r="BH235" s="164">
        <v>0.70301646900000003</v>
      </c>
      <c r="BI235" s="164">
        <v>0.132118451</v>
      </c>
      <c r="BJ235" s="165">
        <v>84.111314367477505</v>
      </c>
      <c r="BK235" s="164">
        <v>0.30963318842392401</v>
      </c>
      <c r="BL235" s="165">
        <v>-0.21396159900398601</v>
      </c>
      <c r="BM235" s="165">
        <v>56.754359284806497</v>
      </c>
      <c r="BN235" s="165">
        <v>99.769318513801693</v>
      </c>
      <c r="BO235" s="165">
        <v>0.83518895372759705</v>
      </c>
      <c r="BP235" s="165">
        <v>0.81715650856494904</v>
      </c>
      <c r="BQ235" s="165">
        <v>14.768891765893899</v>
      </c>
      <c r="BR235" s="165">
        <v>0.68281723784236503</v>
      </c>
      <c r="BS235" s="289">
        <v>1.5252976101004001</v>
      </c>
      <c r="BT235" s="297"/>
      <c r="BU235" s="284"/>
      <c r="BV235" s="298"/>
      <c r="BW235" s="297"/>
      <c r="BX235" s="297"/>
      <c r="BY235" s="297"/>
      <c r="BZ235" s="297"/>
      <c r="CA235" s="284"/>
      <c r="CB235" s="298"/>
      <c r="CC235" s="297"/>
      <c r="CD235" s="284"/>
      <c r="CE235" s="352"/>
      <c r="CF235" s="298"/>
      <c r="CG235" s="297">
        <v>138</v>
      </c>
      <c r="CH235" s="284">
        <v>1053.0999999999999</v>
      </c>
      <c r="CI235" s="352">
        <v>-2</v>
      </c>
      <c r="CJ235" s="298">
        <v>-4</v>
      </c>
      <c r="CK235" s="297"/>
      <c r="CL235" s="284"/>
      <c r="CM235" s="352"/>
      <c r="CN235" s="298"/>
      <c r="CO235" s="297">
        <v>1</v>
      </c>
      <c r="CP235" s="284">
        <v>1.1000000000000001</v>
      </c>
      <c r="CQ235" s="352">
        <v>0</v>
      </c>
      <c r="CR235" s="298"/>
      <c r="CS235" s="297"/>
      <c r="CT235" s="284"/>
      <c r="CU235" s="352"/>
      <c r="CV235" s="352"/>
      <c r="CW235" s="298"/>
      <c r="CX235" s="297"/>
      <c r="CY235" s="284"/>
      <c r="CZ235" s="352"/>
      <c r="DA235" s="352"/>
      <c r="DB235" s="298"/>
      <c r="DC235" s="297"/>
      <c r="DD235" s="284"/>
      <c r="DE235" s="352"/>
      <c r="DF235" s="352"/>
      <c r="DG235" s="298"/>
      <c r="DH235" s="320">
        <v>-2</v>
      </c>
      <c r="DI235" s="319">
        <v>-2.10849404335021</v>
      </c>
      <c r="DP235" s="165"/>
      <c r="DQ235" s="165"/>
      <c r="DR235" s="165"/>
      <c r="ED235" s="165"/>
      <c r="EE235" s="165"/>
      <c r="EF235" s="165"/>
      <c r="EG235" s="165"/>
      <c r="EH235" s="166"/>
      <c r="EI235" s="165"/>
      <c r="EJ235" s="164"/>
      <c r="EK235" s="164"/>
      <c r="EL235" s="283"/>
      <c r="EM235" s="283"/>
      <c r="EN235" s="283"/>
      <c r="EO235" s="283"/>
      <c r="EP235" s="283"/>
      <c r="EQ235" s="283"/>
      <c r="ER235" s="165"/>
      <c r="ES235" s="166"/>
      <c r="ET235" s="166"/>
      <c r="EU235" s="166"/>
      <c r="EV235" s="166"/>
      <c r="EW235" s="166"/>
      <c r="EX235" s="289"/>
    </row>
    <row r="236" spans="1:272" ht="13" customHeight="1">
      <c r="A236" s="160" t="s">
        <v>239</v>
      </c>
      <c r="B236" s="160">
        <v>10183</v>
      </c>
      <c r="C236" s="160">
        <v>17678</v>
      </c>
      <c r="D236" s="160">
        <v>608324</v>
      </c>
      <c r="E236" s="160" t="s">
        <v>614</v>
      </c>
      <c r="G236" s="175"/>
      <c r="H236" s="168" t="s">
        <v>957</v>
      </c>
      <c r="I236" s="169" t="s">
        <v>277</v>
      </c>
      <c r="J236" s="170">
        <v>30</v>
      </c>
      <c r="K236" s="161">
        <v>5</v>
      </c>
      <c r="L236" s="161" t="s">
        <v>837</v>
      </c>
      <c r="Z236" s="163">
        <v>145</v>
      </c>
      <c r="AA236" s="163">
        <v>634</v>
      </c>
      <c r="AB236" s="163">
        <v>581</v>
      </c>
      <c r="AC236" s="163">
        <v>151</v>
      </c>
      <c r="AD236" s="163">
        <v>93</v>
      </c>
      <c r="AE236" s="163">
        <v>30</v>
      </c>
      <c r="AF236" s="163">
        <v>2</v>
      </c>
      <c r="AG236" s="163">
        <v>26</v>
      </c>
      <c r="AH236" s="163">
        <v>79</v>
      </c>
      <c r="AI236" s="163">
        <v>75</v>
      </c>
      <c r="AJ236" s="163">
        <v>3</v>
      </c>
      <c r="AK236" s="163">
        <v>1</v>
      </c>
      <c r="AL236" s="163">
        <v>44</v>
      </c>
      <c r="AM236" s="163">
        <v>1</v>
      </c>
      <c r="AN236" s="163">
        <v>86</v>
      </c>
      <c r="AO236" s="163">
        <v>5</v>
      </c>
      <c r="AP236" s="163">
        <v>4</v>
      </c>
      <c r="AQ236" s="163">
        <v>0</v>
      </c>
      <c r="AR236" s="163">
        <v>13</v>
      </c>
      <c r="AS236" s="283">
        <v>6.9400630000000005E-2</v>
      </c>
      <c r="AT236" s="283">
        <v>0.13564668699999999</v>
      </c>
      <c r="AU236" s="283">
        <v>0.39879759999999997</v>
      </c>
      <c r="AV236" s="283">
        <v>0.25651302999999998</v>
      </c>
      <c r="AW236" s="283">
        <v>6.2124249999999999E-2</v>
      </c>
      <c r="AX236" s="283">
        <v>0.40080159999999998</v>
      </c>
      <c r="AY236" s="363">
        <v>109.084</v>
      </c>
      <c r="AZ236" s="283">
        <v>5.1378449999999999E-2</v>
      </c>
      <c r="BA236" s="283">
        <v>0.36472945800000001</v>
      </c>
      <c r="BB236" s="283">
        <v>0.182364729</v>
      </c>
      <c r="BC236" s="283">
        <v>0.45290581099999999</v>
      </c>
      <c r="BD236" s="164">
        <v>0.26427061299999999</v>
      </c>
      <c r="BE236" s="164">
        <v>0.25989672899999999</v>
      </c>
      <c r="BF236" s="164">
        <v>0.31545741300000002</v>
      </c>
      <c r="BG236" s="164">
        <v>0.452667814</v>
      </c>
      <c r="BH236" s="164">
        <v>0.76812522699999997</v>
      </c>
      <c r="BI236" s="164">
        <v>0.19277108500000001</v>
      </c>
      <c r="BJ236" s="165">
        <v>124.542277859931</v>
      </c>
      <c r="BK236" s="164">
        <v>0.33070421152958501</v>
      </c>
      <c r="BL236" s="165">
        <v>10.4736081418254</v>
      </c>
      <c r="BM236" s="165">
        <v>84.6377055552461</v>
      </c>
      <c r="BN236" s="165">
        <v>117.959945452681</v>
      </c>
      <c r="BO236" s="165">
        <v>-1.85182994158936</v>
      </c>
      <c r="BP236" s="165">
        <v>-2.3044550195336302</v>
      </c>
      <c r="BQ236" s="165">
        <v>39.958436060291604</v>
      </c>
      <c r="BR236" s="165">
        <v>10.724208815083699</v>
      </c>
      <c r="BS236" s="289">
        <v>4.1268165541616497</v>
      </c>
      <c r="BT236" s="297"/>
      <c r="BU236" s="284"/>
      <c r="BV236" s="298"/>
      <c r="BW236" s="297"/>
      <c r="BX236" s="297"/>
      <c r="BY236" s="297"/>
      <c r="BZ236" s="297"/>
      <c r="CA236" s="284"/>
      <c r="CB236" s="298"/>
      <c r="CC236" s="297"/>
      <c r="CD236" s="284"/>
      <c r="CE236" s="352"/>
      <c r="CF236" s="298"/>
      <c r="CG236" s="297"/>
      <c r="CH236" s="284"/>
      <c r="CI236" s="352"/>
      <c r="CJ236" s="298"/>
      <c r="CK236" s="297">
        <v>142</v>
      </c>
      <c r="CL236" s="284">
        <v>1234.2</v>
      </c>
      <c r="CM236" s="352">
        <v>6</v>
      </c>
      <c r="CN236" s="298">
        <v>6</v>
      </c>
      <c r="CO236" s="297"/>
      <c r="CP236" s="284"/>
      <c r="CQ236" s="352"/>
      <c r="CR236" s="298"/>
      <c r="CS236" s="297"/>
      <c r="CT236" s="284"/>
      <c r="CU236" s="352"/>
      <c r="CV236" s="352"/>
      <c r="CW236" s="298"/>
      <c r="CX236" s="297"/>
      <c r="CY236" s="284"/>
      <c r="CZ236" s="352"/>
      <c r="DA236" s="352"/>
      <c r="DB236" s="298"/>
      <c r="DC236" s="297"/>
      <c r="DD236" s="284"/>
      <c r="DE236" s="352"/>
      <c r="DF236" s="352"/>
      <c r="DG236" s="298"/>
      <c r="DH236" s="320">
        <v>6</v>
      </c>
      <c r="DI236" s="319">
        <v>8.0802280902862496</v>
      </c>
      <c r="DP236" s="165"/>
      <c r="DQ236" s="165"/>
      <c r="DR236" s="165"/>
      <c r="ED236" s="165"/>
      <c r="EE236" s="165"/>
      <c r="EF236" s="165"/>
      <c r="EG236" s="165"/>
      <c r="EH236" s="166"/>
      <c r="EI236" s="165"/>
      <c r="EJ236" s="164"/>
      <c r="EK236" s="164"/>
      <c r="EL236" s="283"/>
      <c r="EM236" s="283"/>
      <c r="EN236" s="283"/>
      <c r="EO236" s="283"/>
      <c r="EP236" s="283"/>
      <c r="EQ236" s="283"/>
      <c r="ER236" s="165"/>
      <c r="ES236" s="166"/>
      <c r="ET236" s="166"/>
      <c r="EU236" s="166"/>
      <c r="EV236" s="166"/>
      <c r="EW236" s="166"/>
      <c r="EX236" s="289"/>
    </row>
    <row r="237" spans="1:272" ht="13" customHeight="1">
      <c r="A237" s="160" t="s">
        <v>239</v>
      </c>
      <c r="B237" s="160">
        <v>10570</v>
      </c>
      <c r="C237" s="160">
        <v>16622</v>
      </c>
      <c r="D237" s="160">
        <v>649966</v>
      </c>
      <c r="E237" s="160" t="s">
        <v>598</v>
      </c>
      <c r="G237" s="175"/>
      <c r="H237" s="168" t="s">
        <v>3374</v>
      </c>
      <c r="I237" s="169" t="s">
        <v>589</v>
      </c>
      <c r="J237" s="170">
        <v>27</v>
      </c>
      <c r="K237" s="161">
        <v>5</v>
      </c>
      <c r="L237" s="161" t="s">
        <v>837</v>
      </c>
      <c r="Z237" s="163">
        <v>41</v>
      </c>
      <c r="AA237" s="163">
        <v>109</v>
      </c>
      <c r="AB237" s="163">
        <v>94</v>
      </c>
      <c r="AC237" s="163">
        <v>18</v>
      </c>
      <c r="AD237" s="163">
        <v>7</v>
      </c>
      <c r="AE237" s="163">
        <v>7</v>
      </c>
      <c r="AF237" s="163">
        <v>0</v>
      </c>
      <c r="AG237" s="163">
        <v>4</v>
      </c>
      <c r="AH237" s="163">
        <v>11</v>
      </c>
      <c r="AI237" s="163">
        <v>16</v>
      </c>
      <c r="AJ237" s="163">
        <v>0</v>
      </c>
      <c r="AK237" s="163">
        <v>0</v>
      </c>
      <c r="AL237" s="163">
        <v>9</v>
      </c>
      <c r="AM237" s="163">
        <v>0</v>
      </c>
      <c r="AN237" s="163">
        <v>34</v>
      </c>
      <c r="AO237" s="163">
        <v>6</v>
      </c>
      <c r="AP237" s="163">
        <v>0</v>
      </c>
      <c r="AQ237" s="163">
        <v>0</v>
      </c>
      <c r="AR237" s="163">
        <v>2</v>
      </c>
      <c r="AS237" s="283">
        <v>8.2568806999999994E-2</v>
      </c>
      <c r="AT237" s="283">
        <v>0.31192660500000002</v>
      </c>
      <c r="AU237" s="283">
        <v>0.5</v>
      </c>
      <c r="AV237" s="283">
        <v>0.13333333</v>
      </c>
      <c r="AW237" s="283">
        <v>0.11666667</v>
      </c>
      <c r="AX237" s="283">
        <v>0.35</v>
      </c>
      <c r="AY237" s="363">
        <v>106.59699999999999</v>
      </c>
      <c r="AZ237" s="283">
        <v>9.4713660000000005E-2</v>
      </c>
      <c r="BA237" s="283">
        <v>0.31666666599999999</v>
      </c>
      <c r="BB237" s="283">
        <v>0.2</v>
      </c>
      <c r="BC237" s="283">
        <v>0.48333333299999998</v>
      </c>
      <c r="BD237" s="164">
        <v>0.25</v>
      </c>
      <c r="BE237" s="164">
        <v>0.191489361</v>
      </c>
      <c r="BF237" s="164">
        <v>0.30275229300000001</v>
      </c>
      <c r="BG237" s="164">
        <v>0.39361702100000001</v>
      </c>
      <c r="BH237" s="164">
        <v>0.69636931400000002</v>
      </c>
      <c r="BI237" s="164">
        <v>0.20212765999999999</v>
      </c>
      <c r="BJ237" s="165">
        <v>130.58721537463799</v>
      </c>
      <c r="BK237" s="164">
        <v>0.30894377034738502</v>
      </c>
      <c r="BL237" s="165">
        <v>-0.108371237132808</v>
      </c>
      <c r="BM237" s="165">
        <v>12.6422385705373</v>
      </c>
      <c r="BN237" s="165">
        <v>107.48748709241499</v>
      </c>
      <c r="BO237" s="165">
        <v>0.57594923061869996</v>
      </c>
      <c r="BP237" s="165">
        <v>-0.41119946539402003</v>
      </c>
      <c r="BQ237" s="165">
        <v>1.8746358202042801</v>
      </c>
      <c r="BR237" s="165">
        <v>0.52263133057568301</v>
      </c>
      <c r="BS237" s="289">
        <v>0.19360813131351001</v>
      </c>
      <c r="BT237" s="297"/>
      <c r="BU237" s="284"/>
      <c r="BV237" s="298"/>
      <c r="BW237" s="297"/>
      <c r="BX237" s="297"/>
      <c r="BY237" s="297"/>
      <c r="BZ237" s="297"/>
      <c r="CA237" s="284"/>
      <c r="CB237" s="298"/>
      <c r="CC237" s="297"/>
      <c r="CD237" s="284"/>
      <c r="CE237" s="352"/>
      <c r="CF237" s="298"/>
      <c r="CG237" s="297"/>
      <c r="CH237" s="284"/>
      <c r="CI237" s="352"/>
      <c r="CJ237" s="298"/>
      <c r="CK237" s="297">
        <v>38</v>
      </c>
      <c r="CL237" s="284">
        <v>249.1</v>
      </c>
      <c r="CM237" s="352">
        <v>0</v>
      </c>
      <c r="CN237" s="298">
        <v>-4</v>
      </c>
      <c r="CO237" s="297"/>
      <c r="CP237" s="284"/>
      <c r="CQ237" s="352"/>
      <c r="CR237" s="298"/>
      <c r="CS237" s="297"/>
      <c r="CT237" s="284"/>
      <c r="CU237" s="352"/>
      <c r="CV237" s="352"/>
      <c r="CW237" s="298"/>
      <c r="CX237" s="297"/>
      <c r="CY237" s="284"/>
      <c r="CZ237" s="352"/>
      <c r="DA237" s="352"/>
      <c r="DB237" s="298"/>
      <c r="DC237" s="297"/>
      <c r="DD237" s="284"/>
      <c r="DE237" s="352"/>
      <c r="DF237" s="352"/>
      <c r="DG237" s="298"/>
      <c r="DH237" s="320">
        <v>0</v>
      </c>
      <c r="DI237" s="319">
        <v>-2.2848818004131299</v>
      </c>
      <c r="DP237" s="165"/>
      <c r="DQ237" s="165"/>
      <c r="DR237" s="165"/>
      <c r="ED237" s="165"/>
      <c r="EE237" s="165"/>
      <c r="EF237" s="165"/>
      <c r="EG237" s="165"/>
      <c r="EH237" s="166"/>
      <c r="EI237" s="165"/>
      <c r="EJ237" s="164"/>
      <c r="EK237" s="164"/>
      <c r="EL237" s="283"/>
      <c r="EM237" s="283"/>
      <c r="EN237" s="283"/>
      <c r="EO237" s="283"/>
      <c r="EP237" s="283"/>
      <c r="EQ237" s="283"/>
      <c r="ER237" s="165"/>
      <c r="ES237" s="166"/>
      <c r="ET237" s="166"/>
      <c r="EU237" s="166"/>
      <c r="EV237" s="166"/>
      <c r="EW237" s="166"/>
      <c r="EX237" s="289"/>
    </row>
    <row r="238" spans="1:272" ht="13" customHeight="1">
      <c r="A238" s="160" t="s">
        <v>239</v>
      </c>
      <c r="B238" s="160">
        <v>10752</v>
      </c>
      <c r="C238" s="160">
        <v>13324</v>
      </c>
      <c r="D238" s="160">
        <v>545121</v>
      </c>
      <c r="E238" s="160" t="s">
        <v>2171</v>
      </c>
      <c r="G238" s="175"/>
      <c r="H238" s="168" t="s">
        <v>522</v>
      </c>
      <c r="I238" s="169" t="s">
        <v>1065</v>
      </c>
      <c r="J238" s="170">
        <v>32</v>
      </c>
      <c r="K238" s="161">
        <v>5</v>
      </c>
      <c r="L238" s="161" t="s">
        <v>2547</v>
      </c>
      <c r="Z238" s="163">
        <v>97</v>
      </c>
      <c r="AA238" s="163">
        <v>303</v>
      </c>
      <c r="AB238" s="163">
        <v>272</v>
      </c>
      <c r="AC238" s="163">
        <v>67</v>
      </c>
      <c r="AD238" s="163">
        <v>50</v>
      </c>
      <c r="AE238" s="163">
        <v>16</v>
      </c>
      <c r="AF238" s="163">
        <v>0</v>
      </c>
      <c r="AG238" s="163">
        <v>1</v>
      </c>
      <c r="AH238" s="163">
        <v>21</v>
      </c>
      <c r="AI238" s="163">
        <v>30</v>
      </c>
      <c r="AJ238" s="163">
        <v>9</v>
      </c>
      <c r="AK238" s="163">
        <v>4</v>
      </c>
      <c r="AL238" s="163">
        <v>19</v>
      </c>
      <c r="AM238" s="163">
        <v>0</v>
      </c>
      <c r="AN238" s="163">
        <v>31</v>
      </c>
      <c r="AO238" s="163">
        <v>2</v>
      </c>
      <c r="AP238" s="163">
        <v>5</v>
      </c>
      <c r="AQ238" s="163">
        <v>5</v>
      </c>
      <c r="AR238" s="163">
        <v>9</v>
      </c>
      <c r="AS238" s="283">
        <v>6.2706269999999995E-2</v>
      </c>
      <c r="AT238" s="283">
        <v>0.102310231</v>
      </c>
      <c r="AU238" s="283">
        <v>0.48605577999999999</v>
      </c>
      <c r="AV238" s="283">
        <v>0.19123506000000001</v>
      </c>
      <c r="AW238" s="283">
        <v>1.195219E-2</v>
      </c>
      <c r="AX238" s="283">
        <v>0.31872509999999998</v>
      </c>
      <c r="AY238" s="363">
        <v>108.483</v>
      </c>
      <c r="AZ238" s="283">
        <v>5.0799619999999997E-2</v>
      </c>
      <c r="BA238" s="283">
        <v>0.52282157600000001</v>
      </c>
      <c r="BB238" s="283">
        <v>0.19502074599999999</v>
      </c>
      <c r="BC238" s="283">
        <v>0.28215767600000002</v>
      </c>
      <c r="BD238" s="164">
        <v>0.26938775500000001</v>
      </c>
      <c r="BE238" s="164">
        <v>0.24632352900000001</v>
      </c>
      <c r="BF238" s="164">
        <v>0.29530201299999997</v>
      </c>
      <c r="BG238" s="164">
        <v>0.31617646999999999</v>
      </c>
      <c r="BH238" s="164">
        <v>0.61147848299999996</v>
      </c>
      <c r="BI238" s="164">
        <v>6.9852941000000002E-2</v>
      </c>
      <c r="BJ238" s="165">
        <v>44.470871672147098</v>
      </c>
      <c r="BK238" s="164">
        <v>0.27094010958735498</v>
      </c>
      <c r="BL238" s="165">
        <v>-9.5693079820645703</v>
      </c>
      <c r="BM238" s="165">
        <v>25.875047721825698</v>
      </c>
      <c r="BN238" s="165">
        <v>72.3916017123085</v>
      </c>
      <c r="BO238" s="165">
        <v>0.60892953803262895</v>
      </c>
      <c r="BP238" s="165">
        <v>-0.76681052893400103</v>
      </c>
      <c r="BQ238" s="165">
        <v>0.40908468483968102</v>
      </c>
      <c r="BR238" s="165">
        <v>-10.770152702070501</v>
      </c>
      <c r="BS238" s="289">
        <v>4.22493374591318E-2</v>
      </c>
      <c r="BT238" s="297"/>
      <c r="BU238" s="284"/>
      <c r="BV238" s="298"/>
      <c r="BW238" s="297"/>
      <c r="BX238" s="297"/>
      <c r="BY238" s="297"/>
      <c r="BZ238" s="297"/>
      <c r="CA238" s="284"/>
      <c r="CB238" s="298"/>
      <c r="CC238" s="297">
        <v>2</v>
      </c>
      <c r="CD238" s="284">
        <v>1</v>
      </c>
      <c r="CE238" s="352">
        <v>0</v>
      </c>
      <c r="CF238" s="298"/>
      <c r="CG238" s="297">
        <v>32</v>
      </c>
      <c r="CH238" s="284">
        <v>245.2</v>
      </c>
      <c r="CI238" s="352">
        <v>-1</v>
      </c>
      <c r="CJ238" s="298">
        <v>-3</v>
      </c>
      <c r="CK238" s="297">
        <v>47</v>
      </c>
      <c r="CL238" s="284">
        <v>298.2</v>
      </c>
      <c r="CM238" s="352">
        <v>-1</v>
      </c>
      <c r="CN238" s="298">
        <v>4</v>
      </c>
      <c r="CO238" s="297">
        <v>7</v>
      </c>
      <c r="CP238" s="284">
        <v>53</v>
      </c>
      <c r="CQ238" s="352">
        <v>1</v>
      </c>
      <c r="CR238" s="298">
        <v>0</v>
      </c>
      <c r="CS238" s="297">
        <v>15</v>
      </c>
      <c r="CT238" s="284">
        <v>79</v>
      </c>
      <c r="CU238" s="352">
        <v>-2</v>
      </c>
      <c r="CV238" s="352">
        <v>0</v>
      </c>
      <c r="CW238" s="298">
        <v>0</v>
      </c>
      <c r="CX238" s="297"/>
      <c r="CY238" s="284"/>
      <c r="CZ238" s="352"/>
      <c r="DA238" s="352"/>
      <c r="DB238" s="298"/>
      <c r="DC238" s="297"/>
      <c r="DD238" s="284"/>
      <c r="DE238" s="352"/>
      <c r="DF238" s="352"/>
      <c r="DG238" s="298"/>
      <c r="DH238" s="320">
        <v>-3</v>
      </c>
      <c r="DI238" s="319">
        <v>1.1033559143543199</v>
      </c>
      <c r="DP238" s="165"/>
      <c r="DQ238" s="165"/>
      <c r="DR238" s="165"/>
      <c r="ED238" s="165"/>
      <c r="EE238" s="165"/>
      <c r="EF238" s="165"/>
      <c r="EG238" s="165"/>
      <c r="EH238" s="166"/>
      <c r="EI238" s="165"/>
      <c r="EJ238" s="164"/>
      <c r="EK238" s="164"/>
      <c r="EL238" s="283"/>
      <c r="EM238" s="283"/>
      <c r="EN238" s="283"/>
      <c r="EO238" s="283"/>
      <c r="EP238" s="283"/>
      <c r="EQ238" s="283"/>
      <c r="ER238" s="165"/>
      <c r="ES238" s="166"/>
      <c r="ET238" s="166"/>
      <c r="EU238" s="166"/>
      <c r="EV238" s="166"/>
      <c r="EW238" s="166"/>
      <c r="EX238" s="289"/>
    </row>
    <row r="239" spans="1:272" s="167" customFormat="1" ht="13" customHeight="1">
      <c r="A239" s="160" t="s">
        <v>239</v>
      </c>
      <c r="B239" s="200">
        <v>9893</v>
      </c>
      <c r="C239" s="200">
        <v>15986</v>
      </c>
      <c r="D239" s="200">
        <v>642715</v>
      </c>
      <c r="E239" s="200" t="s">
        <v>563</v>
      </c>
      <c r="F239" s="160"/>
      <c r="G239" s="175"/>
      <c r="H239" s="207" t="s">
        <v>386</v>
      </c>
      <c r="I239" s="208" t="s">
        <v>885</v>
      </c>
      <c r="J239" s="209">
        <v>28</v>
      </c>
      <c r="K239" s="161">
        <v>6</v>
      </c>
      <c r="L239" s="175" t="s">
        <v>837</v>
      </c>
      <c r="M239" s="210"/>
      <c r="N239" s="211"/>
      <c r="O239" s="175"/>
      <c r="P239" s="161"/>
      <c r="Q239" s="175"/>
      <c r="R239" s="175"/>
      <c r="S239" s="175"/>
      <c r="T239" s="161"/>
      <c r="U239" s="161"/>
      <c r="V239" s="161"/>
      <c r="W239" s="161"/>
      <c r="X239" s="161"/>
      <c r="Y239" s="184"/>
      <c r="Z239" s="163">
        <v>161</v>
      </c>
      <c r="AA239" s="163">
        <v>688</v>
      </c>
      <c r="AB239" s="163">
        <v>610</v>
      </c>
      <c r="AC239" s="163">
        <v>153</v>
      </c>
      <c r="AD239" s="163">
        <v>88</v>
      </c>
      <c r="AE239" s="163">
        <v>33</v>
      </c>
      <c r="AF239" s="163">
        <v>0</v>
      </c>
      <c r="AG239" s="163">
        <v>32</v>
      </c>
      <c r="AH239" s="163">
        <v>93</v>
      </c>
      <c r="AI239" s="163">
        <v>112</v>
      </c>
      <c r="AJ239" s="163">
        <v>21</v>
      </c>
      <c r="AK239" s="163">
        <v>4</v>
      </c>
      <c r="AL239" s="163">
        <v>74</v>
      </c>
      <c r="AM239" s="163">
        <v>3</v>
      </c>
      <c r="AN239" s="163">
        <v>173</v>
      </c>
      <c r="AO239" s="163">
        <v>1</v>
      </c>
      <c r="AP239" s="163">
        <v>3</v>
      </c>
      <c r="AQ239" s="163">
        <v>0</v>
      </c>
      <c r="AR239" s="163">
        <v>12</v>
      </c>
      <c r="AS239" s="283">
        <v>0.107558139</v>
      </c>
      <c r="AT239" s="283">
        <v>0.251453488</v>
      </c>
      <c r="AU239" s="283">
        <v>0.45227273000000001</v>
      </c>
      <c r="AV239" s="283">
        <v>0.21136363999999999</v>
      </c>
      <c r="AW239" s="283">
        <v>0.12045454999999999</v>
      </c>
      <c r="AX239" s="283">
        <v>0.40454544999999997</v>
      </c>
      <c r="AY239" s="363">
        <v>112.28700000000001</v>
      </c>
      <c r="AZ239" s="283">
        <v>0.12865497000000001</v>
      </c>
      <c r="BA239" s="283">
        <v>0.31363636299999997</v>
      </c>
      <c r="BB239" s="283">
        <v>0.188636363</v>
      </c>
      <c r="BC239" s="283">
        <v>0.497727272</v>
      </c>
      <c r="BD239" s="164">
        <v>0.29656862699999997</v>
      </c>
      <c r="BE239" s="164">
        <v>0.25081967199999999</v>
      </c>
      <c r="BF239" s="164">
        <v>0.33139534799999998</v>
      </c>
      <c r="BG239" s="164">
        <v>0.462295081</v>
      </c>
      <c r="BH239" s="164">
        <v>0.79369042899999998</v>
      </c>
      <c r="BI239" s="164">
        <v>0.211475409</v>
      </c>
      <c r="BJ239" s="165">
        <v>134.63278196767399</v>
      </c>
      <c r="BK239" s="164">
        <v>0.34193181539103901</v>
      </c>
      <c r="BL239" s="165">
        <v>17.582900074448101</v>
      </c>
      <c r="BM239" s="165">
        <v>98.063813355888897</v>
      </c>
      <c r="BN239" s="165">
        <v>119.438003980378</v>
      </c>
      <c r="BO239" s="165">
        <v>0.97252029391719896</v>
      </c>
      <c r="BP239" s="165">
        <v>1.2301568016409801</v>
      </c>
      <c r="BQ239" s="165">
        <v>46.0213942091425</v>
      </c>
      <c r="BR239" s="165">
        <v>17.222105552579901</v>
      </c>
      <c r="BS239" s="289">
        <v>4.7529851063570998</v>
      </c>
      <c r="BT239" s="297"/>
      <c r="BU239" s="284"/>
      <c r="BV239" s="298"/>
      <c r="BW239" s="297"/>
      <c r="BX239" s="297"/>
      <c r="BY239" s="297"/>
      <c r="BZ239" s="297"/>
      <c r="CA239" s="284"/>
      <c r="CB239" s="298"/>
      <c r="CC239" s="297"/>
      <c r="CD239" s="284"/>
      <c r="CE239" s="352"/>
      <c r="CF239" s="298"/>
      <c r="CG239" s="297"/>
      <c r="CH239" s="284"/>
      <c r="CI239" s="352"/>
      <c r="CJ239" s="298"/>
      <c r="CK239" s="297"/>
      <c r="CL239" s="284"/>
      <c r="CM239" s="352"/>
      <c r="CN239" s="298"/>
      <c r="CO239" s="297">
        <v>160</v>
      </c>
      <c r="CP239" s="284">
        <v>1400</v>
      </c>
      <c r="CQ239" s="352">
        <v>-16</v>
      </c>
      <c r="CR239" s="298">
        <v>1</v>
      </c>
      <c r="CS239" s="297"/>
      <c r="CT239" s="284"/>
      <c r="CU239" s="352"/>
      <c r="CV239" s="352"/>
      <c r="CW239" s="298"/>
      <c r="CX239" s="297"/>
      <c r="CY239" s="284"/>
      <c r="CZ239" s="352"/>
      <c r="DA239" s="352"/>
      <c r="DB239" s="298"/>
      <c r="DC239" s="297"/>
      <c r="DD239" s="284"/>
      <c r="DE239" s="352"/>
      <c r="DF239" s="352"/>
      <c r="DG239" s="298"/>
      <c r="DH239" s="320">
        <v>-16</v>
      </c>
      <c r="DI239" s="319">
        <v>5.9207195043563798</v>
      </c>
      <c r="DJ239" s="163"/>
      <c r="DK239" s="163"/>
      <c r="DL239" s="163"/>
      <c r="DM239" s="163"/>
      <c r="DN239" s="163"/>
      <c r="DO239" s="163"/>
      <c r="DP239" s="165"/>
      <c r="DQ239" s="165"/>
      <c r="DR239" s="165"/>
      <c r="DS239" s="163"/>
      <c r="DT239" s="163"/>
      <c r="DU239" s="163"/>
      <c r="DV239" s="163"/>
      <c r="DW239" s="163"/>
      <c r="DX239" s="163"/>
      <c r="DY239" s="163"/>
      <c r="DZ239" s="163"/>
      <c r="EA239" s="163"/>
      <c r="EB239" s="163"/>
      <c r="EC239" s="163"/>
      <c r="ED239" s="165"/>
      <c r="EE239" s="165"/>
      <c r="EF239" s="165"/>
      <c r="EG239" s="165"/>
      <c r="EH239" s="166"/>
      <c r="EI239" s="165"/>
      <c r="EJ239" s="164"/>
      <c r="EK239" s="164"/>
      <c r="EL239" s="283"/>
      <c r="EM239" s="283"/>
      <c r="EN239" s="283"/>
      <c r="EO239" s="283"/>
      <c r="EP239" s="283"/>
      <c r="EQ239" s="283"/>
      <c r="ER239" s="165"/>
      <c r="ES239" s="166"/>
      <c r="ET239" s="166"/>
      <c r="EU239" s="166"/>
      <c r="EV239" s="166"/>
      <c r="EW239" s="166"/>
      <c r="EX239" s="289"/>
      <c r="EY239" s="291"/>
      <c r="EZ239" s="162"/>
      <c r="FA239" s="162"/>
      <c r="FB239" s="162"/>
      <c r="FC239" s="162"/>
      <c r="FD239" s="162"/>
      <c r="FE239" s="162"/>
      <c r="FF239" s="162"/>
      <c r="FG239" s="162"/>
      <c r="FH239" s="162"/>
      <c r="FI239" s="162"/>
      <c r="FJ239" s="162"/>
      <c r="FK239" s="162"/>
      <c r="FL239" s="162"/>
      <c r="FM239" s="162"/>
      <c r="FN239" s="162"/>
      <c r="FO239" s="162"/>
      <c r="FP239" s="162"/>
      <c r="FQ239" s="162"/>
      <c r="FR239" s="162"/>
      <c r="FS239" s="162"/>
      <c r="FT239" s="162"/>
      <c r="FU239" s="162"/>
      <c r="FV239" s="162"/>
      <c r="FW239" s="162"/>
      <c r="FX239" s="162"/>
      <c r="FY239" s="162"/>
      <c r="FZ239" s="162"/>
      <c r="GA239" s="162"/>
      <c r="GB239" s="162"/>
      <c r="GC239" s="162"/>
      <c r="GD239" s="162"/>
      <c r="GE239" s="162"/>
      <c r="GF239" s="162"/>
      <c r="GG239" s="162"/>
      <c r="GH239" s="162"/>
      <c r="GI239" s="162"/>
      <c r="GJ239" s="162"/>
      <c r="GK239" s="162"/>
      <c r="GL239" s="162"/>
      <c r="GM239" s="162"/>
      <c r="GN239" s="162"/>
      <c r="GO239" s="162"/>
      <c r="GP239" s="162"/>
      <c r="GQ239" s="162"/>
      <c r="GR239" s="162"/>
      <c r="GS239" s="162"/>
      <c r="GT239" s="162"/>
      <c r="GU239" s="162"/>
      <c r="GV239" s="162"/>
      <c r="GW239" s="162"/>
      <c r="GX239" s="162"/>
      <c r="GY239" s="162"/>
      <c r="GZ239" s="162"/>
      <c r="HA239" s="162"/>
      <c r="HB239" s="162"/>
      <c r="HC239" s="162"/>
      <c r="HD239" s="162"/>
      <c r="HE239" s="162"/>
      <c r="HF239" s="162"/>
      <c r="HG239" s="162"/>
      <c r="HH239" s="162"/>
      <c r="HI239" s="162"/>
      <c r="HJ239" s="162"/>
      <c r="HK239" s="162"/>
      <c r="HL239" s="162"/>
      <c r="HM239" s="162"/>
      <c r="HN239" s="162"/>
      <c r="HO239" s="162"/>
      <c r="HP239" s="162"/>
      <c r="HQ239" s="162"/>
      <c r="HR239" s="162"/>
      <c r="HS239" s="162"/>
      <c r="HT239" s="162"/>
      <c r="HU239" s="162"/>
      <c r="HV239" s="162"/>
      <c r="HW239" s="162"/>
      <c r="HX239" s="162"/>
      <c r="HY239" s="162"/>
      <c r="HZ239" s="162"/>
      <c r="IA239" s="162"/>
      <c r="IB239" s="162"/>
      <c r="IC239" s="162"/>
      <c r="ID239" s="162"/>
      <c r="IE239" s="162"/>
      <c r="IF239" s="162"/>
      <c r="IG239" s="162"/>
      <c r="IH239" s="162"/>
      <c r="II239" s="162"/>
      <c r="IJ239" s="162"/>
      <c r="IK239" s="162"/>
      <c r="IL239" s="162"/>
      <c r="IM239" s="162"/>
      <c r="IN239" s="162"/>
      <c r="IO239" s="162"/>
      <c r="IP239" s="162"/>
      <c r="IQ239" s="162"/>
      <c r="IR239" s="162"/>
      <c r="IS239" s="162"/>
      <c r="IT239" s="162"/>
      <c r="IU239" s="162"/>
      <c r="IV239" s="162"/>
      <c r="IW239" s="162"/>
      <c r="IX239" s="162"/>
      <c r="IY239" s="162"/>
      <c r="IZ239" s="162"/>
      <c r="JA239" s="162"/>
      <c r="JB239" s="162"/>
      <c r="JC239" s="162"/>
      <c r="JD239" s="162"/>
      <c r="JE239" s="162"/>
      <c r="JF239" s="162"/>
      <c r="JG239" s="162"/>
      <c r="JH239" s="162"/>
      <c r="JI239" s="162"/>
      <c r="JJ239" s="162"/>
      <c r="JK239" s="162"/>
      <c r="JL239" s="162"/>
    </row>
    <row r="240" spans="1:272" ht="13" customHeight="1">
      <c r="A240" s="160" t="s">
        <v>239</v>
      </c>
      <c r="B240" s="200">
        <v>11700</v>
      </c>
      <c r="C240" s="160">
        <v>19392</v>
      </c>
      <c r="D240" s="200">
        <v>656716</v>
      </c>
      <c r="E240" s="200" t="s">
        <v>239</v>
      </c>
      <c r="G240" s="175"/>
      <c r="H240" s="206" t="s">
        <v>1805</v>
      </c>
      <c r="I240" s="206" t="s">
        <v>174</v>
      </c>
      <c r="J240" s="175">
        <v>29</v>
      </c>
      <c r="K240" s="161">
        <v>6</v>
      </c>
      <c r="L240" s="175" t="s">
        <v>46</v>
      </c>
      <c r="M240" s="210"/>
      <c r="N240" s="211"/>
      <c r="O240" s="175"/>
      <c r="P240" s="175"/>
      <c r="Q240" s="175"/>
      <c r="R240" s="175"/>
      <c r="S240" s="175"/>
      <c r="T240" s="175"/>
      <c r="U240" s="175"/>
      <c r="V240" s="175"/>
      <c r="W240" s="175"/>
      <c r="X240" s="175"/>
      <c r="Y240" s="210"/>
      <c r="Z240" s="163">
        <v>118</v>
      </c>
      <c r="AA240" s="163">
        <v>325</v>
      </c>
      <c r="AB240" s="163">
        <v>297</v>
      </c>
      <c r="AC240" s="163">
        <v>64</v>
      </c>
      <c r="AD240" s="163">
        <v>41</v>
      </c>
      <c r="AE240" s="163">
        <v>14</v>
      </c>
      <c r="AF240" s="163">
        <v>5</v>
      </c>
      <c r="AG240" s="163">
        <v>4</v>
      </c>
      <c r="AH240" s="163">
        <v>32</v>
      </c>
      <c r="AI240" s="163">
        <v>23</v>
      </c>
      <c r="AJ240" s="163">
        <v>16</v>
      </c>
      <c r="AK240" s="163">
        <v>0</v>
      </c>
      <c r="AL240" s="163">
        <v>24</v>
      </c>
      <c r="AM240" s="163">
        <v>0</v>
      </c>
      <c r="AN240" s="163">
        <v>69</v>
      </c>
      <c r="AO240" s="163">
        <v>2</v>
      </c>
      <c r="AP240" s="163">
        <v>2</v>
      </c>
      <c r="AQ240" s="163">
        <v>0</v>
      </c>
      <c r="AR240" s="163">
        <v>3</v>
      </c>
      <c r="AS240" s="283">
        <v>7.3846152999999998E-2</v>
      </c>
      <c r="AT240" s="283">
        <v>0.21230769199999999</v>
      </c>
      <c r="AU240" s="283">
        <v>0.39130435000000002</v>
      </c>
      <c r="AV240" s="283">
        <v>0.23478261</v>
      </c>
      <c r="AW240" s="283">
        <v>4.3478259999999998E-2</v>
      </c>
      <c r="AX240" s="283">
        <v>0.32608695999999998</v>
      </c>
      <c r="AY240" s="363">
        <v>108.14700000000001</v>
      </c>
      <c r="AZ240" s="283">
        <v>9.2799999999999994E-2</v>
      </c>
      <c r="BA240" s="283">
        <v>0.32751091700000001</v>
      </c>
      <c r="BB240" s="283">
        <v>0.248908296</v>
      </c>
      <c r="BC240" s="283">
        <v>0.42358078599999999</v>
      </c>
      <c r="BD240" s="164">
        <v>0.26548672499999998</v>
      </c>
      <c r="BE240" s="164">
        <v>0.21548821500000001</v>
      </c>
      <c r="BF240" s="164">
        <v>0.27692307599999999</v>
      </c>
      <c r="BG240" s="164">
        <v>0.33670033599999999</v>
      </c>
      <c r="BH240" s="164">
        <v>0.61362341200000003</v>
      </c>
      <c r="BI240" s="164">
        <v>0.12121212100000001</v>
      </c>
      <c r="BJ240" s="165">
        <v>78.310674308719996</v>
      </c>
      <c r="BK240" s="164">
        <v>0.27027658737622701</v>
      </c>
      <c r="BL240" s="165">
        <v>-10.4376731240809</v>
      </c>
      <c r="BM240" s="165">
        <v>27.580200155669299</v>
      </c>
      <c r="BN240" s="165">
        <v>75.099509841007404</v>
      </c>
      <c r="BO240" s="165">
        <v>0.57252432281766197</v>
      </c>
      <c r="BP240" s="165">
        <v>5.0535362586378998</v>
      </c>
      <c r="BQ240" s="165">
        <v>10.516758127308901</v>
      </c>
      <c r="BR240" s="165">
        <v>-4.20616263390189</v>
      </c>
      <c r="BS240" s="289">
        <v>1.0861469020060499</v>
      </c>
      <c r="BT240" s="297"/>
      <c r="BU240" s="284"/>
      <c r="BV240" s="298"/>
      <c r="BW240" s="297"/>
      <c r="BX240" s="297"/>
      <c r="BY240" s="297"/>
      <c r="BZ240" s="297"/>
      <c r="CA240" s="284"/>
      <c r="CB240" s="298"/>
      <c r="CC240" s="297"/>
      <c r="CD240" s="284"/>
      <c r="CE240" s="352"/>
      <c r="CF240" s="298"/>
      <c r="CG240" s="297">
        <v>18</v>
      </c>
      <c r="CH240" s="284">
        <v>104</v>
      </c>
      <c r="CI240" s="352">
        <v>1</v>
      </c>
      <c r="CJ240" s="298">
        <v>1</v>
      </c>
      <c r="CK240" s="297">
        <v>39</v>
      </c>
      <c r="CL240" s="284">
        <v>180.2</v>
      </c>
      <c r="CM240" s="352">
        <v>-3</v>
      </c>
      <c r="CN240" s="298">
        <v>0</v>
      </c>
      <c r="CO240" s="297">
        <v>48</v>
      </c>
      <c r="CP240" s="284">
        <v>316.2</v>
      </c>
      <c r="CQ240" s="352">
        <v>3</v>
      </c>
      <c r="CR240" s="298">
        <v>4</v>
      </c>
      <c r="CS240" s="297">
        <v>18</v>
      </c>
      <c r="CT240" s="284">
        <v>81.2</v>
      </c>
      <c r="CU240" s="352">
        <v>-1</v>
      </c>
      <c r="CV240" s="352">
        <v>0</v>
      </c>
      <c r="CW240" s="298">
        <v>0</v>
      </c>
      <c r="CX240" s="297"/>
      <c r="CY240" s="284"/>
      <c r="CZ240" s="352"/>
      <c r="DA240" s="352"/>
      <c r="DB240" s="298"/>
      <c r="DC240" s="297">
        <v>12</v>
      </c>
      <c r="DD240" s="284">
        <v>42.1</v>
      </c>
      <c r="DE240" s="352">
        <v>1</v>
      </c>
      <c r="DF240" s="352">
        <v>0</v>
      </c>
      <c r="DG240" s="298">
        <v>0</v>
      </c>
      <c r="DH240" s="320">
        <v>1</v>
      </c>
      <c r="DI240" s="319">
        <v>3.8789937496185298</v>
      </c>
      <c r="DP240" s="165"/>
      <c r="DQ240" s="165"/>
      <c r="DR240" s="165"/>
      <c r="ED240" s="165"/>
      <c r="EE240" s="165"/>
      <c r="EF240" s="165"/>
      <c r="EG240" s="165"/>
      <c r="EH240" s="166"/>
      <c r="EI240" s="165"/>
      <c r="EJ240" s="164"/>
      <c r="EK240" s="164"/>
      <c r="EL240" s="283"/>
      <c r="EM240" s="283"/>
      <c r="EN240" s="283"/>
      <c r="EO240" s="283"/>
      <c r="EP240" s="283"/>
      <c r="EQ240" s="283"/>
      <c r="ER240" s="165"/>
      <c r="ES240" s="166"/>
      <c r="ET240" s="166"/>
      <c r="EU240" s="166"/>
      <c r="EV240" s="166"/>
      <c r="EW240" s="166"/>
      <c r="EX240" s="289"/>
    </row>
    <row r="241" spans="1:154" ht="13" customHeight="1">
      <c r="A241" s="160" t="s">
        <v>239</v>
      </c>
      <c r="B241" s="200">
        <v>11891</v>
      </c>
      <c r="C241" s="160">
        <v>22458</v>
      </c>
      <c r="D241" s="200">
        <v>670764</v>
      </c>
      <c r="E241" s="200" t="s">
        <v>2178</v>
      </c>
      <c r="F241" s="200"/>
      <c r="G241" s="175"/>
      <c r="H241" s="162" t="s">
        <v>2504</v>
      </c>
      <c r="I241" s="162" t="s">
        <v>288</v>
      </c>
      <c r="J241" s="161">
        <v>27</v>
      </c>
      <c r="K241" s="161">
        <v>6</v>
      </c>
      <c r="L241" s="161" t="s">
        <v>2547</v>
      </c>
      <c r="Z241" s="163">
        <v>84</v>
      </c>
      <c r="AA241" s="163">
        <v>252</v>
      </c>
      <c r="AB241" s="163">
        <v>218</v>
      </c>
      <c r="AC241" s="163">
        <v>40</v>
      </c>
      <c r="AD241" s="163">
        <v>31</v>
      </c>
      <c r="AE241" s="163">
        <v>5</v>
      </c>
      <c r="AF241" s="163">
        <v>3</v>
      </c>
      <c r="AG241" s="163">
        <v>1</v>
      </c>
      <c r="AH241" s="163">
        <v>27</v>
      </c>
      <c r="AI241" s="163">
        <v>14</v>
      </c>
      <c r="AJ241" s="163">
        <v>16</v>
      </c>
      <c r="AK241" s="163">
        <v>4</v>
      </c>
      <c r="AL241" s="163">
        <v>31</v>
      </c>
      <c r="AM241" s="163">
        <v>0</v>
      </c>
      <c r="AN241" s="163">
        <v>67</v>
      </c>
      <c r="AO241" s="163">
        <v>0</v>
      </c>
      <c r="AP241" s="163">
        <v>3</v>
      </c>
      <c r="AQ241" s="163">
        <v>0</v>
      </c>
      <c r="AR241" s="163">
        <v>3</v>
      </c>
      <c r="AS241" s="283">
        <v>0.123015873</v>
      </c>
      <c r="AT241" s="283">
        <v>0.26587301499999999</v>
      </c>
      <c r="AU241" s="283">
        <v>0.41558442000000001</v>
      </c>
      <c r="AV241" s="283">
        <v>0.22077922</v>
      </c>
      <c r="AW241" s="283">
        <v>3.2467530000000001E-2</v>
      </c>
      <c r="AX241" s="283">
        <v>0.24025974</v>
      </c>
      <c r="AY241" s="363">
        <v>104.375</v>
      </c>
      <c r="AZ241" s="283">
        <v>0.10214007999999999</v>
      </c>
      <c r="BA241" s="283">
        <v>0.36184210500000002</v>
      </c>
      <c r="BB241" s="283">
        <v>0.18421052600000001</v>
      </c>
      <c r="BC241" s="283">
        <v>0.45394736800000002</v>
      </c>
      <c r="BD241" s="164">
        <v>0.25490195999999998</v>
      </c>
      <c r="BE241" s="164">
        <v>0.183486238</v>
      </c>
      <c r="BF241" s="164">
        <v>0.28174603100000001</v>
      </c>
      <c r="BG241" s="164">
        <v>0.24770642200000001</v>
      </c>
      <c r="BH241" s="164">
        <v>0.52945245299999999</v>
      </c>
      <c r="BI241" s="164">
        <v>6.4220184E-2</v>
      </c>
      <c r="BJ241" s="165">
        <v>41.490288857086099</v>
      </c>
      <c r="BK241" s="164">
        <v>0.24518908820454999</v>
      </c>
      <c r="BL241" s="165">
        <v>-13.1815789165644</v>
      </c>
      <c r="BM241" s="165">
        <v>16.2968951341958</v>
      </c>
      <c r="BN241" s="165">
        <v>60.3118423562766</v>
      </c>
      <c r="BO241" s="165">
        <v>0.175024300967144</v>
      </c>
      <c r="BP241" s="165">
        <v>1.2021441236138299</v>
      </c>
      <c r="BQ241" s="165">
        <v>-1.53942830494776</v>
      </c>
      <c r="BR241" s="165">
        <v>-10.241572295382401</v>
      </c>
      <c r="BS241" s="289">
        <v>-0.15898866019725399</v>
      </c>
      <c r="BT241" s="297"/>
      <c r="BU241" s="284"/>
      <c r="BV241" s="298"/>
      <c r="BW241" s="297"/>
      <c r="BX241" s="297"/>
      <c r="BY241" s="297"/>
      <c r="BZ241" s="297"/>
      <c r="CA241" s="284"/>
      <c r="CB241" s="298"/>
      <c r="CC241" s="297"/>
      <c r="CD241" s="284"/>
      <c r="CE241" s="352"/>
      <c r="CF241" s="298"/>
      <c r="CG241" s="297"/>
      <c r="CH241" s="284"/>
      <c r="CI241" s="352"/>
      <c r="CJ241" s="298"/>
      <c r="CK241" s="297"/>
      <c r="CL241" s="284"/>
      <c r="CM241" s="352"/>
      <c r="CN241" s="298"/>
      <c r="CO241" s="297">
        <v>83</v>
      </c>
      <c r="CP241" s="284">
        <v>625.1</v>
      </c>
      <c r="CQ241" s="352">
        <v>13</v>
      </c>
      <c r="CR241" s="298">
        <v>-3</v>
      </c>
      <c r="CS241" s="297"/>
      <c r="CT241" s="284"/>
      <c r="CU241" s="352"/>
      <c r="CV241" s="352"/>
      <c r="CW241" s="298"/>
      <c r="CX241" s="297"/>
      <c r="CY241" s="284"/>
      <c r="CZ241" s="352"/>
      <c r="DA241" s="352"/>
      <c r="DB241" s="298"/>
      <c r="DC241" s="297"/>
      <c r="DD241" s="284"/>
      <c r="DE241" s="352"/>
      <c r="DF241" s="352"/>
      <c r="DG241" s="298"/>
      <c r="DH241" s="320">
        <v>13</v>
      </c>
      <c r="DI241" s="319">
        <v>0.29392981529235801</v>
      </c>
      <c r="DP241" s="165"/>
      <c r="DQ241" s="165"/>
      <c r="DR241" s="165"/>
      <c r="ED241" s="165"/>
      <c r="EE241" s="165"/>
      <c r="EF241" s="165"/>
      <c r="EG241" s="165"/>
      <c r="EH241" s="166"/>
      <c r="EI241" s="165"/>
      <c r="EJ241" s="164"/>
      <c r="EK241" s="164"/>
      <c r="EL241" s="283"/>
      <c r="EM241" s="283"/>
      <c r="EN241" s="283"/>
      <c r="EO241" s="283"/>
      <c r="EP241" s="283"/>
      <c r="EQ241" s="283"/>
      <c r="ER241" s="165"/>
      <c r="ES241" s="166"/>
      <c r="ET241" s="166"/>
      <c r="EU241" s="166"/>
      <c r="EV241" s="166"/>
      <c r="EW241" s="166"/>
      <c r="EX241" s="289"/>
    </row>
    <row r="242" spans="1:154" ht="13" customHeight="1">
      <c r="A242" s="160" t="s">
        <v>239</v>
      </c>
      <c r="B242" s="160">
        <v>12351</v>
      </c>
      <c r="C242" s="160">
        <v>24679</v>
      </c>
      <c r="D242" s="160">
        <v>680977</v>
      </c>
      <c r="E242" s="160" t="s">
        <v>276</v>
      </c>
      <c r="G242" s="175"/>
      <c r="H242" s="162" t="s">
        <v>1196</v>
      </c>
      <c r="I242" s="162" t="s">
        <v>150</v>
      </c>
      <c r="J242" s="160">
        <v>27</v>
      </c>
      <c r="K242" s="161">
        <v>7</v>
      </c>
      <c r="L242" s="161" t="s">
        <v>46</v>
      </c>
      <c r="Z242" s="163">
        <v>153</v>
      </c>
      <c r="AA242" s="163">
        <v>652</v>
      </c>
      <c r="AB242" s="163">
        <v>587</v>
      </c>
      <c r="AC242" s="163">
        <v>163</v>
      </c>
      <c r="AD242" s="163">
        <v>112</v>
      </c>
      <c r="AE242" s="163">
        <v>34</v>
      </c>
      <c r="AF242" s="163">
        <v>3</v>
      </c>
      <c r="AG242" s="163">
        <v>14</v>
      </c>
      <c r="AH242" s="163">
        <v>65</v>
      </c>
      <c r="AI242" s="163">
        <v>73</v>
      </c>
      <c r="AJ242" s="163">
        <v>5</v>
      </c>
      <c r="AK242" s="163">
        <v>5</v>
      </c>
      <c r="AL242" s="163">
        <v>47</v>
      </c>
      <c r="AM242" s="163">
        <v>0</v>
      </c>
      <c r="AN242" s="163">
        <v>81</v>
      </c>
      <c r="AO242" s="163">
        <v>13</v>
      </c>
      <c r="AP242" s="163">
        <v>5</v>
      </c>
      <c r="AQ242" s="163">
        <v>0</v>
      </c>
      <c r="AR242" s="163">
        <v>4</v>
      </c>
      <c r="AS242" s="283">
        <v>7.2085889E-2</v>
      </c>
      <c r="AT242" s="283">
        <v>0.124233128</v>
      </c>
      <c r="AU242" s="283">
        <v>0.36399217</v>
      </c>
      <c r="AV242" s="283">
        <v>0.27788649999999998</v>
      </c>
      <c r="AW242" s="283">
        <v>5.4794519999999999E-2</v>
      </c>
      <c r="AX242" s="283">
        <v>0.37573385999999998</v>
      </c>
      <c r="AY242" s="363">
        <v>108.71299999999999</v>
      </c>
      <c r="AZ242" s="283">
        <v>5.8303180000000003E-2</v>
      </c>
      <c r="BA242" s="283">
        <v>0.41814595599999999</v>
      </c>
      <c r="BB242" s="283">
        <v>0.21301775100000001</v>
      </c>
      <c r="BC242" s="283">
        <v>0.36883629099999998</v>
      </c>
      <c r="BD242" s="164">
        <v>0.29979879199999998</v>
      </c>
      <c r="BE242" s="164">
        <v>0.277683134</v>
      </c>
      <c r="BF242" s="164">
        <v>0.34202453900000002</v>
      </c>
      <c r="BG242" s="164">
        <v>0.41737648999999999</v>
      </c>
      <c r="BH242" s="164">
        <v>0.75940102899999995</v>
      </c>
      <c r="BI242" s="164">
        <v>0.13969335599999999</v>
      </c>
      <c r="BJ242" s="165">
        <v>88.933768846290405</v>
      </c>
      <c r="BK242" s="164">
        <v>0.33223725133146897</v>
      </c>
      <c r="BL242" s="165">
        <v>11.5754578727165</v>
      </c>
      <c r="BM242" s="165">
        <v>87.845160575477195</v>
      </c>
      <c r="BN242" s="165">
        <v>114.752827008978</v>
      </c>
      <c r="BO242" s="165">
        <v>0.71269632989712495</v>
      </c>
      <c r="BP242" s="165">
        <v>-1.7912900596857</v>
      </c>
      <c r="BQ242" s="165">
        <v>31.446577058067302</v>
      </c>
      <c r="BR242" s="165">
        <v>9.7109950947443</v>
      </c>
      <c r="BS242" s="289">
        <v>3.2477310818456799</v>
      </c>
      <c r="BT242" s="297"/>
      <c r="BU242" s="284"/>
      <c r="BV242" s="298"/>
      <c r="BW242" s="297"/>
      <c r="BX242" s="297"/>
      <c r="BY242" s="297"/>
      <c r="BZ242" s="297"/>
      <c r="CA242" s="284"/>
      <c r="CB242" s="298"/>
      <c r="CC242" s="297"/>
      <c r="CD242" s="284"/>
      <c r="CE242" s="352"/>
      <c r="CF242" s="298"/>
      <c r="CG242" s="297">
        <v>52</v>
      </c>
      <c r="CH242" s="284">
        <v>412.1</v>
      </c>
      <c r="CI242" s="352">
        <v>1</v>
      </c>
      <c r="CJ242" s="298">
        <v>5</v>
      </c>
      <c r="CK242" s="297">
        <v>9</v>
      </c>
      <c r="CL242" s="284">
        <v>52.2</v>
      </c>
      <c r="CM242" s="352">
        <v>0</v>
      </c>
      <c r="CN242" s="298">
        <v>0</v>
      </c>
      <c r="CO242" s="297"/>
      <c r="CP242" s="284"/>
      <c r="CQ242" s="352"/>
      <c r="CR242" s="298"/>
      <c r="CS242" s="297">
        <v>105</v>
      </c>
      <c r="CT242" s="284">
        <v>817</v>
      </c>
      <c r="CU242" s="352">
        <v>-2</v>
      </c>
      <c r="CV242" s="352">
        <v>1</v>
      </c>
      <c r="CW242" s="298">
        <v>-2</v>
      </c>
      <c r="CX242" s="297"/>
      <c r="CY242" s="284"/>
      <c r="CZ242" s="352"/>
      <c r="DA242" s="352"/>
      <c r="DB242" s="298"/>
      <c r="DC242" s="297">
        <v>1</v>
      </c>
      <c r="DD242" s="284">
        <v>1</v>
      </c>
      <c r="DE242" s="352">
        <v>0</v>
      </c>
      <c r="DF242" s="352"/>
      <c r="DG242" s="298"/>
      <c r="DH242" s="320">
        <v>-1</v>
      </c>
      <c r="DI242" s="319">
        <v>5.4147243499755797E-2</v>
      </c>
      <c r="DP242" s="165"/>
      <c r="DQ242" s="165"/>
      <c r="DR242" s="165"/>
      <c r="ED242" s="165"/>
      <c r="EE242" s="165"/>
      <c r="EF242" s="165"/>
      <c r="EG242" s="165"/>
      <c r="EH242" s="166"/>
      <c r="EI242" s="165"/>
      <c r="EJ242" s="164"/>
      <c r="EK242" s="164"/>
      <c r="EL242" s="283"/>
      <c r="EM242" s="283"/>
      <c r="EN242" s="283"/>
      <c r="EO242" s="283"/>
      <c r="EP242" s="283"/>
      <c r="EQ242" s="283"/>
      <c r="ER242" s="165"/>
      <c r="ES242" s="166"/>
      <c r="ET242" s="166"/>
      <c r="EU242" s="166"/>
      <c r="EV242" s="166"/>
      <c r="EW242" s="166"/>
      <c r="EX242" s="289"/>
    </row>
    <row r="243" spans="1:154" ht="13" customHeight="1">
      <c r="A243" s="160" t="s">
        <v>239</v>
      </c>
      <c r="B243" s="160">
        <v>9320</v>
      </c>
      <c r="C243" s="160">
        <v>11477</v>
      </c>
      <c r="D243" s="160">
        <v>592885</v>
      </c>
      <c r="E243" s="160" t="s">
        <v>563</v>
      </c>
      <c r="G243" s="175"/>
      <c r="H243" s="168" t="s">
        <v>374</v>
      </c>
      <c r="I243" s="169" t="s">
        <v>331</v>
      </c>
      <c r="J243" s="170">
        <v>32</v>
      </c>
      <c r="K243" s="161">
        <v>7</v>
      </c>
      <c r="L243" s="161" t="s">
        <v>46</v>
      </c>
      <c r="Q243" s="282"/>
      <c r="Z243" s="163">
        <v>73</v>
      </c>
      <c r="AA243" s="163">
        <v>315</v>
      </c>
      <c r="AB243" s="163">
        <v>270</v>
      </c>
      <c r="AC243" s="163">
        <v>85</v>
      </c>
      <c r="AD243" s="163">
        <v>59</v>
      </c>
      <c r="AE243" s="163">
        <v>12</v>
      </c>
      <c r="AF243" s="163">
        <v>3</v>
      </c>
      <c r="AG243" s="163">
        <v>11</v>
      </c>
      <c r="AH243" s="163">
        <v>44</v>
      </c>
      <c r="AI243" s="163">
        <v>42</v>
      </c>
      <c r="AJ243" s="163">
        <v>21</v>
      </c>
      <c r="AK243" s="163">
        <v>1</v>
      </c>
      <c r="AL243" s="163">
        <v>40</v>
      </c>
      <c r="AM243" s="163">
        <v>3</v>
      </c>
      <c r="AN243" s="163">
        <v>58</v>
      </c>
      <c r="AO243" s="163">
        <v>2</v>
      </c>
      <c r="AP243" s="163">
        <v>1</v>
      </c>
      <c r="AQ243" s="163">
        <v>1</v>
      </c>
      <c r="AR243" s="163">
        <v>3</v>
      </c>
      <c r="AS243" s="283">
        <v>0.126984126</v>
      </c>
      <c r="AT243" s="283">
        <v>0.18412698399999999</v>
      </c>
      <c r="AU243" s="283">
        <v>0.40654205999999998</v>
      </c>
      <c r="AV243" s="283">
        <v>0.25700935000000003</v>
      </c>
      <c r="AW243" s="283">
        <v>7.9069769999999998E-2</v>
      </c>
      <c r="AX243" s="283">
        <v>0.46511627999999999</v>
      </c>
      <c r="AY243" s="363">
        <v>113.239</v>
      </c>
      <c r="AZ243" s="283">
        <v>9.1482649999999999E-2</v>
      </c>
      <c r="BA243" s="283">
        <v>0.545023696</v>
      </c>
      <c r="BB243" s="283">
        <v>0.189573459</v>
      </c>
      <c r="BC243" s="283">
        <v>0.265402843</v>
      </c>
      <c r="BD243" s="164">
        <v>0.36633663300000002</v>
      </c>
      <c r="BE243" s="164">
        <v>0.314814814</v>
      </c>
      <c r="BF243" s="164">
        <v>0.40575079800000002</v>
      </c>
      <c r="BG243" s="164">
        <v>0.503703703</v>
      </c>
      <c r="BH243" s="164">
        <v>0.90945450100000003</v>
      </c>
      <c r="BI243" s="164">
        <v>0.188888889</v>
      </c>
      <c r="BJ243" s="165">
        <v>120.25339839325299</v>
      </c>
      <c r="BK243" s="164">
        <v>0.39138049156435001</v>
      </c>
      <c r="BL243" s="165">
        <v>20.587084529829099</v>
      </c>
      <c r="BM243" s="165">
        <v>57.4351770932794</v>
      </c>
      <c r="BN243" s="165">
        <v>152.72035256134899</v>
      </c>
      <c r="BO243" s="165">
        <v>0.73876388362497203</v>
      </c>
      <c r="BP243" s="165">
        <v>4.6983723938465101</v>
      </c>
      <c r="BQ243" s="165">
        <v>29.142313476326699</v>
      </c>
      <c r="BR243" s="165">
        <v>24.557041710150301</v>
      </c>
      <c r="BS243" s="289">
        <v>3.0097519707530802</v>
      </c>
      <c r="BT243" s="297"/>
      <c r="BU243" s="284"/>
      <c r="BV243" s="298"/>
      <c r="BW243" s="297"/>
      <c r="BX243" s="297"/>
      <c r="BY243" s="297"/>
      <c r="BZ243" s="297"/>
      <c r="CA243" s="284"/>
      <c r="CB243" s="298"/>
      <c r="CC243" s="297"/>
      <c r="CD243" s="284"/>
      <c r="CE243" s="352"/>
      <c r="CF243" s="298"/>
      <c r="CG243" s="297"/>
      <c r="CH243" s="284"/>
      <c r="CI243" s="352"/>
      <c r="CJ243" s="298"/>
      <c r="CK243" s="297"/>
      <c r="CL243" s="284"/>
      <c r="CM243" s="352"/>
      <c r="CN243" s="298"/>
      <c r="CO243" s="297"/>
      <c r="CP243" s="284"/>
      <c r="CQ243" s="352"/>
      <c r="CR243" s="298"/>
      <c r="CS243" s="297">
        <v>48</v>
      </c>
      <c r="CT243" s="284">
        <v>402.1</v>
      </c>
      <c r="CU243" s="352">
        <v>-5</v>
      </c>
      <c r="CV243" s="352">
        <v>-2</v>
      </c>
      <c r="CW243" s="298">
        <v>0</v>
      </c>
      <c r="CX243" s="297"/>
      <c r="CY243" s="284"/>
      <c r="CZ243" s="352"/>
      <c r="DA243" s="352"/>
      <c r="DB243" s="298"/>
      <c r="DC243" s="297"/>
      <c r="DD243" s="284"/>
      <c r="DE243" s="352"/>
      <c r="DF243" s="352"/>
      <c r="DG243" s="298"/>
      <c r="DH243" s="320">
        <v>-5</v>
      </c>
      <c r="DI243" s="319">
        <v>-5.88965451717376</v>
      </c>
      <c r="DP243" s="165"/>
      <c r="DQ243" s="165"/>
      <c r="DR243" s="165"/>
      <c r="ED243" s="165"/>
      <c r="EE243" s="165"/>
      <c r="EF243" s="165"/>
      <c r="EG243" s="165"/>
      <c r="EH243" s="166"/>
      <c r="EI243" s="165"/>
      <c r="EJ243" s="164"/>
      <c r="EK243" s="164"/>
      <c r="EL243" s="283"/>
      <c r="EM243" s="283"/>
      <c r="EN243" s="283"/>
      <c r="EO243" s="283"/>
      <c r="EP243" s="283"/>
      <c r="EQ243" s="283"/>
      <c r="ER243" s="165"/>
      <c r="ES243" s="166"/>
      <c r="ET243" s="166"/>
      <c r="EU243" s="166"/>
      <c r="EV243" s="166"/>
      <c r="EW243" s="166"/>
      <c r="EX243" s="289"/>
    </row>
    <row r="244" spans="1:154" ht="13" customHeight="1">
      <c r="A244" s="160" t="s">
        <v>239</v>
      </c>
      <c r="B244" s="160">
        <v>10496</v>
      </c>
      <c r="C244" s="160">
        <v>17548</v>
      </c>
      <c r="D244" s="160">
        <v>621493</v>
      </c>
      <c r="E244" s="160" t="s">
        <v>18</v>
      </c>
      <c r="H244" s="162" t="s">
        <v>1938</v>
      </c>
      <c r="I244" s="162" t="s">
        <v>288</v>
      </c>
      <c r="J244" s="161">
        <v>30</v>
      </c>
      <c r="K244" s="161">
        <v>7</v>
      </c>
      <c r="L244" s="161" t="s">
        <v>837</v>
      </c>
      <c r="Z244" s="163">
        <v>156</v>
      </c>
      <c r="AA244" s="163">
        <v>663</v>
      </c>
      <c r="AB244" s="163">
        <v>585</v>
      </c>
      <c r="AC244" s="163">
        <v>144</v>
      </c>
      <c r="AD244" s="163">
        <v>91</v>
      </c>
      <c r="AE244" s="163">
        <v>26</v>
      </c>
      <c r="AF244" s="163">
        <v>2</v>
      </c>
      <c r="AG244" s="163">
        <v>25</v>
      </c>
      <c r="AH244" s="163">
        <v>73</v>
      </c>
      <c r="AI244" s="163">
        <v>75</v>
      </c>
      <c r="AJ244" s="163">
        <v>6</v>
      </c>
      <c r="AK244" s="163">
        <v>4</v>
      </c>
      <c r="AL244" s="163">
        <v>63</v>
      </c>
      <c r="AM244" s="163">
        <v>0</v>
      </c>
      <c r="AN244" s="163">
        <v>163</v>
      </c>
      <c r="AO244" s="163">
        <v>7</v>
      </c>
      <c r="AP244" s="163">
        <v>8</v>
      </c>
      <c r="AQ244" s="163">
        <v>0</v>
      </c>
      <c r="AR244" s="163">
        <v>11</v>
      </c>
      <c r="AS244" s="283">
        <v>9.5022624E-2</v>
      </c>
      <c r="AT244" s="283">
        <v>0.245852187</v>
      </c>
      <c r="AU244" s="283">
        <v>0.33953487999999998</v>
      </c>
      <c r="AV244" s="283">
        <v>0.31162791000000001</v>
      </c>
      <c r="AW244" s="283">
        <v>0.13023256</v>
      </c>
      <c r="AX244" s="283">
        <v>0.42093023000000002</v>
      </c>
      <c r="AY244" s="363">
        <v>109.426</v>
      </c>
      <c r="AZ244" s="283">
        <v>0.10188389</v>
      </c>
      <c r="BA244" s="283">
        <v>0.325581395</v>
      </c>
      <c r="BB244" s="283">
        <v>0.223255813</v>
      </c>
      <c r="BC244" s="283">
        <v>0.45116278999999998</v>
      </c>
      <c r="BD244" s="164">
        <v>0.29382715999999998</v>
      </c>
      <c r="BE244" s="164">
        <v>0.24615384600000001</v>
      </c>
      <c r="BF244" s="164">
        <v>0.32277526299999998</v>
      </c>
      <c r="BG244" s="164">
        <v>0.42564102500000001</v>
      </c>
      <c r="BH244" s="164">
        <v>0.74841628800000004</v>
      </c>
      <c r="BI244" s="164">
        <v>0.179487179</v>
      </c>
      <c r="BJ244" s="165">
        <v>115.960036845324</v>
      </c>
      <c r="BK244" s="164">
        <v>0.32538151929820802</v>
      </c>
      <c r="BL244" s="165">
        <v>8.1123766819241308</v>
      </c>
      <c r="BM244" s="165">
        <v>85.668838172614798</v>
      </c>
      <c r="BN244" s="165">
        <v>110.898733733496</v>
      </c>
      <c r="BO244" s="165">
        <v>-0.90027986682196903</v>
      </c>
      <c r="BP244" s="165">
        <v>-2.5765942558646202</v>
      </c>
      <c r="BQ244" s="165">
        <v>26.372190817887201</v>
      </c>
      <c r="BR244" s="165">
        <v>5.6913050407769896</v>
      </c>
      <c r="BS244" s="289">
        <v>2.7236599919114202</v>
      </c>
      <c r="BT244" s="297"/>
      <c r="BU244" s="284"/>
      <c r="BV244" s="298"/>
      <c r="BW244" s="297"/>
      <c r="BX244" s="297"/>
      <c r="BY244" s="297"/>
      <c r="BZ244" s="297"/>
      <c r="CA244" s="284"/>
      <c r="CB244" s="298"/>
      <c r="CC244" s="297"/>
      <c r="CD244" s="284"/>
      <c r="CE244" s="352"/>
      <c r="CF244" s="298"/>
      <c r="CG244" s="297"/>
      <c r="CH244" s="284"/>
      <c r="CI244" s="352"/>
      <c r="CJ244" s="298"/>
      <c r="CK244" s="297"/>
      <c r="CL244" s="284"/>
      <c r="CM244" s="352"/>
      <c r="CN244" s="298"/>
      <c r="CO244" s="297"/>
      <c r="CP244" s="284"/>
      <c r="CQ244" s="352"/>
      <c r="CR244" s="298"/>
      <c r="CS244" s="297">
        <v>140</v>
      </c>
      <c r="CT244" s="284">
        <v>1232</v>
      </c>
      <c r="CU244" s="352">
        <v>2</v>
      </c>
      <c r="CV244" s="352">
        <v>4</v>
      </c>
      <c r="CW244" s="298">
        <v>1</v>
      </c>
      <c r="CX244" s="297"/>
      <c r="CY244" s="284"/>
      <c r="CZ244" s="352"/>
      <c r="DA244" s="352"/>
      <c r="DB244" s="298"/>
      <c r="DC244" s="297"/>
      <c r="DD244" s="284"/>
      <c r="DE244" s="352"/>
      <c r="DF244" s="352"/>
      <c r="DG244" s="298"/>
      <c r="DH244" s="320">
        <v>2</v>
      </c>
      <c r="DI244" s="319">
        <v>-1.4407253265380799</v>
      </c>
      <c r="DP244" s="165"/>
      <c r="DQ244" s="165"/>
      <c r="DR244" s="165"/>
      <c r="ED244" s="165"/>
      <c r="EE244" s="165"/>
      <c r="EF244" s="165"/>
      <c r="EG244" s="165"/>
      <c r="EH244" s="166"/>
      <c r="EI244" s="165"/>
      <c r="EJ244" s="164"/>
      <c r="EK244" s="164"/>
      <c r="EL244" s="283"/>
      <c r="EM244" s="283"/>
      <c r="EN244" s="283"/>
      <c r="EO244" s="283"/>
      <c r="EP244" s="283"/>
      <c r="EQ244" s="283"/>
      <c r="ER244" s="165"/>
      <c r="ES244" s="166"/>
      <c r="ET244" s="166"/>
      <c r="EU244" s="166"/>
      <c r="EV244" s="166"/>
      <c r="EW244" s="166"/>
      <c r="EX244" s="289"/>
    </row>
    <row r="245" spans="1:154" ht="13" customHeight="1">
      <c r="A245" s="160" t="s">
        <v>239</v>
      </c>
      <c r="B245" s="160">
        <v>12763</v>
      </c>
      <c r="C245" s="160">
        <v>31837</v>
      </c>
      <c r="D245" s="160">
        <v>807799</v>
      </c>
      <c r="E245" s="160" t="s">
        <v>609</v>
      </c>
      <c r="G245" s="175"/>
      <c r="H245" s="162" t="s">
        <v>3605</v>
      </c>
      <c r="I245" s="162" t="s">
        <v>3606</v>
      </c>
      <c r="J245" s="160">
        <v>30</v>
      </c>
      <c r="K245" s="161">
        <v>7</v>
      </c>
      <c r="L245" s="161" t="s">
        <v>46</v>
      </c>
      <c r="Z245" s="163">
        <v>108</v>
      </c>
      <c r="AA245" s="163">
        <v>421</v>
      </c>
      <c r="AB245" s="163">
        <v>378</v>
      </c>
      <c r="AC245" s="163">
        <v>106</v>
      </c>
      <c r="AD245" s="163">
        <v>75</v>
      </c>
      <c r="AE245" s="163">
        <v>21</v>
      </c>
      <c r="AF245" s="163">
        <v>0</v>
      </c>
      <c r="AG245" s="163">
        <v>10</v>
      </c>
      <c r="AH245" s="163">
        <v>45</v>
      </c>
      <c r="AI245" s="163">
        <v>56</v>
      </c>
      <c r="AJ245" s="163">
        <v>2</v>
      </c>
      <c r="AK245" s="163">
        <v>0</v>
      </c>
      <c r="AL245" s="163">
        <v>27</v>
      </c>
      <c r="AM245" s="163">
        <v>0</v>
      </c>
      <c r="AN245" s="163">
        <v>52</v>
      </c>
      <c r="AO245" s="163">
        <v>14</v>
      </c>
      <c r="AP245" s="163">
        <v>2</v>
      </c>
      <c r="AQ245" s="163">
        <v>0</v>
      </c>
      <c r="AR245" s="163">
        <v>6</v>
      </c>
      <c r="AS245" s="283">
        <v>6.4133016000000001E-2</v>
      </c>
      <c r="AT245" s="283">
        <v>0.123515439</v>
      </c>
      <c r="AU245" s="283">
        <v>0.35670731999999999</v>
      </c>
      <c r="AV245" s="283">
        <v>0.25304877999999997</v>
      </c>
      <c r="AW245" s="283">
        <v>5.4878049999999998E-2</v>
      </c>
      <c r="AX245" s="283">
        <v>0.375</v>
      </c>
      <c r="AY245" s="363">
        <v>111.05</v>
      </c>
      <c r="AZ245" s="283">
        <v>5.9598489999999997E-2</v>
      </c>
      <c r="BA245" s="283">
        <v>0.42682926799999998</v>
      </c>
      <c r="BB245" s="283">
        <v>0.21646341399999999</v>
      </c>
      <c r="BC245" s="283">
        <v>0.35670731700000002</v>
      </c>
      <c r="BD245" s="164">
        <v>0.30188679200000001</v>
      </c>
      <c r="BE245" s="164">
        <v>0.28042328</v>
      </c>
      <c r="BF245" s="164">
        <v>0.34916864600000003</v>
      </c>
      <c r="BG245" s="164">
        <v>0.41534391500000001</v>
      </c>
      <c r="BH245" s="164">
        <v>0.76451256099999998</v>
      </c>
      <c r="BI245" s="164">
        <v>0.13492063500000001</v>
      </c>
      <c r="BJ245" s="165">
        <v>87.167238868880801</v>
      </c>
      <c r="BK245" s="164">
        <v>0.33647743681547398</v>
      </c>
      <c r="BL245" s="165">
        <v>8.9111079864423193</v>
      </c>
      <c r="BM245" s="165">
        <v>58.158876142672703</v>
      </c>
      <c r="BN245" s="165">
        <v>114.68021704350301</v>
      </c>
      <c r="BO245" s="165">
        <v>-8.86142160432426E-2</v>
      </c>
      <c r="BP245" s="165">
        <v>-2.49558681249618</v>
      </c>
      <c r="BQ245" s="165">
        <v>7.7066643172628702</v>
      </c>
      <c r="BR245" s="165">
        <v>4.5760537751238299</v>
      </c>
      <c r="BS245" s="289">
        <v>0.79592679337748895</v>
      </c>
      <c r="BT245" s="297"/>
      <c r="BU245" s="284"/>
      <c r="BV245" s="298"/>
      <c r="BW245" s="297"/>
      <c r="BX245" s="297"/>
      <c r="BY245" s="297"/>
      <c r="BZ245" s="297"/>
      <c r="CA245" s="284"/>
      <c r="CB245" s="298"/>
      <c r="CC245" s="297"/>
      <c r="CD245" s="284"/>
      <c r="CE245" s="352"/>
      <c r="CF245" s="298"/>
      <c r="CG245" s="297"/>
      <c r="CH245" s="284"/>
      <c r="CI245" s="352"/>
      <c r="CJ245" s="298"/>
      <c r="CK245" s="297"/>
      <c r="CL245" s="284"/>
      <c r="CM245" s="352"/>
      <c r="CN245" s="298"/>
      <c r="CO245" s="297"/>
      <c r="CP245" s="284"/>
      <c r="CQ245" s="352"/>
      <c r="CR245" s="298"/>
      <c r="CS245" s="297">
        <v>1</v>
      </c>
      <c r="CT245" s="284">
        <v>1</v>
      </c>
      <c r="CU245" s="352">
        <v>0</v>
      </c>
      <c r="CV245" s="352">
        <v>0</v>
      </c>
      <c r="CW245" s="298">
        <v>0</v>
      </c>
      <c r="CX245" s="297"/>
      <c r="CY245" s="284"/>
      <c r="CZ245" s="352"/>
      <c r="DA245" s="352"/>
      <c r="DB245" s="298"/>
      <c r="DC245" s="297"/>
      <c r="DD245" s="284"/>
      <c r="DE245" s="352"/>
      <c r="DF245" s="352"/>
      <c r="DG245" s="298"/>
      <c r="DH245" s="320">
        <v>0</v>
      </c>
      <c r="DI245" s="319">
        <v>-10.9164456790313</v>
      </c>
      <c r="DP245" s="165"/>
      <c r="DQ245" s="165"/>
      <c r="DR245" s="165"/>
      <c r="ED245" s="165"/>
      <c r="EE245" s="165"/>
      <c r="EF245" s="165"/>
      <c r="EG245" s="165"/>
      <c r="EH245" s="166"/>
      <c r="EI245" s="165"/>
      <c r="EJ245" s="164"/>
      <c r="EK245" s="164"/>
      <c r="EL245" s="283"/>
      <c r="EM245" s="283"/>
      <c r="EN245" s="283"/>
      <c r="EO245" s="283"/>
      <c r="EP245" s="283"/>
      <c r="EQ245" s="283"/>
      <c r="ER245" s="165"/>
      <c r="ES245" s="166"/>
      <c r="ET245" s="166"/>
      <c r="EU245" s="166"/>
      <c r="EV245" s="166"/>
      <c r="EW245" s="166"/>
      <c r="EX245" s="289"/>
    </row>
    <row r="246" spans="1:154" ht="13" customHeight="1">
      <c r="A246" s="160" t="s">
        <v>239</v>
      </c>
      <c r="B246" s="160">
        <v>11912</v>
      </c>
      <c r="C246" s="160">
        <v>19599</v>
      </c>
      <c r="D246" s="160">
        <v>676801</v>
      </c>
      <c r="E246" s="160" t="s">
        <v>614</v>
      </c>
      <c r="G246" s="175"/>
      <c r="H246" s="162" t="s">
        <v>2381</v>
      </c>
      <c r="I246" s="162" t="s">
        <v>2382</v>
      </c>
      <c r="J246" s="161">
        <v>29</v>
      </c>
      <c r="K246" s="161">
        <v>7</v>
      </c>
      <c r="L246" s="161" t="s">
        <v>837</v>
      </c>
      <c r="Z246" s="163">
        <v>94</v>
      </c>
      <c r="AA246" s="163">
        <v>267</v>
      </c>
      <c r="AB246" s="163">
        <v>242</v>
      </c>
      <c r="AC246" s="163">
        <v>51</v>
      </c>
      <c r="AD246" s="163">
        <v>39</v>
      </c>
      <c r="AE246" s="163">
        <v>6</v>
      </c>
      <c r="AF246" s="163">
        <v>1</v>
      </c>
      <c r="AG246" s="163">
        <v>5</v>
      </c>
      <c r="AH246" s="163">
        <v>32</v>
      </c>
      <c r="AI246" s="163">
        <v>27</v>
      </c>
      <c r="AJ246" s="163">
        <v>8</v>
      </c>
      <c r="AK246" s="163">
        <v>2</v>
      </c>
      <c r="AL246" s="163">
        <v>17</v>
      </c>
      <c r="AM246" s="163">
        <v>0</v>
      </c>
      <c r="AN246" s="163">
        <v>72</v>
      </c>
      <c r="AO246" s="163">
        <v>4</v>
      </c>
      <c r="AP246" s="163">
        <v>3</v>
      </c>
      <c r="AQ246" s="163">
        <v>1</v>
      </c>
      <c r="AR246" s="163">
        <v>3</v>
      </c>
      <c r="AS246" s="283">
        <v>6.3670410999999996E-2</v>
      </c>
      <c r="AT246" s="283">
        <v>0.269662921</v>
      </c>
      <c r="AU246" s="283">
        <v>0.36206896999999999</v>
      </c>
      <c r="AV246" s="283">
        <v>0.21264368</v>
      </c>
      <c r="AW246" s="283">
        <v>7.4712639999999997E-2</v>
      </c>
      <c r="AX246" s="283">
        <v>0.32758620999999999</v>
      </c>
      <c r="AY246" s="363">
        <v>110.16500000000001</v>
      </c>
      <c r="AZ246" s="283">
        <v>0.15825914999999999</v>
      </c>
      <c r="BA246" s="283">
        <v>0.43786982200000002</v>
      </c>
      <c r="BB246" s="283">
        <v>0.18934911200000001</v>
      </c>
      <c r="BC246" s="283">
        <v>0.37278106500000002</v>
      </c>
      <c r="BD246" s="164">
        <v>0.273809523</v>
      </c>
      <c r="BE246" s="164">
        <v>0.21074380100000001</v>
      </c>
      <c r="BF246" s="164">
        <v>0.27067669100000002</v>
      </c>
      <c r="BG246" s="164">
        <v>0.30578512299999999</v>
      </c>
      <c r="BH246" s="164">
        <v>0.57646181399999996</v>
      </c>
      <c r="BI246" s="164">
        <v>9.5041321999999998E-2</v>
      </c>
      <c r="BJ246" s="165">
        <v>61.402687714805197</v>
      </c>
      <c r="BK246" s="164">
        <v>0.25694491854287599</v>
      </c>
      <c r="BL246" s="165">
        <v>-11.4398953777179</v>
      </c>
      <c r="BM246" s="165">
        <v>19.7932497474923</v>
      </c>
      <c r="BN246" s="165">
        <v>66.076152478225794</v>
      </c>
      <c r="BO246" s="165">
        <v>-0.82085878238570997</v>
      </c>
      <c r="BP246" s="165">
        <v>-0.52929249405860901</v>
      </c>
      <c r="BQ246" s="165">
        <v>-1.63861235789027</v>
      </c>
      <c r="BR246" s="165">
        <v>-10.8931628402695</v>
      </c>
      <c r="BS246" s="289">
        <v>-0.169232163996412</v>
      </c>
      <c r="BT246" s="297"/>
      <c r="BU246" s="284"/>
      <c r="BV246" s="298"/>
      <c r="BW246" s="297"/>
      <c r="BX246" s="297"/>
      <c r="BY246" s="297"/>
      <c r="BZ246" s="297"/>
      <c r="CA246" s="284"/>
      <c r="CB246" s="298"/>
      <c r="CC246" s="297"/>
      <c r="CD246" s="284"/>
      <c r="CE246" s="352"/>
      <c r="CF246" s="298"/>
      <c r="CG246" s="297"/>
      <c r="CH246" s="284"/>
      <c r="CI246" s="352"/>
      <c r="CJ246" s="298"/>
      <c r="CK246" s="297"/>
      <c r="CL246" s="284"/>
      <c r="CM246" s="352"/>
      <c r="CN246" s="298"/>
      <c r="CO246" s="297"/>
      <c r="CP246" s="284"/>
      <c r="CQ246" s="352"/>
      <c r="CR246" s="298"/>
      <c r="CS246" s="297">
        <v>53</v>
      </c>
      <c r="CT246" s="284">
        <v>304.2</v>
      </c>
      <c r="CU246" s="352">
        <v>1</v>
      </c>
      <c r="CV246" s="352">
        <v>3</v>
      </c>
      <c r="CW246" s="298">
        <v>-1</v>
      </c>
      <c r="CX246" s="297">
        <v>15</v>
      </c>
      <c r="CY246" s="284">
        <v>97</v>
      </c>
      <c r="CZ246" s="352">
        <v>-4</v>
      </c>
      <c r="DA246" s="352">
        <v>0</v>
      </c>
      <c r="DB246" s="298">
        <v>0</v>
      </c>
      <c r="DC246" s="297">
        <v>40</v>
      </c>
      <c r="DD246" s="284">
        <v>244.1</v>
      </c>
      <c r="DE246" s="352">
        <v>1</v>
      </c>
      <c r="DF246" s="352">
        <v>2</v>
      </c>
      <c r="DG246" s="298">
        <v>-1</v>
      </c>
      <c r="DH246" s="320">
        <v>-2</v>
      </c>
      <c r="DI246" s="319">
        <v>0.345847368240356</v>
      </c>
      <c r="DP246" s="165"/>
      <c r="DQ246" s="165"/>
      <c r="DR246" s="165"/>
      <c r="ED246" s="165"/>
      <c r="EE246" s="165"/>
      <c r="EF246" s="165"/>
      <c r="EG246" s="165"/>
      <c r="EH246" s="166"/>
      <c r="EI246" s="165"/>
      <c r="EJ246" s="164"/>
      <c r="EK246" s="164"/>
      <c r="EL246" s="283"/>
      <c r="EM246" s="283"/>
      <c r="EN246" s="283"/>
      <c r="EO246" s="283"/>
      <c r="EP246" s="283"/>
      <c r="EQ246" s="283"/>
      <c r="ER246" s="165"/>
      <c r="ES246" s="166"/>
      <c r="ET246" s="166"/>
      <c r="EU246" s="166"/>
      <c r="EV246" s="166"/>
      <c r="EW246" s="166"/>
      <c r="EX246" s="289"/>
    </row>
    <row r="247" spans="1:154" ht="13" customHeight="1">
      <c r="A247" s="160" t="s">
        <v>239</v>
      </c>
      <c r="B247" s="160">
        <v>11310</v>
      </c>
      <c r="C247" s="160">
        <v>23800</v>
      </c>
      <c r="D247" s="160">
        <v>678009</v>
      </c>
      <c r="E247" s="160" t="s">
        <v>239</v>
      </c>
      <c r="G247" s="175"/>
      <c r="H247" s="162" t="s">
        <v>644</v>
      </c>
      <c r="I247" s="162" t="s">
        <v>323</v>
      </c>
      <c r="J247" s="160">
        <v>24</v>
      </c>
      <c r="K247" s="161">
        <v>8</v>
      </c>
      <c r="L247" s="161" t="s">
        <v>46</v>
      </c>
      <c r="Z247" s="163">
        <v>82</v>
      </c>
      <c r="AA247" s="163">
        <v>298</v>
      </c>
      <c r="AB247" s="163">
        <v>270</v>
      </c>
      <c r="AC247" s="163">
        <v>66</v>
      </c>
      <c r="AD247" s="163">
        <v>39</v>
      </c>
      <c r="AE247" s="163">
        <v>12</v>
      </c>
      <c r="AF247" s="163">
        <v>6</v>
      </c>
      <c r="AG247" s="163">
        <v>9</v>
      </c>
      <c r="AH247" s="163">
        <v>39</v>
      </c>
      <c r="AI247" s="163">
        <v>28</v>
      </c>
      <c r="AJ247" s="163">
        <v>9</v>
      </c>
      <c r="AK247" s="163">
        <v>4</v>
      </c>
      <c r="AL247" s="163">
        <v>25</v>
      </c>
      <c r="AM247" s="163">
        <v>0</v>
      </c>
      <c r="AN247" s="163">
        <v>76</v>
      </c>
      <c r="AO247" s="163">
        <v>1</v>
      </c>
      <c r="AP247" s="163">
        <v>1</v>
      </c>
      <c r="AQ247" s="163">
        <v>1</v>
      </c>
      <c r="AR247" s="163">
        <v>0</v>
      </c>
      <c r="AS247" s="283">
        <v>8.3892617000000003E-2</v>
      </c>
      <c r="AT247" s="283">
        <v>0.25503355700000002</v>
      </c>
      <c r="AU247" s="283">
        <v>0.38775510000000002</v>
      </c>
      <c r="AV247" s="283">
        <v>0.22959183999999999</v>
      </c>
      <c r="AW247" s="283">
        <v>7.1428569999999997E-2</v>
      </c>
      <c r="AX247" s="283">
        <v>0.31122449000000002</v>
      </c>
      <c r="AY247" s="363">
        <v>109.982</v>
      </c>
      <c r="AZ247" s="283">
        <v>0.11440329</v>
      </c>
      <c r="BA247" s="283">
        <v>0.324742268</v>
      </c>
      <c r="BB247" s="283">
        <v>0.19587628800000001</v>
      </c>
      <c r="BC247" s="283">
        <v>0.47938144300000002</v>
      </c>
      <c r="BD247" s="164">
        <v>0.30645161199999998</v>
      </c>
      <c r="BE247" s="164">
        <v>0.24444444400000001</v>
      </c>
      <c r="BF247" s="164">
        <v>0.30976430900000002</v>
      </c>
      <c r="BG247" s="164">
        <v>0.43333333299999999</v>
      </c>
      <c r="BH247" s="164">
        <v>0.74309764199999995</v>
      </c>
      <c r="BI247" s="164">
        <v>0.188888889</v>
      </c>
      <c r="BJ247" s="165">
        <v>122.03413441643301</v>
      </c>
      <c r="BK247" s="164">
        <v>0.321126193109184</v>
      </c>
      <c r="BL247" s="165">
        <v>2.6256537340423902</v>
      </c>
      <c r="BM247" s="165">
        <v>37.485119079782699</v>
      </c>
      <c r="BN247" s="165">
        <v>110.868160947205</v>
      </c>
      <c r="BO247" s="165">
        <v>1.1851118417088999</v>
      </c>
      <c r="BP247" s="165">
        <v>2.9856176599860098</v>
      </c>
      <c r="BQ247" s="165">
        <v>20.8989577508374</v>
      </c>
      <c r="BR247" s="165">
        <v>6.6913831509492203</v>
      </c>
      <c r="BS247" s="289">
        <v>2.1583969072450002</v>
      </c>
      <c r="BT247" s="297"/>
      <c r="BU247" s="284"/>
      <c r="BV247" s="298"/>
      <c r="BW247" s="297"/>
      <c r="BX247" s="297"/>
      <c r="BY247" s="297"/>
      <c r="BZ247" s="297"/>
      <c r="CA247" s="284"/>
      <c r="CB247" s="298"/>
      <c r="CC247" s="297"/>
      <c r="CD247" s="284"/>
      <c r="CE247" s="352"/>
      <c r="CF247" s="298"/>
      <c r="CG247" s="297"/>
      <c r="CH247" s="284"/>
      <c r="CI247" s="352"/>
      <c r="CJ247" s="298"/>
      <c r="CK247" s="297"/>
      <c r="CL247" s="284"/>
      <c r="CM247" s="352"/>
      <c r="CN247" s="298"/>
      <c r="CO247" s="297"/>
      <c r="CP247" s="284"/>
      <c r="CQ247" s="352"/>
      <c r="CR247" s="298"/>
      <c r="CS247" s="297"/>
      <c r="CT247" s="284"/>
      <c r="CU247" s="352"/>
      <c r="CV247" s="352"/>
      <c r="CW247" s="298"/>
      <c r="CX247" s="297">
        <v>81</v>
      </c>
      <c r="CY247" s="284">
        <v>651</v>
      </c>
      <c r="CZ247" s="352">
        <v>5</v>
      </c>
      <c r="DA247" s="352">
        <v>5</v>
      </c>
      <c r="DB247" s="298">
        <v>1</v>
      </c>
      <c r="DC247" s="297"/>
      <c r="DD247" s="284"/>
      <c r="DE247" s="352"/>
      <c r="DF247" s="352"/>
      <c r="DG247" s="298"/>
      <c r="DH247" s="320">
        <v>5</v>
      </c>
      <c r="DI247" s="319">
        <v>4.2645276784896797</v>
      </c>
      <c r="DP247" s="165"/>
      <c r="DQ247" s="165"/>
      <c r="DR247" s="165"/>
      <c r="ED247" s="165"/>
      <c r="EE247" s="165"/>
      <c r="EF247" s="165"/>
      <c r="EG247" s="165"/>
      <c r="EH247" s="166"/>
      <c r="EI247" s="165"/>
      <c r="EJ247" s="164"/>
      <c r="EK247" s="164"/>
      <c r="EL247" s="283"/>
      <c r="EM247" s="283"/>
      <c r="EN247" s="283"/>
      <c r="EO247" s="283"/>
      <c r="EP247" s="283"/>
      <c r="EQ247" s="283"/>
      <c r="ER247" s="165"/>
      <c r="ES247" s="166"/>
      <c r="ET247" s="166"/>
      <c r="EU247" s="166"/>
      <c r="EV247" s="166"/>
      <c r="EW247" s="166"/>
      <c r="EX247" s="289"/>
    </row>
    <row r="248" spans="1:154" ht="13" customHeight="1">
      <c r="A248" s="160" t="s">
        <v>239</v>
      </c>
      <c r="B248" s="160">
        <v>9118</v>
      </c>
      <c r="C248" s="160">
        <v>9241</v>
      </c>
      <c r="D248" s="160">
        <v>516782</v>
      </c>
      <c r="E248" s="160" t="s">
        <v>345</v>
      </c>
      <c r="G248" s="175"/>
      <c r="H248" s="168" t="s">
        <v>309</v>
      </c>
      <c r="I248" s="169" t="s">
        <v>90</v>
      </c>
      <c r="J248" s="170">
        <v>35</v>
      </c>
      <c r="K248" s="161">
        <v>9</v>
      </c>
      <c r="L248" s="161" t="s">
        <v>837</v>
      </c>
      <c r="Z248" s="163">
        <v>94</v>
      </c>
      <c r="AA248" s="163">
        <v>370</v>
      </c>
      <c r="AB248" s="163">
        <v>335</v>
      </c>
      <c r="AC248" s="163">
        <v>90</v>
      </c>
      <c r="AD248" s="163">
        <v>67</v>
      </c>
      <c r="AE248" s="163">
        <v>13</v>
      </c>
      <c r="AF248" s="163">
        <v>3</v>
      </c>
      <c r="AG248" s="163">
        <v>7</v>
      </c>
      <c r="AH248" s="163">
        <v>46</v>
      </c>
      <c r="AI248" s="163">
        <v>40</v>
      </c>
      <c r="AJ248" s="163">
        <v>16</v>
      </c>
      <c r="AK248" s="163">
        <v>1</v>
      </c>
      <c r="AL248" s="163">
        <v>27</v>
      </c>
      <c r="AM248" s="163">
        <v>1</v>
      </c>
      <c r="AN248" s="163">
        <v>81</v>
      </c>
      <c r="AO248" s="163">
        <v>3</v>
      </c>
      <c r="AP248" s="163">
        <v>2</v>
      </c>
      <c r="AQ248" s="163">
        <v>3</v>
      </c>
      <c r="AR248" s="163">
        <v>8</v>
      </c>
      <c r="AS248" s="283">
        <v>7.2972971999999997E-2</v>
      </c>
      <c r="AT248" s="283">
        <v>0.21891891799999999</v>
      </c>
      <c r="AU248" s="283">
        <v>0.42471041999999998</v>
      </c>
      <c r="AV248" s="283">
        <v>0.23552123999999999</v>
      </c>
      <c r="AW248" s="283">
        <v>6.9498069999999995E-2</v>
      </c>
      <c r="AX248" s="283">
        <v>0.42857142999999998</v>
      </c>
      <c r="AY248" s="363">
        <v>110.896</v>
      </c>
      <c r="AZ248" s="283">
        <v>0.12614517</v>
      </c>
      <c r="BA248" s="283">
        <v>0.504</v>
      </c>
      <c r="BB248" s="283">
        <v>0.26800000000000002</v>
      </c>
      <c r="BC248" s="283">
        <v>0.22800000000000001</v>
      </c>
      <c r="BD248" s="164">
        <v>0.33333333300000001</v>
      </c>
      <c r="BE248" s="164">
        <v>0.26865671600000002</v>
      </c>
      <c r="BF248" s="164">
        <v>0.32697547599999999</v>
      </c>
      <c r="BG248" s="164">
        <v>0.38805970099999998</v>
      </c>
      <c r="BH248" s="164">
        <v>0.71503517699999997</v>
      </c>
      <c r="BI248" s="164">
        <v>0.119402985</v>
      </c>
      <c r="BJ248" s="165">
        <v>76.016195555836504</v>
      </c>
      <c r="BK248" s="164">
        <v>0.31305298876892601</v>
      </c>
      <c r="BL248" s="165">
        <v>0.85585284595060196</v>
      </c>
      <c r="BM248" s="165">
        <v>44.137739349050896</v>
      </c>
      <c r="BN248" s="165">
        <v>103.88633460883101</v>
      </c>
      <c r="BO248" s="165">
        <v>0.498993138256344</v>
      </c>
      <c r="BP248" s="165">
        <v>1.93298678845167</v>
      </c>
      <c r="BQ248" s="165">
        <v>5.8471276633316496</v>
      </c>
      <c r="BR248" s="165">
        <v>3.6524908206300699</v>
      </c>
      <c r="BS248" s="289">
        <v>0.60387806967532098</v>
      </c>
      <c r="BT248" s="297"/>
      <c r="BU248" s="284"/>
      <c r="BV248" s="298"/>
      <c r="BW248" s="297"/>
      <c r="BX248" s="297"/>
      <c r="BY248" s="297"/>
      <c r="BZ248" s="297"/>
      <c r="CA248" s="284"/>
      <c r="CB248" s="298"/>
      <c r="CC248" s="297"/>
      <c r="CD248" s="284"/>
      <c r="CE248" s="352"/>
      <c r="CF248" s="298"/>
      <c r="CG248" s="297"/>
      <c r="CH248" s="284"/>
      <c r="CI248" s="352"/>
      <c r="CJ248" s="298"/>
      <c r="CK248" s="297"/>
      <c r="CL248" s="284"/>
      <c r="CM248" s="352"/>
      <c r="CN248" s="298"/>
      <c r="CO248" s="297"/>
      <c r="CP248" s="284"/>
      <c r="CQ248" s="352"/>
      <c r="CR248" s="298"/>
      <c r="CS248" s="297"/>
      <c r="CT248" s="284"/>
      <c r="CU248" s="352"/>
      <c r="CV248" s="352"/>
      <c r="CW248" s="298"/>
      <c r="CX248" s="297"/>
      <c r="CY248" s="284"/>
      <c r="CZ248" s="352"/>
      <c r="DA248" s="352"/>
      <c r="DB248" s="298"/>
      <c r="DC248" s="297">
        <v>83</v>
      </c>
      <c r="DD248" s="284">
        <v>672.1</v>
      </c>
      <c r="DE248" s="352">
        <v>-6</v>
      </c>
      <c r="DF248" s="352">
        <v>-8</v>
      </c>
      <c r="DG248" s="298">
        <v>0</v>
      </c>
      <c r="DH248" s="320">
        <v>-6</v>
      </c>
      <c r="DI248" s="319">
        <v>-10.1092448234558</v>
      </c>
      <c r="DP248" s="165"/>
      <c r="DQ248" s="165"/>
      <c r="DR248" s="165"/>
      <c r="ED248" s="165"/>
      <c r="EE248" s="165"/>
      <c r="EF248" s="165"/>
      <c r="EG248" s="165"/>
      <c r="EH248" s="166"/>
      <c r="EI248" s="165"/>
      <c r="EJ248" s="164"/>
      <c r="EK248" s="164"/>
      <c r="EL248" s="283"/>
      <c r="EM248" s="283"/>
      <c r="EN248" s="283"/>
      <c r="EO248" s="283"/>
      <c r="EP248" s="283"/>
      <c r="EQ248" s="283"/>
      <c r="ER248" s="165"/>
      <c r="ES248" s="166"/>
      <c r="ET248" s="166"/>
      <c r="EU248" s="166"/>
      <c r="EV248" s="166"/>
      <c r="EW248" s="166"/>
      <c r="EX248" s="289"/>
    </row>
    <row r="249" spans="1:154" ht="13" customHeight="1">
      <c r="A249" s="160" t="s">
        <v>239</v>
      </c>
      <c r="B249" s="160">
        <v>10453</v>
      </c>
      <c r="C249" s="160">
        <v>19293</v>
      </c>
      <c r="D249" s="160">
        <v>669222</v>
      </c>
      <c r="E249" s="160" t="s">
        <v>3331</v>
      </c>
      <c r="G249" s="175"/>
      <c r="H249" s="168" t="s">
        <v>1034</v>
      </c>
      <c r="I249" s="169" t="s">
        <v>220</v>
      </c>
      <c r="J249" s="170">
        <v>29</v>
      </c>
      <c r="K249" s="161">
        <v>9</v>
      </c>
      <c r="L249" s="161" t="s">
        <v>837</v>
      </c>
      <c r="Z249" s="163">
        <v>74</v>
      </c>
      <c r="AA249" s="163">
        <v>267</v>
      </c>
      <c r="AB249" s="163">
        <v>236</v>
      </c>
      <c r="AC249" s="163">
        <v>46</v>
      </c>
      <c r="AD249" s="163">
        <v>28</v>
      </c>
      <c r="AE249" s="163">
        <v>11</v>
      </c>
      <c r="AF249" s="163">
        <v>0</v>
      </c>
      <c r="AG249" s="163">
        <v>7</v>
      </c>
      <c r="AH249" s="163">
        <v>25</v>
      </c>
      <c r="AI249" s="163">
        <v>18</v>
      </c>
      <c r="AJ249" s="163">
        <v>1</v>
      </c>
      <c r="AK249" s="163">
        <v>3</v>
      </c>
      <c r="AL249" s="163">
        <v>28</v>
      </c>
      <c r="AM249" s="163">
        <v>1</v>
      </c>
      <c r="AN249" s="163">
        <v>61</v>
      </c>
      <c r="AO249" s="163">
        <v>1</v>
      </c>
      <c r="AP249" s="163">
        <v>0</v>
      </c>
      <c r="AQ249" s="163">
        <v>1</v>
      </c>
      <c r="AR249" s="163">
        <v>6</v>
      </c>
      <c r="AS249" s="283">
        <v>0.10486891299999999</v>
      </c>
      <c r="AT249" s="283">
        <v>0.228464419</v>
      </c>
      <c r="AU249" s="283">
        <v>0.35227272999999998</v>
      </c>
      <c r="AV249" s="283">
        <v>0.22727273000000001</v>
      </c>
      <c r="AW249" s="283">
        <v>5.6497180000000001E-2</v>
      </c>
      <c r="AX249" s="283">
        <v>0.25423729</v>
      </c>
      <c r="AY249" s="363">
        <v>106.874</v>
      </c>
      <c r="AZ249" s="283">
        <v>0.10536779</v>
      </c>
      <c r="BA249" s="283">
        <v>0.413793103</v>
      </c>
      <c r="BB249" s="283">
        <v>0.18965517200000001</v>
      </c>
      <c r="BC249" s="283">
        <v>0.39655172399999999</v>
      </c>
      <c r="BD249" s="164">
        <v>0.23214285700000001</v>
      </c>
      <c r="BE249" s="164">
        <v>0.19491525400000001</v>
      </c>
      <c r="BF249" s="164">
        <v>0.28301886700000001</v>
      </c>
      <c r="BG249" s="164">
        <v>0.330508474</v>
      </c>
      <c r="BH249" s="164">
        <v>0.61352734099999995</v>
      </c>
      <c r="BI249" s="164">
        <v>0.13559321999999999</v>
      </c>
      <c r="BJ249" s="165">
        <v>86.363422559723801</v>
      </c>
      <c r="BK249" s="164">
        <v>0.27333638884804401</v>
      </c>
      <c r="BL249" s="165">
        <v>-8.0082277631697991</v>
      </c>
      <c r="BM249" s="165">
        <v>23.224917362040401</v>
      </c>
      <c r="BN249" s="165">
        <v>73.345903517422897</v>
      </c>
      <c r="BO249" s="165">
        <v>-1.2874342988743399</v>
      </c>
      <c r="BP249" s="165">
        <v>-0.72025565803050995</v>
      </c>
      <c r="BQ249" s="165">
        <v>-5.1334960122437998</v>
      </c>
      <c r="BR249" s="165">
        <v>-9.0114432921944001</v>
      </c>
      <c r="BS249" s="289">
        <v>-0.53017581298941197</v>
      </c>
      <c r="BT249" s="297"/>
      <c r="BU249" s="284"/>
      <c r="BV249" s="298"/>
      <c r="BW249" s="297"/>
      <c r="BX249" s="297"/>
      <c r="BY249" s="297"/>
      <c r="BZ249" s="297"/>
      <c r="CA249" s="284"/>
      <c r="CB249" s="298"/>
      <c r="CC249" s="297"/>
      <c r="CD249" s="284"/>
      <c r="CE249" s="352"/>
      <c r="CF249" s="298"/>
      <c r="CG249" s="297"/>
      <c r="CH249" s="284"/>
      <c r="CI249" s="352"/>
      <c r="CJ249" s="298"/>
      <c r="CK249" s="297">
        <v>53</v>
      </c>
      <c r="CL249" s="284">
        <v>438.1</v>
      </c>
      <c r="CM249" s="352">
        <v>-11</v>
      </c>
      <c r="CN249" s="298">
        <v>-5</v>
      </c>
      <c r="CO249" s="297"/>
      <c r="CP249" s="284"/>
      <c r="CQ249" s="352"/>
      <c r="CR249" s="298"/>
      <c r="CS249" s="297"/>
      <c r="CT249" s="284"/>
      <c r="CU249" s="352"/>
      <c r="CV249" s="352"/>
      <c r="CW249" s="298"/>
      <c r="CX249" s="297"/>
      <c r="CY249" s="284"/>
      <c r="CZ249" s="352"/>
      <c r="DA249" s="352"/>
      <c r="DB249" s="298"/>
      <c r="DC249" s="297">
        <v>1</v>
      </c>
      <c r="DD249" s="284">
        <v>8</v>
      </c>
      <c r="DE249" s="352">
        <v>0</v>
      </c>
      <c r="DF249" s="352">
        <v>0</v>
      </c>
      <c r="DG249" s="298">
        <v>0</v>
      </c>
      <c r="DH249" s="320">
        <v>-11</v>
      </c>
      <c r="DI249" s="319">
        <v>-5.00439000129699</v>
      </c>
      <c r="DP249" s="165"/>
      <c r="DQ249" s="165"/>
      <c r="DR249" s="165"/>
      <c r="ED249" s="165"/>
      <c r="EE249" s="165"/>
      <c r="EF249" s="165"/>
      <c r="EG249" s="165"/>
      <c r="EH249" s="166"/>
      <c r="EI249" s="165"/>
      <c r="EJ249" s="164"/>
      <c r="EK249" s="164"/>
      <c r="EL249" s="283"/>
      <c r="EM249" s="283"/>
      <c r="EN249" s="283"/>
      <c r="EO249" s="283"/>
      <c r="EP249" s="283"/>
      <c r="EQ249" s="283"/>
      <c r="ER249" s="165"/>
      <c r="ES249" s="166"/>
      <c r="ET249" s="166"/>
      <c r="EU249" s="166"/>
      <c r="EV249" s="166"/>
      <c r="EW249" s="166"/>
      <c r="EX249" s="289"/>
    </row>
    <row r="250" spans="1:154" ht="13" customHeight="1">
      <c r="A250" s="160" t="s">
        <v>239</v>
      </c>
      <c r="B250" s="160">
        <v>10835</v>
      </c>
      <c r="C250" s="160">
        <v>19755</v>
      </c>
      <c r="D250" s="160">
        <v>660271</v>
      </c>
      <c r="E250" s="160" t="s">
        <v>15</v>
      </c>
      <c r="G250" s="175"/>
      <c r="H250" s="168" t="s">
        <v>1176</v>
      </c>
      <c r="I250" s="169" t="s">
        <v>1177</v>
      </c>
      <c r="J250" s="170">
        <v>29</v>
      </c>
      <c r="K250" s="161">
        <v>10</v>
      </c>
      <c r="L250" s="161" t="s">
        <v>46</v>
      </c>
      <c r="M250" s="184" t="s">
        <v>837</v>
      </c>
      <c r="Z250" s="163">
        <v>159</v>
      </c>
      <c r="AA250" s="163">
        <v>731</v>
      </c>
      <c r="AB250" s="163">
        <v>636</v>
      </c>
      <c r="AC250" s="163">
        <v>197</v>
      </c>
      <c r="AD250" s="163">
        <v>98</v>
      </c>
      <c r="AE250" s="163">
        <v>38</v>
      </c>
      <c r="AF250" s="163">
        <v>7</v>
      </c>
      <c r="AG250" s="163">
        <v>54</v>
      </c>
      <c r="AH250" s="163">
        <v>134</v>
      </c>
      <c r="AI250" s="163">
        <v>130</v>
      </c>
      <c r="AJ250" s="163">
        <v>59</v>
      </c>
      <c r="AK250" s="163">
        <v>4</v>
      </c>
      <c r="AL250" s="163">
        <v>81</v>
      </c>
      <c r="AM250" s="163">
        <v>10</v>
      </c>
      <c r="AN250" s="163">
        <v>162</v>
      </c>
      <c r="AO250" s="163">
        <v>6</v>
      </c>
      <c r="AP250" s="163">
        <v>5</v>
      </c>
      <c r="AQ250" s="163">
        <v>0</v>
      </c>
      <c r="AR250" s="163">
        <v>7</v>
      </c>
      <c r="AS250" s="283">
        <v>0.110807113</v>
      </c>
      <c r="AT250" s="283">
        <v>0.221614227</v>
      </c>
      <c r="AU250" s="283">
        <v>0.42379958000000001</v>
      </c>
      <c r="AV250" s="283">
        <v>0.22964509</v>
      </c>
      <c r="AW250" s="283">
        <v>0.21369294999999999</v>
      </c>
      <c r="AX250" s="283">
        <v>0.59543568000000002</v>
      </c>
      <c r="AY250" s="363">
        <v>119.20699999999999</v>
      </c>
      <c r="AZ250" s="283">
        <v>0.12508809000000001</v>
      </c>
      <c r="BA250" s="283">
        <v>0.35983263500000001</v>
      </c>
      <c r="BB250" s="283">
        <v>0.23640167300000001</v>
      </c>
      <c r="BC250" s="283">
        <v>0.40376569000000001</v>
      </c>
      <c r="BD250" s="164">
        <v>0.33647058800000001</v>
      </c>
      <c r="BE250" s="164">
        <v>0.30974842699999999</v>
      </c>
      <c r="BF250" s="164">
        <v>0.39010989000000001</v>
      </c>
      <c r="BG250" s="164">
        <v>0.646226415</v>
      </c>
      <c r="BH250" s="164">
        <v>1.0363363050000001</v>
      </c>
      <c r="BI250" s="164">
        <v>0.33647798800000001</v>
      </c>
      <c r="BJ250" s="165">
        <v>214.213878623238</v>
      </c>
      <c r="BK250" s="164">
        <v>0.43054929176412898</v>
      </c>
      <c r="BL250" s="165">
        <v>70.820187563862603</v>
      </c>
      <c r="BM250" s="165">
        <v>156.331157925393</v>
      </c>
      <c r="BN250" s="165">
        <v>181.15414439501399</v>
      </c>
      <c r="BO250" s="165">
        <v>-0.45738971401970502</v>
      </c>
      <c r="BP250" s="165">
        <v>9.7727688327431608</v>
      </c>
      <c r="BQ250" s="165">
        <v>87.845027059869807</v>
      </c>
      <c r="BR250" s="165">
        <v>80.712471636798199</v>
      </c>
      <c r="BS250" s="289">
        <v>9.0724349502682706</v>
      </c>
      <c r="BT250" s="297"/>
      <c r="BU250" s="284"/>
      <c r="BV250" s="298"/>
      <c r="BW250" s="297"/>
      <c r="BX250" s="297"/>
      <c r="BY250" s="297"/>
      <c r="BZ250" s="297"/>
      <c r="CA250" s="284"/>
      <c r="CB250" s="298"/>
      <c r="CC250" s="297"/>
      <c r="CD250" s="284"/>
      <c r="CE250" s="352"/>
      <c r="CF250" s="298"/>
      <c r="CG250" s="297"/>
      <c r="CH250" s="284"/>
      <c r="CI250" s="352"/>
      <c r="CJ250" s="298"/>
      <c r="CK250" s="297"/>
      <c r="CL250" s="284"/>
      <c r="CM250" s="352"/>
      <c r="CN250" s="298"/>
      <c r="CO250" s="297"/>
      <c r="CP250" s="284"/>
      <c r="CQ250" s="352"/>
      <c r="CR250" s="298"/>
      <c r="CS250" s="297"/>
      <c r="CT250" s="284"/>
      <c r="CU250" s="352"/>
      <c r="CV250" s="352"/>
      <c r="CW250" s="298"/>
      <c r="CX250" s="297"/>
      <c r="CY250" s="284"/>
      <c r="CZ250" s="352"/>
      <c r="DA250" s="352"/>
      <c r="DB250" s="298"/>
      <c r="DC250" s="297"/>
      <c r="DD250" s="284"/>
      <c r="DE250" s="352"/>
      <c r="DF250" s="352"/>
      <c r="DG250" s="298"/>
      <c r="DH250" s="320"/>
      <c r="DI250" s="319">
        <v>-17.175924301147401</v>
      </c>
      <c r="DP250" s="165"/>
      <c r="DQ250" s="165"/>
      <c r="DR250" s="165"/>
      <c r="ED250" s="165"/>
      <c r="EE250" s="165"/>
      <c r="EF250" s="165"/>
      <c r="EG250" s="165"/>
      <c r="EH250" s="166"/>
      <c r="EI250" s="165"/>
      <c r="EJ250" s="164"/>
      <c r="EK250" s="164"/>
      <c r="EL250" s="283"/>
      <c r="EM250" s="283"/>
      <c r="EN250" s="283"/>
      <c r="EO250" s="283"/>
      <c r="EP250" s="283"/>
      <c r="EQ250" s="283"/>
      <c r="ER250" s="165"/>
      <c r="ES250" s="166"/>
      <c r="ET250" s="166"/>
      <c r="EU250" s="166"/>
      <c r="EV250" s="166"/>
      <c r="EW250" s="166"/>
      <c r="EX250" s="289"/>
    </row>
    <row r="251" spans="1:154" ht="13" customHeight="1">
      <c r="A251" s="160" t="s">
        <v>239</v>
      </c>
      <c r="G251" s="175"/>
      <c r="H251" s="162" t="s">
        <v>3870</v>
      </c>
      <c r="Z251" s="163"/>
      <c r="BT251" s="344"/>
      <c r="BU251" s="345"/>
      <c r="BV251" s="346"/>
      <c r="BW251" s="344"/>
      <c r="BX251" s="344"/>
      <c r="BY251" s="344"/>
      <c r="BZ251" s="344"/>
      <c r="CA251" s="345"/>
      <c r="CB251" s="346"/>
      <c r="CC251" s="344"/>
      <c r="CD251" s="345"/>
      <c r="CE251" s="355"/>
      <c r="CF251" s="346"/>
      <c r="CG251" s="344"/>
      <c r="CH251" s="345"/>
      <c r="CI251" s="355"/>
      <c r="CJ251" s="346"/>
      <c r="CK251" s="344"/>
      <c r="CL251" s="345"/>
      <c r="CM251" s="355"/>
      <c r="CN251" s="346"/>
      <c r="CO251" s="344"/>
      <c r="CP251" s="345"/>
      <c r="CQ251" s="355"/>
      <c r="CR251" s="346"/>
      <c r="DH251" s="347"/>
      <c r="DI251" s="318"/>
    </row>
    <row r="252" spans="1:154" ht="13" customHeight="1">
      <c r="A252" s="171" t="s">
        <v>2170</v>
      </c>
      <c r="B252" s="317"/>
      <c r="C252" s="317"/>
      <c r="D252" s="317"/>
      <c r="E252" s="171" cm="1">
        <f t="array" ref="E252">SUMPRODUCT(--($A253:$A$2539=A252),--(K253:$K$2539&gt;0))</f>
        <v>38</v>
      </c>
      <c r="F252" s="171"/>
      <c r="G252" s="190"/>
      <c r="H252" s="172"/>
      <c r="I252" s="172"/>
      <c r="J252" s="173"/>
      <c r="K252" s="174">
        <v>0</v>
      </c>
      <c r="L252" s="174"/>
      <c r="M252" s="185"/>
      <c r="N252" s="188"/>
      <c r="O252" s="174"/>
      <c r="P252" s="174"/>
      <c r="Q252" s="174"/>
      <c r="R252" s="174"/>
      <c r="S252" s="174"/>
      <c r="T252" s="174"/>
      <c r="U252" s="174"/>
      <c r="V252" s="174"/>
      <c r="W252" s="174"/>
      <c r="X252" s="174"/>
      <c r="Y252" s="185"/>
      <c r="Z252" s="364" cm="1">
        <f t="array" ref="Z252">SUMPRODUCT(--($A253:$A$2539=$A252),--(Z253:Z$2539))</f>
        <v>2013</v>
      </c>
      <c r="AA252" s="364" cm="1">
        <f t="array" ref="AA252">SUMPRODUCT(--($A253:$A$2539=$A252),--(AA253:AA$2539))</f>
        <v>7125</v>
      </c>
      <c r="AB252" s="364" cm="1">
        <f t="array" ref="AB252">SUMPRODUCT(--($A253:$A$2539=$A252),--(AB253:AB$2539))</f>
        <v>6432</v>
      </c>
      <c r="AC252" s="364" cm="1">
        <f t="array" ref="AC252">SUMPRODUCT(--($A253:$A$2539=$A252),--(AC253:AC$2539))</f>
        <v>1567</v>
      </c>
      <c r="AD252" s="364" cm="1">
        <f t="array" ref="AD252">SUMPRODUCT(--($A253:$A$2539=$A252),--(AD253:AD$2539))</f>
        <v>1006</v>
      </c>
      <c r="AE252" s="364" cm="1">
        <f t="array" ref="AE252">SUMPRODUCT(--($A253:$A$2539=$A252),--(AE253:AE$2539))</f>
        <v>314</v>
      </c>
      <c r="AF252" s="364" cm="1">
        <f t="array" ref="AF252">SUMPRODUCT(--($A253:$A$2539=$A252),--(AF253:AF$2539))</f>
        <v>34</v>
      </c>
      <c r="AG252" s="364" cm="1">
        <f t="array" ref="AG252">SUMPRODUCT(--($A253:$A$2539=$A252),--(AG253:AG$2539))</f>
        <v>213</v>
      </c>
      <c r="AH252" s="364" cm="1">
        <f t="array" ref="AH252">SUMPRODUCT(--($A253:$A$2539=$A252),--(AH253:AH$2539))</f>
        <v>847</v>
      </c>
      <c r="AI252" s="364" cm="1">
        <f t="array" ref="AI252">SUMPRODUCT(--($A253:$A$2539=$A252),--(AI253:AI$2539))</f>
        <v>771</v>
      </c>
      <c r="AJ252" s="364" cm="1">
        <f t="array" ref="AJ252">SUMPRODUCT(--($A253:$A$2539=$A252),--(AJ253:AJ$2539))</f>
        <v>138</v>
      </c>
      <c r="AK252" s="364" cm="1">
        <f t="array" ref="AK252">SUMPRODUCT(--($A253:$A$2539=$A252),--(AK253:AK$2539))</f>
        <v>46</v>
      </c>
      <c r="AL252" s="364" cm="1">
        <f t="array" ref="AL252">SUMPRODUCT(--($A253:$A$2539=$A252),--(AL253:AL$2539))</f>
        <v>540</v>
      </c>
      <c r="AM252" s="364" cm="1">
        <f t="array" ref="AM252">SUMPRODUCT(--($A253:$A$2539=$A252),--(AM253:AM$2539))</f>
        <v>22</v>
      </c>
      <c r="AN252" s="364" cm="1">
        <f t="array" ref="AN252">SUMPRODUCT(--($A253:$A$2539=$A252),--(AN253:AN$2539))</f>
        <v>1672</v>
      </c>
      <c r="AO252" s="364" cm="1">
        <f t="array" ref="AO252">SUMPRODUCT(--($A253:$A$2539=$A252),--(AO253:AO$2539))</f>
        <v>88</v>
      </c>
      <c r="AP252" s="364" cm="1">
        <f t="array" ref="AP252">SUMPRODUCT(--($A253:$A$2539=$A252),--(AP253:AP$2539))</f>
        <v>50</v>
      </c>
      <c r="AQ252" s="364" cm="1">
        <f t="array" ref="AQ252">SUMPRODUCT(--($A253:$A$2539=$A252),--(AQ253:AQ$2539))</f>
        <v>10</v>
      </c>
      <c r="AR252" s="364" cm="1">
        <f t="array" ref="AR252">SUMPRODUCT(--($A253:$A$2539=$A252),--(AR253:AR$2539))</f>
        <v>129</v>
      </c>
      <c r="AS252" s="365"/>
      <c r="AT252" s="365"/>
      <c r="AU252" s="365"/>
      <c r="AV252" s="365"/>
      <c r="AW252" s="365"/>
      <c r="AX252" s="365"/>
      <c r="AY252" s="366"/>
      <c r="AZ252" s="365"/>
      <c r="BA252" s="365"/>
      <c r="BB252" s="365"/>
      <c r="BC252" s="365"/>
      <c r="BD252" s="367"/>
      <c r="BE252" s="367">
        <f>AC252/AB252</f>
        <v>0.24362562189054726</v>
      </c>
      <c r="BF252" s="367">
        <f>(AC252+AL252+AM252+AO252)/(AA252-AP252-AQ252)</f>
        <v>0.31380042462845009</v>
      </c>
      <c r="BG252" s="367">
        <f>((AC252-AE252-AF252-AG252)+(AE252*2)+(AF252*3)+(AG252*4))/AB252</f>
        <v>0.40236318407960198</v>
      </c>
      <c r="BH252" s="367">
        <f>BF252+BG252</f>
        <v>0.71616360870805207</v>
      </c>
      <c r="BI252" s="367">
        <f>BG252+BH252</f>
        <v>1.1185267927876541</v>
      </c>
      <c r="BJ252" s="367"/>
      <c r="BK252" s="367"/>
      <c r="BL252" s="366"/>
      <c r="BM252" s="366"/>
      <c r="BN252" s="366"/>
      <c r="BO252" s="368"/>
      <c r="BP252" s="368"/>
      <c r="BQ252" s="366"/>
      <c r="BR252" s="369" cm="1">
        <f t="array" ref="BR252">SUMPRODUCT(--($A253:$A$2539=$A252),--(BR253:BR$2539))</f>
        <v>10.16830464791045</v>
      </c>
      <c r="BS252" s="361" cm="1">
        <f t="array" ref="BS252">SUMPRODUCT(--($A253:$A$2539=$A252),--(BS253:BS$2539))</f>
        <v>23.22229844372233</v>
      </c>
      <c r="BT252" s="238"/>
      <c r="BU252" s="239"/>
      <c r="BV252" s="309"/>
      <c r="BW252" s="238"/>
      <c r="BX252" s="238"/>
      <c r="BY252" s="238"/>
      <c r="BZ252" s="238"/>
      <c r="CA252" s="239"/>
      <c r="CB252" s="309"/>
      <c r="CC252" s="238"/>
      <c r="CD252" s="239"/>
      <c r="CE252" s="353"/>
      <c r="CF252" s="309"/>
      <c r="CG252" s="238"/>
      <c r="CH252" s="239"/>
      <c r="CI252" s="353"/>
      <c r="CJ252" s="309"/>
      <c r="CK252" s="238"/>
      <c r="CL252" s="239"/>
      <c r="CM252" s="353"/>
      <c r="CN252" s="309"/>
      <c r="CO252" s="238"/>
      <c r="CP252" s="239"/>
      <c r="CQ252" s="353"/>
      <c r="CR252" s="309"/>
      <c r="CS252" s="299"/>
      <c r="CT252" s="300"/>
      <c r="CU252" s="356"/>
      <c r="CV252" s="356"/>
      <c r="CW252" s="301"/>
      <c r="CX252" s="299"/>
      <c r="CY252" s="300"/>
      <c r="CZ252" s="356"/>
      <c r="DA252" s="356"/>
      <c r="DB252" s="301"/>
      <c r="DC252" s="299"/>
      <c r="DD252" s="300"/>
      <c r="DE252" s="356"/>
      <c r="DF252" s="356"/>
      <c r="DG252" s="301"/>
      <c r="DH252" s="321" cm="1">
        <f t="array" ref="DH252">SUMPRODUCT(--($A253:$A$2539=$A252),--(DH253:DH$2539))</f>
        <v>-25</v>
      </c>
      <c r="DI252" s="381" cm="1">
        <f t="array" ref="DI252">SUMPRODUCT(--($A253:$A$2539=$A252),--(DI253:DI$2539))</f>
        <v>-22.892134405672522</v>
      </c>
      <c r="DJ252" s="364" cm="1">
        <f t="array" ref="DJ252">SUMPRODUCT(--($A253:$A$2539=$A252),--(DJ253:DJ$2539))</f>
        <v>449</v>
      </c>
      <c r="DK252" s="364" cm="1">
        <f t="array" ref="DK252">SUMPRODUCT(--($A253:$A$2539=$A252),--(DK253:DK$2539))</f>
        <v>109</v>
      </c>
      <c r="DL252" s="364" cm="1">
        <f t="array" ref="DL252">SUMPRODUCT(--($A253:$A$2539=$A252),--(DL253:DL$2539))</f>
        <v>0</v>
      </c>
      <c r="DM252" s="364" cm="1">
        <f t="array" ref="DM252">SUMPRODUCT(--($A253:$A$2539=$A252),--(DM253:DM$2539))</f>
        <v>43</v>
      </c>
      <c r="DN252" s="364" cm="1">
        <f t="array" ref="DN252">SUMPRODUCT(--($A253:$A$2539=$A252),--(DN253:DN$2539))</f>
        <v>65</v>
      </c>
      <c r="DO252" s="364" cm="1">
        <f t="array" ref="DO252">SUMPRODUCT(--($A253:$A$2539=$A252),--(DO253:DO$2539))</f>
        <v>41</v>
      </c>
      <c r="DP252" s="369" cm="1">
        <f t="array" ref="DP252">SUMPRODUCT(--($A253:$A$2539=$A252),--(DP253:DP$2539))</f>
        <v>895.50000000000023</v>
      </c>
      <c r="DQ252" s="369" cm="1">
        <f t="array" ref="DQ252">SUMPRODUCT(--($A253:$A$2539=$A252),--(DQ253:DQ$2539))</f>
        <v>556.39999389648392</v>
      </c>
      <c r="DR252" s="369" cm="1">
        <f t="array" ref="DR252">SUMPRODUCT(--($A253:$A$2539=$A252),--(DR253:DR$2539))</f>
        <v>339.09999752044638</v>
      </c>
      <c r="DS252" s="364" cm="1">
        <f t="array" ref="DS252">SUMPRODUCT(--($A253:$A$2539=$A252),--(DS253:DS$2539))</f>
        <v>3898</v>
      </c>
      <c r="DT252" s="364" cm="1">
        <f t="array" ref="DT252">SUMPRODUCT(--($A253:$A$2539=$A252),--(DT253:DT$2539))</f>
        <v>824</v>
      </c>
      <c r="DU252" s="364" cm="1">
        <f t="array" ref="DU252">SUMPRODUCT(--($A253:$A$2539=$A252),--(DU253:DU$2539))</f>
        <v>494</v>
      </c>
      <c r="DV252" s="364" cm="1">
        <f t="array" ref="DV252">SUMPRODUCT(--($A253:$A$2539=$A252),--(DV253:DV$2539))</f>
        <v>466</v>
      </c>
      <c r="DW252" s="364" cm="1">
        <f t="array" ref="DW252">SUMPRODUCT(--($A253:$A$2539=$A252),--(DW253:DW$2539))</f>
        <v>118</v>
      </c>
      <c r="DX252" s="364" cm="1">
        <f t="array" ref="DX252">SUMPRODUCT(--($A253:$A$2539=$A252),--(DX253:DX$2539))</f>
        <v>387</v>
      </c>
      <c r="DY252" s="364" cm="1">
        <f t="array" ref="DY252">SUMPRODUCT(--($A253:$A$2539=$A252),--(DY253:DY$2539))</f>
        <v>13</v>
      </c>
      <c r="DZ252" s="364" cm="1">
        <f t="array" ref="DZ252">SUMPRODUCT(--($A253:$A$2539=$A252),--(DZ253:DZ$2539))</f>
        <v>54</v>
      </c>
      <c r="EA252" s="364" cm="1">
        <f t="array" ref="EA252">SUMPRODUCT(--($A253:$A$2539=$A252),--(EA253:EA$2539))</f>
        <v>24</v>
      </c>
      <c r="EB252" s="364" cm="1">
        <f t="array" ref="EB252">SUMPRODUCT(--($A253:$A$2539=$A252),--(EB253:EB$2539))</f>
        <v>5</v>
      </c>
      <c r="EC252" s="364" cm="1">
        <f t="array" ref="EC252">SUMPRODUCT(--($A253:$A$2539=$A252),--(EC253:EC$2539))</f>
        <v>911</v>
      </c>
      <c r="ED252" s="368">
        <f>EC252/DP252*10</f>
        <v>10.173087660524844</v>
      </c>
      <c r="EE252" s="368">
        <f>DX252/DP252*10</f>
        <v>4.3216080402010038</v>
      </c>
      <c r="EF252" s="368">
        <f>DW252/DP252*10</f>
        <v>1.3176996091568951</v>
      </c>
      <c r="EG252" s="368">
        <f>DX252/DQ252*10</f>
        <v>6.9554278261189175</v>
      </c>
      <c r="EH252" s="371">
        <f>(DT252+DX252+DZ252)/DP252</f>
        <v>1.4126186487995529</v>
      </c>
      <c r="EI252" s="371"/>
      <c r="EJ252" s="367">
        <f>DT252/(DS252-DX252-DY252-DZ252)</f>
        <v>0.23925667828106853</v>
      </c>
      <c r="EK252" s="367"/>
      <c r="EL252" s="372"/>
      <c r="EM252" s="372"/>
      <c r="EN252" s="372"/>
      <c r="EO252" s="372"/>
      <c r="EP252" s="372"/>
      <c r="EQ252" s="372"/>
      <c r="ER252" s="237"/>
      <c r="ES252" s="371"/>
      <c r="ET252" s="371"/>
      <c r="EU252" s="371"/>
      <c r="EV252" s="371"/>
      <c r="EW252" s="371"/>
      <c r="EX252" s="361" cm="1">
        <f t="array" ref="EX252">SUMPRODUCT(--($A253:$A$2539=$A252),--(EX253:EX$2539))</f>
        <v>6.9378774659707734</v>
      </c>
    </row>
    <row r="253" spans="1:154" ht="13" customHeight="1">
      <c r="A253" s="160" t="s">
        <v>2170</v>
      </c>
      <c r="B253" s="160">
        <v>11750</v>
      </c>
      <c r="C253" s="160">
        <v>26378</v>
      </c>
      <c r="D253" s="160">
        <v>666157</v>
      </c>
      <c r="E253" s="160" t="s">
        <v>188</v>
      </c>
      <c r="G253" s="175"/>
      <c r="H253" s="162" t="s">
        <v>3100</v>
      </c>
      <c r="I253" s="162" t="s">
        <v>220</v>
      </c>
      <c r="J253" s="160">
        <v>26</v>
      </c>
      <c r="K253" s="161">
        <v>1</v>
      </c>
      <c r="M253" s="184" t="s">
        <v>46</v>
      </c>
      <c r="Z253" s="163"/>
      <c r="AS253" s="283"/>
      <c r="AT253" s="283"/>
      <c r="AU253" s="283"/>
      <c r="AV253" s="283"/>
      <c r="AW253" s="283"/>
      <c r="AX253" s="283"/>
      <c r="AY253" s="363"/>
      <c r="AZ253" s="283"/>
      <c r="BA253" s="283"/>
      <c r="BB253" s="283"/>
      <c r="BC253" s="283"/>
      <c r="BD253" s="164"/>
      <c r="BE253" s="164"/>
      <c r="BF253" s="164"/>
      <c r="BG253" s="164"/>
      <c r="BH253" s="164"/>
      <c r="BI253" s="164"/>
      <c r="BJ253" s="165"/>
      <c r="BK253" s="164"/>
      <c r="BL253" s="165"/>
      <c r="BM253" s="165"/>
      <c r="BN253" s="165"/>
      <c r="BO253" s="165"/>
      <c r="BP253" s="165"/>
      <c r="BQ253" s="165"/>
      <c r="BR253" s="165"/>
      <c r="BS253" s="289"/>
      <c r="BT253" s="297">
        <v>21</v>
      </c>
      <c r="BU253" s="284">
        <v>115.1</v>
      </c>
      <c r="BV253" s="298">
        <v>-1</v>
      </c>
      <c r="BW253" s="297"/>
      <c r="BX253" s="297"/>
      <c r="BY253" s="297"/>
      <c r="BZ253" s="297"/>
      <c r="CA253" s="284"/>
      <c r="CB253" s="298"/>
      <c r="CC253" s="297"/>
      <c r="CD253" s="284"/>
      <c r="CE253" s="352"/>
      <c r="CF253" s="298"/>
      <c r="CG253" s="297"/>
      <c r="CH253" s="284"/>
      <c r="CI253" s="352"/>
      <c r="CJ253" s="298"/>
      <c r="CK253" s="297"/>
      <c r="CL253" s="284"/>
      <c r="CM253" s="352"/>
      <c r="CN253" s="298"/>
      <c r="CO253" s="297"/>
      <c r="CP253" s="284"/>
      <c r="CQ253" s="352"/>
      <c r="CR253" s="298"/>
      <c r="CS253" s="297"/>
      <c r="CT253" s="284"/>
      <c r="CU253" s="352"/>
      <c r="CV253" s="352"/>
      <c r="CW253" s="298"/>
      <c r="CX253" s="297"/>
      <c r="CY253" s="284"/>
      <c r="CZ253" s="352"/>
      <c r="DA253" s="352"/>
      <c r="DB253" s="298"/>
      <c r="DC253" s="297"/>
      <c r="DD253" s="284"/>
      <c r="DE253" s="352"/>
      <c r="DF253" s="352"/>
      <c r="DG253" s="298"/>
      <c r="DH253" s="320">
        <v>-1</v>
      </c>
      <c r="DI253" s="319">
        <v>0</v>
      </c>
      <c r="DJ253" s="163">
        <v>21</v>
      </c>
      <c r="DK253" s="163">
        <v>21</v>
      </c>
      <c r="DL253" s="163">
        <v>0</v>
      </c>
      <c r="DM253" s="163">
        <v>9</v>
      </c>
      <c r="DN253" s="163">
        <v>6</v>
      </c>
      <c r="DO253" s="163">
        <v>0</v>
      </c>
      <c r="DP253" s="165">
        <v>115.1</v>
      </c>
      <c r="DQ253" s="165">
        <v>115.09999847412099</v>
      </c>
      <c r="DR253" s="165"/>
      <c r="DS253" s="163">
        <v>493</v>
      </c>
      <c r="DT253" s="163">
        <v>101</v>
      </c>
      <c r="DU253" s="163">
        <v>62</v>
      </c>
      <c r="DV253" s="163">
        <v>61</v>
      </c>
      <c r="DW253" s="163">
        <v>13</v>
      </c>
      <c r="DX253" s="163">
        <v>37</v>
      </c>
      <c r="DY253" s="163">
        <v>0</v>
      </c>
      <c r="DZ253" s="163">
        <v>18</v>
      </c>
      <c r="EA253" s="163">
        <v>1</v>
      </c>
      <c r="EB253" s="163">
        <v>0</v>
      </c>
      <c r="EC253" s="163">
        <v>122</v>
      </c>
      <c r="ED253" s="165">
        <v>9.5202316337202397</v>
      </c>
      <c r="EE253" s="165">
        <v>2.8872833643249902</v>
      </c>
      <c r="EF253" s="165">
        <v>1.0144509117898599</v>
      </c>
      <c r="EG253" s="165">
        <v>7.8815032377520096</v>
      </c>
      <c r="EH253" s="166">
        <v>1.19653184467522</v>
      </c>
      <c r="EI253" s="165">
        <v>92.907138135110003</v>
      </c>
      <c r="EJ253" s="164">
        <v>0.230593607305936</v>
      </c>
      <c r="EK253" s="164">
        <v>0.29042904290429</v>
      </c>
      <c r="EL253" s="283">
        <v>0.44728434500000003</v>
      </c>
      <c r="EM253" s="283">
        <v>0.194888178</v>
      </c>
      <c r="EN253" s="283">
        <v>0.35782747599999998</v>
      </c>
      <c r="EO253" s="283">
        <v>8.2278480000000001E-2</v>
      </c>
      <c r="EP253" s="283">
        <v>0.37341772000000001</v>
      </c>
      <c r="EQ253" s="283">
        <v>0.11849866000000001</v>
      </c>
      <c r="ER253" s="165">
        <v>-0.220623496875441</v>
      </c>
      <c r="ES253" s="166">
        <v>4.7601158168601199</v>
      </c>
      <c r="ET253" s="166">
        <v>3.78</v>
      </c>
      <c r="EU253" s="166">
        <v>3.9470354881880501</v>
      </c>
      <c r="EV253" s="166">
        <v>3.95012027468958</v>
      </c>
      <c r="EW253" s="166">
        <v>3.7830147721084599</v>
      </c>
      <c r="EX253" s="289">
        <v>2.0711407661437899</v>
      </c>
    </row>
    <row r="254" spans="1:154" ht="13" customHeight="1">
      <c r="A254" s="160" t="s">
        <v>2170</v>
      </c>
      <c r="B254" s="160">
        <v>9727</v>
      </c>
      <c r="C254" s="160">
        <v>9073</v>
      </c>
      <c r="D254" s="160">
        <v>489446</v>
      </c>
      <c r="E254" s="160" t="s">
        <v>14</v>
      </c>
      <c r="G254" s="175"/>
      <c r="H254" s="168" t="s">
        <v>822</v>
      </c>
      <c r="I254" s="169" t="s">
        <v>823</v>
      </c>
      <c r="J254" s="170">
        <v>37</v>
      </c>
      <c r="K254" s="161">
        <v>1</v>
      </c>
      <c r="M254" s="184" t="s">
        <v>837</v>
      </c>
      <c r="Z254" s="163"/>
      <c r="AS254" s="283"/>
      <c r="AT254" s="283"/>
      <c r="AU254" s="283"/>
      <c r="AV254" s="283"/>
      <c r="AW254" s="283"/>
      <c r="AX254" s="283"/>
      <c r="AY254" s="363"/>
      <c r="AZ254" s="283"/>
      <c r="BA254" s="283"/>
      <c r="BB254" s="283"/>
      <c r="BC254" s="283"/>
      <c r="BD254" s="164"/>
      <c r="BE254" s="164"/>
      <c r="BF254" s="164"/>
      <c r="BG254" s="164"/>
      <c r="BH254" s="164"/>
      <c r="BI254" s="164"/>
      <c r="BJ254" s="165"/>
      <c r="BK254" s="164"/>
      <c r="BL254" s="165"/>
      <c r="BM254" s="165"/>
      <c r="BN254" s="165"/>
      <c r="BO254" s="165"/>
      <c r="BP254" s="165"/>
      <c r="BQ254" s="165"/>
      <c r="BR254" s="165"/>
      <c r="BS254" s="289"/>
      <c r="BT254" s="297">
        <v>61</v>
      </c>
      <c r="BU254" s="284">
        <v>61.2</v>
      </c>
      <c r="BV254" s="298">
        <v>0</v>
      </c>
      <c r="BW254" s="297"/>
      <c r="BX254" s="297"/>
      <c r="BY254" s="297"/>
      <c r="BZ254" s="297"/>
      <c r="CA254" s="284"/>
      <c r="CB254" s="298"/>
      <c r="CC254" s="297"/>
      <c r="CD254" s="284"/>
      <c r="CE254" s="352"/>
      <c r="CF254" s="298"/>
      <c r="CG254" s="297"/>
      <c r="CH254" s="284"/>
      <c r="CI254" s="352"/>
      <c r="CJ254" s="298"/>
      <c r="CK254" s="297"/>
      <c r="CL254" s="284"/>
      <c r="CM254" s="352"/>
      <c r="CN254" s="298"/>
      <c r="CO254" s="297"/>
      <c r="CP254" s="284"/>
      <c r="CQ254" s="352"/>
      <c r="CR254" s="298"/>
      <c r="CS254" s="297"/>
      <c r="CT254" s="284"/>
      <c r="CU254" s="352"/>
      <c r="CV254" s="352"/>
      <c r="CW254" s="298"/>
      <c r="CX254" s="297"/>
      <c r="CY254" s="284"/>
      <c r="CZ254" s="352"/>
      <c r="DA254" s="352"/>
      <c r="DB254" s="298"/>
      <c r="DC254" s="297"/>
      <c r="DD254" s="284"/>
      <c r="DE254" s="352"/>
      <c r="DF254" s="352"/>
      <c r="DG254" s="298"/>
      <c r="DH254" s="320">
        <v>0</v>
      </c>
      <c r="DI254" s="319">
        <v>0</v>
      </c>
      <c r="DJ254" s="163">
        <v>61</v>
      </c>
      <c r="DK254" s="163">
        <v>0</v>
      </c>
      <c r="DL254" s="163">
        <v>0</v>
      </c>
      <c r="DM254" s="163">
        <v>7</v>
      </c>
      <c r="DN254" s="163">
        <v>2</v>
      </c>
      <c r="DO254" s="163">
        <v>33</v>
      </c>
      <c r="DP254" s="165">
        <v>61.2</v>
      </c>
      <c r="DQ254" s="165"/>
      <c r="DR254" s="165">
        <v>61.200000762939403</v>
      </c>
      <c r="DS254" s="163">
        <v>237</v>
      </c>
      <c r="DT254" s="163">
        <v>23</v>
      </c>
      <c r="DU254" s="163">
        <v>10</v>
      </c>
      <c r="DV254" s="163">
        <v>8</v>
      </c>
      <c r="DW254" s="163">
        <v>3</v>
      </c>
      <c r="DX254" s="163">
        <v>28</v>
      </c>
      <c r="DY254" s="163">
        <v>5</v>
      </c>
      <c r="DZ254" s="163">
        <v>2</v>
      </c>
      <c r="EA254" s="163">
        <v>1</v>
      </c>
      <c r="EB254" s="163">
        <v>2</v>
      </c>
      <c r="EC254" s="163">
        <v>85</v>
      </c>
      <c r="ED254" s="165">
        <v>12.4054066844019</v>
      </c>
      <c r="EE254" s="165">
        <v>4.0864869078029802</v>
      </c>
      <c r="EF254" s="165">
        <v>0.43783788297889098</v>
      </c>
      <c r="EG254" s="165">
        <v>3.3567571028381602</v>
      </c>
      <c r="EH254" s="166">
        <v>0.82702711229346104</v>
      </c>
      <c r="EI254" s="165">
        <v>66.0658527706982</v>
      </c>
      <c r="EJ254" s="164">
        <v>0.11111111111111099</v>
      </c>
      <c r="EK254" s="164">
        <v>0.16806722689075601</v>
      </c>
      <c r="EL254" s="283">
        <v>0.45454545400000002</v>
      </c>
      <c r="EM254" s="283">
        <v>0.123966942</v>
      </c>
      <c r="EN254" s="283">
        <v>0.42148760299999999</v>
      </c>
      <c r="EO254" s="283">
        <v>4.0983609999999997E-2</v>
      </c>
      <c r="EP254" s="283">
        <v>0.32786884999999999</v>
      </c>
      <c r="EQ254" s="283">
        <v>0.15175097000000001</v>
      </c>
      <c r="ER254" s="165">
        <v>0.19126492338727799</v>
      </c>
      <c r="ES254" s="166">
        <v>1.16756768794371</v>
      </c>
      <c r="ET254" s="166">
        <v>1.81</v>
      </c>
      <c r="EU254" s="166">
        <v>2.5018236995526899</v>
      </c>
      <c r="EV254" s="166">
        <v>3.11994317159184</v>
      </c>
      <c r="EW254" s="166">
        <v>2.8493867110837501</v>
      </c>
      <c r="EX254" s="289">
        <v>1.93765664100646</v>
      </c>
    </row>
    <row r="255" spans="1:154" ht="13" customHeight="1">
      <c r="A255" s="160" t="s">
        <v>2170</v>
      </c>
      <c r="B255" s="160">
        <v>12554</v>
      </c>
      <c r="C255" s="160">
        <v>22543</v>
      </c>
      <c r="D255" s="160">
        <v>671737</v>
      </c>
      <c r="E255" s="160" t="s">
        <v>2178</v>
      </c>
      <c r="G255" s="175"/>
      <c r="H255" s="162" t="s">
        <v>301</v>
      </c>
      <c r="I255" s="162" t="s">
        <v>3443</v>
      </c>
      <c r="J255" s="160">
        <v>23</v>
      </c>
      <c r="K255" s="161">
        <v>1</v>
      </c>
      <c r="Z255" s="163"/>
      <c r="AS255" s="283"/>
      <c r="AT255" s="283"/>
      <c r="AU255" s="283"/>
      <c r="AV255" s="283"/>
      <c r="AW255" s="283"/>
      <c r="AX255" s="283"/>
      <c r="AY255" s="363"/>
      <c r="AZ255" s="283"/>
      <c r="BA255" s="283"/>
      <c r="BB255" s="283"/>
      <c r="BC255" s="283"/>
      <c r="BD255" s="164"/>
      <c r="BE255" s="164"/>
      <c r="BF255" s="164"/>
      <c r="BG255" s="164"/>
      <c r="BH255" s="164"/>
      <c r="BI255" s="164"/>
      <c r="BJ255" s="165"/>
      <c r="BK255" s="164"/>
      <c r="BL255" s="165"/>
      <c r="BM255" s="165"/>
      <c r="BN255" s="165"/>
      <c r="BO255" s="165"/>
      <c r="BP255" s="165"/>
      <c r="BQ255" s="165"/>
      <c r="BR255" s="165"/>
      <c r="BS255" s="289"/>
      <c r="BT255" s="297">
        <v>25</v>
      </c>
      <c r="BU255" s="284">
        <v>138</v>
      </c>
      <c r="BV255" s="298">
        <v>-1</v>
      </c>
      <c r="BW255" s="297"/>
      <c r="BX255" s="297"/>
      <c r="BY255" s="297"/>
      <c r="BZ255" s="297"/>
      <c r="CA255" s="284"/>
      <c r="CB255" s="298"/>
      <c r="CC255" s="297"/>
      <c r="CD255" s="284"/>
      <c r="CE255" s="352"/>
      <c r="CF255" s="298"/>
      <c r="CG255" s="297"/>
      <c r="CH255" s="284"/>
      <c r="CI255" s="352"/>
      <c r="CJ255" s="298"/>
      <c r="CK255" s="297"/>
      <c r="CL255" s="284"/>
      <c r="CM255" s="352"/>
      <c r="CN255" s="298"/>
      <c r="CO255" s="297"/>
      <c r="CP255" s="284"/>
      <c r="CQ255" s="352"/>
      <c r="CR255" s="298"/>
      <c r="CS255" s="297"/>
      <c r="CT255" s="284"/>
      <c r="CU255" s="352"/>
      <c r="CV255" s="352"/>
      <c r="CW255" s="298"/>
      <c r="CX255" s="297"/>
      <c r="CY255" s="284"/>
      <c r="CZ255" s="352"/>
      <c r="DA255" s="352"/>
      <c r="DB255" s="298"/>
      <c r="DC255" s="297"/>
      <c r="DD255" s="284"/>
      <c r="DE255" s="352"/>
      <c r="DF255" s="352"/>
      <c r="DG255" s="298"/>
      <c r="DH255" s="320">
        <v>-1</v>
      </c>
      <c r="DI255" s="319">
        <v>0</v>
      </c>
      <c r="DJ255" s="163">
        <v>25</v>
      </c>
      <c r="DK255" s="163">
        <v>25</v>
      </c>
      <c r="DL255" s="163">
        <v>0</v>
      </c>
      <c r="DM255" s="163">
        <v>8</v>
      </c>
      <c r="DN255" s="163">
        <v>11</v>
      </c>
      <c r="DO255" s="163">
        <v>0</v>
      </c>
      <c r="DP255" s="165">
        <v>138</v>
      </c>
      <c r="DQ255" s="165">
        <v>138</v>
      </c>
      <c r="DR255" s="165"/>
      <c r="DS255" s="163">
        <v>578</v>
      </c>
      <c r="DT255" s="163">
        <v>122</v>
      </c>
      <c r="DU255" s="163">
        <v>68</v>
      </c>
      <c r="DV255" s="163">
        <v>63</v>
      </c>
      <c r="DW255" s="163">
        <v>22</v>
      </c>
      <c r="DX255" s="163">
        <v>47</v>
      </c>
      <c r="DY255" s="163">
        <v>0</v>
      </c>
      <c r="DZ255" s="163">
        <v>3</v>
      </c>
      <c r="EA255" s="163">
        <v>4</v>
      </c>
      <c r="EB255" s="163">
        <v>0</v>
      </c>
      <c r="EC255" s="163">
        <v>154</v>
      </c>
      <c r="ED255" s="165">
        <v>10.043478260869501</v>
      </c>
      <c r="EE255" s="165">
        <v>3.0652173913043401</v>
      </c>
      <c r="EF255" s="165">
        <v>1.4347826086956501</v>
      </c>
      <c r="EG255" s="165">
        <v>7.9565217391304301</v>
      </c>
      <c r="EH255" s="166">
        <v>1.22463768115942</v>
      </c>
      <c r="EI255" s="165">
        <v>97.828392247700194</v>
      </c>
      <c r="EJ255" s="164">
        <v>0.23106060606060599</v>
      </c>
      <c r="EK255" s="164">
        <v>0.28409090909090901</v>
      </c>
      <c r="EL255" s="283">
        <v>0.42005419999999999</v>
      </c>
      <c r="EM255" s="283">
        <v>0.184281842</v>
      </c>
      <c r="EN255" s="283">
        <v>0.39566395599999998</v>
      </c>
      <c r="EO255" s="283">
        <v>0.10160428000000001</v>
      </c>
      <c r="EP255" s="283">
        <v>0.41711229999999999</v>
      </c>
      <c r="EQ255" s="283">
        <v>0.1271777</v>
      </c>
      <c r="ER255" s="165">
        <v>-0.86733175322184597</v>
      </c>
      <c r="ES255" s="166">
        <v>4.1086956521739104</v>
      </c>
      <c r="ET255" s="166">
        <v>4.1100000000000003</v>
      </c>
      <c r="EU255" s="166">
        <v>4.0942248648491404</v>
      </c>
      <c r="EV255" s="166">
        <v>3.6215245341909101</v>
      </c>
      <c r="EW255" s="166">
        <v>3.6896932896841501</v>
      </c>
      <c r="EX255" s="289">
        <v>1.5127305984496999</v>
      </c>
    </row>
    <row r="256" spans="1:154" ht="13" customHeight="1">
      <c r="A256" s="160" t="s">
        <v>2170</v>
      </c>
      <c r="B256" s="160">
        <v>12345</v>
      </c>
      <c r="C256" s="160">
        <v>24586</v>
      </c>
      <c r="D256" s="160">
        <v>680694</v>
      </c>
      <c r="E256" s="160" t="s">
        <v>17</v>
      </c>
      <c r="G256" s="175"/>
      <c r="H256" s="162" t="s">
        <v>3043</v>
      </c>
      <c r="I256" s="162" t="s">
        <v>547</v>
      </c>
      <c r="J256" s="160">
        <v>27</v>
      </c>
      <c r="K256" s="161">
        <v>1</v>
      </c>
      <c r="M256" s="184" t="s">
        <v>837</v>
      </c>
      <c r="Z256" s="163"/>
      <c r="AS256" s="283"/>
      <c r="AT256" s="283"/>
      <c r="AU256" s="283"/>
      <c r="AV256" s="283"/>
      <c r="AW256" s="283"/>
      <c r="AX256" s="283"/>
      <c r="AY256" s="363"/>
      <c r="AZ256" s="283"/>
      <c r="BA256" s="283"/>
      <c r="BB256" s="283"/>
      <c r="BC256" s="283"/>
      <c r="BD256" s="164"/>
      <c r="BE256" s="164"/>
      <c r="BF256" s="164"/>
      <c r="BG256" s="164"/>
      <c r="BH256" s="164"/>
      <c r="BI256" s="164"/>
      <c r="BJ256" s="165"/>
      <c r="BK256" s="164"/>
      <c r="BL256" s="165"/>
      <c r="BM256" s="165"/>
      <c r="BN256" s="165"/>
      <c r="BO256" s="165"/>
      <c r="BP256" s="165"/>
      <c r="BQ256" s="165"/>
      <c r="BR256" s="165"/>
      <c r="BS256" s="289"/>
      <c r="BT256" s="297">
        <v>8</v>
      </c>
      <c r="BU256" s="284">
        <v>39.1</v>
      </c>
      <c r="BV256" s="298">
        <v>2</v>
      </c>
      <c r="BW256" s="297"/>
      <c r="BX256" s="297"/>
      <c r="BY256" s="297"/>
      <c r="BZ256" s="297"/>
      <c r="CA256" s="284"/>
      <c r="CB256" s="298"/>
      <c r="CC256" s="297"/>
      <c r="CD256" s="284"/>
      <c r="CE256" s="352"/>
      <c r="CF256" s="298"/>
      <c r="CG256" s="297"/>
      <c r="CH256" s="284"/>
      <c r="CI256" s="352"/>
      <c r="CJ256" s="298"/>
      <c r="CK256" s="297"/>
      <c r="CL256" s="284"/>
      <c r="CM256" s="352"/>
      <c r="CN256" s="298"/>
      <c r="CO256" s="297"/>
      <c r="CP256" s="284"/>
      <c r="CQ256" s="352"/>
      <c r="CR256" s="298"/>
      <c r="CS256" s="297"/>
      <c r="CT256" s="284"/>
      <c r="CU256" s="352"/>
      <c r="CV256" s="352"/>
      <c r="CW256" s="298"/>
      <c r="CX256" s="297"/>
      <c r="CY256" s="284"/>
      <c r="CZ256" s="352"/>
      <c r="DA256" s="352"/>
      <c r="DB256" s="298"/>
      <c r="DC256" s="297"/>
      <c r="DD256" s="284"/>
      <c r="DE256" s="352"/>
      <c r="DF256" s="352"/>
      <c r="DG256" s="298"/>
      <c r="DH256" s="320">
        <v>2</v>
      </c>
      <c r="DI256" s="319">
        <v>0</v>
      </c>
      <c r="DJ256" s="163">
        <v>8</v>
      </c>
      <c r="DK256" s="163">
        <v>8</v>
      </c>
      <c r="DL256" s="163">
        <v>0</v>
      </c>
      <c r="DM256" s="163">
        <v>2</v>
      </c>
      <c r="DN256" s="163">
        <v>0</v>
      </c>
      <c r="DO256" s="163">
        <v>0</v>
      </c>
      <c r="DP256" s="165">
        <v>39.1</v>
      </c>
      <c r="DQ256" s="165">
        <v>39.099998474121001</v>
      </c>
      <c r="DR256" s="165"/>
      <c r="DS256" s="163">
        <v>163</v>
      </c>
      <c r="DT256" s="163">
        <v>27</v>
      </c>
      <c r="DU256" s="163">
        <v>12</v>
      </c>
      <c r="DV256" s="163">
        <v>12</v>
      </c>
      <c r="DW256" s="163">
        <v>2</v>
      </c>
      <c r="DX256" s="163">
        <v>15</v>
      </c>
      <c r="DY256" s="163">
        <v>0</v>
      </c>
      <c r="DZ256" s="163">
        <v>3</v>
      </c>
      <c r="EA256" s="163">
        <v>2</v>
      </c>
      <c r="EB256" s="163">
        <v>0</v>
      </c>
      <c r="EC256" s="163">
        <v>53</v>
      </c>
      <c r="ED256" s="165">
        <v>12.1271190361126</v>
      </c>
      <c r="EE256" s="165">
        <v>3.4322035007865801</v>
      </c>
      <c r="EF256" s="165">
        <v>0.45762713343821099</v>
      </c>
      <c r="EG256" s="165">
        <v>6.1779663014158501</v>
      </c>
      <c r="EH256" s="166">
        <v>1.06779664468916</v>
      </c>
      <c r="EI256" s="165">
        <v>85.299375157664201</v>
      </c>
      <c r="EJ256" s="164">
        <v>0.18620689655172401</v>
      </c>
      <c r="EK256" s="164">
        <v>0.27777777777777701</v>
      </c>
      <c r="EL256" s="283">
        <v>0.54945054900000001</v>
      </c>
      <c r="EM256" s="283">
        <v>0.14285714199999999</v>
      </c>
      <c r="EN256" s="283">
        <v>0.307692307</v>
      </c>
      <c r="EO256" s="283">
        <v>6.521739E-2</v>
      </c>
      <c r="EP256" s="283">
        <v>0.29347825999999999</v>
      </c>
      <c r="EQ256" s="283">
        <v>0.10682493</v>
      </c>
      <c r="ER256" s="165">
        <v>7.6206585346520903E-2</v>
      </c>
      <c r="ES256" s="166">
        <v>2.74576280062927</v>
      </c>
      <c r="ET256" s="166">
        <v>2.7</v>
      </c>
      <c r="EU256" s="166">
        <v>2.5056716624432198</v>
      </c>
      <c r="EV256" s="166">
        <v>2.92106857435193</v>
      </c>
      <c r="EW256" s="166">
        <v>3.0929893734610299</v>
      </c>
      <c r="EX256" s="289">
        <v>1.3592824935912999</v>
      </c>
    </row>
    <row r="257" spans="1:272" ht="13" customHeight="1">
      <c r="A257" s="160" t="s">
        <v>2170</v>
      </c>
      <c r="B257" s="160">
        <v>12401</v>
      </c>
      <c r="C257" s="160">
        <v>30122</v>
      </c>
      <c r="D257" s="160">
        <v>668909</v>
      </c>
      <c r="E257" s="160" t="s">
        <v>213</v>
      </c>
      <c r="G257" s="175"/>
      <c r="H257" s="162" t="s">
        <v>102</v>
      </c>
      <c r="I257" s="162" t="s">
        <v>305</v>
      </c>
      <c r="J257" s="160">
        <v>24</v>
      </c>
      <c r="K257" s="161">
        <v>1</v>
      </c>
      <c r="Z257" s="163"/>
      <c r="AS257" s="283"/>
      <c r="AT257" s="283"/>
      <c r="AU257" s="283"/>
      <c r="AV257" s="283"/>
      <c r="AW257" s="283"/>
      <c r="AX257" s="283"/>
      <c r="AY257" s="363"/>
      <c r="AZ257" s="283"/>
      <c r="BA257" s="283"/>
      <c r="BB257" s="283"/>
      <c r="BC257" s="283"/>
      <c r="BD257" s="164"/>
      <c r="BE257" s="164"/>
      <c r="BF257" s="164"/>
      <c r="BG257" s="164"/>
      <c r="BH257" s="164"/>
      <c r="BI257" s="164"/>
      <c r="BJ257" s="165"/>
      <c r="BK257" s="164"/>
      <c r="BL257" s="165"/>
      <c r="BM257" s="165"/>
      <c r="BN257" s="165"/>
      <c r="BO257" s="165"/>
      <c r="BP257" s="165"/>
      <c r="BQ257" s="165"/>
      <c r="BR257" s="165"/>
      <c r="BS257" s="289"/>
      <c r="BT257" s="297">
        <v>16</v>
      </c>
      <c r="BU257" s="284">
        <v>76</v>
      </c>
      <c r="BV257" s="298">
        <v>0</v>
      </c>
      <c r="BW257" s="297"/>
      <c r="BX257" s="297"/>
      <c r="BY257" s="297"/>
      <c r="BZ257" s="297"/>
      <c r="CA257" s="284"/>
      <c r="CB257" s="298"/>
      <c r="CC257" s="297"/>
      <c r="CD257" s="284"/>
      <c r="CE257" s="352"/>
      <c r="CF257" s="298"/>
      <c r="CG257" s="297"/>
      <c r="CH257" s="284"/>
      <c r="CI257" s="352"/>
      <c r="CJ257" s="298"/>
      <c r="CK257" s="297"/>
      <c r="CL257" s="284"/>
      <c r="CM257" s="352"/>
      <c r="CN257" s="298"/>
      <c r="CO257" s="297"/>
      <c r="CP257" s="284"/>
      <c r="CQ257" s="352"/>
      <c r="CR257" s="298"/>
      <c r="CS257" s="297"/>
      <c r="CT257" s="284"/>
      <c r="CU257" s="352"/>
      <c r="CV257" s="352"/>
      <c r="CW257" s="298"/>
      <c r="CX257" s="297"/>
      <c r="CY257" s="284"/>
      <c r="CZ257" s="352"/>
      <c r="DA257" s="352"/>
      <c r="DB257" s="298"/>
      <c r="DC257" s="297"/>
      <c r="DD257" s="284"/>
      <c r="DE257" s="352"/>
      <c r="DF257" s="352"/>
      <c r="DG257" s="298"/>
      <c r="DH257" s="320">
        <v>0</v>
      </c>
      <c r="DI257" s="319">
        <v>0</v>
      </c>
      <c r="DJ257" s="163">
        <v>16</v>
      </c>
      <c r="DK257" s="163">
        <v>16</v>
      </c>
      <c r="DL257" s="163">
        <v>0</v>
      </c>
      <c r="DM257" s="163">
        <v>3</v>
      </c>
      <c r="DN257" s="163">
        <v>10</v>
      </c>
      <c r="DO257" s="163">
        <v>0</v>
      </c>
      <c r="DP257" s="165">
        <v>76</v>
      </c>
      <c r="DQ257" s="165">
        <v>76</v>
      </c>
      <c r="DR257" s="165"/>
      <c r="DS257" s="163">
        <v>332</v>
      </c>
      <c r="DT257" s="163">
        <v>72</v>
      </c>
      <c r="DU257" s="163">
        <v>42</v>
      </c>
      <c r="DV257" s="163">
        <v>41</v>
      </c>
      <c r="DW257" s="163">
        <v>7</v>
      </c>
      <c r="DX257" s="163">
        <v>32</v>
      </c>
      <c r="DY257" s="163">
        <v>0</v>
      </c>
      <c r="DZ257" s="163">
        <v>3</v>
      </c>
      <c r="EA257" s="163">
        <v>2</v>
      </c>
      <c r="EB257" s="163">
        <v>0</v>
      </c>
      <c r="EC257" s="163">
        <v>79</v>
      </c>
      <c r="ED257" s="165">
        <v>9.3552631578947292</v>
      </c>
      <c r="EE257" s="165">
        <v>3.7894736842105199</v>
      </c>
      <c r="EF257" s="165">
        <v>0.82894736842105199</v>
      </c>
      <c r="EG257" s="165">
        <v>8.5263157894736796</v>
      </c>
      <c r="EH257" s="166">
        <v>1.3684210526315701</v>
      </c>
      <c r="EI257" s="165">
        <v>109.314316843584</v>
      </c>
      <c r="EJ257" s="164">
        <v>0.24242424242424199</v>
      </c>
      <c r="EK257" s="164">
        <v>0.30805687203791399</v>
      </c>
      <c r="EL257" s="283">
        <v>0.405529953</v>
      </c>
      <c r="EM257" s="283">
        <v>0.21198156600000001</v>
      </c>
      <c r="EN257" s="283">
        <v>0.38248847899999999</v>
      </c>
      <c r="EO257" s="283">
        <v>6.8807339999999995E-2</v>
      </c>
      <c r="EP257" s="283">
        <v>0.44036697000000002</v>
      </c>
      <c r="EQ257" s="283">
        <v>0.10380117</v>
      </c>
      <c r="ER257" s="165">
        <v>-0.19789290139391499</v>
      </c>
      <c r="ES257" s="166">
        <v>4.8552631578947301</v>
      </c>
      <c r="ET257" s="166">
        <v>4.1399999999999997</v>
      </c>
      <c r="EU257" s="166">
        <v>3.6666886329650801</v>
      </c>
      <c r="EV257" s="166">
        <v>4.1206982231453804</v>
      </c>
      <c r="EW257" s="166">
        <v>4.1923760642222003</v>
      </c>
      <c r="EX257" s="289">
        <v>1.25415074825286</v>
      </c>
    </row>
    <row r="258" spans="1:272" ht="13" customHeight="1">
      <c r="A258" s="160" t="s">
        <v>2170</v>
      </c>
      <c r="B258" s="160">
        <v>10909</v>
      </c>
      <c r="C258" s="160">
        <v>22286</v>
      </c>
      <c r="D258" s="160">
        <v>669432</v>
      </c>
      <c r="E258" s="160" t="s">
        <v>3331</v>
      </c>
      <c r="G258" s="175"/>
      <c r="H258" s="162" t="s">
        <v>200</v>
      </c>
      <c r="I258" s="162" t="s">
        <v>551</v>
      </c>
      <c r="J258" s="161">
        <v>26</v>
      </c>
      <c r="K258" s="161">
        <v>1</v>
      </c>
      <c r="M258" s="184" t="s">
        <v>46</v>
      </c>
      <c r="Z258" s="163"/>
      <c r="AS258" s="283"/>
      <c r="AT258" s="283"/>
      <c r="AU258" s="283"/>
      <c r="AV258" s="283"/>
      <c r="AW258" s="283"/>
      <c r="AX258" s="283"/>
      <c r="AY258" s="363"/>
      <c r="AZ258" s="283"/>
      <c r="BA258" s="283"/>
      <c r="BB258" s="283"/>
      <c r="BC258" s="283"/>
      <c r="BD258" s="164"/>
      <c r="BE258" s="164"/>
      <c r="BF258" s="164"/>
      <c r="BG258" s="164"/>
      <c r="BH258" s="164"/>
      <c r="BI258" s="164"/>
      <c r="BJ258" s="165"/>
      <c r="BK258" s="164"/>
      <c r="BL258" s="165"/>
      <c r="BM258" s="165"/>
      <c r="BN258" s="165"/>
      <c r="BO258" s="165"/>
      <c r="BP258" s="165"/>
      <c r="BQ258" s="165"/>
      <c r="BR258" s="165"/>
      <c r="BS258" s="289"/>
      <c r="BT258" s="297">
        <v>25</v>
      </c>
      <c r="BU258" s="284">
        <v>124.1</v>
      </c>
      <c r="BV258" s="298">
        <v>-1</v>
      </c>
      <c r="BW258" s="297"/>
      <c r="BX258" s="297"/>
      <c r="BY258" s="297"/>
      <c r="BZ258" s="297"/>
      <c r="CA258" s="284"/>
      <c r="CB258" s="298"/>
      <c r="CC258" s="297"/>
      <c r="CD258" s="284"/>
      <c r="CE258" s="352"/>
      <c r="CF258" s="298"/>
      <c r="CG258" s="297"/>
      <c r="CH258" s="284"/>
      <c r="CI258" s="352"/>
      <c r="CJ258" s="298"/>
      <c r="CK258" s="297"/>
      <c r="CL258" s="284"/>
      <c r="CM258" s="352"/>
      <c r="CN258" s="298"/>
      <c r="CO258" s="297"/>
      <c r="CP258" s="284"/>
      <c r="CQ258" s="352"/>
      <c r="CR258" s="298"/>
      <c r="CS258" s="297"/>
      <c r="CT258" s="284"/>
      <c r="CU258" s="352"/>
      <c r="CV258" s="352"/>
      <c r="CW258" s="298"/>
      <c r="CX258" s="297"/>
      <c r="CY258" s="284"/>
      <c r="CZ258" s="352"/>
      <c r="DA258" s="352"/>
      <c r="DB258" s="298"/>
      <c r="DC258" s="297"/>
      <c r="DD258" s="284"/>
      <c r="DE258" s="352"/>
      <c r="DF258" s="352"/>
      <c r="DG258" s="298"/>
      <c r="DH258" s="320">
        <v>-1</v>
      </c>
      <c r="DI258" s="319">
        <v>0</v>
      </c>
      <c r="DJ258" s="163">
        <v>25</v>
      </c>
      <c r="DK258" s="163">
        <v>25</v>
      </c>
      <c r="DL258" s="163">
        <v>0</v>
      </c>
      <c r="DM258" s="163">
        <v>2</v>
      </c>
      <c r="DN258" s="163">
        <v>11</v>
      </c>
      <c r="DO258" s="163">
        <v>0</v>
      </c>
      <c r="DP258" s="165">
        <v>124.1</v>
      </c>
      <c r="DQ258" s="165">
        <v>124.09999847412099</v>
      </c>
      <c r="DR258" s="165"/>
      <c r="DS258" s="163">
        <v>562</v>
      </c>
      <c r="DT258" s="163">
        <v>140</v>
      </c>
      <c r="DU258" s="163">
        <v>74</v>
      </c>
      <c r="DV258" s="163">
        <v>68</v>
      </c>
      <c r="DW258" s="163">
        <v>14</v>
      </c>
      <c r="DX258" s="163">
        <v>56</v>
      </c>
      <c r="DY258" s="163">
        <v>2</v>
      </c>
      <c r="DZ258" s="163">
        <v>4</v>
      </c>
      <c r="EA258" s="163">
        <v>1</v>
      </c>
      <c r="EB258" s="163">
        <v>1</v>
      </c>
      <c r="EC258" s="163">
        <v>97</v>
      </c>
      <c r="ED258" s="165">
        <v>7.0214480084149899</v>
      </c>
      <c r="EE258" s="165">
        <v>4.0536194687756604</v>
      </c>
      <c r="EF258" s="165">
        <v>1.01340486719391</v>
      </c>
      <c r="EG258" s="165">
        <v>10.1340486719391</v>
      </c>
      <c r="EH258" s="166">
        <v>1.5764075711905301</v>
      </c>
      <c r="EI258" s="165">
        <v>123.03293995520499</v>
      </c>
      <c r="EJ258" s="164">
        <v>0.27888446215139401</v>
      </c>
      <c r="EK258" s="164">
        <v>0.32225063938618898</v>
      </c>
      <c r="EL258" s="283">
        <v>0.46268656699999999</v>
      </c>
      <c r="EM258" s="283">
        <v>0.201492537</v>
      </c>
      <c r="EN258" s="283">
        <v>0.33582089500000001</v>
      </c>
      <c r="EO258" s="283">
        <v>8.3950620000000004E-2</v>
      </c>
      <c r="EP258" s="283">
        <v>0.44197531000000001</v>
      </c>
      <c r="EQ258" s="283">
        <v>8.7382970000000004E-2</v>
      </c>
      <c r="ER258" s="165">
        <v>7.2248759248152397E-2</v>
      </c>
      <c r="ES258" s="166">
        <v>4.9222522120847403</v>
      </c>
      <c r="ET258" s="166">
        <v>5.13</v>
      </c>
      <c r="EU258" s="166">
        <v>4.5178951225569701</v>
      </c>
      <c r="EV258" s="166">
        <v>4.6959181662990899</v>
      </c>
      <c r="EW258" s="166">
        <v>4.9113767314419796</v>
      </c>
      <c r="EX258" s="289">
        <v>0.91999925673007898</v>
      </c>
    </row>
    <row r="259" spans="1:272" ht="13" customHeight="1">
      <c r="A259" s="160" t="s">
        <v>2170</v>
      </c>
      <c r="B259" s="160">
        <v>9402</v>
      </c>
      <c r="C259" s="160">
        <v>10078</v>
      </c>
      <c r="D259" s="160">
        <v>573204</v>
      </c>
      <c r="E259" s="160" t="s">
        <v>567</v>
      </c>
      <c r="G259" s="175"/>
      <c r="H259" s="162" t="s">
        <v>1919</v>
      </c>
      <c r="I259" s="162" t="s">
        <v>393</v>
      </c>
      <c r="J259" s="161">
        <v>37</v>
      </c>
      <c r="K259" s="161">
        <v>1</v>
      </c>
      <c r="M259" s="184" t="s">
        <v>46</v>
      </c>
      <c r="Z259" s="163"/>
      <c r="AS259" s="283"/>
      <c r="AT259" s="283"/>
      <c r="AU259" s="283"/>
      <c r="AV259" s="283"/>
      <c r="AW259" s="283"/>
      <c r="AX259" s="283"/>
      <c r="AY259" s="363"/>
      <c r="AZ259" s="283"/>
      <c r="BA259" s="283"/>
      <c r="BB259" s="283"/>
      <c r="BC259" s="283"/>
      <c r="BD259" s="164"/>
      <c r="BE259" s="164"/>
      <c r="BF259" s="164"/>
      <c r="BG259" s="164"/>
      <c r="BH259" s="164"/>
      <c r="BI259" s="164"/>
      <c r="BJ259" s="165"/>
      <c r="BK259" s="164"/>
      <c r="BL259" s="165"/>
      <c r="BM259" s="165"/>
      <c r="BN259" s="165"/>
      <c r="BO259" s="165"/>
      <c r="BP259" s="165"/>
      <c r="BQ259" s="165"/>
      <c r="BR259" s="165"/>
      <c r="BS259" s="289"/>
      <c r="BT259" s="297">
        <v>59</v>
      </c>
      <c r="BU259" s="284">
        <v>47.1</v>
      </c>
      <c r="BV259" s="298">
        <v>-1</v>
      </c>
      <c r="BW259" s="297"/>
      <c r="BX259" s="297"/>
      <c r="BY259" s="297"/>
      <c r="BZ259" s="297"/>
      <c r="CA259" s="284"/>
      <c r="CB259" s="298"/>
      <c r="CC259" s="297"/>
      <c r="CD259" s="284"/>
      <c r="CE259" s="352"/>
      <c r="CF259" s="298"/>
      <c r="CG259" s="297"/>
      <c r="CH259" s="284"/>
      <c r="CI259" s="352"/>
      <c r="CJ259" s="298"/>
      <c r="CK259" s="297"/>
      <c r="CL259" s="284"/>
      <c r="CM259" s="352"/>
      <c r="CN259" s="298"/>
      <c r="CO259" s="297"/>
      <c r="CP259" s="284"/>
      <c r="CQ259" s="352"/>
      <c r="CR259" s="298"/>
      <c r="CS259" s="297"/>
      <c r="CT259" s="284"/>
      <c r="CU259" s="352"/>
      <c r="CV259" s="352"/>
      <c r="CW259" s="298"/>
      <c r="CX259" s="297"/>
      <c r="CY259" s="284"/>
      <c r="CZ259" s="352"/>
      <c r="DA259" s="352"/>
      <c r="DB259" s="298"/>
      <c r="DC259" s="297"/>
      <c r="DD259" s="284"/>
      <c r="DE259" s="352"/>
      <c r="DF259" s="352"/>
      <c r="DG259" s="298"/>
      <c r="DH259" s="320">
        <v>-1</v>
      </c>
      <c r="DI259" s="319">
        <v>0</v>
      </c>
      <c r="DJ259" s="163">
        <v>59</v>
      </c>
      <c r="DK259" s="163">
        <v>0</v>
      </c>
      <c r="DL259" s="163">
        <v>0</v>
      </c>
      <c r="DM259" s="163">
        <v>2</v>
      </c>
      <c r="DN259" s="163">
        <v>4</v>
      </c>
      <c r="DO259" s="163">
        <v>3</v>
      </c>
      <c r="DP259" s="165">
        <v>47.1</v>
      </c>
      <c r="DQ259" s="165"/>
      <c r="DR259" s="165">
        <v>47.099998474121001</v>
      </c>
      <c r="DS259" s="163">
        <v>216</v>
      </c>
      <c r="DT259" s="163">
        <v>50</v>
      </c>
      <c r="DU259" s="163">
        <v>33</v>
      </c>
      <c r="DV259" s="163">
        <v>28</v>
      </c>
      <c r="DW259" s="163">
        <v>6</v>
      </c>
      <c r="DX259" s="163">
        <v>24</v>
      </c>
      <c r="DY259" s="163">
        <v>2</v>
      </c>
      <c r="DZ259" s="163">
        <v>0</v>
      </c>
      <c r="EA259" s="163">
        <v>2</v>
      </c>
      <c r="EB259" s="163">
        <v>0</v>
      </c>
      <c r="EC259" s="163">
        <v>53</v>
      </c>
      <c r="ED259" s="165">
        <v>10.0774683081153</v>
      </c>
      <c r="EE259" s="165">
        <v>4.5633818753729898</v>
      </c>
      <c r="EF259" s="165">
        <v>1.1408454688432399</v>
      </c>
      <c r="EG259" s="165">
        <v>9.5070455736937305</v>
      </c>
      <c r="EH259" s="166">
        <v>1.5633808276740799</v>
      </c>
      <c r="EI259" s="165">
        <v>124.888393681824</v>
      </c>
      <c r="EJ259" s="164">
        <v>0.26041666666666602</v>
      </c>
      <c r="EK259" s="164">
        <v>0.33082706766917203</v>
      </c>
      <c r="EL259" s="283">
        <v>0.37956204300000002</v>
      </c>
      <c r="EM259" s="283">
        <v>0.21897810200000001</v>
      </c>
      <c r="EN259" s="283">
        <v>0.401459854</v>
      </c>
      <c r="EO259" s="283">
        <v>0.10071942</v>
      </c>
      <c r="EP259" s="283">
        <v>0.33812950000000003</v>
      </c>
      <c r="EQ259" s="283">
        <v>0.11161218000000001</v>
      </c>
      <c r="ER259" s="165">
        <v>-0.31985520331298101</v>
      </c>
      <c r="ES259" s="166">
        <v>5.3239455212684801</v>
      </c>
      <c r="ET259" s="166">
        <v>4.1100000000000003</v>
      </c>
      <c r="EU259" s="166">
        <v>4.0962664223929197</v>
      </c>
      <c r="EV259" s="166">
        <v>4.2054027460033296</v>
      </c>
      <c r="EW259" s="166">
        <v>3.9490792850842902</v>
      </c>
      <c r="EX259" s="289">
        <v>0.187925159931182</v>
      </c>
    </row>
    <row r="260" spans="1:272" ht="13" customHeight="1">
      <c r="A260" s="160" t="s">
        <v>2170</v>
      </c>
      <c r="B260" s="160">
        <v>12737</v>
      </c>
      <c r="C260" s="160">
        <v>23499</v>
      </c>
      <c r="D260" s="160">
        <v>676775</v>
      </c>
      <c r="E260" s="160" t="s">
        <v>2177</v>
      </c>
      <c r="G260" s="175"/>
      <c r="H260" s="162" t="s">
        <v>3455</v>
      </c>
      <c r="I260" s="162" t="s">
        <v>3456</v>
      </c>
      <c r="J260" s="160">
        <v>26</v>
      </c>
      <c r="K260" s="161">
        <v>1</v>
      </c>
      <c r="Z260" s="163"/>
      <c r="AS260" s="283"/>
      <c r="AT260" s="283"/>
      <c r="AU260" s="283"/>
      <c r="AV260" s="283"/>
      <c r="AW260" s="283"/>
      <c r="AX260" s="283"/>
      <c r="AY260" s="363"/>
      <c r="AZ260" s="283"/>
      <c r="BA260" s="283"/>
      <c r="BB260" s="283"/>
      <c r="BC260" s="283"/>
      <c r="BD260" s="164"/>
      <c r="BE260" s="164"/>
      <c r="BF260" s="164"/>
      <c r="BG260" s="164"/>
      <c r="BH260" s="164"/>
      <c r="BI260" s="164"/>
      <c r="BJ260" s="165"/>
      <c r="BK260" s="164"/>
      <c r="BL260" s="165"/>
      <c r="BM260" s="165"/>
      <c r="BN260" s="165"/>
      <c r="BO260" s="165"/>
      <c r="BP260" s="165"/>
      <c r="BQ260" s="165"/>
      <c r="BR260" s="165"/>
      <c r="BS260" s="289"/>
      <c r="BT260" s="297">
        <v>12</v>
      </c>
      <c r="BU260" s="284">
        <v>55.1</v>
      </c>
      <c r="BV260" s="298">
        <v>1</v>
      </c>
      <c r="BW260" s="297"/>
      <c r="BX260" s="297"/>
      <c r="BY260" s="297"/>
      <c r="BZ260" s="297"/>
      <c r="CA260" s="284"/>
      <c r="CB260" s="298"/>
      <c r="CC260" s="297"/>
      <c r="CD260" s="284"/>
      <c r="CE260" s="352"/>
      <c r="CF260" s="298"/>
      <c r="CG260" s="297"/>
      <c r="CH260" s="284"/>
      <c r="CI260" s="352"/>
      <c r="CJ260" s="298"/>
      <c r="CK260" s="297"/>
      <c r="CL260" s="284"/>
      <c r="CM260" s="352"/>
      <c r="CN260" s="298"/>
      <c r="CO260" s="297"/>
      <c r="CP260" s="284"/>
      <c r="CQ260" s="352"/>
      <c r="CR260" s="298"/>
      <c r="CS260" s="297"/>
      <c r="CT260" s="284"/>
      <c r="CU260" s="352"/>
      <c r="CV260" s="352"/>
      <c r="CW260" s="298"/>
      <c r="CX260" s="297"/>
      <c r="CY260" s="284"/>
      <c r="CZ260" s="352"/>
      <c r="DA260" s="352"/>
      <c r="DB260" s="298"/>
      <c r="DC260" s="297"/>
      <c r="DD260" s="284"/>
      <c r="DE260" s="352"/>
      <c r="DF260" s="352"/>
      <c r="DG260" s="298"/>
      <c r="DH260" s="320">
        <v>1</v>
      </c>
      <c r="DI260" s="319">
        <v>0</v>
      </c>
      <c r="DJ260" s="163">
        <v>12</v>
      </c>
      <c r="DK260" s="163">
        <v>12</v>
      </c>
      <c r="DL260" s="163">
        <v>0</v>
      </c>
      <c r="DM260" s="163">
        <v>3</v>
      </c>
      <c r="DN260" s="163">
        <v>8</v>
      </c>
      <c r="DO260" s="163">
        <v>0</v>
      </c>
      <c r="DP260" s="165">
        <v>55.1</v>
      </c>
      <c r="DQ260" s="165">
        <v>55.099998474121001</v>
      </c>
      <c r="DR260" s="165"/>
      <c r="DS260" s="163">
        <v>238</v>
      </c>
      <c r="DT260" s="163">
        <v>56</v>
      </c>
      <c r="DU260" s="163">
        <v>44</v>
      </c>
      <c r="DV260" s="163">
        <v>44</v>
      </c>
      <c r="DW260" s="163">
        <v>9</v>
      </c>
      <c r="DX260" s="163">
        <v>20</v>
      </c>
      <c r="DY260" s="163">
        <v>0</v>
      </c>
      <c r="DZ260" s="163">
        <v>4</v>
      </c>
      <c r="EA260" s="163">
        <v>1</v>
      </c>
      <c r="EB260" s="163">
        <v>0</v>
      </c>
      <c r="EC260" s="163">
        <v>48</v>
      </c>
      <c r="ED260" s="165">
        <v>7.8072290950735796</v>
      </c>
      <c r="EE260" s="165">
        <v>3.2530121229473199</v>
      </c>
      <c r="EF260" s="165">
        <v>1.4638554553262899</v>
      </c>
      <c r="EG260" s="165">
        <v>9.1084339442525106</v>
      </c>
      <c r="EH260" s="166">
        <v>1.37349400746664</v>
      </c>
      <c r="EI260" s="165">
        <v>106.64772362501201</v>
      </c>
      <c r="EJ260" s="164">
        <v>0.26168224299065401</v>
      </c>
      <c r="EK260" s="164">
        <v>0.29936305732483998</v>
      </c>
      <c r="EL260" s="283">
        <v>0.5</v>
      </c>
      <c r="EM260" s="283">
        <v>0.20121951199999999</v>
      </c>
      <c r="EN260" s="283">
        <v>0.29878048699999998</v>
      </c>
      <c r="EO260" s="283">
        <v>8.4337350000000005E-2</v>
      </c>
      <c r="EP260" s="283">
        <v>0.48192771000000001</v>
      </c>
      <c r="EQ260" s="283">
        <v>0.11972634</v>
      </c>
      <c r="ER260" s="165">
        <v>-0.56531615502688004</v>
      </c>
      <c r="ES260" s="166">
        <v>7.1566266704841199</v>
      </c>
      <c r="ET260" s="166">
        <v>5.59</v>
      </c>
      <c r="EU260" s="166">
        <v>4.84741156315454</v>
      </c>
      <c r="EV260" s="166">
        <v>4.07198660278143</v>
      </c>
      <c r="EW260" s="166">
        <v>4.2634243068012303</v>
      </c>
      <c r="EX260" s="289">
        <v>-5.9322891756892204E-3</v>
      </c>
    </row>
    <row r="261" spans="1:272" ht="13" customHeight="1">
      <c r="A261" s="160" t="s">
        <v>2170</v>
      </c>
      <c r="B261" s="160">
        <v>12332</v>
      </c>
      <c r="C261" s="160">
        <v>23488</v>
      </c>
      <c r="D261" s="160">
        <v>676760</v>
      </c>
      <c r="E261" s="160" t="s">
        <v>16</v>
      </c>
      <c r="G261" s="175"/>
      <c r="H261" s="162" t="s">
        <v>3030</v>
      </c>
      <c r="I261" s="162" t="s">
        <v>3031</v>
      </c>
      <c r="J261" s="160">
        <v>28</v>
      </c>
      <c r="K261" s="161">
        <v>1</v>
      </c>
      <c r="M261" s="184" t="s">
        <v>837</v>
      </c>
      <c r="Z261" s="163"/>
      <c r="AS261" s="283"/>
      <c r="AT261" s="283"/>
      <c r="AU261" s="283"/>
      <c r="AV261" s="283"/>
      <c r="AW261" s="283"/>
      <c r="AX261" s="283"/>
      <c r="AY261" s="363"/>
      <c r="AZ261" s="283"/>
      <c r="BA261" s="283"/>
      <c r="BB261" s="283"/>
      <c r="BC261" s="283"/>
      <c r="BD261" s="164"/>
      <c r="BE261" s="164"/>
      <c r="BF261" s="164"/>
      <c r="BG261" s="164"/>
      <c r="BH261" s="164"/>
      <c r="BI261" s="164"/>
      <c r="BJ261" s="165"/>
      <c r="BK261" s="164"/>
      <c r="BL261" s="165"/>
      <c r="BM261" s="165"/>
      <c r="BN261" s="165"/>
      <c r="BO261" s="165"/>
      <c r="BP261" s="165"/>
      <c r="BQ261" s="165"/>
      <c r="BR261" s="165"/>
      <c r="BS261" s="289"/>
      <c r="BT261" s="297">
        <v>16</v>
      </c>
      <c r="BU261" s="284">
        <v>23.1</v>
      </c>
      <c r="BV261" s="298">
        <v>-1</v>
      </c>
      <c r="BW261" s="297"/>
      <c r="BX261" s="297"/>
      <c r="BY261" s="297"/>
      <c r="BZ261" s="297"/>
      <c r="CA261" s="284"/>
      <c r="CB261" s="298"/>
      <c r="CC261" s="297"/>
      <c r="CD261" s="284"/>
      <c r="CE261" s="352"/>
      <c r="CF261" s="298"/>
      <c r="CG261" s="297"/>
      <c r="CH261" s="284"/>
      <c r="CI261" s="352"/>
      <c r="CJ261" s="298"/>
      <c r="CK261" s="297"/>
      <c r="CL261" s="284"/>
      <c r="CM261" s="352"/>
      <c r="CN261" s="298"/>
      <c r="CO261" s="297"/>
      <c r="CP261" s="284"/>
      <c r="CQ261" s="352"/>
      <c r="CR261" s="298"/>
      <c r="CS261" s="297"/>
      <c r="CT261" s="284"/>
      <c r="CU261" s="352"/>
      <c r="CV261" s="352"/>
      <c r="CW261" s="298"/>
      <c r="CX261" s="297"/>
      <c r="CY261" s="284"/>
      <c r="CZ261" s="352"/>
      <c r="DA261" s="352"/>
      <c r="DB261" s="298"/>
      <c r="DC261" s="297"/>
      <c r="DD261" s="284"/>
      <c r="DE261" s="352"/>
      <c r="DF261" s="352"/>
      <c r="DG261" s="298"/>
      <c r="DH261" s="320">
        <v>-1</v>
      </c>
      <c r="DI261" s="319">
        <v>0</v>
      </c>
      <c r="DJ261" s="163">
        <v>16</v>
      </c>
      <c r="DK261" s="163">
        <v>0</v>
      </c>
      <c r="DL261" s="163">
        <v>0</v>
      </c>
      <c r="DM261" s="163">
        <v>1</v>
      </c>
      <c r="DN261" s="163">
        <v>0</v>
      </c>
      <c r="DO261" s="163">
        <v>0</v>
      </c>
      <c r="DP261" s="165">
        <v>23.1</v>
      </c>
      <c r="DQ261" s="165"/>
      <c r="DR261" s="165">
        <v>23.100000381469702</v>
      </c>
      <c r="DS261" s="163">
        <v>99</v>
      </c>
      <c r="DT261" s="163">
        <v>18</v>
      </c>
      <c r="DU261" s="163">
        <v>11</v>
      </c>
      <c r="DV261" s="163">
        <v>10</v>
      </c>
      <c r="DW261" s="163">
        <v>4</v>
      </c>
      <c r="DX261" s="163">
        <v>10</v>
      </c>
      <c r="DY261" s="163">
        <v>0</v>
      </c>
      <c r="DZ261" s="163">
        <v>3</v>
      </c>
      <c r="EA261" s="163">
        <v>0</v>
      </c>
      <c r="EB261" s="163">
        <v>1</v>
      </c>
      <c r="EC261" s="163">
        <v>25</v>
      </c>
      <c r="ED261" s="165">
        <v>9.64285766835118</v>
      </c>
      <c r="EE261" s="165">
        <v>3.8571430673404699</v>
      </c>
      <c r="EF261" s="165">
        <v>1.54285722693618</v>
      </c>
      <c r="EG261" s="165">
        <v>6.9428575212128498</v>
      </c>
      <c r="EH261" s="166">
        <v>1.20000006539481</v>
      </c>
      <c r="EI261" s="165">
        <v>95.860252302188997</v>
      </c>
      <c r="EJ261" s="164">
        <v>0.209302325581395</v>
      </c>
      <c r="EK261" s="164">
        <v>0.24561403508771901</v>
      </c>
      <c r="EL261" s="283">
        <v>0.38983050800000002</v>
      </c>
      <c r="EM261" s="283">
        <v>0.20338982999999999</v>
      </c>
      <c r="EN261" s="283">
        <v>0.40677966100000001</v>
      </c>
      <c r="EO261" s="283">
        <v>8.1967209999999999E-2</v>
      </c>
      <c r="EP261" s="283">
        <v>0.39344262000000002</v>
      </c>
      <c r="EQ261" s="283">
        <v>0.10632911</v>
      </c>
      <c r="ER261" s="165">
        <v>0.18099628040333299</v>
      </c>
      <c r="ES261" s="166">
        <v>3.8571430673404699</v>
      </c>
      <c r="ET261" s="166">
        <v>4.1399999999999997</v>
      </c>
      <c r="EU261" s="166">
        <v>4.9238315858646304</v>
      </c>
      <c r="EV261" s="166">
        <v>4.2505682922842603</v>
      </c>
      <c r="EW261" s="166">
        <v>3.7338595695272199</v>
      </c>
      <c r="EX261" s="289">
        <v>-9.4132199883460999E-2</v>
      </c>
    </row>
    <row r="262" spans="1:272" ht="13" customHeight="1">
      <c r="A262" s="160" t="s">
        <v>2170</v>
      </c>
      <c r="B262" s="160">
        <v>10069</v>
      </c>
      <c r="C262" s="160">
        <v>17149</v>
      </c>
      <c r="D262" s="160">
        <v>593334</v>
      </c>
      <c r="E262" s="160" t="s">
        <v>438</v>
      </c>
      <c r="G262" s="175"/>
      <c r="H262" s="168" t="s">
        <v>913</v>
      </c>
      <c r="I262" s="169" t="s">
        <v>82</v>
      </c>
      <c r="J262" s="170">
        <v>31</v>
      </c>
      <c r="K262" s="161">
        <v>1</v>
      </c>
      <c r="M262" s="184" t="s">
        <v>837</v>
      </c>
      <c r="Z262" s="163"/>
      <c r="AS262" s="283"/>
      <c r="AT262" s="283"/>
      <c r="AU262" s="283"/>
      <c r="AV262" s="283"/>
      <c r="AW262" s="283"/>
      <c r="AX262" s="283"/>
      <c r="AY262" s="363"/>
      <c r="AZ262" s="283"/>
      <c r="BA262" s="283"/>
      <c r="BB262" s="283"/>
      <c r="BC262" s="283"/>
      <c r="BD262" s="164"/>
      <c r="BE262" s="164"/>
      <c r="BF262" s="164"/>
      <c r="BG262" s="164"/>
      <c r="BH262" s="164"/>
      <c r="BI262" s="164"/>
      <c r="BJ262" s="165"/>
      <c r="BK262" s="164"/>
      <c r="BL262" s="165"/>
      <c r="BM262" s="165"/>
      <c r="BN262" s="165"/>
      <c r="BO262" s="165"/>
      <c r="BP262" s="165"/>
      <c r="BQ262" s="165"/>
      <c r="BR262" s="165"/>
      <c r="BS262" s="289"/>
      <c r="BT262" s="297">
        <v>7</v>
      </c>
      <c r="BU262" s="284">
        <v>20.2</v>
      </c>
      <c r="BV262" s="298">
        <v>-1</v>
      </c>
      <c r="BW262" s="297"/>
      <c r="BX262" s="297"/>
      <c r="BY262" s="297"/>
      <c r="BZ262" s="297"/>
      <c r="CA262" s="284"/>
      <c r="CB262" s="298"/>
      <c r="CC262" s="297"/>
      <c r="CD262" s="284"/>
      <c r="CE262" s="352"/>
      <c r="CF262" s="298"/>
      <c r="CG262" s="297"/>
      <c r="CH262" s="284"/>
      <c r="CI262" s="352"/>
      <c r="CJ262" s="298"/>
      <c r="CK262" s="297"/>
      <c r="CL262" s="284"/>
      <c r="CM262" s="352"/>
      <c r="CN262" s="298"/>
      <c r="CO262" s="297"/>
      <c r="CP262" s="284"/>
      <c r="CQ262" s="352"/>
      <c r="CR262" s="298"/>
      <c r="CS262" s="297"/>
      <c r="CT262" s="284"/>
      <c r="CU262" s="352"/>
      <c r="CV262" s="352"/>
      <c r="CW262" s="298"/>
      <c r="CX262" s="297"/>
      <c r="CY262" s="284"/>
      <c r="CZ262" s="352"/>
      <c r="DA262" s="352"/>
      <c r="DB262" s="298"/>
      <c r="DC262" s="297"/>
      <c r="DD262" s="284"/>
      <c r="DE262" s="352"/>
      <c r="DF262" s="352"/>
      <c r="DG262" s="298"/>
      <c r="DH262" s="320">
        <v>-1</v>
      </c>
      <c r="DI262" s="319">
        <v>0</v>
      </c>
      <c r="DJ262" s="163">
        <v>7</v>
      </c>
      <c r="DK262" s="163">
        <v>2</v>
      </c>
      <c r="DL262" s="163">
        <v>0</v>
      </c>
      <c r="DM262" s="163">
        <v>0</v>
      </c>
      <c r="DN262" s="163">
        <v>1</v>
      </c>
      <c r="DO262" s="163">
        <v>0</v>
      </c>
      <c r="DP262" s="165">
        <v>20.2</v>
      </c>
      <c r="DQ262" s="165">
        <v>9</v>
      </c>
      <c r="DR262" s="165">
        <v>11.199999809265099</v>
      </c>
      <c r="DS262" s="163">
        <v>100</v>
      </c>
      <c r="DT262" s="163">
        <v>25</v>
      </c>
      <c r="DU262" s="163">
        <v>19</v>
      </c>
      <c r="DV262" s="163">
        <v>18</v>
      </c>
      <c r="DW262" s="163">
        <v>4</v>
      </c>
      <c r="DX262" s="163">
        <v>13</v>
      </c>
      <c r="DY262" s="163">
        <v>1</v>
      </c>
      <c r="DZ262" s="163">
        <v>2</v>
      </c>
      <c r="EA262" s="163">
        <v>2</v>
      </c>
      <c r="EB262" s="163">
        <v>1</v>
      </c>
      <c r="EC262" s="163">
        <v>18</v>
      </c>
      <c r="ED262" s="165">
        <v>7.8387099185669697</v>
      </c>
      <c r="EE262" s="165">
        <v>5.6612904967428097</v>
      </c>
      <c r="EF262" s="165">
        <v>1.7419355374593199</v>
      </c>
      <c r="EG262" s="165">
        <v>10.8870971091208</v>
      </c>
      <c r="EH262" s="166">
        <v>1.8387097339848399</v>
      </c>
      <c r="EI262" s="165">
        <v>142.77034080281399</v>
      </c>
      <c r="EJ262" s="164">
        <v>0.29411764705882298</v>
      </c>
      <c r="EK262" s="164">
        <v>0.33333333333333298</v>
      </c>
      <c r="EL262" s="283">
        <v>0.33333333300000001</v>
      </c>
      <c r="EM262" s="283">
        <v>0.212121212</v>
      </c>
      <c r="EN262" s="283">
        <v>0.45454545400000002</v>
      </c>
      <c r="EO262" s="283">
        <v>7.4626869999999998E-2</v>
      </c>
      <c r="EP262" s="283">
        <v>0.35820896000000002</v>
      </c>
      <c r="EQ262" s="283">
        <v>9.3833780000000006E-2</v>
      </c>
      <c r="ER262" s="165">
        <v>0.140775898772935</v>
      </c>
      <c r="ES262" s="166">
        <v>7.8387099185669697</v>
      </c>
      <c r="ET262" s="166">
        <v>5.55</v>
      </c>
      <c r="EU262" s="166">
        <v>6.1183016269933903</v>
      </c>
      <c r="EV262" s="166">
        <v>5.7971639561799302</v>
      </c>
      <c r="EW262" s="166">
        <v>5.2485755604367696</v>
      </c>
      <c r="EX262" s="289">
        <v>-0.19804674386978099</v>
      </c>
    </row>
    <row r="263" spans="1:272" ht="13" customHeight="1">
      <c r="A263" s="160" t="s">
        <v>2170</v>
      </c>
      <c r="B263" s="160">
        <v>9544</v>
      </c>
      <c r="C263" s="160">
        <v>13470</v>
      </c>
      <c r="D263" s="160">
        <v>608371</v>
      </c>
      <c r="E263" s="160" t="s">
        <v>3331</v>
      </c>
      <c r="G263" s="175"/>
      <c r="H263" s="168" t="s">
        <v>745</v>
      </c>
      <c r="I263" s="169" t="s">
        <v>24</v>
      </c>
      <c r="J263" s="170">
        <v>30</v>
      </c>
      <c r="K263" s="161">
        <v>1</v>
      </c>
      <c r="M263" s="184" t="s">
        <v>837</v>
      </c>
      <c r="Z263" s="163"/>
      <c r="AS263" s="283"/>
      <c r="AT263" s="283"/>
      <c r="AU263" s="283"/>
      <c r="AV263" s="283"/>
      <c r="AW263" s="283"/>
      <c r="AX263" s="283"/>
      <c r="AY263" s="363"/>
      <c r="AZ263" s="283"/>
      <c r="BA263" s="283"/>
      <c r="BB263" s="283"/>
      <c r="BC263" s="283"/>
      <c r="BD263" s="164"/>
      <c r="BE263" s="164"/>
      <c r="BF263" s="164"/>
      <c r="BG263" s="164"/>
      <c r="BH263" s="164"/>
      <c r="BI263" s="164"/>
      <c r="BJ263" s="165"/>
      <c r="BK263" s="164"/>
      <c r="BL263" s="165"/>
      <c r="BM263" s="165"/>
      <c r="BN263" s="165"/>
      <c r="BO263" s="165"/>
      <c r="BP263" s="165"/>
      <c r="BQ263" s="165"/>
      <c r="BR263" s="165"/>
      <c r="BS263" s="289"/>
      <c r="BT263" s="297">
        <v>58</v>
      </c>
      <c r="BU263" s="284">
        <v>49.1</v>
      </c>
      <c r="BV263" s="298">
        <v>0</v>
      </c>
      <c r="BW263" s="297"/>
      <c r="BX263" s="297"/>
      <c r="BY263" s="297"/>
      <c r="BZ263" s="297"/>
      <c r="CA263" s="284"/>
      <c r="CB263" s="298"/>
      <c r="CC263" s="297"/>
      <c r="CD263" s="284"/>
      <c r="CE263" s="352"/>
      <c r="CF263" s="298"/>
      <c r="CG263" s="297"/>
      <c r="CH263" s="284"/>
      <c r="CI263" s="352"/>
      <c r="CJ263" s="298"/>
      <c r="CK263" s="297"/>
      <c r="CL263" s="284"/>
      <c r="CM263" s="352"/>
      <c r="CN263" s="298"/>
      <c r="CO263" s="297"/>
      <c r="CP263" s="284"/>
      <c r="CQ263" s="352"/>
      <c r="CR263" s="298"/>
      <c r="CS263" s="297"/>
      <c r="CT263" s="284"/>
      <c r="CU263" s="352"/>
      <c r="CV263" s="352"/>
      <c r="CW263" s="298"/>
      <c r="CX263" s="297"/>
      <c r="CY263" s="284"/>
      <c r="CZ263" s="352"/>
      <c r="DA263" s="352"/>
      <c r="DB263" s="298"/>
      <c r="DC263" s="297"/>
      <c r="DD263" s="284"/>
      <c r="DE263" s="352"/>
      <c r="DF263" s="352"/>
      <c r="DG263" s="298"/>
      <c r="DH263" s="320">
        <v>0</v>
      </c>
      <c r="DI263" s="319">
        <v>0</v>
      </c>
      <c r="DJ263" s="163">
        <v>58</v>
      </c>
      <c r="DK263" s="163">
        <v>0</v>
      </c>
      <c r="DL263" s="163">
        <v>0</v>
      </c>
      <c r="DM263" s="163">
        <v>1</v>
      </c>
      <c r="DN263" s="163">
        <v>6</v>
      </c>
      <c r="DO263" s="163">
        <v>1</v>
      </c>
      <c r="DP263" s="165">
        <v>49.1</v>
      </c>
      <c r="DQ263" s="165"/>
      <c r="DR263" s="165">
        <v>49.099998474121001</v>
      </c>
      <c r="DS263" s="163">
        <v>215</v>
      </c>
      <c r="DT263" s="163">
        <v>41</v>
      </c>
      <c r="DU263" s="163">
        <v>24</v>
      </c>
      <c r="DV263" s="163">
        <v>24</v>
      </c>
      <c r="DW263" s="163">
        <v>8</v>
      </c>
      <c r="DX263" s="163">
        <v>30</v>
      </c>
      <c r="DY263" s="163">
        <v>0</v>
      </c>
      <c r="DZ263" s="163">
        <v>2</v>
      </c>
      <c r="EA263" s="163">
        <v>2</v>
      </c>
      <c r="EB263" s="163">
        <v>0</v>
      </c>
      <c r="EC263" s="163">
        <v>49</v>
      </c>
      <c r="ED263" s="165">
        <v>8.9391913204584803</v>
      </c>
      <c r="EE263" s="165">
        <v>5.4729742778317201</v>
      </c>
      <c r="EF263" s="165">
        <v>1.4594598074217899</v>
      </c>
      <c r="EG263" s="165">
        <v>7.4797315130366799</v>
      </c>
      <c r="EH263" s="166">
        <v>1.4391895323187101</v>
      </c>
      <c r="EI263" s="165">
        <v>112.700815595809</v>
      </c>
      <c r="EJ263" s="164">
        <v>0.22404371584699401</v>
      </c>
      <c r="EK263" s="164">
        <v>0.26190476190476097</v>
      </c>
      <c r="EL263" s="283">
        <v>0.28030303000000001</v>
      </c>
      <c r="EM263" s="283">
        <v>0.17424242400000001</v>
      </c>
      <c r="EN263" s="283">
        <v>0.54545454500000001</v>
      </c>
      <c r="EO263" s="283">
        <v>9.7014929999999999E-2</v>
      </c>
      <c r="EP263" s="283">
        <v>0.31343283999999999</v>
      </c>
      <c r="EQ263" s="283">
        <v>0.10734463</v>
      </c>
      <c r="ER263" s="165">
        <v>8.6582685498852202E-2</v>
      </c>
      <c r="ES263" s="166">
        <v>4.37837942226537</v>
      </c>
      <c r="ET263" s="166">
        <v>4.37</v>
      </c>
      <c r="EU263" s="166">
        <v>5.2342566934792902</v>
      </c>
      <c r="EV263" s="166">
        <v>5.3330047984619204</v>
      </c>
      <c r="EW263" s="166">
        <v>4.7537006215069004</v>
      </c>
      <c r="EX263" s="289">
        <v>-0.29162406176328598</v>
      </c>
    </row>
    <row r="264" spans="1:272" ht="13" customHeight="1">
      <c r="A264" s="160" t="s">
        <v>2170</v>
      </c>
      <c r="B264" s="160">
        <v>11548</v>
      </c>
      <c r="C264" s="160">
        <v>19403</v>
      </c>
      <c r="D264" s="160">
        <v>621363</v>
      </c>
      <c r="E264" s="160" t="s">
        <v>2178</v>
      </c>
      <c r="G264" s="175"/>
      <c r="H264" s="168" t="s">
        <v>1279</v>
      </c>
      <c r="I264" s="169" t="s">
        <v>802</v>
      </c>
      <c r="J264" s="170">
        <v>30</v>
      </c>
      <c r="K264" s="161">
        <v>1</v>
      </c>
      <c r="M264" s="184" t="s">
        <v>46</v>
      </c>
      <c r="Z264" s="163"/>
      <c r="AS264" s="283"/>
      <c r="AT264" s="283"/>
      <c r="AU264" s="283"/>
      <c r="AV264" s="283"/>
      <c r="AW264" s="283"/>
      <c r="AX264" s="283"/>
      <c r="AY264" s="363"/>
      <c r="AZ264" s="283"/>
      <c r="BA264" s="283"/>
      <c r="BB264" s="283"/>
      <c r="BC264" s="283"/>
      <c r="BD264" s="164"/>
      <c r="BE264" s="164"/>
      <c r="BF264" s="164"/>
      <c r="BG264" s="164"/>
      <c r="BH264" s="164"/>
      <c r="BI264" s="164"/>
      <c r="BJ264" s="165"/>
      <c r="BK264" s="164"/>
      <c r="BL264" s="165"/>
      <c r="BM264" s="165"/>
      <c r="BN264" s="165"/>
      <c r="BO264" s="165"/>
      <c r="BP264" s="165"/>
      <c r="BQ264" s="165"/>
      <c r="BR264" s="165"/>
      <c r="BS264" s="289"/>
      <c r="BT264" s="297">
        <v>43</v>
      </c>
      <c r="BU264" s="284">
        <v>37.1</v>
      </c>
      <c r="BV264" s="298">
        <v>0</v>
      </c>
      <c r="BW264" s="297"/>
      <c r="BX264" s="297"/>
      <c r="BY264" s="297"/>
      <c r="BZ264" s="297"/>
      <c r="CA264" s="284"/>
      <c r="CB264" s="298"/>
      <c r="CC264" s="297"/>
      <c r="CD264" s="284"/>
      <c r="CE264" s="352"/>
      <c r="CF264" s="298"/>
      <c r="CG264" s="297"/>
      <c r="CH264" s="284"/>
      <c r="CI264" s="352"/>
      <c r="CJ264" s="298"/>
      <c r="CK264" s="297"/>
      <c r="CL264" s="284"/>
      <c r="CM264" s="352"/>
      <c r="CN264" s="298"/>
      <c r="CO264" s="297"/>
      <c r="CP264" s="284"/>
      <c r="CQ264" s="352"/>
      <c r="CR264" s="298"/>
      <c r="CS264" s="297"/>
      <c r="CT264" s="284"/>
      <c r="CU264" s="352"/>
      <c r="CV264" s="352"/>
      <c r="CW264" s="298"/>
      <c r="CX264" s="297"/>
      <c r="CY264" s="284"/>
      <c r="CZ264" s="352"/>
      <c r="DA264" s="352"/>
      <c r="DB264" s="298"/>
      <c r="DC264" s="297"/>
      <c r="DD264" s="284"/>
      <c r="DE264" s="352"/>
      <c r="DF264" s="352"/>
      <c r="DG264" s="298"/>
      <c r="DH264" s="320">
        <v>0</v>
      </c>
      <c r="DI264" s="319">
        <v>0</v>
      </c>
      <c r="DJ264" s="163">
        <v>43</v>
      </c>
      <c r="DK264" s="163">
        <v>0</v>
      </c>
      <c r="DL264" s="163">
        <v>0</v>
      </c>
      <c r="DM264" s="163">
        <v>1</v>
      </c>
      <c r="DN264" s="163">
        <v>2</v>
      </c>
      <c r="DO264" s="163">
        <v>2</v>
      </c>
      <c r="DP264" s="165">
        <v>37.1</v>
      </c>
      <c r="DQ264" s="165"/>
      <c r="DR264" s="165">
        <v>37.099998474121001</v>
      </c>
      <c r="DS264" s="163">
        <v>153</v>
      </c>
      <c r="DT264" s="163">
        <v>30</v>
      </c>
      <c r="DU264" s="163">
        <v>16</v>
      </c>
      <c r="DV264" s="163">
        <v>16</v>
      </c>
      <c r="DW264" s="163">
        <v>7</v>
      </c>
      <c r="DX264" s="163">
        <v>13</v>
      </c>
      <c r="DY264" s="163">
        <v>2</v>
      </c>
      <c r="DZ264" s="163">
        <v>0</v>
      </c>
      <c r="EA264" s="163">
        <v>1</v>
      </c>
      <c r="EB264" s="163">
        <v>0</v>
      </c>
      <c r="EC264" s="163">
        <v>33</v>
      </c>
      <c r="ED264" s="165">
        <v>7.9553582266886798</v>
      </c>
      <c r="EE264" s="165">
        <v>3.13392899839251</v>
      </c>
      <c r="EF264" s="165">
        <v>1.6875002299036601</v>
      </c>
      <c r="EG264" s="165">
        <v>7.2321438424442599</v>
      </c>
      <c r="EH264" s="166">
        <v>1.15178587120408</v>
      </c>
      <c r="EI264" s="165">
        <v>92.008731829021997</v>
      </c>
      <c r="EJ264" s="164">
        <v>0.214285714285714</v>
      </c>
      <c r="EK264" s="164">
        <v>0.23</v>
      </c>
      <c r="EL264" s="283">
        <v>0.33333333300000001</v>
      </c>
      <c r="EM264" s="283">
        <v>0.16190476100000001</v>
      </c>
      <c r="EN264" s="283">
        <v>0.50476190399999998</v>
      </c>
      <c r="EO264" s="283">
        <v>8.4112149999999997E-2</v>
      </c>
      <c r="EP264" s="283">
        <v>0.42056074999999998</v>
      </c>
      <c r="EQ264" s="283">
        <v>9.0239410000000006E-2</v>
      </c>
      <c r="ER264" s="165">
        <v>-0.31173636868128202</v>
      </c>
      <c r="ES264" s="166">
        <v>3.8571433826369299</v>
      </c>
      <c r="ET264" s="166">
        <v>3.75</v>
      </c>
      <c r="EU264" s="166">
        <v>4.8809745808037199</v>
      </c>
      <c r="EV264" s="166">
        <v>4.5901238406339999</v>
      </c>
      <c r="EW264" s="166">
        <v>4.1188903433866901</v>
      </c>
      <c r="EX264" s="289">
        <v>-0.321261316537857</v>
      </c>
    </row>
    <row r="265" spans="1:272" ht="13" customHeight="1">
      <c r="A265" s="160" t="s">
        <v>2170</v>
      </c>
      <c r="B265" s="160">
        <v>12635</v>
      </c>
      <c r="C265" s="160">
        <v>21267</v>
      </c>
      <c r="D265" s="160">
        <v>656234</v>
      </c>
      <c r="E265" s="160" t="s">
        <v>246</v>
      </c>
      <c r="G265" s="175"/>
      <c r="H265" s="162" t="s">
        <v>2964</v>
      </c>
      <c r="I265" s="162" t="s">
        <v>247</v>
      </c>
      <c r="J265" s="160">
        <v>28</v>
      </c>
      <c r="K265" s="161">
        <v>1</v>
      </c>
      <c r="M265" s="184" t="s">
        <v>837</v>
      </c>
      <c r="Z265" s="163"/>
      <c r="AS265" s="283"/>
      <c r="AT265" s="283"/>
      <c r="AU265" s="283"/>
      <c r="AV265" s="283"/>
      <c r="AW265" s="283"/>
      <c r="AX265" s="283"/>
      <c r="AY265" s="363"/>
      <c r="AZ265" s="283"/>
      <c r="BA265" s="283"/>
      <c r="BB265" s="283"/>
      <c r="BC265" s="283"/>
      <c r="BD265" s="164"/>
      <c r="BE265" s="164"/>
      <c r="BF265" s="164"/>
      <c r="BG265" s="164"/>
      <c r="BH265" s="164"/>
      <c r="BI265" s="164"/>
      <c r="BJ265" s="165"/>
      <c r="BK265" s="164"/>
      <c r="BL265" s="165"/>
      <c r="BM265" s="165"/>
      <c r="BN265" s="165"/>
      <c r="BO265" s="165"/>
      <c r="BP265" s="165"/>
      <c r="BQ265" s="165"/>
      <c r="BR265" s="165"/>
      <c r="BS265" s="289"/>
      <c r="BT265" s="297">
        <v>35</v>
      </c>
      <c r="BU265" s="284">
        <v>40</v>
      </c>
      <c r="BV265" s="298">
        <v>0</v>
      </c>
      <c r="BW265" s="297"/>
      <c r="BX265" s="297"/>
      <c r="BY265" s="297"/>
      <c r="BZ265" s="297"/>
      <c r="CA265" s="284"/>
      <c r="CB265" s="298"/>
      <c r="CC265" s="297"/>
      <c r="CD265" s="284"/>
      <c r="CE265" s="352"/>
      <c r="CF265" s="298"/>
      <c r="CG265" s="297"/>
      <c r="CH265" s="284"/>
      <c r="CI265" s="352"/>
      <c r="CJ265" s="298"/>
      <c r="CK265" s="297"/>
      <c r="CL265" s="284"/>
      <c r="CM265" s="352"/>
      <c r="CN265" s="298"/>
      <c r="CO265" s="297"/>
      <c r="CP265" s="284"/>
      <c r="CQ265" s="352"/>
      <c r="CR265" s="298"/>
      <c r="CS265" s="297"/>
      <c r="CT265" s="284"/>
      <c r="CU265" s="352"/>
      <c r="CV265" s="352"/>
      <c r="CW265" s="298"/>
      <c r="CX265" s="297"/>
      <c r="CY265" s="284"/>
      <c r="CZ265" s="352"/>
      <c r="DA265" s="352"/>
      <c r="DB265" s="298"/>
      <c r="DC265" s="297"/>
      <c r="DD265" s="284"/>
      <c r="DE265" s="352"/>
      <c r="DF265" s="352"/>
      <c r="DG265" s="298"/>
      <c r="DH265" s="320">
        <v>0</v>
      </c>
      <c r="DI265" s="319">
        <v>0</v>
      </c>
      <c r="DJ265" s="163">
        <v>35</v>
      </c>
      <c r="DK265" s="163">
        <v>0</v>
      </c>
      <c r="DL265" s="163">
        <v>0</v>
      </c>
      <c r="DM265" s="163">
        <v>2</v>
      </c>
      <c r="DN265" s="163">
        <v>2</v>
      </c>
      <c r="DO265" s="163">
        <v>1</v>
      </c>
      <c r="DP265" s="165">
        <v>40</v>
      </c>
      <c r="DQ265" s="165"/>
      <c r="DR265" s="165">
        <v>40</v>
      </c>
      <c r="DS265" s="163">
        <v>185</v>
      </c>
      <c r="DT265" s="163">
        <v>43</v>
      </c>
      <c r="DU265" s="163">
        <v>21</v>
      </c>
      <c r="DV265" s="163">
        <v>20</v>
      </c>
      <c r="DW265" s="163">
        <v>5</v>
      </c>
      <c r="DX265" s="163">
        <v>25</v>
      </c>
      <c r="DY265" s="163">
        <v>1</v>
      </c>
      <c r="DZ265" s="163">
        <v>4</v>
      </c>
      <c r="EA265" s="163">
        <v>1</v>
      </c>
      <c r="EB265" s="163">
        <v>0</v>
      </c>
      <c r="EC265" s="163">
        <v>31</v>
      </c>
      <c r="ED265" s="165">
        <v>6.9750013303759202</v>
      </c>
      <c r="EE265" s="165">
        <v>5.6250010728838102</v>
      </c>
      <c r="EF265" s="165">
        <v>1.1250002145767599</v>
      </c>
      <c r="EG265" s="165">
        <v>9.6750018453601498</v>
      </c>
      <c r="EH265" s="166">
        <v>1.70000032424932</v>
      </c>
      <c r="EI265" s="165">
        <v>131.99996778826599</v>
      </c>
      <c r="EJ265" s="164">
        <v>0.27564102564102499</v>
      </c>
      <c r="EK265" s="164">
        <v>0.31666666666666599</v>
      </c>
      <c r="EL265" s="283">
        <v>0.46721311399999998</v>
      </c>
      <c r="EM265" s="283">
        <v>0.180327868</v>
      </c>
      <c r="EN265" s="283">
        <v>0.35245901600000001</v>
      </c>
      <c r="EO265" s="283">
        <v>8.7999999999999995E-2</v>
      </c>
      <c r="EP265" s="283">
        <v>0.41599999999999998</v>
      </c>
      <c r="EQ265" s="283">
        <v>9.3567250000000005E-2</v>
      </c>
      <c r="ER265" s="165">
        <v>-0.125799281006649</v>
      </c>
      <c r="ES265" s="166">
        <v>4.5000008583070397</v>
      </c>
      <c r="ET265" s="166">
        <v>5.34</v>
      </c>
      <c r="EU265" s="166">
        <v>5.4166890621186097</v>
      </c>
      <c r="EV265" s="166">
        <v>5.4172021166469504</v>
      </c>
      <c r="EW265" s="166">
        <v>5.1399880098213302</v>
      </c>
      <c r="EX265" s="289">
        <v>-0.35906192660331698</v>
      </c>
    </row>
    <row r="266" spans="1:272" ht="13" customHeight="1">
      <c r="A266" s="160" t="s">
        <v>2170</v>
      </c>
      <c r="B266" s="160">
        <v>11900</v>
      </c>
      <c r="C266" s="160">
        <v>13190</v>
      </c>
      <c r="D266" s="160">
        <v>607179</v>
      </c>
      <c r="E266" s="160" t="s">
        <v>2171</v>
      </c>
      <c r="G266" s="175"/>
      <c r="H266" s="162" t="s">
        <v>1939</v>
      </c>
      <c r="I266" s="162" t="s">
        <v>539</v>
      </c>
      <c r="J266" s="161">
        <v>31</v>
      </c>
      <c r="K266" s="161">
        <v>1</v>
      </c>
      <c r="M266" s="184" t="s">
        <v>837</v>
      </c>
      <c r="Z266" s="163"/>
      <c r="AS266" s="283"/>
      <c r="AT266" s="283"/>
      <c r="AU266" s="283"/>
      <c r="AV266" s="283"/>
      <c r="AW266" s="283"/>
      <c r="AX266" s="283"/>
      <c r="AY266" s="363"/>
      <c r="AZ266" s="283"/>
      <c r="BA266" s="283"/>
      <c r="BB266" s="283"/>
      <c r="BC266" s="283"/>
      <c r="BD266" s="164"/>
      <c r="BE266" s="164"/>
      <c r="BF266" s="164"/>
      <c r="BG266" s="164"/>
      <c r="BH266" s="164"/>
      <c r="BI266" s="164"/>
      <c r="BJ266" s="165"/>
      <c r="BK266" s="164"/>
      <c r="BL266" s="165"/>
      <c r="BM266" s="165"/>
      <c r="BN266" s="165"/>
      <c r="BO266" s="165"/>
      <c r="BP266" s="165"/>
      <c r="BQ266" s="165"/>
      <c r="BR266" s="165"/>
      <c r="BS266" s="289"/>
      <c r="BT266" s="297">
        <v>41</v>
      </c>
      <c r="BU266" s="284">
        <v>41.2</v>
      </c>
      <c r="BV266" s="298">
        <v>1</v>
      </c>
      <c r="BW266" s="297"/>
      <c r="BX266" s="297"/>
      <c r="BY266" s="297"/>
      <c r="BZ266" s="297"/>
      <c r="CA266" s="284"/>
      <c r="CB266" s="298"/>
      <c r="CC266" s="297"/>
      <c r="CD266" s="284"/>
      <c r="CE266" s="352"/>
      <c r="CF266" s="298"/>
      <c r="CG266" s="297"/>
      <c r="CH266" s="284"/>
      <c r="CI266" s="352"/>
      <c r="CJ266" s="298"/>
      <c r="CK266" s="297"/>
      <c r="CL266" s="284"/>
      <c r="CM266" s="352"/>
      <c r="CN266" s="298"/>
      <c r="CO266" s="297"/>
      <c r="CP266" s="284"/>
      <c r="CQ266" s="352"/>
      <c r="CR266" s="298"/>
      <c r="CS266" s="297"/>
      <c r="CT266" s="284"/>
      <c r="CU266" s="352"/>
      <c r="CV266" s="352"/>
      <c r="CW266" s="298"/>
      <c r="CX266" s="297"/>
      <c r="CY266" s="284"/>
      <c r="CZ266" s="352"/>
      <c r="DA266" s="352"/>
      <c r="DB266" s="298"/>
      <c r="DC266" s="297"/>
      <c r="DD266" s="284"/>
      <c r="DE266" s="352"/>
      <c r="DF266" s="352"/>
      <c r="DG266" s="298"/>
      <c r="DH266" s="320">
        <v>1</v>
      </c>
      <c r="DI266" s="319">
        <v>0</v>
      </c>
      <c r="DJ266" s="163">
        <v>41</v>
      </c>
      <c r="DK266" s="163">
        <v>0</v>
      </c>
      <c r="DL266" s="163">
        <v>0</v>
      </c>
      <c r="DM266" s="163">
        <v>1</v>
      </c>
      <c r="DN266" s="163">
        <v>1</v>
      </c>
      <c r="DO266" s="163">
        <v>0</v>
      </c>
      <c r="DP266" s="165">
        <v>41.2</v>
      </c>
      <c r="DQ266" s="165"/>
      <c r="DR266" s="165">
        <v>41.200000762939403</v>
      </c>
      <c r="DS266" s="163">
        <v>196</v>
      </c>
      <c r="DT266" s="163">
        <v>49</v>
      </c>
      <c r="DU266" s="163">
        <v>35</v>
      </c>
      <c r="DV266" s="163">
        <v>31</v>
      </c>
      <c r="DW266" s="163">
        <v>7</v>
      </c>
      <c r="DX266" s="163">
        <v>24</v>
      </c>
      <c r="DY266" s="163">
        <v>0</v>
      </c>
      <c r="DZ266" s="163">
        <v>2</v>
      </c>
      <c r="EA266" s="163">
        <v>1</v>
      </c>
      <c r="EB266" s="163">
        <v>0</v>
      </c>
      <c r="EC266" s="163">
        <v>35</v>
      </c>
      <c r="ED266" s="165">
        <v>7.5600011535646203</v>
      </c>
      <c r="EE266" s="165">
        <v>5.1840007910157402</v>
      </c>
      <c r="EF266" s="165">
        <v>1.5120002307129199</v>
      </c>
      <c r="EG266" s="165">
        <v>10.584001614990401</v>
      </c>
      <c r="EH266" s="166">
        <v>1.75200026733402</v>
      </c>
      <c r="EI266" s="165">
        <v>136.037608672365</v>
      </c>
      <c r="EJ266" s="164">
        <v>0.28823529411764698</v>
      </c>
      <c r="EK266" s="164">
        <v>0.328125</v>
      </c>
      <c r="EL266" s="283">
        <v>0.40601503700000002</v>
      </c>
      <c r="EM266" s="283">
        <v>0.165413533</v>
      </c>
      <c r="EN266" s="283">
        <v>0.42857142799999998</v>
      </c>
      <c r="EO266" s="283">
        <v>8.8888889999999998E-2</v>
      </c>
      <c r="EP266" s="283">
        <v>0.42962962999999998</v>
      </c>
      <c r="EQ266" s="283">
        <v>8.1743869999999996E-2</v>
      </c>
      <c r="ER266" s="165">
        <v>-1.1416657421492999</v>
      </c>
      <c r="ES266" s="166">
        <v>6.6960010217286703</v>
      </c>
      <c r="ET266" s="166">
        <v>5.17</v>
      </c>
      <c r="EU266" s="166">
        <v>5.54268899551397</v>
      </c>
      <c r="EV266" s="166">
        <v>5.42724884623492</v>
      </c>
      <c r="EW266" s="166">
        <v>4.9188507973187798</v>
      </c>
      <c r="EX266" s="289">
        <v>-0.484448611736297</v>
      </c>
    </row>
    <row r="267" spans="1:272" ht="13" customHeight="1">
      <c r="A267" s="160" t="s">
        <v>2170</v>
      </c>
      <c r="B267" s="160">
        <v>12751</v>
      </c>
      <c r="C267" s="160">
        <v>21863</v>
      </c>
      <c r="D267" s="160">
        <v>666277</v>
      </c>
      <c r="E267" s="160" t="s">
        <v>686</v>
      </c>
      <c r="G267" s="175"/>
      <c r="H267" s="162" t="s">
        <v>3435</v>
      </c>
      <c r="I267" s="162" t="s">
        <v>112</v>
      </c>
      <c r="J267" s="160">
        <v>25</v>
      </c>
      <c r="K267" s="161">
        <v>1</v>
      </c>
      <c r="Z267" s="163"/>
      <c r="AS267" s="283"/>
      <c r="AT267" s="283"/>
      <c r="AU267" s="283"/>
      <c r="AV267" s="283"/>
      <c r="AW267" s="283"/>
      <c r="AX267" s="283"/>
      <c r="AY267" s="363"/>
      <c r="AZ267" s="283"/>
      <c r="BA267" s="283"/>
      <c r="BB267" s="283"/>
      <c r="BC267" s="283"/>
      <c r="BD267" s="164"/>
      <c r="BE267" s="164"/>
      <c r="BF267" s="164"/>
      <c r="BG267" s="164"/>
      <c r="BH267" s="164"/>
      <c r="BI267" s="164"/>
      <c r="BJ267" s="165"/>
      <c r="BK267" s="164"/>
      <c r="BL267" s="165"/>
      <c r="BM267" s="165"/>
      <c r="BN267" s="165"/>
      <c r="BO267" s="165"/>
      <c r="BP267" s="165"/>
      <c r="BQ267" s="165"/>
      <c r="BR267" s="165"/>
      <c r="BS267" s="289"/>
      <c r="BT267" s="297">
        <v>22</v>
      </c>
      <c r="BU267" s="284">
        <v>29.1</v>
      </c>
      <c r="BV267" s="298">
        <v>1</v>
      </c>
      <c r="BW267" s="297"/>
      <c r="BX267" s="297"/>
      <c r="BY267" s="297"/>
      <c r="BZ267" s="297"/>
      <c r="CA267" s="284"/>
      <c r="CB267" s="298"/>
      <c r="CC267" s="297"/>
      <c r="CD267" s="284"/>
      <c r="CE267" s="352"/>
      <c r="CF267" s="298"/>
      <c r="CG267" s="297"/>
      <c r="CH267" s="284"/>
      <c r="CI267" s="352"/>
      <c r="CJ267" s="298"/>
      <c r="CK267" s="297"/>
      <c r="CL267" s="284"/>
      <c r="CM267" s="352"/>
      <c r="CN267" s="298"/>
      <c r="CO267" s="297"/>
      <c r="CP267" s="284"/>
      <c r="CQ267" s="352"/>
      <c r="CR267" s="298"/>
      <c r="CS267" s="297"/>
      <c r="CT267" s="284"/>
      <c r="CU267" s="352"/>
      <c r="CV267" s="352"/>
      <c r="CW267" s="298"/>
      <c r="CX267" s="297"/>
      <c r="CY267" s="284"/>
      <c r="CZ267" s="352"/>
      <c r="DA267" s="352"/>
      <c r="DB267" s="298"/>
      <c r="DC267" s="297"/>
      <c r="DD267" s="284"/>
      <c r="DE267" s="352"/>
      <c r="DF267" s="352"/>
      <c r="DG267" s="298"/>
      <c r="DH267" s="320">
        <v>1</v>
      </c>
      <c r="DI267" s="319">
        <v>0</v>
      </c>
      <c r="DJ267" s="163">
        <v>22</v>
      </c>
      <c r="DK267" s="163">
        <v>0</v>
      </c>
      <c r="DL267" s="163">
        <v>0</v>
      </c>
      <c r="DM267" s="163">
        <v>1</v>
      </c>
      <c r="DN267" s="163">
        <v>1</v>
      </c>
      <c r="DO267" s="163">
        <v>1</v>
      </c>
      <c r="DP267" s="165">
        <v>29.1</v>
      </c>
      <c r="DQ267" s="165"/>
      <c r="DR267" s="165">
        <v>29.100000381469702</v>
      </c>
      <c r="DS267" s="163">
        <v>131</v>
      </c>
      <c r="DT267" s="163">
        <v>27</v>
      </c>
      <c r="DU267" s="163">
        <v>23</v>
      </c>
      <c r="DV267" s="163">
        <v>22</v>
      </c>
      <c r="DW267" s="163">
        <v>7</v>
      </c>
      <c r="DX267" s="163">
        <v>13</v>
      </c>
      <c r="DY267" s="163">
        <v>0</v>
      </c>
      <c r="DZ267" s="163">
        <v>4</v>
      </c>
      <c r="EA267" s="163">
        <v>3</v>
      </c>
      <c r="EB267" s="163">
        <v>0</v>
      </c>
      <c r="EC267" s="163">
        <v>29</v>
      </c>
      <c r="ED267" s="165">
        <v>8.8977288155518899</v>
      </c>
      <c r="EE267" s="165">
        <v>3.9886370552474002</v>
      </c>
      <c r="EF267" s="165">
        <v>2.1477276451332101</v>
      </c>
      <c r="EG267" s="165">
        <v>8.2840923455138302</v>
      </c>
      <c r="EH267" s="166">
        <v>1.3636366000845801</v>
      </c>
      <c r="EI267" s="165">
        <v>105.88232526693599</v>
      </c>
      <c r="EJ267" s="164">
        <v>0.23684210526315699</v>
      </c>
      <c r="EK267" s="164">
        <v>0.256410256410256</v>
      </c>
      <c r="EL267" s="283">
        <v>0.26190476099999999</v>
      </c>
      <c r="EM267" s="283">
        <v>0.29761904700000003</v>
      </c>
      <c r="EN267" s="283">
        <v>0.44047618999999999</v>
      </c>
      <c r="EO267" s="283">
        <v>0.12941175999999999</v>
      </c>
      <c r="EP267" s="283">
        <v>0.45882352999999998</v>
      </c>
      <c r="EQ267" s="283">
        <v>0.10961538</v>
      </c>
      <c r="ER267" s="165">
        <v>-1.7964856716711</v>
      </c>
      <c r="ES267" s="166">
        <v>6.7500011704186802</v>
      </c>
      <c r="ET267" s="166">
        <v>6.73</v>
      </c>
      <c r="EU267" s="166">
        <v>6.0303254931427102</v>
      </c>
      <c r="EV267" s="166">
        <v>4.8353670305702297</v>
      </c>
      <c r="EW267" s="166">
        <v>4.2116022326965297</v>
      </c>
      <c r="EX267" s="289">
        <v>-0.55050104856491</v>
      </c>
    </row>
    <row r="268" spans="1:272" ht="13" customHeight="1">
      <c r="A268" s="160" t="s">
        <v>2170</v>
      </c>
      <c r="B268" s="160">
        <v>9767</v>
      </c>
      <c r="C268" s="160">
        <v>13424</v>
      </c>
      <c r="E268" s="160" t="s">
        <v>276</v>
      </c>
      <c r="G268" s="175"/>
      <c r="H268" s="162" t="s">
        <v>2840</v>
      </c>
      <c r="I268" s="162" t="s">
        <v>260</v>
      </c>
      <c r="J268" s="160">
        <v>32</v>
      </c>
      <c r="K268" s="161">
        <v>1</v>
      </c>
      <c r="M268" s="184" t="s">
        <v>837</v>
      </c>
      <c r="Z268" s="163"/>
      <c r="BT268" s="297"/>
      <c r="BU268" s="284"/>
      <c r="BV268" s="298"/>
      <c r="BW268" s="297"/>
      <c r="BX268" s="297"/>
      <c r="BY268" s="297"/>
      <c r="BZ268" s="297"/>
      <c r="CA268" s="284"/>
      <c r="CB268" s="298"/>
      <c r="CC268" s="297"/>
      <c r="CD268" s="284"/>
      <c r="CE268" s="352"/>
      <c r="CF268" s="298"/>
      <c r="CG268" s="297"/>
      <c r="CH268" s="284"/>
      <c r="CI268" s="352"/>
      <c r="CJ268" s="298"/>
      <c r="CK268" s="297"/>
      <c r="CL268" s="284"/>
      <c r="CM268" s="352"/>
      <c r="CN268" s="298"/>
      <c r="CO268" s="297"/>
      <c r="CP268" s="284"/>
      <c r="CQ268" s="352"/>
      <c r="CR268" s="298"/>
      <c r="CS268" s="297"/>
      <c r="CT268" s="284"/>
      <c r="CU268" s="352"/>
      <c r="CV268" s="352"/>
      <c r="CW268" s="298"/>
      <c r="CX268" s="297"/>
      <c r="CY268" s="284"/>
      <c r="CZ268" s="352"/>
      <c r="DA268" s="352"/>
      <c r="DB268" s="298"/>
      <c r="DC268" s="297"/>
      <c r="DD268" s="284"/>
      <c r="DE268" s="352"/>
      <c r="DF268" s="352"/>
      <c r="DG268" s="298"/>
      <c r="DH268" s="320"/>
      <c r="DI268" s="318"/>
      <c r="DP268" s="165"/>
      <c r="DQ268" s="165"/>
      <c r="DR268" s="165"/>
      <c r="ED268" s="165"/>
      <c r="EE268" s="165"/>
      <c r="EF268" s="165"/>
      <c r="EG268" s="165"/>
      <c r="EH268" s="166"/>
      <c r="EI268" s="166"/>
      <c r="EJ268" s="164"/>
      <c r="EK268" s="164"/>
      <c r="EL268" s="283"/>
      <c r="EM268" s="283"/>
      <c r="EN268" s="283"/>
      <c r="EO268" s="283"/>
      <c r="EP268" s="283"/>
      <c r="EQ268" s="283"/>
      <c r="ER268" s="165"/>
      <c r="ES268" s="166"/>
      <c r="ET268" s="166"/>
      <c r="EU268" s="166"/>
      <c r="EV268" s="166"/>
      <c r="EW268" s="166"/>
      <c r="EX268" s="289"/>
    </row>
    <row r="269" spans="1:272" ht="13" customHeight="1">
      <c r="A269" s="160" t="s">
        <v>2170</v>
      </c>
      <c r="B269" s="160">
        <v>11608</v>
      </c>
      <c r="C269" s="160">
        <v>18413</v>
      </c>
      <c r="E269" s="160" t="s">
        <v>614</v>
      </c>
      <c r="G269" s="175"/>
      <c r="H269" s="168" t="s">
        <v>1293</v>
      </c>
      <c r="I269" s="169" t="s">
        <v>565</v>
      </c>
      <c r="J269" s="170">
        <v>28</v>
      </c>
      <c r="K269" s="161">
        <v>1</v>
      </c>
      <c r="M269" s="184" t="s">
        <v>837</v>
      </c>
      <c r="Z269" s="163"/>
      <c r="BT269" s="297"/>
      <c r="BU269" s="284"/>
      <c r="BV269" s="298"/>
      <c r="BW269" s="297"/>
      <c r="BX269" s="297"/>
      <c r="BY269" s="297"/>
      <c r="BZ269" s="297"/>
      <c r="CA269" s="284"/>
      <c r="CB269" s="298"/>
      <c r="CC269" s="297"/>
      <c r="CD269" s="284"/>
      <c r="CE269" s="352"/>
      <c r="CF269" s="298"/>
      <c r="CG269" s="297"/>
      <c r="CH269" s="284"/>
      <c r="CI269" s="352"/>
      <c r="CJ269" s="298"/>
      <c r="CK269" s="297"/>
      <c r="CL269" s="284"/>
      <c r="CM269" s="352"/>
      <c r="CN269" s="298"/>
      <c r="CO269" s="297"/>
      <c r="CP269" s="284"/>
      <c r="CQ269" s="352"/>
      <c r="CR269" s="298"/>
      <c r="CS269" s="297"/>
      <c r="CT269" s="284"/>
      <c r="CU269" s="352"/>
      <c r="CV269" s="352"/>
      <c r="CW269" s="298"/>
      <c r="CX269" s="297"/>
      <c r="CY269" s="284"/>
      <c r="CZ269" s="352"/>
      <c r="DA269" s="352"/>
      <c r="DB269" s="298"/>
      <c r="DC269" s="297"/>
      <c r="DD269" s="284"/>
      <c r="DE269" s="352"/>
      <c r="DF269" s="352"/>
      <c r="DG269" s="298"/>
      <c r="DH269" s="320"/>
      <c r="DI269" s="318"/>
      <c r="DP269" s="165"/>
      <c r="DQ269" s="165"/>
      <c r="DR269" s="165"/>
      <c r="ED269" s="165"/>
      <c r="EE269" s="165"/>
      <c r="EF269" s="165"/>
      <c r="EG269" s="165"/>
      <c r="EH269" s="166"/>
      <c r="EI269" s="166"/>
      <c r="EJ269" s="164"/>
      <c r="EK269" s="164"/>
      <c r="EL269" s="283"/>
      <c r="EM269" s="283"/>
      <c r="EN269" s="283"/>
      <c r="EO269" s="283"/>
      <c r="EP269" s="283"/>
      <c r="EQ269" s="283"/>
      <c r="ER269" s="165"/>
      <c r="ES269" s="166"/>
      <c r="ET269" s="166"/>
      <c r="EU269" s="166"/>
      <c r="EV269" s="166"/>
      <c r="EW269" s="166"/>
      <c r="EX269" s="289"/>
    </row>
    <row r="270" spans="1:272" ht="13" customHeight="1">
      <c r="A270" s="160" t="s">
        <v>2170</v>
      </c>
      <c r="B270" s="160">
        <v>12799</v>
      </c>
      <c r="C270" s="160">
        <v>24934</v>
      </c>
      <c r="D270" s="160">
        <v>681807</v>
      </c>
      <c r="E270" s="160" t="s">
        <v>213</v>
      </c>
      <c r="G270" s="175"/>
      <c r="H270" s="162" t="s">
        <v>1066</v>
      </c>
      <c r="I270" s="162" t="s">
        <v>617</v>
      </c>
      <c r="J270" s="160">
        <v>28</v>
      </c>
      <c r="K270" s="161">
        <v>2</v>
      </c>
      <c r="L270" s="161" t="s">
        <v>837</v>
      </c>
      <c r="Z270" s="163">
        <v>122</v>
      </c>
      <c r="AA270" s="163">
        <v>392</v>
      </c>
      <c r="AB270" s="163">
        <v>335</v>
      </c>
      <c r="AC270" s="163">
        <v>88</v>
      </c>
      <c r="AD270" s="163">
        <v>55</v>
      </c>
      <c r="AE270" s="163">
        <v>18</v>
      </c>
      <c r="AF270" s="163">
        <v>1</v>
      </c>
      <c r="AG270" s="163">
        <v>14</v>
      </c>
      <c r="AH270" s="163">
        <v>44</v>
      </c>
      <c r="AI270" s="163">
        <v>51</v>
      </c>
      <c r="AJ270" s="163">
        <v>4</v>
      </c>
      <c r="AK270" s="163">
        <v>1</v>
      </c>
      <c r="AL270" s="163">
        <v>42</v>
      </c>
      <c r="AM270" s="163">
        <v>4</v>
      </c>
      <c r="AN270" s="163">
        <v>84</v>
      </c>
      <c r="AO270" s="163">
        <v>9</v>
      </c>
      <c r="AP270" s="163">
        <v>4</v>
      </c>
      <c r="AQ270" s="163">
        <v>0</v>
      </c>
      <c r="AR270" s="163">
        <v>13</v>
      </c>
      <c r="AS270" s="283">
        <v>0.10714285699999999</v>
      </c>
      <c r="AT270" s="283">
        <v>0.21428571399999999</v>
      </c>
      <c r="AU270" s="283">
        <v>0.47058823999999999</v>
      </c>
      <c r="AV270" s="283">
        <v>0.21568627000000001</v>
      </c>
      <c r="AW270" s="283">
        <v>7.3929960000000003E-2</v>
      </c>
      <c r="AX270" s="283">
        <v>0.37354085999999997</v>
      </c>
      <c r="AY270" s="363">
        <v>108.49</v>
      </c>
      <c r="AZ270" s="283">
        <v>0.11213720000000001</v>
      </c>
      <c r="BA270" s="283">
        <v>0.33464566899999998</v>
      </c>
      <c r="BB270" s="283">
        <v>0.22440944800000001</v>
      </c>
      <c r="BC270" s="283">
        <v>0.44094488100000001</v>
      </c>
      <c r="BD270" s="164">
        <v>0.307053941</v>
      </c>
      <c r="BE270" s="164">
        <v>0.26268656699999998</v>
      </c>
      <c r="BF270" s="164">
        <v>0.35641025599999998</v>
      </c>
      <c r="BG270" s="164">
        <v>0.44776119399999997</v>
      </c>
      <c r="BH270" s="164">
        <v>0.80417145000000001</v>
      </c>
      <c r="BI270" s="164">
        <v>0.18507462699999999</v>
      </c>
      <c r="BJ270" s="165">
        <v>119.569880621137</v>
      </c>
      <c r="BK270" s="164">
        <v>0.34722092886662798</v>
      </c>
      <c r="BL270" s="165">
        <v>11.686907283108599</v>
      </c>
      <c r="BM270" s="165">
        <v>57.542311362069</v>
      </c>
      <c r="BN270" s="165">
        <v>129.27628571273399</v>
      </c>
      <c r="BO270" s="165">
        <v>0.14290388900807899</v>
      </c>
      <c r="BP270" s="165">
        <v>-1.2883554250001901</v>
      </c>
      <c r="BQ270" s="165">
        <v>16.721973677243898</v>
      </c>
      <c r="BR270" s="165">
        <v>11.842942393463</v>
      </c>
      <c r="BS270" s="289">
        <v>1.7270074756024401</v>
      </c>
      <c r="BT270" s="297"/>
      <c r="BU270" s="284"/>
      <c r="BV270" s="298"/>
      <c r="BW270" s="297">
        <v>23</v>
      </c>
      <c r="BX270" s="297">
        <v>132</v>
      </c>
      <c r="BY270" s="297">
        <v>-2</v>
      </c>
      <c r="BZ270" s="297">
        <v>-1</v>
      </c>
      <c r="CA270" s="284">
        <v>-1</v>
      </c>
      <c r="CB270" s="298">
        <v>1</v>
      </c>
      <c r="CC270" s="297">
        <v>20</v>
      </c>
      <c r="CD270" s="284">
        <v>145</v>
      </c>
      <c r="CE270" s="352">
        <v>-3</v>
      </c>
      <c r="CF270" s="298">
        <v>-2</v>
      </c>
      <c r="CG270" s="297"/>
      <c r="CH270" s="284"/>
      <c r="CI270" s="352"/>
      <c r="CJ270" s="298"/>
      <c r="CK270" s="297">
        <v>4</v>
      </c>
      <c r="CL270" s="284">
        <v>6</v>
      </c>
      <c r="CM270" s="352">
        <v>0</v>
      </c>
      <c r="CN270" s="298">
        <v>-1</v>
      </c>
      <c r="CO270" s="297"/>
      <c r="CP270" s="284"/>
      <c r="CQ270" s="352"/>
      <c r="CR270" s="298"/>
      <c r="CS270" s="297">
        <v>16</v>
      </c>
      <c r="CT270" s="284">
        <v>113</v>
      </c>
      <c r="CU270" s="352">
        <v>0</v>
      </c>
      <c r="CV270" s="352">
        <v>-1</v>
      </c>
      <c r="CW270" s="298">
        <v>1</v>
      </c>
      <c r="CX270" s="297"/>
      <c r="CY270" s="284"/>
      <c r="CZ270" s="352"/>
      <c r="DA270" s="352"/>
      <c r="DB270" s="298"/>
      <c r="DC270" s="297">
        <v>4</v>
      </c>
      <c r="DD270" s="284">
        <v>18</v>
      </c>
      <c r="DE270" s="352">
        <v>0</v>
      </c>
      <c r="DF270" s="352">
        <v>0</v>
      </c>
      <c r="DG270" s="298">
        <v>0</v>
      </c>
      <c r="DH270" s="320">
        <v>-5</v>
      </c>
      <c r="DI270" s="319">
        <v>-8.2004129886627197</v>
      </c>
      <c r="DP270" s="165"/>
      <c r="DQ270" s="165"/>
      <c r="DR270" s="165"/>
      <c r="ED270" s="165"/>
      <c r="EE270" s="165"/>
      <c r="EF270" s="165"/>
      <c r="EG270" s="165"/>
      <c r="EH270" s="166"/>
      <c r="EI270" s="165"/>
      <c r="EJ270" s="164"/>
      <c r="EK270" s="164"/>
      <c r="EL270" s="283"/>
      <c r="EM270" s="283"/>
      <c r="EN270" s="283"/>
      <c r="EO270" s="283"/>
      <c r="EP270" s="283"/>
      <c r="EQ270" s="283"/>
      <c r="ER270" s="165"/>
      <c r="ES270" s="166"/>
      <c r="ET270" s="166"/>
      <c r="EU270" s="166"/>
      <c r="EV270" s="166"/>
      <c r="EW270" s="166"/>
      <c r="EX270" s="289"/>
    </row>
    <row r="271" spans="1:272" ht="13" customHeight="1">
      <c r="A271" s="160" t="s">
        <v>2170</v>
      </c>
      <c r="B271" s="160">
        <v>9530</v>
      </c>
      <c r="C271" s="160">
        <v>10028</v>
      </c>
      <c r="D271" s="160">
        <v>542194</v>
      </c>
      <c r="E271" s="160" t="s">
        <v>3331</v>
      </c>
      <c r="G271" s="175"/>
      <c r="H271" s="162" t="s">
        <v>2833</v>
      </c>
      <c r="I271" s="162" t="s">
        <v>331</v>
      </c>
      <c r="J271" s="160">
        <v>32</v>
      </c>
      <c r="K271" s="161">
        <v>2</v>
      </c>
      <c r="L271" s="161" t="s">
        <v>837</v>
      </c>
      <c r="Z271" s="163">
        <v>62</v>
      </c>
      <c r="AA271" s="163">
        <v>147</v>
      </c>
      <c r="AB271" s="163">
        <v>139</v>
      </c>
      <c r="AC271" s="163">
        <v>29</v>
      </c>
      <c r="AD271" s="163">
        <v>17</v>
      </c>
      <c r="AE271" s="163">
        <v>7</v>
      </c>
      <c r="AF271" s="163">
        <v>0</v>
      </c>
      <c r="AG271" s="163">
        <v>5</v>
      </c>
      <c r="AH271" s="163">
        <v>18</v>
      </c>
      <c r="AI271" s="163">
        <v>22</v>
      </c>
      <c r="AJ271" s="163">
        <v>3</v>
      </c>
      <c r="AK271" s="163">
        <v>0</v>
      </c>
      <c r="AL271" s="163">
        <v>5</v>
      </c>
      <c r="AM271" s="163">
        <v>0</v>
      </c>
      <c r="AN271" s="163">
        <v>36</v>
      </c>
      <c r="AO271" s="163">
        <v>1</v>
      </c>
      <c r="AP271" s="163">
        <v>0</v>
      </c>
      <c r="AQ271" s="163">
        <v>2</v>
      </c>
      <c r="AR271" s="163">
        <v>2</v>
      </c>
      <c r="AS271" s="283">
        <v>3.4013605000000002E-2</v>
      </c>
      <c r="AT271" s="283">
        <v>0.244897959</v>
      </c>
      <c r="AU271" s="283">
        <v>0.41904762000000001</v>
      </c>
      <c r="AV271" s="283">
        <v>0.21904762</v>
      </c>
      <c r="AW271" s="283">
        <v>7.6190480000000005E-2</v>
      </c>
      <c r="AX271" s="283">
        <v>0.41904762000000001</v>
      </c>
      <c r="AY271" s="363">
        <v>110.886</v>
      </c>
      <c r="AZ271" s="283">
        <v>0.17248062</v>
      </c>
      <c r="BA271" s="283">
        <v>0.474747474</v>
      </c>
      <c r="BB271" s="283">
        <v>0.131313131</v>
      </c>
      <c r="BC271" s="283">
        <v>0.39393939300000003</v>
      </c>
      <c r="BD271" s="164">
        <v>0.244897959</v>
      </c>
      <c r="BE271" s="164">
        <v>0.20863309299999999</v>
      </c>
      <c r="BF271" s="164">
        <v>0.24137931000000001</v>
      </c>
      <c r="BG271" s="164">
        <v>0.36690647399999998</v>
      </c>
      <c r="BH271" s="164">
        <v>0.608285784</v>
      </c>
      <c r="BI271" s="164">
        <v>0.15827338099999999</v>
      </c>
      <c r="BJ271" s="165">
        <v>100.762474782125</v>
      </c>
      <c r="BK271" s="164">
        <v>0.26333866324917998</v>
      </c>
      <c r="BL271" s="165">
        <v>-5.6344237865838398</v>
      </c>
      <c r="BM271" s="165">
        <v>11.561352743026299</v>
      </c>
      <c r="BN271" s="165">
        <v>65.837208528415204</v>
      </c>
      <c r="BO271" s="165">
        <v>0.24220217197037899</v>
      </c>
      <c r="BP271" s="165">
        <v>0.47397430625278503</v>
      </c>
      <c r="BQ271" s="165">
        <v>2.09340253293465</v>
      </c>
      <c r="BR271" s="165">
        <v>-5.5312878244281896</v>
      </c>
      <c r="BS271" s="289">
        <v>0.21620186071355499</v>
      </c>
      <c r="BT271" s="297"/>
      <c r="BU271" s="284"/>
      <c r="BV271" s="298"/>
      <c r="BW271" s="297">
        <v>59</v>
      </c>
      <c r="BX271" s="297">
        <v>374.1</v>
      </c>
      <c r="BY271" s="297">
        <v>-1</v>
      </c>
      <c r="BZ271" s="297">
        <v>3</v>
      </c>
      <c r="CA271" s="284">
        <v>0</v>
      </c>
      <c r="CB271" s="298">
        <v>-4</v>
      </c>
      <c r="CC271" s="297"/>
      <c r="CD271" s="284"/>
      <c r="CE271" s="352"/>
      <c r="CF271" s="298"/>
      <c r="CG271" s="297"/>
      <c r="CH271" s="284"/>
      <c r="CI271" s="352"/>
      <c r="CJ271" s="298"/>
      <c r="CK271" s="297"/>
      <c r="CL271" s="284"/>
      <c r="CM271" s="352"/>
      <c r="CN271" s="298"/>
      <c r="CO271" s="297"/>
      <c r="CP271" s="284"/>
      <c r="CQ271" s="352"/>
      <c r="CR271" s="298"/>
      <c r="CS271" s="297"/>
      <c r="CT271" s="284"/>
      <c r="CU271" s="352"/>
      <c r="CV271" s="352"/>
      <c r="CW271" s="298"/>
      <c r="CX271" s="297"/>
      <c r="CY271" s="284"/>
      <c r="CZ271" s="352"/>
      <c r="DA271" s="352"/>
      <c r="DB271" s="298"/>
      <c r="DC271" s="297"/>
      <c r="DD271" s="284"/>
      <c r="DE271" s="352"/>
      <c r="DF271" s="352"/>
      <c r="DG271" s="298"/>
      <c r="DH271" s="320">
        <v>-1</v>
      </c>
      <c r="DI271" s="319">
        <v>2.7363914251327501</v>
      </c>
      <c r="DP271" s="165"/>
      <c r="DQ271" s="165"/>
      <c r="DR271" s="165"/>
      <c r="ED271" s="165"/>
      <c r="EE271" s="165"/>
      <c r="EF271" s="165"/>
      <c r="EG271" s="165"/>
      <c r="EH271" s="166"/>
      <c r="EI271" s="165"/>
      <c r="EJ271" s="164"/>
      <c r="EK271" s="164"/>
      <c r="EL271" s="283"/>
      <c r="EM271" s="283"/>
      <c r="EN271" s="283"/>
      <c r="EO271" s="283"/>
      <c r="EP271" s="283"/>
      <c r="EQ271" s="283"/>
      <c r="ER271" s="165"/>
      <c r="ES271" s="166"/>
      <c r="ET271" s="166"/>
      <c r="EU271" s="166"/>
      <c r="EV271" s="166"/>
      <c r="EW271" s="166"/>
      <c r="EX271" s="289"/>
      <c r="FE271" s="167"/>
      <c r="FF271" s="167"/>
      <c r="FG271" s="167"/>
      <c r="FH271" s="167"/>
      <c r="FI271" s="167"/>
      <c r="FJ271" s="167"/>
      <c r="FK271" s="167"/>
      <c r="FL271" s="167"/>
      <c r="FM271" s="167"/>
      <c r="FN271" s="167"/>
      <c r="FO271" s="167"/>
      <c r="FP271" s="167"/>
      <c r="FQ271" s="167"/>
      <c r="FR271" s="167"/>
      <c r="FS271" s="167"/>
      <c r="FT271" s="167"/>
      <c r="FU271" s="167"/>
      <c r="FV271" s="167"/>
      <c r="FW271" s="167"/>
      <c r="FX271" s="167"/>
      <c r="FY271" s="167"/>
      <c r="FZ271" s="167"/>
      <c r="GA271" s="167"/>
      <c r="GB271" s="167"/>
      <c r="GC271" s="167"/>
      <c r="GD271" s="167"/>
      <c r="GE271" s="167"/>
      <c r="GF271" s="167"/>
      <c r="GG271" s="167"/>
      <c r="GH271" s="167"/>
      <c r="GI271" s="167"/>
      <c r="GJ271" s="167"/>
      <c r="GK271" s="167"/>
      <c r="GL271" s="167"/>
      <c r="GM271" s="167"/>
      <c r="GN271" s="167"/>
      <c r="GO271" s="167"/>
      <c r="GP271" s="167"/>
      <c r="GQ271" s="167"/>
      <c r="GR271" s="167"/>
      <c r="GS271" s="167"/>
      <c r="GT271" s="167"/>
      <c r="GU271" s="167"/>
      <c r="GV271" s="167"/>
      <c r="GW271" s="167"/>
      <c r="GX271" s="167"/>
      <c r="GY271" s="167"/>
      <c r="GZ271" s="167"/>
      <c r="HA271" s="167"/>
      <c r="HB271" s="167"/>
      <c r="HC271" s="167"/>
      <c r="HD271" s="167"/>
      <c r="HE271" s="167"/>
      <c r="HF271" s="167"/>
      <c r="HG271" s="167"/>
      <c r="HH271" s="167"/>
      <c r="HI271" s="167"/>
      <c r="HJ271" s="167"/>
      <c r="HK271" s="167"/>
      <c r="HL271" s="167"/>
      <c r="HM271" s="167"/>
      <c r="HN271" s="167"/>
      <c r="HO271" s="167"/>
      <c r="HP271" s="167"/>
      <c r="HQ271" s="167"/>
      <c r="HR271" s="167"/>
      <c r="HS271" s="167"/>
      <c r="HT271" s="167"/>
      <c r="HU271" s="167"/>
      <c r="HV271" s="167"/>
      <c r="HW271" s="167"/>
      <c r="HX271" s="167"/>
      <c r="HY271" s="167"/>
      <c r="HZ271" s="167"/>
      <c r="IA271" s="167"/>
      <c r="IB271" s="167"/>
      <c r="IC271" s="167"/>
      <c r="ID271" s="167"/>
      <c r="IE271" s="167"/>
      <c r="IF271" s="167"/>
      <c r="IG271" s="167"/>
      <c r="IH271" s="167"/>
      <c r="II271" s="167"/>
      <c r="IJ271" s="167"/>
      <c r="IK271" s="167"/>
      <c r="IL271" s="167"/>
      <c r="IM271" s="167"/>
      <c r="IN271" s="167"/>
      <c r="IO271" s="167"/>
      <c r="IP271" s="167"/>
      <c r="IQ271" s="167"/>
      <c r="IR271" s="167"/>
      <c r="IS271" s="167"/>
      <c r="IT271" s="167"/>
      <c r="IU271" s="167"/>
      <c r="IV271" s="167"/>
      <c r="IW271" s="167"/>
      <c r="IX271" s="167"/>
      <c r="IY271" s="167"/>
      <c r="IZ271" s="167"/>
      <c r="JA271" s="167"/>
      <c r="JB271" s="167"/>
      <c r="JC271" s="167"/>
      <c r="JD271" s="167"/>
      <c r="JE271" s="167"/>
      <c r="JF271" s="167"/>
      <c r="JG271" s="167"/>
      <c r="JH271" s="167"/>
      <c r="JI271" s="167"/>
      <c r="JJ271" s="167"/>
      <c r="JK271" s="167"/>
      <c r="JL271" s="167"/>
    </row>
    <row r="272" spans="1:272" ht="13" customHeight="1">
      <c r="A272" s="160" t="s">
        <v>2170</v>
      </c>
      <c r="B272" s="160">
        <v>12058</v>
      </c>
      <c r="C272" s="160">
        <v>19859</v>
      </c>
      <c r="D272" s="160">
        <v>650907</v>
      </c>
      <c r="E272" s="160" t="s">
        <v>2178</v>
      </c>
      <c r="G272" s="175"/>
      <c r="H272" s="162" t="s">
        <v>2916</v>
      </c>
      <c r="I272" s="162" t="s">
        <v>3400</v>
      </c>
      <c r="J272" s="160">
        <v>27</v>
      </c>
      <c r="K272" s="161">
        <v>2</v>
      </c>
      <c r="L272" s="161" t="s">
        <v>837</v>
      </c>
      <c r="Z272" s="163">
        <v>19</v>
      </c>
      <c r="AA272" s="163">
        <v>49</v>
      </c>
      <c r="AB272" s="163">
        <v>42</v>
      </c>
      <c r="AC272" s="163">
        <v>9</v>
      </c>
      <c r="AD272" s="163">
        <v>4</v>
      </c>
      <c r="AE272" s="163">
        <v>3</v>
      </c>
      <c r="AF272" s="163">
        <v>0</v>
      </c>
      <c r="AG272" s="163">
        <v>2</v>
      </c>
      <c r="AH272" s="163">
        <v>5</v>
      </c>
      <c r="AI272" s="163">
        <v>6</v>
      </c>
      <c r="AJ272" s="163">
        <v>0</v>
      </c>
      <c r="AK272" s="163">
        <v>0</v>
      </c>
      <c r="AL272" s="163">
        <v>4</v>
      </c>
      <c r="AM272" s="163">
        <v>0</v>
      </c>
      <c r="AN272" s="163">
        <v>18</v>
      </c>
      <c r="AO272" s="163">
        <v>1</v>
      </c>
      <c r="AP272" s="163">
        <v>1</v>
      </c>
      <c r="AQ272" s="163">
        <v>1</v>
      </c>
      <c r="AR272" s="163">
        <v>0</v>
      </c>
      <c r="AS272" s="283">
        <v>8.1632652999999999E-2</v>
      </c>
      <c r="AT272" s="283">
        <v>0.36734693800000001</v>
      </c>
      <c r="AU272" s="283">
        <v>0.26923077000000001</v>
      </c>
      <c r="AV272" s="283">
        <v>0.5</v>
      </c>
      <c r="AW272" s="283">
        <v>0.19230769</v>
      </c>
      <c r="AX272" s="283">
        <v>0.57692308000000003</v>
      </c>
      <c r="AY272" s="363">
        <v>108.053</v>
      </c>
      <c r="AZ272" s="283">
        <v>0.2</v>
      </c>
      <c r="BA272" s="283">
        <v>0.16</v>
      </c>
      <c r="BB272" s="283">
        <v>0.16</v>
      </c>
      <c r="BC272" s="283">
        <v>0.68</v>
      </c>
      <c r="BD272" s="164">
        <v>0.30434782599999999</v>
      </c>
      <c r="BE272" s="164">
        <v>0.21428571399999999</v>
      </c>
      <c r="BF272" s="164">
        <v>0.29166666600000002</v>
      </c>
      <c r="BG272" s="164">
        <v>0.42857142799999998</v>
      </c>
      <c r="BH272" s="164">
        <v>0.72023809400000005</v>
      </c>
      <c r="BI272" s="164">
        <v>0.21428571399999999</v>
      </c>
      <c r="BJ272" s="165">
        <v>138.44208499631401</v>
      </c>
      <c r="BK272" s="164">
        <v>0.30971079940597201</v>
      </c>
      <c r="BL272" s="165">
        <v>-1.8467129323931599E-2</v>
      </c>
      <c r="BM272" s="165">
        <v>5.7134583805461201</v>
      </c>
      <c r="BN272" s="165">
        <v>105.69773165615599</v>
      </c>
      <c r="BO272" s="165">
        <v>-0.573101475243877</v>
      </c>
      <c r="BP272" s="165">
        <v>-0.96841268986463502</v>
      </c>
      <c r="BQ272" s="165">
        <v>-9.43233253195154E-2</v>
      </c>
      <c r="BR272" s="165">
        <v>-0.648962111328097</v>
      </c>
      <c r="BS272" s="289">
        <v>-9.7414988861131008E-3</v>
      </c>
      <c r="BT272" s="297"/>
      <c r="BU272" s="284"/>
      <c r="BV272" s="298"/>
      <c r="BW272" s="297">
        <v>19</v>
      </c>
      <c r="BX272" s="297">
        <v>135</v>
      </c>
      <c r="BY272" s="297">
        <v>-3</v>
      </c>
      <c r="BZ272" s="297">
        <v>-1</v>
      </c>
      <c r="CA272" s="284">
        <v>-1</v>
      </c>
      <c r="CB272" s="298">
        <v>-1</v>
      </c>
      <c r="CC272" s="297"/>
      <c r="CD272" s="284"/>
      <c r="CE272" s="352"/>
      <c r="CF272" s="298"/>
      <c r="CG272" s="297"/>
      <c r="CH272" s="284"/>
      <c r="CI272" s="352"/>
      <c r="CJ272" s="298"/>
      <c r="CK272" s="297"/>
      <c r="CL272" s="284"/>
      <c r="CM272" s="352"/>
      <c r="CN272" s="298"/>
      <c r="CO272" s="297"/>
      <c r="CP272" s="284"/>
      <c r="CQ272" s="352"/>
      <c r="CR272" s="298"/>
      <c r="CS272" s="297"/>
      <c r="CT272" s="284"/>
      <c r="CU272" s="352"/>
      <c r="CV272" s="352"/>
      <c r="CW272" s="298"/>
      <c r="CX272" s="297"/>
      <c r="CY272" s="284"/>
      <c r="CZ272" s="352"/>
      <c r="DA272" s="352"/>
      <c r="DB272" s="298"/>
      <c r="DC272" s="297"/>
      <c r="DD272" s="284"/>
      <c r="DE272" s="352"/>
      <c r="DF272" s="352"/>
      <c r="DG272" s="298"/>
      <c r="DH272" s="320">
        <v>-3</v>
      </c>
      <c r="DI272" s="319">
        <v>-1.0802917480468699</v>
      </c>
      <c r="DP272" s="165"/>
      <c r="DQ272" s="165"/>
      <c r="DR272" s="165"/>
      <c r="ED272" s="165"/>
      <c r="EE272" s="165"/>
      <c r="EF272" s="165"/>
      <c r="EG272" s="165"/>
      <c r="EH272" s="166"/>
      <c r="EI272" s="165"/>
      <c r="EJ272" s="164"/>
      <c r="EK272" s="164"/>
      <c r="EL272" s="283"/>
      <c r="EM272" s="283"/>
      <c r="EN272" s="283"/>
      <c r="EO272" s="283"/>
      <c r="EP272" s="283"/>
      <c r="EQ272" s="283"/>
      <c r="ER272" s="165"/>
      <c r="ES272" s="166"/>
      <c r="ET272" s="166"/>
      <c r="EU272" s="166"/>
      <c r="EV272" s="166"/>
      <c r="EW272" s="166"/>
      <c r="EX272" s="289"/>
    </row>
    <row r="273" spans="1:160" ht="13" customHeight="1">
      <c r="A273" s="160" t="s">
        <v>2170</v>
      </c>
      <c r="B273" s="160">
        <v>11767</v>
      </c>
      <c r="C273" s="160">
        <v>25543</v>
      </c>
      <c r="D273" s="160">
        <v>686676</v>
      </c>
      <c r="E273" s="160" t="s">
        <v>164</v>
      </c>
      <c r="G273" s="175"/>
      <c r="H273" s="162" t="s">
        <v>2405</v>
      </c>
      <c r="I273" s="162" t="s">
        <v>3065</v>
      </c>
      <c r="J273" s="160">
        <v>25</v>
      </c>
      <c r="K273" s="161">
        <v>2</v>
      </c>
      <c r="L273" s="161" t="s">
        <v>837</v>
      </c>
      <c r="Z273" s="163">
        <v>125</v>
      </c>
      <c r="AA273" s="163">
        <v>394</v>
      </c>
      <c r="AB273" s="163">
        <v>377</v>
      </c>
      <c r="AC273" s="163">
        <v>79</v>
      </c>
      <c r="AD273" s="163">
        <v>52</v>
      </c>
      <c r="AE273" s="163">
        <v>14</v>
      </c>
      <c r="AF273" s="163">
        <v>1</v>
      </c>
      <c r="AG273" s="163">
        <v>12</v>
      </c>
      <c r="AH273" s="163">
        <v>36</v>
      </c>
      <c r="AI273" s="163">
        <v>37</v>
      </c>
      <c r="AJ273" s="163">
        <v>6</v>
      </c>
      <c r="AK273" s="163">
        <v>3</v>
      </c>
      <c r="AL273" s="163">
        <v>17</v>
      </c>
      <c r="AM273" s="163">
        <v>0</v>
      </c>
      <c r="AN273" s="163">
        <v>122</v>
      </c>
      <c r="AO273" s="163">
        <v>0</v>
      </c>
      <c r="AP273" s="163">
        <v>0</v>
      </c>
      <c r="AQ273" s="163">
        <v>0</v>
      </c>
      <c r="AR273" s="163">
        <v>12</v>
      </c>
      <c r="AS273" s="283">
        <v>4.3147207999999999E-2</v>
      </c>
      <c r="AT273" s="283">
        <v>0.30964467000000001</v>
      </c>
      <c r="AU273" s="283">
        <v>0.39607842999999998</v>
      </c>
      <c r="AV273" s="283">
        <v>0.26274510000000001</v>
      </c>
      <c r="AW273" s="283">
        <v>7.4509800000000001E-2</v>
      </c>
      <c r="AX273" s="283">
        <v>0.37647058999999999</v>
      </c>
      <c r="AY273" s="363">
        <v>110.006</v>
      </c>
      <c r="AZ273" s="283">
        <v>0.1951049</v>
      </c>
      <c r="BA273" s="283">
        <v>0.48207171300000001</v>
      </c>
      <c r="BB273" s="283">
        <v>0.15936254899999999</v>
      </c>
      <c r="BC273" s="283">
        <v>0.358565737</v>
      </c>
      <c r="BD273" s="164">
        <v>0.27572016399999999</v>
      </c>
      <c r="BE273" s="164">
        <v>0.209549071</v>
      </c>
      <c r="BF273" s="164">
        <v>0.24365482199999999</v>
      </c>
      <c r="BG273" s="164">
        <v>0.34748010600000001</v>
      </c>
      <c r="BH273" s="164">
        <v>0.591134928</v>
      </c>
      <c r="BI273" s="164">
        <v>0.13793103500000001</v>
      </c>
      <c r="BJ273" s="165">
        <v>89.112147117280898</v>
      </c>
      <c r="BK273" s="164">
        <v>0.25713620890820599</v>
      </c>
      <c r="BL273" s="165">
        <v>-16.820682694394499</v>
      </c>
      <c r="BM273" s="165">
        <v>29.268677527825801</v>
      </c>
      <c r="BN273" s="165">
        <v>64.154309829768096</v>
      </c>
      <c r="BO273" s="165">
        <v>-0.78089712445765902</v>
      </c>
      <c r="BP273" s="165">
        <v>0.93861288577318103</v>
      </c>
      <c r="BQ273" s="165">
        <v>-3.6074632366229</v>
      </c>
      <c r="BR273" s="165">
        <v>-15.2212910924148</v>
      </c>
      <c r="BS273" s="289">
        <v>-0.37257061264765501</v>
      </c>
      <c r="BT273" s="297"/>
      <c r="BU273" s="284"/>
      <c r="BV273" s="298"/>
      <c r="BW273" s="297">
        <v>112</v>
      </c>
      <c r="BX273" s="297">
        <v>829.1</v>
      </c>
      <c r="BY273" s="297">
        <v>-10</v>
      </c>
      <c r="BZ273" s="297">
        <v>3</v>
      </c>
      <c r="CA273" s="284">
        <v>-2</v>
      </c>
      <c r="CB273" s="298">
        <v>-7</v>
      </c>
      <c r="CC273" s="297"/>
      <c r="CD273" s="284"/>
      <c r="CE273" s="352"/>
      <c r="CF273" s="298"/>
      <c r="CG273" s="297"/>
      <c r="CH273" s="284"/>
      <c r="CI273" s="352"/>
      <c r="CJ273" s="298"/>
      <c r="CK273" s="297"/>
      <c r="CL273" s="284"/>
      <c r="CM273" s="352"/>
      <c r="CN273" s="298"/>
      <c r="CO273" s="297"/>
      <c r="CP273" s="284"/>
      <c r="CQ273" s="352"/>
      <c r="CR273" s="298"/>
      <c r="CS273" s="297"/>
      <c r="CT273" s="284"/>
      <c r="CU273" s="352"/>
      <c r="CV273" s="352"/>
      <c r="CW273" s="298"/>
      <c r="CX273" s="297"/>
      <c r="CY273" s="284"/>
      <c r="CZ273" s="352"/>
      <c r="DA273" s="352"/>
      <c r="DB273" s="298"/>
      <c r="DC273" s="297"/>
      <c r="DD273" s="284"/>
      <c r="DE273" s="352"/>
      <c r="DF273" s="352"/>
      <c r="DG273" s="298"/>
      <c r="DH273" s="320">
        <v>-10</v>
      </c>
      <c r="DI273" s="319">
        <v>-1.53234827518463</v>
      </c>
      <c r="DP273" s="165"/>
      <c r="DQ273" s="165"/>
      <c r="DR273" s="165"/>
      <c r="ED273" s="165"/>
      <c r="EE273" s="165"/>
      <c r="EF273" s="165"/>
      <c r="EG273" s="165"/>
      <c r="EH273" s="166"/>
      <c r="EI273" s="165"/>
      <c r="EJ273" s="164"/>
      <c r="EK273" s="164"/>
      <c r="EL273" s="283"/>
      <c r="EM273" s="283"/>
      <c r="EN273" s="283"/>
      <c r="EO273" s="283"/>
      <c r="EP273" s="283"/>
      <c r="EQ273" s="283"/>
      <c r="ER273" s="165"/>
      <c r="ES273" s="166"/>
      <c r="ET273" s="166"/>
      <c r="EU273" s="166"/>
      <c r="EV273" s="166"/>
      <c r="EW273" s="166"/>
      <c r="EX273" s="289"/>
    </row>
    <row r="274" spans="1:160" ht="13" customHeight="1">
      <c r="A274" s="160" t="s">
        <v>2170</v>
      </c>
      <c r="B274" s="160">
        <v>12742</v>
      </c>
      <c r="C274" s="160">
        <v>26477</v>
      </c>
      <c r="D274" s="160">
        <v>687462</v>
      </c>
      <c r="E274" s="160" t="s">
        <v>470</v>
      </c>
      <c r="G274" s="175"/>
      <c r="H274" s="162" t="s">
        <v>3542</v>
      </c>
      <c r="I274" s="162" t="s">
        <v>867</v>
      </c>
      <c r="J274" s="160">
        <v>26</v>
      </c>
      <c r="K274" s="161">
        <v>3</v>
      </c>
      <c r="L274" s="161" t="s">
        <v>46</v>
      </c>
      <c r="Z274" s="163">
        <v>97</v>
      </c>
      <c r="AA274" s="163">
        <v>381</v>
      </c>
      <c r="AB274" s="163">
        <v>328</v>
      </c>
      <c r="AC274" s="163">
        <v>87</v>
      </c>
      <c r="AD274" s="163">
        <v>56</v>
      </c>
      <c r="AE274" s="163">
        <v>19</v>
      </c>
      <c r="AF274" s="163">
        <v>0</v>
      </c>
      <c r="AG274" s="163">
        <v>12</v>
      </c>
      <c r="AH274" s="163">
        <v>46</v>
      </c>
      <c r="AI274" s="163">
        <v>40</v>
      </c>
      <c r="AJ274" s="163">
        <v>0</v>
      </c>
      <c r="AK274" s="163">
        <v>0</v>
      </c>
      <c r="AL274" s="163">
        <v>42</v>
      </c>
      <c r="AM274" s="163">
        <v>2</v>
      </c>
      <c r="AN274" s="163">
        <v>70</v>
      </c>
      <c r="AO274" s="163">
        <v>7</v>
      </c>
      <c r="AP274" s="163">
        <v>4</v>
      </c>
      <c r="AQ274" s="163">
        <v>0</v>
      </c>
      <c r="AR274" s="163">
        <v>8</v>
      </c>
      <c r="AS274" s="283">
        <v>0.11023622</v>
      </c>
      <c r="AT274" s="283">
        <v>0.18372703400000001</v>
      </c>
      <c r="AU274" s="283">
        <v>0.38167939000000001</v>
      </c>
      <c r="AV274" s="283">
        <v>0.32442747999999999</v>
      </c>
      <c r="AW274" s="283">
        <v>8.0152669999999995E-2</v>
      </c>
      <c r="AX274" s="283">
        <v>0.36259542</v>
      </c>
      <c r="AY274" s="363">
        <v>108.149</v>
      </c>
      <c r="AZ274" s="283">
        <v>7.7700569999999997E-2</v>
      </c>
      <c r="BA274" s="283">
        <v>0.42748091599999999</v>
      </c>
      <c r="BB274" s="283">
        <v>0.20992366400000001</v>
      </c>
      <c r="BC274" s="283">
        <v>0.36259541899999997</v>
      </c>
      <c r="BD274" s="164">
        <v>0.3</v>
      </c>
      <c r="BE274" s="164">
        <v>0.26524390199999998</v>
      </c>
      <c r="BF274" s="164">
        <v>0.35695537999999999</v>
      </c>
      <c r="BG274" s="164">
        <v>0.43292682900000001</v>
      </c>
      <c r="BH274" s="164">
        <v>0.78988220899999995</v>
      </c>
      <c r="BI274" s="164">
        <v>0.16768292700000001</v>
      </c>
      <c r="BJ274" s="165">
        <v>108.33374562788001</v>
      </c>
      <c r="BK274" s="164">
        <v>0.34409546867838597</v>
      </c>
      <c r="BL274" s="165">
        <v>10.4005302792531</v>
      </c>
      <c r="BM274" s="165">
        <v>54.969175570283497</v>
      </c>
      <c r="BN274" s="165">
        <v>127.182465921458</v>
      </c>
      <c r="BO274" s="165">
        <v>0.66120899309726899</v>
      </c>
      <c r="BP274" s="165">
        <v>-3.6749597862362799</v>
      </c>
      <c r="BQ274" s="165">
        <v>18.3957269446575</v>
      </c>
      <c r="BR274" s="165">
        <v>8.1750698169809706</v>
      </c>
      <c r="BS274" s="289">
        <v>1.8998689129500399</v>
      </c>
      <c r="BT274" s="297"/>
      <c r="BU274" s="284"/>
      <c r="BV274" s="298"/>
      <c r="BW274" s="297"/>
      <c r="BX274" s="297"/>
      <c r="BY274" s="297"/>
      <c r="BZ274" s="297"/>
      <c r="CA274" s="284"/>
      <c r="CB274" s="298"/>
      <c r="CC274" s="297">
        <v>40</v>
      </c>
      <c r="CD274" s="284">
        <v>291.2</v>
      </c>
      <c r="CE274" s="352">
        <v>-1</v>
      </c>
      <c r="CF274" s="298">
        <v>1</v>
      </c>
      <c r="CG274" s="297">
        <v>39</v>
      </c>
      <c r="CH274" s="284">
        <v>288</v>
      </c>
      <c r="CI274" s="352">
        <v>-5</v>
      </c>
      <c r="CJ274" s="298">
        <v>0</v>
      </c>
      <c r="CK274" s="297"/>
      <c r="CL274" s="284"/>
      <c r="CM274" s="352"/>
      <c r="CN274" s="298"/>
      <c r="CO274" s="297"/>
      <c r="CP274" s="284"/>
      <c r="CQ274" s="352"/>
      <c r="CR274" s="298"/>
      <c r="CS274" s="297"/>
      <c r="CT274" s="284"/>
      <c r="CU274" s="352"/>
      <c r="CV274" s="352"/>
      <c r="CW274" s="298"/>
      <c r="CX274" s="297"/>
      <c r="CY274" s="284"/>
      <c r="CZ274" s="352"/>
      <c r="DA274" s="352"/>
      <c r="DB274" s="298"/>
      <c r="DC274" s="297"/>
      <c r="DD274" s="284"/>
      <c r="DE274" s="352"/>
      <c r="DF274" s="352"/>
      <c r="DG274" s="298"/>
      <c r="DH274" s="320">
        <v>-6</v>
      </c>
      <c r="DI274" s="319">
        <v>-2.4917619228363002</v>
      </c>
      <c r="DP274" s="165"/>
      <c r="DQ274" s="165"/>
      <c r="DR274" s="165"/>
      <c r="ED274" s="165"/>
      <c r="EE274" s="165"/>
      <c r="EF274" s="165"/>
      <c r="EG274" s="165"/>
      <c r="EH274" s="166"/>
      <c r="EI274" s="165"/>
      <c r="EJ274" s="164"/>
      <c r="EK274" s="164"/>
      <c r="EL274" s="283"/>
      <c r="EM274" s="283"/>
      <c r="EN274" s="283"/>
      <c r="EO274" s="283"/>
      <c r="EP274" s="283"/>
      <c r="EQ274" s="283"/>
      <c r="ER274" s="165"/>
      <c r="ES274" s="166"/>
      <c r="ET274" s="166"/>
      <c r="EU274" s="166"/>
      <c r="EV274" s="166"/>
      <c r="EW274" s="166"/>
      <c r="EX274" s="289"/>
      <c r="FC274" s="167"/>
    </row>
    <row r="275" spans="1:160" ht="13" customHeight="1">
      <c r="A275" s="160" t="s">
        <v>2170</v>
      </c>
      <c r="B275" s="160">
        <v>12785</v>
      </c>
      <c r="C275" s="160">
        <v>30011</v>
      </c>
      <c r="D275" s="160">
        <v>687952</v>
      </c>
      <c r="E275" s="160" t="s">
        <v>188</v>
      </c>
      <c r="G275" s="175"/>
      <c r="H275" s="162" t="s">
        <v>3595</v>
      </c>
      <c r="I275" s="162" t="s">
        <v>331</v>
      </c>
      <c r="J275" s="160">
        <v>24</v>
      </c>
      <c r="K275" s="161">
        <v>3</v>
      </c>
      <c r="L275" s="161" t="s">
        <v>837</v>
      </c>
      <c r="Z275" s="163">
        <v>29</v>
      </c>
      <c r="AA275" s="163">
        <v>123</v>
      </c>
      <c r="AB275" s="163">
        <v>116</v>
      </c>
      <c r="AC275" s="163">
        <v>22</v>
      </c>
      <c r="AD275" s="163">
        <v>14</v>
      </c>
      <c r="AE275" s="163">
        <v>6</v>
      </c>
      <c r="AF275" s="163">
        <v>0</v>
      </c>
      <c r="AG275" s="163">
        <v>2</v>
      </c>
      <c r="AH275" s="163">
        <v>13</v>
      </c>
      <c r="AI275" s="163">
        <v>16</v>
      </c>
      <c r="AJ275" s="163">
        <v>0</v>
      </c>
      <c r="AK275" s="163">
        <v>0</v>
      </c>
      <c r="AL275" s="163">
        <v>4</v>
      </c>
      <c r="AM275" s="163">
        <v>0</v>
      </c>
      <c r="AN275" s="163">
        <v>35</v>
      </c>
      <c r="AO275" s="163">
        <v>1</v>
      </c>
      <c r="AP275" s="163">
        <v>2</v>
      </c>
      <c r="AQ275" s="163">
        <v>0</v>
      </c>
      <c r="AR275" s="163">
        <v>4</v>
      </c>
      <c r="AS275" s="283">
        <v>3.2520325000000003E-2</v>
      </c>
      <c r="AT275" s="283">
        <v>0.284552845</v>
      </c>
      <c r="AU275" s="283">
        <v>0.42168675</v>
      </c>
      <c r="AV275" s="283">
        <v>0.22891565999999999</v>
      </c>
      <c r="AW275" s="283">
        <v>8.4337350000000005E-2</v>
      </c>
      <c r="AX275" s="283">
        <v>0.37349398</v>
      </c>
      <c r="AY275" s="363">
        <v>113.33</v>
      </c>
      <c r="AZ275" s="283">
        <v>0.15077604999999999</v>
      </c>
      <c r="BA275" s="283">
        <v>0.48192771000000001</v>
      </c>
      <c r="BB275" s="283">
        <v>0.180722891</v>
      </c>
      <c r="BC275" s="283">
        <v>0.337349397</v>
      </c>
      <c r="BD275" s="164">
        <v>0.24691357999999999</v>
      </c>
      <c r="BE275" s="164">
        <v>0.18965517200000001</v>
      </c>
      <c r="BF275" s="164">
        <v>0.21951219499999999</v>
      </c>
      <c r="BG275" s="164">
        <v>0.29310344799999999</v>
      </c>
      <c r="BH275" s="164">
        <v>0.51261564299999995</v>
      </c>
      <c r="BI275" s="164">
        <v>0.10344827600000001</v>
      </c>
      <c r="BJ275" s="165">
        <v>65.858859209676794</v>
      </c>
      <c r="BK275" s="164">
        <v>0.22314279593103301</v>
      </c>
      <c r="BL275" s="165">
        <v>-8.6164010762165208</v>
      </c>
      <c r="BM275" s="165">
        <v>5.7719017342735999</v>
      </c>
      <c r="BN275" s="165">
        <v>33.382448073968703</v>
      </c>
      <c r="BO275" s="165">
        <v>0.187293176722829</v>
      </c>
      <c r="BP275" s="165">
        <v>0.112895540893077</v>
      </c>
      <c r="BQ275" s="165">
        <v>-6.5237266739292901</v>
      </c>
      <c r="BR275" s="165">
        <v>-9.6855022086690106</v>
      </c>
      <c r="BS275" s="289">
        <v>-0.67375567933078095</v>
      </c>
      <c r="BT275" s="297"/>
      <c r="BU275" s="284"/>
      <c r="BV275" s="298"/>
      <c r="BW275" s="297"/>
      <c r="BX275" s="297"/>
      <c r="BY275" s="297"/>
      <c r="BZ275" s="297"/>
      <c r="CA275" s="284"/>
      <c r="CB275" s="298"/>
      <c r="CC275" s="297">
        <v>29</v>
      </c>
      <c r="CD275" s="284">
        <v>255</v>
      </c>
      <c r="CE275" s="352">
        <v>-1</v>
      </c>
      <c r="CF275" s="298">
        <v>1</v>
      </c>
      <c r="CG275" s="297"/>
      <c r="CH275" s="284"/>
      <c r="CI275" s="352"/>
      <c r="CJ275" s="298"/>
      <c r="CK275" s="297"/>
      <c r="CL275" s="284"/>
      <c r="CM275" s="352"/>
      <c r="CN275" s="298"/>
      <c r="CO275" s="297"/>
      <c r="CP275" s="284"/>
      <c r="CQ275" s="352"/>
      <c r="CR275" s="298"/>
      <c r="CS275" s="297"/>
      <c r="CT275" s="284"/>
      <c r="CU275" s="352"/>
      <c r="CV275" s="352"/>
      <c r="CW275" s="298"/>
      <c r="CX275" s="297"/>
      <c r="CY275" s="284"/>
      <c r="CZ275" s="352"/>
      <c r="DA275" s="352"/>
      <c r="DB275" s="298"/>
      <c r="DC275" s="297"/>
      <c r="DD275" s="284"/>
      <c r="DE275" s="352"/>
      <c r="DF275" s="352"/>
      <c r="DG275" s="298"/>
      <c r="DH275" s="320">
        <v>-1</v>
      </c>
      <c r="DI275" s="319">
        <v>-0.92843377590179399</v>
      </c>
      <c r="DP275" s="165"/>
      <c r="DQ275" s="165"/>
      <c r="DR275" s="165"/>
      <c r="ED275" s="165"/>
      <c r="EE275" s="165"/>
      <c r="EF275" s="165"/>
      <c r="EG275" s="165"/>
      <c r="EH275" s="166"/>
      <c r="EI275" s="165"/>
      <c r="EJ275" s="164"/>
      <c r="EK275" s="164"/>
      <c r="EL275" s="283"/>
      <c r="EM275" s="283"/>
      <c r="EN275" s="283"/>
      <c r="EO275" s="283"/>
      <c r="EP275" s="283"/>
      <c r="EQ275" s="283"/>
      <c r="ER275" s="165"/>
      <c r="ES275" s="166"/>
      <c r="ET275" s="166"/>
      <c r="EU275" s="166"/>
      <c r="EV275" s="166"/>
      <c r="EW275" s="166"/>
      <c r="EX275" s="289"/>
    </row>
    <row r="276" spans="1:160" ht="13" customHeight="1">
      <c r="A276" s="160" t="s">
        <v>2170</v>
      </c>
      <c r="B276" s="160">
        <v>10992</v>
      </c>
      <c r="C276" s="160">
        <v>16512</v>
      </c>
      <c r="D276" s="160">
        <v>643396</v>
      </c>
      <c r="E276" s="160" t="s">
        <v>3331</v>
      </c>
      <c r="G276" s="175"/>
      <c r="H276" s="168" t="s">
        <v>1165</v>
      </c>
      <c r="I276" s="169" t="s">
        <v>1166</v>
      </c>
      <c r="J276" s="170">
        <v>29</v>
      </c>
      <c r="K276" s="161">
        <v>4</v>
      </c>
      <c r="L276" s="161" t="s">
        <v>837</v>
      </c>
      <c r="Z276" s="163">
        <v>133</v>
      </c>
      <c r="AA276" s="163">
        <v>496</v>
      </c>
      <c r="AB276" s="163">
        <v>465</v>
      </c>
      <c r="AC276" s="163">
        <v>125</v>
      </c>
      <c r="AD276" s="163">
        <v>95</v>
      </c>
      <c r="AE276" s="163">
        <v>18</v>
      </c>
      <c r="AF276" s="163">
        <v>4</v>
      </c>
      <c r="AG276" s="163">
        <v>8</v>
      </c>
      <c r="AH276" s="163">
        <v>53</v>
      </c>
      <c r="AI276" s="163">
        <v>43</v>
      </c>
      <c r="AJ276" s="163">
        <v>11</v>
      </c>
      <c r="AK276" s="163">
        <v>2</v>
      </c>
      <c r="AL276" s="163">
        <v>16</v>
      </c>
      <c r="AM276" s="163">
        <v>0</v>
      </c>
      <c r="AN276" s="163">
        <v>78</v>
      </c>
      <c r="AO276" s="163">
        <v>10</v>
      </c>
      <c r="AP276" s="163">
        <v>2</v>
      </c>
      <c r="AQ276" s="163">
        <v>3</v>
      </c>
      <c r="AR276" s="163">
        <v>12</v>
      </c>
      <c r="AS276" s="283">
        <v>3.2258064000000003E-2</v>
      </c>
      <c r="AT276" s="283">
        <v>0.157258064</v>
      </c>
      <c r="AU276" s="283">
        <v>0.36224489999999998</v>
      </c>
      <c r="AV276" s="283">
        <v>0.25</v>
      </c>
      <c r="AW276" s="283">
        <v>2.2959179999999999E-2</v>
      </c>
      <c r="AX276" s="283">
        <v>0.29081633000000001</v>
      </c>
      <c r="AY276" s="363">
        <v>107.91800000000001</v>
      </c>
      <c r="AZ276" s="283">
        <v>5.78609E-2</v>
      </c>
      <c r="BA276" s="283">
        <v>0.47395833300000001</v>
      </c>
      <c r="BB276" s="283">
        <v>0.20833333300000001</v>
      </c>
      <c r="BC276" s="283">
        <v>0.31770833300000001</v>
      </c>
      <c r="BD276" s="164">
        <v>0.30708661399999998</v>
      </c>
      <c r="BE276" s="164">
        <v>0.26881720399999998</v>
      </c>
      <c r="BF276" s="164">
        <v>0.30628803199999999</v>
      </c>
      <c r="BG276" s="164">
        <v>0.37634408600000002</v>
      </c>
      <c r="BH276" s="164">
        <v>0.68263211800000001</v>
      </c>
      <c r="BI276" s="164">
        <v>0.107526882</v>
      </c>
      <c r="BJ276" s="165">
        <v>69.124488299094807</v>
      </c>
      <c r="BK276" s="164">
        <v>0.29883789133590299</v>
      </c>
      <c r="BL276" s="165">
        <v>-4.4501716001310401</v>
      </c>
      <c r="BM276" s="165">
        <v>53.570951928349402</v>
      </c>
      <c r="BN276" s="165">
        <v>92.938287917726299</v>
      </c>
      <c r="BO276" s="165">
        <v>-0.132117071157485</v>
      </c>
      <c r="BP276" s="165">
        <v>2.2024217173457101</v>
      </c>
      <c r="BQ276" s="165">
        <v>19.869304680696001</v>
      </c>
      <c r="BR276" s="165">
        <v>-2.2452536700644501</v>
      </c>
      <c r="BS276" s="289">
        <v>2.0520566758983301</v>
      </c>
      <c r="BT276" s="297"/>
      <c r="BU276" s="284"/>
      <c r="BV276" s="298"/>
      <c r="BW276" s="297"/>
      <c r="BX276" s="297"/>
      <c r="BY276" s="297"/>
      <c r="BZ276" s="297"/>
      <c r="CA276" s="284"/>
      <c r="CB276" s="298"/>
      <c r="CC276" s="297"/>
      <c r="CD276" s="284"/>
      <c r="CE276" s="352"/>
      <c r="CF276" s="298"/>
      <c r="CG276" s="297">
        <v>56</v>
      </c>
      <c r="CH276" s="284">
        <v>376</v>
      </c>
      <c r="CI276" s="352">
        <v>7</v>
      </c>
      <c r="CJ276" s="298">
        <v>1</v>
      </c>
      <c r="CK276" s="297">
        <v>48</v>
      </c>
      <c r="CL276" s="284">
        <v>354</v>
      </c>
      <c r="CM276" s="352">
        <v>5</v>
      </c>
      <c r="CN276" s="298">
        <v>4</v>
      </c>
      <c r="CO276" s="297">
        <v>43</v>
      </c>
      <c r="CP276" s="284">
        <v>330</v>
      </c>
      <c r="CQ276" s="352">
        <v>3</v>
      </c>
      <c r="CR276" s="298">
        <v>-2</v>
      </c>
      <c r="CS276" s="297"/>
      <c r="CT276" s="284"/>
      <c r="CU276" s="352"/>
      <c r="CV276" s="352"/>
      <c r="CW276" s="298"/>
      <c r="CX276" s="297">
        <v>1</v>
      </c>
      <c r="CY276" s="284">
        <v>1</v>
      </c>
      <c r="CZ276" s="352">
        <v>0</v>
      </c>
      <c r="DA276" s="352"/>
      <c r="DB276" s="298"/>
      <c r="DC276" s="297"/>
      <c r="DD276" s="284"/>
      <c r="DE276" s="352"/>
      <c r="DF276" s="352"/>
      <c r="DG276" s="298"/>
      <c r="DH276" s="320">
        <v>15</v>
      </c>
      <c r="DI276" s="319">
        <v>5.5891793668270102</v>
      </c>
      <c r="DP276" s="165"/>
      <c r="DQ276" s="165"/>
      <c r="DR276" s="165"/>
      <c r="ED276" s="165"/>
      <c r="EE276" s="165"/>
      <c r="EF276" s="165"/>
      <c r="EG276" s="165"/>
      <c r="EH276" s="166"/>
      <c r="EI276" s="165"/>
      <c r="EJ276" s="164"/>
      <c r="EK276" s="164"/>
      <c r="EL276" s="283"/>
      <c r="EM276" s="283"/>
      <c r="EN276" s="283"/>
      <c r="EO276" s="283"/>
      <c r="EP276" s="283"/>
      <c r="EQ276" s="283"/>
      <c r="ER276" s="165"/>
      <c r="ES276" s="166"/>
      <c r="ET276" s="166"/>
      <c r="EU276" s="166"/>
      <c r="EV276" s="166"/>
      <c r="EW276" s="166"/>
      <c r="EX276" s="289"/>
    </row>
    <row r="277" spans="1:160" ht="13" customHeight="1">
      <c r="A277" s="160" t="s">
        <v>2170</v>
      </c>
      <c r="B277" s="160">
        <v>12558</v>
      </c>
      <c r="C277" s="160">
        <v>23986</v>
      </c>
      <c r="D277" s="160">
        <v>678554</v>
      </c>
      <c r="E277" s="160" t="s">
        <v>2178</v>
      </c>
      <c r="G277" s="175"/>
      <c r="H277" s="162" t="s">
        <v>3467</v>
      </c>
      <c r="I277" s="162" t="s">
        <v>2361</v>
      </c>
      <c r="J277" s="160">
        <v>23</v>
      </c>
      <c r="K277" s="161">
        <v>4</v>
      </c>
      <c r="L277" s="161" t="s">
        <v>837</v>
      </c>
      <c r="Z277" s="163">
        <v>38</v>
      </c>
      <c r="AA277" s="163">
        <v>132</v>
      </c>
      <c r="AB277" s="163">
        <v>122</v>
      </c>
      <c r="AC277" s="163">
        <v>29</v>
      </c>
      <c r="AD277" s="163">
        <v>25</v>
      </c>
      <c r="AE277" s="163">
        <v>3</v>
      </c>
      <c r="AF277" s="163">
        <v>0</v>
      </c>
      <c r="AG277" s="163">
        <v>1</v>
      </c>
      <c r="AH277" s="163">
        <v>10</v>
      </c>
      <c r="AI277" s="163">
        <v>7</v>
      </c>
      <c r="AJ277" s="163">
        <v>2</v>
      </c>
      <c r="AK277" s="163">
        <v>0</v>
      </c>
      <c r="AL277" s="163">
        <v>6</v>
      </c>
      <c r="AM277" s="163">
        <v>0</v>
      </c>
      <c r="AN277" s="163">
        <v>30</v>
      </c>
      <c r="AO277" s="163">
        <v>2</v>
      </c>
      <c r="AP277" s="163">
        <v>1</v>
      </c>
      <c r="AQ277" s="163">
        <v>0</v>
      </c>
      <c r="AR277" s="163">
        <v>2</v>
      </c>
      <c r="AS277" s="283">
        <v>4.5454544999999999E-2</v>
      </c>
      <c r="AT277" s="283">
        <v>0.22727272700000001</v>
      </c>
      <c r="AU277" s="283">
        <v>0.38709676999999998</v>
      </c>
      <c r="AV277" s="283">
        <v>0.33333332999999998</v>
      </c>
      <c r="AW277" s="283">
        <v>4.2553189999999998E-2</v>
      </c>
      <c r="AX277" s="283">
        <v>0.36170213000000001</v>
      </c>
      <c r="AY277" s="363">
        <v>112.413</v>
      </c>
      <c r="AZ277" s="283">
        <v>9.9576269999999995E-2</v>
      </c>
      <c r="BA277" s="283">
        <v>0.35483870899999997</v>
      </c>
      <c r="BB277" s="283">
        <v>0.24731182700000001</v>
      </c>
      <c r="BC277" s="283">
        <v>0.39784946199999999</v>
      </c>
      <c r="BD277" s="164">
        <v>0.30434782599999999</v>
      </c>
      <c r="BE277" s="164">
        <v>0.23770491799999999</v>
      </c>
      <c r="BF277" s="164">
        <v>0.28244274800000002</v>
      </c>
      <c r="BG277" s="164">
        <v>0.28688524500000001</v>
      </c>
      <c r="BH277" s="164">
        <v>0.56932799300000003</v>
      </c>
      <c r="BI277" s="164">
        <v>4.9180327000000003E-2</v>
      </c>
      <c r="BJ277" s="165">
        <v>31.7735927588739</v>
      </c>
      <c r="BK277" s="164">
        <v>0.25519760009896603</v>
      </c>
      <c r="BL277" s="165">
        <v>-5.8413164818278602</v>
      </c>
      <c r="BM277" s="165">
        <v>9.5997889733322808</v>
      </c>
      <c r="BN277" s="165">
        <v>67.352034013290407</v>
      </c>
      <c r="BO277" s="165">
        <v>0.28674413691814199</v>
      </c>
      <c r="BP277" s="165">
        <v>0.203329592943191</v>
      </c>
      <c r="BQ277" s="165">
        <v>-2.7778236705429</v>
      </c>
      <c r="BR277" s="165">
        <v>-4.7276779615870703</v>
      </c>
      <c r="BS277" s="289">
        <v>-0.286887321887214</v>
      </c>
      <c r="BT277" s="297"/>
      <c r="BU277" s="284"/>
      <c r="BV277" s="298"/>
      <c r="BW277" s="297"/>
      <c r="BX277" s="297"/>
      <c r="BY277" s="297"/>
      <c r="BZ277" s="297"/>
      <c r="CA277" s="284"/>
      <c r="CB277" s="298"/>
      <c r="CC277" s="297">
        <v>1</v>
      </c>
      <c r="CD277" s="284">
        <v>4</v>
      </c>
      <c r="CE277" s="352">
        <v>0</v>
      </c>
      <c r="CF277" s="298"/>
      <c r="CG277" s="297">
        <v>21</v>
      </c>
      <c r="CH277" s="284">
        <v>159</v>
      </c>
      <c r="CI277" s="352">
        <v>-3</v>
      </c>
      <c r="CJ277" s="298">
        <v>-3</v>
      </c>
      <c r="CK277" s="297">
        <v>14</v>
      </c>
      <c r="CL277" s="284">
        <v>105.1</v>
      </c>
      <c r="CM277" s="352">
        <v>-2</v>
      </c>
      <c r="CN277" s="298">
        <v>-1</v>
      </c>
      <c r="CO277" s="297"/>
      <c r="CP277" s="284"/>
      <c r="CQ277" s="352"/>
      <c r="CR277" s="298"/>
      <c r="CS277" s="297"/>
      <c r="CT277" s="284"/>
      <c r="CU277" s="352"/>
      <c r="CV277" s="352"/>
      <c r="CW277" s="298"/>
      <c r="CX277" s="297"/>
      <c r="CY277" s="284"/>
      <c r="CZ277" s="352"/>
      <c r="DA277" s="352"/>
      <c r="DB277" s="298"/>
      <c r="DC277" s="297"/>
      <c r="DD277" s="284"/>
      <c r="DE277" s="352"/>
      <c r="DF277" s="352"/>
      <c r="DG277" s="298"/>
      <c r="DH277" s="320">
        <v>-5</v>
      </c>
      <c r="DI277" s="319">
        <v>-2.4544483721256198</v>
      </c>
      <c r="DP277" s="165"/>
      <c r="DQ277" s="165"/>
      <c r="DR277" s="165"/>
      <c r="ED277" s="165"/>
      <c r="EE277" s="165"/>
      <c r="EF277" s="165"/>
      <c r="EG277" s="165"/>
      <c r="EH277" s="166"/>
      <c r="EI277" s="165"/>
      <c r="EJ277" s="164"/>
      <c r="EK277" s="164"/>
      <c r="EL277" s="283"/>
      <c r="EM277" s="283"/>
      <c r="EN277" s="283"/>
      <c r="EO277" s="283"/>
      <c r="EP277" s="283"/>
      <c r="EQ277" s="283"/>
      <c r="ER277" s="165"/>
      <c r="ES277" s="166"/>
      <c r="ET277" s="166"/>
      <c r="EU277" s="166"/>
      <c r="EV277" s="166"/>
      <c r="EW277" s="166"/>
      <c r="EX277" s="289"/>
    </row>
    <row r="278" spans="1:160" s="167" customFormat="1" ht="13" customHeight="1">
      <c r="A278" s="200" t="s">
        <v>2170</v>
      </c>
      <c r="B278" s="200">
        <v>11781</v>
      </c>
      <c r="C278" s="200">
        <v>20178</v>
      </c>
      <c r="D278" s="200">
        <v>678246</v>
      </c>
      <c r="E278" s="200" t="s">
        <v>3331</v>
      </c>
      <c r="F278" s="160"/>
      <c r="G278" s="175"/>
      <c r="H278" s="206" t="s">
        <v>522</v>
      </c>
      <c r="I278" s="206" t="s">
        <v>151</v>
      </c>
      <c r="J278" s="200">
        <v>24</v>
      </c>
      <c r="K278" s="161">
        <v>5</v>
      </c>
      <c r="L278" s="175" t="s">
        <v>837</v>
      </c>
      <c r="M278" s="210"/>
      <c r="N278" s="211"/>
      <c r="O278" s="175"/>
      <c r="P278" s="161"/>
      <c r="Q278" s="175"/>
      <c r="R278" s="175"/>
      <c r="S278" s="175"/>
      <c r="T278" s="161"/>
      <c r="U278" s="161"/>
      <c r="V278" s="161"/>
      <c r="W278" s="161"/>
      <c r="X278" s="161"/>
      <c r="Y278" s="184"/>
      <c r="Z278" s="163">
        <v>72</v>
      </c>
      <c r="AA278" s="163">
        <v>237</v>
      </c>
      <c r="AB278" s="163">
        <v>206</v>
      </c>
      <c r="AC278" s="163">
        <v>31</v>
      </c>
      <c r="AD278" s="163">
        <v>19</v>
      </c>
      <c r="AE278" s="163">
        <v>7</v>
      </c>
      <c r="AF278" s="163">
        <v>0</v>
      </c>
      <c r="AG278" s="163">
        <v>5</v>
      </c>
      <c r="AH278" s="163">
        <v>22</v>
      </c>
      <c r="AI278" s="163">
        <v>16</v>
      </c>
      <c r="AJ278" s="163">
        <v>3</v>
      </c>
      <c r="AK278" s="163">
        <v>1</v>
      </c>
      <c r="AL278" s="163">
        <v>25</v>
      </c>
      <c r="AM278" s="163">
        <v>0</v>
      </c>
      <c r="AN278" s="163">
        <v>57</v>
      </c>
      <c r="AO278" s="163">
        <v>3</v>
      </c>
      <c r="AP278" s="163">
        <v>3</v>
      </c>
      <c r="AQ278" s="163">
        <v>0</v>
      </c>
      <c r="AR278" s="163">
        <v>4</v>
      </c>
      <c r="AS278" s="283">
        <v>0.105485232</v>
      </c>
      <c r="AT278" s="283">
        <v>0.24050632899999999</v>
      </c>
      <c r="AU278" s="283">
        <v>0.42105262999999998</v>
      </c>
      <c r="AV278" s="283">
        <v>0.25</v>
      </c>
      <c r="AW278" s="283">
        <v>4.6052629999999997E-2</v>
      </c>
      <c r="AX278" s="283">
        <v>0.26315789000000001</v>
      </c>
      <c r="AY278" s="363">
        <v>110.849</v>
      </c>
      <c r="AZ278" s="283">
        <v>8.1268580000000007E-2</v>
      </c>
      <c r="BA278" s="283">
        <v>0.32236842100000002</v>
      </c>
      <c r="BB278" s="283">
        <v>0.17105263100000001</v>
      </c>
      <c r="BC278" s="283">
        <v>0.50657894699999995</v>
      </c>
      <c r="BD278" s="164">
        <v>0.17687074799999999</v>
      </c>
      <c r="BE278" s="164">
        <v>0.150485436</v>
      </c>
      <c r="BF278" s="164">
        <v>0.24894514700000001</v>
      </c>
      <c r="BG278" s="164">
        <v>0.257281553</v>
      </c>
      <c r="BH278" s="164">
        <v>0.50622670000000003</v>
      </c>
      <c r="BI278" s="164">
        <v>0.106796117</v>
      </c>
      <c r="BJ278" s="165">
        <v>68.402091860958706</v>
      </c>
      <c r="BK278" s="164">
        <v>0.23278702990415201</v>
      </c>
      <c r="BL278" s="165">
        <v>-14.762677600001</v>
      </c>
      <c r="BM278" s="165">
        <v>12.9611253763091</v>
      </c>
      <c r="BN278" s="165">
        <v>46.490591312508201</v>
      </c>
      <c r="BO278" s="165">
        <v>-0.24629764723748801</v>
      </c>
      <c r="BP278" s="165">
        <v>0.60291466861963205</v>
      </c>
      <c r="BQ278" s="165">
        <v>-9.5768813030785793</v>
      </c>
      <c r="BR278" s="165">
        <v>-13.8833780636536</v>
      </c>
      <c r="BS278" s="289">
        <v>-0.98907855750792595</v>
      </c>
      <c r="BT278" s="297"/>
      <c r="BU278" s="284"/>
      <c r="BV278" s="298"/>
      <c r="BW278" s="297"/>
      <c r="BX278" s="297"/>
      <c r="BY278" s="297"/>
      <c r="BZ278" s="297"/>
      <c r="CA278" s="284"/>
      <c r="CB278" s="298"/>
      <c r="CC278" s="297">
        <v>1</v>
      </c>
      <c r="CD278" s="284">
        <v>0</v>
      </c>
      <c r="CE278" s="352">
        <v>0</v>
      </c>
      <c r="CF278" s="298"/>
      <c r="CG278" s="297"/>
      <c r="CH278" s="284"/>
      <c r="CI278" s="352"/>
      <c r="CJ278" s="298"/>
      <c r="CK278" s="297">
        <v>35</v>
      </c>
      <c r="CL278" s="284">
        <v>300</v>
      </c>
      <c r="CM278" s="352">
        <v>-1</v>
      </c>
      <c r="CN278" s="298">
        <v>-2</v>
      </c>
      <c r="CO278" s="297"/>
      <c r="CP278" s="284"/>
      <c r="CQ278" s="352"/>
      <c r="CR278" s="298"/>
      <c r="CS278" s="297">
        <v>28</v>
      </c>
      <c r="CT278" s="284">
        <v>175</v>
      </c>
      <c r="CU278" s="352">
        <v>-1</v>
      </c>
      <c r="CV278" s="352">
        <v>-4</v>
      </c>
      <c r="CW278" s="298">
        <v>1</v>
      </c>
      <c r="CX278" s="297"/>
      <c r="CY278" s="284"/>
      <c r="CZ278" s="352"/>
      <c r="DA278" s="352"/>
      <c r="DB278" s="298"/>
      <c r="DC278" s="297"/>
      <c r="DD278" s="284"/>
      <c r="DE278" s="352"/>
      <c r="DF278" s="352"/>
      <c r="DG278" s="298"/>
      <c r="DH278" s="320">
        <v>-2</v>
      </c>
      <c r="DI278" s="319">
        <v>-3.59225287288427</v>
      </c>
      <c r="DJ278" s="163"/>
      <c r="DK278" s="163"/>
      <c r="DL278" s="163"/>
      <c r="DM278" s="163"/>
      <c r="DN278" s="163"/>
      <c r="DO278" s="163"/>
      <c r="DP278" s="165"/>
      <c r="DQ278" s="165"/>
      <c r="DR278" s="165"/>
      <c r="DS278" s="163"/>
      <c r="DT278" s="163"/>
      <c r="DU278" s="163"/>
      <c r="DV278" s="163"/>
      <c r="DW278" s="163"/>
      <c r="DX278" s="163"/>
      <c r="DY278" s="163"/>
      <c r="DZ278" s="163"/>
      <c r="EA278" s="163"/>
      <c r="EB278" s="163"/>
      <c r="EC278" s="163"/>
      <c r="ED278" s="165"/>
      <c r="EE278" s="165"/>
      <c r="EF278" s="165"/>
      <c r="EG278" s="165"/>
      <c r="EH278" s="166"/>
      <c r="EI278" s="165"/>
      <c r="EJ278" s="164"/>
      <c r="EK278" s="164"/>
      <c r="EL278" s="283"/>
      <c r="EM278" s="283"/>
      <c r="EN278" s="283"/>
      <c r="EO278" s="283"/>
      <c r="EP278" s="283"/>
      <c r="EQ278" s="283"/>
      <c r="ER278" s="165"/>
      <c r="ES278" s="166"/>
      <c r="ET278" s="166"/>
      <c r="EU278" s="166"/>
      <c r="EV278" s="166"/>
      <c r="EW278" s="166"/>
      <c r="EX278" s="289"/>
      <c r="EY278" s="291"/>
      <c r="EZ278" s="162"/>
      <c r="FA278" s="162"/>
      <c r="FB278" s="162"/>
      <c r="FC278" s="162"/>
      <c r="FD278" s="162"/>
    </row>
    <row r="279" spans="1:160" ht="13" customHeight="1">
      <c r="A279" s="160" t="s">
        <v>2170</v>
      </c>
      <c r="B279" s="200">
        <v>11529</v>
      </c>
      <c r="C279" s="160">
        <v>26517</v>
      </c>
      <c r="D279" s="200">
        <v>682622</v>
      </c>
      <c r="E279" s="200" t="s">
        <v>188</v>
      </c>
      <c r="G279" s="175"/>
      <c r="H279" s="206" t="s">
        <v>309</v>
      </c>
      <c r="I279" s="206" t="s">
        <v>3543</v>
      </c>
      <c r="J279" s="200">
        <v>22</v>
      </c>
      <c r="K279" s="161">
        <v>5</v>
      </c>
      <c r="L279" s="175" t="s">
        <v>837</v>
      </c>
      <c r="M279" s="210"/>
      <c r="N279" s="211"/>
      <c r="O279" s="175"/>
      <c r="P279" s="175"/>
      <c r="Q279" s="175"/>
      <c r="R279" s="175"/>
      <c r="S279" s="175"/>
      <c r="T279" s="175"/>
      <c r="U279" s="175"/>
      <c r="V279" s="175"/>
      <c r="W279" s="175"/>
      <c r="X279" s="175"/>
      <c r="Y279" s="210"/>
      <c r="Z279" s="163">
        <v>66</v>
      </c>
      <c r="AA279" s="163">
        <v>242</v>
      </c>
      <c r="AB279" s="163">
        <v>229</v>
      </c>
      <c r="AC279" s="163">
        <v>48</v>
      </c>
      <c r="AD279" s="163">
        <v>35</v>
      </c>
      <c r="AE279" s="163">
        <v>9</v>
      </c>
      <c r="AF279" s="163">
        <v>0</v>
      </c>
      <c r="AG279" s="163">
        <v>4</v>
      </c>
      <c r="AH279" s="163">
        <v>24</v>
      </c>
      <c r="AI279" s="163">
        <v>18</v>
      </c>
      <c r="AJ279" s="163">
        <v>9</v>
      </c>
      <c r="AK279" s="163">
        <v>3</v>
      </c>
      <c r="AL279" s="163">
        <v>9</v>
      </c>
      <c r="AM279" s="163">
        <v>0</v>
      </c>
      <c r="AN279" s="163">
        <v>75</v>
      </c>
      <c r="AO279" s="163">
        <v>3</v>
      </c>
      <c r="AP279" s="163">
        <v>1</v>
      </c>
      <c r="AQ279" s="163">
        <v>0</v>
      </c>
      <c r="AR279" s="163">
        <v>1</v>
      </c>
      <c r="AS279" s="283">
        <v>3.7190081999999999E-2</v>
      </c>
      <c r="AT279" s="283">
        <v>0.30991735500000001</v>
      </c>
      <c r="AU279" s="283">
        <v>0.41290323000000001</v>
      </c>
      <c r="AV279" s="283">
        <v>0.25161289999999997</v>
      </c>
      <c r="AW279" s="283">
        <v>6.4516130000000005E-2</v>
      </c>
      <c r="AX279" s="283">
        <v>0.35483871</v>
      </c>
      <c r="AY279" s="363">
        <v>111.49299999999999</v>
      </c>
      <c r="AZ279" s="283">
        <v>0.15419500999999999</v>
      </c>
      <c r="BA279" s="283">
        <v>0.45161290300000001</v>
      </c>
      <c r="BB279" s="283">
        <v>0.2</v>
      </c>
      <c r="BC279" s="283">
        <v>0.34838709600000001</v>
      </c>
      <c r="BD279" s="164">
        <v>0.29139072799999999</v>
      </c>
      <c r="BE279" s="164">
        <v>0.209606986</v>
      </c>
      <c r="BF279" s="164">
        <v>0.24793388399999999</v>
      </c>
      <c r="BG279" s="164">
        <v>0.30131004300000003</v>
      </c>
      <c r="BH279" s="164">
        <v>0.54924392700000002</v>
      </c>
      <c r="BI279" s="164">
        <v>9.1703057000000004E-2</v>
      </c>
      <c r="BJ279" s="165">
        <v>58.381434216071</v>
      </c>
      <c r="BK279" s="164">
        <v>0.24260779771923</v>
      </c>
      <c r="BL279" s="165">
        <v>-13.1612744062377</v>
      </c>
      <c r="BM279" s="165">
        <v>15.1474189282224</v>
      </c>
      <c r="BN279" s="165">
        <v>46.483728528341402</v>
      </c>
      <c r="BO279" s="165">
        <v>2.01189475444001E-2</v>
      </c>
      <c r="BP279" s="165">
        <v>1.0187739804386999</v>
      </c>
      <c r="BQ279" s="165">
        <v>-14.3696258409118</v>
      </c>
      <c r="BR279" s="165">
        <v>-14.4680548562838</v>
      </c>
      <c r="BS279" s="289">
        <v>-1.4840623318667301</v>
      </c>
      <c r="BT279" s="297"/>
      <c r="BU279" s="284"/>
      <c r="BV279" s="298"/>
      <c r="BW279" s="297"/>
      <c r="BX279" s="297"/>
      <c r="BY279" s="297"/>
      <c r="BZ279" s="297"/>
      <c r="CA279" s="284"/>
      <c r="CB279" s="298"/>
      <c r="CC279" s="297"/>
      <c r="CD279" s="284"/>
      <c r="CE279" s="352"/>
      <c r="CF279" s="298"/>
      <c r="CG279" s="297">
        <v>1</v>
      </c>
      <c r="CH279" s="284">
        <v>1</v>
      </c>
      <c r="CI279" s="352">
        <v>0</v>
      </c>
      <c r="CJ279" s="298"/>
      <c r="CK279" s="297">
        <v>54</v>
      </c>
      <c r="CL279" s="284">
        <v>458.1</v>
      </c>
      <c r="CM279" s="352">
        <v>-8</v>
      </c>
      <c r="CN279" s="298">
        <v>-11</v>
      </c>
      <c r="CO279" s="297"/>
      <c r="CP279" s="284"/>
      <c r="CQ279" s="352"/>
      <c r="CR279" s="298"/>
      <c r="CS279" s="297"/>
      <c r="CT279" s="284"/>
      <c r="CU279" s="352"/>
      <c r="CV279" s="352"/>
      <c r="CW279" s="298"/>
      <c r="CX279" s="297"/>
      <c r="CY279" s="284"/>
      <c r="CZ279" s="352"/>
      <c r="DA279" s="352"/>
      <c r="DB279" s="298"/>
      <c r="DC279" s="297"/>
      <c r="DD279" s="284"/>
      <c r="DE279" s="352"/>
      <c r="DF279" s="352"/>
      <c r="DG279" s="298"/>
      <c r="DH279" s="320">
        <v>-8</v>
      </c>
      <c r="DI279" s="319">
        <v>-7.9489746689796403</v>
      </c>
      <c r="DP279" s="165"/>
      <c r="DQ279" s="165"/>
      <c r="DR279" s="165"/>
      <c r="ED279" s="165"/>
      <c r="EE279" s="165"/>
      <c r="EF279" s="165"/>
      <c r="EG279" s="165"/>
      <c r="EH279" s="166"/>
      <c r="EI279" s="165"/>
      <c r="EJ279" s="164"/>
      <c r="EK279" s="164"/>
      <c r="EL279" s="283"/>
      <c r="EM279" s="283"/>
      <c r="EN279" s="283"/>
      <c r="EO279" s="283"/>
      <c r="EP279" s="283"/>
      <c r="EQ279" s="283"/>
      <c r="ER279" s="165"/>
      <c r="ES279" s="166"/>
      <c r="ET279" s="166"/>
      <c r="EU279" s="166"/>
      <c r="EV279" s="166"/>
      <c r="EW279" s="166"/>
      <c r="EX279" s="289"/>
    </row>
    <row r="280" spans="1:160" ht="13" customHeight="1">
      <c r="A280" s="160" t="s">
        <v>2170</v>
      </c>
      <c r="B280" s="200">
        <v>11771</v>
      </c>
      <c r="C280" s="160">
        <v>25764</v>
      </c>
      <c r="D280" s="200">
        <v>677951</v>
      </c>
      <c r="E280" s="200" t="s">
        <v>2170</v>
      </c>
      <c r="F280" s="200"/>
      <c r="G280" s="175"/>
      <c r="H280" s="162" t="s">
        <v>3511</v>
      </c>
      <c r="I280" s="162" t="s">
        <v>137</v>
      </c>
      <c r="J280" s="160">
        <v>24</v>
      </c>
      <c r="K280" s="161">
        <v>6</v>
      </c>
      <c r="L280" s="161" t="s">
        <v>837</v>
      </c>
      <c r="Z280" s="163">
        <v>161</v>
      </c>
      <c r="AA280" s="163">
        <v>709</v>
      </c>
      <c r="AB280" s="163">
        <v>636</v>
      </c>
      <c r="AC280" s="163">
        <v>211</v>
      </c>
      <c r="AD280" s="163">
        <v>123</v>
      </c>
      <c r="AE280" s="163">
        <v>45</v>
      </c>
      <c r="AF280" s="163">
        <v>11</v>
      </c>
      <c r="AG280" s="163">
        <v>32</v>
      </c>
      <c r="AH280" s="163">
        <v>125</v>
      </c>
      <c r="AI280" s="163">
        <v>109</v>
      </c>
      <c r="AJ280" s="163">
        <v>31</v>
      </c>
      <c r="AK280" s="163">
        <v>12</v>
      </c>
      <c r="AL280" s="163">
        <v>57</v>
      </c>
      <c r="AM280" s="163">
        <v>9</v>
      </c>
      <c r="AN280" s="163">
        <v>106</v>
      </c>
      <c r="AO280" s="163">
        <v>8</v>
      </c>
      <c r="AP280" s="163">
        <v>8</v>
      </c>
      <c r="AQ280" s="163">
        <v>0</v>
      </c>
      <c r="AR280" s="163">
        <v>4</v>
      </c>
      <c r="AS280" s="283">
        <v>8.0394921999999994E-2</v>
      </c>
      <c r="AT280" s="283">
        <v>0.14950634600000001</v>
      </c>
      <c r="AU280" s="283">
        <v>0.35130112000000002</v>
      </c>
      <c r="AV280" s="283">
        <v>0.26394052000000001</v>
      </c>
      <c r="AW280" s="283">
        <v>0.14312268</v>
      </c>
      <c r="AX280" s="283">
        <v>0.48141264</v>
      </c>
      <c r="AY280" s="363">
        <v>116.88500000000001</v>
      </c>
      <c r="AZ280" s="283">
        <v>9.8385860000000006E-2</v>
      </c>
      <c r="BA280" s="283">
        <v>0.36988847499999999</v>
      </c>
      <c r="BB280" s="283">
        <v>0.185873605</v>
      </c>
      <c r="BC280" s="283">
        <v>0.44423791800000001</v>
      </c>
      <c r="BD280" s="164">
        <v>0.35375494000000002</v>
      </c>
      <c r="BE280" s="164">
        <v>0.33176100600000002</v>
      </c>
      <c r="BF280" s="164">
        <v>0.38928067700000002</v>
      </c>
      <c r="BG280" s="164">
        <v>0.58805031399999996</v>
      </c>
      <c r="BH280" s="164">
        <v>0.97733099099999998</v>
      </c>
      <c r="BI280" s="164">
        <v>0.25628930799999999</v>
      </c>
      <c r="BJ280" s="165">
        <v>165.57905564242401</v>
      </c>
      <c r="BK280" s="164">
        <v>0.40973835374627698</v>
      </c>
      <c r="BL280" s="165">
        <v>56.813120681484001</v>
      </c>
      <c r="BM280" s="165">
        <v>139.750573467154</v>
      </c>
      <c r="BN280" s="165">
        <v>167.54034664406899</v>
      </c>
      <c r="BO280" s="165">
        <v>-0.41954811337216302</v>
      </c>
      <c r="BP280" s="165">
        <v>4.5281331613659797</v>
      </c>
      <c r="BQ280" s="165">
        <v>100.49882724547599</v>
      </c>
      <c r="BR280" s="165">
        <v>59.3198776353791</v>
      </c>
      <c r="BS280" s="289">
        <v>10.3792907040876</v>
      </c>
      <c r="BT280" s="297"/>
      <c r="BU280" s="284"/>
      <c r="BV280" s="298"/>
      <c r="BW280" s="297"/>
      <c r="BX280" s="297"/>
      <c r="BY280" s="297"/>
      <c r="BZ280" s="297"/>
      <c r="CA280" s="284"/>
      <c r="CB280" s="298"/>
      <c r="CC280" s="297"/>
      <c r="CD280" s="284"/>
      <c r="CE280" s="352"/>
      <c r="CF280" s="298"/>
      <c r="CG280" s="297"/>
      <c r="CH280" s="284"/>
      <c r="CI280" s="352"/>
      <c r="CJ280" s="298"/>
      <c r="CK280" s="297"/>
      <c r="CL280" s="284"/>
      <c r="CM280" s="352"/>
      <c r="CN280" s="298"/>
      <c r="CO280" s="297">
        <v>159</v>
      </c>
      <c r="CP280" s="284">
        <v>1384.2</v>
      </c>
      <c r="CQ280" s="352">
        <v>2</v>
      </c>
      <c r="CR280" s="298">
        <v>15</v>
      </c>
      <c r="CS280" s="297"/>
      <c r="CT280" s="284"/>
      <c r="CU280" s="352"/>
      <c r="CV280" s="352"/>
      <c r="CW280" s="298"/>
      <c r="CX280" s="297"/>
      <c r="CY280" s="284"/>
      <c r="CZ280" s="352"/>
      <c r="DA280" s="352"/>
      <c r="DB280" s="298"/>
      <c r="DC280" s="297"/>
      <c r="DD280" s="284"/>
      <c r="DE280" s="352"/>
      <c r="DF280" s="352"/>
      <c r="DG280" s="298"/>
      <c r="DH280" s="320">
        <v>2</v>
      </c>
      <c r="DI280" s="319">
        <v>17.5225057601928</v>
      </c>
      <c r="DP280" s="165"/>
      <c r="DQ280" s="165"/>
      <c r="DR280" s="165"/>
      <c r="ED280" s="165"/>
      <c r="EE280" s="165"/>
      <c r="EF280" s="165"/>
      <c r="EG280" s="165"/>
      <c r="EH280" s="166"/>
      <c r="EI280" s="165"/>
      <c r="EJ280" s="164"/>
      <c r="EK280" s="164"/>
      <c r="EL280" s="283"/>
      <c r="EM280" s="283"/>
      <c r="EN280" s="283"/>
      <c r="EO280" s="283"/>
      <c r="EP280" s="283"/>
      <c r="EQ280" s="283"/>
      <c r="ER280" s="165"/>
      <c r="ES280" s="166"/>
      <c r="ET280" s="166"/>
      <c r="EU280" s="166"/>
      <c r="EV280" s="166"/>
      <c r="EW280" s="166"/>
      <c r="EX280" s="289"/>
    </row>
    <row r="281" spans="1:160" ht="13" customHeight="1">
      <c r="A281" s="160" t="s">
        <v>2170</v>
      </c>
      <c r="B281" s="160">
        <v>12369</v>
      </c>
      <c r="C281" s="160">
        <v>29591</v>
      </c>
      <c r="D281" s="160">
        <v>681297</v>
      </c>
      <c r="E281" s="160" t="s">
        <v>17</v>
      </c>
      <c r="G281" s="175"/>
      <c r="H281" s="162" t="s">
        <v>3581</v>
      </c>
      <c r="I281" s="162" t="s">
        <v>2409</v>
      </c>
      <c r="J281" s="160">
        <v>24</v>
      </c>
      <c r="K281" s="161">
        <v>7</v>
      </c>
      <c r="L281" s="161" t="s">
        <v>46</v>
      </c>
      <c r="Z281" s="163">
        <v>153</v>
      </c>
      <c r="AA281" s="163">
        <v>561</v>
      </c>
      <c r="AB281" s="163">
        <v>499</v>
      </c>
      <c r="AC281" s="163">
        <v>121</v>
      </c>
      <c r="AD281" s="163">
        <v>70</v>
      </c>
      <c r="AE281" s="163">
        <v>24</v>
      </c>
      <c r="AF281" s="163">
        <v>3</v>
      </c>
      <c r="AG281" s="163">
        <v>24</v>
      </c>
      <c r="AH281" s="163">
        <v>77</v>
      </c>
      <c r="AI281" s="163">
        <v>69</v>
      </c>
      <c r="AJ281" s="163">
        <v>9</v>
      </c>
      <c r="AK281" s="163">
        <v>4</v>
      </c>
      <c r="AL281" s="163">
        <v>52</v>
      </c>
      <c r="AM281" s="163">
        <v>2</v>
      </c>
      <c r="AN281" s="163">
        <v>172</v>
      </c>
      <c r="AO281" s="163">
        <v>7</v>
      </c>
      <c r="AP281" s="163">
        <v>3</v>
      </c>
      <c r="AQ281" s="163">
        <v>0</v>
      </c>
      <c r="AR281" s="163">
        <v>9</v>
      </c>
      <c r="AS281" s="283">
        <v>9.2691622000000001E-2</v>
      </c>
      <c r="AT281" s="283">
        <v>0.30659536500000001</v>
      </c>
      <c r="AU281" s="283">
        <v>0.4</v>
      </c>
      <c r="AV281" s="283">
        <v>0.24848485000000001</v>
      </c>
      <c r="AW281" s="283">
        <v>0.13636364000000001</v>
      </c>
      <c r="AX281" s="283">
        <v>0.45151514999999998</v>
      </c>
      <c r="AY281" s="363">
        <v>113.593</v>
      </c>
      <c r="AZ281" s="283">
        <v>0.12753998999999999</v>
      </c>
      <c r="BA281" s="283">
        <v>0.43465045499999999</v>
      </c>
      <c r="BB281" s="283">
        <v>0.17325227900000001</v>
      </c>
      <c r="BC281" s="283">
        <v>0.392097264</v>
      </c>
      <c r="BD281" s="164">
        <v>0.316993464</v>
      </c>
      <c r="BE281" s="164">
        <v>0.24248496899999999</v>
      </c>
      <c r="BF281" s="164">
        <v>0.32085561400000001</v>
      </c>
      <c r="BG281" s="164">
        <v>0.44689378699999999</v>
      </c>
      <c r="BH281" s="164">
        <v>0.767749401</v>
      </c>
      <c r="BI281" s="164">
        <v>0.20440881799999999</v>
      </c>
      <c r="BJ281" s="165">
        <v>132.06098730199099</v>
      </c>
      <c r="BK281" s="164">
        <v>0.33145747340429199</v>
      </c>
      <c r="BL281" s="165">
        <v>9.60777426798969</v>
      </c>
      <c r="BM281" s="165">
        <v>75.232472452420296</v>
      </c>
      <c r="BN281" s="165">
        <v>119.568899627194</v>
      </c>
      <c r="BO281" s="165">
        <v>-3.1224969651455998</v>
      </c>
      <c r="BP281" s="165">
        <v>1.1232464388012799</v>
      </c>
      <c r="BQ281" s="165">
        <v>38.923557706960899</v>
      </c>
      <c r="BR281" s="165">
        <v>13.684554721314001</v>
      </c>
      <c r="BS281" s="289">
        <v>4.0199366674307404</v>
      </c>
      <c r="BT281" s="297"/>
      <c r="BU281" s="284"/>
      <c r="BV281" s="298"/>
      <c r="BW281" s="297"/>
      <c r="BX281" s="297"/>
      <c r="BY281" s="297"/>
      <c r="BZ281" s="297"/>
      <c r="CA281" s="284"/>
      <c r="CB281" s="298"/>
      <c r="CC281" s="297"/>
      <c r="CD281" s="284"/>
      <c r="CE281" s="352"/>
      <c r="CF281" s="298"/>
      <c r="CG281" s="297"/>
      <c r="CH281" s="284"/>
      <c r="CI281" s="352"/>
      <c r="CJ281" s="298"/>
      <c r="CK281" s="297"/>
      <c r="CL281" s="284"/>
      <c r="CM281" s="352"/>
      <c r="CN281" s="298"/>
      <c r="CO281" s="297"/>
      <c r="CP281" s="284"/>
      <c r="CQ281" s="352"/>
      <c r="CR281" s="298"/>
      <c r="CS281" s="297">
        <v>108</v>
      </c>
      <c r="CT281" s="284">
        <v>803.2</v>
      </c>
      <c r="CU281" s="352">
        <v>4</v>
      </c>
      <c r="CV281" s="352">
        <v>8</v>
      </c>
      <c r="CW281" s="298">
        <v>0</v>
      </c>
      <c r="CX281" s="297">
        <v>44</v>
      </c>
      <c r="CY281" s="284">
        <v>307</v>
      </c>
      <c r="CZ281" s="352">
        <v>-1</v>
      </c>
      <c r="DA281" s="352">
        <v>2</v>
      </c>
      <c r="DB281" s="298">
        <v>-1</v>
      </c>
      <c r="DC281" s="297">
        <v>20</v>
      </c>
      <c r="DD281" s="284">
        <v>73</v>
      </c>
      <c r="DE281" s="352">
        <v>0</v>
      </c>
      <c r="DF281" s="352">
        <v>1</v>
      </c>
      <c r="DG281" s="298">
        <v>1</v>
      </c>
      <c r="DH281" s="320">
        <v>3</v>
      </c>
      <c r="DI281" s="319">
        <v>6.5207166671752903</v>
      </c>
      <c r="DP281" s="165"/>
      <c r="DQ281" s="165"/>
      <c r="DR281" s="165"/>
      <c r="ED281" s="165"/>
      <c r="EE281" s="165"/>
      <c r="EF281" s="165"/>
      <c r="EG281" s="165"/>
      <c r="EH281" s="166"/>
      <c r="EI281" s="165"/>
      <c r="EJ281" s="164"/>
      <c r="EK281" s="164"/>
      <c r="EL281" s="283"/>
      <c r="EM281" s="283"/>
      <c r="EN281" s="283"/>
      <c r="EO281" s="283"/>
      <c r="EP281" s="283"/>
      <c r="EQ281" s="283"/>
      <c r="ER281" s="165"/>
      <c r="ES281" s="166"/>
      <c r="ET281" s="166"/>
      <c r="EU281" s="166"/>
      <c r="EV281" s="166"/>
      <c r="EW281" s="166"/>
      <c r="EX281" s="289"/>
    </row>
    <row r="282" spans="1:160" ht="13" customHeight="1">
      <c r="A282" s="160" t="s">
        <v>2170</v>
      </c>
      <c r="B282" s="160">
        <v>9561</v>
      </c>
      <c r="C282" s="160">
        <v>13590</v>
      </c>
      <c r="D282" s="160">
        <v>608385</v>
      </c>
      <c r="E282" s="160" t="s">
        <v>3331</v>
      </c>
      <c r="G282" s="175"/>
      <c r="H282" s="168" t="s">
        <v>753</v>
      </c>
      <c r="I282" s="169" t="s">
        <v>135</v>
      </c>
      <c r="J282" s="170">
        <v>30</v>
      </c>
      <c r="K282" s="161">
        <v>7</v>
      </c>
      <c r="L282" s="161" t="s">
        <v>46</v>
      </c>
      <c r="Z282" s="163">
        <v>145</v>
      </c>
      <c r="AA282" s="163">
        <v>508</v>
      </c>
      <c r="AB282" s="163">
        <v>430</v>
      </c>
      <c r="AC282" s="163">
        <v>109</v>
      </c>
      <c r="AD282" s="163">
        <v>72</v>
      </c>
      <c r="AE282" s="163">
        <v>23</v>
      </c>
      <c r="AF282" s="163">
        <v>0</v>
      </c>
      <c r="AG282" s="163">
        <v>14</v>
      </c>
      <c r="AH282" s="163">
        <v>63</v>
      </c>
      <c r="AI282" s="163">
        <v>58</v>
      </c>
      <c r="AJ282" s="163">
        <v>14</v>
      </c>
      <c r="AK282" s="163">
        <v>4</v>
      </c>
      <c r="AL282" s="163">
        <v>63</v>
      </c>
      <c r="AM282" s="163">
        <v>2</v>
      </c>
      <c r="AN282" s="163">
        <v>106</v>
      </c>
      <c r="AO282" s="163">
        <v>10</v>
      </c>
      <c r="AP282" s="163">
        <v>3</v>
      </c>
      <c r="AQ282" s="163">
        <v>2</v>
      </c>
      <c r="AR282" s="163">
        <v>12</v>
      </c>
      <c r="AS282" s="283">
        <v>0.124015748</v>
      </c>
      <c r="AT282" s="283">
        <v>0.20866141699999999</v>
      </c>
      <c r="AU282" s="283">
        <v>0.35866260999999999</v>
      </c>
      <c r="AV282" s="283">
        <v>0.28571428999999998</v>
      </c>
      <c r="AW282" s="283">
        <v>7.5987840000000001E-2</v>
      </c>
      <c r="AX282" s="283">
        <v>0.36778116</v>
      </c>
      <c r="AY282" s="363">
        <v>109.232</v>
      </c>
      <c r="AZ282" s="283">
        <v>7.9457360000000005E-2</v>
      </c>
      <c r="BA282" s="283">
        <v>0.45061728299999998</v>
      </c>
      <c r="BB282" s="283">
        <v>0.21604938200000001</v>
      </c>
      <c r="BC282" s="283">
        <v>0.33333333300000001</v>
      </c>
      <c r="BD282" s="164">
        <v>0.30351437599999997</v>
      </c>
      <c r="BE282" s="164">
        <v>0.25348837200000002</v>
      </c>
      <c r="BF282" s="164">
        <v>0.359683794</v>
      </c>
      <c r="BG282" s="164">
        <v>0.40465116200000001</v>
      </c>
      <c r="BH282" s="164">
        <v>0.76433495600000001</v>
      </c>
      <c r="BI282" s="164">
        <v>0.15116278999999999</v>
      </c>
      <c r="BJ282" s="165">
        <v>96.235619865237695</v>
      </c>
      <c r="BK282" s="164">
        <v>0.33783508328691297</v>
      </c>
      <c r="BL282" s="165">
        <v>11.3461018991269</v>
      </c>
      <c r="BM282" s="165">
        <v>70.770962287167507</v>
      </c>
      <c r="BN282" s="165">
        <v>118.279598555067</v>
      </c>
      <c r="BO282" s="165">
        <v>1.0898301649189801</v>
      </c>
      <c r="BP282" s="165">
        <v>-2.8171900995075698</v>
      </c>
      <c r="BQ282" s="165">
        <v>12.1348523827814</v>
      </c>
      <c r="BR282" s="165">
        <v>8.2871217657425102</v>
      </c>
      <c r="BS282" s="289">
        <v>1.2532600029693099</v>
      </c>
      <c r="BT282" s="297"/>
      <c r="BU282" s="284"/>
      <c r="BV282" s="298"/>
      <c r="BW282" s="297"/>
      <c r="BX282" s="297"/>
      <c r="BY282" s="297"/>
      <c r="BZ282" s="297"/>
      <c r="CA282" s="284"/>
      <c r="CB282" s="298"/>
      <c r="CC282" s="297"/>
      <c r="CD282" s="284"/>
      <c r="CE282" s="352"/>
      <c r="CF282" s="298"/>
      <c r="CG282" s="297"/>
      <c r="CH282" s="284"/>
      <c r="CI282" s="352"/>
      <c r="CJ282" s="298"/>
      <c r="CK282" s="297"/>
      <c r="CL282" s="284"/>
      <c r="CM282" s="352"/>
      <c r="CN282" s="298"/>
      <c r="CO282" s="297"/>
      <c r="CP282" s="284"/>
      <c r="CQ282" s="352"/>
      <c r="CR282" s="298"/>
      <c r="CS282" s="297">
        <v>77</v>
      </c>
      <c r="CT282" s="284">
        <v>566.20000000000005</v>
      </c>
      <c r="CU282" s="352">
        <v>3</v>
      </c>
      <c r="CV282" s="352">
        <v>-9</v>
      </c>
      <c r="CW282" s="298">
        <v>4</v>
      </c>
      <c r="CX282" s="297"/>
      <c r="CY282" s="284"/>
      <c r="CZ282" s="352"/>
      <c r="DA282" s="352"/>
      <c r="DB282" s="298"/>
      <c r="DC282" s="297">
        <v>18</v>
      </c>
      <c r="DD282" s="284">
        <v>104</v>
      </c>
      <c r="DE282" s="352">
        <v>-2</v>
      </c>
      <c r="DF282" s="352">
        <v>-2</v>
      </c>
      <c r="DG282" s="298">
        <v>0</v>
      </c>
      <c r="DH282" s="320">
        <v>1</v>
      </c>
      <c r="DI282" s="319">
        <v>-13.045166373252799</v>
      </c>
      <c r="DP282" s="165"/>
      <c r="DQ282" s="165"/>
      <c r="DR282" s="165"/>
      <c r="ED282" s="165"/>
      <c r="EE282" s="165"/>
      <c r="EF282" s="165"/>
      <c r="EG282" s="165"/>
      <c r="EH282" s="166"/>
      <c r="EI282" s="165"/>
      <c r="EJ282" s="164"/>
      <c r="EK282" s="164"/>
      <c r="EL282" s="283"/>
      <c r="EM282" s="283"/>
      <c r="EN282" s="283"/>
      <c r="EO282" s="283"/>
      <c r="EP282" s="283"/>
      <c r="EQ282" s="283"/>
      <c r="ER282" s="165"/>
      <c r="ES282" s="166"/>
      <c r="ET282" s="166"/>
      <c r="EU282" s="166"/>
      <c r="EV282" s="166"/>
      <c r="EW282" s="166"/>
      <c r="EX282" s="289"/>
    </row>
    <row r="283" spans="1:160" ht="13" customHeight="1">
      <c r="A283" s="160" t="s">
        <v>2170</v>
      </c>
      <c r="B283" s="160">
        <v>12843</v>
      </c>
      <c r="C283" s="160">
        <v>23565</v>
      </c>
      <c r="D283" s="160">
        <v>676914</v>
      </c>
      <c r="E283" s="160" t="s">
        <v>470</v>
      </c>
      <c r="G283" s="175"/>
      <c r="H283" s="162" t="s">
        <v>3457</v>
      </c>
      <c r="I283" s="162" t="s">
        <v>262</v>
      </c>
      <c r="J283" s="160">
        <v>25</v>
      </c>
      <c r="K283" s="161">
        <v>7</v>
      </c>
      <c r="L283" s="161" t="s">
        <v>837</v>
      </c>
      <c r="Z283" s="163">
        <v>135</v>
      </c>
      <c r="AA283" s="163">
        <v>454</v>
      </c>
      <c r="AB283" s="163">
        <v>397</v>
      </c>
      <c r="AC283" s="163">
        <v>76</v>
      </c>
      <c r="AD283" s="163">
        <v>43</v>
      </c>
      <c r="AE283" s="163">
        <v>19</v>
      </c>
      <c r="AF283" s="163">
        <v>1</v>
      </c>
      <c r="AG283" s="163">
        <v>13</v>
      </c>
      <c r="AH283" s="163">
        <v>48</v>
      </c>
      <c r="AI283" s="163">
        <v>46</v>
      </c>
      <c r="AJ283" s="163">
        <v>6</v>
      </c>
      <c r="AK283" s="163">
        <v>0</v>
      </c>
      <c r="AL283" s="163">
        <v>47</v>
      </c>
      <c r="AM283" s="163">
        <v>0</v>
      </c>
      <c r="AN283" s="163">
        <v>144</v>
      </c>
      <c r="AO283" s="163">
        <v>5</v>
      </c>
      <c r="AP283" s="163">
        <v>5</v>
      </c>
      <c r="AQ283" s="163">
        <v>0</v>
      </c>
      <c r="AR283" s="163">
        <v>2</v>
      </c>
      <c r="AS283" s="283">
        <v>0.103524229</v>
      </c>
      <c r="AT283" s="283">
        <v>0.31718061600000003</v>
      </c>
      <c r="AU283" s="283">
        <v>0.46899225</v>
      </c>
      <c r="AV283" s="283">
        <v>0.25968992000000002</v>
      </c>
      <c r="AW283" s="283">
        <v>0.12015504</v>
      </c>
      <c r="AX283" s="283">
        <v>0.37209302</v>
      </c>
      <c r="AY283" s="363">
        <v>109.303</v>
      </c>
      <c r="AZ283" s="283">
        <v>0.12050632999999999</v>
      </c>
      <c r="BA283" s="283">
        <v>0.29844961199999998</v>
      </c>
      <c r="BB283" s="283">
        <v>0.205426356</v>
      </c>
      <c r="BC283" s="283">
        <v>0.49612403100000002</v>
      </c>
      <c r="BD283" s="164">
        <v>0.257142857</v>
      </c>
      <c r="BE283" s="164">
        <v>0.19143576800000001</v>
      </c>
      <c r="BF283" s="164">
        <v>0.28193832499999999</v>
      </c>
      <c r="BG283" s="164">
        <v>0.34256926900000001</v>
      </c>
      <c r="BH283" s="164">
        <v>0.624507594</v>
      </c>
      <c r="BI283" s="164">
        <v>0.151133501</v>
      </c>
      <c r="BJ283" s="165">
        <v>97.641772755940806</v>
      </c>
      <c r="BK283" s="164">
        <v>0.27747355408080299</v>
      </c>
      <c r="BL283" s="165">
        <v>-11.950807047256999</v>
      </c>
      <c r="BM283" s="165">
        <v>41.157237472763399</v>
      </c>
      <c r="BN283" s="165">
        <v>80.319250663067805</v>
      </c>
      <c r="BO283" s="165">
        <v>0.38787274410751199</v>
      </c>
      <c r="BP283" s="165">
        <v>-0.418992079794406</v>
      </c>
      <c r="BQ283" s="165">
        <v>3.43334915238071</v>
      </c>
      <c r="BR283" s="165">
        <v>-10.6425742108317</v>
      </c>
      <c r="BS283" s="289">
        <v>0.35458850533796898</v>
      </c>
      <c r="BT283" s="297"/>
      <c r="BU283" s="284"/>
      <c r="BV283" s="298"/>
      <c r="BW283" s="297"/>
      <c r="BX283" s="297"/>
      <c r="BY283" s="297"/>
      <c r="BZ283" s="297"/>
      <c r="CA283" s="284"/>
      <c r="CB283" s="298"/>
      <c r="CC283" s="297"/>
      <c r="CD283" s="284"/>
      <c r="CE283" s="352"/>
      <c r="CF283" s="298"/>
      <c r="CG283" s="297">
        <v>55</v>
      </c>
      <c r="CH283" s="284">
        <v>317</v>
      </c>
      <c r="CI283" s="352">
        <v>1</v>
      </c>
      <c r="CJ283" s="298">
        <v>-1</v>
      </c>
      <c r="CK283" s="297"/>
      <c r="CL283" s="284"/>
      <c r="CM283" s="352"/>
      <c r="CN283" s="298"/>
      <c r="CO283" s="297"/>
      <c r="CP283" s="284"/>
      <c r="CQ283" s="352"/>
      <c r="CR283" s="298"/>
      <c r="CS283" s="297">
        <v>93</v>
      </c>
      <c r="CT283" s="284">
        <v>634.20000000000005</v>
      </c>
      <c r="CU283" s="352">
        <v>-1</v>
      </c>
      <c r="CV283" s="352">
        <v>1</v>
      </c>
      <c r="CW283" s="298">
        <v>1</v>
      </c>
      <c r="CX283" s="297"/>
      <c r="CY283" s="284"/>
      <c r="CZ283" s="352"/>
      <c r="DA283" s="352"/>
      <c r="DB283" s="298"/>
      <c r="DC283" s="297"/>
      <c r="DD283" s="284"/>
      <c r="DE283" s="352"/>
      <c r="DF283" s="352"/>
      <c r="DG283" s="298"/>
      <c r="DH283" s="320">
        <v>0</v>
      </c>
      <c r="DI283" s="319">
        <v>-1.0722085237503001</v>
      </c>
      <c r="DP283" s="165"/>
      <c r="DQ283" s="165"/>
      <c r="DR283" s="165"/>
      <c r="ED283" s="165"/>
      <c r="EE283" s="165"/>
      <c r="EF283" s="165"/>
      <c r="EG283" s="165"/>
      <c r="EH283" s="166"/>
      <c r="EI283" s="165"/>
      <c r="EJ283" s="164"/>
      <c r="EK283" s="164"/>
      <c r="EL283" s="283"/>
      <c r="EM283" s="283"/>
      <c r="EN283" s="283"/>
      <c r="EO283" s="283"/>
      <c r="EP283" s="283"/>
      <c r="EQ283" s="283"/>
      <c r="ER283" s="165"/>
      <c r="ES283" s="166"/>
      <c r="ET283" s="166"/>
      <c r="EU283" s="166"/>
      <c r="EV283" s="166"/>
      <c r="EW283" s="166"/>
      <c r="EX283" s="289"/>
    </row>
    <row r="284" spans="1:160" ht="13" customHeight="1">
      <c r="A284" s="160" t="s">
        <v>2170</v>
      </c>
      <c r="B284" s="160">
        <v>12563</v>
      </c>
      <c r="C284" s="160">
        <v>27790</v>
      </c>
      <c r="D284" s="160">
        <v>694497</v>
      </c>
      <c r="E284" s="160" t="s">
        <v>14</v>
      </c>
      <c r="G284" s="175"/>
      <c r="H284" s="162" t="s">
        <v>1763</v>
      </c>
      <c r="I284" s="162" t="s">
        <v>236</v>
      </c>
      <c r="J284" s="160">
        <v>21</v>
      </c>
      <c r="K284" s="161">
        <v>7</v>
      </c>
      <c r="L284" s="161" t="s">
        <v>46</v>
      </c>
      <c r="Z284" s="163">
        <v>45</v>
      </c>
      <c r="AA284" s="163">
        <v>162</v>
      </c>
      <c r="AB284" s="163">
        <v>144</v>
      </c>
      <c r="AC284" s="163">
        <v>27</v>
      </c>
      <c r="AD284" s="163">
        <v>14</v>
      </c>
      <c r="AE284" s="163">
        <v>6</v>
      </c>
      <c r="AF284" s="163">
        <v>2</v>
      </c>
      <c r="AG284" s="163">
        <v>5</v>
      </c>
      <c r="AH284" s="163">
        <v>23</v>
      </c>
      <c r="AI284" s="163">
        <v>15</v>
      </c>
      <c r="AJ284" s="163">
        <v>2</v>
      </c>
      <c r="AK284" s="163">
        <v>0</v>
      </c>
      <c r="AL284" s="163">
        <v>15</v>
      </c>
      <c r="AM284" s="163">
        <v>0</v>
      </c>
      <c r="AN284" s="163">
        <v>43</v>
      </c>
      <c r="AO284" s="163">
        <v>2</v>
      </c>
      <c r="AP284" s="163">
        <v>1</v>
      </c>
      <c r="AQ284" s="163">
        <v>0</v>
      </c>
      <c r="AR284" s="163">
        <v>1</v>
      </c>
      <c r="AS284" s="283">
        <v>9.2592592000000001E-2</v>
      </c>
      <c r="AT284" s="283">
        <v>0.26543209800000001</v>
      </c>
      <c r="AU284" s="283">
        <v>0.42156863</v>
      </c>
      <c r="AV284" s="283">
        <v>0.21568627000000001</v>
      </c>
      <c r="AW284" s="283">
        <v>5.8823529999999999E-2</v>
      </c>
      <c r="AX284" s="283">
        <v>0.32352941000000002</v>
      </c>
      <c r="AY284" s="363">
        <v>108.684</v>
      </c>
      <c r="AZ284" s="283">
        <v>8.4745760000000003E-2</v>
      </c>
      <c r="BA284" s="283">
        <v>0.41176470500000001</v>
      </c>
      <c r="BB284" s="283">
        <v>0.14705882300000001</v>
      </c>
      <c r="BC284" s="283">
        <v>0.44117646999999999</v>
      </c>
      <c r="BD284" s="164">
        <v>0.226804123</v>
      </c>
      <c r="BE284" s="164">
        <v>0.1875</v>
      </c>
      <c r="BF284" s="164">
        <v>0.27160493800000002</v>
      </c>
      <c r="BG284" s="164">
        <v>0.36111111099999998</v>
      </c>
      <c r="BH284" s="164">
        <v>0.632716049</v>
      </c>
      <c r="BI284" s="164">
        <v>0.17361111100000001</v>
      </c>
      <c r="BJ284" s="165">
        <v>112.16372634792801</v>
      </c>
      <c r="BK284" s="164">
        <v>0.27824594540360498</v>
      </c>
      <c r="BL284" s="165">
        <v>-4.16367480430202</v>
      </c>
      <c r="BM284" s="165">
        <v>14.786772799758101</v>
      </c>
      <c r="BN284" s="165">
        <v>79.531950386928401</v>
      </c>
      <c r="BO284" s="165">
        <v>-0.26682434627543999</v>
      </c>
      <c r="BP284" s="165">
        <v>1.1927713975310299</v>
      </c>
      <c r="BQ284" s="165">
        <v>1.019123703787</v>
      </c>
      <c r="BR284" s="165">
        <v>-2.6012264740784601</v>
      </c>
      <c r="BS284" s="289">
        <v>0.105252782295605</v>
      </c>
      <c r="BT284" s="297"/>
      <c r="BU284" s="284"/>
      <c r="BV284" s="298"/>
      <c r="BW284" s="297"/>
      <c r="BX284" s="297"/>
      <c r="BY284" s="297"/>
      <c r="BZ284" s="297"/>
      <c r="CA284" s="284"/>
      <c r="CB284" s="298"/>
      <c r="CC284" s="297"/>
      <c r="CD284" s="284"/>
      <c r="CE284" s="352"/>
      <c r="CF284" s="298"/>
      <c r="CG284" s="297"/>
      <c r="CH284" s="284"/>
      <c r="CI284" s="352"/>
      <c r="CJ284" s="298"/>
      <c r="CK284" s="297"/>
      <c r="CL284" s="284"/>
      <c r="CM284" s="352"/>
      <c r="CN284" s="298"/>
      <c r="CO284" s="297"/>
      <c r="CP284" s="284"/>
      <c r="CQ284" s="352"/>
      <c r="CR284" s="298"/>
      <c r="CS284" s="297">
        <v>33</v>
      </c>
      <c r="CT284" s="284">
        <v>256</v>
      </c>
      <c r="CU284" s="352">
        <v>3</v>
      </c>
      <c r="CV284" s="352">
        <v>-1</v>
      </c>
      <c r="CW284" s="298">
        <v>1</v>
      </c>
      <c r="CX284" s="297">
        <v>2</v>
      </c>
      <c r="CY284" s="284">
        <v>17</v>
      </c>
      <c r="CZ284" s="352">
        <v>1</v>
      </c>
      <c r="DA284" s="352">
        <v>0</v>
      </c>
      <c r="DB284" s="298">
        <v>0</v>
      </c>
      <c r="DC284" s="297">
        <v>9</v>
      </c>
      <c r="DD284" s="284">
        <v>58</v>
      </c>
      <c r="DE284" s="352">
        <v>0</v>
      </c>
      <c r="DF284" s="352">
        <v>0</v>
      </c>
      <c r="DG284" s="298">
        <v>0</v>
      </c>
      <c r="DH284" s="320">
        <v>4</v>
      </c>
      <c r="DI284" s="319">
        <v>-1.78493036329746</v>
      </c>
      <c r="DP284" s="165"/>
      <c r="DQ284" s="165"/>
      <c r="DR284" s="165"/>
      <c r="ED284" s="165"/>
      <c r="EE284" s="165"/>
      <c r="EF284" s="165"/>
      <c r="EG284" s="165"/>
      <c r="EH284" s="166"/>
      <c r="EI284" s="165"/>
      <c r="EJ284" s="164"/>
      <c r="EK284" s="164"/>
      <c r="EL284" s="283"/>
      <c r="EM284" s="283"/>
      <c r="EN284" s="283"/>
      <c r="EO284" s="283"/>
      <c r="EP284" s="283"/>
      <c r="EQ284" s="283"/>
      <c r="ER284" s="165"/>
      <c r="ES284" s="166"/>
      <c r="ET284" s="166"/>
      <c r="EU284" s="166"/>
      <c r="EV284" s="166"/>
      <c r="EW284" s="166"/>
      <c r="EX284" s="289"/>
      <c r="FC284" s="167"/>
    </row>
    <row r="285" spans="1:160" ht="13" customHeight="1">
      <c r="A285" s="160" t="s">
        <v>2170</v>
      </c>
      <c r="B285" s="160">
        <v>11508</v>
      </c>
      <c r="C285" s="160">
        <v>23695</v>
      </c>
      <c r="E285" s="160" t="s">
        <v>16</v>
      </c>
      <c r="G285" s="175"/>
      <c r="H285" s="162" t="s">
        <v>3461</v>
      </c>
      <c r="I285" s="162" t="s">
        <v>3462</v>
      </c>
      <c r="J285" s="160">
        <v>22</v>
      </c>
      <c r="K285" s="161">
        <v>7</v>
      </c>
      <c r="L285" s="161" t="s">
        <v>837</v>
      </c>
      <c r="Z285" s="163"/>
      <c r="AS285" s="283"/>
      <c r="AT285" s="283"/>
      <c r="AU285" s="283"/>
      <c r="AV285" s="283"/>
      <c r="AW285" s="283"/>
      <c r="AX285" s="283"/>
      <c r="AY285" s="165"/>
      <c r="AZ285" s="283"/>
      <c r="BA285" s="283"/>
      <c r="BB285" s="283"/>
      <c r="BC285" s="283"/>
      <c r="BD285" s="164"/>
      <c r="BE285" s="164"/>
      <c r="BF285" s="164"/>
      <c r="BG285" s="164"/>
      <c r="BH285" s="164"/>
      <c r="BI285" s="164"/>
      <c r="BJ285" s="164"/>
      <c r="BK285" s="164"/>
      <c r="BL285" s="165"/>
      <c r="BM285" s="165"/>
      <c r="BN285" s="165"/>
      <c r="BO285" s="165"/>
      <c r="BP285" s="165"/>
      <c r="BQ285" s="165"/>
      <c r="BR285" s="165"/>
      <c r="BS285" s="289"/>
      <c r="BT285" s="297"/>
      <c r="BU285" s="284"/>
      <c r="BV285" s="298"/>
      <c r="BW285" s="297"/>
      <c r="BX285" s="297"/>
      <c r="BY285" s="297"/>
      <c r="BZ285" s="297"/>
      <c r="CA285" s="284"/>
      <c r="CB285" s="298"/>
      <c r="CC285" s="297"/>
      <c r="CD285" s="284"/>
      <c r="CE285" s="352"/>
      <c r="CF285" s="298"/>
      <c r="CG285" s="297"/>
      <c r="CH285" s="284"/>
      <c r="CI285" s="352"/>
      <c r="CJ285" s="298"/>
      <c r="CK285" s="297"/>
      <c r="CL285" s="284"/>
      <c r="CM285" s="352"/>
      <c r="CN285" s="298"/>
      <c r="CO285" s="297"/>
      <c r="CP285" s="284"/>
      <c r="CQ285" s="352"/>
      <c r="CR285" s="298"/>
      <c r="CS285" s="297"/>
      <c r="CT285" s="284"/>
      <c r="CU285" s="352"/>
      <c r="CV285" s="352"/>
      <c r="CW285" s="298"/>
      <c r="CX285" s="297"/>
      <c r="CY285" s="284"/>
      <c r="CZ285" s="352"/>
      <c r="DA285" s="352"/>
      <c r="DB285" s="298"/>
      <c r="DC285" s="297"/>
      <c r="DD285" s="284"/>
      <c r="DE285" s="352"/>
      <c r="DF285" s="352"/>
      <c r="DG285" s="298"/>
      <c r="DH285" s="320"/>
      <c r="DI285" s="319"/>
      <c r="DP285" s="165"/>
      <c r="DQ285" s="165"/>
      <c r="DR285" s="165"/>
      <c r="ED285" s="165"/>
      <c r="EE285" s="165"/>
      <c r="EF285" s="165"/>
      <c r="EG285" s="165"/>
      <c r="EH285" s="166"/>
      <c r="EI285" s="166"/>
      <c r="EJ285" s="164"/>
      <c r="EK285" s="164"/>
      <c r="EL285" s="283"/>
      <c r="EM285" s="283"/>
      <c r="EN285" s="283"/>
      <c r="EO285" s="283"/>
      <c r="EP285" s="283"/>
      <c r="EQ285" s="283"/>
      <c r="ER285" s="165"/>
      <c r="ES285" s="166"/>
      <c r="ET285" s="166"/>
      <c r="EU285" s="166"/>
      <c r="EV285" s="166"/>
      <c r="EW285" s="166"/>
      <c r="EX285" s="289"/>
    </row>
    <row r="286" spans="1:160" ht="13" customHeight="1">
      <c r="A286" s="160" t="s">
        <v>2170</v>
      </c>
      <c r="B286" s="160">
        <v>12210</v>
      </c>
      <c r="C286" s="160">
        <v>21558</v>
      </c>
      <c r="D286" s="160">
        <v>663837</v>
      </c>
      <c r="E286" s="160" t="s">
        <v>239</v>
      </c>
      <c r="G286" s="175"/>
      <c r="H286" s="162" t="s">
        <v>2481</v>
      </c>
      <c r="I286" s="162" t="s">
        <v>531</v>
      </c>
      <c r="J286" s="161">
        <v>27</v>
      </c>
      <c r="K286" s="161">
        <v>8</v>
      </c>
      <c r="L286" s="161" t="s">
        <v>837</v>
      </c>
      <c r="Z286" s="163">
        <v>144</v>
      </c>
      <c r="AA286" s="163">
        <v>567</v>
      </c>
      <c r="AB286" s="163">
        <v>518</v>
      </c>
      <c r="AC286" s="163">
        <v>133</v>
      </c>
      <c r="AD286" s="163">
        <v>84</v>
      </c>
      <c r="AE286" s="163">
        <v>28</v>
      </c>
      <c r="AF286" s="163">
        <v>5</v>
      </c>
      <c r="AG286" s="163">
        <v>16</v>
      </c>
      <c r="AH286" s="163">
        <v>80</v>
      </c>
      <c r="AI286" s="163">
        <v>57</v>
      </c>
      <c r="AJ286" s="163">
        <v>6</v>
      </c>
      <c r="AK286" s="163">
        <v>1</v>
      </c>
      <c r="AL286" s="163">
        <v>41</v>
      </c>
      <c r="AM286" s="163">
        <v>1</v>
      </c>
      <c r="AN286" s="163">
        <v>121</v>
      </c>
      <c r="AO286" s="163">
        <v>3</v>
      </c>
      <c r="AP286" s="163">
        <v>5</v>
      </c>
      <c r="AQ286" s="163">
        <v>0</v>
      </c>
      <c r="AR286" s="163">
        <v>9</v>
      </c>
      <c r="AS286" s="283">
        <v>7.2310404999999994E-2</v>
      </c>
      <c r="AT286" s="283">
        <v>0.21340387999999999</v>
      </c>
      <c r="AU286" s="283">
        <v>0.38557214000000001</v>
      </c>
      <c r="AV286" s="283">
        <v>0.25621891000000002</v>
      </c>
      <c r="AW286" s="283">
        <v>7.4626869999999998E-2</v>
      </c>
      <c r="AX286" s="283">
        <v>0.39800995</v>
      </c>
      <c r="AY286" s="363">
        <v>111.205</v>
      </c>
      <c r="AZ286" s="283">
        <v>7.5259519999999996E-2</v>
      </c>
      <c r="BA286" s="283">
        <v>0.42105263100000001</v>
      </c>
      <c r="BB286" s="283">
        <v>0.20050125299999999</v>
      </c>
      <c r="BC286" s="283">
        <v>0.37844611500000003</v>
      </c>
      <c r="BD286" s="164">
        <v>0.30310880800000001</v>
      </c>
      <c r="BE286" s="164">
        <v>0.25675675599999997</v>
      </c>
      <c r="BF286" s="164">
        <v>0.31216931199999998</v>
      </c>
      <c r="BG286" s="164">
        <v>0.42277992199999997</v>
      </c>
      <c r="BH286" s="164">
        <v>0.73494923400000001</v>
      </c>
      <c r="BI286" s="164">
        <v>0.166023166</v>
      </c>
      <c r="BJ286" s="165">
        <v>107.261435350418</v>
      </c>
      <c r="BK286" s="164">
        <v>0.317415749331666</v>
      </c>
      <c r="BL286" s="165">
        <v>3.3025080402655802</v>
      </c>
      <c r="BM286" s="165">
        <v>69.629074654476199</v>
      </c>
      <c r="BN286" s="165">
        <v>108.258159020657</v>
      </c>
      <c r="BO286" s="165">
        <v>-1.10695344500249</v>
      </c>
      <c r="BP286" s="165">
        <v>2.7761864885687801</v>
      </c>
      <c r="BQ286" s="165">
        <v>24.320298052559998</v>
      </c>
      <c r="BR286" s="165">
        <v>8.1338064958615597</v>
      </c>
      <c r="BS286" s="289">
        <v>2.5117451657520502</v>
      </c>
      <c r="BT286" s="297"/>
      <c r="BU286" s="284"/>
      <c r="BV286" s="298"/>
      <c r="BW286" s="297"/>
      <c r="BX286" s="297"/>
      <c r="BY286" s="297"/>
      <c r="BZ286" s="297"/>
      <c r="CA286" s="284"/>
      <c r="CB286" s="298"/>
      <c r="CC286" s="297">
        <v>1</v>
      </c>
      <c r="CD286" s="284">
        <v>2</v>
      </c>
      <c r="CE286" s="352">
        <v>0</v>
      </c>
      <c r="CF286" s="298">
        <v>0</v>
      </c>
      <c r="CG286" s="297"/>
      <c r="CH286" s="284"/>
      <c r="CI286" s="352"/>
      <c r="CJ286" s="298"/>
      <c r="CK286" s="297">
        <v>50</v>
      </c>
      <c r="CL286" s="284">
        <v>360.1</v>
      </c>
      <c r="CM286" s="352">
        <v>-2</v>
      </c>
      <c r="CN286" s="298">
        <v>0</v>
      </c>
      <c r="CO286" s="297"/>
      <c r="CP286" s="284"/>
      <c r="CQ286" s="352"/>
      <c r="CR286" s="298"/>
      <c r="CS286" s="297">
        <v>13</v>
      </c>
      <c r="CT286" s="284">
        <v>91</v>
      </c>
      <c r="CU286" s="352">
        <v>0</v>
      </c>
      <c r="CV286" s="352">
        <v>-1</v>
      </c>
      <c r="CW286" s="298">
        <v>0</v>
      </c>
      <c r="CX286" s="297">
        <v>57</v>
      </c>
      <c r="CY286" s="284">
        <v>401</v>
      </c>
      <c r="CZ286" s="352">
        <v>3</v>
      </c>
      <c r="DA286" s="352">
        <v>1</v>
      </c>
      <c r="DB286" s="298">
        <v>0</v>
      </c>
      <c r="DC286" s="297">
        <v>36</v>
      </c>
      <c r="DD286" s="284">
        <v>247</v>
      </c>
      <c r="DE286" s="352">
        <v>0</v>
      </c>
      <c r="DF286" s="352">
        <v>0</v>
      </c>
      <c r="DG286" s="298">
        <v>-1</v>
      </c>
      <c r="DH286" s="320">
        <v>1</v>
      </c>
      <c r="DI286" s="319">
        <v>-2.73199033737182</v>
      </c>
      <c r="DP286" s="165"/>
      <c r="DQ286" s="165"/>
      <c r="DR286" s="165"/>
      <c r="ED286" s="165"/>
      <c r="EE286" s="165"/>
      <c r="EF286" s="165"/>
      <c r="EG286" s="165"/>
      <c r="EH286" s="166"/>
      <c r="EI286" s="165"/>
      <c r="EJ286" s="164"/>
      <c r="EK286" s="164"/>
      <c r="EL286" s="283"/>
      <c r="EM286" s="283"/>
      <c r="EN286" s="283"/>
      <c r="EO286" s="283"/>
      <c r="EP286" s="283"/>
      <c r="EQ286" s="283"/>
      <c r="ER286" s="165"/>
      <c r="ES286" s="166"/>
      <c r="ET286" s="166"/>
      <c r="EU286" s="166"/>
      <c r="EV286" s="166"/>
      <c r="EW286" s="166"/>
      <c r="EX286" s="289"/>
    </row>
    <row r="287" spans="1:160" ht="13" customHeight="1">
      <c r="A287" s="160" t="s">
        <v>2170</v>
      </c>
      <c r="B287" s="160">
        <v>10865</v>
      </c>
      <c r="C287" s="160">
        <v>17452</v>
      </c>
      <c r="D287" s="160">
        <v>642350</v>
      </c>
      <c r="E287" s="160" t="s">
        <v>2178</v>
      </c>
      <c r="G287" s="175"/>
      <c r="H287" s="162" t="s">
        <v>2310</v>
      </c>
      <c r="I287" s="162" t="s">
        <v>565</v>
      </c>
      <c r="J287" s="161">
        <v>28</v>
      </c>
      <c r="K287" s="161">
        <v>8</v>
      </c>
      <c r="L287" s="161" t="s">
        <v>837</v>
      </c>
      <c r="Z287" s="163">
        <v>130</v>
      </c>
      <c r="AA287" s="163">
        <v>448</v>
      </c>
      <c r="AB287" s="163">
        <v>402</v>
      </c>
      <c r="AC287" s="163">
        <v>75</v>
      </c>
      <c r="AD287" s="163">
        <v>40</v>
      </c>
      <c r="AE287" s="163">
        <v>16</v>
      </c>
      <c r="AF287" s="163">
        <v>1</v>
      </c>
      <c r="AG287" s="163">
        <v>18</v>
      </c>
      <c r="AH287" s="163">
        <v>50</v>
      </c>
      <c r="AI287" s="163">
        <v>47</v>
      </c>
      <c r="AJ287" s="163">
        <v>14</v>
      </c>
      <c r="AK287" s="163">
        <v>7</v>
      </c>
      <c r="AL287" s="163">
        <v>31</v>
      </c>
      <c r="AM287" s="163">
        <v>0</v>
      </c>
      <c r="AN287" s="163">
        <v>170</v>
      </c>
      <c r="AO287" s="163">
        <v>7</v>
      </c>
      <c r="AP287" s="163">
        <v>4</v>
      </c>
      <c r="AQ287" s="163">
        <v>2</v>
      </c>
      <c r="AR287" s="163">
        <v>5</v>
      </c>
      <c r="AS287" s="283">
        <v>6.9196428000000004E-2</v>
      </c>
      <c r="AT287" s="283">
        <v>0.37946428500000001</v>
      </c>
      <c r="AU287" s="283">
        <v>0.38396624000000001</v>
      </c>
      <c r="AV287" s="283">
        <v>0.26160338</v>
      </c>
      <c r="AW287" s="283">
        <v>0.14583333000000001</v>
      </c>
      <c r="AX287" s="283">
        <v>0.41249999999999998</v>
      </c>
      <c r="AY287" s="363">
        <v>110.97199999999999</v>
      </c>
      <c r="AZ287" s="283">
        <v>0.2</v>
      </c>
      <c r="BA287" s="283">
        <v>0.39574468000000002</v>
      </c>
      <c r="BB287" s="283">
        <v>0.17446808499999999</v>
      </c>
      <c r="BC287" s="283">
        <v>0.42978723400000002</v>
      </c>
      <c r="BD287" s="164">
        <v>0.26146788900000001</v>
      </c>
      <c r="BE287" s="164">
        <v>0.18656716400000001</v>
      </c>
      <c r="BF287" s="164">
        <v>0.25450450400000002</v>
      </c>
      <c r="BG287" s="164">
        <v>0.36567164099999999</v>
      </c>
      <c r="BH287" s="164">
        <v>0.62017614499999996</v>
      </c>
      <c r="BI287" s="164">
        <v>0.17910447700000001</v>
      </c>
      <c r="BJ287" s="165">
        <v>115.712787218537</v>
      </c>
      <c r="BK287" s="164">
        <v>0.27078124075322502</v>
      </c>
      <c r="BL287" s="165">
        <v>-14.205964311830799</v>
      </c>
      <c r="BM287" s="165">
        <v>38.200211778409503</v>
      </c>
      <c r="BN287" s="165">
        <v>78.313885093391704</v>
      </c>
      <c r="BO287" s="165">
        <v>-0.37271853502327701</v>
      </c>
      <c r="BP287" s="165">
        <v>1.53397853672504</v>
      </c>
      <c r="BQ287" s="165">
        <v>18.134122833736001</v>
      </c>
      <c r="BR287" s="165">
        <v>-9.5824524460958393</v>
      </c>
      <c r="BS287" s="289">
        <v>1.8728510343233999</v>
      </c>
      <c r="BT287" s="297"/>
      <c r="BU287" s="284"/>
      <c r="BV287" s="298"/>
      <c r="BW287" s="297"/>
      <c r="BX287" s="297"/>
      <c r="BY287" s="297"/>
      <c r="BZ287" s="297"/>
      <c r="CA287" s="284"/>
      <c r="CB287" s="298"/>
      <c r="CC287" s="297">
        <v>1</v>
      </c>
      <c r="CD287" s="284">
        <v>1</v>
      </c>
      <c r="CE287" s="352">
        <v>0</v>
      </c>
      <c r="CF287" s="298"/>
      <c r="CG287" s="297"/>
      <c r="CH287" s="284"/>
      <c r="CI287" s="352"/>
      <c r="CJ287" s="298"/>
      <c r="CK287" s="297"/>
      <c r="CL287" s="284"/>
      <c r="CM287" s="352"/>
      <c r="CN287" s="298"/>
      <c r="CO287" s="297"/>
      <c r="CP287" s="284"/>
      <c r="CQ287" s="352"/>
      <c r="CR287" s="298"/>
      <c r="CS287" s="297"/>
      <c r="CT287" s="284"/>
      <c r="CU287" s="352"/>
      <c r="CV287" s="352"/>
      <c r="CW287" s="298"/>
      <c r="CX287" s="297">
        <v>128</v>
      </c>
      <c r="CY287" s="284">
        <v>1048.2</v>
      </c>
      <c r="CZ287" s="352">
        <v>12</v>
      </c>
      <c r="DA287" s="352">
        <v>17</v>
      </c>
      <c r="DB287" s="298">
        <v>1</v>
      </c>
      <c r="DC287" s="297"/>
      <c r="DD287" s="284"/>
      <c r="DE287" s="352"/>
      <c r="DF287" s="352"/>
      <c r="DG287" s="298"/>
      <c r="DH287" s="320">
        <v>12</v>
      </c>
      <c r="DI287" s="319">
        <v>12.7686389684677</v>
      </c>
      <c r="DP287" s="165"/>
      <c r="DQ287" s="165"/>
      <c r="DR287" s="165"/>
      <c r="ED287" s="165"/>
      <c r="EE287" s="165"/>
      <c r="EF287" s="165"/>
      <c r="EG287" s="165"/>
      <c r="EH287" s="166"/>
      <c r="EI287" s="165"/>
      <c r="EJ287" s="164"/>
      <c r="EK287" s="164"/>
      <c r="EL287" s="283"/>
      <c r="EM287" s="283"/>
      <c r="EN287" s="283"/>
      <c r="EO287" s="283"/>
      <c r="EP287" s="283"/>
      <c r="EQ287" s="283"/>
      <c r="ER287" s="165"/>
      <c r="ES287" s="166"/>
      <c r="ET287" s="166"/>
      <c r="EU287" s="166"/>
      <c r="EV287" s="166"/>
      <c r="EW287" s="166"/>
      <c r="EX287" s="289"/>
    </row>
    <row r="288" spans="1:160" ht="13" customHeight="1">
      <c r="A288" s="160" t="s">
        <v>2170</v>
      </c>
      <c r="B288" s="160">
        <v>12703</v>
      </c>
      <c r="C288" s="160">
        <v>25660</v>
      </c>
      <c r="D288" s="160">
        <v>686823</v>
      </c>
      <c r="E288" s="160" t="s">
        <v>213</v>
      </c>
      <c r="G288" s="175"/>
      <c r="H288" s="162" t="s">
        <v>1199</v>
      </c>
      <c r="I288" s="162" t="s">
        <v>108</v>
      </c>
      <c r="J288" s="160">
        <v>26</v>
      </c>
      <c r="K288" s="161">
        <v>9</v>
      </c>
      <c r="L288" s="161" t="s">
        <v>46</v>
      </c>
      <c r="Z288" s="163">
        <v>114</v>
      </c>
      <c r="AA288" s="163">
        <v>353</v>
      </c>
      <c r="AB288" s="163">
        <v>330</v>
      </c>
      <c r="AC288" s="163">
        <v>87</v>
      </c>
      <c r="AD288" s="163">
        <v>64</v>
      </c>
      <c r="AE288" s="163">
        <v>13</v>
      </c>
      <c r="AF288" s="163">
        <v>2</v>
      </c>
      <c r="AG288" s="163">
        <v>8</v>
      </c>
      <c r="AH288" s="163">
        <v>37</v>
      </c>
      <c r="AI288" s="163">
        <v>30</v>
      </c>
      <c r="AJ288" s="163">
        <v>4</v>
      </c>
      <c r="AK288" s="163">
        <v>2</v>
      </c>
      <c r="AL288" s="163">
        <v>19</v>
      </c>
      <c r="AM288" s="163">
        <v>2</v>
      </c>
      <c r="AN288" s="163">
        <v>48</v>
      </c>
      <c r="AO288" s="163">
        <v>3</v>
      </c>
      <c r="AP288" s="163">
        <v>1</v>
      </c>
      <c r="AQ288" s="163">
        <v>0</v>
      </c>
      <c r="AR288" s="163">
        <v>9</v>
      </c>
      <c r="AS288" s="283">
        <v>5.3824362000000001E-2</v>
      </c>
      <c r="AT288" s="283">
        <v>0.135977337</v>
      </c>
      <c r="AU288" s="283">
        <v>0.39222615</v>
      </c>
      <c r="AV288" s="283">
        <v>0.25441696000000003</v>
      </c>
      <c r="AW288" s="283">
        <v>4.5936400000000002E-2</v>
      </c>
      <c r="AX288" s="283">
        <v>0.32508833999999998</v>
      </c>
      <c r="AY288" s="363">
        <v>108.962</v>
      </c>
      <c r="AZ288" s="283">
        <v>8.6108850000000001E-2</v>
      </c>
      <c r="BA288" s="283">
        <v>0.41637010600000002</v>
      </c>
      <c r="BB288" s="283">
        <v>0.21708184999999999</v>
      </c>
      <c r="BC288" s="283">
        <v>0.36654804200000002</v>
      </c>
      <c r="BD288" s="164">
        <v>0.28727272700000001</v>
      </c>
      <c r="BE288" s="164">
        <v>0.26363636299999998</v>
      </c>
      <c r="BF288" s="164">
        <v>0.30878186899999999</v>
      </c>
      <c r="BG288" s="164">
        <v>0.387878787</v>
      </c>
      <c r="BH288" s="164">
        <v>0.69666065600000004</v>
      </c>
      <c r="BI288" s="164">
        <v>0.124242424</v>
      </c>
      <c r="BJ288" s="165">
        <v>80.268441150286407</v>
      </c>
      <c r="BK288" s="164">
        <v>0.302535009520006</v>
      </c>
      <c r="BL288" s="165">
        <v>-2.1717935187257198</v>
      </c>
      <c r="BM288" s="165">
        <v>39.121465766664599</v>
      </c>
      <c r="BN288" s="165">
        <v>97.8432974834259</v>
      </c>
      <c r="BO288" s="165">
        <v>0.86990397926153495</v>
      </c>
      <c r="BP288" s="165">
        <v>-0.424390509724617</v>
      </c>
      <c r="BQ288" s="165">
        <v>4.55095930732978</v>
      </c>
      <c r="BR288" s="165">
        <v>-1.29549561268458</v>
      </c>
      <c r="BS288" s="289">
        <v>0.47001274470469201</v>
      </c>
      <c r="BT288" s="297"/>
      <c r="BU288" s="284"/>
      <c r="BV288" s="298"/>
      <c r="BW288" s="297"/>
      <c r="BX288" s="297"/>
      <c r="BY288" s="297"/>
      <c r="BZ288" s="297"/>
      <c r="CA288" s="284"/>
      <c r="CB288" s="298"/>
      <c r="CC288" s="297"/>
      <c r="CD288" s="284"/>
      <c r="CE288" s="352"/>
      <c r="CF288" s="298"/>
      <c r="CG288" s="297"/>
      <c r="CH288" s="284"/>
      <c r="CI288" s="352"/>
      <c r="CJ288" s="298"/>
      <c r="CK288" s="297"/>
      <c r="CL288" s="284"/>
      <c r="CM288" s="352"/>
      <c r="CN288" s="298"/>
      <c r="CO288" s="297"/>
      <c r="CP288" s="284"/>
      <c r="CQ288" s="352"/>
      <c r="CR288" s="298"/>
      <c r="CS288" s="297">
        <v>18</v>
      </c>
      <c r="CT288" s="284">
        <v>89</v>
      </c>
      <c r="CU288" s="352">
        <v>0</v>
      </c>
      <c r="CV288" s="352">
        <v>-1</v>
      </c>
      <c r="CW288" s="298">
        <v>0</v>
      </c>
      <c r="CX288" s="297">
        <v>8</v>
      </c>
      <c r="CY288" s="284">
        <v>42</v>
      </c>
      <c r="CZ288" s="352">
        <v>0</v>
      </c>
      <c r="DA288" s="352">
        <v>-1</v>
      </c>
      <c r="DB288" s="298">
        <v>0</v>
      </c>
      <c r="DC288" s="297">
        <v>80</v>
      </c>
      <c r="DD288" s="284">
        <v>563</v>
      </c>
      <c r="DE288" s="352">
        <v>-6</v>
      </c>
      <c r="DF288" s="352">
        <v>-1</v>
      </c>
      <c r="DG288" s="298">
        <v>0</v>
      </c>
      <c r="DH288" s="320">
        <v>-6</v>
      </c>
      <c r="DI288" s="319">
        <v>-5.9317181110382</v>
      </c>
      <c r="DP288" s="165"/>
      <c r="DQ288" s="165"/>
      <c r="DR288" s="165"/>
      <c r="ED288" s="165"/>
      <c r="EE288" s="165"/>
      <c r="EF288" s="165"/>
      <c r="EG288" s="165"/>
      <c r="EH288" s="166"/>
      <c r="EI288" s="165"/>
      <c r="EJ288" s="164"/>
      <c r="EK288" s="164"/>
      <c r="EL288" s="283"/>
      <c r="EM288" s="283"/>
      <c r="EN288" s="283"/>
      <c r="EO288" s="283"/>
      <c r="EP288" s="283"/>
      <c r="EQ288" s="283"/>
      <c r="ER288" s="165"/>
      <c r="ES288" s="166"/>
      <c r="ET288" s="166"/>
      <c r="EU288" s="166"/>
      <c r="EV288" s="166"/>
      <c r="EW288" s="166"/>
      <c r="EX288" s="289"/>
    </row>
    <row r="289" spans="1:154" ht="13" customHeight="1">
      <c r="A289" s="160" t="s">
        <v>2170</v>
      </c>
      <c r="B289" s="160">
        <v>10233</v>
      </c>
      <c r="C289" s="160">
        <v>15518</v>
      </c>
      <c r="D289" s="160">
        <v>642708</v>
      </c>
      <c r="E289" s="160" t="s">
        <v>3331</v>
      </c>
      <c r="G289" s="175"/>
      <c r="H289" s="168" t="s">
        <v>6</v>
      </c>
      <c r="I289" s="169" t="s">
        <v>817</v>
      </c>
      <c r="J289" s="170">
        <v>28</v>
      </c>
      <c r="K289" s="161">
        <v>9</v>
      </c>
      <c r="L289" s="161" t="s">
        <v>837</v>
      </c>
      <c r="Z289" s="163">
        <v>103</v>
      </c>
      <c r="AA289" s="163">
        <v>346</v>
      </c>
      <c r="AB289" s="163">
        <v>332</v>
      </c>
      <c r="AC289" s="163">
        <v>93</v>
      </c>
      <c r="AD289" s="163">
        <v>69</v>
      </c>
      <c r="AE289" s="163">
        <v>18</v>
      </c>
      <c r="AF289" s="163">
        <v>3</v>
      </c>
      <c r="AG289" s="163">
        <v>3</v>
      </c>
      <c r="AH289" s="163">
        <v>29</v>
      </c>
      <c r="AI289" s="163">
        <v>32</v>
      </c>
      <c r="AJ289" s="163">
        <v>13</v>
      </c>
      <c r="AK289" s="163">
        <v>5</v>
      </c>
      <c r="AL289" s="163">
        <v>9</v>
      </c>
      <c r="AM289" s="163">
        <v>0</v>
      </c>
      <c r="AN289" s="163">
        <v>73</v>
      </c>
      <c r="AO289" s="163">
        <v>4</v>
      </c>
      <c r="AP289" s="163">
        <v>1</v>
      </c>
      <c r="AQ289" s="163">
        <v>0</v>
      </c>
      <c r="AR289" s="163">
        <v>10</v>
      </c>
      <c r="AS289" s="283">
        <v>2.601156E-2</v>
      </c>
      <c r="AT289" s="283">
        <v>0.21098265799999999</v>
      </c>
      <c r="AU289" s="283">
        <v>0.33461538000000002</v>
      </c>
      <c r="AV289" s="283">
        <v>0.28461537999999997</v>
      </c>
      <c r="AW289" s="283">
        <v>4.6153850000000003E-2</v>
      </c>
      <c r="AX289" s="283">
        <v>0.36153846000000001</v>
      </c>
      <c r="AY289" s="363">
        <v>108.896</v>
      </c>
      <c r="AZ289" s="283">
        <v>0.12046205</v>
      </c>
      <c r="BA289" s="283">
        <v>0.511538461</v>
      </c>
      <c r="BB289" s="283">
        <v>0.21153846100000001</v>
      </c>
      <c r="BC289" s="283">
        <v>0.27692307599999999</v>
      </c>
      <c r="BD289" s="164">
        <v>0.35019455199999999</v>
      </c>
      <c r="BE289" s="164">
        <v>0.28012048099999998</v>
      </c>
      <c r="BF289" s="164">
        <v>0.30635838100000001</v>
      </c>
      <c r="BG289" s="164">
        <v>0.37951807199999998</v>
      </c>
      <c r="BH289" s="164">
        <v>0.685876453</v>
      </c>
      <c r="BI289" s="164">
        <v>9.9397590999999993E-2</v>
      </c>
      <c r="BJ289" s="165">
        <v>64.103528440512406</v>
      </c>
      <c r="BK289" s="164">
        <v>0.298900495374822</v>
      </c>
      <c r="BL289" s="165">
        <v>-3.1408725098676502</v>
      </c>
      <c r="BM289" s="165">
        <v>37.3335402741127</v>
      </c>
      <c r="BN289" s="165">
        <v>96.1756802159411</v>
      </c>
      <c r="BO289" s="165">
        <v>4.3286184276088699E-2</v>
      </c>
      <c r="BP289" s="165">
        <v>0.68015286326408297</v>
      </c>
      <c r="BQ289" s="165">
        <v>2.6053929368995501</v>
      </c>
      <c r="BR289" s="165">
        <v>-1.1292547822899599</v>
      </c>
      <c r="BS289" s="289">
        <v>0.26907906720547597</v>
      </c>
      <c r="BT289" s="297"/>
      <c r="BU289" s="284"/>
      <c r="BV289" s="298"/>
      <c r="BW289" s="297"/>
      <c r="BX289" s="297"/>
      <c r="BY289" s="297"/>
      <c r="BZ289" s="297"/>
      <c r="CA289" s="284"/>
      <c r="CB289" s="298"/>
      <c r="CC289" s="297"/>
      <c r="CD289" s="284"/>
      <c r="CE289" s="352"/>
      <c r="CF289" s="298"/>
      <c r="CG289" s="297">
        <v>27</v>
      </c>
      <c r="CH289" s="284">
        <v>181.1</v>
      </c>
      <c r="CI289" s="352">
        <v>-3</v>
      </c>
      <c r="CJ289" s="298">
        <v>0</v>
      </c>
      <c r="CK289" s="297">
        <v>15</v>
      </c>
      <c r="CL289" s="284">
        <v>100</v>
      </c>
      <c r="CM289" s="352">
        <v>-3</v>
      </c>
      <c r="CN289" s="298">
        <v>-2</v>
      </c>
      <c r="CO289" s="297">
        <v>14</v>
      </c>
      <c r="CP289" s="284">
        <v>101</v>
      </c>
      <c r="CQ289" s="352">
        <v>-1</v>
      </c>
      <c r="CR289" s="298">
        <v>-2</v>
      </c>
      <c r="CS289" s="297"/>
      <c r="CT289" s="284"/>
      <c r="CU289" s="352"/>
      <c r="CV289" s="352"/>
      <c r="CW289" s="298"/>
      <c r="CX289" s="297"/>
      <c r="CY289" s="284"/>
      <c r="CZ289" s="352"/>
      <c r="DA289" s="352"/>
      <c r="DB289" s="298"/>
      <c r="DC289" s="297">
        <v>26</v>
      </c>
      <c r="DD289" s="284">
        <v>183.1</v>
      </c>
      <c r="DE289" s="352">
        <v>-4</v>
      </c>
      <c r="DF289" s="352">
        <v>-4</v>
      </c>
      <c r="DG289" s="298">
        <v>0</v>
      </c>
      <c r="DH289" s="320">
        <v>-11</v>
      </c>
      <c r="DI289" s="319">
        <v>-7.8019979596138</v>
      </c>
      <c r="DP289" s="165"/>
      <c r="DQ289" s="165"/>
      <c r="DR289" s="165"/>
      <c r="ED289" s="165"/>
      <c r="EE289" s="165"/>
      <c r="EF289" s="165"/>
      <c r="EG289" s="165"/>
      <c r="EH289" s="166"/>
      <c r="EI289" s="165"/>
      <c r="EJ289" s="164"/>
      <c r="EK289" s="164"/>
      <c r="EL289" s="283"/>
      <c r="EM289" s="283"/>
      <c r="EN289" s="283"/>
      <c r="EO289" s="283"/>
      <c r="EP289" s="283"/>
      <c r="EQ289" s="283"/>
      <c r="ER289" s="165"/>
      <c r="ES289" s="166"/>
      <c r="ET289" s="166"/>
      <c r="EU289" s="166"/>
      <c r="EV289" s="166"/>
      <c r="EW289" s="166"/>
      <c r="EX289" s="289"/>
    </row>
    <row r="290" spans="1:154" ht="13" customHeight="1">
      <c r="A290" s="160" t="s">
        <v>2170</v>
      </c>
      <c r="B290" s="160">
        <v>9889</v>
      </c>
      <c r="C290" s="160">
        <v>15464</v>
      </c>
      <c r="D290" s="160">
        <v>592669</v>
      </c>
      <c r="E290" s="160" t="s">
        <v>2170</v>
      </c>
      <c r="G290" s="175"/>
      <c r="H290" s="168" t="s">
        <v>793</v>
      </c>
      <c r="I290" s="169" t="s">
        <v>163</v>
      </c>
      <c r="J290" s="170">
        <v>32</v>
      </c>
      <c r="K290" s="161">
        <v>9</v>
      </c>
      <c r="L290" s="161" t="s">
        <v>837</v>
      </c>
      <c r="Z290" s="163">
        <v>120</v>
      </c>
      <c r="AA290" s="163">
        <v>424</v>
      </c>
      <c r="AB290" s="163">
        <v>385</v>
      </c>
      <c r="AC290" s="163">
        <v>88</v>
      </c>
      <c r="AD290" s="163">
        <v>55</v>
      </c>
      <c r="AE290" s="163">
        <v>18</v>
      </c>
      <c r="AF290" s="163">
        <v>0</v>
      </c>
      <c r="AG290" s="163">
        <v>15</v>
      </c>
      <c r="AH290" s="163">
        <v>44</v>
      </c>
      <c r="AI290" s="163">
        <v>52</v>
      </c>
      <c r="AJ290" s="163">
        <v>1</v>
      </c>
      <c r="AK290" s="163">
        <v>1</v>
      </c>
      <c r="AL290" s="163">
        <v>36</v>
      </c>
      <c r="AM290" s="163">
        <v>0</v>
      </c>
      <c r="AN290" s="163">
        <v>84</v>
      </c>
      <c r="AO290" s="163">
        <v>2</v>
      </c>
      <c r="AP290" s="163">
        <v>1</v>
      </c>
      <c r="AQ290" s="163">
        <v>0</v>
      </c>
      <c r="AR290" s="163">
        <v>10</v>
      </c>
      <c r="AS290" s="283">
        <v>8.4905659999999994E-2</v>
      </c>
      <c r="AT290" s="283">
        <v>0.19811320700000001</v>
      </c>
      <c r="AU290" s="283">
        <v>0.50331126000000004</v>
      </c>
      <c r="AV290" s="283">
        <v>0.17549669000000001</v>
      </c>
      <c r="AW290" s="283">
        <v>6.622517E-2</v>
      </c>
      <c r="AX290" s="283">
        <v>0.39403974000000003</v>
      </c>
      <c r="AY290" s="363">
        <v>111.98399999999999</v>
      </c>
      <c r="AZ290" s="283">
        <v>9.7398670000000007E-2</v>
      </c>
      <c r="BA290" s="283">
        <v>0.394039735</v>
      </c>
      <c r="BB290" s="283">
        <v>0.14569536399999999</v>
      </c>
      <c r="BC290" s="283">
        <v>0.46026489999999998</v>
      </c>
      <c r="BD290" s="164">
        <v>0.25435540000000001</v>
      </c>
      <c r="BE290" s="164">
        <v>0.22857142799999999</v>
      </c>
      <c r="BF290" s="164">
        <v>0.29716981100000001</v>
      </c>
      <c r="BG290" s="164">
        <v>0.392207792</v>
      </c>
      <c r="BH290" s="164">
        <v>0.68937760299999995</v>
      </c>
      <c r="BI290" s="164">
        <v>0.16363636400000001</v>
      </c>
      <c r="BJ290" s="165">
        <v>105.719410736713</v>
      </c>
      <c r="BK290" s="164">
        <v>0.30204569829522399</v>
      </c>
      <c r="BL290" s="165">
        <v>-2.7755959306258302</v>
      </c>
      <c r="BM290" s="165">
        <v>46.823106440494598</v>
      </c>
      <c r="BN290" s="165">
        <v>91.787133536419304</v>
      </c>
      <c r="BO290" s="165">
        <v>-0.68396272910415101</v>
      </c>
      <c r="BP290" s="165">
        <v>-3.6282266452908498</v>
      </c>
      <c r="BQ290" s="165">
        <v>-0.89813315797332605</v>
      </c>
      <c r="BR290" s="165">
        <v>-7.6126568664211396</v>
      </c>
      <c r="BS290" s="289">
        <v>-9.2757153422454497E-2</v>
      </c>
      <c r="BT290" s="297"/>
      <c r="BU290" s="284"/>
      <c r="BV290" s="298"/>
      <c r="BW290" s="297"/>
      <c r="BX290" s="297"/>
      <c r="BY290" s="297"/>
      <c r="BZ290" s="297"/>
      <c r="CA290" s="284"/>
      <c r="CB290" s="298"/>
      <c r="CC290" s="297">
        <v>1</v>
      </c>
      <c r="CD290" s="284">
        <v>1</v>
      </c>
      <c r="CE290" s="352">
        <v>0</v>
      </c>
      <c r="CF290" s="298"/>
      <c r="CG290" s="297"/>
      <c r="CH290" s="284"/>
      <c r="CI290" s="352"/>
      <c r="CJ290" s="298"/>
      <c r="CK290" s="297"/>
      <c r="CL290" s="284"/>
      <c r="CM290" s="352"/>
      <c r="CN290" s="298"/>
      <c r="CO290" s="297"/>
      <c r="CP290" s="284"/>
      <c r="CQ290" s="352"/>
      <c r="CR290" s="298"/>
      <c r="CS290" s="297"/>
      <c r="CT290" s="284"/>
      <c r="CU290" s="352"/>
      <c r="CV290" s="352"/>
      <c r="CW290" s="298"/>
      <c r="CX290" s="297"/>
      <c r="CY290" s="284"/>
      <c r="CZ290" s="352"/>
      <c r="DA290" s="352"/>
      <c r="DB290" s="298"/>
      <c r="DC290" s="297">
        <v>115</v>
      </c>
      <c r="DD290" s="284">
        <v>924.2</v>
      </c>
      <c r="DE290" s="352">
        <v>-4</v>
      </c>
      <c r="DF290" s="352">
        <v>-7</v>
      </c>
      <c r="DG290" s="298">
        <v>2</v>
      </c>
      <c r="DH290" s="320">
        <v>-4</v>
      </c>
      <c r="DI290" s="319">
        <v>-7.4326303005218497</v>
      </c>
      <c r="DP290" s="165"/>
      <c r="DQ290" s="165"/>
      <c r="DR290" s="165"/>
      <c r="ED290" s="165"/>
      <c r="EE290" s="165"/>
      <c r="EF290" s="165"/>
      <c r="EG290" s="165"/>
      <c r="EH290" s="166"/>
      <c r="EI290" s="165"/>
      <c r="EJ290" s="164"/>
      <c r="EK290" s="164"/>
      <c r="EL290" s="283"/>
      <c r="EM290" s="283"/>
      <c r="EN290" s="283"/>
      <c r="EO290" s="283"/>
      <c r="EP290" s="283"/>
      <c r="EQ290" s="283"/>
      <c r="ER290" s="165"/>
      <c r="ES290" s="166"/>
      <c r="ET290" s="166"/>
      <c r="EU290" s="166"/>
      <c r="EV290" s="166"/>
      <c r="EW290" s="166"/>
      <c r="EX290" s="289"/>
    </row>
    <row r="291" spans="1:154" ht="13" customHeight="1">
      <c r="A291" s="160" t="s">
        <v>2170</v>
      </c>
      <c r="G291" s="175"/>
      <c r="H291" s="162" t="s">
        <v>3845</v>
      </c>
      <c r="Z291" s="163"/>
      <c r="BT291" s="305"/>
      <c r="BU291" s="306"/>
      <c r="BV291" s="308"/>
      <c r="BW291" s="305"/>
      <c r="BX291" s="305"/>
      <c r="BY291" s="305"/>
      <c r="BZ291" s="305"/>
      <c r="CA291" s="306"/>
      <c r="CB291" s="308"/>
      <c r="CC291" s="305"/>
      <c r="CD291" s="306"/>
      <c r="CE291" s="354"/>
      <c r="CF291" s="308"/>
      <c r="CG291" s="305"/>
      <c r="CH291" s="306"/>
      <c r="CI291" s="354"/>
      <c r="CJ291" s="308"/>
      <c r="CK291" s="305"/>
      <c r="CL291" s="306"/>
      <c r="CM291" s="354"/>
      <c r="CN291" s="308"/>
      <c r="CO291" s="305"/>
      <c r="CP291" s="306"/>
      <c r="CQ291" s="354"/>
      <c r="CR291" s="308"/>
      <c r="CS291" s="297"/>
      <c r="CT291" s="284"/>
      <c r="CU291" s="352"/>
      <c r="CV291" s="352"/>
      <c r="CW291" s="298"/>
      <c r="CX291" s="297"/>
      <c r="CY291" s="284"/>
      <c r="CZ291" s="352"/>
      <c r="DA291" s="352"/>
      <c r="DB291" s="298"/>
      <c r="DC291" s="297"/>
      <c r="DD291" s="284"/>
      <c r="DE291" s="352"/>
      <c r="DF291" s="352"/>
      <c r="DG291" s="298"/>
      <c r="DH291" s="320"/>
      <c r="DI291" s="318"/>
    </row>
    <row r="292" spans="1:154" ht="13" customHeight="1">
      <c r="A292" s="160" t="s">
        <v>2170</v>
      </c>
      <c r="G292" s="175"/>
      <c r="H292" s="162" t="s">
        <v>3873</v>
      </c>
      <c r="Z292" s="163"/>
      <c r="BT292" s="344"/>
      <c r="BU292" s="345"/>
      <c r="BV292" s="346"/>
      <c r="BW292" s="344"/>
      <c r="BX292" s="344"/>
      <c r="BY292" s="344"/>
      <c r="BZ292" s="344"/>
      <c r="CA292" s="345"/>
      <c r="CB292" s="346"/>
      <c r="CC292" s="344"/>
      <c r="CD292" s="345"/>
      <c r="CE292" s="355"/>
      <c r="CF292" s="346"/>
      <c r="CG292" s="344"/>
      <c r="CH292" s="345"/>
      <c r="CI292" s="355"/>
      <c r="CJ292" s="346"/>
      <c r="CK292" s="344"/>
      <c r="CL292" s="345"/>
      <c r="CM292" s="355"/>
      <c r="CN292" s="346"/>
      <c r="CO292" s="344"/>
      <c r="CP292" s="345"/>
      <c r="CQ292" s="355"/>
      <c r="CR292" s="346"/>
      <c r="DH292" s="347"/>
      <c r="DI292" s="318"/>
    </row>
    <row r="293" spans="1:154" ht="13" customHeight="1">
      <c r="A293" s="160" t="s">
        <v>2170</v>
      </c>
      <c r="G293" s="175"/>
      <c r="H293" s="162" t="s">
        <v>3871</v>
      </c>
      <c r="Z293" s="163"/>
      <c r="BT293" s="344"/>
      <c r="BU293" s="345"/>
      <c r="BV293" s="346"/>
      <c r="BW293" s="344"/>
      <c r="BX293" s="344"/>
      <c r="BY293" s="344"/>
      <c r="BZ293" s="344"/>
      <c r="CA293" s="345"/>
      <c r="CB293" s="346"/>
      <c r="CC293" s="344"/>
      <c r="CD293" s="345"/>
      <c r="CE293" s="355"/>
      <c r="CF293" s="346"/>
      <c r="CG293" s="344"/>
      <c r="CH293" s="345"/>
      <c r="CI293" s="355"/>
      <c r="CJ293" s="346"/>
      <c r="CK293" s="344"/>
      <c r="CL293" s="345"/>
      <c r="CM293" s="355"/>
      <c r="CN293" s="346"/>
      <c r="CO293" s="344"/>
      <c r="CP293" s="345"/>
      <c r="CQ293" s="355"/>
      <c r="CR293" s="346"/>
      <c r="DH293" s="347"/>
      <c r="DI293" s="318"/>
    </row>
    <row r="294" spans="1:154" ht="13" customHeight="1">
      <c r="A294" s="160" t="s">
        <v>2170</v>
      </c>
      <c r="G294" s="175"/>
      <c r="H294" s="162" t="s">
        <v>3872</v>
      </c>
      <c r="Z294" s="163"/>
      <c r="BT294" s="344"/>
      <c r="BU294" s="345"/>
      <c r="BV294" s="346"/>
      <c r="BW294" s="344"/>
      <c r="BX294" s="344"/>
      <c r="BY294" s="344"/>
      <c r="BZ294" s="344"/>
      <c r="CA294" s="345"/>
      <c r="CB294" s="346"/>
      <c r="CC294" s="344"/>
      <c r="CD294" s="345"/>
      <c r="CE294" s="355"/>
      <c r="CF294" s="346"/>
      <c r="CG294" s="344"/>
      <c r="CH294" s="345"/>
      <c r="CI294" s="355"/>
      <c r="CJ294" s="346"/>
      <c r="CK294" s="344"/>
      <c r="CL294" s="345"/>
      <c r="CM294" s="355"/>
      <c r="CN294" s="346"/>
      <c r="CO294" s="344"/>
      <c r="CP294" s="345"/>
      <c r="CQ294" s="355"/>
      <c r="CR294" s="346"/>
      <c r="DH294" s="347"/>
      <c r="DI294" s="318"/>
    </row>
    <row r="295" spans="1:154" ht="13" customHeight="1">
      <c r="A295" s="171" t="s">
        <v>18</v>
      </c>
      <c r="B295" s="317"/>
      <c r="C295" s="317"/>
      <c r="D295" s="317"/>
      <c r="E295" s="171" cm="1">
        <f t="array" ref="E295">SUMPRODUCT(--($A296:$A$2539=A295),--(K296:$K$2539&gt;0))</f>
        <v>40</v>
      </c>
      <c r="F295" s="171"/>
      <c r="G295" s="190"/>
      <c r="H295" s="172"/>
      <c r="I295" s="172"/>
      <c r="J295" s="173"/>
      <c r="K295" s="174">
        <v>0</v>
      </c>
      <c r="L295" s="174"/>
      <c r="M295" s="185"/>
      <c r="N295" s="188"/>
      <c r="O295" s="174"/>
      <c r="P295" s="174"/>
      <c r="Q295" s="174"/>
      <c r="R295" s="174"/>
      <c r="S295" s="174"/>
      <c r="T295" s="174"/>
      <c r="U295" s="174"/>
      <c r="V295" s="174"/>
      <c r="W295" s="174"/>
      <c r="X295" s="174"/>
      <c r="Y295" s="185"/>
      <c r="Z295" s="364" cm="1">
        <f t="array" ref="Z295">SUMPRODUCT(--($A296:$A$2539=$A295),--(Z296:Z$2539))</f>
        <v>2156</v>
      </c>
      <c r="AA295" s="364" cm="1">
        <f t="array" ref="AA295">SUMPRODUCT(--($A296:$A$2539=$A295),--(AA296:AA$2539))</f>
        <v>8311</v>
      </c>
      <c r="AB295" s="364" cm="1">
        <f t="array" ref="AB295">SUMPRODUCT(--($A296:$A$2539=$A295),--(AB296:AB$2539))</f>
        <v>7451</v>
      </c>
      <c r="AC295" s="364" cm="1">
        <f t="array" ref="AC295">SUMPRODUCT(--($A296:$A$2539=$A295),--(AC296:AC$2539))</f>
        <v>1903</v>
      </c>
      <c r="AD295" s="364" cm="1">
        <f t="array" ref="AD295">SUMPRODUCT(--($A296:$A$2539=$A295),--(AD296:AD$2539))</f>
        <v>1215</v>
      </c>
      <c r="AE295" s="364" cm="1">
        <f t="array" ref="AE295">SUMPRODUCT(--($A296:$A$2539=$A295),--(AE296:AE$2539))</f>
        <v>351</v>
      </c>
      <c r="AF295" s="364" cm="1">
        <f t="array" ref="AF295">SUMPRODUCT(--($A296:$A$2539=$A295),--(AF296:AF$2539))</f>
        <v>27</v>
      </c>
      <c r="AG295" s="364" cm="1">
        <f t="array" ref="AG295">SUMPRODUCT(--($A296:$A$2539=$A295),--(AG296:AG$2539))</f>
        <v>310</v>
      </c>
      <c r="AH295" s="364" cm="1">
        <f t="array" ref="AH295">SUMPRODUCT(--($A296:$A$2539=$A295),--(AH296:AH$2539))</f>
        <v>1028</v>
      </c>
      <c r="AI295" s="364" cm="1">
        <f t="array" ref="AI295">SUMPRODUCT(--($A296:$A$2539=$A295),--(AI296:AI$2539))</f>
        <v>979</v>
      </c>
      <c r="AJ295" s="364" cm="1">
        <f t="array" ref="AJ295">SUMPRODUCT(--($A296:$A$2539=$A295),--(AJ296:AJ$2539))</f>
        <v>177</v>
      </c>
      <c r="AK295" s="364" cm="1">
        <f t="array" ref="AK295">SUMPRODUCT(--($A296:$A$2539=$A295),--(AK296:AK$2539))</f>
        <v>35</v>
      </c>
      <c r="AL295" s="364" cm="1">
        <f t="array" ref="AL295">SUMPRODUCT(--($A296:$A$2539=$A295),--(AL296:AL$2539))</f>
        <v>689</v>
      </c>
      <c r="AM295" s="364" cm="1">
        <f t="array" ref="AM295">SUMPRODUCT(--($A296:$A$2539=$A295),--(AM296:AM$2539))</f>
        <v>32</v>
      </c>
      <c r="AN295" s="364" cm="1">
        <f t="array" ref="AN295">SUMPRODUCT(--($A296:$A$2539=$A295),--(AN296:AN$2539))</f>
        <v>1844</v>
      </c>
      <c r="AO295" s="364" cm="1">
        <f t="array" ref="AO295">SUMPRODUCT(--($A296:$A$2539=$A295),--(AO296:AO$2539))</f>
        <v>92</v>
      </c>
      <c r="AP295" s="364" cm="1">
        <f t="array" ref="AP295">SUMPRODUCT(--($A296:$A$2539=$A295),--(AP296:AP$2539))</f>
        <v>64</v>
      </c>
      <c r="AQ295" s="364" cm="1">
        <f t="array" ref="AQ295">SUMPRODUCT(--($A296:$A$2539=$A295),--(AQ296:AQ$2539))</f>
        <v>10</v>
      </c>
      <c r="AR295" s="364" cm="1">
        <f t="array" ref="AR295">SUMPRODUCT(--($A296:$A$2539=$A295),--(AR296:AR$2539))</f>
        <v>153</v>
      </c>
      <c r="AS295" s="365"/>
      <c r="AT295" s="365"/>
      <c r="AU295" s="365"/>
      <c r="AV295" s="365"/>
      <c r="AW295" s="365"/>
      <c r="AX295" s="365"/>
      <c r="AY295" s="366"/>
      <c r="AZ295" s="365"/>
      <c r="BA295" s="365"/>
      <c r="BB295" s="365"/>
      <c r="BC295" s="365"/>
      <c r="BD295" s="367"/>
      <c r="BE295" s="367">
        <f>AC295/AB295</f>
        <v>0.25540195946852773</v>
      </c>
      <c r="BF295" s="367">
        <f>(AC295+AL295+AM295+AO295)/(AA295-AP295-AQ295)</f>
        <v>0.32973169843389583</v>
      </c>
      <c r="BG295" s="367">
        <f>((AC295-AE295-AF295-AG295)+(AE295*2)+(AF295*3)+(AG295*4))/AB295</f>
        <v>0.43457254059857736</v>
      </c>
      <c r="BH295" s="367">
        <f>BF295+BG295</f>
        <v>0.76430423903247324</v>
      </c>
      <c r="BI295" s="367">
        <f>BG295+BH295</f>
        <v>1.1988767796310507</v>
      </c>
      <c r="BJ295" s="367"/>
      <c r="BK295" s="367"/>
      <c r="BL295" s="366"/>
      <c r="BM295" s="366"/>
      <c r="BN295" s="366"/>
      <c r="BO295" s="368"/>
      <c r="BP295" s="368"/>
      <c r="BQ295" s="366"/>
      <c r="BR295" s="369" cm="1">
        <f t="array" ref="BR295">SUMPRODUCT(--($A296:$A$2539=$A295),--(BR296:BR$2539))</f>
        <v>129.83844847553141</v>
      </c>
      <c r="BS295" s="361" cm="1">
        <f t="array" ref="BS295">SUMPRODUCT(--($A296:$A$2539=$A295),--(BS296:BS$2539))</f>
        <v>39.368127723438057</v>
      </c>
      <c r="BT295" s="238"/>
      <c r="BU295" s="239"/>
      <c r="BV295" s="309"/>
      <c r="BW295" s="238"/>
      <c r="BX295" s="238"/>
      <c r="BY295" s="238"/>
      <c r="BZ295" s="238"/>
      <c r="CA295" s="239"/>
      <c r="CB295" s="309"/>
      <c r="CC295" s="238"/>
      <c r="CD295" s="239"/>
      <c r="CE295" s="353"/>
      <c r="CF295" s="309"/>
      <c r="CG295" s="238"/>
      <c r="CH295" s="239"/>
      <c r="CI295" s="353"/>
      <c r="CJ295" s="309"/>
      <c r="CK295" s="238"/>
      <c r="CL295" s="239"/>
      <c r="CM295" s="353"/>
      <c r="CN295" s="309"/>
      <c r="CO295" s="238"/>
      <c r="CP295" s="239"/>
      <c r="CQ295" s="353"/>
      <c r="CR295" s="309"/>
      <c r="CS295" s="299"/>
      <c r="CT295" s="300"/>
      <c r="CU295" s="356"/>
      <c r="CV295" s="356"/>
      <c r="CW295" s="301"/>
      <c r="CX295" s="299"/>
      <c r="CY295" s="300"/>
      <c r="CZ295" s="356"/>
      <c r="DA295" s="356"/>
      <c r="DB295" s="301"/>
      <c r="DC295" s="299"/>
      <c r="DD295" s="300"/>
      <c r="DE295" s="356"/>
      <c r="DF295" s="356"/>
      <c r="DG295" s="301"/>
      <c r="DH295" s="321" cm="1">
        <f t="array" ref="DH295">SUMPRODUCT(--($A296:$A$2539=$A295),--(DH296:DH$2539))</f>
        <v>19</v>
      </c>
      <c r="DI295" s="381" cm="1">
        <f t="array" ref="DI295">SUMPRODUCT(--($A296:$A$2539=$A295),--(DI296:DI$2539))</f>
        <v>-25.448791235685157</v>
      </c>
      <c r="DJ295" s="364" cm="1">
        <f t="array" ref="DJ295">SUMPRODUCT(--($A296:$A$2539=$A295),--(DJ296:DJ$2539))</f>
        <v>569</v>
      </c>
      <c r="DK295" s="364" cm="1">
        <f t="array" ref="DK295">SUMPRODUCT(--($A296:$A$2539=$A295),--(DK296:DK$2539))</f>
        <v>302</v>
      </c>
      <c r="DL295" s="364" cm="1">
        <f t="array" ref="DL295">SUMPRODUCT(--($A296:$A$2539=$A295),--(DL296:DL$2539))</f>
        <v>2</v>
      </c>
      <c r="DM295" s="364" cm="1">
        <f t="array" ref="DM295">SUMPRODUCT(--($A296:$A$2539=$A295),--(DM296:DM$2539))</f>
        <v>138</v>
      </c>
      <c r="DN295" s="364" cm="1">
        <f t="array" ref="DN295">SUMPRODUCT(--($A296:$A$2539=$A295),--(DN296:DN$2539))</f>
        <v>113</v>
      </c>
      <c r="DO295" s="364" cm="1">
        <f t="array" ref="DO295">SUMPRODUCT(--($A296:$A$2539=$A295),--(DO296:DO$2539))</f>
        <v>46</v>
      </c>
      <c r="DP295" s="369" cm="1">
        <f t="array" ref="DP295">SUMPRODUCT(--($A296:$A$2539=$A295),--(DP296:DP$2539))</f>
        <v>1977.5999999999997</v>
      </c>
      <c r="DQ295" s="369" cm="1">
        <f t="array" ref="DQ295">SUMPRODUCT(--($A296:$A$2539=$A295),--(DQ296:DQ$2539))</f>
        <v>1672.6999912261938</v>
      </c>
      <c r="DR295" s="369" cm="1">
        <f t="array" ref="DR295">SUMPRODUCT(--($A296:$A$2539=$A295),--(DR296:DR$2539))</f>
        <v>304.89999866485562</v>
      </c>
      <c r="DS295" s="364" cm="1">
        <f t="array" ref="DS295">SUMPRODUCT(--($A296:$A$2539=$A295),--(DS296:DS$2539))</f>
        <v>8304</v>
      </c>
      <c r="DT295" s="364" cm="1">
        <f t="array" ref="DT295">SUMPRODUCT(--($A296:$A$2539=$A295),--(DT296:DT$2539))</f>
        <v>1858</v>
      </c>
      <c r="DU295" s="364" cm="1">
        <f t="array" ref="DU295">SUMPRODUCT(--($A296:$A$2539=$A295),--(DU296:DU$2539))</f>
        <v>947</v>
      </c>
      <c r="DV295" s="364" cm="1">
        <f t="array" ref="DV295">SUMPRODUCT(--($A296:$A$2539=$A295),--(DV296:DV$2539))</f>
        <v>900</v>
      </c>
      <c r="DW295" s="364" cm="1">
        <f t="array" ref="DW295">SUMPRODUCT(--($A296:$A$2539=$A295),--(DW296:DW$2539))</f>
        <v>271</v>
      </c>
      <c r="DX295" s="364" cm="1">
        <f t="array" ref="DX295">SUMPRODUCT(--($A296:$A$2539=$A295),--(DX296:DX$2539))</f>
        <v>589</v>
      </c>
      <c r="DY295" s="364" cm="1">
        <f t="array" ref="DY295">SUMPRODUCT(--($A296:$A$2539=$A295),--(DY296:DY$2539))</f>
        <v>15</v>
      </c>
      <c r="DZ295" s="364" cm="1">
        <f t="array" ref="DZ295">SUMPRODUCT(--($A296:$A$2539=$A295),--(DZ296:DZ$2539))</f>
        <v>88</v>
      </c>
      <c r="EA295" s="364" cm="1">
        <f t="array" ref="EA295">SUMPRODUCT(--($A296:$A$2539=$A295),--(EA296:EA$2539))</f>
        <v>33</v>
      </c>
      <c r="EB295" s="364" cm="1">
        <f t="array" ref="EB295">SUMPRODUCT(--($A296:$A$2539=$A295),--(EB296:EB$2539))</f>
        <v>4</v>
      </c>
      <c r="EC295" s="364" cm="1">
        <f t="array" ref="EC295">SUMPRODUCT(--($A296:$A$2539=$A295),--(EC296:EC$2539))</f>
        <v>1922</v>
      </c>
      <c r="ED295" s="368">
        <f>EC295/DP295*10</f>
        <v>9.7188511326860869</v>
      </c>
      <c r="EE295" s="368">
        <f>DX295/DP295*10</f>
        <v>2.9783576051779943</v>
      </c>
      <c r="EF295" s="368">
        <f>DW295/DP295*10</f>
        <v>1.3703478964401297</v>
      </c>
      <c r="EG295" s="368">
        <f>DX295/DQ295*10</f>
        <v>3.5212530823786645</v>
      </c>
      <c r="EH295" s="371">
        <f>(DT295+DX295+DZ295)/DP295</f>
        <v>1.281856796116505</v>
      </c>
      <c r="EI295" s="371"/>
      <c r="EJ295" s="367">
        <f>DT295/(DS295-DX295-DY295-DZ295)</f>
        <v>0.24408828166053601</v>
      </c>
      <c r="EK295" s="367"/>
      <c r="EL295" s="372"/>
      <c r="EM295" s="372"/>
      <c r="EN295" s="372"/>
      <c r="EO295" s="372"/>
      <c r="EP295" s="372"/>
      <c r="EQ295" s="372"/>
      <c r="ER295" s="237"/>
      <c r="ES295" s="371"/>
      <c r="ET295" s="371"/>
      <c r="EU295" s="371"/>
      <c r="EV295" s="371"/>
      <c r="EW295" s="371"/>
      <c r="EX295" s="361" cm="1">
        <f t="array" ref="EX295">SUMPRODUCT(--($A296:$A$2539=$A295),--(EX296:EX$2539))</f>
        <v>24.558894944377208</v>
      </c>
    </row>
    <row r="296" spans="1:154" ht="13" customHeight="1">
      <c r="A296" s="160" t="s">
        <v>18</v>
      </c>
      <c r="B296" s="160">
        <v>8780</v>
      </c>
      <c r="C296" s="160">
        <v>10603</v>
      </c>
      <c r="D296" s="160">
        <v>519242</v>
      </c>
      <c r="E296" s="160" t="s">
        <v>555</v>
      </c>
      <c r="G296" s="175"/>
      <c r="H296" s="168" t="s">
        <v>360</v>
      </c>
      <c r="I296" s="169" t="s">
        <v>545</v>
      </c>
      <c r="J296" s="170">
        <v>35</v>
      </c>
      <c r="K296" s="161">
        <v>1</v>
      </c>
      <c r="M296" s="184" t="s">
        <v>46</v>
      </c>
      <c r="Z296" s="163"/>
      <c r="AS296" s="283"/>
      <c r="AT296" s="283"/>
      <c r="AU296" s="283"/>
      <c r="AV296" s="283"/>
      <c r="AW296" s="283"/>
      <c r="AX296" s="283"/>
      <c r="AY296" s="363"/>
      <c r="AZ296" s="283"/>
      <c r="BA296" s="283"/>
      <c r="BB296" s="283"/>
      <c r="BC296" s="283"/>
      <c r="BD296" s="164"/>
      <c r="BE296" s="164"/>
      <c r="BF296" s="164"/>
      <c r="BG296" s="164"/>
      <c r="BH296" s="164"/>
      <c r="BI296" s="164"/>
      <c r="BJ296" s="165"/>
      <c r="BK296" s="164"/>
      <c r="BL296" s="165"/>
      <c r="BM296" s="165"/>
      <c r="BN296" s="165"/>
      <c r="BO296" s="165"/>
      <c r="BP296" s="165"/>
      <c r="BQ296" s="165"/>
      <c r="BR296" s="165"/>
      <c r="BS296" s="289"/>
      <c r="BT296" s="297">
        <v>29</v>
      </c>
      <c r="BU296" s="284">
        <v>177.2</v>
      </c>
      <c r="BV296" s="298">
        <v>4</v>
      </c>
      <c r="BW296" s="297"/>
      <c r="BX296" s="297"/>
      <c r="BY296" s="297"/>
      <c r="BZ296" s="297"/>
      <c r="CA296" s="284"/>
      <c r="CB296" s="298"/>
      <c r="CC296" s="297"/>
      <c r="CD296" s="284"/>
      <c r="CE296" s="352"/>
      <c r="CF296" s="298"/>
      <c r="CG296" s="297"/>
      <c r="CH296" s="284"/>
      <c r="CI296" s="352"/>
      <c r="CJ296" s="298"/>
      <c r="CK296" s="297"/>
      <c r="CL296" s="284"/>
      <c r="CM296" s="352"/>
      <c r="CN296" s="298"/>
      <c r="CO296" s="297"/>
      <c r="CP296" s="284"/>
      <c r="CQ296" s="352"/>
      <c r="CR296" s="298"/>
      <c r="CS296" s="297"/>
      <c r="CT296" s="284"/>
      <c r="CU296" s="352"/>
      <c r="CV296" s="352"/>
      <c r="CW296" s="298"/>
      <c r="CX296" s="297"/>
      <c r="CY296" s="284"/>
      <c r="CZ296" s="352"/>
      <c r="DA296" s="352"/>
      <c r="DB296" s="298"/>
      <c r="DC296" s="297"/>
      <c r="DD296" s="284"/>
      <c r="DE296" s="352"/>
      <c r="DF296" s="352"/>
      <c r="DG296" s="298"/>
      <c r="DH296" s="320">
        <v>4</v>
      </c>
      <c r="DI296" s="319">
        <v>0</v>
      </c>
      <c r="DJ296" s="163">
        <v>29</v>
      </c>
      <c r="DK296" s="163">
        <v>29</v>
      </c>
      <c r="DL296" s="163">
        <v>0</v>
      </c>
      <c r="DM296" s="163">
        <v>18</v>
      </c>
      <c r="DN296" s="163">
        <v>3</v>
      </c>
      <c r="DO296" s="163">
        <v>0</v>
      </c>
      <c r="DP296" s="165">
        <v>177.2</v>
      </c>
      <c r="DQ296" s="165">
        <v>177.19999694824199</v>
      </c>
      <c r="DR296" s="165"/>
      <c r="DS296" s="163">
        <v>702</v>
      </c>
      <c r="DT296" s="163">
        <v>141</v>
      </c>
      <c r="DU296" s="163">
        <v>48</v>
      </c>
      <c r="DV296" s="163">
        <v>47</v>
      </c>
      <c r="DW296" s="163">
        <v>9</v>
      </c>
      <c r="DX296" s="163">
        <v>39</v>
      </c>
      <c r="DY296" s="163">
        <v>0</v>
      </c>
      <c r="DZ296" s="163">
        <v>8</v>
      </c>
      <c r="EA296" s="163">
        <v>4</v>
      </c>
      <c r="EB296" s="163">
        <v>1</v>
      </c>
      <c r="EC296" s="163">
        <v>225</v>
      </c>
      <c r="ED296" s="165">
        <v>11.3977492454628</v>
      </c>
      <c r="EE296" s="165">
        <v>1.97560986921356</v>
      </c>
      <c r="EF296" s="165">
        <v>0.455909969818514</v>
      </c>
      <c r="EG296" s="165">
        <v>7.1425895271567201</v>
      </c>
      <c r="EH296" s="166">
        <v>1.0131332662633601</v>
      </c>
      <c r="EI296" s="165">
        <v>78.666784120195999</v>
      </c>
      <c r="EJ296" s="164">
        <v>0.21526717557251901</v>
      </c>
      <c r="EK296" s="164">
        <v>0.31353919239904898</v>
      </c>
      <c r="EL296" s="283">
        <v>0.44835680700000002</v>
      </c>
      <c r="EM296" s="283">
        <v>0.215962441</v>
      </c>
      <c r="EN296" s="283">
        <v>0.335680751</v>
      </c>
      <c r="EO296" s="283">
        <v>5.5813950000000001E-2</v>
      </c>
      <c r="EP296" s="283">
        <v>0.30697674000000003</v>
      </c>
      <c r="EQ296" s="283">
        <v>0.14123492000000001</v>
      </c>
      <c r="ER296" s="165">
        <v>-0.10954581614601799</v>
      </c>
      <c r="ES296" s="166">
        <v>2.3808631757189</v>
      </c>
      <c r="ET296" s="166">
        <v>2.79</v>
      </c>
      <c r="EU296" s="166">
        <v>2.0860131489508298</v>
      </c>
      <c r="EV296" s="166">
        <v>2.64453685185903</v>
      </c>
      <c r="EW296" s="166">
        <v>2.8035136405122998</v>
      </c>
      <c r="EX296" s="289">
        <v>6.4084219932556099</v>
      </c>
    </row>
    <row r="297" spans="1:154" ht="13" customHeight="1">
      <c r="A297" s="160" t="s">
        <v>18</v>
      </c>
      <c r="B297" s="160">
        <v>11117</v>
      </c>
      <c r="C297" s="160">
        <v>17277</v>
      </c>
      <c r="D297" s="160">
        <v>624133</v>
      </c>
      <c r="E297" s="160" t="s">
        <v>13</v>
      </c>
      <c r="G297" s="175"/>
      <c r="H297" s="168" t="s">
        <v>295</v>
      </c>
      <c r="I297" s="169" t="s">
        <v>1145</v>
      </c>
      <c r="J297" s="170">
        <v>28</v>
      </c>
      <c r="K297" s="161">
        <v>1</v>
      </c>
      <c r="M297" s="184" t="s">
        <v>46</v>
      </c>
      <c r="Z297" s="163"/>
      <c r="AS297" s="283"/>
      <c r="AT297" s="283"/>
      <c r="AU297" s="283"/>
      <c r="AV297" s="283"/>
      <c r="AW297" s="283"/>
      <c r="AX297" s="283"/>
      <c r="AY297" s="363"/>
      <c r="AZ297" s="283"/>
      <c r="BA297" s="283"/>
      <c r="BB297" s="283"/>
      <c r="BC297" s="283"/>
      <c r="BD297" s="164"/>
      <c r="BE297" s="164"/>
      <c r="BF297" s="164"/>
      <c r="BG297" s="164"/>
      <c r="BH297" s="164"/>
      <c r="BI297" s="164"/>
      <c r="BJ297" s="165"/>
      <c r="BK297" s="164"/>
      <c r="BL297" s="165"/>
      <c r="BM297" s="165"/>
      <c r="BN297" s="165"/>
      <c r="BO297" s="165"/>
      <c r="BP297" s="165"/>
      <c r="BQ297" s="165"/>
      <c r="BR297" s="165"/>
      <c r="BS297" s="289"/>
      <c r="BT297" s="297">
        <v>27</v>
      </c>
      <c r="BU297" s="284">
        <v>150.19999999999999</v>
      </c>
      <c r="BV297" s="298">
        <v>5</v>
      </c>
      <c r="BW297" s="297"/>
      <c r="BX297" s="297"/>
      <c r="BY297" s="297"/>
      <c r="BZ297" s="297"/>
      <c r="CA297" s="284"/>
      <c r="CB297" s="298"/>
      <c r="CC297" s="297"/>
      <c r="CD297" s="284"/>
      <c r="CE297" s="352"/>
      <c r="CF297" s="298"/>
      <c r="CG297" s="297"/>
      <c r="CH297" s="284"/>
      <c r="CI297" s="352"/>
      <c r="CJ297" s="298"/>
      <c r="CK297" s="297"/>
      <c r="CL297" s="284"/>
      <c r="CM297" s="352"/>
      <c r="CN297" s="298"/>
      <c r="CO297" s="297"/>
      <c r="CP297" s="284"/>
      <c r="CQ297" s="352"/>
      <c r="CR297" s="298"/>
      <c r="CS297" s="297"/>
      <c r="CT297" s="284"/>
      <c r="CU297" s="352"/>
      <c r="CV297" s="352"/>
      <c r="CW297" s="298"/>
      <c r="CX297" s="297"/>
      <c r="CY297" s="284"/>
      <c r="CZ297" s="352"/>
      <c r="DA297" s="352"/>
      <c r="DB297" s="298"/>
      <c r="DC297" s="297"/>
      <c r="DD297" s="284"/>
      <c r="DE297" s="352"/>
      <c r="DF297" s="352"/>
      <c r="DG297" s="298"/>
      <c r="DH297" s="320">
        <v>5</v>
      </c>
      <c r="DI297" s="319">
        <v>0</v>
      </c>
      <c r="DJ297" s="163">
        <v>27</v>
      </c>
      <c r="DK297" s="163">
        <v>27</v>
      </c>
      <c r="DL297" s="163">
        <v>1</v>
      </c>
      <c r="DM297" s="163">
        <v>12</v>
      </c>
      <c r="DN297" s="163">
        <v>8</v>
      </c>
      <c r="DO297" s="163">
        <v>0</v>
      </c>
      <c r="DP297" s="165">
        <v>150.19999999999999</v>
      </c>
      <c r="DQ297" s="165">
        <v>150.19999694824199</v>
      </c>
      <c r="DR297" s="165"/>
      <c r="DS297" s="163">
        <v>626</v>
      </c>
      <c r="DT297" s="163">
        <v>140</v>
      </c>
      <c r="DU297" s="163">
        <v>63</v>
      </c>
      <c r="DV297" s="163">
        <v>58</v>
      </c>
      <c r="DW297" s="163">
        <v>14</v>
      </c>
      <c r="DX297" s="163">
        <v>41</v>
      </c>
      <c r="DY297" s="163">
        <v>1</v>
      </c>
      <c r="DZ297" s="163">
        <v>5</v>
      </c>
      <c r="EA297" s="163">
        <v>1</v>
      </c>
      <c r="EB297" s="163">
        <v>2</v>
      </c>
      <c r="EC297" s="163">
        <v>145</v>
      </c>
      <c r="ED297" s="165">
        <v>8.6615050095755599</v>
      </c>
      <c r="EE297" s="165">
        <v>2.4491152096041202</v>
      </c>
      <c r="EF297" s="165">
        <v>0.83628324230384699</v>
      </c>
      <c r="EG297" s="165">
        <v>8.3628324230384692</v>
      </c>
      <c r="EH297" s="166">
        <v>1.20132751473806</v>
      </c>
      <c r="EI297" s="165">
        <v>93.279507648685296</v>
      </c>
      <c r="EJ297" s="164">
        <v>0.24137931034482701</v>
      </c>
      <c r="EK297" s="164">
        <v>0.29928741092636502</v>
      </c>
      <c r="EL297" s="283">
        <v>0.51877934199999998</v>
      </c>
      <c r="EM297" s="283">
        <v>0.223004694</v>
      </c>
      <c r="EN297" s="283">
        <v>0.25821596200000002</v>
      </c>
      <c r="EO297" s="283">
        <v>5.0574710000000002E-2</v>
      </c>
      <c r="EP297" s="283">
        <v>0.34252874</v>
      </c>
      <c r="EQ297" s="283">
        <v>9.4267519999999994E-2</v>
      </c>
      <c r="ER297" s="165">
        <v>0.15070241879778001</v>
      </c>
      <c r="ES297" s="166">
        <v>3.4646020038302199</v>
      </c>
      <c r="ET297" s="166">
        <v>3.59</v>
      </c>
      <c r="EU297" s="166">
        <v>3.3658036906564801</v>
      </c>
      <c r="EV297" s="166">
        <v>3.2618096683275799</v>
      </c>
      <c r="EW297" s="166">
        <v>3.6130289418613302</v>
      </c>
      <c r="EX297" s="289">
        <v>3.46416759490966</v>
      </c>
    </row>
    <row r="298" spans="1:154" ht="13" customHeight="1">
      <c r="A298" s="160" t="s">
        <v>18</v>
      </c>
      <c r="B298" s="160">
        <v>12797</v>
      </c>
      <c r="C298" s="160">
        <v>30134</v>
      </c>
      <c r="D298" s="160">
        <v>676440</v>
      </c>
      <c r="E298" s="160" t="s">
        <v>213</v>
      </c>
      <c r="G298" s="175"/>
      <c r="H298" s="162" t="s">
        <v>3597</v>
      </c>
      <c r="I298" s="162" t="s">
        <v>502</v>
      </c>
      <c r="J298" s="160">
        <v>25</v>
      </c>
      <c r="K298" s="161">
        <v>1</v>
      </c>
      <c r="Z298" s="163"/>
      <c r="AS298" s="283"/>
      <c r="AT298" s="283"/>
      <c r="AU298" s="283"/>
      <c r="AV298" s="283"/>
      <c r="AW298" s="283"/>
      <c r="AX298" s="283"/>
      <c r="AY298" s="363"/>
      <c r="AZ298" s="283"/>
      <c r="BA298" s="283"/>
      <c r="BB298" s="283"/>
      <c r="BC298" s="283"/>
      <c r="BD298" s="164"/>
      <c r="BE298" s="164"/>
      <c r="BF298" s="164"/>
      <c r="BG298" s="164"/>
      <c r="BH298" s="164"/>
      <c r="BI298" s="164"/>
      <c r="BJ298" s="165"/>
      <c r="BK298" s="164"/>
      <c r="BL298" s="165"/>
      <c r="BM298" s="165"/>
      <c r="BN298" s="165"/>
      <c r="BO298" s="165"/>
      <c r="BP298" s="165"/>
      <c r="BQ298" s="165"/>
      <c r="BR298" s="165"/>
      <c r="BS298" s="289"/>
      <c r="BT298" s="297">
        <v>31</v>
      </c>
      <c r="BU298" s="284">
        <v>173.2</v>
      </c>
      <c r="BV298" s="298">
        <v>6</v>
      </c>
      <c r="BW298" s="297"/>
      <c r="BX298" s="297"/>
      <c r="BY298" s="297"/>
      <c r="BZ298" s="297"/>
      <c r="CA298" s="284"/>
      <c r="CB298" s="298"/>
      <c r="CC298" s="297"/>
      <c r="CD298" s="284"/>
      <c r="CE298" s="352"/>
      <c r="CF298" s="298"/>
      <c r="CG298" s="297"/>
      <c r="CH298" s="284"/>
      <c r="CI298" s="352"/>
      <c r="CJ298" s="298"/>
      <c r="CK298" s="297"/>
      <c r="CL298" s="284"/>
      <c r="CM298" s="352"/>
      <c r="CN298" s="298"/>
      <c r="CO298" s="297"/>
      <c r="CP298" s="284"/>
      <c r="CQ298" s="352"/>
      <c r="CR298" s="298"/>
      <c r="CS298" s="297"/>
      <c r="CT298" s="284"/>
      <c r="CU298" s="352"/>
      <c r="CV298" s="352"/>
      <c r="CW298" s="298"/>
      <c r="CX298" s="297"/>
      <c r="CY298" s="284"/>
      <c r="CZ298" s="352"/>
      <c r="DA298" s="352"/>
      <c r="DB298" s="298"/>
      <c r="DC298" s="297"/>
      <c r="DD298" s="284"/>
      <c r="DE298" s="352"/>
      <c r="DF298" s="352"/>
      <c r="DG298" s="298"/>
      <c r="DH298" s="320">
        <v>6</v>
      </c>
      <c r="DI298" s="319">
        <v>0</v>
      </c>
      <c r="DJ298" s="163">
        <v>31</v>
      </c>
      <c r="DK298" s="163">
        <v>31</v>
      </c>
      <c r="DL298" s="163">
        <v>0</v>
      </c>
      <c r="DM298" s="163">
        <v>12</v>
      </c>
      <c r="DN298" s="163">
        <v>8</v>
      </c>
      <c r="DO298" s="163">
        <v>0</v>
      </c>
      <c r="DP298" s="165">
        <v>173.2</v>
      </c>
      <c r="DQ298" s="165">
        <v>173.19999694824199</v>
      </c>
      <c r="DR298" s="165"/>
      <c r="DS298" s="163">
        <v>710</v>
      </c>
      <c r="DT298" s="163">
        <v>150</v>
      </c>
      <c r="DU298" s="163">
        <v>70</v>
      </c>
      <c r="DV298" s="163">
        <v>67</v>
      </c>
      <c r="DW298" s="163">
        <v>22</v>
      </c>
      <c r="DX298" s="163">
        <v>44</v>
      </c>
      <c r="DY298" s="163">
        <v>0</v>
      </c>
      <c r="DZ298" s="163">
        <v>8</v>
      </c>
      <c r="EA298" s="163">
        <v>2</v>
      </c>
      <c r="EB298" s="163">
        <v>0</v>
      </c>
      <c r="EC298" s="163">
        <v>187</v>
      </c>
      <c r="ED298" s="165">
        <v>9.6909794544054098</v>
      </c>
      <c r="EE298" s="165">
        <v>2.28023045986009</v>
      </c>
      <c r="EF298" s="165">
        <v>1.1401152299300401</v>
      </c>
      <c r="EG298" s="165">
        <v>7.7735129313412399</v>
      </c>
      <c r="EH298" s="166">
        <v>1.1170825990223701</v>
      </c>
      <c r="EI298" s="165">
        <v>89.236511624220398</v>
      </c>
      <c r="EJ298" s="164">
        <v>0.22796352583586599</v>
      </c>
      <c r="EK298" s="164">
        <v>0.28507795100222699</v>
      </c>
      <c r="EL298" s="283">
        <v>0.34615384599999999</v>
      </c>
      <c r="EM298" s="283">
        <v>0.20940170899999999</v>
      </c>
      <c r="EN298" s="283">
        <v>0.44444444399999999</v>
      </c>
      <c r="EO298" s="283">
        <v>7.0063689999999998E-2</v>
      </c>
      <c r="EP298" s="283">
        <v>0.36942675000000003</v>
      </c>
      <c r="EQ298" s="283">
        <v>0.12197687</v>
      </c>
      <c r="ER298" s="165">
        <v>0.146398551097145</v>
      </c>
      <c r="ES298" s="166">
        <v>3.4721691093324201</v>
      </c>
      <c r="ET298" s="166">
        <v>3.8</v>
      </c>
      <c r="EU298" s="166">
        <v>3.5582433583956101</v>
      </c>
      <c r="EV298" s="166">
        <v>3.7224537790567198</v>
      </c>
      <c r="EW298" s="166">
        <v>3.5787118851183202</v>
      </c>
      <c r="EX298" s="289">
        <v>3.2877545356750399</v>
      </c>
    </row>
    <row r="299" spans="1:154" ht="13" customHeight="1">
      <c r="A299" s="160" t="s">
        <v>18</v>
      </c>
      <c r="B299" s="160">
        <v>11116</v>
      </c>
      <c r="C299" s="160">
        <v>19291</v>
      </c>
      <c r="D299" s="160">
        <v>668678</v>
      </c>
      <c r="E299" s="160" t="s">
        <v>45</v>
      </c>
      <c r="G299" s="175"/>
      <c r="H299" s="168" t="s">
        <v>1282</v>
      </c>
      <c r="I299" s="169" t="s">
        <v>951</v>
      </c>
      <c r="J299" s="170">
        <v>28</v>
      </c>
      <c r="K299" s="161">
        <v>1</v>
      </c>
      <c r="M299" s="184" t="s">
        <v>837</v>
      </c>
      <c r="Z299" s="163"/>
      <c r="AS299" s="283"/>
      <c r="AT299" s="283"/>
      <c r="AU299" s="283"/>
      <c r="AV299" s="283"/>
      <c r="AW299" s="283"/>
      <c r="AX299" s="283"/>
      <c r="AY299" s="363"/>
      <c r="AZ299" s="283"/>
      <c r="BA299" s="283"/>
      <c r="BB299" s="283"/>
      <c r="BC299" s="283"/>
      <c r="BD299" s="164"/>
      <c r="BE299" s="164"/>
      <c r="BF299" s="164"/>
      <c r="BG299" s="164"/>
      <c r="BH299" s="164"/>
      <c r="BI299" s="164"/>
      <c r="BJ299" s="165"/>
      <c r="BK299" s="164"/>
      <c r="BL299" s="165"/>
      <c r="BM299" s="165"/>
      <c r="BN299" s="165"/>
      <c r="BO299" s="165"/>
      <c r="BP299" s="165"/>
      <c r="BQ299" s="165"/>
      <c r="BR299" s="165"/>
      <c r="BS299" s="289"/>
      <c r="BT299" s="297">
        <v>28</v>
      </c>
      <c r="BU299" s="284">
        <v>148</v>
      </c>
      <c r="BV299" s="298">
        <v>-3</v>
      </c>
      <c r="BW299" s="297"/>
      <c r="BX299" s="297"/>
      <c r="BY299" s="297"/>
      <c r="BZ299" s="297"/>
      <c r="CA299" s="284"/>
      <c r="CB299" s="298"/>
      <c r="CC299" s="297"/>
      <c r="CD299" s="284"/>
      <c r="CE299" s="352"/>
      <c r="CF299" s="298"/>
      <c r="CG299" s="297"/>
      <c r="CH299" s="284"/>
      <c r="CI299" s="352"/>
      <c r="CJ299" s="298"/>
      <c r="CK299" s="297"/>
      <c r="CL299" s="284"/>
      <c r="CM299" s="352"/>
      <c r="CN299" s="298"/>
      <c r="CO299" s="297"/>
      <c r="CP299" s="284"/>
      <c r="CQ299" s="352"/>
      <c r="CR299" s="298"/>
      <c r="CS299" s="297"/>
      <c r="CT299" s="284"/>
      <c r="CU299" s="352"/>
      <c r="CV299" s="352"/>
      <c r="CW299" s="298"/>
      <c r="CX299" s="297"/>
      <c r="CY299" s="284"/>
      <c r="CZ299" s="352"/>
      <c r="DA299" s="352"/>
      <c r="DB299" s="298"/>
      <c r="DC299" s="297"/>
      <c r="DD299" s="284"/>
      <c r="DE299" s="352"/>
      <c r="DF299" s="352"/>
      <c r="DG299" s="298"/>
      <c r="DH299" s="320">
        <v>-3</v>
      </c>
      <c r="DI299" s="319">
        <v>0</v>
      </c>
      <c r="DJ299" s="163">
        <v>28</v>
      </c>
      <c r="DK299" s="163">
        <v>28</v>
      </c>
      <c r="DL299" s="163">
        <v>0</v>
      </c>
      <c r="DM299" s="163">
        <v>14</v>
      </c>
      <c r="DN299" s="163">
        <v>6</v>
      </c>
      <c r="DO299" s="163">
        <v>0</v>
      </c>
      <c r="DP299" s="165">
        <v>148</v>
      </c>
      <c r="DQ299" s="165">
        <v>148</v>
      </c>
      <c r="DR299" s="165"/>
      <c r="DS299" s="163">
        <v>621</v>
      </c>
      <c r="DT299" s="163">
        <v>133</v>
      </c>
      <c r="DU299" s="163">
        <v>62</v>
      </c>
      <c r="DV299" s="163">
        <v>60</v>
      </c>
      <c r="DW299" s="163">
        <v>13</v>
      </c>
      <c r="DX299" s="163">
        <v>54</v>
      </c>
      <c r="DY299" s="163">
        <v>0</v>
      </c>
      <c r="DZ299" s="163">
        <v>4</v>
      </c>
      <c r="EA299" s="163">
        <v>5</v>
      </c>
      <c r="EB299" s="163">
        <v>0</v>
      </c>
      <c r="EC299" s="163">
        <v>156</v>
      </c>
      <c r="ED299" s="165">
        <v>9.4864864864864806</v>
      </c>
      <c r="EE299" s="165">
        <v>3.2837837837837802</v>
      </c>
      <c r="EF299" s="165">
        <v>0.79054054054054002</v>
      </c>
      <c r="EG299" s="165">
        <v>8.0878378378378297</v>
      </c>
      <c r="EH299" s="166">
        <v>1.26351351351351</v>
      </c>
      <c r="EI299" s="165">
        <v>98.108065454322599</v>
      </c>
      <c r="EJ299" s="164">
        <v>0.23623445825932499</v>
      </c>
      <c r="EK299" s="164">
        <v>0.30456852791878097</v>
      </c>
      <c r="EL299" s="283">
        <v>0.46172839500000001</v>
      </c>
      <c r="EM299" s="283">
        <v>0.20246913499999999</v>
      </c>
      <c r="EN299" s="283">
        <v>0.33580246899999999</v>
      </c>
      <c r="EO299" s="283">
        <v>7.3710070000000003E-2</v>
      </c>
      <c r="EP299" s="283">
        <v>0.41031941</v>
      </c>
      <c r="EQ299" s="283">
        <v>0.10570403</v>
      </c>
      <c r="ER299" s="165">
        <v>-0.17347565411566099</v>
      </c>
      <c r="ES299" s="166">
        <v>3.6486486486486398</v>
      </c>
      <c r="ET299" s="166">
        <v>3.94</v>
      </c>
      <c r="EU299" s="166">
        <v>3.3761480924245402</v>
      </c>
      <c r="EV299" s="166">
        <v>3.6237582458032098</v>
      </c>
      <c r="EW299" s="166">
        <v>3.8527070890881698</v>
      </c>
      <c r="EX299" s="289">
        <v>2.8411936759948699</v>
      </c>
    </row>
    <row r="300" spans="1:154" ht="13" customHeight="1">
      <c r="A300" s="160" t="s">
        <v>18</v>
      </c>
      <c r="B300" s="160">
        <v>12356</v>
      </c>
      <c r="C300" s="160">
        <v>26253</v>
      </c>
      <c r="D300" s="160">
        <v>669194</v>
      </c>
      <c r="E300" s="160" t="s">
        <v>45</v>
      </c>
      <c r="G300" s="175"/>
      <c r="H300" s="162" t="s">
        <v>211</v>
      </c>
      <c r="I300" s="162" t="s">
        <v>804</v>
      </c>
      <c r="J300" s="160">
        <v>26</v>
      </c>
      <c r="K300" s="161">
        <v>1</v>
      </c>
      <c r="Z300" s="163"/>
      <c r="AS300" s="283"/>
      <c r="AT300" s="283"/>
      <c r="AU300" s="283"/>
      <c r="AV300" s="283"/>
      <c r="AW300" s="283"/>
      <c r="AX300" s="283"/>
      <c r="AY300" s="363"/>
      <c r="AZ300" s="283"/>
      <c r="BA300" s="283"/>
      <c r="BB300" s="283"/>
      <c r="BC300" s="283"/>
      <c r="BD300" s="164"/>
      <c r="BE300" s="164"/>
      <c r="BF300" s="164"/>
      <c r="BG300" s="164"/>
      <c r="BH300" s="164"/>
      <c r="BI300" s="164"/>
      <c r="BJ300" s="165"/>
      <c r="BK300" s="164"/>
      <c r="BL300" s="165"/>
      <c r="BM300" s="165"/>
      <c r="BN300" s="165"/>
      <c r="BO300" s="165"/>
      <c r="BP300" s="165"/>
      <c r="BQ300" s="165"/>
      <c r="BR300" s="165"/>
      <c r="BS300" s="289"/>
      <c r="BT300" s="297">
        <v>27</v>
      </c>
      <c r="BU300" s="284">
        <v>147.19999999999999</v>
      </c>
      <c r="BV300" s="298">
        <v>1</v>
      </c>
      <c r="BW300" s="297"/>
      <c r="BX300" s="297"/>
      <c r="BY300" s="297"/>
      <c r="BZ300" s="297"/>
      <c r="CA300" s="284"/>
      <c r="CB300" s="298"/>
      <c r="CC300" s="297"/>
      <c r="CD300" s="284"/>
      <c r="CE300" s="352"/>
      <c r="CF300" s="298"/>
      <c r="CG300" s="297"/>
      <c r="CH300" s="284"/>
      <c r="CI300" s="352"/>
      <c r="CJ300" s="298"/>
      <c r="CK300" s="297"/>
      <c r="CL300" s="284"/>
      <c r="CM300" s="352"/>
      <c r="CN300" s="298"/>
      <c r="CO300" s="297"/>
      <c r="CP300" s="284"/>
      <c r="CQ300" s="352"/>
      <c r="CR300" s="298"/>
      <c r="CS300" s="297"/>
      <c r="CT300" s="284"/>
      <c r="CU300" s="352"/>
      <c r="CV300" s="352"/>
      <c r="CW300" s="298"/>
      <c r="CX300" s="297"/>
      <c r="CY300" s="284"/>
      <c r="CZ300" s="352"/>
      <c r="DA300" s="352"/>
      <c r="DB300" s="298"/>
      <c r="DC300" s="297"/>
      <c r="DD300" s="284"/>
      <c r="DE300" s="352"/>
      <c r="DF300" s="352"/>
      <c r="DG300" s="298"/>
      <c r="DH300" s="320">
        <v>1</v>
      </c>
      <c r="DI300" s="319">
        <v>0</v>
      </c>
      <c r="DJ300" s="163">
        <v>28</v>
      </c>
      <c r="DK300" s="163">
        <v>25</v>
      </c>
      <c r="DL300" s="163">
        <v>0</v>
      </c>
      <c r="DM300" s="163">
        <v>10</v>
      </c>
      <c r="DN300" s="163">
        <v>6</v>
      </c>
      <c r="DO300" s="163">
        <v>1</v>
      </c>
      <c r="DP300" s="165">
        <v>150.19999999999999</v>
      </c>
      <c r="DQ300" s="165">
        <v>137.19999694824199</v>
      </c>
      <c r="DR300" s="165">
        <v>13</v>
      </c>
      <c r="DS300" s="163">
        <v>630</v>
      </c>
      <c r="DT300" s="163">
        <v>155</v>
      </c>
      <c r="DU300" s="163">
        <v>73</v>
      </c>
      <c r="DV300" s="163">
        <v>71</v>
      </c>
      <c r="DW300" s="163">
        <v>17</v>
      </c>
      <c r="DX300" s="163">
        <v>34</v>
      </c>
      <c r="DY300" s="163">
        <v>2</v>
      </c>
      <c r="DZ300" s="163">
        <v>5</v>
      </c>
      <c r="EA300" s="163">
        <v>4</v>
      </c>
      <c r="EB300" s="163">
        <v>0</v>
      </c>
      <c r="EC300" s="163">
        <v>126</v>
      </c>
      <c r="ED300" s="165">
        <v>7.5265491807346301</v>
      </c>
      <c r="EE300" s="165">
        <v>2.0309735884522002</v>
      </c>
      <c r="EF300" s="165">
        <v>1.0154867942261001</v>
      </c>
      <c r="EG300" s="165">
        <v>9.2588501826497396</v>
      </c>
      <c r="EH300" s="166">
        <v>1.25442486345577</v>
      </c>
      <c r="EI300" s="165">
        <v>97.402358815477996</v>
      </c>
      <c r="EJ300" s="164">
        <v>0.26226734348561698</v>
      </c>
      <c r="EK300" s="164">
        <v>0.30803571428571402</v>
      </c>
      <c r="EL300" s="283">
        <v>0.41594827499999998</v>
      </c>
      <c r="EM300" s="283">
        <v>0.21767241300000001</v>
      </c>
      <c r="EN300" s="283">
        <v>0.36637931000000001</v>
      </c>
      <c r="EO300" s="283">
        <v>7.526882E-2</v>
      </c>
      <c r="EP300" s="283">
        <v>0.41290323000000001</v>
      </c>
      <c r="EQ300" s="283">
        <v>8.3506440000000001E-2</v>
      </c>
      <c r="ER300" s="165">
        <v>0.66986321773174495</v>
      </c>
      <c r="ES300" s="166">
        <v>4.2411507288266499</v>
      </c>
      <c r="ET300" s="166">
        <v>4.08</v>
      </c>
      <c r="EU300" s="166">
        <v>3.7374851316804101</v>
      </c>
      <c r="EV300" s="166">
        <v>3.9768073494430101</v>
      </c>
      <c r="EW300" s="166">
        <v>4.08429251098352</v>
      </c>
      <c r="EX300" s="289">
        <v>2.1685893386602402</v>
      </c>
    </row>
    <row r="301" spans="1:154" ht="13" customHeight="1">
      <c r="A301" s="160" t="s">
        <v>18</v>
      </c>
      <c r="B301" s="160">
        <v>10683</v>
      </c>
      <c r="C301" s="160">
        <v>15454</v>
      </c>
      <c r="D301" s="160">
        <v>601713</v>
      </c>
      <c r="E301" s="160" t="s">
        <v>609</v>
      </c>
      <c r="G301" s="175"/>
      <c r="H301" s="168" t="s">
        <v>1061</v>
      </c>
      <c r="I301" s="169" t="s">
        <v>220</v>
      </c>
      <c r="J301" s="170">
        <v>31</v>
      </c>
      <c r="K301" s="161">
        <v>1</v>
      </c>
      <c r="M301" s="184" t="s">
        <v>837</v>
      </c>
      <c r="Z301" s="163"/>
      <c r="AS301" s="283"/>
      <c r="AT301" s="283"/>
      <c r="AU301" s="283"/>
      <c r="AV301" s="283"/>
      <c r="AW301" s="283"/>
      <c r="AX301" s="283"/>
      <c r="AY301" s="363"/>
      <c r="AZ301" s="283"/>
      <c r="BA301" s="283"/>
      <c r="BB301" s="283"/>
      <c r="BC301" s="283"/>
      <c r="BD301" s="164"/>
      <c r="BE301" s="164"/>
      <c r="BF301" s="164"/>
      <c r="BG301" s="164"/>
      <c r="BH301" s="164"/>
      <c r="BI301" s="164"/>
      <c r="BJ301" s="165"/>
      <c r="BK301" s="164"/>
      <c r="BL301" s="165"/>
      <c r="BM301" s="165"/>
      <c r="BN301" s="165"/>
      <c r="BO301" s="165"/>
      <c r="BP301" s="165"/>
      <c r="BQ301" s="165"/>
      <c r="BR301" s="165"/>
      <c r="BS301" s="289"/>
      <c r="BT301" s="297">
        <v>27</v>
      </c>
      <c r="BU301" s="284">
        <v>145.19999999999999</v>
      </c>
      <c r="BV301" s="298">
        <v>1</v>
      </c>
      <c r="BW301" s="297"/>
      <c r="BX301" s="297"/>
      <c r="BY301" s="297"/>
      <c r="BZ301" s="297"/>
      <c r="CA301" s="284"/>
      <c r="CB301" s="298"/>
      <c r="CC301" s="297"/>
      <c r="CD301" s="284"/>
      <c r="CE301" s="352"/>
      <c r="CF301" s="298"/>
      <c r="CG301" s="297"/>
      <c r="CH301" s="284"/>
      <c r="CI301" s="352"/>
      <c r="CJ301" s="298"/>
      <c r="CK301" s="297"/>
      <c r="CL301" s="284"/>
      <c r="CM301" s="352"/>
      <c r="CN301" s="298"/>
      <c r="CO301" s="297"/>
      <c r="CP301" s="284"/>
      <c r="CQ301" s="352"/>
      <c r="CR301" s="298"/>
      <c r="CS301" s="297"/>
      <c r="CT301" s="284"/>
      <c r="CU301" s="352"/>
      <c r="CV301" s="352"/>
      <c r="CW301" s="298"/>
      <c r="CX301" s="297"/>
      <c r="CY301" s="284"/>
      <c r="CZ301" s="352"/>
      <c r="DA301" s="352"/>
      <c r="DB301" s="298"/>
      <c r="DC301" s="297"/>
      <c r="DD301" s="284"/>
      <c r="DE301" s="352"/>
      <c r="DF301" s="352"/>
      <c r="DG301" s="298"/>
      <c r="DH301" s="320">
        <v>1</v>
      </c>
      <c r="DI301" s="319">
        <v>0</v>
      </c>
      <c r="DJ301" s="163">
        <v>27</v>
      </c>
      <c r="DK301" s="163">
        <v>26</v>
      </c>
      <c r="DL301" s="163">
        <v>0</v>
      </c>
      <c r="DM301" s="163">
        <v>6</v>
      </c>
      <c r="DN301" s="163">
        <v>12</v>
      </c>
      <c r="DO301" s="163">
        <v>0</v>
      </c>
      <c r="DP301" s="165">
        <v>145.19999999999999</v>
      </c>
      <c r="DQ301" s="165">
        <v>139.19999694824199</v>
      </c>
      <c r="DR301" s="165">
        <v>6</v>
      </c>
      <c r="DS301" s="163">
        <v>595</v>
      </c>
      <c r="DT301" s="163">
        <v>128</v>
      </c>
      <c r="DU301" s="163">
        <v>70</v>
      </c>
      <c r="DV301" s="163">
        <v>67</v>
      </c>
      <c r="DW301" s="163">
        <v>28</v>
      </c>
      <c r="DX301" s="163">
        <v>36</v>
      </c>
      <c r="DY301" s="163">
        <v>1</v>
      </c>
      <c r="DZ301" s="163">
        <v>1</v>
      </c>
      <c r="EA301" s="163">
        <v>4</v>
      </c>
      <c r="EB301" s="163">
        <v>0</v>
      </c>
      <c r="EC301" s="163">
        <v>172</v>
      </c>
      <c r="ED301" s="165">
        <v>10.6270030304585</v>
      </c>
      <c r="EE301" s="165">
        <v>2.2242564482355101</v>
      </c>
      <c r="EF301" s="165">
        <v>1.7299772375165099</v>
      </c>
      <c r="EG301" s="165">
        <v>7.9084673715040497</v>
      </c>
      <c r="EH301" s="166">
        <v>1.1258582021932799</v>
      </c>
      <c r="EI301" s="165">
        <v>89.937537864407304</v>
      </c>
      <c r="EJ301" s="164">
        <v>0.22939068100358401</v>
      </c>
      <c r="EK301" s="164">
        <v>0.27932960893854702</v>
      </c>
      <c r="EL301" s="283">
        <v>0.33506493500000001</v>
      </c>
      <c r="EM301" s="283">
        <v>0.181818181</v>
      </c>
      <c r="EN301" s="283">
        <v>0.483116883</v>
      </c>
      <c r="EO301" s="283">
        <v>9.8445599999999994E-2</v>
      </c>
      <c r="EP301" s="283">
        <v>0.39119171000000003</v>
      </c>
      <c r="EQ301" s="283">
        <v>0.11306533000000001</v>
      </c>
      <c r="ER301" s="165">
        <v>0.55180213469778405</v>
      </c>
      <c r="ES301" s="166">
        <v>4.1395883897716503</v>
      </c>
      <c r="ET301" s="166">
        <v>3.59</v>
      </c>
      <c r="EU301" s="166">
        <v>4.0660021969121596</v>
      </c>
      <c r="EV301" s="166">
        <v>3.49793507059844</v>
      </c>
      <c r="EW301" s="166">
        <v>3.3054198559618899</v>
      </c>
      <c r="EX301" s="289">
        <v>2.02529181540012</v>
      </c>
    </row>
    <row r="302" spans="1:154" ht="13" customHeight="1">
      <c r="A302" s="160" t="s">
        <v>18</v>
      </c>
      <c r="B302" s="160">
        <v>12333</v>
      </c>
      <c r="C302" s="160">
        <v>23429</v>
      </c>
      <c r="D302" s="160">
        <v>676664</v>
      </c>
      <c r="E302" s="160" t="s">
        <v>354</v>
      </c>
      <c r="G302" s="175"/>
      <c r="H302" s="162" t="s">
        <v>3029</v>
      </c>
      <c r="I302" s="162" t="s">
        <v>223</v>
      </c>
      <c r="J302" s="160">
        <v>28</v>
      </c>
      <c r="K302" s="161">
        <v>1</v>
      </c>
      <c r="M302" s="184" t="s">
        <v>46</v>
      </c>
      <c r="Z302" s="163"/>
      <c r="AS302" s="283"/>
      <c r="AT302" s="283"/>
      <c r="AU302" s="283"/>
      <c r="AV302" s="283"/>
      <c r="AW302" s="283"/>
      <c r="AX302" s="283"/>
      <c r="AY302" s="363"/>
      <c r="AZ302" s="283"/>
      <c r="BA302" s="283"/>
      <c r="BB302" s="283"/>
      <c r="BC302" s="283"/>
      <c r="BD302" s="164"/>
      <c r="BE302" s="164"/>
      <c r="BF302" s="164"/>
      <c r="BG302" s="164"/>
      <c r="BH302" s="164"/>
      <c r="BI302" s="164"/>
      <c r="BJ302" s="165"/>
      <c r="BK302" s="164"/>
      <c r="BL302" s="165"/>
      <c r="BM302" s="165"/>
      <c r="BN302" s="165"/>
      <c r="BO302" s="165"/>
      <c r="BP302" s="165"/>
      <c r="BQ302" s="165"/>
      <c r="BR302" s="165"/>
      <c r="BS302" s="289"/>
      <c r="BT302" s="297">
        <v>32</v>
      </c>
      <c r="BU302" s="284">
        <v>180.2</v>
      </c>
      <c r="BV302" s="298">
        <v>-2</v>
      </c>
      <c r="BW302" s="297"/>
      <c r="BX302" s="297"/>
      <c r="BY302" s="297"/>
      <c r="BZ302" s="297"/>
      <c r="CA302" s="284"/>
      <c r="CB302" s="298"/>
      <c r="CC302" s="297"/>
      <c r="CD302" s="284"/>
      <c r="CE302" s="352"/>
      <c r="CF302" s="298"/>
      <c r="CG302" s="297"/>
      <c r="CH302" s="284"/>
      <c r="CI302" s="352"/>
      <c r="CJ302" s="298"/>
      <c r="CK302" s="297"/>
      <c r="CL302" s="284"/>
      <c r="CM302" s="352"/>
      <c r="CN302" s="298"/>
      <c r="CO302" s="297"/>
      <c r="CP302" s="284"/>
      <c r="CQ302" s="352"/>
      <c r="CR302" s="298"/>
      <c r="CS302" s="297"/>
      <c r="CT302" s="284"/>
      <c r="CU302" s="352"/>
      <c r="CV302" s="352"/>
      <c r="CW302" s="298"/>
      <c r="CX302" s="297"/>
      <c r="CY302" s="284"/>
      <c r="CZ302" s="352"/>
      <c r="DA302" s="352"/>
      <c r="DB302" s="298"/>
      <c r="DC302" s="297"/>
      <c r="DD302" s="284"/>
      <c r="DE302" s="352"/>
      <c r="DF302" s="352"/>
      <c r="DG302" s="298"/>
      <c r="DH302" s="320">
        <v>-2</v>
      </c>
      <c r="DI302" s="319">
        <v>0</v>
      </c>
      <c r="DJ302" s="163">
        <v>32</v>
      </c>
      <c r="DK302" s="163">
        <v>32</v>
      </c>
      <c r="DL302" s="163">
        <v>0</v>
      </c>
      <c r="DM302" s="163">
        <v>11</v>
      </c>
      <c r="DN302" s="163">
        <v>13</v>
      </c>
      <c r="DO302" s="163">
        <v>0</v>
      </c>
      <c r="DP302" s="165">
        <v>180.2</v>
      </c>
      <c r="DQ302" s="165">
        <v>180.19999694824199</v>
      </c>
      <c r="DR302" s="165"/>
      <c r="DS302" s="163">
        <v>758</v>
      </c>
      <c r="DT302" s="163">
        <v>172</v>
      </c>
      <c r="DU302" s="163">
        <v>93</v>
      </c>
      <c r="DV302" s="163">
        <v>88</v>
      </c>
      <c r="DW302" s="163">
        <v>28</v>
      </c>
      <c r="DX302" s="163">
        <v>49</v>
      </c>
      <c r="DY302" s="163">
        <v>0</v>
      </c>
      <c r="DZ302" s="163">
        <v>14</v>
      </c>
      <c r="EA302" s="163">
        <v>0</v>
      </c>
      <c r="EB302" s="163">
        <v>1</v>
      </c>
      <c r="EC302" s="163">
        <v>137</v>
      </c>
      <c r="ED302" s="165">
        <v>6.82472363150191</v>
      </c>
      <c r="EE302" s="165">
        <v>2.4409595470335299</v>
      </c>
      <c r="EF302" s="165">
        <v>1.3948340268763</v>
      </c>
      <c r="EG302" s="165">
        <v>8.56826616509729</v>
      </c>
      <c r="EH302" s="166">
        <v>1.22324730134786</v>
      </c>
      <c r="EI302" s="165">
        <v>97.717323787477</v>
      </c>
      <c r="EJ302" s="164">
        <v>0.24748201438848899</v>
      </c>
      <c r="EK302" s="164">
        <v>0.271698113207547</v>
      </c>
      <c r="EL302" s="283">
        <v>0.372727272</v>
      </c>
      <c r="EM302" s="283">
        <v>0.156363636</v>
      </c>
      <c r="EN302" s="283">
        <v>0.47090908999999997</v>
      </c>
      <c r="EO302" s="283">
        <v>0.10035842</v>
      </c>
      <c r="EP302" s="283">
        <v>0.39784945999999999</v>
      </c>
      <c r="EQ302" s="283">
        <v>9.6920919999999994E-2</v>
      </c>
      <c r="ER302" s="165">
        <v>0.68490085257918398</v>
      </c>
      <c r="ES302" s="166">
        <v>4.3837640844683801</v>
      </c>
      <c r="ET302" s="166">
        <v>4.4000000000000004</v>
      </c>
      <c r="EU302" s="166">
        <v>4.71096916272099</v>
      </c>
      <c r="EV302" s="166">
        <v>4.8639317445636703</v>
      </c>
      <c r="EW302" s="166">
        <v>4.6139267048347499</v>
      </c>
      <c r="EX302" s="289">
        <v>1.1748955249786299</v>
      </c>
    </row>
    <row r="303" spans="1:154" ht="13" customHeight="1">
      <c r="A303" s="160" t="s">
        <v>18</v>
      </c>
      <c r="B303" s="160">
        <v>9872</v>
      </c>
      <c r="C303" s="160">
        <v>14168</v>
      </c>
      <c r="D303" s="160">
        <v>621244</v>
      </c>
      <c r="E303" s="160" t="s">
        <v>470</v>
      </c>
      <c r="G303" s="175"/>
      <c r="H303" s="168" t="s">
        <v>748</v>
      </c>
      <c r="I303" s="169" t="s">
        <v>565</v>
      </c>
      <c r="J303" s="170">
        <v>30</v>
      </c>
      <c r="K303" s="161">
        <v>1</v>
      </c>
      <c r="M303" s="184" t="s">
        <v>837</v>
      </c>
      <c r="Z303" s="163"/>
      <c r="AS303" s="283"/>
      <c r="AT303" s="283"/>
      <c r="AU303" s="283"/>
      <c r="AV303" s="283"/>
      <c r="AW303" s="283"/>
      <c r="AX303" s="283"/>
      <c r="AY303" s="363"/>
      <c r="AZ303" s="283"/>
      <c r="BA303" s="283"/>
      <c r="BB303" s="283"/>
      <c r="BC303" s="283"/>
      <c r="BD303" s="164"/>
      <c r="BE303" s="164"/>
      <c r="BF303" s="164"/>
      <c r="BG303" s="164"/>
      <c r="BH303" s="164"/>
      <c r="BI303" s="164"/>
      <c r="BJ303" s="165"/>
      <c r="BK303" s="164"/>
      <c r="BL303" s="165"/>
      <c r="BM303" s="165"/>
      <c r="BN303" s="165"/>
      <c r="BO303" s="165"/>
      <c r="BP303" s="165"/>
      <c r="BQ303" s="165"/>
      <c r="BR303" s="165"/>
      <c r="BS303" s="289"/>
      <c r="BT303" s="297">
        <v>32</v>
      </c>
      <c r="BU303" s="284">
        <v>192.1</v>
      </c>
      <c r="BV303" s="298">
        <v>2</v>
      </c>
      <c r="BW303" s="297"/>
      <c r="BX303" s="297"/>
      <c r="BY303" s="297"/>
      <c r="BZ303" s="297"/>
      <c r="CA303" s="284"/>
      <c r="CB303" s="298"/>
      <c r="CC303" s="297"/>
      <c r="CD303" s="284"/>
      <c r="CE303" s="352"/>
      <c r="CF303" s="298"/>
      <c r="CG303" s="297"/>
      <c r="CH303" s="284"/>
      <c r="CI303" s="352"/>
      <c r="CJ303" s="298"/>
      <c r="CK303" s="297"/>
      <c r="CL303" s="284"/>
      <c r="CM303" s="352"/>
      <c r="CN303" s="298"/>
      <c r="CO303" s="297"/>
      <c r="CP303" s="284"/>
      <c r="CQ303" s="352"/>
      <c r="CR303" s="298"/>
      <c r="CS303" s="297"/>
      <c r="CT303" s="284"/>
      <c r="CU303" s="352"/>
      <c r="CV303" s="352"/>
      <c r="CW303" s="298"/>
      <c r="CX303" s="297"/>
      <c r="CY303" s="284"/>
      <c r="CZ303" s="352"/>
      <c r="DA303" s="352"/>
      <c r="DB303" s="298"/>
      <c r="DC303" s="297"/>
      <c r="DD303" s="284"/>
      <c r="DE303" s="352"/>
      <c r="DF303" s="352"/>
      <c r="DG303" s="298"/>
      <c r="DH303" s="320">
        <v>2</v>
      </c>
      <c r="DI303" s="319">
        <v>0</v>
      </c>
      <c r="DJ303" s="163">
        <v>32</v>
      </c>
      <c r="DK303" s="163">
        <v>32</v>
      </c>
      <c r="DL303" s="163">
        <v>1</v>
      </c>
      <c r="DM303" s="163">
        <v>16</v>
      </c>
      <c r="DN303" s="163">
        <v>11</v>
      </c>
      <c r="DO303" s="163">
        <v>0</v>
      </c>
      <c r="DP303" s="165">
        <v>192.1</v>
      </c>
      <c r="DQ303" s="165">
        <v>192.100006103515</v>
      </c>
      <c r="DR303" s="165"/>
      <c r="DS303" s="163">
        <v>786</v>
      </c>
      <c r="DT303" s="163">
        <v>168</v>
      </c>
      <c r="DU303" s="163">
        <v>79</v>
      </c>
      <c r="DV303" s="163">
        <v>77</v>
      </c>
      <c r="DW303" s="163">
        <v>31</v>
      </c>
      <c r="DX303" s="163">
        <v>54</v>
      </c>
      <c r="DY303" s="163">
        <v>1</v>
      </c>
      <c r="DZ303" s="163">
        <v>13</v>
      </c>
      <c r="EA303" s="163">
        <v>1</v>
      </c>
      <c r="EB303" s="163">
        <v>0</v>
      </c>
      <c r="EC303" s="163">
        <v>153</v>
      </c>
      <c r="ED303" s="165">
        <v>7.1594455966108601</v>
      </c>
      <c r="EE303" s="165">
        <v>2.52686315174501</v>
      </c>
      <c r="EF303" s="165">
        <v>1.45060662414991</v>
      </c>
      <c r="EG303" s="165">
        <v>7.8613520276511402</v>
      </c>
      <c r="EH303" s="166">
        <v>1.15424613104401</v>
      </c>
      <c r="EI303" s="165">
        <v>92.205266092465706</v>
      </c>
      <c r="EJ303" s="164">
        <v>0.2336578581363</v>
      </c>
      <c r="EK303" s="164">
        <v>0.25607476635513998</v>
      </c>
      <c r="EL303" s="283">
        <v>0.43238434100000001</v>
      </c>
      <c r="EM303" s="283">
        <v>0.199288256</v>
      </c>
      <c r="EN303" s="283">
        <v>0.36832740200000003</v>
      </c>
      <c r="EO303" s="283">
        <v>7.7738520000000005E-2</v>
      </c>
      <c r="EP303" s="283">
        <v>0.41519434999999999</v>
      </c>
      <c r="EQ303" s="283">
        <v>8.9506169999999996E-2</v>
      </c>
      <c r="ER303" s="165">
        <v>7.5604407890003097E-2</v>
      </c>
      <c r="ES303" s="166">
        <v>3.6031196793401001</v>
      </c>
      <c r="ET303" s="166">
        <v>4.74</v>
      </c>
      <c r="EU303" s="166">
        <v>4.7160820881502996</v>
      </c>
      <c r="EV303" s="166">
        <v>4.2481744651220401</v>
      </c>
      <c r="EW303" s="166">
        <v>4.3315164697393804</v>
      </c>
      <c r="EX303" s="289">
        <v>0.97186875343322698</v>
      </c>
    </row>
    <row r="304" spans="1:154" ht="13" customHeight="1">
      <c r="A304" s="160" t="s">
        <v>18</v>
      </c>
      <c r="B304" s="160">
        <v>10048</v>
      </c>
      <c r="C304" s="160">
        <v>12317</v>
      </c>
      <c r="D304" s="160">
        <v>607067</v>
      </c>
      <c r="E304" s="160" t="s">
        <v>563</v>
      </c>
      <c r="G304" s="175"/>
      <c r="H304" s="162" t="s">
        <v>1870</v>
      </c>
      <c r="I304" s="162" t="s">
        <v>802</v>
      </c>
      <c r="J304" s="161">
        <v>33</v>
      </c>
      <c r="K304" s="161">
        <v>1</v>
      </c>
      <c r="M304" s="184" t="s">
        <v>837</v>
      </c>
      <c r="Z304" s="163"/>
      <c r="AS304" s="283"/>
      <c r="AT304" s="283"/>
      <c r="AU304" s="283"/>
      <c r="AV304" s="283"/>
      <c r="AW304" s="283"/>
      <c r="AX304" s="283"/>
      <c r="AY304" s="363"/>
      <c r="AZ304" s="283"/>
      <c r="BA304" s="283"/>
      <c r="BB304" s="283"/>
      <c r="BC304" s="283"/>
      <c r="BD304" s="164"/>
      <c r="BE304" s="164"/>
      <c r="BF304" s="164"/>
      <c r="BG304" s="164"/>
      <c r="BH304" s="164"/>
      <c r="BI304" s="164"/>
      <c r="BJ304" s="165"/>
      <c r="BK304" s="164"/>
      <c r="BL304" s="165"/>
      <c r="BM304" s="165"/>
      <c r="BN304" s="165"/>
      <c r="BO304" s="165"/>
      <c r="BP304" s="165"/>
      <c r="BQ304" s="165"/>
      <c r="BR304" s="165"/>
      <c r="BS304" s="289"/>
      <c r="BT304" s="297">
        <v>31</v>
      </c>
      <c r="BU304" s="284">
        <v>162</v>
      </c>
      <c r="BV304" s="298">
        <v>0</v>
      </c>
      <c r="BW304" s="297"/>
      <c r="BX304" s="297"/>
      <c r="BY304" s="297"/>
      <c r="BZ304" s="297"/>
      <c r="CA304" s="284"/>
      <c r="CB304" s="298"/>
      <c r="CC304" s="297"/>
      <c r="CD304" s="284"/>
      <c r="CE304" s="352"/>
      <c r="CF304" s="298"/>
      <c r="CG304" s="297"/>
      <c r="CH304" s="284"/>
      <c r="CI304" s="352"/>
      <c r="CJ304" s="298"/>
      <c r="CK304" s="297"/>
      <c r="CL304" s="284"/>
      <c r="CM304" s="352"/>
      <c r="CN304" s="298"/>
      <c r="CO304" s="297"/>
      <c r="CP304" s="284"/>
      <c r="CQ304" s="352"/>
      <c r="CR304" s="298"/>
      <c r="CS304" s="297"/>
      <c r="CT304" s="284"/>
      <c r="CU304" s="352"/>
      <c r="CV304" s="352"/>
      <c r="CW304" s="298"/>
      <c r="CX304" s="297"/>
      <c r="CY304" s="284"/>
      <c r="CZ304" s="352"/>
      <c r="DA304" s="352"/>
      <c r="DB304" s="298"/>
      <c r="DC304" s="297"/>
      <c r="DD304" s="284"/>
      <c r="DE304" s="352"/>
      <c r="DF304" s="352"/>
      <c r="DG304" s="298"/>
      <c r="DH304" s="320">
        <v>0</v>
      </c>
      <c r="DI304" s="319">
        <v>0</v>
      </c>
      <c r="DJ304" s="163">
        <v>32</v>
      </c>
      <c r="DK304" s="163">
        <v>27</v>
      </c>
      <c r="DL304" s="163">
        <v>0</v>
      </c>
      <c r="DM304" s="163">
        <v>12</v>
      </c>
      <c r="DN304" s="163">
        <v>6</v>
      </c>
      <c r="DO304" s="163">
        <v>1</v>
      </c>
      <c r="DP304" s="165">
        <v>167.2</v>
      </c>
      <c r="DQ304" s="165">
        <v>148.100006103515</v>
      </c>
      <c r="DR304" s="165">
        <v>19.100000381469702</v>
      </c>
      <c r="DS304" s="163">
        <v>714</v>
      </c>
      <c r="DT304" s="163">
        <v>169</v>
      </c>
      <c r="DU304" s="163">
        <v>83</v>
      </c>
      <c r="DV304" s="163">
        <v>80</v>
      </c>
      <c r="DW304" s="163">
        <v>29</v>
      </c>
      <c r="DX304" s="163">
        <v>43</v>
      </c>
      <c r="DY304" s="163">
        <v>1</v>
      </c>
      <c r="DZ304" s="163">
        <v>10</v>
      </c>
      <c r="EA304" s="163">
        <v>2</v>
      </c>
      <c r="EB304" s="163">
        <v>0</v>
      </c>
      <c r="EC304" s="163">
        <v>135</v>
      </c>
      <c r="ED304" s="165">
        <v>7.2465211495356296</v>
      </c>
      <c r="EE304" s="165">
        <v>2.3081511809632</v>
      </c>
      <c r="EF304" s="165">
        <v>1.5566600987891299</v>
      </c>
      <c r="EG304" s="165">
        <v>9.0715709205297799</v>
      </c>
      <c r="EH304" s="166">
        <v>1.26441356683255</v>
      </c>
      <c r="EI304" s="165">
        <v>98.177951916946398</v>
      </c>
      <c r="EJ304" s="164">
        <v>0.25567322239031698</v>
      </c>
      <c r="EK304" s="164">
        <v>0.28169014084506999</v>
      </c>
      <c r="EL304" s="283">
        <v>0.38771592999999999</v>
      </c>
      <c r="EM304" s="283">
        <v>0.20537427999999999</v>
      </c>
      <c r="EN304" s="283">
        <v>0.40690978799999999</v>
      </c>
      <c r="EO304" s="283">
        <v>8.7452470000000004E-2</v>
      </c>
      <c r="EP304" s="283">
        <v>0.41634980999999999</v>
      </c>
      <c r="EQ304" s="283">
        <v>8.1070890000000007E-2</v>
      </c>
      <c r="ER304" s="165">
        <v>1.1940128083422701</v>
      </c>
      <c r="ES304" s="166">
        <v>4.2942347552803701</v>
      </c>
      <c r="ET304" s="166">
        <v>4.87</v>
      </c>
      <c r="EU304" s="166">
        <v>4.7531698064436698</v>
      </c>
      <c r="EV304" s="166">
        <v>4.4165870623806001</v>
      </c>
      <c r="EW304" s="166">
        <v>4.3341968268882098</v>
      </c>
      <c r="EX304" s="289">
        <v>0.85544878244400002</v>
      </c>
    </row>
    <row r="305" spans="1:272" ht="13" customHeight="1">
      <c r="A305" s="160" t="s">
        <v>18</v>
      </c>
      <c r="B305" s="160">
        <v>11926</v>
      </c>
      <c r="C305" s="160">
        <v>27468</v>
      </c>
      <c r="D305" s="160">
        <v>672282</v>
      </c>
      <c r="E305" s="160" t="s">
        <v>18</v>
      </c>
      <c r="G305" s="175"/>
      <c r="H305" s="162" t="s">
        <v>2532</v>
      </c>
      <c r="I305" s="162" t="s">
        <v>2533</v>
      </c>
      <c r="J305" s="161">
        <v>24</v>
      </c>
      <c r="K305" s="161">
        <v>1</v>
      </c>
      <c r="M305" s="184" t="s">
        <v>46</v>
      </c>
      <c r="Z305" s="163"/>
      <c r="AS305" s="283"/>
      <c r="AT305" s="283"/>
      <c r="AU305" s="283"/>
      <c r="AV305" s="283"/>
      <c r="AW305" s="283"/>
      <c r="AX305" s="283"/>
      <c r="AY305" s="363"/>
      <c r="AZ305" s="283"/>
      <c r="BA305" s="283"/>
      <c r="BB305" s="283"/>
      <c r="BC305" s="283"/>
      <c r="BD305" s="164"/>
      <c r="BE305" s="164"/>
      <c r="BF305" s="164"/>
      <c r="BG305" s="164"/>
      <c r="BH305" s="164"/>
      <c r="BI305" s="164"/>
      <c r="BJ305" s="165"/>
      <c r="BK305" s="164"/>
      <c r="BL305" s="165"/>
      <c r="BM305" s="165"/>
      <c r="BN305" s="165"/>
      <c r="BO305" s="165"/>
      <c r="BP305" s="165"/>
      <c r="BQ305" s="165"/>
      <c r="BR305" s="165"/>
      <c r="BS305" s="289"/>
      <c r="BT305" s="297">
        <v>17</v>
      </c>
      <c r="BU305" s="284">
        <v>87.1</v>
      </c>
      <c r="BV305" s="298">
        <v>-2</v>
      </c>
      <c r="BW305" s="297"/>
      <c r="BX305" s="297"/>
      <c r="BY305" s="297"/>
      <c r="BZ305" s="297"/>
      <c r="CA305" s="284"/>
      <c r="CB305" s="298"/>
      <c r="CC305" s="297"/>
      <c r="CD305" s="284"/>
      <c r="CE305" s="352"/>
      <c r="CF305" s="298"/>
      <c r="CG305" s="297"/>
      <c r="CH305" s="284"/>
      <c r="CI305" s="352"/>
      <c r="CJ305" s="298"/>
      <c r="CK305" s="297"/>
      <c r="CL305" s="284"/>
      <c r="CM305" s="352"/>
      <c r="CN305" s="298"/>
      <c r="CO305" s="297"/>
      <c r="CP305" s="284"/>
      <c r="CQ305" s="352"/>
      <c r="CR305" s="298"/>
      <c r="CS305" s="297"/>
      <c r="CT305" s="284"/>
      <c r="CU305" s="352"/>
      <c r="CV305" s="352"/>
      <c r="CW305" s="298"/>
      <c r="CX305" s="297"/>
      <c r="CY305" s="284"/>
      <c r="CZ305" s="352"/>
      <c r="DA305" s="352"/>
      <c r="DB305" s="298"/>
      <c r="DC305" s="297"/>
      <c r="DD305" s="284"/>
      <c r="DE305" s="352"/>
      <c r="DF305" s="352"/>
      <c r="DG305" s="298"/>
      <c r="DH305" s="320">
        <v>-2</v>
      </c>
      <c r="DI305" s="319">
        <v>0</v>
      </c>
      <c r="DJ305" s="163">
        <v>17</v>
      </c>
      <c r="DK305" s="163">
        <v>17</v>
      </c>
      <c r="DL305" s="163">
        <v>0</v>
      </c>
      <c r="DM305" s="163">
        <v>4</v>
      </c>
      <c r="DN305" s="163">
        <v>9</v>
      </c>
      <c r="DO305" s="163">
        <v>0</v>
      </c>
      <c r="DP305" s="165">
        <v>87.1</v>
      </c>
      <c r="DQ305" s="165">
        <v>87.099998474121094</v>
      </c>
      <c r="DR305" s="165"/>
      <c r="DS305" s="163">
        <v>391</v>
      </c>
      <c r="DT305" s="163">
        <v>98</v>
      </c>
      <c r="DU305" s="163">
        <v>67</v>
      </c>
      <c r="DV305" s="163">
        <v>65</v>
      </c>
      <c r="DW305" s="163">
        <v>18</v>
      </c>
      <c r="DX305" s="163">
        <v>38</v>
      </c>
      <c r="DY305" s="163">
        <v>0</v>
      </c>
      <c r="DZ305" s="163">
        <v>2</v>
      </c>
      <c r="EA305" s="163">
        <v>4</v>
      </c>
      <c r="EB305" s="163">
        <v>0</v>
      </c>
      <c r="EC305" s="163">
        <v>109</v>
      </c>
      <c r="ED305" s="165">
        <v>11.232825081676699</v>
      </c>
      <c r="EE305" s="165">
        <v>3.9160307624194099</v>
      </c>
      <c r="EF305" s="165">
        <v>1.8549619400934001</v>
      </c>
      <c r="EG305" s="165">
        <v>10.099237229397399</v>
      </c>
      <c r="EH305" s="166">
        <v>1.5572519990907601</v>
      </c>
      <c r="EI305" s="165">
        <v>124.39880116324299</v>
      </c>
      <c r="EJ305" s="164">
        <v>0.27920227920227902</v>
      </c>
      <c r="EK305" s="164">
        <v>0.35714285714285698</v>
      </c>
      <c r="EL305" s="283">
        <v>0.383333333</v>
      </c>
      <c r="EM305" s="283">
        <v>0.179166666</v>
      </c>
      <c r="EN305" s="283">
        <v>0.4375</v>
      </c>
      <c r="EO305" s="283">
        <v>0.10743802</v>
      </c>
      <c r="EP305" s="283">
        <v>0.39256197999999998</v>
      </c>
      <c r="EQ305" s="283">
        <v>0.12957024</v>
      </c>
      <c r="ER305" s="165">
        <v>-0.44691715247270197</v>
      </c>
      <c r="ES305" s="166">
        <v>6.6984736725595297</v>
      </c>
      <c r="ET305" s="166">
        <v>4.1399999999999997</v>
      </c>
      <c r="EU305" s="166">
        <v>4.7239406320558501</v>
      </c>
      <c r="EV305" s="166">
        <v>3.8625403054656902</v>
      </c>
      <c r="EW305" s="166">
        <v>3.7749503298280902</v>
      </c>
      <c r="EX305" s="289">
        <v>0.69872021675109797</v>
      </c>
    </row>
    <row r="306" spans="1:272" ht="13" customHeight="1">
      <c r="A306" s="160" t="s">
        <v>18</v>
      </c>
      <c r="B306" s="160">
        <v>9547</v>
      </c>
      <c r="C306" s="160">
        <v>15507</v>
      </c>
      <c r="D306" s="160">
        <v>640451</v>
      </c>
      <c r="E306" s="160" t="s">
        <v>3331</v>
      </c>
      <c r="G306" s="175"/>
      <c r="H306" s="162" t="s">
        <v>115</v>
      </c>
      <c r="I306" s="162" t="s">
        <v>163</v>
      </c>
      <c r="J306" s="161">
        <v>29</v>
      </c>
      <c r="K306" s="161">
        <v>1</v>
      </c>
      <c r="M306" s="184" t="s">
        <v>837</v>
      </c>
      <c r="Z306" s="163"/>
      <c r="AS306" s="283"/>
      <c r="AT306" s="283"/>
      <c r="AU306" s="283"/>
      <c r="AV306" s="283"/>
      <c r="AW306" s="283"/>
      <c r="AX306" s="283"/>
      <c r="AY306" s="363"/>
      <c r="AZ306" s="283"/>
      <c r="BA306" s="283"/>
      <c r="BB306" s="283"/>
      <c r="BC306" s="283"/>
      <c r="BD306" s="164"/>
      <c r="BE306" s="164"/>
      <c r="BF306" s="164"/>
      <c r="BG306" s="164"/>
      <c r="BH306" s="164"/>
      <c r="BI306" s="164"/>
      <c r="BJ306" s="165"/>
      <c r="BK306" s="164"/>
      <c r="BL306" s="165"/>
      <c r="BM306" s="165"/>
      <c r="BN306" s="165"/>
      <c r="BO306" s="165"/>
      <c r="BP306" s="165"/>
      <c r="BQ306" s="165"/>
      <c r="BR306" s="165"/>
      <c r="BS306" s="289"/>
      <c r="BT306" s="297">
        <v>49</v>
      </c>
      <c r="BU306" s="284">
        <v>50.2</v>
      </c>
      <c r="BV306" s="298">
        <v>-4</v>
      </c>
      <c r="BW306" s="297"/>
      <c r="BX306" s="297"/>
      <c r="BY306" s="297"/>
      <c r="BZ306" s="297"/>
      <c r="CA306" s="284"/>
      <c r="CB306" s="298"/>
      <c r="CC306" s="297"/>
      <c r="CD306" s="284"/>
      <c r="CE306" s="352"/>
      <c r="CF306" s="298"/>
      <c r="CG306" s="297"/>
      <c r="CH306" s="284"/>
      <c r="CI306" s="352"/>
      <c r="CJ306" s="298"/>
      <c r="CK306" s="297"/>
      <c r="CL306" s="284"/>
      <c r="CM306" s="352"/>
      <c r="CN306" s="298"/>
      <c r="CO306" s="297"/>
      <c r="CP306" s="284"/>
      <c r="CQ306" s="352"/>
      <c r="CR306" s="298"/>
      <c r="CS306" s="297"/>
      <c r="CT306" s="284"/>
      <c r="CU306" s="352"/>
      <c r="CV306" s="352"/>
      <c r="CW306" s="298"/>
      <c r="CX306" s="297"/>
      <c r="CY306" s="284"/>
      <c r="CZ306" s="352"/>
      <c r="DA306" s="352"/>
      <c r="DB306" s="298"/>
      <c r="DC306" s="297"/>
      <c r="DD306" s="284"/>
      <c r="DE306" s="352"/>
      <c r="DF306" s="352"/>
      <c r="DG306" s="298"/>
      <c r="DH306" s="320">
        <v>-4</v>
      </c>
      <c r="DI306" s="319">
        <v>0</v>
      </c>
      <c r="DJ306" s="163">
        <v>49</v>
      </c>
      <c r="DK306" s="163">
        <v>0</v>
      </c>
      <c r="DL306" s="163">
        <v>0</v>
      </c>
      <c r="DM306" s="163">
        <v>2</v>
      </c>
      <c r="DN306" s="163">
        <v>4</v>
      </c>
      <c r="DO306" s="163">
        <v>1</v>
      </c>
      <c r="DP306" s="165">
        <v>50.2</v>
      </c>
      <c r="DQ306" s="165"/>
      <c r="DR306" s="165">
        <v>50.199999809265101</v>
      </c>
      <c r="DS306" s="163">
        <v>219</v>
      </c>
      <c r="DT306" s="163">
        <v>51</v>
      </c>
      <c r="DU306" s="163">
        <v>28</v>
      </c>
      <c r="DV306" s="163">
        <v>25</v>
      </c>
      <c r="DW306" s="163">
        <v>5</v>
      </c>
      <c r="DX306" s="163">
        <v>16</v>
      </c>
      <c r="DY306" s="163">
        <v>2</v>
      </c>
      <c r="DZ306" s="163">
        <v>5</v>
      </c>
      <c r="EA306" s="163">
        <v>2</v>
      </c>
      <c r="EB306" s="163">
        <v>0</v>
      </c>
      <c r="EC306" s="163">
        <v>55</v>
      </c>
      <c r="ED306" s="165">
        <v>9.7697384358280495</v>
      </c>
      <c r="EE306" s="165">
        <v>2.8421057267863401</v>
      </c>
      <c r="EF306" s="165">
        <v>0.88815803962073203</v>
      </c>
      <c r="EG306" s="165">
        <v>9.0592120041314601</v>
      </c>
      <c r="EH306" s="166">
        <v>1.32236863676864</v>
      </c>
      <c r="EI306" s="165">
        <v>103.20769149497301</v>
      </c>
      <c r="EJ306" s="164">
        <v>0.25757575757575701</v>
      </c>
      <c r="EK306" s="164">
        <v>0.33333333333333298</v>
      </c>
      <c r="EL306" s="283">
        <v>0.44680850999999999</v>
      </c>
      <c r="EM306" s="283">
        <v>0.24822695</v>
      </c>
      <c r="EN306" s="283">
        <v>0.30496453899999998</v>
      </c>
      <c r="EO306" s="283">
        <v>9.0909089999999998E-2</v>
      </c>
      <c r="EP306" s="283">
        <v>0.47552448000000003</v>
      </c>
      <c r="EQ306" s="283">
        <v>0.12913906999999999</v>
      </c>
      <c r="ER306" s="165">
        <v>0.250703977721287</v>
      </c>
      <c r="ES306" s="166">
        <v>4.4407901981036604</v>
      </c>
      <c r="ET306" s="166">
        <v>5</v>
      </c>
      <c r="EU306" s="166">
        <v>3.5219518488133801</v>
      </c>
      <c r="EV306" s="166">
        <v>3.5223568918508898</v>
      </c>
      <c r="EW306" s="166">
        <v>3.30491708768619</v>
      </c>
      <c r="EX306" s="289">
        <v>0.69283178448676996</v>
      </c>
    </row>
    <row r="307" spans="1:272" ht="13" customHeight="1">
      <c r="A307" s="160" t="s">
        <v>18</v>
      </c>
      <c r="B307" s="160">
        <v>10756</v>
      </c>
      <c r="C307" s="160">
        <v>14739</v>
      </c>
      <c r="D307" s="160">
        <v>621112</v>
      </c>
      <c r="E307" s="160" t="s">
        <v>3331</v>
      </c>
      <c r="G307" s="175"/>
      <c r="H307" s="168" t="s">
        <v>219</v>
      </c>
      <c r="I307" s="169" t="s">
        <v>166</v>
      </c>
      <c r="J307" s="170">
        <v>30</v>
      </c>
      <c r="K307" s="161">
        <v>1</v>
      </c>
      <c r="M307" s="184" t="s">
        <v>837</v>
      </c>
      <c r="Z307" s="163"/>
      <c r="AS307" s="283"/>
      <c r="AT307" s="283"/>
      <c r="AU307" s="283"/>
      <c r="AV307" s="283"/>
      <c r="AW307" s="283"/>
      <c r="AX307" s="283"/>
      <c r="AY307" s="363"/>
      <c r="AZ307" s="283"/>
      <c r="BA307" s="283"/>
      <c r="BB307" s="283"/>
      <c r="BC307" s="283"/>
      <c r="BD307" s="164"/>
      <c r="BE307" s="164"/>
      <c r="BF307" s="164"/>
      <c r="BG307" s="164"/>
      <c r="BH307" s="164"/>
      <c r="BI307" s="164"/>
      <c r="BJ307" s="165"/>
      <c r="BK307" s="164"/>
      <c r="BL307" s="165"/>
      <c r="BM307" s="165"/>
      <c r="BN307" s="165"/>
      <c r="BO307" s="165"/>
      <c r="BP307" s="165"/>
      <c r="BQ307" s="165"/>
      <c r="BR307" s="165"/>
      <c r="BS307" s="289"/>
      <c r="BT307" s="297">
        <v>14</v>
      </c>
      <c r="BU307" s="284">
        <v>75.099999999999994</v>
      </c>
      <c r="BV307" s="298">
        <v>1</v>
      </c>
      <c r="BW307" s="297"/>
      <c r="BX307" s="297"/>
      <c r="BY307" s="297"/>
      <c r="BZ307" s="297"/>
      <c r="CA307" s="284"/>
      <c r="CB307" s="298"/>
      <c r="CC307" s="297"/>
      <c r="CD307" s="284"/>
      <c r="CE307" s="352"/>
      <c r="CF307" s="298"/>
      <c r="CG307" s="297"/>
      <c r="CH307" s="284"/>
      <c r="CI307" s="352"/>
      <c r="CJ307" s="298"/>
      <c r="CK307" s="297"/>
      <c r="CL307" s="284"/>
      <c r="CM307" s="352"/>
      <c r="CN307" s="298"/>
      <c r="CO307" s="297"/>
      <c r="CP307" s="284"/>
      <c r="CQ307" s="352"/>
      <c r="CR307" s="298"/>
      <c r="CS307" s="297"/>
      <c r="CT307" s="284"/>
      <c r="CU307" s="352"/>
      <c r="CV307" s="352"/>
      <c r="CW307" s="298"/>
      <c r="CX307" s="297"/>
      <c r="CY307" s="284"/>
      <c r="CZ307" s="352"/>
      <c r="DA307" s="352"/>
      <c r="DB307" s="298"/>
      <c r="DC307" s="297"/>
      <c r="DD307" s="284"/>
      <c r="DE307" s="352"/>
      <c r="DF307" s="352"/>
      <c r="DG307" s="298"/>
      <c r="DH307" s="320">
        <v>1</v>
      </c>
      <c r="DI307" s="319">
        <v>0</v>
      </c>
      <c r="DJ307" s="163">
        <v>14</v>
      </c>
      <c r="DK307" s="163">
        <v>14</v>
      </c>
      <c r="DL307" s="163">
        <v>0</v>
      </c>
      <c r="DM307" s="163">
        <v>5</v>
      </c>
      <c r="DN307" s="163">
        <v>4</v>
      </c>
      <c r="DO307" s="163">
        <v>0</v>
      </c>
      <c r="DP307" s="165">
        <v>75.099999999999994</v>
      </c>
      <c r="DQ307" s="165">
        <v>75.100000381469698</v>
      </c>
      <c r="DR307" s="165"/>
      <c r="DS307" s="163">
        <v>316</v>
      </c>
      <c r="DT307" s="163">
        <v>76</v>
      </c>
      <c r="DU307" s="163">
        <v>41</v>
      </c>
      <c r="DV307" s="163">
        <v>39</v>
      </c>
      <c r="DW307" s="163">
        <v>12</v>
      </c>
      <c r="DX307" s="163">
        <v>21</v>
      </c>
      <c r="DY307" s="163">
        <v>0</v>
      </c>
      <c r="DZ307" s="163">
        <v>3</v>
      </c>
      <c r="EA307" s="163">
        <v>0</v>
      </c>
      <c r="EB307" s="163">
        <v>0</v>
      </c>
      <c r="EC307" s="163">
        <v>59</v>
      </c>
      <c r="ED307" s="165">
        <v>7.0486726853475696</v>
      </c>
      <c r="EE307" s="165">
        <v>2.5088495998694702</v>
      </c>
      <c r="EF307" s="165">
        <v>1.43362834278255</v>
      </c>
      <c r="EG307" s="165">
        <v>9.0796461709562006</v>
      </c>
      <c r="EH307" s="166">
        <v>1.2876106412028501</v>
      </c>
      <c r="EI307" s="165">
        <v>101.730741989252</v>
      </c>
      <c r="EJ307" s="164">
        <v>0.26027397260273899</v>
      </c>
      <c r="EK307" s="164">
        <v>0.289592760180995</v>
      </c>
      <c r="EL307" s="283">
        <v>0.45689655099999998</v>
      </c>
      <c r="EM307" s="283">
        <v>0.20258620599999999</v>
      </c>
      <c r="EN307" s="283">
        <v>0.34051724100000003</v>
      </c>
      <c r="EO307" s="283">
        <v>8.1545060000000003E-2</v>
      </c>
      <c r="EP307" s="283">
        <v>0.35622317999999997</v>
      </c>
      <c r="EQ307" s="283">
        <v>9.9834980000000004E-2</v>
      </c>
      <c r="ER307" s="165">
        <v>-0.18179391726680399</v>
      </c>
      <c r="ES307" s="166">
        <v>4.6592921140433097</v>
      </c>
      <c r="ET307" s="166">
        <v>4.55</v>
      </c>
      <c r="EU307" s="166">
        <v>4.6268656487621298</v>
      </c>
      <c r="EV307" s="166">
        <v>4.1417723864067302</v>
      </c>
      <c r="EW307" s="166">
        <v>4.3343220275279597</v>
      </c>
      <c r="EX307" s="289">
        <v>0.444467142224311</v>
      </c>
    </row>
    <row r="308" spans="1:272" ht="13" customHeight="1">
      <c r="A308" s="160" t="s">
        <v>18</v>
      </c>
      <c r="C308" s="160">
        <v>17677</v>
      </c>
      <c r="D308" s="160">
        <v>605488</v>
      </c>
      <c r="E308" s="160" t="s">
        <v>2178</v>
      </c>
      <c r="G308" s="175"/>
      <c r="H308" s="168" t="s">
        <v>1220</v>
      </c>
      <c r="I308" s="169" t="s">
        <v>1221</v>
      </c>
      <c r="J308" s="170">
        <v>31</v>
      </c>
      <c r="K308" s="161">
        <v>1</v>
      </c>
      <c r="M308" s="184" t="s">
        <v>46</v>
      </c>
      <c r="Z308" s="163"/>
      <c r="AS308" s="283"/>
      <c r="AT308" s="283"/>
      <c r="AU308" s="283"/>
      <c r="AV308" s="283"/>
      <c r="AW308" s="283"/>
      <c r="AX308" s="283"/>
      <c r="AY308" s="363"/>
      <c r="AZ308" s="283"/>
      <c r="BA308" s="283"/>
      <c r="BB308" s="283"/>
      <c r="BC308" s="283"/>
      <c r="BD308" s="164"/>
      <c r="BE308" s="164"/>
      <c r="BF308" s="164"/>
      <c r="BG308" s="164"/>
      <c r="BH308" s="164"/>
      <c r="BI308" s="164"/>
      <c r="BJ308" s="165"/>
      <c r="BK308" s="164"/>
      <c r="BL308" s="165"/>
      <c r="BM308" s="165"/>
      <c r="BN308" s="165"/>
      <c r="BO308" s="165"/>
      <c r="BP308" s="165"/>
      <c r="BQ308" s="165"/>
      <c r="BR308" s="165"/>
      <c r="BS308" s="289"/>
      <c r="BT308" s="297">
        <v>7</v>
      </c>
      <c r="BU308" s="284">
        <v>33</v>
      </c>
      <c r="BV308" s="298">
        <v>-1</v>
      </c>
      <c r="BW308" s="297"/>
      <c r="BX308" s="297"/>
      <c r="BY308" s="297"/>
      <c r="BZ308" s="297"/>
      <c r="CA308" s="284"/>
      <c r="CB308" s="298"/>
      <c r="CC308" s="297"/>
      <c r="CD308" s="284"/>
      <c r="CE308" s="352"/>
      <c r="CF308" s="298"/>
      <c r="CG308" s="297"/>
      <c r="CH308" s="284"/>
      <c r="CI308" s="352"/>
      <c r="CJ308" s="298"/>
      <c r="CK308" s="297"/>
      <c r="CL308" s="284"/>
      <c r="CM308" s="352"/>
      <c r="CN308" s="298"/>
      <c r="CO308" s="297"/>
      <c r="CP308" s="284"/>
      <c r="CQ308" s="352"/>
      <c r="CR308" s="298"/>
      <c r="CS308" s="297"/>
      <c r="CT308" s="284"/>
      <c r="CU308" s="352"/>
      <c r="CV308" s="352"/>
      <c r="CW308" s="298"/>
      <c r="CX308" s="297"/>
      <c r="CY308" s="284"/>
      <c r="CZ308" s="352"/>
      <c r="DA308" s="352"/>
      <c r="DB308" s="298"/>
      <c r="DC308" s="297"/>
      <c r="DD308" s="284"/>
      <c r="DE308" s="352"/>
      <c r="DF308" s="352"/>
      <c r="DG308" s="298"/>
      <c r="DH308" s="320">
        <v>-1</v>
      </c>
      <c r="DI308" s="319">
        <v>0</v>
      </c>
      <c r="DJ308" s="163">
        <v>7</v>
      </c>
      <c r="DK308" s="163">
        <v>7</v>
      </c>
      <c r="DL308" s="163">
        <v>0</v>
      </c>
      <c r="DM308" s="163">
        <v>2</v>
      </c>
      <c r="DN308" s="163">
        <v>2</v>
      </c>
      <c r="DO308" s="163">
        <v>0</v>
      </c>
      <c r="DP308" s="165">
        <v>33</v>
      </c>
      <c r="DQ308" s="165">
        <v>33</v>
      </c>
      <c r="DR308" s="165"/>
      <c r="DS308" s="163">
        <v>142</v>
      </c>
      <c r="DT308" s="163">
        <v>34</v>
      </c>
      <c r="DU308" s="163">
        <v>12</v>
      </c>
      <c r="DV308" s="163">
        <v>12</v>
      </c>
      <c r="DW308" s="163">
        <v>5</v>
      </c>
      <c r="DX308" s="163">
        <v>11</v>
      </c>
      <c r="DY308" s="163">
        <v>0</v>
      </c>
      <c r="DZ308" s="163">
        <v>1</v>
      </c>
      <c r="EA308" s="163">
        <v>0</v>
      </c>
      <c r="EB308" s="163">
        <v>0</v>
      </c>
      <c r="EC308" s="163">
        <v>37</v>
      </c>
      <c r="ED308" s="165">
        <v>10.090909090908999</v>
      </c>
      <c r="EE308" s="165">
        <v>3</v>
      </c>
      <c r="EF308" s="165">
        <v>1.36363636363636</v>
      </c>
      <c r="EG308" s="165">
        <v>9.2727272727272698</v>
      </c>
      <c r="EH308" s="166">
        <v>1.36363636363636</v>
      </c>
      <c r="EI308" s="165">
        <v>108.932098952522</v>
      </c>
      <c r="EJ308" s="164">
        <v>0.261538461538461</v>
      </c>
      <c r="EK308" s="164">
        <v>0.32954545454545398</v>
      </c>
      <c r="EL308" s="283">
        <v>0.38043478200000003</v>
      </c>
      <c r="EM308" s="283">
        <v>0.19565217300000001</v>
      </c>
      <c r="EN308" s="283">
        <v>0.42391304299999999</v>
      </c>
      <c r="EO308" s="283">
        <v>9.6774189999999996E-2</v>
      </c>
      <c r="EP308" s="283">
        <v>0.45161289999999998</v>
      </c>
      <c r="EQ308" s="283">
        <v>0.12920354000000001</v>
      </c>
      <c r="ER308" s="165">
        <v>0.24582608932424199</v>
      </c>
      <c r="ES308" s="166">
        <v>3.2727272727272698</v>
      </c>
      <c r="ET308" s="166">
        <v>3.72</v>
      </c>
      <c r="EU308" s="166">
        <v>3.9848704511469002</v>
      </c>
      <c r="EV308" s="166">
        <v>3.8022068605278401</v>
      </c>
      <c r="EW308" s="166">
        <v>3.7404626703944701</v>
      </c>
      <c r="EX308" s="289">
        <v>0.39737555384635898</v>
      </c>
    </row>
    <row r="309" spans="1:272" ht="13" customHeight="1">
      <c r="A309" s="160" t="s">
        <v>18</v>
      </c>
      <c r="B309" s="160">
        <v>9262</v>
      </c>
      <c r="C309" s="160">
        <v>10061</v>
      </c>
      <c r="D309" s="160">
        <v>548384</v>
      </c>
      <c r="E309" s="160" t="s">
        <v>345</v>
      </c>
      <c r="G309" s="175"/>
      <c r="H309" s="162" t="s">
        <v>1863</v>
      </c>
      <c r="I309" s="162" t="s">
        <v>63</v>
      </c>
      <c r="J309" s="161">
        <v>36</v>
      </c>
      <c r="K309" s="161">
        <v>1</v>
      </c>
      <c r="M309" s="184" t="s">
        <v>46</v>
      </c>
      <c r="Z309" s="163"/>
      <c r="AS309" s="283"/>
      <c r="AT309" s="283"/>
      <c r="AU309" s="283"/>
      <c r="AV309" s="283"/>
      <c r="AW309" s="283"/>
      <c r="AX309" s="283"/>
      <c r="AY309" s="363"/>
      <c r="AZ309" s="283"/>
      <c r="BA309" s="283"/>
      <c r="BB309" s="283"/>
      <c r="BC309" s="283"/>
      <c r="BD309" s="164"/>
      <c r="BE309" s="164"/>
      <c r="BF309" s="164"/>
      <c r="BG309" s="164"/>
      <c r="BH309" s="164"/>
      <c r="BI309" s="164"/>
      <c r="BJ309" s="165"/>
      <c r="BK309" s="164"/>
      <c r="BL309" s="165"/>
      <c r="BM309" s="165"/>
      <c r="BN309" s="165"/>
      <c r="BO309" s="165"/>
      <c r="BP309" s="165"/>
      <c r="BQ309" s="165"/>
      <c r="BR309" s="165"/>
      <c r="BS309" s="289"/>
      <c r="BT309" s="297">
        <v>8</v>
      </c>
      <c r="BU309" s="284">
        <v>7</v>
      </c>
      <c r="BV309" s="298">
        <v>0</v>
      </c>
      <c r="BW309" s="297"/>
      <c r="BX309" s="297"/>
      <c r="BY309" s="297"/>
      <c r="BZ309" s="297"/>
      <c r="CA309" s="284"/>
      <c r="CB309" s="298"/>
      <c r="CC309" s="297"/>
      <c r="CD309" s="284"/>
      <c r="CE309" s="352"/>
      <c r="CF309" s="298"/>
      <c r="CG309" s="297"/>
      <c r="CH309" s="284"/>
      <c r="CI309" s="352"/>
      <c r="CJ309" s="298"/>
      <c r="CK309" s="297"/>
      <c r="CL309" s="284"/>
      <c r="CM309" s="352"/>
      <c r="CN309" s="298"/>
      <c r="CO309" s="297"/>
      <c r="CP309" s="284"/>
      <c r="CQ309" s="352"/>
      <c r="CR309" s="298"/>
      <c r="CS309" s="297"/>
      <c r="CT309" s="284"/>
      <c r="CU309" s="352"/>
      <c r="CV309" s="352"/>
      <c r="CW309" s="298"/>
      <c r="CX309" s="297"/>
      <c r="CY309" s="284"/>
      <c r="CZ309" s="352"/>
      <c r="DA309" s="352"/>
      <c r="DB309" s="298"/>
      <c r="DC309" s="297"/>
      <c r="DD309" s="284"/>
      <c r="DE309" s="352"/>
      <c r="DF309" s="352"/>
      <c r="DG309" s="298"/>
      <c r="DH309" s="320">
        <v>0</v>
      </c>
      <c r="DI309" s="319">
        <v>0</v>
      </c>
      <c r="DJ309" s="163">
        <v>8</v>
      </c>
      <c r="DK309" s="163">
        <v>0</v>
      </c>
      <c r="DL309" s="163">
        <v>0</v>
      </c>
      <c r="DM309" s="163">
        <v>1</v>
      </c>
      <c r="DN309" s="163">
        <v>0</v>
      </c>
      <c r="DO309" s="163">
        <v>0</v>
      </c>
      <c r="DP309" s="165">
        <v>7</v>
      </c>
      <c r="DQ309" s="165"/>
      <c r="DR309" s="165">
        <v>7</v>
      </c>
      <c r="DS309" s="163">
        <v>25</v>
      </c>
      <c r="DT309" s="163">
        <v>2</v>
      </c>
      <c r="DU309" s="163">
        <v>0</v>
      </c>
      <c r="DV309" s="163">
        <v>0</v>
      </c>
      <c r="DW309" s="163">
        <v>0</v>
      </c>
      <c r="DX309" s="163">
        <v>3</v>
      </c>
      <c r="DY309" s="163">
        <v>0</v>
      </c>
      <c r="DZ309" s="163">
        <v>0</v>
      </c>
      <c r="EA309" s="163">
        <v>0</v>
      </c>
      <c r="EB309" s="163">
        <v>0</v>
      </c>
      <c r="EC309" s="163">
        <v>9</v>
      </c>
      <c r="ED309" s="165">
        <v>11.571430147910799</v>
      </c>
      <c r="EE309" s="165">
        <v>3.8571433826369299</v>
      </c>
      <c r="EF309" s="165">
        <v>0</v>
      </c>
      <c r="EG309" s="165">
        <v>2.5714289217579598</v>
      </c>
      <c r="EH309" s="166">
        <v>0.71428581159943305</v>
      </c>
      <c r="EI309" s="165">
        <v>55.462168317158799</v>
      </c>
      <c r="EJ309" s="164">
        <v>9.0909090909090898E-2</v>
      </c>
      <c r="EK309" s="164">
        <v>0.15384615384615299</v>
      </c>
      <c r="EL309" s="283">
        <v>0.307692307</v>
      </c>
      <c r="EM309" s="283">
        <v>7.6923076000000007E-2</v>
      </c>
      <c r="EN309" s="283">
        <v>0.61538461499999997</v>
      </c>
      <c r="EO309" s="283">
        <v>0.15384614999999999</v>
      </c>
      <c r="EP309" s="283">
        <v>0.30769231000000002</v>
      </c>
      <c r="EQ309" s="283">
        <v>9.2436969999999993E-2</v>
      </c>
      <c r="ER309" s="165">
        <v>4.0197567379942602E-2</v>
      </c>
      <c r="ES309" s="166">
        <v>0</v>
      </c>
      <c r="ET309" s="166">
        <v>3.15</v>
      </c>
      <c r="EU309" s="166">
        <v>1.8809741720861</v>
      </c>
      <c r="EV309" s="166">
        <v>3.6090945982804898</v>
      </c>
      <c r="EW309" s="166">
        <v>2.9705345748748702</v>
      </c>
      <c r="EX309" s="289">
        <v>0.29860839247703502</v>
      </c>
    </row>
    <row r="310" spans="1:272" ht="13" customHeight="1">
      <c r="A310" s="160" t="s">
        <v>18</v>
      </c>
      <c r="B310" s="160">
        <v>11998</v>
      </c>
      <c r="C310" s="160">
        <v>19804</v>
      </c>
      <c r="D310" s="160">
        <v>641329</v>
      </c>
      <c r="E310" s="160" t="s">
        <v>17</v>
      </c>
      <c r="G310" s="175"/>
      <c r="H310" s="162" t="s">
        <v>2394</v>
      </c>
      <c r="I310" s="162" t="s">
        <v>577</v>
      </c>
      <c r="J310" s="161">
        <v>29</v>
      </c>
      <c r="K310" s="161">
        <v>1</v>
      </c>
      <c r="M310" s="184" t="s">
        <v>837</v>
      </c>
      <c r="Z310" s="163"/>
      <c r="AS310" s="283"/>
      <c r="AT310" s="283"/>
      <c r="AU310" s="283"/>
      <c r="AV310" s="283"/>
      <c r="AW310" s="283"/>
      <c r="AX310" s="283"/>
      <c r="AY310" s="363"/>
      <c r="AZ310" s="283"/>
      <c r="BA310" s="283"/>
      <c r="BB310" s="283"/>
      <c r="BC310" s="283"/>
      <c r="BD310" s="164"/>
      <c r="BE310" s="164"/>
      <c r="BF310" s="164"/>
      <c r="BG310" s="164"/>
      <c r="BH310" s="164"/>
      <c r="BI310" s="164"/>
      <c r="BJ310" s="165"/>
      <c r="BK310" s="164"/>
      <c r="BL310" s="165"/>
      <c r="BM310" s="165"/>
      <c r="BN310" s="165"/>
      <c r="BO310" s="165"/>
      <c r="BP310" s="165"/>
      <c r="BQ310" s="165"/>
      <c r="BR310" s="165"/>
      <c r="BS310" s="289"/>
      <c r="BT310" s="297">
        <v>19</v>
      </c>
      <c r="BU310" s="284">
        <v>23.1</v>
      </c>
      <c r="BV310" s="298">
        <v>0</v>
      </c>
      <c r="BW310" s="297"/>
      <c r="BX310" s="297"/>
      <c r="BY310" s="297"/>
      <c r="BZ310" s="297"/>
      <c r="CA310" s="284"/>
      <c r="CB310" s="298"/>
      <c r="CC310" s="297"/>
      <c r="CD310" s="284"/>
      <c r="CE310" s="352"/>
      <c r="CF310" s="298"/>
      <c r="CG310" s="297"/>
      <c r="CH310" s="284"/>
      <c r="CI310" s="352"/>
      <c r="CJ310" s="298"/>
      <c r="CK310" s="297"/>
      <c r="CL310" s="284"/>
      <c r="CM310" s="352"/>
      <c r="CN310" s="298"/>
      <c r="CO310" s="297"/>
      <c r="CP310" s="284"/>
      <c r="CQ310" s="352"/>
      <c r="CR310" s="298"/>
      <c r="CS310" s="297"/>
      <c r="CT310" s="284"/>
      <c r="CU310" s="352"/>
      <c r="CV310" s="352"/>
      <c r="CW310" s="298"/>
      <c r="CX310" s="297"/>
      <c r="CY310" s="284"/>
      <c r="CZ310" s="352"/>
      <c r="DA310" s="352"/>
      <c r="DB310" s="298"/>
      <c r="DC310" s="297"/>
      <c r="DD310" s="284"/>
      <c r="DE310" s="352"/>
      <c r="DF310" s="352"/>
      <c r="DG310" s="298"/>
      <c r="DH310" s="320">
        <v>0</v>
      </c>
      <c r="DI310" s="319">
        <v>0</v>
      </c>
      <c r="DJ310" s="163">
        <v>19</v>
      </c>
      <c r="DK310" s="163">
        <v>0</v>
      </c>
      <c r="DL310" s="163">
        <v>0</v>
      </c>
      <c r="DM310" s="163">
        <v>1</v>
      </c>
      <c r="DN310" s="163">
        <v>1</v>
      </c>
      <c r="DO310" s="163">
        <v>0</v>
      </c>
      <c r="DP310" s="165">
        <v>23.1</v>
      </c>
      <c r="DQ310" s="165"/>
      <c r="DR310" s="165">
        <v>23.100000381469702</v>
      </c>
      <c r="DS310" s="163">
        <v>93</v>
      </c>
      <c r="DT310" s="163">
        <v>20</v>
      </c>
      <c r="DU310" s="163">
        <v>14</v>
      </c>
      <c r="DV310" s="163">
        <v>13</v>
      </c>
      <c r="DW310" s="163">
        <v>3</v>
      </c>
      <c r="DX310" s="163">
        <v>7</v>
      </c>
      <c r="DY310" s="163">
        <v>0</v>
      </c>
      <c r="DZ310" s="163">
        <v>0</v>
      </c>
      <c r="EA310" s="163">
        <v>0</v>
      </c>
      <c r="EB310" s="163">
        <v>0</v>
      </c>
      <c r="EC310" s="163">
        <v>23</v>
      </c>
      <c r="ED310" s="165">
        <v>8.8714297800649593</v>
      </c>
      <c r="EE310" s="165">
        <v>2.70000036784585</v>
      </c>
      <c r="EF310" s="165">
        <v>1.1571430147910799</v>
      </c>
      <c r="EG310" s="165">
        <v>7.7142867652738696</v>
      </c>
      <c r="EH310" s="166">
        <v>1.1571430147910799</v>
      </c>
      <c r="EI310" s="165">
        <v>92.436679418924498</v>
      </c>
      <c r="EJ310" s="164">
        <v>0.232558139534883</v>
      </c>
      <c r="EK310" s="164">
        <v>0.28333333333333299</v>
      </c>
      <c r="EL310" s="283">
        <v>0.41269841200000001</v>
      </c>
      <c r="EM310" s="283">
        <v>0.174603174</v>
      </c>
      <c r="EN310" s="283">
        <v>0.41269841200000001</v>
      </c>
      <c r="EO310" s="283">
        <v>9.5238100000000006E-2</v>
      </c>
      <c r="EP310" s="283">
        <v>0.47619048000000003</v>
      </c>
      <c r="EQ310" s="283">
        <v>0.10781671</v>
      </c>
      <c r="ER310" s="165">
        <v>0.41324791324409599</v>
      </c>
      <c r="ES310" s="166">
        <v>5.0142863974280196</v>
      </c>
      <c r="ET310" s="166">
        <v>3.67</v>
      </c>
      <c r="EU310" s="166">
        <v>3.7666887147086099</v>
      </c>
      <c r="EV310" s="166">
        <v>3.7801773311054601</v>
      </c>
      <c r="EW310" s="166">
        <v>3.4755346971171601</v>
      </c>
      <c r="EX310" s="289">
        <v>0.14527723193168601</v>
      </c>
      <c r="FE310" s="167"/>
      <c r="FF310" s="167"/>
      <c r="FG310" s="167"/>
      <c r="FH310" s="167"/>
      <c r="FI310" s="167"/>
      <c r="FJ310" s="167"/>
      <c r="FK310" s="167"/>
      <c r="FL310" s="167"/>
      <c r="FM310" s="167"/>
      <c r="FN310" s="167"/>
      <c r="FO310" s="167"/>
      <c r="FP310" s="167"/>
      <c r="FQ310" s="167"/>
      <c r="FR310" s="167"/>
      <c r="FS310" s="167"/>
      <c r="FT310" s="167"/>
      <c r="FU310" s="167"/>
      <c r="FV310" s="167"/>
      <c r="FW310" s="167"/>
      <c r="FX310" s="167"/>
      <c r="FY310" s="167"/>
      <c r="FZ310" s="167"/>
      <c r="GA310" s="167"/>
      <c r="GB310" s="167"/>
      <c r="GC310" s="167"/>
      <c r="GD310" s="167"/>
      <c r="GE310" s="167"/>
      <c r="GF310" s="167"/>
      <c r="GG310" s="167"/>
      <c r="GH310" s="167"/>
      <c r="GI310" s="167"/>
      <c r="GJ310" s="167"/>
      <c r="GK310" s="167"/>
      <c r="GL310" s="167"/>
      <c r="GM310" s="167"/>
      <c r="GN310" s="167"/>
      <c r="GO310" s="167"/>
      <c r="GP310" s="167"/>
      <c r="GQ310" s="167"/>
      <c r="GR310" s="167"/>
      <c r="GS310" s="167"/>
      <c r="GT310" s="167"/>
      <c r="GU310" s="167"/>
      <c r="GV310" s="167"/>
      <c r="GW310" s="167"/>
      <c r="GX310" s="167"/>
      <c r="GY310" s="167"/>
      <c r="GZ310" s="167"/>
      <c r="HA310" s="167"/>
      <c r="HB310" s="167"/>
      <c r="HC310" s="167"/>
      <c r="HD310" s="167"/>
      <c r="HE310" s="167"/>
      <c r="HF310" s="167"/>
      <c r="HG310" s="167"/>
      <c r="HH310" s="167"/>
      <c r="HI310" s="167"/>
      <c r="HJ310" s="167"/>
      <c r="HK310" s="167"/>
      <c r="HL310" s="167"/>
      <c r="HM310" s="167"/>
      <c r="HN310" s="167"/>
      <c r="HO310" s="167"/>
      <c r="HP310" s="167"/>
      <c r="HQ310" s="167"/>
      <c r="HR310" s="167"/>
      <c r="HS310" s="167"/>
      <c r="HT310" s="167"/>
      <c r="HU310" s="167"/>
      <c r="HV310" s="167"/>
      <c r="HW310" s="167"/>
      <c r="HX310" s="167"/>
      <c r="HY310" s="167"/>
      <c r="HZ310" s="167"/>
      <c r="IA310" s="167"/>
      <c r="IB310" s="167"/>
      <c r="IC310" s="167"/>
      <c r="ID310" s="167"/>
      <c r="IE310" s="167"/>
      <c r="IF310" s="167"/>
      <c r="IG310" s="167"/>
      <c r="IH310" s="167"/>
      <c r="II310" s="167"/>
      <c r="IJ310" s="167"/>
      <c r="IK310" s="167"/>
      <c r="IL310" s="167"/>
      <c r="IM310" s="167"/>
      <c r="IN310" s="167"/>
      <c r="IO310" s="167"/>
      <c r="IP310" s="167"/>
      <c r="IQ310" s="167"/>
      <c r="IR310" s="167"/>
      <c r="IS310" s="167"/>
      <c r="IT310" s="167"/>
      <c r="IU310" s="167"/>
      <c r="IV310" s="167"/>
      <c r="IW310" s="167"/>
      <c r="IX310" s="167"/>
      <c r="IY310" s="167"/>
      <c r="IZ310" s="167"/>
      <c r="JA310" s="167"/>
      <c r="JB310" s="167"/>
      <c r="JC310" s="167"/>
      <c r="JD310" s="167"/>
      <c r="JE310" s="167"/>
      <c r="JF310" s="167"/>
      <c r="JG310" s="167"/>
      <c r="JH310" s="167"/>
      <c r="JI310" s="167"/>
      <c r="JJ310" s="167"/>
      <c r="JK310" s="167"/>
      <c r="JL310" s="167"/>
    </row>
    <row r="311" spans="1:272" ht="13" customHeight="1">
      <c r="A311" s="160" t="s">
        <v>18</v>
      </c>
      <c r="B311" s="160">
        <v>11709</v>
      </c>
      <c r="C311" s="160">
        <v>15009</v>
      </c>
      <c r="D311" s="160">
        <v>640448</v>
      </c>
      <c r="E311" s="160" t="s">
        <v>2171</v>
      </c>
      <c r="G311" s="175"/>
      <c r="H311" s="162" t="s">
        <v>1698</v>
      </c>
      <c r="I311" s="162" t="s">
        <v>547</v>
      </c>
      <c r="J311" s="161">
        <v>32</v>
      </c>
      <c r="K311" s="161">
        <v>1</v>
      </c>
      <c r="M311" s="184" t="s">
        <v>837</v>
      </c>
      <c r="Z311" s="163"/>
      <c r="AS311" s="283"/>
      <c r="AT311" s="283"/>
      <c r="AU311" s="283"/>
      <c r="AV311" s="283"/>
      <c r="AW311" s="283"/>
      <c r="AX311" s="283"/>
      <c r="AY311" s="363"/>
      <c r="AZ311" s="283"/>
      <c r="BA311" s="283"/>
      <c r="BB311" s="283"/>
      <c r="BC311" s="283"/>
      <c r="BD311" s="164"/>
      <c r="BE311" s="164"/>
      <c r="BF311" s="164"/>
      <c r="BG311" s="164"/>
      <c r="BH311" s="164"/>
      <c r="BI311" s="164"/>
      <c r="BJ311" s="165"/>
      <c r="BK311" s="164"/>
      <c r="BL311" s="165"/>
      <c r="BM311" s="165"/>
      <c r="BN311" s="165"/>
      <c r="BO311" s="165"/>
      <c r="BP311" s="165"/>
      <c r="BQ311" s="165"/>
      <c r="BR311" s="165"/>
      <c r="BS311" s="289"/>
      <c r="BT311" s="297">
        <v>65</v>
      </c>
      <c r="BU311" s="284">
        <v>63.2</v>
      </c>
      <c r="BV311" s="298">
        <v>-2</v>
      </c>
      <c r="BW311" s="297"/>
      <c r="BX311" s="297"/>
      <c r="BY311" s="297"/>
      <c r="BZ311" s="297"/>
      <c r="CA311" s="284"/>
      <c r="CB311" s="298"/>
      <c r="CC311" s="297"/>
      <c r="CD311" s="284"/>
      <c r="CE311" s="352"/>
      <c r="CF311" s="298"/>
      <c r="CG311" s="297"/>
      <c r="CH311" s="284"/>
      <c r="CI311" s="352"/>
      <c r="CJ311" s="298"/>
      <c r="CK311" s="297"/>
      <c r="CL311" s="284"/>
      <c r="CM311" s="352"/>
      <c r="CN311" s="298"/>
      <c r="CO311" s="297"/>
      <c r="CP311" s="284"/>
      <c r="CQ311" s="352"/>
      <c r="CR311" s="298"/>
      <c r="CS311" s="297"/>
      <c r="CT311" s="284"/>
      <c r="CU311" s="352"/>
      <c r="CV311" s="352"/>
      <c r="CW311" s="298"/>
      <c r="CX311" s="297"/>
      <c r="CY311" s="284"/>
      <c r="CZ311" s="352"/>
      <c r="DA311" s="352"/>
      <c r="DB311" s="298"/>
      <c r="DC311" s="297"/>
      <c r="DD311" s="284"/>
      <c r="DE311" s="352"/>
      <c r="DF311" s="352"/>
      <c r="DG311" s="298"/>
      <c r="DH311" s="320">
        <v>-2</v>
      </c>
      <c r="DI311" s="319">
        <v>0</v>
      </c>
      <c r="DJ311" s="163">
        <v>65</v>
      </c>
      <c r="DK311" s="163">
        <v>0</v>
      </c>
      <c r="DL311" s="163">
        <v>0</v>
      </c>
      <c r="DM311" s="163">
        <v>3</v>
      </c>
      <c r="DN311" s="163">
        <v>8</v>
      </c>
      <c r="DO311" s="163">
        <v>38</v>
      </c>
      <c r="DP311" s="165">
        <v>63.2</v>
      </c>
      <c r="DQ311" s="165"/>
      <c r="DR311" s="165">
        <v>63.200000762939403</v>
      </c>
      <c r="DS311" s="163">
        <v>271</v>
      </c>
      <c r="DT311" s="163">
        <v>61</v>
      </c>
      <c r="DU311" s="163">
        <v>31</v>
      </c>
      <c r="DV311" s="163">
        <v>26</v>
      </c>
      <c r="DW311" s="163">
        <v>9</v>
      </c>
      <c r="DX311" s="163">
        <v>24</v>
      </c>
      <c r="DY311" s="163">
        <v>3</v>
      </c>
      <c r="DZ311" s="163">
        <v>0</v>
      </c>
      <c r="EA311" s="163">
        <v>2</v>
      </c>
      <c r="EB311" s="163">
        <v>0</v>
      </c>
      <c r="EC311" s="163">
        <v>60</v>
      </c>
      <c r="ED311" s="165">
        <v>8.4816762396603895</v>
      </c>
      <c r="EE311" s="165">
        <v>3.39267049586415</v>
      </c>
      <c r="EF311" s="165">
        <v>1.27225143594905</v>
      </c>
      <c r="EG311" s="165">
        <v>8.6230375103213994</v>
      </c>
      <c r="EH311" s="166">
        <v>1.3350786673539501</v>
      </c>
      <c r="EI311" s="165">
        <v>103.66488674838401</v>
      </c>
      <c r="EJ311" s="164">
        <v>0.24696356275303599</v>
      </c>
      <c r="EK311" s="164">
        <v>0.29213483146067398</v>
      </c>
      <c r="EL311" s="283">
        <v>0.45945945900000001</v>
      </c>
      <c r="EM311" s="283">
        <v>0.22162162099999999</v>
      </c>
      <c r="EN311" s="283">
        <v>0.318918918</v>
      </c>
      <c r="EO311" s="283">
        <v>6.9518720000000006E-2</v>
      </c>
      <c r="EP311" s="283">
        <v>0.48128342000000002</v>
      </c>
      <c r="EQ311" s="283">
        <v>0.10760668</v>
      </c>
      <c r="ER311" s="165">
        <v>0.33236621975781899</v>
      </c>
      <c r="ES311" s="166">
        <v>3.6753930371861698</v>
      </c>
      <c r="ET311" s="166">
        <v>4.3099999999999996</v>
      </c>
      <c r="EU311" s="166">
        <v>4.2504583746994697</v>
      </c>
      <c r="EV311" s="166">
        <v>3.8140322292506199</v>
      </c>
      <c r="EW311" s="166">
        <v>3.8148721378044401</v>
      </c>
      <c r="EX311" s="289">
        <v>-1.376164983958E-2</v>
      </c>
    </row>
    <row r="312" spans="1:272" ht="13" customHeight="1">
      <c r="A312" s="160" t="s">
        <v>18</v>
      </c>
      <c r="B312" s="160">
        <v>10311</v>
      </c>
      <c r="C312" s="160">
        <v>13761</v>
      </c>
      <c r="D312" s="160">
        <v>608717</v>
      </c>
      <c r="E312" s="160" t="s">
        <v>2170</v>
      </c>
      <c r="G312" s="175"/>
      <c r="H312" s="168" t="s">
        <v>744</v>
      </c>
      <c r="I312" s="169" t="s">
        <v>545</v>
      </c>
      <c r="J312" s="170">
        <v>33</v>
      </c>
      <c r="K312" s="161">
        <v>1</v>
      </c>
      <c r="M312" s="184" t="s">
        <v>837</v>
      </c>
      <c r="Z312" s="163"/>
      <c r="AS312" s="283"/>
      <c r="AT312" s="283"/>
      <c r="AU312" s="283"/>
      <c r="AV312" s="283"/>
      <c r="AW312" s="283"/>
      <c r="AX312" s="283"/>
      <c r="AY312" s="363"/>
      <c r="AZ312" s="283"/>
      <c r="BA312" s="283"/>
      <c r="BB312" s="283"/>
      <c r="BC312" s="283"/>
      <c r="BD312" s="164"/>
      <c r="BE312" s="164"/>
      <c r="BF312" s="164"/>
      <c r="BG312" s="164"/>
      <c r="BH312" s="164"/>
      <c r="BI312" s="164"/>
      <c r="BJ312" s="165"/>
      <c r="BK312" s="164"/>
      <c r="BL312" s="165"/>
      <c r="BM312" s="165"/>
      <c r="BN312" s="165"/>
      <c r="BO312" s="165"/>
      <c r="BP312" s="165"/>
      <c r="BQ312" s="165"/>
      <c r="BR312" s="165"/>
      <c r="BS312" s="289"/>
      <c r="BT312" s="297">
        <v>57</v>
      </c>
      <c r="BU312" s="284">
        <v>58.1</v>
      </c>
      <c r="BV312" s="298">
        <v>3</v>
      </c>
      <c r="BW312" s="297"/>
      <c r="BX312" s="297"/>
      <c r="BY312" s="297"/>
      <c r="BZ312" s="297"/>
      <c r="CA312" s="284"/>
      <c r="CB312" s="298"/>
      <c r="CC312" s="297"/>
      <c r="CD312" s="284"/>
      <c r="CE312" s="352"/>
      <c r="CF312" s="298"/>
      <c r="CG312" s="297"/>
      <c r="CH312" s="284"/>
      <c r="CI312" s="352"/>
      <c r="CJ312" s="298"/>
      <c r="CK312" s="297"/>
      <c r="CL312" s="284"/>
      <c r="CM312" s="352"/>
      <c r="CN312" s="298"/>
      <c r="CO312" s="297"/>
      <c r="CP312" s="284"/>
      <c r="CQ312" s="352"/>
      <c r="CR312" s="298"/>
      <c r="CS312" s="297"/>
      <c r="CT312" s="284"/>
      <c r="CU312" s="352"/>
      <c r="CV312" s="352"/>
      <c r="CW312" s="298"/>
      <c r="CX312" s="297"/>
      <c r="CY312" s="284"/>
      <c r="CZ312" s="352"/>
      <c r="DA312" s="352"/>
      <c r="DB312" s="298"/>
      <c r="DC312" s="297"/>
      <c r="DD312" s="284"/>
      <c r="DE312" s="352"/>
      <c r="DF312" s="352"/>
      <c r="DG312" s="298"/>
      <c r="DH312" s="320">
        <v>3</v>
      </c>
      <c r="DI312" s="319">
        <v>0</v>
      </c>
      <c r="DJ312" s="163">
        <v>57</v>
      </c>
      <c r="DK312" s="163">
        <v>0</v>
      </c>
      <c r="DL312" s="163">
        <v>0</v>
      </c>
      <c r="DM312" s="163">
        <v>4</v>
      </c>
      <c r="DN312" s="163">
        <v>3</v>
      </c>
      <c r="DO312" s="163">
        <v>4</v>
      </c>
      <c r="DP312" s="165">
        <v>58.1</v>
      </c>
      <c r="DQ312" s="165"/>
      <c r="DR312" s="165">
        <v>58.099998474121001</v>
      </c>
      <c r="DS312" s="163">
        <v>257</v>
      </c>
      <c r="DT312" s="163">
        <v>53</v>
      </c>
      <c r="DU312" s="163">
        <v>38</v>
      </c>
      <c r="DV312" s="163">
        <v>36</v>
      </c>
      <c r="DW312" s="163">
        <v>5</v>
      </c>
      <c r="DX312" s="163">
        <v>33</v>
      </c>
      <c r="DY312" s="163">
        <v>1</v>
      </c>
      <c r="DZ312" s="163">
        <v>3</v>
      </c>
      <c r="EA312" s="163">
        <v>1</v>
      </c>
      <c r="EB312" s="163">
        <v>0</v>
      </c>
      <c r="EC312" s="163">
        <v>44</v>
      </c>
      <c r="ED312" s="165">
        <v>6.7885724644253802</v>
      </c>
      <c r="EE312" s="165">
        <v>5.0914293483190303</v>
      </c>
      <c r="EF312" s="165">
        <v>0.771428689139247</v>
      </c>
      <c r="EG312" s="165">
        <v>8.1771441048760192</v>
      </c>
      <c r="EH312" s="166">
        <v>1.4742859392438901</v>
      </c>
      <c r="EI312" s="165">
        <v>117.77117866655399</v>
      </c>
      <c r="EJ312" s="164">
        <v>0.239819004524886</v>
      </c>
      <c r="EK312" s="164">
        <v>0.27906976744186002</v>
      </c>
      <c r="EL312" s="283">
        <v>0.44886363600000001</v>
      </c>
      <c r="EM312" s="283">
        <v>0.1875</v>
      </c>
      <c r="EN312" s="283">
        <v>0.36363636300000002</v>
      </c>
      <c r="EO312" s="283">
        <v>8.4745760000000003E-2</v>
      </c>
      <c r="EP312" s="283">
        <v>0.37853107000000003</v>
      </c>
      <c r="EQ312" s="283">
        <v>7.8391959999999997E-2</v>
      </c>
      <c r="ER312" s="165">
        <v>-0.75408377687668504</v>
      </c>
      <c r="ES312" s="166">
        <v>5.5542865618025798</v>
      </c>
      <c r="ET312" s="166">
        <v>4.9000000000000004</v>
      </c>
      <c r="EU312" s="166">
        <v>4.6238317124503299</v>
      </c>
      <c r="EV312" s="166">
        <v>5.1685414644071201</v>
      </c>
      <c r="EW312" s="166">
        <v>5.0193487699061103</v>
      </c>
      <c r="EX312" s="289">
        <v>-0.188211664557456</v>
      </c>
    </row>
    <row r="313" spans="1:272" ht="13" customHeight="1">
      <c r="A313" s="160" t="s">
        <v>18</v>
      </c>
      <c r="B313" s="160">
        <v>12695</v>
      </c>
      <c r="C313" s="160">
        <v>27691</v>
      </c>
      <c r="D313" s="160">
        <v>686973</v>
      </c>
      <c r="E313" s="160" t="s">
        <v>567</v>
      </c>
      <c r="G313" s="175"/>
      <c r="H313" s="162" t="s">
        <v>3116</v>
      </c>
      <c r="I313" s="162" t="s">
        <v>3117</v>
      </c>
      <c r="J313" s="160">
        <v>26</v>
      </c>
      <c r="K313" s="161">
        <v>1</v>
      </c>
      <c r="M313" s="184" t="s">
        <v>837</v>
      </c>
      <c r="Z313" s="163"/>
      <c r="AS313" s="283"/>
      <c r="AT313" s="283"/>
      <c r="AU313" s="283"/>
      <c r="AV313" s="283"/>
      <c r="AW313" s="283"/>
      <c r="AX313" s="283"/>
      <c r="AY313" s="363"/>
      <c r="AZ313" s="283"/>
      <c r="BA313" s="283"/>
      <c r="BB313" s="283"/>
      <c r="BC313" s="283"/>
      <c r="BD313" s="164"/>
      <c r="BE313" s="164"/>
      <c r="BF313" s="164"/>
      <c r="BG313" s="164"/>
      <c r="BH313" s="164"/>
      <c r="BI313" s="164"/>
      <c r="BJ313" s="165"/>
      <c r="BK313" s="164"/>
      <c r="BL313" s="165"/>
      <c r="BM313" s="165"/>
      <c r="BN313" s="165"/>
      <c r="BO313" s="165"/>
      <c r="BP313" s="165"/>
      <c r="BQ313" s="165"/>
      <c r="BR313" s="165"/>
      <c r="BS313" s="289"/>
      <c r="BT313" s="297">
        <v>16</v>
      </c>
      <c r="BU313" s="284">
        <v>49.2</v>
      </c>
      <c r="BV313" s="298">
        <v>2</v>
      </c>
      <c r="BW313" s="297"/>
      <c r="BX313" s="297"/>
      <c r="BY313" s="297"/>
      <c r="BZ313" s="297"/>
      <c r="CA313" s="284"/>
      <c r="CB313" s="298"/>
      <c r="CC313" s="297"/>
      <c r="CD313" s="284"/>
      <c r="CE313" s="352"/>
      <c r="CF313" s="298"/>
      <c r="CG313" s="297"/>
      <c r="CH313" s="284"/>
      <c r="CI313" s="352"/>
      <c r="CJ313" s="298"/>
      <c r="CK313" s="297"/>
      <c r="CL313" s="284"/>
      <c r="CM313" s="352"/>
      <c r="CN313" s="298"/>
      <c r="CO313" s="297"/>
      <c r="CP313" s="284"/>
      <c r="CQ313" s="352"/>
      <c r="CR313" s="298"/>
      <c r="CS313" s="297"/>
      <c r="CT313" s="284"/>
      <c r="CU313" s="352"/>
      <c r="CV313" s="352"/>
      <c r="CW313" s="298"/>
      <c r="CX313" s="297"/>
      <c r="CY313" s="284"/>
      <c r="CZ313" s="352"/>
      <c r="DA313" s="352"/>
      <c r="DB313" s="298"/>
      <c r="DC313" s="297"/>
      <c r="DD313" s="284"/>
      <c r="DE313" s="352"/>
      <c r="DF313" s="352"/>
      <c r="DG313" s="298"/>
      <c r="DH313" s="320">
        <v>2</v>
      </c>
      <c r="DI313" s="319">
        <v>0</v>
      </c>
      <c r="DJ313" s="163">
        <v>16</v>
      </c>
      <c r="DK313" s="163">
        <v>7</v>
      </c>
      <c r="DL313" s="163">
        <v>0</v>
      </c>
      <c r="DM313" s="163">
        <v>0</v>
      </c>
      <c r="DN313" s="163">
        <v>6</v>
      </c>
      <c r="DO313" s="163">
        <v>0</v>
      </c>
      <c r="DP313" s="165">
        <v>49.2</v>
      </c>
      <c r="DQ313" s="165">
        <v>32.099998474121001</v>
      </c>
      <c r="DR313" s="165">
        <v>17.100000381469702</v>
      </c>
      <c r="DS313" s="163">
        <v>238</v>
      </c>
      <c r="DT313" s="163">
        <v>68</v>
      </c>
      <c r="DU313" s="163">
        <v>44</v>
      </c>
      <c r="DV313" s="163">
        <v>42</v>
      </c>
      <c r="DW313" s="163">
        <v>12</v>
      </c>
      <c r="DX313" s="163">
        <v>16</v>
      </c>
      <c r="DY313" s="163">
        <v>1</v>
      </c>
      <c r="DZ313" s="163">
        <v>4</v>
      </c>
      <c r="EA313" s="163">
        <v>0</v>
      </c>
      <c r="EB313" s="163">
        <v>0</v>
      </c>
      <c r="EC313" s="163">
        <v>49</v>
      </c>
      <c r="ED313" s="165">
        <v>8.8791950855226993</v>
      </c>
      <c r="EE313" s="165">
        <v>2.8993290075176099</v>
      </c>
      <c r="EF313" s="165">
        <v>2.1744967556382102</v>
      </c>
      <c r="EG313" s="165">
        <v>12.322148281949801</v>
      </c>
      <c r="EH313" s="166">
        <v>1.69127525438527</v>
      </c>
      <c r="EI313" s="165">
        <v>135.10505313554299</v>
      </c>
      <c r="EJ313" s="164">
        <v>0.31192660550458701</v>
      </c>
      <c r="EK313" s="164">
        <v>0.35668789808917101</v>
      </c>
      <c r="EL313" s="283">
        <v>0.41916167599999998</v>
      </c>
      <c r="EM313" s="283">
        <v>0.23952095800000001</v>
      </c>
      <c r="EN313" s="283">
        <v>0.34131736499999998</v>
      </c>
      <c r="EO313" s="283">
        <v>8.87574E-2</v>
      </c>
      <c r="EP313" s="283">
        <v>0.44378698</v>
      </c>
      <c r="EQ313" s="283">
        <v>0.11098779</v>
      </c>
      <c r="ER313" s="165">
        <v>0.53956918957177202</v>
      </c>
      <c r="ES313" s="166">
        <v>7.6107386447337397</v>
      </c>
      <c r="ET313" s="166">
        <v>5.38</v>
      </c>
      <c r="EU313" s="166">
        <v>5.5425276807920199</v>
      </c>
      <c r="EV313" s="166">
        <v>4.1369570285659298</v>
      </c>
      <c r="EW313" s="166">
        <v>4.0391367893538099</v>
      </c>
      <c r="EX313" s="289">
        <v>-0.36999816447496398</v>
      </c>
    </row>
    <row r="314" spans="1:272" ht="13" customHeight="1">
      <c r="A314" s="160" t="s">
        <v>18</v>
      </c>
      <c r="B314" s="160">
        <v>8873</v>
      </c>
      <c r="C314" s="160">
        <v>1890</v>
      </c>
      <c r="D314" s="160">
        <v>519043</v>
      </c>
      <c r="E314" s="160" t="s">
        <v>18</v>
      </c>
      <c r="G314" s="175"/>
      <c r="H314" s="162" t="s">
        <v>178</v>
      </c>
      <c r="I314" s="162" t="s">
        <v>531</v>
      </c>
      <c r="J314" s="161">
        <v>35</v>
      </c>
      <c r="K314" s="161">
        <v>1</v>
      </c>
      <c r="M314" s="184" t="s">
        <v>46</v>
      </c>
      <c r="Z314" s="163"/>
      <c r="AS314" s="283"/>
      <c r="AT314" s="283"/>
      <c r="AU314" s="283"/>
      <c r="AV314" s="283"/>
      <c r="AW314" s="283"/>
      <c r="AX314" s="283"/>
      <c r="AY314" s="363"/>
      <c r="AZ314" s="283"/>
      <c r="BA314" s="283"/>
      <c r="BB314" s="283"/>
      <c r="BC314" s="283"/>
      <c r="BD314" s="164"/>
      <c r="BE314" s="164"/>
      <c r="BF314" s="164"/>
      <c r="BG314" s="164"/>
      <c r="BH314" s="164"/>
      <c r="BI314" s="164"/>
      <c r="BJ314" s="165"/>
      <c r="BK314" s="164"/>
      <c r="BL314" s="165"/>
      <c r="BM314" s="165"/>
      <c r="BN314" s="165"/>
      <c r="BO314" s="165"/>
      <c r="BP314" s="165"/>
      <c r="BQ314" s="165"/>
      <c r="BR314" s="165"/>
      <c r="BS314" s="289"/>
      <c r="BT314" s="297">
        <v>51</v>
      </c>
      <c r="BU314" s="284">
        <v>48.1</v>
      </c>
      <c r="BV314" s="298">
        <v>0</v>
      </c>
      <c r="BW314" s="297"/>
      <c r="BX314" s="297"/>
      <c r="BY314" s="297"/>
      <c r="BZ314" s="297"/>
      <c r="CA314" s="284"/>
      <c r="CB314" s="298"/>
      <c r="CC314" s="297"/>
      <c r="CD314" s="284"/>
      <c r="CE314" s="352"/>
      <c r="CF314" s="298"/>
      <c r="CG314" s="297"/>
      <c r="CH314" s="284"/>
      <c r="CI314" s="352"/>
      <c r="CJ314" s="298"/>
      <c r="CK314" s="297"/>
      <c r="CL314" s="284"/>
      <c r="CM314" s="352"/>
      <c r="CN314" s="298"/>
      <c r="CO314" s="297"/>
      <c r="CP314" s="284"/>
      <c r="CQ314" s="352"/>
      <c r="CR314" s="298"/>
      <c r="CS314" s="297"/>
      <c r="CT314" s="284"/>
      <c r="CU314" s="352"/>
      <c r="CV314" s="352"/>
      <c r="CW314" s="298"/>
      <c r="CX314" s="297"/>
      <c r="CY314" s="284"/>
      <c r="CZ314" s="352"/>
      <c r="DA314" s="352"/>
      <c r="DB314" s="298"/>
      <c r="DC314" s="297"/>
      <c r="DD314" s="284"/>
      <c r="DE314" s="352"/>
      <c r="DF314" s="352"/>
      <c r="DG314" s="298"/>
      <c r="DH314" s="347">
        <v>0</v>
      </c>
      <c r="DI314" s="319">
        <v>0</v>
      </c>
      <c r="DJ314" s="163">
        <v>51</v>
      </c>
      <c r="DK314" s="163">
        <v>0</v>
      </c>
      <c r="DL314" s="163">
        <v>0</v>
      </c>
      <c r="DM314" s="163">
        <v>5</v>
      </c>
      <c r="DN314" s="163">
        <v>3</v>
      </c>
      <c r="DO314" s="163">
        <v>1</v>
      </c>
      <c r="DP314" s="165">
        <v>48.1</v>
      </c>
      <c r="DQ314" s="165"/>
      <c r="DR314" s="165">
        <v>48.099998474121001</v>
      </c>
      <c r="DS314" s="163">
        <v>210</v>
      </c>
      <c r="DT314" s="163">
        <v>39</v>
      </c>
      <c r="DU314" s="163">
        <v>31</v>
      </c>
      <c r="DV314" s="163">
        <v>27</v>
      </c>
      <c r="DW314" s="163">
        <v>11</v>
      </c>
      <c r="DX314" s="163">
        <v>26</v>
      </c>
      <c r="DY314" s="163">
        <v>2</v>
      </c>
      <c r="DZ314" s="163">
        <v>2</v>
      </c>
      <c r="EA314" s="163">
        <v>1</v>
      </c>
      <c r="EB314" s="163">
        <v>0</v>
      </c>
      <c r="EC314" s="163">
        <v>41</v>
      </c>
      <c r="ED314" s="165">
        <v>7.6344841645704902</v>
      </c>
      <c r="EE314" s="165">
        <v>4.8413802019227496</v>
      </c>
      <c r="EF314" s="165">
        <v>2.0482762392749998</v>
      </c>
      <c r="EG314" s="165">
        <v>7.26207030288412</v>
      </c>
      <c r="EH314" s="166">
        <v>1.34482783386743</v>
      </c>
      <c r="EI314" s="165">
        <v>107.429607026832</v>
      </c>
      <c r="EJ314" s="164">
        <v>0.214285714285714</v>
      </c>
      <c r="EK314" s="164">
        <v>0.21538461538461501</v>
      </c>
      <c r="EL314" s="283">
        <v>0.29411764699999998</v>
      </c>
      <c r="EM314" s="283">
        <v>0.17647058800000001</v>
      </c>
      <c r="EN314" s="283">
        <v>0.52941176400000001</v>
      </c>
      <c r="EO314" s="283">
        <v>9.2198580000000002E-2</v>
      </c>
      <c r="EP314" s="283">
        <v>0.35460993000000002</v>
      </c>
      <c r="EQ314" s="283">
        <v>0.1147541</v>
      </c>
      <c r="ER314" s="165">
        <v>0.92049113584491704</v>
      </c>
      <c r="ES314" s="166">
        <v>5.0275871327659303</v>
      </c>
      <c r="ET314" s="166">
        <v>4.4000000000000004</v>
      </c>
      <c r="EU314" s="166">
        <v>6.1666891854385799</v>
      </c>
      <c r="EV314" s="166">
        <v>5.4605836488727704</v>
      </c>
      <c r="EW314" s="166">
        <v>4.9396904756056097</v>
      </c>
      <c r="EX314" s="289">
        <v>-0.74404591321945102</v>
      </c>
    </row>
    <row r="315" spans="1:272" ht="13" customHeight="1">
      <c r="A315" s="160" t="s">
        <v>18</v>
      </c>
      <c r="B315" s="160">
        <v>12274</v>
      </c>
      <c r="C315" s="160">
        <v>21101</v>
      </c>
      <c r="E315" s="160" t="s">
        <v>438</v>
      </c>
      <c r="G315" s="175"/>
      <c r="H315" s="162" t="s">
        <v>2592</v>
      </c>
      <c r="I315" s="162" t="s">
        <v>2593</v>
      </c>
      <c r="J315" s="161">
        <v>27</v>
      </c>
      <c r="K315" s="161">
        <v>1</v>
      </c>
      <c r="M315" s="184" t="s">
        <v>837</v>
      </c>
      <c r="Z315" s="163"/>
      <c r="BT315" s="297"/>
      <c r="BU315" s="284"/>
      <c r="BV315" s="298"/>
      <c r="BW315" s="297"/>
      <c r="BX315" s="297"/>
      <c r="BY315" s="297"/>
      <c r="BZ315" s="297"/>
      <c r="CA315" s="284"/>
      <c r="CB315" s="298"/>
      <c r="CC315" s="297"/>
      <c r="CD315" s="284"/>
      <c r="CE315" s="352"/>
      <c r="CF315" s="298"/>
      <c r="CG315" s="297"/>
      <c r="CH315" s="284"/>
      <c r="CI315" s="352"/>
      <c r="CJ315" s="298"/>
      <c r="CK315" s="297"/>
      <c r="CL315" s="284"/>
      <c r="CM315" s="352"/>
      <c r="CN315" s="298"/>
      <c r="CO315" s="297"/>
      <c r="CP315" s="284"/>
      <c r="CQ315" s="352"/>
      <c r="CR315" s="298"/>
      <c r="CS315" s="297"/>
      <c r="CT315" s="284"/>
      <c r="CU315" s="352"/>
      <c r="CV315" s="352"/>
      <c r="CW315" s="298"/>
      <c r="CX315" s="297"/>
      <c r="CY315" s="284"/>
      <c r="CZ315" s="352"/>
      <c r="DA315" s="352"/>
      <c r="DB315" s="298"/>
      <c r="DC315" s="297"/>
      <c r="DD315" s="284"/>
      <c r="DE315" s="352"/>
      <c r="DF315" s="352"/>
      <c r="DG315" s="298"/>
      <c r="DH315" s="320"/>
      <c r="DI315" s="318"/>
      <c r="DP315" s="165"/>
      <c r="DQ315" s="165"/>
      <c r="DR315" s="165"/>
      <c r="ED315" s="165"/>
      <c r="EE315" s="165"/>
      <c r="EF315" s="165"/>
      <c r="EG315" s="165"/>
      <c r="EH315" s="166"/>
      <c r="EI315" s="166"/>
      <c r="EJ315" s="164"/>
      <c r="EK315" s="164"/>
      <c r="EL315" s="283"/>
      <c r="EM315" s="283"/>
      <c r="EN315" s="283"/>
      <c r="EO315" s="283"/>
      <c r="EP315" s="283"/>
      <c r="EQ315" s="283"/>
      <c r="ER315" s="165"/>
      <c r="ES315" s="166"/>
      <c r="ET315" s="166"/>
      <c r="EU315" s="166"/>
      <c r="EV315" s="166"/>
      <c r="EW315" s="166"/>
      <c r="EX315" s="289"/>
    </row>
    <row r="316" spans="1:272" ht="13" customHeight="1">
      <c r="A316" s="160" t="s">
        <v>18</v>
      </c>
      <c r="B316" s="160">
        <v>11724</v>
      </c>
      <c r="C316" s="160">
        <v>26260</v>
      </c>
      <c r="E316" s="160" t="s">
        <v>45</v>
      </c>
      <c r="G316" s="175"/>
      <c r="H316" s="162" t="s">
        <v>358</v>
      </c>
      <c r="I316" s="162" t="s">
        <v>3088</v>
      </c>
      <c r="J316" s="160">
        <v>25</v>
      </c>
      <c r="K316" s="161">
        <v>1</v>
      </c>
      <c r="M316" s="184" t="s">
        <v>837</v>
      </c>
      <c r="Z316" s="163"/>
      <c r="BT316" s="297"/>
      <c r="BU316" s="284"/>
      <c r="BV316" s="298"/>
      <c r="BW316" s="297"/>
      <c r="BX316" s="297"/>
      <c r="BY316" s="297"/>
      <c r="BZ316" s="297"/>
      <c r="CA316" s="284"/>
      <c r="CB316" s="298"/>
      <c r="CC316" s="297"/>
      <c r="CD316" s="284"/>
      <c r="CE316" s="352"/>
      <c r="CF316" s="298"/>
      <c r="CG316" s="297"/>
      <c r="CH316" s="284"/>
      <c r="CI316" s="352"/>
      <c r="CJ316" s="298"/>
      <c r="CK316" s="297"/>
      <c r="CL316" s="284"/>
      <c r="CM316" s="352"/>
      <c r="CN316" s="298"/>
      <c r="CO316" s="297"/>
      <c r="CP316" s="284"/>
      <c r="CQ316" s="352"/>
      <c r="CR316" s="298"/>
      <c r="CS316" s="297"/>
      <c r="CT316" s="284"/>
      <c r="CU316" s="352"/>
      <c r="CV316" s="352"/>
      <c r="CW316" s="298"/>
      <c r="CX316" s="297"/>
      <c r="CY316" s="284"/>
      <c r="CZ316" s="352"/>
      <c r="DA316" s="352"/>
      <c r="DB316" s="298"/>
      <c r="DC316" s="297"/>
      <c r="DD316" s="284"/>
      <c r="DE316" s="352"/>
      <c r="DF316" s="352"/>
      <c r="DG316" s="298"/>
      <c r="DH316" s="320"/>
      <c r="DI316" s="318"/>
      <c r="DP316" s="165"/>
      <c r="DQ316" s="165"/>
      <c r="DR316" s="165"/>
      <c r="ED316" s="165"/>
      <c r="EE316" s="165"/>
      <c r="EF316" s="165"/>
      <c r="EG316" s="165"/>
      <c r="EH316" s="166"/>
      <c r="EI316" s="166"/>
      <c r="EJ316" s="164"/>
      <c r="EK316" s="164"/>
      <c r="EL316" s="283"/>
      <c r="EM316" s="283"/>
      <c r="EN316" s="283"/>
      <c r="EO316" s="283"/>
      <c r="EP316" s="283"/>
      <c r="EQ316" s="283"/>
      <c r="ER316" s="165"/>
      <c r="ES316" s="166"/>
      <c r="ET316" s="166"/>
      <c r="EU316" s="166"/>
      <c r="EV316" s="166"/>
      <c r="EW316" s="166"/>
      <c r="EX316" s="289"/>
    </row>
    <row r="317" spans="1:272" ht="13" customHeight="1">
      <c r="A317" s="160" t="s">
        <v>18</v>
      </c>
      <c r="B317" s="160">
        <v>11531</v>
      </c>
      <c r="C317" s="160">
        <v>21534</v>
      </c>
      <c r="D317" s="160">
        <v>663728</v>
      </c>
      <c r="E317" s="160" t="s">
        <v>598</v>
      </c>
      <c r="G317" s="175"/>
      <c r="H317" s="162" t="s">
        <v>2475</v>
      </c>
      <c r="I317" s="162" t="s">
        <v>1038</v>
      </c>
      <c r="J317" s="161">
        <v>27</v>
      </c>
      <c r="K317" s="161">
        <v>2</v>
      </c>
      <c r="L317" s="161" t="s">
        <v>2547</v>
      </c>
      <c r="Z317" s="163">
        <v>153</v>
      </c>
      <c r="AA317" s="163">
        <v>628</v>
      </c>
      <c r="AB317" s="163">
        <v>546</v>
      </c>
      <c r="AC317" s="163">
        <v>120</v>
      </c>
      <c r="AD317" s="163">
        <v>70</v>
      </c>
      <c r="AE317" s="163">
        <v>16</v>
      </c>
      <c r="AF317" s="163">
        <v>0</v>
      </c>
      <c r="AG317" s="163">
        <v>34</v>
      </c>
      <c r="AH317" s="163">
        <v>73</v>
      </c>
      <c r="AI317" s="163">
        <v>100</v>
      </c>
      <c r="AJ317" s="163">
        <v>6</v>
      </c>
      <c r="AK317" s="163">
        <v>1</v>
      </c>
      <c r="AL317" s="163">
        <v>70</v>
      </c>
      <c r="AM317" s="163">
        <v>4</v>
      </c>
      <c r="AN317" s="163">
        <v>176</v>
      </c>
      <c r="AO317" s="163">
        <v>6</v>
      </c>
      <c r="AP317" s="163">
        <v>6</v>
      </c>
      <c r="AQ317" s="163">
        <v>0</v>
      </c>
      <c r="AR317" s="163">
        <v>7</v>
      </c>
      <c r="AS317" s="283">
        <v>0.111464968</v>
      </c>
      <c r="AT317" s="283">
        <v>0.28025477700000001</v>
      </c>
      <c r="AU317" s="283">
        <v>0.48936170000000001</v>
      </c>
      <c r="AV317" s="283">
        <v>0.21808511</v>
      </c>
      <c r="AW317" s="283">
        <v>0.15425532</v>
      </c>
      <c r="AX317" s="283">
        <v>0.48138298000000002</v>
      </c>
      <c r="AY317" s="363">
        <v>113.898</v>
      </c>
      <c r="AZ317" s="283">
        <v>0.1462058</v>
      </c>
      <c r="BA317" s="283">
        <v>0.311170212</v>
      </c>
      <c r="BB317" s="283">
        <v>0.17021276499999999</v>
      </c>
      <c r="BC317" s="283">
        <v>0.51861702099999996</v>
      </c>
      <c r="BD317" s="164">
        <v>0.25146198800000003</v>
      </c>
      <c r="BE317" s="164">
        <v>0.219780219</v>
      </c>
      <c r="BF317" s="164">
        <v>0.31210190999999998</v>
      </c>
      <c r="BG317" s="164">
        <v>0.435897435</v>
      </c>
      <c r="BH317" s="164">
        <v>0.74799934499999998</v>
      </c>
      <c r="BI317" s="164">
        <v>0.216117216</v>
      </c>
      <c r="BJ317" s="165">
        <v>139.62535079048101</v>
      </c>
      <c r="BK317" s="164">
        <v>0.32256641812049403</v>
      </c>
      <c r="BL317" s="165">
        <v>6.2612219849432202</v>
      </c>
      <c r="BM317" s="165">
        <v>79.723450968583805</v>
      </c>
      <c r="BN317" s="165">
        <v>117.069935733175</v>
      </c>
      <c r="BO317" s="165">
        <v>0.74016488685306403</v>
      </c>
      <c r="BP317" s="165">
        <v>-2.5753725022077498</v>
      </c>
      <c r="BQ317" s="165">
        <v>52.474983339739801</v>
      </c>
      <c r="BR317" s="165">
        <v>9.6904630312526905</v>
      </c>
      <c r="BS317" s="289">
        <v>5.4194971394537301</v>
      </c>
      <c r="BT317" s="297"/>
      <c r="BU317" s="284"/>
      <c r="BV317" s="298"/>
      <c r="BW317" s="297">
        <v>134</v>
      </c>
      <c r="BX317" s="297">
        <v>1115</v>
      </c>
      <c r="BY317" s="297">
        <v>17</v>
      </c>
      <c r="BZ317" s="297">
        <v>2</v>
      </c>
      <c r="CA317" s="284">
        <v>0</v>
      </c>
      <c r="CB317" s="298">
        <v>13</v>
      </c>
      <c r="CC317" s="297"/>
      <c r="CD317" s="284"/>
      <c r="CE317" s="352"/>
      <c r="CF317" s="298"/>
      <c r="CG317" s="297"/>
      <c r="CH317" s="284"/>
      <c r="CI317" s="352"/>
      <c r="CJ317" s="298"/>
      <c r="CK317" s="297"/>
      <c r="CL317" s="284"/>
      <c r="CM317" s="352"/>
      <c r="CN317" s="298"/>
      <c r="CO317" s="297"/>
      <c r="CP317" s="284"/>
      <c r="CQ317" s="352"/>
      <c r="CR317" s="298"/>
      <c r="CS317" s="297"/>
      <c r="CT317" s="284"/>
      <c r="CU317" s="352"/>
      <c r="CV317" s="352"/>
      <c r="CW317" s="298"/>
      <c r="CX317" s="297"/>
      <c r="CY317" s="284"/>
      <c r="CZ317" s="352"/>
      <c r="DA317" s="352"/>
      <c r="DB317" s="298"/>
      <c r="DC317" s="297"/>
      <c r="DD317" s="284"/>
      <c r="DE317" s="352"/>
      <c r="DF317" s="352"/>
      <c r="DG317" s="298"/>
      <c r="DH317" s="320">
        <v>17</v>
      </c>
      <c r="DI317" s="319">
        <v>21.830716729164099</v>
      </c>
      <c r="DP317" s="165"/>
      <c r="DQ317" s="165"/>
      <c r="DR317" s="165"/>
      <c r="ED317" s="165"/>
      <c r="EE317" s="165"/>
      <c r="EF317" s="165"/>
      <c r="EG317" s="165"/>
      <c r="EH317" s="166"/>
      <c r="EI317" s="165"/>
      <c r="EJ317" s="164"/>
      <c r="EK317" s="164"/>
      <c r="EL317" s="283"/>
      <c r="EM317" s="283"/>
      <c r="EN317" s="283"/>
      <c r="EO317" s="283"/>
      <c r="EP317" s="283"/>
      <c r="EQ317" s="283"/>
      <c r="ER317" s="165"/>
      <c r="ES317" s="166"/>
      <c r="ET317" s="166"/>
      <c r="EU317" s="166"/>
      <c r="EV317" s="166"/>
      <c r="EW317" s="166"/>
      <c r="EX317" s="289"/>
    </row>
    <row r="318" spans="1:272" s="167" customFormat="1" ht="13" customHeight="1">
      <c r="A318" s="200" t="s">
        <v>18</v>
      </c>
      <c r="B318" s="200">
        <v>10068</v>
      </c>
      <c r="C318" s="200">
        <v>13355</v>
      </c>
      <c r="D318" s="200">
        <v>571912</v>
      </c>
      <c r="E318" s="200" t="s">
        <v>188</v>
      </c>
      <c r="F318" s="160"/>
      <c r="G318" s="175"/>
      <c r="H318" s="206" t="s">
        <v>2239</v>
      </c>
      <c r="I318" s="206" t="s">
        <v>106</v>
      </c>
      <c r="J318" s="175">
        <v>33</v>
      </c>
      <c r="K318" s="161">
        <v>2</v>
      </c>
      <c r="L318" s="175" t="s">
        <v>837</v>
      </c>
      <c r="M318" s="210"/>
      <c r="N318" s="211"/>
      <c r="O318" s="175"/>
      <c r="P318" s="161"/>
      <c r="Q318" s="175"/>
      <c r="R318" s="175"/>
      <c r="S318" s="175"/>
      <c r="T318" s="161"/>
      <c r="U318" s="161"/>
      <c r="V318" s="161"/>
      <c r="W318" s="161"/>
      <c r="X318" s="161"/>
      <c r="Y318" s="184"/>
      <c r="Z318" s="163">
        <v>55</v>
      </c>
      <c r="AA318" s="163">
        <v>154</v>
      </c>
      <c r="AB318" s="163">
        <v>135</v>
      </c>
      <c r="AC318" s="163">
        <v>24</v>
      </c>
      <c r="AD318" s="163">
        <v>18</v>
      </c>
      <c r="AE318" s="163">
        <v>4</v>
      </c>
      <c r="AF318" s="163">
        <v>0</v>
      </c>
      <c r="AG318" s="163">
        <v>2</v>
      </c>
      <c r="AH318" s="163">
        <v>8</v>
      </c>
      <c r="AI318" s="163">
        <v>8</v>
      </c>
      <c r="AJ318" s="163">
        <v>2</v>
      </c>
      <c r="AK318" s="163">
        <v>0</v>
      </c>
      <c r="AL318" s="163">
        <v>13</v>
      </c>
      <c r="AM318" s="163">
        <v>0</v>
      </c>
      <c r="AN318" s="163">
        <v>52</v>
      </c>
      <c r="AO318" s="163">
        <v>4</v>
      </c>
      <c r="AP318" s="163">
        <v>1</v>
      </c>
      <c r="AQ318" s="163">
        <v>1</v>
      </c>
      <c r="AR318" s="163">
        <v>4</v>
      </c>
      <c r="AS318" s="283">
        <v>8.4415584000000002E-2</v>
      </c>
      <c r="AT318" s="283">
        <v>0.33766233699999998</v>
      </c>
      <c r="AU318" s="283">
        <v>0.43529412000000001</v>
      </c>
      <c r="AV318" s="283">
        <v>0.17647059000000001</v>
      </c>
      <c r="AW318" s="283">
        <v>3.5294119999999998E-2</v>
      </c>
      <c r="AX318" s="283">
        <v>0.24705882000000001</v>
      </c>
      <c r="AY318" s="363">
        <v>105.956</v>
      </c>
      <c r="AZ318" s="283">
        <v>0.11737089000000001</v>
      </c>
      <c r="BA318" s="283">
        <v>0.421686746</v>
      </c>
      <c r="BB318" s="283">
        <v>0.25301204799999999</v>
      </c>
      <c r="BC318" s="283">
        <v>0.32530120400000001</v>
      </c>
      <c r="BD318" s="164">
        <v>0.268292682</v>
      </c>
      <c r="BE318" s="164">
        <v>0.177777777</v>
      </c>
      <c r="BF318" s="164">
        <v>0.26797385600000001</v>
      </c>
      <c r="BG318" s="164">
        <v>0.25185185100000002</v>
      </c>
      <c r="BH318" s="164">
        <v>0.51982570699999997</v>
      </c>
      <c r="BI318" s="164">
        <v>7.4074074000000004E-2</v>
      </c>
      <c r="BJ318" s="165">
        <v>47.158195373436399</v>
      </c>
      <c r="BK318" s="164">
        <v>0.24070109144534901</v>
      </c>
      <c r="BL318" s="165">
        <v>-8.6116898367438406</v>
      </c>
      <c r="BM318" s="165">
        <v>9.4029331942763204</v>
      </c>
      <c r="BN318" s="165">
        <v>45.200384508646898</v>
      </c>
      <c r="BO318" s="165">
        <v>2.0512745582858601E-2</v>
      </c>
      <c r="BP318" s="165">
        <v>9.7992576658725697E-2</v>
      </c>
      <c r="BQ318" s="165">
        <v>-6.8562332247640798</v>
      </c>
      <c r="BR318" s="165">
        <v>-9.9935955340299696</v>
      </c>
      <c r="BS318" s="289">
        <v>-0.70809620097386505</v>
      </c>
      <c r="BT318" s="297"/>
      <c r="BU318" s="284"/>
      <c r="BV318" s="298"/>
      <c r="BW318" s="297">
        <v>48</v>
      </c>
      <c r="BX318" s="297">
        <v>369</v>
      </c>
      <c r="BY318" s="297">
        <v>-4</v>
      </c>
      <c r="BZ318" s="297">
        <v>0</v>
      </c>
      <c r="CA318" s="284">
        <v>0</v>
      </c>
      <c r="CB318" s="298">
        <v>-4</v>
      </c>
      <c r="CC318" s="297"/>
      <c r="CD318" s="284"/>
      <c r="CE318" s="352"/>
      <c r="CF318" s="298"/>
      <c r="CG318" s="297"/>
      <c r="CH318" s="284"/>
      <c r="CI318" s="352"/>
      <c r="CJ318" s="298"/>
      <c r="CK318" s="297"/>
      <c r="CL318" s="284"/>
      <c r="CM318" s="352"/>
      <c r="CN318" s="298"/>
      <c r="CO318" s="297"/>
      <c r="CP318" s="284"/>
      <c r="CQ318" s="352"/>
      <c r="CR318" s="298"/>
      <c r="CS318" s="297"/>
      <c r="CT318" s="284"/>
      <c r="CU318" s="352"/>
      <c r="CV318" s="352"/>
      <c r="CW318" s="298"/>
      <c r="CX318" s="297"/>
      <c r="CY318" s="284"/>
      <c r="CZ318" s="352"/>
      <c r="DA318" s="352"/>
      <c r="DB318" s="298"/>
      <c r="DC318" s="297"/>
      <c r="DD318" s="284"/>
      <c r="DE318" s="352"/>
      <c r="DF318" s="352"/>
      <c r="DG318" s="298"/>
      <c r="DH318" s="320">
        <v>-4</v>
      </c>
      <c r="DI318" s="319">
        <v>-1.9837127625942199</v>
      </c>
      <c r="DJ318" s="163"/>
      <c r="DK318" s="163"/>
      <c r="DL318" s="163"/>
      <c r="DM318" s="163"/>
      <c r="DN318" s="163"/>
      <c r="DO318" s="163"/>
      <c r="DP318" s="165"/>
      <c r="DQ318" s="165"/>
      <c r="DR318" s="165"/>
      <c r="DS318" s="163"/>
      <c r="DT318" s="163"/>
      <c r="DU318" s="163"/>
      <c r="DV318" s="163"/>
      <c r="DW318" s="163"/>
      <c r="DX318" s="163"/>
      <c r="DY318" s="163"/>
      <c r="DZ318" s="163"/>
      <c r="EA318" s="163"/>
      <c r="EB318" s="163"/>
      <c r="EC318" s="163"/>
      <c r="ED318" s="165"/>
      <c r="EE318" s="165"/>
      <c r="EF318" s="165"/>
      <c r="EG318" s="165"/>
      <c r="EH318" s="166"/>
      <c r="EI318" s="165"/>
      <c r="EJ318" s="164"/>
      <c r="EK318" s="164"/>
      <c r="EL318" s="283"/>
      <c r="EM318" s="283"/>
      <c r="EN318" s="283"/>
      <c r="EO318" s="283"/>
      <c r="EP318" s="283"/>
      <c r="EQ318" s="283"/>
      <c r="ER318" s="165"/>
      <c r="ES318" s="166"/>
      <c r="ET318" s="166"/>
      <c r="EU318" s="166"/>
      <c r="EV318" s="166"/>
      <c r="EW318" s="166"/>
      <c r="EX318" s="289"/>
      <c r="EY318" s="291"/>
      <c r="EZ318" s="162"/>
      <c r="FA318" s="162"/>
      <c r="FB318" s="162"/>
      <c r="FC318" s="162"/>
      <c r="FD318" s="162"/>
      <c r="FE318" s="162"/>
      <c r="FF318" s="162"/>
      <c r="FG318" s="162"/>
      <c r="FH318" s="162"/>
      <c r="FI318" s="162"/>
      <c r="FJ318" s="162"/>
      <c r="FK318" s="162"/>
      <c r="FL318" s="162"/>
      <c r="FM318" s="162"/>
      <c r="FN318" s="162"/>
      <c r="FO318" s="162"/>
      <c r="FP318" s="162"/>
      <c r="FQ318" s="162"/>
      <c r="FR318" s="162"/>
      <c r="FS318" s="162"/>
      <c r="FT318" s="162"/>
      <c r="FU318" s="162"/>
      <c r="FV318" s="162"/>
      <c r="FW318" s="162"/>
      <c r="FX318" s="162"/>
      <c r="FY318" s="162"/>
      <c r="FZ318" s="162"/>
      <c r="GA318" s="162"/>
      <c r="GB318" s="162"/>
      <c r="GC318" s="162"/>
      <c r="GD318" s="162"/>
      <c r="GE318" s="162"/>
      <c r="GF318" s="162"/>
      <c r="GG318" s="162"/>
      <c r="GH318" s="162"/>
      <c r="GI318" s="162"/>
      <c r="GJ318" s="162"/>
      <c r="GK318" s="162"/>
      <c r="GL318" s="162"/>
      <c r="GM318" s="162"/>
      <c r="GN318" s="162"/>
      <c r="GO318" s="162"/>
      <c r="GP318" s="162"/>
      <c r="GQ318" s="162"/>
      <c r="GR318" s="162"/>
      <c r="GS318" s="162"/>
      <c r="GT318" s="162"/>
      <c r="GU318" s="162"/>
      <c r="GV318" s="162"/>
      <c r="GW318" s="162"/>
      <c r="GX318" s="162"/>
      <c r="GY318" s="162"/>
      <c r="GZ318" s="162"/>
      <c r="HA318" s="162"/>
      <c r="HB318" s="162"/>
      <c r="HC318" s="162"/>
      <c r="HD318" s="162"/>
      <c r="HE318" s="162"/>
      <c r="HF318" s="162"/>
      <c r="HG318" s="162"/>
      <c r="HH318" s="162"/>
      <c r="HI318" s="162"/>
      <c r="HJ318" s="162"/>
      <c r="HK318" s="162"/>
      <c r="HL318" s="162"/>
      <c r="HM318" s="162"/>
      <c r="HN318" s="162"/>
      <c r="HO318" s="162"/>
      <c r="HP318" s="162"/>
      <c r="HQ318" s="162"/>
      <c r="HR318" s="162"/>
      <c r="HS318" s="162"/>
      <c r="HT318" s="162"/>
      <c r="HU318" s="162"/>
      <c r="HV318" s="162"/>
      <c r="HW318" s="162"/>
      <c r="HX318" s="162"/>
      <c r="HY318" s="162"/>
      <c r="HZ318" s="162"/>
      <c r="IA318" s="162"/>
      <c r="IB318" s="162"/>
      <c r="IC318" s="162"/>
      <c r="ID318" s="162"/>
      <c r="IE318" s="162"/>
      <c r="IF318" s="162"/>
      <c r="IG318" s="162"/>
      <c r="IH318" s="162"/>
      <c r="II318" s="162"/>
      <c r="IJ318" s="162"/>
      <c r="IK318" s="162"/>
      <c r="IL318" s="162"/>
      <c r="IM318" s="162"/>
      <c r="IN318" s="162"/>
      <c r="IO318" s="162"/>
      <c r="IP318" s="162"/>
      <c r="IQ318" s="162"/>
      <c r="IR318" s="162"/>
      <c r="IS318" s="162"/>
      <c r="IT318" s="162"/>
      <c r="IU318" s="162"/>
      <c r="IV318" s="162"/>
      <c r="IW318" s="162"/>
      <c r="IX318" s="162"/>
      <c r="IY318" s="162"/>
      <c r="IZ318" s="162"/>
      <c r="JA318" s="162"/>
      <c r="JB318" s="162"/>
      <c r="JC318" s="162"/>
      <c r="JD318" s="162"/>
      <c r="JE318" s="162"/>
      <c r="JF318" s="162"/>
      <c r="JG318" s="162"/>
      <c r="JH318" s="162"/>
      <c r="JI318" s="162"/>
      <c r="JJ318" s="162"/>
      <c r="JK318" s="162"/>
      <c r="JL318" s="162"/>
    </row>
    <row r="319" spans="1:272" ht="13" customHeight="1">
      <c r="A319" s="160" t="s">
        <v>18</v>
      </c>
      <c r="B319" s="200">
        <v>9956</v>
      </c>
      <c r="C319" s="160">
        <v>10642</v>
      </c>
      <c r="D319" s="200"/>
      <c r="E319" s="200" t="s">
        <v>354</v>
      </c>
      <c r="G319" s="175"/>
      <c r="H319" s="206" t="s">
        <v>3334</v>
      </c>
      <c r="I319" s="206" t="s">
        <v>597</v>
      </c>
      <c r="J319" s="200">
        <v>32</v>
      </c>
      <c r="K319" s="161">
        <v>2</v>
      </c>
      <c r="L319" s="175" t="s">
        <v>837</v>
      </c>
      <c r="M319" s="210"/>
      <c r="N319" s="211"/>
      <c r="O319" s="175"/>
      <c r="P319" s="175"/>
      <c r="Q319" s="175"/>
      <c r="R319" s="175"/>
      <c r="S319" s="175"/>
      <c r="T319" s="175"/>
      <c r="U319" s="175"/>
      <c r="V319" s="175"/>
      <c r="W319" s="175"/>
      <c r="X319" s="175"/>
      <c r="Y319" s="210"/>
      <c r="Z319" s="163"/>
      <c r="AS319" s="283"/>
      <c r="AT319" s="283"/>
      <c r="AU319" s="283"/>
      <c r="AV319" s="283"/>
      <c r="AW319" s="283"/>
      <c r="AX319" s="283"/>
      <c r="AY319" s="165"/>
      <c r="AZ319" s="283"/>
      <c r="BA319" s="283"/>
      <c r="BB319" s="283"/>
      <c r="BC319" s="283"/>
      <c r="BD319" s="164"/>
      <c r="BE319" s="164"/>
      <c r="BF319" s="164"/>
      <c r="BG319" s="164"/>
      <c r="BH319" s="164"/>
      <c r="BI319" s="164"/>
      <c r="BJ319" s="164"/>
      <c r="BK319" s="164"/>
      <c r="BL319" s="165"/>
      <c r="BM319" s="165"/>
      <c r="BN319" s="165"/>
      <c r="BO319" s="165"/>
      <c r="BP319" s="165"/>
      <c r="BQ319" s="165"/>
      <c r="BR319" s="165"/>
      <c r="BS319" s="289"/>
      <c r="BT319" s="297"/>
      <c r="BU319" s="284"/>
      <c r="BV319" s="298"/>
      <c r="BW319" s="297"/>
      <c r="BX319" s="297"/>
      <c r="BY319" s="297"/>
      <c r="BZ319" s="297"/>
      <c r="CA319" s="284"/>
      <c r="CB319" s="298"/>
      <c r="CC319" s="297"/>
      <c r="CD319" s="284"/>
      <c r="CE319" s="352"/>
      <c r="CF319" s="298"/>
      <c r="CG319" s="297"/>
      <c r="CH319" s="284"/>
      <c r="CI319" s="352"/>
      <c r="CJ319" s="298"/>
      <c r="CK319" s="297"/>
      <c r="CL319" s="284"/>
      <c r="CM319" s="352"/>
      <c r="CN319" s="298"/>
      <c r="CO319" s="297"/>
      <c r="CP319" s="284"/>
      <c r="CQ319" s="352"/>
      <c r="CR319" s="298"/>
      <c r="CS319" s="297"/>
      <c r="CT319" s="284"/>
      <c r="CU319" s="352"/>
      <c r="CV319" s="352"/>
      <c r="CW319" s="298"/>
      <c r="CX319" s="297"/>
      <c r="CY319" s="284"/>
      <c r="CZ319" s="352"/>
      <c r="DA319" s="352"/>
      <c r="DB319" s="298"/>
      <c r="DC319" s="297"/>
      <c r="DD319" s="284"/>
      <c r="DE319" s="352"/>
      <c r="DF319" s="352"/>
      <c r="DG319" s="298"/>
      <c r="DH319" s="320"/>
      <c r="DI319" s="319"/>
      <c r="DP319" s="165"/>
      <c r="DQ319" s="165"/>
      <c r="DR319" s="165"/>
      <c r="ED319" s="165"/>
      <c r="EE319" s="165"/>
      <c r="EF319" s="165"/>
      <c r="EG319" s="165"/>
      <c r="EH319" s="166"/>
      <c r="EI319" s="166"/>
      <c r="EJ319" s="164"/>
      <c r="EK319" s="164"/>
      <c r="EL319" s="283"/>
      <c r="EM319" s="283"/>
      <c r="EN319" s="283"/>
      <c r="EO319" s="283"/>
      <c r="EP319" s="283"/>
      <c r="EQ319" s="283"/>
      <c r="ER319" s="165"/>
      <c r="ES319" s="166"/>
      <c r="ET319" s="166"/>
      <c r="EU319" s="166"/>
      <c r="EV319" s="166"/>
      <c r="EW319" s="166"/>
      <c r="EX319" s="289"/>
    </row>
    <row r="320" spans="1:272" ht="13" customHeight="1">
      <c r="A320" s="160" t="s">
        <v>18</v>
      </c>
      <c r="B320" s="200">
        <v>10918</v>
      </c>
      <c r="C320" s="160">
        <v>19251</v>
      </c>
      <c r="D320" s="200">
        <v>624413</v>
      </c>
      <c r="E320" s="200" t="s">
        <v>345</v>
      </c>
      <c r="F320" s="200"/>
      <c r="G320" s="175"/>
      <c r="H320" s="168" t="s">
        <v>39</v>
      </c>
      <c r="I320" s="169" t="s">
        <v>148</v>
      </c>
      <c r="J320" s="170">
        <v>29</v>
      </c>
      <c r="K320" s="161">
        <v>3</v>
      </c>
      <c r="L320" s="161" t="s">
        <v>837</v>
      </c>
      <c r="Z320" s="163">
        <v>162</v>
      </c>
      <c r="AA320" s="163">
        <v>695</v>
      </c>
      <c r="AB320" s="163">
        <v>608</v>
      </c>
      <c r="AC320" s="163">
        <v>146</v>
      </c>
      <c r="AD320" s="163">
        <v>81</v>
      </c>
      <c r="AE320" s="163">
        <v>31</v>
      </c>
      <c r="AF320" s="163">
        <v>0</v>
      </c>
      <c r="AG320" s="163">
        <v>34</v>
      </c>
      <c r="AH320" s="163">
        <v>91</v>
      </c>
      <c r="AI320" s="163">
        <v>88</v>
      </c>
      <c r="AJ320" s="163">
        <v>3</v>
      </c>
      <c r="AK320" s="163">
        <v>0</v>
      </c>
      <c r="AL320" s="163">
        <v>70</v>
      </c>
      <c r="AM320" s="163">
        <v>4</v>
      </c>
      <c r="AN320" s="163">
        <v>172</v>
      </c>
      <c r="AO320" s="163">
        <v>13</v>
      </c>
      <c r="AP320" s="163">
        <v>4</v>
      </c>
      <c r="AQ320" s="163">
        <v>0</v>
      </c>
      <c r="AR320" s="163">
        <v>14</v>
      </c>
      <c r="AS320" s="283">
        <v>0.100719424</v>
      </c>
      <c r="AT320" s="283">
        <v>0.247482014</v>
      </c>
      <c r="AU320" s="283">
        <v>0.42824601000000001</v>
      </c>
      <c r="AV320" s="283">
        <v>0.26879270999999999</v>
      </c>
      <c r="AW320" s="283">
        <v>0.12954545000000001</v>
      </c>
      <c r="AX320" s="283">
        <v>0.45909091000000002</v>
      </c>
      <c r="AY320" s="363">
        <v>116.319</v>
      </c>
      <c r="AZ320" s="283">
        <v>9.737693E-2</v>
      </c>
      <c r="BA320" s="283">
        <v>0.42141230000000002</v>
      </c>
      <c r="BB320" s="283">
        <v>0.15717539799999999</v>
      </c>
      <c r="BC320" s="283">
        <v>0.42141230000000002</v>
      </c>
      <c r="BD320" s="164">
        <v>0.27586206800000002</v>
      </c>
      <c r="BE320" s="164">
        <v>0.24013157800000001</v>
      </c>
      <c r="BF320" s="164">
        <v>0.32949640200000002</v>
      </c>
      <c r="BG320" s="164">
        <v>0.45888157800000001</v>
      </c>
      <c r="BH320" s="164">
        <v>0.78837798000000003</v>
      </c>
      <c r="BI320" s="164">
        <v>0.21875</v>
      </c>
      <c r="BJ320" s="165">
        <v>139.264045851443</v>
      </c>
      <c r="BK320" s="164">
        <v>0.33985282060206301</v>
      </c>
      <c r="BL320" s="165">
        <v>16.598851905753701</v>
      </c>
      <c r="BM320" s="165">
        <v>97.898611688604404</v>
      </c>
      <c r="BN320" s="165">
        <v>121.924458457802</v>
      </c>
      <c r="BO320" s="165">
        <v>-0.64477521075809296</v>
      </c>
      <c r="BP320" s="165">
        <v>-4.12957920134067</v>
      </c>
      <c r="BQ320" s="165">
        <v>20.8141287736034</v>
      </c>
      <c r="BR320" s="165">
        <v>14.0915364190841</v>
      </c>
      <c r="BS320" s="289">
        <v>2.1496359630730799</v>
      </c>
      <c r="BT320" s="297"/>
      <c r="BU320" s="284"/>
      <c r="BV320" s="298"/>
      <c r="BW320" s="297"/>
      <c r="BX320" s="297"/>
      <c r="BY320" s="297"/>
      <c r="BZ320" s="297"/>
      <c r="CA320" s="284"/>
      <c r="CB320" s="298"/>
      <c r="CC320" s="297">
        <v>158</v>
      </c>
      <c r="CD320" s="284">
        <v>1386.1</v>
      </c>
      <c r="CE320" s="352">
        <v>-4</v>
      </c>
      <c r="CF320" s="298">
        <v>-8</v>
      </c>
      <c r="CG320" s="297"/>
      <c r="CH320" s="284"/>
      <c r="CI320" s="352"/>
      <c r="CJ320" s="298"/>
      <c r="CK320" s="297"/>
      <c r="CL320" s="284"/>
      <c r="CM320" s="352"/>
      <c r="CN320" s="298"/>
      <c r="CO320" s="297"/>
      <c r="CP320" s="284"/>
      <c r="CQ320" s="352"/>
      <c r="CR320" s="298"/>
      <c r="CS320" s="297"/>
      <c r="CT320" s="284"/>
      <c r="CU320" s="352"/>
      <c r="CV320" s="352"/>
      <c r="CW320" s="298"/>
      <c r="CX320" s="297"/>
      <c r="CY320" s="284"/>
      <c r="CZ320" s="352"/>
      <c r="DA320" s="352"/>
      <c r="DB320" s="298"/>
      <c r="DC320" s="297"/>
      <c r="DD320" s="284"/>
      <c r="DE320" s="352"/>
      <c r="DF320" s="352"/>
      <c r="DG320" s="298"/>
      <c r="DH320" s="320">
        <v>-4</v>
      </c>
      <c r="DI320" s="319">
        <v>-16.388752937316799</v>
      </c>
      <c r="DP320" s="165"/>
      <c r="DQ320" s="165"/>
      <c r="DR320" s="165"/>
      <c r="ED320" s="165"/>
      <c r="EE320" s="165"/>
      <c r="EF320" s="165"/>
      <c r="EG320" s="165"/>
      <c r="EH320" s="166"/>
      <c r="EI320" s="165"/>
      <c r="EJ320" s="164"/>
      <c r="EK320" s="164"/>
      <c r="EL320" s="283"/>
      <c r="EM320" s="283"/>
      <c r="EN320" s="283"/>
      <c r="EO320" s="283"/>
      <c r="EP320" s="283"/>
      <c r="EQ320" s="283"/>
      <c r="ER320" s="165"/>
      <c r="ES320" s="166"/>
      <c r="ET320" s="166"/>
      <c r="EU320" s="166"/>
      <c r="EV320" s="166"/>
      <c r="EW320" s="166"/>
      <c r="EX320" s="289"/>
    </row>
    <row r="321" spans="1:154" ht="13" customHeight="1">
      <c r="A321" s="160" t="s">
        <v>18</v>
      </c>
      <c r="B321" s="160">
        <v>9319</v>
      </c>
      <c r="C321" s="160">
        <v>12161</v>
      </c>
      <c r="D321" s="160">
        <v>593428</v>
      </c>
      <c r="E321" s="160" t="s">
        <v>2172</v>
      </c>
      <c r="G321" s="175"/>
      <c r="H321" s="168" t="s">
        <v>231</v>
      </c>
      <c r="I321" s="169" t="s">
        <v>232</v>
      </c>
      <c r="J321" s="170">
        <v>31</v>
      </c>
      <c r="K321" s="161">
        <v>4</v>
      </c>
      <c r="L321" s="161" t="s">
        <v>837</v>
      </c>
      <c r="Z321" s="163">
        <v>111</v>
      </c>
      <c r="AA321" s="163">
        <v>463</v>
      </c>
      <c r="AB321" s="163">
        <v>428</v>
      </c>
      <c r="AC321" s="163">
        <v>113</v>
      </c>
      <c r="AD321" s="163">
        <v>86</v>
      </c>
      <c r="AE321" s="163">
        <v>15</v>
      </c>
      <c r="AF321" s="163">
        <v>1</v>
      </c>
      <c r="AG321" s="163">
        <v>11</v>
      </c>
      <c r="AH321" s="163">
        <v>50</v>
      </c>
      <c r="AI321" s="163">
        <v>44</v>
      </c>
      <c r="AJ321" s="163">
        <v>13</v>
      </c>
      <c r="AK321" s="163">
        <v>3</v>
      </c>
      <c r="AL321" s="163">
        <v>28</v>
      </c>
      <c r="AM321" s="163">
        <v>0</v>
      </c>
      <c r="AN321" s="163">
        <v>79</v>
      </c>
      <c r="AO321" s="163">
        <v>1</v>
      </c>
      <c r="AP321" s="163">
        <v>6</v>
      </c>
      <c r="AQ321" s="163">
        <v>0</v>
      </c>
      <c r="AR321" s="163">
        <v>13</v>
      </c>
      <c r="AS321" s="283">
        <v>6.0475161E-2</v>
      </c>
      <c r="AT321" s="283">
        <v>0.17062634900000001</v>
      </c>
      <c r="AU321" s="283">
        <v>0.41408451000000002</v>
      </c>
      <c r="AV321" s="283">
        <v>0.18591548999999999</v>
      </c>
      <c r="AW321" s="283">
        <v>5.0704230000000003E-2</v>
      </c>
      <c r="AX321" s="283">
        <v>0.32957745999999999</v>
      </c>
      <c r="AY321" s="363">
        <v>111.289</v>
      </c>
      <c r="AZ321" s="283">
        <v>7.3061909999999994E-2</v>
      </c>
      <c r="BA321" s="283">
        <v>0.47887323900000001</v>
      </c>
      <c r="BB321" s="283">
        <v>0.17746478800000001</v>
      </c>
      <c r="BC321" s="283">
        <v>0.34366197100000001</v>
      </c>
      <c r="BD321" s="164">
        <v>0.296511627</v>
      </c>
      <c r="BE321" s="164">
        <v>0.26401869100000003</v>
      </c>
      <c r="BF321" s="164">
        <v>0.30669546399999997</v>
      </c>
      <c r="BG321" s="164">
        <v>0.380841121</v>
      </c>
      <c r="BH321" s="164">
        <v>0.68753658500000003</v>
      </c>
      <c r="BI321" s="164">
        <v>0.11682243</v>
      </c>
      <c r="BJ321" s="165">
        <v>74.373322276558</v>
      </c>
      <c r="BK321" s="164">
        <v>0.29977385619289099</v>
      </c>
      <c r="BL321" s="165">
        <v>-3.87750121420726</v>
      </c>
      <c r="BM321" s="165">
        <v>50.283345950483202</v>
      </c>
      <c r="BN321" s="165">
        <v>95.111728483964995</v>
      </c>
      <c r="BO321" s="165">
        <v>-0.38821457834476503</v>
      </c>
      <c r="BP321" s="165">
        <v>2.6124497428536402</v>
      </c>
      <c r="BQ321" s="165">
        <v>19.5975641351611</v>
      </c>
      <c r="BR321" s="165">
        <v>-9.3985224426843303E-2</v>
      </c>
      <c r="BS321" s="289">
        <v>2.0239919293186999</v>
      </c>
      <c r="BT321" s="297"/>
      <c r="BU321" s="284"/>
      <c r="BV321" s="298"/>
      <c r="BW321" s="297"/>
      <c r="BX321" s="297"/>
      <c r="BY321" s="297"/>
      <c r="BZ321" s="297"/>
      <c r="CA321" s="284"/>
      <c r="CB321" s="298"/>
      <c r="CC321" s="297"/>
      <c r="CD321" s="284"/>
      <c r="CE321" s="352"/>
      <c r="CF321" s="298"/>
      <c r="CG321" s="297">
        <v>85</v>
      </c>
      <c r="CH321" s="284">
        <v>735.2</v>
      </c>
      <c r="CI321" s="352">
        <v>-1</v>
      </c>
      <c r="CJ321" s="298">
        <v>6</v>
      </c>
      <c r="CK321" s="297"/>
      <c r="CL321" s="284"/>
      <c r="CM321" s="352"/>
      <c r="CN321" s="298"/>
      <c r="CO321" s="297">
        <v>20</v>
      </c>
      <c r="CP321" s="284">
        <v>152</v>
      </c>
      <c r="CQ321" s="352">
        <v>0</v>
      </c>
      <c r="CR321" s="298">
        <v>-2</v>
      </c>
      <c r="CS321" s="297"/>
      <c r="CT321" s="284"/>
      <c r="CU321" s="352"/>
      <c r="CV321" s="352"/>
      <c r="CW321" s="298"/>
      <c r="CX321" s="297"/>
      <c r="CY321" s="284"/>
      <c r="CZ321" s="352"/>
      <c r="DA321" s="352"/>
      <c r="DB321" s="298"/>
      <c r="DC321" s="297"/>
      <c r="DD321" s="284"/>
      <c r="DE321" s="352"/>
      <c r="DF321" s="352"/>
      <c r="DG321" s="298"/>
      <c r="DH321" s="320">
        <v>-1</v>
      </c>
      <c r="DI321" s="319">
        <v>4.2950704097747803</v>
      </c>
      <c r="DP321" s="165"/>
      <c r="DQ321" s="165"/>
      <c r="DR321" s="165"/>
      <c r="ED321" s="165"/>
      <c r="EE321" s="165"/>
      <c r="EF321" s="165"/>
      <c r="EG321" s="165"/>
      <c r="EH321" s="166"/>
      <c r="EI321" s="165"/>
      <c r="EJ321" s="164"/>
      <c r="EK321" s="164"/>
      <c r="EL321" s="283"/>
      <c r="EM321" s="283"/>
      <c r="EN321" s="283"/>
      <c r="EO321" s="283"/>
      <c r="EP321" s="283"/>
      <c r="EQ321" s="283"/>
      <c r="ER321" s="165"/>
      <c r="ES321" s="166"/>
      <c r="ET321" s="166"/>
      <c r="EU321" s="166"/>
      <c r="EV321" s="166"/>
      <c r="EW321" s="166"/>
      <c r="EX321" s="289"/>
    </row>
    <row r="322" spans="1:154" ht="13" customHeight="1">
      <c r="A322" s="160" t="s">
        <v>18</v>
      </c>
      <c r="B322" s="160">
        <v>11817</v>
      </c>
      <c r="C322" s="160">
        <v>26294</v>
      </c>
      <c r="D322" s="160">
        <v>681082</v>
      </c>
      <c r="E322" s="160" t="s">
        <v>13</v>
      </c>
      <c r="G322" s="175"/>
      <c r="H322" s="162" t="s">
        <v>3093</v>
      </c>
      <c r="I322" s="162" t="s">
        <v>3094</v>
      </c>
      <c r="J322" s="160">
        <v>26</v>
      </c>
      <c r="K322" s="161">
        <v>4</v>
      </c>
      <c r="L322" s="161" t="s">
        <v>46</v>
      </c>
      <c r="Z322" s="163">
        <v>148</v>
      </c>
      <c r="AA322" s="163">
        <v>571</v>
      </c>
      <c r="AB322" s="163">
        <v>506</v>
      </c>
      <c r="AC322" s="163">
        <v>124</v>
      </c>
      <c r="AD322" s="163">
        <v>92</v>
      </c>
      <c r="AE322" s="163">
        <v>19</v>
      </c>
      <c r="AF322" s="163">
        <v>2</v>
      </c>
      <c r="AG322" s="163">
        <v>11</v>
      </c>
      <c r="AH322" s="163">
        <v>65</v>
      </c>
      <c r="AI322" s="163">
        <v>57</v>
      </c>
      <c r="AJ322" s="163">
        <v>32</v>
      </c>
      <c r="AK322" s="163">
        <v>3</v>
      </c>
      <c r="AL322" s="163">
        <v>53</v>
      </c>
      <c r="AM322" s="163">
        <v>1</v>
      </c>
      <c r="AN322" s="163">
        <v>93</v>
      </c>
      <c r="AO322" s="163">
        <v>3</v>
      </c>
      <c r="AP322" s="163">
        <v>9</v>
      </c>
      <c r="AQ322" s="163">
        <v>0</v>
      </c>
      <c r="AR322" s="163">
        <v>9</v>
      </c>
      <c r="AS322" s="283">
        <v>9.2819613999999995E-2</v>
      </c>
      <c r="AT322" s="283">
        <v>0.16287215399999999</v>
      </c>
      <c r="AU322" s="283">
        <v>0.33175355000000001</v>
      </c>
      <c r="AV322" s="283">
        <v>0.30331754</v>
      </c>
      <c r="AW322" s="283">
        <v>3.5545019999999997E-2</v>
      </c>
      <c r="AX322" s="283">
        <v>0.30805686999999998</v>
      </c>
      <c r="AY322" s="363">
        <v>109.81399999999999</v>
      </c>
      <c r="AZ322" s="283">
        <v>6.3636360000000003E-2</v>
      </c>
      <c r="BA322" s="283">
        <v>0.43095238000000002</v>
      </c>
      <c r="BB322" s="283">
        <v>0.2</v>
      </c>
      <c r="BC322" s="283">
        <v>0.36904761899999999</v>
      </c>
      <c r="BD322" s="164">
        <v>0.27493917200000001</v>
      </c>
      <c r="BE322" s="164">
        <v>0.24505928799999999</v>
      </c>
      <c r="BF322" s="164">
        <v>0.31523642699999999</v>
      </c>
      <c r="BG322" s="164">
        <v>0.35573122499999998</v>
      </c>
      <c r="BH322" s="164">
        <v>0.67096765199999997</v>
      </c>
      <c r="BI322" s="164">
        <v>0.110671937</v>
      </c>
      <c r="BJ322" s="165">
        <v>70.457699240393495</v>
      </c>
      <c r="BK322" s="164">
        <v>0.29591714677057701</v>
      </c>
      <c r="BL322" s="165">
        <v>-6.5544207655889304</v>
      </c>
      <c r="BM322" s="165">
        <v>60.240058135141602</v>
      </c>
      <c r="BN322" s="165">
        <v>88.249555372561403</v>
      </c>
      <c r="BO322" s="165">
        <v>1.11764084545749</v>
      </c>
      <c r="BP322" s="165">
        <v>4.5828773006796801</v>
      </c>
      <c r="BQ322" s="165">
        <v>18.045637244026199</v>
      </c>
      <c r="BR322" s="165">
        <v>-3.4403979742032802</v>
      </c>
      <c r="BS322" s="289">
        <v>1.8637124435169901</v>
      </c>
      <c r="BT322" s="297"/>
      <c r="BU322" s="284"/>
      <c r="BV322" s="298"/>
      <c r="BW322" s="297"/>
      <c r="BX322" s="297"/>
      <c r="BY322" s="297"/>
      <c r="BZ322" s="297"/>
      <c r="CA322" s="284"/>
      <c r="CB322" s="298"/>
      <c r="CC322" s="297"/>
      <c r="CD322" s="284"/>
      <c r="CE322" s="352"/>
      <c r="CF322" s="298"/>
      <c r="CG322" s="297">
        <v>136</v>
      </c>
      <c r="CH322" s="284">
        <v>1123</v>
      </c>
      <c r="CI322" s="352">
        <v>7</v>
      </c>
      <c r="CJ322" s="298">
        <v>1</v>
      </c>
      <c r="CK322" s="297"/>
      <c r="CL322" s="284"/>
      <c r="CM322" s="352"/>
      <c r="CN322" s="298"/>
      <c r="CO322" s="297">
        <v>14</v>
      </c>
      <c r="CP322" s="284">
        <v>69.099999999999994</v>
      </c>
      <c r="CQ322" s="352">
        <v>-1</v>
      </c>
      <c r="CR322" s="298">
        <v>0</v>
      </c>
      <c r="CS322" s="297"/>
      <c r="CT322" s="284"/>
      <c r="CU322" s="352"/>
      <c r="CV322" s="352"/>
      <c r="CW322" s="298"/>
      <c r="CX322" s="297"/>
      <c r="CY322" s="284"/>
      <c r="CZ322" s="352"/>
      <c r="DA322" s="352"/>
      <c r="DB322" s="298"/>
      <c r="DC322" s="297"/>
      <c r="DD322" s="284"/>
      <c r="DE322" s="352"/>
      <c r="DF322" s="352"/>
      <c r="DG322" s="298"/>
      <c r="DH322" s="320">
        <v>6</v>
      </c>
      <c r="DI322" s="319">
        <v>2.4981529712677002</v>
      </c>
      <c r="DP322" s="165"/>
      <c r="DQ322" s="165"/>
      <c r="DR322" s="165"/>
      <c r="ED322" s="165"/>
      <c r="EE322" s="165"/>
      <c r="EF322" s="165"/>
      <c r="EG322" s="165"/>
      <c r="EH322" s="166"/>
      <c r="EI322" s="165"/>
      <c r="EJ322" s="164"/>
      <c r="EK322" s="164"/>
      <c r="EL322" s="283"/>
      <c r="EM322" s="283"/>
      <c r="EN322" s="283"/>
      <c r="EO322" s="283"/>
      <c r="EP322" s="283"/>
      <c r="EQ322" s="283"/>
      <c r="ER322" s="165"/>
      <c r="ES322" s="166"/>
      <c r="ET322" s="166"/>
      <c r="EU322" s="166"/>
      <c r="EV322" s="166"/>
      <c r="EW322" s="166"/>
      <c r="EX322" s="289"/>
    </row>
    <row r="323" spans="1:154" ht="13" customHeight="1">
      <c r="A323" s="160" t="s">
        <v>18</v>
      </c>
      <c r="B323" s="160">
        <v>10420</v>
      </c>
      <c r="C323" s="160">
        <v>18360</v>
      </c>
      <c r="D323" s="160">
        <v>663586</v>
      </c>
      <c r="E323" s="160" t="s">
        <v>555</v>
      </c>
      <c r="G323" s="175"/>
      <c r="H323" s="168" t="s">
        <v>805</v>
      </c>
      <c r="I323" s="169" t="s">
        <v>595</v>
      </c>
      <c r="J323" s="170">
        <v>27</v>
      </c>
      <c r="K323" s="161">
        <v>5</v>
      </c>
      <c r="L323" s="161" t="s">
        <v>837</v>
      </c>
      <c r="Z323" s="163">
        <v>110</v>
      </c>
      <c r="AA323" s="163">
        <v>469</v>
      </c>
      <c r="AB323" s="163">
        <v>425</v>
      </c>
      <c r="AC323" s="163">
        <v>109</v>
      </c>
      <c r="AD323" s="163">
        <v>62</v>
      </c>
      <c r="AE323" s="163">
        <v>26</v>
      </c>
      <c r="AF323" s="163">
        <v>2</v>
      </c>
      <c r="AG323" s="163">
        <v>19</v>
      </c>
      <c r="AH323" s="163">
        <v>63</v>
      </c>
      <c r="AI323" s="163">
        <v>56</v>
      </c>
      <c r="AJ323" s="163">
        <v>0</v>
      </c>
      <c r="AK323" s="163">
        <v>0</v>
      </c>
      <c r="AL323" s="163">
        <v>37</v>
      </c>
      <c r="AM323" s="163">
        <v>0</v>
      </c>
      <c r="AN323" s="163">
        <v>118</v>
      </c>
      <c r="AO323" s="163">
        <v>5</v>
      </c>
      <c r="AP323" s="163">
        <v>2</v>
      </c>
      <c r="AQ323" s="163">
        <v>0</v>
      </c>
      <c r="AR323" s="163">
        <v>6</v>
      </c>
      <c r="AS323" s="283">
        <v>7.8891257000000006E-2</v>
      </c>
      <c r="AT323" s="283">
        <v>0.25159914700000002</v>
      </c>
      <c r="AU323" s="283">
        <v>0.37216828000000002</v>
      </c>
      <c r="AV323" s="283">
        <v>0.25889968000000002</v>
      </c>
      <c r="AW323" s="283">
        <v>0.14886731</v>
      </c>
      <c r="AX323" s="283">
        <v>0.53398058000000004</v>
      </c>
      <c r="AY323" s="363">
        <v>114.703</v>
      </c>
      <c r="AZ323" s="283">
        <v>0.12883771999999999</v>
      </c>
      <c r="BA323" s="283">
        <v>0.35922330000000002</v>
      </c>
      <c r="BB323" s="283">
        <v>0.21035598699999999</v>
      </c>
      <c r="BC323" s="283">
        <v>0.43042071100000001</v>
      </c>
      <c r="BD323" s="164">
        <v>0.31034482699999999</v>
      </c>
      <c r="BE323" s="164">
        <v>0.256470588</v>
      </c>
      <c r="BF323" s="164">
        <v>0.32196162</v>
      </c>
      <c r="BG323" s="164">
        <v>0.46117647000000001</v>
      </c>
      <c r="BH323" s="164">
        <v>0.78313809000000001</v>
      </c>
      <c r="BI323" s="164">
        <v>0.20470588200000001</v>
      </c>
      <c r="BJ323" s="165">
        <v>130.32305982586601</v>
      </c>
      <c r="BK323" s="164">
        <v>0.33795924811983402</v>
      </c>
      <c r="BL323" s="165">
        <v>10.486454752717099</v>
      </c>
      <c r="BM323" s="165">
        <v>65.349170347187595</v>
      </c>
      <c r="BN323" s="165">
        <v>115.943395312375</v>
      </c>
      <c r="BO323" s="165">
        <v>-0.25268253441928201</v>
      </c>
      <c r="BP323" s="165">
        <v>-1.18139204382896</v>
      </c>
      <c r="BQ323" s="165">
        <v>22.903961430979798</v>
      </c>
      <c r="BR323" s="165">
        <v>7.7602018541432898</v>
      </c>
      <c r="BS323" s="289">
        <v>2.3654691351440702</v>
      </c>
      <c r="BT323" s="297"/>
      <c r="BU323" s="284"/>
      <c r="BV323" s="298"/>
      <c r="BW323" s="297"/>
      <c r="BX323" s="297"/>
      <c r="BY323" s="297"/>
      <c r="BZ323" s="297"/>
      <c r="CA323" s="284"/>
      <c r="CB323" s="298"/>
      <c r="CC323" s="297"/>
      <c r="CD323" s="284"/>
      <c r="CE323" s="352"/>
      <c r="CF323" s="298"/>
      <c r="CG323" s="297"/>
      <c r="CH323" s="284"/>
      <c r="CI323" s="352"/>
      <c r="CJ323" s="298"/>
      <c r="CK323" s="297">
        <v>109</v>
      </c>
      <c r="CL323" s="284">
        <v>960.1</v>
      </c>
      <c r="CM323" s="352">
        <v>-1</v>
      </c>
      <c r="CN323" s="298">
        <v>-4</v>
      </c>
      <c r="CO323" s="297"/>
      <c r="CP323" s="284"/>
      <c r="CQ323" s="352"/>
      <c r="CR323" s="298"/>
      <c r="CS323" s="297"/>
      <c r="CT323" s="284"/>
      <c r="CU323" s="352"/>
      <c r="CV323" s="352"/>
      <c r="CW323" s="298"/>
      <c r="CX323" s="297"/>
      <c r="CY323" s="284"/>
      <c r="CZ323" s="352"/>
      <c r="DA323" s="352"/>
      <c r="DB323" s="298"/>
      <c r="DC323" s="297"/>
      <c r="DD323" s="284"/>
      <c r="DE323" s="352"/>
      <c r="DF323" s="352"/>
      <c r="DG323" s="298"/>
      <c r="DH323" s="320">
        <v>-1</v>
      </c>
      <c r="DI323" s="319">
        <v>-0.45224177837371798</v>
      </c>
      <c r="DP323" s="165"/>
      <c r="DQ323" s="165"/>
      <c r="DR323" s="165"/>
      <c r="ED323" s="165"/>
      <c r="EE323" s="165"/>
      <c r="EF323" s="165"/>
      <c r="EG323" s="165"/>
      <c r="EH323" s="166"/>
      <c r="EI323" s="165"/>
      <c r="EJ323" s="164"/>
      <c r="EK323" s="164"/>
      <c r="EL323" s="283"/>
      <c r="EM323" s="283"/>
      <c r="EN323" s="283"/>
      <c r="EO323" s="283"/>
      <c r="EP323" s="283"/>
      <c r="EQ323" s="283"/>
      <c r="ER323" s="165"/>
      <c r="ES323" s="166"/>
      <c r="ET323" s="166"/>
      <c r="EU323" s="166"/>
      <c r="EV323" s="166"/>
      <c r="EW323" s="166"/>
      <c r="EX323" s="289"/>
    </row>
    <row r="324" spans="1:154" ht="13" customHeight="1">
      <c r="A324" s="160" t="s">
        <v>18</v>
      </c>
      <c r="B324" s="160">
        <v>11623</v>
      </c>
      <c r="C324" s="160">
        <v>19734</v>
      </c>
      <c r="D324" s="160">
        <v>668942</v>
      </c>
      <c r="E324" s="160" t="s">
        <v>598</v>
      </c>
      <c r="G324" s="175"/>
      <c r="H324" s="168" t="s">
        <v>852</v>
      </c>
      <c r="I324" s="169" t="s">
        <v>533</v>
      </c>
      <c r="J324" s="170">
        <v>30</v>
      </c>
      <c r="K324" s="161">
        <v>5</v>
      </c>
      <c r="L324" s="161" t="s">
        <v>46</v>
      </c>
      <c r="Z324" s="163">
        <v>143</v>
      </c>
      <c r="AA324" s="163">
        <v>476</v>
      </c>
      <c r="AB324" s="163">
        <v>422</v>
      </c>
      <c r="AC324" s="163">
        <v>95</v>
      </c>
      <c r="AD324" s="163">
        <v>66</v>
      </c>
      <c r="AE324" s="163">
        <v>19</v>
      </c>
      <c r="AF324" s="163">
        <v>2</v>
      </c>
      <c r="AG324" s="163">
        <v>8</v>
      </c>
      <c r="AH324" s="163">
        <v>48</v>
      </c>
      <c r="AI324" s="163">
        <v>31</v>
      </c>
      <c r="AJ324" s="163">
        <v>10</v>
      </c>
      <c r="AK324" s="163">
        <v>4</v>
      </c>
      <c r="AL324" s="163">
        <v>46</v>
      </c>
      <c r="AM324" s="163">
        <v>1</v>
      </c>
      <c r="AN324" s="163">
        <v>108</v>
      </c>
      <c r="AO324" s="163">
        <v>3</v>
      </c>
      <c r="AP324" s="163">
        <v>2</v>
      </c>
      <c r="AQ324" s="163">
        <v>1</v>
      </c>
      <c r="AR324" s="163">
        <v>6</v>
      </c>
      <c r="AS324" s="283">
        <v>9.6638655000000004E-2</v>
      </c>
      <c r="AT324" s="283">
        <v>0.226890756</v>
      </c>
      <c r="AU324" s="283">
        <v>0.36908517000000002</v>
      </c>
      <c r="AV324" s="283">
        <v>0.23028391000000001</v>
      </c>
      <c r="AW324" s="283">
        <v>5.6426329999999997E-2</v>
      </c>
      <c r="AX324" s="283">
        <v>0.37617555000000003</v>
      </c>
      <c r="AY324" s="363">
        <v>108.35</v>
      </c>
      <c r="AZ324" s="283">
        <v>0.10147212999999999</v>
      </c>
      <c r="BA324" s="283">
        <v>0.393650793</v>
      </c>
      <c r="BB324" s="283">
        <v>0.18412698399999999</v>
      </c>
      <c r="BC324" s="283">
        <v>0.42222222199999998</v>
      </c>
      <c r="BD324" s="164">
        <v>0.28246753200000002</v>
      </c>
      <c r="BE324" s="164">
        <v>0.22511848300000001</v>
      </c>
      <c r="BF324" s="164">
        <v>0.30443974600000001</v>
      </c>
      <c r="BG324" s="164">
        <v>0.33649288999999999</v>
      </c>
      <c r="BH324" s="164">
        <v>0.64093263599999994</v>
      </c>
      <c r="BI324" s="164">
        <v>0.11137440699999999</v>
      </c>
      <c r="BJ324" s="165">
        <v>71.954890657377604</v>
      </c>
      <c r="BK324" s="164">
        <v>0.28554141294148</v>
      </c>
      <c r="BL324" s="165">
        <v>-9.4390148520212893</v>
      </c>
      <c r="BM324" s="165">
        <v>46.2425472438592</v>
      </c>
      <c r="BN324" s="165">
        <v>91.025790977988507</v>
      </c>
      <c r="BO324" s="165">
        <v>0.51049004595649805</v>
      </c>
      <c r="BP324" s="165">
        <v>-1.6234602481126701</v>
      </c>
      <c r="BQ324" s="165">
        <v>18.245931551817399</v>
      </c>
      <c r="BR324" s="165">
        <v>-6.5112075060349204</v>
      </c>
      <c r="BS324" s="289">
        <v>1.8843983848749</v>
      </c>
      <c r="BT324" s="297"/>
      <c r="BU324" s="284"/>
      <c r="BV324" s="298"/>
      <c r="BW324" s="297"/>
      <c r="BX324" s="297"/>
      <c r="BY324" s="297"/>
      <c r="BZ324" s="297"/>
      <c r="CA324" s="284"/>
      <c r="CB324" s="298"/>
      <c r="CC324" s="297">
        <v>1</v>
      </c>
      <c r="CD324" s="284">
        <v>1</v>
      </c>
      <c r="CE324" s="352">
        <v>0</v>
      </c>
      <c r="CF324" s="298"/>
      <c r="CG324" s="297">
        <v>11</v>
      </c>
      <c r="CH324" s="284">
        <v>66</v>
      </c>
      <c r="CI324" s="352">
        <v>2</v>
      </c>
      <c r="CJ324" s="298">
        <v>2</v>
      </c>
      <c r="CK324" s="297">
        <v>130</v>
      </c>
      <c r="CL324" s="284">
        <v>943.1</v>
      </c>
      <c r="CM324" s="352">
        <v>7</v>
      </c>
      <c r="CN324" s="298">
        <v>7</v>
      </c>
      <c r="CO324" s="297"/>
      <c r="CP324" s="284"/>
      <c r="CQ324" s="352"/>
      <c r="CR324" s="298"/>
      <c r="CS324" s="297">
        <v>6</v>
      </c>
      <c r="CT324" s="284">
        <v>29</v>
      </c>
      <c r="CU324" s="352">
        <v>-1</v>
      </c>
      <c r="CV324" s="352">
        <v>0</v>
      </c>
      <c r="CW324" s="298">
        <v>0</v>
      </c>
      <c r="CX324" s="297"/>
      <c r="CY324" s="284"/>
      <c r="CZ324" s="352"/>
      <c r="DA324" s="352"/>
      <c r="DB324" s="298"/>
      <c r="DC324" s="297"/>
      <c r="DD324" s="284"/>
      <c r="DE324" s="352"/>
      <c r="DF324" s="352"/>
      <c r="DG324" s="298"/>
      <c r="DH324" s="320">
        <v>8</v>
      </c>
      <c r="DI324" s="319">
        <v>8.8749567270278895</v>
      </c>
      <c r="DP324" s="165"/>
      <c r="DQ324" s="165"/>
      <c r="DR324" s="165"/>
      <c r="ED324" s="165"/>
      <c r="EE324" s="165"/>
      <c r="EF324" s="165"/>
      <c r="EG324" s="165"/>
      <c r="EH324" s="166"/>
      <c r="EI324" s="165"/>
      <c r="EJ324" s="164"/>
      <c r="EK324" s="164"/>
      <c r="EL324" s="283"/>
      <c r="EM324" s="283"/>
      <c r="EN324" s="283"/>
      <c r="EO324" s="283"/>
      <c r="EP324" s="283"/>
      <c r="EQ324" s="283"/>
      <c r="ER324" s="165"/>
      <c r="ES324" s="166"/>
      <c r="ET324" s="166"/>
      <c r="EU324" s="166"/>
      <c r="EV324" s="166"/>
      <c r="EW324" s="166"/>
      <c r="EX324" s="289"/>
    </row>
    <row r="325" spans="1:154" ht="13" customHeight="1">
      <c r="A325" s="160" t="s">
        <v>18</v>
      </c>
      <c r="B325" s="160">
        <v>12331</v>
      </c>
      <c r="C325" s="160">
        <v>21707</v>
      </c>
      <c r="D325" s="160">
        <v>665828</v>
      </c>
      <c r="E325" s="160" t="s">
        <v>16</v>
      </c>
      <c r="G325" s="175"/>
      <c r="H325" s="162" t="s">
        <v>182</v>
      </c>
      <c r="I325" s="162" t="s">
        <v>2983</v>
      </c>
      <c r="J325" s="160">
        <v>25</v>
      </c>
      <c r="K325" s="161">
        <v>5</v>
      </c>
      <c r="L325" s="161" t="s">
        <v>2547</v>
      </c>
      <c r="Z325" s="163">
        <v>109</v>
      </c>
      <c r="AA325" s="163">
        <v>326</v>
      </c>
      <c r="AB325" s="163">
        <v>299</v>
      </c>
      <c r="AC325" s="163">
        <v>74</v>
      </c>
      <c r="AD325" s="163">
        <v>55</v>
      </c>
      <c r="AE325" s="163">
        <v>11</v>
      </c>
      <c r="AF325" s="163">
        <v>0</v>
      </c>
      <c r="AG325" s="163">
        <v>8</v>
      </c>
      <c r="AH325" s="163">
        <v>47</v>
      </c>
      <c r="AI325" s="163">
        <v>36</v>
      </c>
      <c r="AJ325" s="163">
        <v>4</v>
      </c>
      <c r="AK325" s="163">
        <v>2</v>
      </c>
      <c r="AL325" s="163">
        <v>21</v>
      </c>
      <c r="AM325" s="163">
        <v>0</v>
      </c>
      <c r="AN325" s="163">
        <v>63</v>
      </c>
      <c r="AO325" s="163">
        <v>1</v>
      </c>
      <c r="AP325" s="163">
        <v>3</v>
      </c>
      <c r="AQ325" s="163">
        <v>2</v>
      </c>
      <c r="AR325" s="163">
        <v>6</v>
      </c>
      <c r="AS325" s="283">
        <v>6.4417177000000006E-2</v>
      </c>
      <c r="AT325" s="283">
        <v>0.193251533</v>
      </c>
      <c r="AU325" s="283">
        <v>0.38589212000000001</v>
      </c>
      <c r="AV325" s="283">
        <v>0.22821577000000001</v>
      </c>
      <c r="AW325" s="283">
        <v>3.73444E-2</v>
      </c>
      <c r="AX325" s="283">
        <v>0.34854772000000001</v>
      </c>
      <c r="AY325" s="363">
        <v>107.208</v>
      </c>
      <c r="AZ325" s="283">
        <v>8.3530339999999995E-2</v>
      </c>
      <c r="BA325" s="283">
        <v>0.43037974600000001</v>
      </c>
      <c r="BB325" s="283">
        <v>0.20253164500000001</v>
      </c>
      <c r="BC325" s="283">
        <v>0.36708860700000001</v>
      </c>
      <c r="BD325" s="164">
        <v>0.28571428500000001</v>
      </c>
      <c r="BE325" s="164">
        <v>0.24749163800000001</v>
      </c>
      <c r="BF325" s="164">
        <v>0.29629629600000001</v>
      </c>
      <c r="BG325" s="164">
        <v>0.364548494</v>
      </c>
      <c r="BH325" s="164">
        <v>0.66084478999999996</v>
      </c>
      <c r="BI325" s="164">
        <v>0.117056856</v>
      </c>
      <c r="BJ325" s="165">
        <v>75.626111070350206</v>
      </c>
      <c r="BK325" s="164">
        <v>0.28975871150140398</v>
      </c>
      <c r="BL325" s="165">
        <v>-5.3579815979005296</v>
      </c>
      <c r="BM325" s="165">
        <v>32.776869753479801</v>
      </c>
      <c r="BN325" s="165">
        <v>87.606563120883294</v>
      </c>
      <c r="BO325" s="165">
        <v>-0.59322607925174597</v>
      </c>
      <c r="BP325" s="165">
        <v>-0.451336719095706</v>
      </c>
      <c r="BQ325" s="165">
        <v>8.5478593824541598</v>
      </c>
      <c r="BR325" s="165">
        <v>-5.0742416958214296</v>
      </c>
      <c r="BS325" s="289">
        <v>0.88280350985039002</v>
      </c>
      <c r="BT325" s="297"/>
      <c r="BU325" s="284"/>
      <c r="BV325" s="298"/>
      <c r="BW325" s="297"/>
      <c r="BX325" s="297"/>
      <c r="BY325" s="297"/>
      <c r="BZ325" s="297"/>
      <c r="CA325" s="284"/>
      <c r="CB325" s="298"/>
      <c r="CC325" s="297">
        <v>13</v>
      </c>
      <c r="CD325" s="284">
        <v>57.1</v>
      </c>
      <c r="CE325" s="352">
        <v>0</v>
      </c>
      <c r="CF325" s="298">
        <v>0</v>
      </c>
      <c r="CG325" s="297">
        <v>13</v>
      </c>
      <c r="CH325" s="284">
        <v>77.099999999999994</v>
      </c>
      <c r="CI325" s="352">
        <v>-3</v>
      </c>
      <c r="CJ325" s="298">
        <v>1</v>
      </c>
      <c r="CK325" s="297">
        <v>74</v>
      </c>
      <c r="CL325" s="284">
        <v>566.1</v>
      </c>
      <c r="CM325" s="352">
        <v>8</v>
      </c>
      <c r="CN325" s="298">
        <v>1</v>
      </c>
      <c r="CO325" s="297">
        <v>6</v>
      </c>
      <c r="CP325" s="284">
        <v>36</v>
      </c>
      <c r="CQ325" s="352">
        <v>-1</v>
      </c>
      <c r="CR325" s="298">
        <v>0</v>
      </c>
      <c r="CS325" s="297">
        <v>3</v>
      </c>
      <c r="CT325" s="284">
        <v>6</v>
      </c>
      <c r="CU325" s="352">
        <v>0</v>
      </c>
      <c r="CV325" s="352">
        <v>0</v>
      </c>
      <c r="CW325" s="298">
        <v>0</v>
      </c>
      <c r="CX325" s="297"/>
      <c r="CY325" s="284"/>
      <c r="CZ325" s="352"/>
      <c r="DA325" s="352"/>
      <c r="DB325" s="298"/>
      <c r="DC325" s="297">
        <v>3</v>
      </c>
      <c r="DD325" s="284">
        <v>10</v>
      </c>
      <c r="DE325" s="352">
        <v>0</v>
      </c>
      <c r="DF325" s="352">
        <v>0</v>
      </c>
      <c r="DG325" s="298">
        <v>0</v>
      </c>
      <c r="DH325" s="320">
        <v>4</v>
      </c>
      <c r="DI325" s="319">
        <v>2.7448081374168298</v>
      </c>
      <c r="DP325" s="165"/>
      <c r="DQ325" s="165"/>
      <c r="DR325" s="165"/>
      <c r="ED325" s="165"/>
      <c r="EE325" s="165"/>
      <c r="EF325" s="165"/>
      <c r="EG325" s="165"/>
      <c r="EH325" s="166"/>
      <c r="EI325" s="165"/>
      <c r="EJ325" s="164"/>
      <c r="EK325" s="164"/>
      <c r="EL325" s="283"/>
      <c r="EM325" s="283"/>
      <c r="EN325" s="283"/>
      <c r="EO325" s="283"/>
      <c r="EP325" s="283"/>
      <c r="EQ325" s="283"/>
      <c r="ER325" s="165"/>
      <c r="ES325" s="166"/>
      <c r="ET325" s="166"/>
      <c r="EU325" s="166"/>
      <c r="EV325" s="166"/>
      <c r="EW325" s="166"/>
      <c r="EX325" s="289"/>
    </row>
    <row r="326" spans="1:154" ht="13" customHeight="1">
      <c r="A326" s="160" t="s">
        <v>18</v>
      </c>
      <c r="B326" s="160">
        <v>10328</v>
      </c>
      <c r="C326" s="160">
        <v>13621</v>
      </c>
      <c r="D326" s="160">
        <v>600869</v>
      </c>
      <c r="E326" s="160" t="s">
        <v>188</v>
      </c>
      <c r="G326" s="175"/>
      <c r="H326" s="168" t="s">
        <v>689</v>
      </c>
      <c r="I326" s="169" t="s">
        <v>690</v>
      </c>
      <c r="J326" s="170">
        <v>30</v>
      </c>
      <c r="K326" s="161">
        <v>5</v>
      </c>
      <c r="L326" s="161" t="s">
        <v>2547</v>
      </c>
      <c r="Z326" s="163">
        <v>112</v>
      </c>
      <c r="AA326" s="163">
        <v>463</v>
      </c>
      <c r="AB326" s="163">
        <v>427</v>
      </c>
      <c r="AC326" s="163">
        <v>96</v>
      </c>
      <c r="AD326" s="163">
        <v>51</v>
      </c>
      <c r="AE326" s="163">
        <v>23</v>
      </c>
      <c r="AF326" s="163">
        <v>2</v>
      </c>
      <c r="AG326" s="163">
        <v>20</v>
      </c>
      <c r="AH326" s="163">
        <v>47</v>
      </c>
      <c r="AI326" s="163">
        <v>56</v>
      </c>
      <c r="AJ326" s="163">
        <v>4</v>
      </c>
      <c r="AK326" s="163">
        <v>3</v>
      </c>
      <c r="AL326" s="163">
        <v>27</v>
      </c>
      <c r="AM326" s="163">
        <v>1</v>
      </c>
      <c r="AN326" s="163">
        <v>114</v>
      </c>
      <c r="AO326" s="163">
        <v>6</v>
      </c>
      <c r="AP326" s="163">
        <v>3</v>
      </c>
      <c r="AQ326" s="163">
        <v>0</v>
      </c>
      <c r="AR326" s="163">
        <v>7</v>
      </c>
      <c r="AS326" s="283">
        <v>5.8315334000000003E-2</v>
      </c>
      <c r="AT326" s="283">
        <v>0.246220302</v>
      </c>
      <c r="AU326" s="283">
        <v>0.48417722000000002</v>
      </c>
      <c r="AV326" s="283">
        <v>0.20253165000000001</v>
      </c>
      <c r="AW326" s="283">
        <v>8.2278480000000001E-2</v>
      </c>
      <c r="AX326" s="283">
        <v>0.34177215</v>
      </c>
      <c r="AY326" s="363">
        <v>108.178</v>
      </c>
      <c r="AZ326" s="283">
        <v>0.13636364000000001</v>
      </c>
      <c r="BA326" s="283">
        <v>0.41455696199999997</v>
      </c>
      <c r="BB326" s="283">
        <v>0.18354430299999999</v>
      </c>
      <c r="BC326" s="283">
        <v>0.40189873399999998</v>
      </c>
      <c r="BD326" s="164">
        <v>0.25675675599999997</v>
      </c>
      <c r="BE326" s="164">
        <v>0.224824355</v>
      </c>
      <c r="BF326" s="164">
        <v>0.27861771000000002</v>
      </c>
      <c r="BG326" s="164">
        <v>0.42857142799999998</v>
      </c>
      <c r="BH326" s="164">
        <v>0.70718913800000005</v>
      </c>
      <c r="BI326" s="164">
        <v>0.203747073</v>
      </c>
      <c r="BJ326" s="165">
        <v>129.71264784626001</v>
      </c>
      <c r="BK326" s="164">
        <v>0.30352834692765102</v>
      </c>
      <c r="BL326" s="165">
        <v>-2.4783888069889102</v>
      </c>
      <c r="BM326" s="165">
        <v>51.682458357701499</v>
      </c>
      <c r="BN326" s="165">
        <v>87.487434014661304</v>
      </c>
      <c r="BO326" s="165">
        <v>-1.51849815908548</v>
      </c>
      <c r="BP326" s="165">
        <v>-0.80016256123781204</v>
      </c>
      <c r="BQ326" s="165">
        <v>-3.4223622674564398</v>
      </c>
      <c r="BR326" s="165">
        <v>-7.7278559191128799</v>
      </c>
      <c r="BS326" s="289">
        <v>-0.35345380480775501</v>
      </c>
      <c r="BT326" s="297"/>
      <c r="BU326" s="284"/>
      <c r="BV326" s="298"/>
      <c r="BW326" s="297"/>
      <c r="BX326" s="297"/>
      <c r="BY326" s="297"/>
      <c r="BZ326" s="297"/>
      <c r="CA326" s="284"/>
      <c r="CB326" s="298"/>
      <c r="CC326" s="297">
        <v>32</v>
      </c>
      <c r="CD326" s="284">
        <v>234.2</v>
      </c>
      <c r="CE326" s="352">
        <v>-4</v>
      </c>
      <c r="CF326" s="298">
        <v>-4</v>
      </c>
      <c r="CG326" s="297"/>
      <c r="CH326" s="284"/>
      <c r="CI326" s="352"/>
      <c r="CJ326" s="298"/>
      <c r="CK326" s="297">
        <v>54</v>
      </c>
      <c r="CL326" s="284">
        <v>455</v>
      </c>
      <c r="CM326" s="352">
        <v>-5</v>
      </c>
      <c r="CN326" s="298">
        <v>-6</v>
      </c>
      <c r="CO326" s="297"/>
      <c r="CP326" s="284"/>
      <c r="CQ326" s="352"/>
      <c r="CR326" s="298"/>
      <c r="CS326" s="297"/>
      <c r="CT326" s="284"/>
      <c r="CU326" s="352"/>
      <c r="CV326" s="352"/>
      <c r="CW326" s="298"/>
      <c r="CX326" s="297"/>
      <c r="CY326" s="284"/>
      <c r="CZ326" s="352"/>
      <c r="DA326" s="352"/>
      <c r="DB326" s="298"/>
      <c r="DC326" s="297"/>
      <c r="DD326" s="284"/>
      <c r="DE326" s="352"/>
      <c r="DF326" s="352"/>
      <c r="DG326" s="298"/>
      <c r="DH326" s="320">
        <v>-9</v>
      </c>
      <c r="DI326" s="319">
        <v>-11.090985298156699</v>
      </c>
      <c r="DP326" s="165"/>
      <c r="DQ326" s="165"/>
      <c r="DR326" s="165"/>
      <c r="ED326" s="165"/>
      <c r="EE326" s="165"/>
      <c r="EF326" s="165"/>
      <c r="EG326" s="165"/>
      <c r="EH326" s="166"/>
      <c r="EI326" s="165"/>
      <c r="EJ326" s="164"/>
      <c r="EK326" s="164"/>
      <c r="EL326" s="283"/>
      <c r="EM326" s="283"/>
      <c r="EN326" s="283"/>
      <c r="EO326" s="283"/>
      <c r="EP326" s="283"/>
      <c r="EQ326" s="283"/>
      <c r="ER326" s="165"/>
      <c r="ES326" s="166"/>
      <c r="ET326" s="166"/>
      <c r="EU326" s="166"/>
      <c r="EV326" s="166"/>
      <c r="EW326" s="166"/>
      <c r="EX326" s="289"/>
    </row>
    <row r="327" spans="1:154" ht="13" customHeight="1">
      <c r="A327" s="160" t="s">
        <v>18</v>
      </c>
      <c r="B327" s="160">
        <v>11768</v>
      </c>
      <c r="C327" s="160">
        <v>21636</v>
      </c>
      <c r="D327" s="160">
        <v>665161</v>
      </c>
      <c r="E327" s="160" t="s">
        <v>614</v>
      </c>
      <c r="G327" s="175"/>
      <c r="H327" s="162" t="s">
        <v>3431</v>
      </c>
      <c r="I327" s="162" t="s">
        <v>560</v>
      </c>
      <c r="J327" s="160">
        <v>26</v>
      </c>
      <c r="K327" s="161">
        <v>6</v>
      </c>
      <c r="L327" s="161" t="s">
        <v>837</v>
      </c>
      <c r="Z327" s="163">
        <v>157</v>
      </c>
      <c r="AA327" s="163">
        <v>650</v>
      </c>
      <c r="AB327" s="163">
        <v>602</v>
      </c>
      <c r="AC327" s="163">
        <v>160</v>
      </c>
      <c r="AD327" s="163">
        <v>115</v>
      </c>
      <c r="AE327" s="163">
        <v>28</v>
      </c>
      <c r="AF327" s="163">
        <v>2</v>
      </c>
      <c r="AG327" s="163">
        <v>15</v>
      </c>
      <c r="AH327" s="163">
        <v>78</v>
      </c>
      <c r="AI327" s="163">
        <v>70</v>
      </c>
      <c r="AJ327" s="163">
        <v>20</v>
      </c>
      <c r="AK327" s="163">
        <v>6</v>
      </c>
      <c r="AL327" s="163">
        <v>25</v>
      </c>
      <c r="AM327" s="163">
        <v>1</v>
      </c>
      <c r="AN327" s="163">
        <v>111</v>
      </c>
      <c r="AO327" s="163">
        <v>14</v>
      </c>
      <c r="AP327" s="163">
        <v>6</v>
      </c>
      <c r="AQ327" s="163">
        <v>3</v>
      </c>
      <c r="AR327" s="163">
        <v>15</v>
      </c>
      <c r="AS327" s="283">
        <v>3.8461538000000003E-2</v>
      </c>
      <c r="AT327" s="283">
        <v>0.17076922999999999</v>
      </c>
      <c r="AU327" s="283">
        <v>0.42</v>
      </c>
      <c r="AV327" s="283">
        <v>0.20399999999999999</v>
      </c>
      <c r="AW327" s="283">
        <v>5.3999999999999999E-2</v>
      </c>
      <c r="AX327" s="283">
        <v>0.38800000000000001</v>
      </c>
      <c r="AY327" s="363">
        <v>109.532</v>
      </c>
      <c r="AZ327" s="283">
        <v>0.12235915</v>
      </c>
      <c r="BA327" s="283">
        <v>0.49395161199999998</v>
      </c>
      <c r="BB327" s="283">
        <v>0.19153225800000001</v>
      </c>
      <c r="BC327" s="283">
        <v>0.31451612899999998</v>
      </c>
      <c r="BD327" s="164">
        <v>0.30082987500000002</v>
      </c>
      <c r="BE327" s="164">
        <v>0.26578073000000002</v>
      </c>
      <c r="BF327" s="164">
        <v>0.30757341500000002</v>
      </c>
      <c r="BG327" s="164">
        <v>0.393687707</v>
      </c>
      <c r="BH327" s="164">
        <v>0.70126112200000001</v>
      </c>
      <c r="BI327" s="164">
        <v>0.12790697700000001</v>
      </c>
      <c r="BJ327" s="165">
        <v>82.635973490307407</v>
      </c>
      <c r="BK327" s="164">
        <v>0.30505732439988897</v>
      </c>
      <c r="BL327" s="165">
        <v>-2.6794807752583298</v>
      </c>
      <c r="BM327" s="165">
        <v>73.356265784242296</v>
      </c>
      <c r="BN327" s="165">
        <v>99.919401293504194</v>
      </c>
      <c r="BO327" s="165">
        <v>-1.3476628695778301</v>
      </c>
      <c r="BP327" s="165">
        <v>2.2124722674488999</v>
      </c>
      <c r="BQ327" s="165">
        <v>27.027779588942501</v>
      </c>
      <c r="BR327" s="165">
        <v>2.1525280857469702</v>
      </c>
      <c r="BS327" s="289">
        <v>2.7913677117288702</v>
      </c>
      <c r="BT327" s="297"/>
      <c r="BU327" s="284"/>
      <c r="BV327" s="298"/>
      <c r="BW327" s="297"/>
      <c r="BX327" s="297"/>
      <c r="BY327" s="297"/>
      <c r="BZ327" s="297"/>
      <c r="CA327" s="284"/>
      <c r="CB327" s="298"/>
      <c r="CC327" s="297"/>
      <c r="CD327" s="284"/>
      <c r="CE327" s="352"/>
      <c r="CF327" s="298"/>
      <c r="CG327" s="297"/>
      <c r="CH327" s="284"/>
      <c r="CI327" s="352"/>
      <c r="CJ327" s="298"/>
      <c r="CK327" s="297"/>
      <c r="CL327" s="284"/>
      <c r="CM327" s="352"/>
      <c r="CN327" s="298"/>
      <c r="CO327" s="297">
        <v>157</v>
      </c>
      <c r="CP327" s="284">
        <v>1388</v>
      </c>
      <c r="CQ327" s="352">
        <v>3</v>
      </c>
      <c r="CR327" s="298">
        <v>-3</v>
      </c>
      <c r="CS327" s="297"/>
      <c r="CT327" s="284"/>
      <c r="CU327" s="352"/>
      <c r="CV327" s="352"/>
      <c r="CW327" s="298"/>
      <c r="CX327" s="297"/>
      <c r="CY327" s="284"/>
      <c r="CZ327" s="352"/>
      <c r="DA327" s="352"/>
      <c r="DB327" s="298"/>
      <c r="DC327" s="297"/>
      <c r="DD327" s="284"/>
      <c r="DE327" s="352"/>
      <c r="DF327" s="352"/>
      <c r="DG327" s="298"/>
      <c r="DH327" s="320">
        <v>3</v>
      </c>
      <c r="DI327" s="319">
        <v>3.1873974800109801</v>
      </c>
      <c r="DP327" s="165"/>
      <c r="DQ327" s="165"/>
      <c r="DR327" s="165"/>
      <c r="ED327" s="165"/>
      <c r="EE327" s="165"/>
      <c r="EF327" s="165"/>
      <c r="EG327" s="165"/>
      <c r="EH327" s="166"/>
      <c r="EI327" s="165"/>
      <c r="EJ327" s="164"/>
      <c r="EK327" s="164"/>
      <c r="EL327" s="283"/>
      <c r="EM327" s="283"/>
      <c r="EN327" s="283"/>
      <c r="EO327" s="283"/>
      <c r="EP327" s="283"/>
      <c r="EQ327" s="283"/>
      <c r="ER327" s="165"/>
      <c r="ES327" s="166"/>
      <c r="ET327" s="166"/>
      <c r="EU327" s="166"/>
      <c r="EV327" s="166"/>
      <c r="EW327" s="166"/>
      <c r="EX327" s="289"/>
    </row>
    <row r="328" spans="1:154" ht="13" customHeight="1">
      <c r="A328" s="160" t="s">
        <v>18</v>
      </c>
      <c r="B328" s="160">
        <v>11375</v>
      </c>
      <c r="C328" s="160">
        <v>22266</v>
      </c>
      <c r="D328" s="160">
        <v>669364</v>
      </c>
      <c r="E328" s="160" t="s">
        <v>686</v>
      </c>
      <c r="G328" s="175"/>
      <c r="H328" s="162" t="s">
        <v>630</v>
      </c>
      <c r="I328" s="162" t="s">
        <v>3439</v>
      </c>
      <c r="J328" s="160">
        <v>24</v>
      </c>
      <c r="K328" s="161">
        <v>6</v>
      </c>
      <c r="L328" s="161" t="s">
        <v>2547</v>
      </c>
      <c r="Z328" s="163">
        <v>70</v>
      </c>
      <c r="AA328" s="163">
        <v>303</v>
      </c>
      <c r="AB328" s="163">
        <v>265</v>
      </c>
      <c r="AC328" s="163">
        <v>87</v>
      </c>
      <c r="AD328" s="163">
        <v>69</v>
      </c>
      <c r="AE328" s="163">
        <v>12</v>
      </c>
      <c r="AF328" s="163">
        <v>5</v>
      </c>
      <c r="AG328" s="163">
        <v>1</v>
      </c>
      <c r="AH328" s="163">
        <v>39</v>
      </c>
      <c r="AI328" s="163">
        <v>26</v>
      </c>
      <c r="AJ328" s="163">
        <v>31</v>
      </c>
      <c r="AK328" s="163">
        <v>4</v>
      </c>
      <c r="AL328" s="163">
        <v>33</v>
      </c>
      <c r="AM328" s="163">
        <v>1</v>
      </c>
      <c r="AN328" s="163">
        <v>52</v>
      </c>
      <c r="AO328" s="163">
        <v>0</v>
      </c>
      <c r="AP328" s="163">
        <v>4</v>
      </c>
      <c r="AQ328" s="163">
        <v>1</v>
      </c>
      <c r="AR328" s="163">
        <v>0</v>
      </c>
      <c r="AS328" s="283">
        <v>0.108910891</v>
      </c>
      <c r="AT328" s="283">
        <v>0.17161716099999999</v>
      </c>
      <c r="AU328" s="283">
        <v>0.28440367</v>
      </c>
      <c r="AV328" s="283">
        <v>0.32110092000000001</v>
      </c>
      <c r="AW328" s="283">
        <v>1.834862E-2</v>
      </c>
      <c r="AX328" s="283">
        <v>0.23853210999999999</v>
      </c>
      <c r="AY328" s="363">
        <v>102.669</v>
      </c>
      <c r="AZ328" s="283">
        <v>7.0647600000000005E-2</v>
      </c>
      <c r="BA328" s="283">
        <v>0.50710900400000003</v>
      </c>
      <c r="BB328" s="283">
        <v>0.227488151</v>
      </c>
      <c r="BC328" s="283">
        <v>0.265402843</v>
      </c>
      <c r="BD328" s="164">
        <v>0.39814814799999998</v>
      </c>
      <c r="BE328" s="164">
        <v>0.32830188599999999</v>
      </c>
      <c r="BF328" s="164">
        <v>0.39735099299999999</v>
      </c>
      <c r="BG328" s="164">
        <v>0.42264150900000003</v>
      </c>
      <c r="BH328" s="164">
        <v>0.81999250199999996</v>
      </c>
      <c r="BI328" s="164">
        <v>9.4339622999999997E-2</v>
      </c>
      <c r="BJ328" s="165">
        <v>60.059966094079499</v>
      </c>
      <c r="BK328" s="164">
        <v>0.358613710664831</v>
      </c>
      <c r="BL328" s="165">
        <v>11.811890911165399</v>
      </c>
      <c r="BM328" s="165">
        <v>47.256246615055701</v>
      </c>
      <c r="BN328" s="165">
        <v>128.41615508294601</v>
      </c>
      <c r="BO328" s="165">
        <v>-1.1395856681607099</v>
      </c>
      <c r="BP328" s="165">
        <v>6.1587577089667302</v>
      </c>
      <c r="BQ328" s="165">
        <v>21.106914992065899</v>
      </c>
      <c r="BR328" s="165">
        <v>16.454774144891399</v>
      </c>
      <c r="BS328" s="289">
        <v>2.1798742589703002</v>
      </c>
      <c r="BT328" s="297"/>
      <c r="BU328" s="284"/>
      <c r="BV328" s="298"/>
      <c r="BW328" s="297"/>
      <c r="BX328" s="297"/>
      <c r="BY328" s="297"/>
      <c r="BZ328" s="297"/>
      <c r="CA328" s="284"/>
      <c r="CB328" s="298"/>
      <c r="CC328" s="297"/>
      <c r="CD328" s="284"/>
      <c r="CE328" s="352"/>
      <c r="CF328" s="298"/>
      <c r="CG328" s="297">
        <v>1</v>
      </c>
      <c r="CH328" s="284">
        <v>9</v>
      </c>
      <c r="CI328" s="352">
        <v>0</v>
      </c>
      <c r="CJ328" s="298"/>
      <c r="CK328" s="297"/>
      <c r="CL328" s="284"/>
      <c r="CM328" s="352"/>
      <c r="CN328" s="298"/>
      <c r="CO328" s="297">
        <v>68</v>
      </c>
      <c r="CP328" s="284">
        <v>581</v>
      </c>
      <c r="CQ328" s="352">
        <v>-8</v>
      </c>
      <c r="CR328" s="298">
        <v>-10</v>
      </c>
      <c r="CS328" s="297"/>
      <c r="CT328" s="284"/>
      <c r="CU328" s="352"/>
      <c r="CV328" s="352"/>
      <c r="CW328" s="298"/>
      <c r="CX328" s="297"/>
      <c r="CY328" s="284"/>
      <c r="CZ328" s="352"/>
      <c r="DA328" s="352"/>
      <c r="DB328" s="298"/>
      <c r="DC328" s="297"/>
      <c r="DD328" s="284"/>
      <c r="DE328" s="352"/>
      <c r="DF328" s="352"/>
      <c r="DG328" s="298"/>
      <c r="DH328" s="320">
        <v>-8</v>
      </c>
      <c r="DI328" s="319">
        <v>-5.4237406253814697</v>
      </c>
      <c r="DP328" s="165"/>
      <c r="DQ328" s="165"/>
      <c r="DR328" s="165"/>
      <c r="ED328" s="165"/>
      <c r="EE328" s="165"/>
      <c r="EF328" s="165"/>
      <c r="EG328" s="165"/>
      <c r="EH328" s="166"/>
      <c r="EI328" s="165"/>
      <c r="EJ328" s="164"/>
      <c r="EK328" s="164"/>
      <c r="EL328" s="283"/>
      <c r="EM328" s="283"/>
      <c r="EN328" s="283"/>
      <c r="EO328" s="283"/>
      <c r="EP328" s="283"/>
      <c r="EQ328" s="283"/>
      <c r="ER328" s="165"/>
      <c r="ES328" s="166"/>
      <c r="ET328" s="166"/>
      <c r="EU328" s="166"/>
      <c r="EV328" s="166"/>
      <c r="EW328" s="166"/>
      <c r="EX328" s="289"/>
    </row>
    <row r="329" spans="1:154" ht="13" customHeight="1">
      <c r="A329" s="160" t="s">
        <v>18</v>
      </c>
      <c r="B329" s="160">
        <v>10594</v>
      </c>
      <c r="C329" s="160">
        <v>17022</v>
      </c>
      <c r="D329" s="160">
        <v>624641</v>
      </c>
      <c r="E329" s="160" t="s">
        <v>13</v>
      </c>
      <c r="G329" s="175"/>
      <c r="H329" s="162" t="s">
        <v>2304</v>
      </c>
      <c r="I329" s="162" t="s">
        <v>2305</v>
      </c>
      <c r="J329" s="161">
        <v>28</v>
      </c>
      <c r="K329" s="161">
        <v>6</v>
      </c>
      <c r="L329" s="161" t="s">
        <v>837</v>
      </c>
      <c r="Z329" s="163">
        <v>90</v>
      </c>
      <c r="AA329" s="163">
        <v>274</v>
      </c>
      <c r="AB329" s="163">
        <v>249</v>
      </c>
      <c r="AC329" s="163">
        <v>64</v>
      </c>
      <c r="AD329" s="163">
        <v>41</v>
      </c>
      <c r="AE329" s="163">
        <v>12</v>
      </c>
      <c r="AF329" s="163">
        <v>4</v>
      </c>
      <c r="AG329" s="163">
        <v>7</v>
      </c>
      <c r="AH329" s="163">
        <v>39</v>
      </c>
      <c r="AI329" s="163">
        <v>31</v>
      </c>
      <c r="AJ329" s="163">
        <v>7</v>
      </c>
      <c r="AK329" s="163">
        <v>1</v>
      </c>
      <c r="AL329" s="163">
        <v>13</v>
      </c>
      <c r="AM329" s="163">
        <v>0</v>
      </c>
      <c r="AN329" s="163">
        <v>66</v>
      </c>
      <c r="AO329" s="163">
        <v>8</v>
      </c>
      <c r="AP329" s="163">
        <v>2</v>
      </c>
      <c r="AQ329" s="163">
        <v>1</v>
      </c>
      <c r="AR329" s="163">
        <v>5</v>
      </c>
      <c r="AS329" s="283">
        <v>4.7445254999999999E-2</v>
      </c>
      <c r="AT329" s="283">
        <v>0.240875912</v>
      </c>
      <c r="AU329" s="283">
        <v>0.41935484000000001</v>
      </c>
      <c r="AV329" s="283">
        <v>0.24193548000000001</v>
      </c>
      <c r="AW329" s="283">
        <v>8.5561499999999999E-2</v>
      </c>
      <c r="AX329" s="283">
        <v>0.40641711000000003</v>
      </c>
      <c r="AY329" s="363">
        <v>113.684</v>
      </c>
      <c r="AZ329" s="283">
        <v>0.16761904999999999</v>
      </c>
      <c r="BA329" s="283">
        <v>0.44021739100000001</v>
      </c>
      <c r="BB329" s="283">
        <v>0.19565217300000001</v>
      </c>
      <c r="BC329" s="283">
        <v>0.364130434</v>
      </c>
      <c r="BD329" s="164">
        <v>0.32022471899999999</v>
      </c>
      <c r="BE329" s="164">
        <v>0.25702811199999998</v>
      </c>
      <c r="BF329" s="164">
        <v>0.3125</v>
      </c>
      <c r="BG329" s="164">
        <v>0.421686746</v>
      </c>
      <c r="BH329" s="164">
        <v>0.734186746</v>
      </c>
      <c r="BI329" s="164">
        <v>0.164658634</v>
      </c>
      <c r="BJ329" s="165">
        <v>104.827554538112</v>
      </c>
      <c r="BK329" s="164">
        <v>0.31849499265937198</v>
      </c>
      <c r="BL329" s="165">
        <v>1.83392842315441</v>
      </c>
      <c r="BM329" s="165">
        <v>33.885920049774697</v>
      </c>
      <c r="BN329" s="165">
        <v>103.44599328011201</v>
      </c>
      <c r="BO329" s="165">
        <v>0.77970499608509602</v>
      </c>
      <c r="BP329" s="165">
        <v>1.7997008860111201</v>
      </c>
      <c r="BQ329" s="165">
        <v>18.495932698867499</v>
      </c>
      <c r="BR329" s="165">
        <v>2.9287849386811802</v>
      </c>
      <c r="BS329" s="289">
        <v>1.91021793573643</v>
      </c>
      <c r="BT329" s="297"/>
      <c r="BU329" s="284"/>
      <c r="BV329" s="298"/>
      <c r="BW329" s="297"/>
      <c r="BX329" s="297"/>
      <c r="BY329" s="297"/>
      <c r="BZ329" s="297"/>
      <c r="CA329" s="284"/>
      <c r="CB329" s="298"/>
      <c r="CC329" s="297"/>
      <c r="CD329" s="284"/>
      <c r="CE329" s="352"/>
      <c r="CF329" s="298"/>
      <c r="CG329" s="297">
        <v>20</v>
      </c>
      <c r="CH329" s="284">
        <v>141.1</v>
      </c>
      <c r="CI329" s="352">
        <v>3</v>
      </c>
      <c r="CJ329" s="298">
        <v>0</v>
      </c>
      <c r="CK329" s="297">
        <v>22</v>
      </c>
      <c r="CL329" s="284">
        <v>126.2</v>
      </c>
      <c r="CM329" s="352">
        <v>2</v>
      </c>
      <c r="CN329" s="298">
        <v>1</v>
      </c>
      <c r="CO329" s="297">
        <v>47</v>
      </c>
      <c r="CP329" s="284">
        <v>351.2</v>
      </c>
      <c r="CQ329" s="352">
        <v>2</v>
      </c>
      <c r="CR329" s="298">
        <v>4</v>
      </c>
      <c r="CS329" s="297"/>
      <c r="CT329" s="284"/>
      <c r="CU329" s="352"/>
      <c r="CV329" s="352"/>
      <c r="CW329" s="298"/>
      <c r="CX329" s="297"/>
      <c r="CY329" s="284"/>
      <c r="CZ329" s="352"/>
      <c r="DA329" s="352"/>
      <c r="DB329" s="298"/>
      <c r="DC329" s="297"/>
      <c r="DD329" s="284"/>
      <c r="DE329" s="352"/>
      <c r="DF329" s="352"/>
      <c r="DG329" s="298"/>
      <c r="DH329" s="320">
        <v>7</v>
      </c>
      <c r="DI329" s="319">
        <v>6.4556245803832999</v>
      </c>
      <c r="DP329" s="165"/>
      <c r="DQ329" s="165"/>
      <c r="DR329" s="165"/>
      <c r="ED329" s="165"/>
      <c r="EE329" s="165"/>
      <c r="EF329" s="165"/>
      <c r="EG329" s="165"/>
      <c r="EH329" s="166"/>
      <c r="EI329" s="165"/>
      <c r="EJ329" s="164"/>
      <c r="EK329" s="164"/>
      <c r="EL329" s="283"/>
      <c r="EM329" s="283"/>
      <c r="EN329" s="283"/>
      <c r="EO329" s="283"/>
      <c r="EP329" s="283"/>
      <c r="EQ329" s="283"/>
      <c r="ER329" s="165"/>
      <c r="ES329" s="166"/>
      <c r="ET329" s="166"/>
      <c r="EU329" s="166"/>
      <c r="EV329" s="166"/>
      <c r="EW329" s="166"/>
      <c r="EX329" s="289"/>
    </row>
    <row r="330" spans="1:154" ht="13" customHeight="1">
      <c r="A330" s="160" t="s">
        <v>18</v>
      </c>
      <c r="B330" s="160">
        <v>10883</v>
      </c>
      <c r="C330" s="160">
        <v>19556</v>
      </c>
      <c r="D330" s="160">
        <v>670541</v>
      </c>
      <c r="E330" s="160" t="s">
        <v>614</v>
      </c>
      <c r="G330" s="175"/>
      <c r="H330" s="168" t="s">
        <v>484</v>
      </c>
      <c r="I330" s="169" t="s">
        <v>1189</v>
      </c>
      <c r="J330" s="170">
        <v>27</v>
      </c>
      <c r="K330" s="161">
        <v>7</v>
      </c>
      <c r="L330" s="161" t="s">
        <v>46</v>
      </c>
      <c r="Z330" s="163">
        <v>147</v>
      </c>
      <c r="AA330" s="163">
        <v>635</v>
      </c>
      <c r="AB330" s="163">
        <v>552</v>
      </c>
      <c r="AC330" s="163">
        <v>170</v>
      </c>
      <c r="AD330" s="163">
        <v>99</v>
      </c>
      <c r="AE330" s="163">
        <v>34</v>
      </c>
      <c r="AF330" s="163">
        <v>2</v>
      </c>
      <c r="AG330" s="163">
        <v>35</v>
      </c>
      <c r="AH330" s="163">
        <v>88</v>
      </c>
      <c r="AI330" s="163">
        <v>86</v>
      </c>
      <c r="AJ330" s="163">
        <v>6</v>
      </c>
      <c r="AK330" s="163">
        <v>0</v>
      </c>
      <c r="AL330" s="163">
        <v>69</v>
      </c>
      <c r="AM330" s="163">
        <v>16</v>
      </c>
      <c r="AN330" s="163">
        <v>95</v>
      </c>
      <c r="AO330" s="163">
        <v>10</v>
      </c>
      <c r="AP330" s="163">
        <v>4</v>
      </c>
      <c r="AQ330" s="163">
        <v>0</v>
      </c>
      <c r="AR330" s="163">
        <v>14</v>
      </c>
      <c r="AS330" s="283">
        <v>0.108661417</v>
      </c>
      <c r="AT330" s="283">
        <v>0.149606299</v>
      </c>
      <c r="AU330" s="283">
        <v>0.36659436000000001</v>
      </c>
      <c r="AV330" s="283">
        <v>0.25813448999999999</v>
      </c>
      <c r="AW330" s="283">
        <v>0.14533623000000001</v>
      </c>
      <c r="AX330" s="283">
        <v>0.49674620000000003</v>
      </c>
      <c r="AY330" s="363">
        <v>116.974</v>
      </c>
      <c r="AZ330" s="283">
        <v>8.8947600000000002E-2</v>
      </c>
      <c r="BA330" s="283">
        <v>0.33260869500000001</v>
      </c>
      <c r="BB330" s="283">
        <v>0.19130434700000001</v>
      </c>
      <c r="BC330" s="283">
        <v>0.47608695600000001</v>
      </c>
      <c r="BD330" s="164">
        <v>0.316901408</v>
      </c>
      <c r="BE330" s="164">
        <v>0.30797101399999999</v>
      </c>
      <c r="BF330" s="164">
        <v>0.39212598399999998</v>
      </c>
      <c r="BG330" s="164">
        <v>0.56702898499999999</v>
      </c>
      <c r="BH330" s="164">
        <v>0.95915496899999997</v>
      </c>
      <c r="BI330" s="164">
        <v>0.259057971</v>
      </c>
      <c r="BJ330" s="165">
        <v>167.36778654387899</v>
      </c>
      <c r="BK330" s="164">
        <v>0.40158736975397102</v>
      </c>
      <c r="BL330" s="165">
        <v>46.7175445766023</v>
      </c>
      <c r="BM330" s="165">
        <v>120.998620061653</v>
      </c>
      <c r="BN330" s="165">
        <v>167.82060649985601</v>
      </c>
      <c r="BO330" s="165">
        <v>-1.6084131950384899</v>
      </c>
      <c r="BP330" s="165">
        <v>-2.8758598715066901</v>
      </c>
      <c r="BQ330" s="165">
        <v>50.9392450430731</v>
      </c>
      <c r="BR330" s="165">
        <v>46.400770454185299</v>
      </c>
      <c r="BS330" s="289">
        <v>5.2608895749339002</v>
      </c>
      <c r="BT330" s="297"/>
      <c r="BU330" s="284"/>
      <c r="BV330" s="298"/>
      <c r="BW330" s="297"/>
      <c r="BX330" s="297"/>
      <c r="BY330" s="297"/>
      <c r="BZ330" s="297"/>
      <c r="CA330" s="284"/>
      <c r="CB330" s="298"/>
      <c r="CC330" s="297"/>
      <c r="CD330" s="284"/>
      <c r="CE330" s="352"/>
      <c r="CF330" s="298"/>
      <c r="CG330" s="297"/>
      <c r="CH330" s="284"/>
      <c r="CI330" s="352"/>
      <c r="CJ330" s="298"/>
      <c r="CK330" s="297"/>
      <c r="CL330" s="284"/>
      <c r="CM330" s="352"/>
      <c r="CN330" s="298"/>
      <c r="CO330" s="297"/>
      <c r="CP330" s="284"/>
      <c r="CQ330" s="352"/>
      <c r="CR330" s="298"/>
      <c r="CS330" s="297">
        <v>53</v>
      </c>
      <c r="CT330" s="284">
        <v>421</v>
      </c>
      <c r="CU330" s="352">
        <v>-5</v>
      </c>
      <c r="CV330" s="352">
        <v>-7</v>
      </c>
      <c r="CW330" s="298">
        <v>1</v>
      </c>
      <c r="CX330" s="297"/>
      <c r="CY330" s="284"/>
      <c r="CZ330" s="352"/>
      <c r="DA330" s="352"/>
      <c r="DB330" s="298"/>
      <c r="DC330" s="297"/>
      <c r="DD330" s="284"/>
      <c r="DE330" s="352"/>
      <c r="DF330" s="352"/>
      <c r="DG330" s="298"/>
      <c r="DH330" s="320">
        <v>-5</v>
      </c>
      <c r="DI330" s="319">
        <v>-16.648890495300201</v>
      </c>
      <c r="DP330" s="165"/>
      <c r="DQ330" s="165"/>
      <c r="DR330" s="165"/>
      <c r="ED330" s="165"/>
      <c r="EE330" s="165"/>
      <c r="EF330" s="165"/>
      <c r="EG330" s="165"/>
      <c r="EH330" s="166"/>
      <c r="EI330" s="165"/>
      <c r="EJ330" s="164"/>
      <c r="EK330" s="164"/>
      <c r="EL330" s="283"/>
      <c r="EM330" s="283"/>
      <c r="EN330" s="283"/>
      <c r="EO330" s="283"/>
      <c r="EP330" s="283"/>
      <c r="EQ330" s="283"/>
      <c r="ER330" s="165"/>
      <c r="ES330" s="166"/>
      <c r="ET330" s="166"/>
      <c r="EU330" s="166"/>
      <c r="EV330" s="166"/>
      <c r="EW330" s="166"/>
      <c r="EX330" s="289"/>
    </row>
    <row r="331" spans="1:154" ht="13" customHeight="1">
      <c r="A331" s="160" t="s">
        <v>18</v>
      </c>
      <c r="B331" s="160">
        <v>10522</v>
      </c>
      <c r="C331" s="160">
        <v>18564</v>
      </c>
      <c r="D331" s="160">
        <v>663757</v>
      </c>
      <c r="E331" s="160" t="s">
        <v>16</v>
      </c>
      <c r="G331" s="175"/>
      <c r="H331" s="168" t="s">
        <v>1142</v>
      </c>
      <c r="I331" s="169" t="s">
        <v>961</v>
      </c>
      <c r="J331" s="170">
        <v>27</v>
      </c>
      <c r="K331" s="161">
        <v>8</v>
      </c>
      <c r="L331" s="161" t="s">
        <v>46</v>
      </c>
      <c r="Z331" s="163">
        <v>76</v>
      </c>
      <c r="AA331" s="163">
        <v>209</v>
      </c>
      <c r="AB331" s="163">
        <v>179</v>
      </c>
      <c r="AC331" s="163">
        <v>34</v>
      </c>
      <c r="AD331" s="163">
        <v>17</v>
      </c>
      <c r="AE331" s="163">
        <v>8</v>
      </c>
      <c r="AF331" s="163">
        <v>0</v>
      </c>
      <c r="AG331" s="163">
        <v>9</v>
      </c>
      <c r="AH331" s="163">
        <v>21</v>
      </c>
      <c r="AI331" s="163">
        <v>31</v>
      </c>
      <c r="AJ331" s="163">
        <v>1</v>
      </c>
      <c r="AK331" s="163">
        <v>1</v>
      </c>
      <c r="AL331" s="163">
        <v>22</v>
      </c>
      <c r="AM331" s="163">
        <v>1</v>
      </c>
      <c r="AN331" s="163">
        <v>57</v>
      </c>
      <c r="AO331" s="163">
        <v>4</v>
      </c>
      <c r="AP331" s="163">
        <v>2</v>
      </c>
      <c r="AQ331" s="163">
        <v>1</v>
      </c>
      <c r="AR331" s="163">
        <v>5</v>
      </c>
      <c r="AS331" s="283">
        <v>0.105263157</v>
      </c>
      <c r="AT331" s="283">
        <v>0.27272727200000002</v>
      </c>
      <c r="AU331" s="283">
        <v>0.496</v>
      </c>
      <c r="AV331" s="283">
        <v>0.2</v>
      </c>
      <c r="AW331" s="283">
        <v>0.11904762000000001</v>
      </c>
      <c r="AX331" s="283">
        <v>0.46031746000000001</v>
      </c>
      <c r="AY331" s="363">
        <v>107.685</v>
      </c>
      <c r="AZ331" s="283">
        <v>7.9532160000000005E-2</v>
      </c>
      <c r="BA331" s="283">
        <v>0.36440677900000001</v>
      </c>
      <c r="BB331" s="283">
        <v>0.127118644</v>
      </c>
      <c r="BC331" s="283">
        <v>0.50847457600000001</v>
      </c>
      <c r="BD331" s="164">
        <v>0.21739130400000001</v>
      </c>
      <c r="BE331" s="164">
        <v>0.18994413399999999</v>
      </c>
      <c r="BF331" s="164">
        <v>0.28985507199999999</v>
      </c>
      <c r="BG331" s="164">
        <v>0.38547485999999997</v>
      </c>
      <c r="BH331" s="164">
        <v>0.67532993200000002</v>
      </c>
      <c r="BI331" s="164">
        <v>0.19553072599999999</v>
      </c>
      <c r="BJ331" s="165">
        <v>126.325179980421</v>
      </c>
      <c r="BK331" s="164">
        <v>0.29526050634754503</v>
      </c>
      <c r="BL331" s="165">
        <v>-2.5095360186461901</v>
      </c>
      <c r="BM331" s="165">
        <v>21.938880952024</v>
      </c>
      <c r="BN331" s="165">
        <v>91.476637971472499</v>
      </c>
      <c r="BO331" s="165">
        <v>0.24895685112601099</v>
      </c>
      <c r="BP331" s="165">
        <v>-1.08810898661613</v>
      </c>
      <c r="BQ331" s="165">
        <v>4.5884492468974898</v>
      </c>
      <c r="BR331" s="165">
        <v>-3.1263842266563899</v>
      </c>
      <c r="BS331" s="289">
        <v>0.47388462054560498</v>
      </c>
      <c r="BT331" s="297"/>
      <c r="BU331" s="284"/>
      <c r="BV331" s="298"/>
      <c r="BW331" s="297"/>
      <c r="BX331" s="297"/>
      <c r="BY331" s="297"/>
      <c r="BZ331" s="297"/>
      <c r="CA331" s="284"/>
      <c r="CB331" s="298"/>
      <c r="CC331" s="297"/>
      <c r="CD331" s="284"/>
      <c r="CE331" s="352"/>
      <c r="CF331" s="298"/>
      <c r="CG331" s="297"/>
      <c r="CH331" s="284"/>
      <c r="CI331" s="352"/>
      <c r="CJ331" s="298"/>
      <c r="CK331" s="297"/>
      <c r="CL331" s="284"/>
      <c r="CM331" s="352"/>
      <c r="CN331" s="298"/>
      <c r="CO331" s="297"/>
      <c r="CP331" s="284"/>
      <c r="CQ331" s="352"/>
      <c r="CR331" s="298"/>
      <c r="CS331" s="297"/>
      <c r="CT331" s="284"/>
      <c r="CU331" s="352"/>
      <c r="CV331" s="352"/>
      <c r="CW331" s="298"/>
      <c r="CX331" s="297">
        <v>68</v>
      </c>
      <c r="CY331" s="284">
        <v>476.1</v>
      </c>
      <c r="CZ331" s="352">
        <v>0</v>
      </c>
      <c r="DA331" s="352">
        <v>2</v>
      </c>
      <c r="DB331" s="298">
        <v>1</v>
      </c>
      <c r="DC331" s="297"/>
      <c r="DD331" s="284"/>
      <c r="DE331" s="352"/>
      <c r="DF331" s="352"/>
      <c r="DG331" s="298"/>
      <c r="DH331" s="320">
        <v>0</v>
      </c>
      <c r="DI331" s="319">
        <v>0.74135425686836198</v>
      </c>
      <c r="DP331" s="165"/>
      <c r="DQ331" s="165"/>
      <c r="DR331" s="165"/>
      <c r="ED331" s="165"/>
      <c r="EE331" s="165"/>
      <c r="EF331" s="165"/>
      <c r="EG331" s="165"/>
      <c r="EH331" s="166"/>
      <c r="EI331" s="165"/>
      <c r="EJ331" s="164"/>
      <c r="EK331" s="164"/>
      <c r="EL331" s="283"/>
      <c r="EM331" s="283"/>
      <c r="EN331" s="283"/>
      <c r="EO331" s="283"/>
      <c r="EP331" s="283"/>
      <c r="EQ331" s="283"/>
      <c r="ER331" s="165"/>
      <c r="ES331" s="166"/>
      <c r="ET331" s="166"/>
      <c r="EU331" s="166"/>
      <c r="EV331" s="166"/>
      <c r="EW331" s="166"/>
      <c r="EX331" s="289"/>
    </row>
    <row r="332" spans="1:154" ht="13" customHeight="1">
      <c r="A332" s="160" t="s">
        <v>18</v>
      </c>
      <c r="B332" s="160">
        <v>10557</v>
      </c>
      <c r="C332" s="160">
        <v>19956</v>
      </c>
      <c r="D332" s="160">
        <v>666160</v>
      </c>
      <c r="E332" s="160" t="s">
        <v>18</v>
      </c>
      <c r="G332" s="175"/>
      <c r="H332" s="162" t="s">
        <v>1823</v>
      </c>
      <c r="I332" s="162" t="s">
        <v>1824</v>
      </c>
      <c r="J332" s="161">
        <v>26</v>
      </c>
      <c r="K332" s="161">
        <v>8</v>
      </c>
      <c r="L332" s="161" t="s">
        <v>46</v>
      </c>
      <c r="Z332" s="163">
        <v>124</v>
      </c>
      <c r="AA332" s="163">
        <v>418</v>
      </c>
      <c r="AB332" s="163">
        <v>392</v>
      </c>
      <c r="AC332" s="163">
        <v>86</v>
      </c>
      <c r="AD332" s="163">
        <v>53</v>
      </c>
      <c r="AE332" s="163">
        <v>17</v>
      </c>
      <c r="AF332" s="163">
        <v>2</v>
      </c>
      <c r="AG332" s="163">
        <v>14</v>
      </c>
      <c r="AH332" s="163">
        <v>48</v>
      </c>
      <c r="AI332" s="163">
        <v>49</v>
      </c>
      <c r="AJ332" s="163">
        <v>8</v>
      </c>
      <c r="AK332" s="163">
        <v>4</v>
      </c>
      <c r="AL332" s="163">
        <v>21</v>
      </c>
      <c r="AM332" s="163">
        <v>0</v>
      </c>
      <c r="AN332" s="163">
        <v>114</v>
      </c>
      <c r="AO332" s="163">
        <v>4</v>
      </c>
      <c r="AP332" s="163">
        <v>1</v>
      </c>
      <c r="AQ332" s="163">
        <v>0</v>
      </c>
      <c r="AR332" s="163">
        <v>3</v>
      </c>
      <c r="AS332" s="283">
        <v>5.0239234000000001E-2</v>
      </c>
      <c r="AT332" s="283">
        <v>0.27272727200000002</v>
      </c>
      <c r="AU332" s="283">
        <v>0.48387097000000001</v>
      </c>
      <c r="AV332" s="283">
        <v>0.2078853</v>
      </c>
      <c r="AW332" s="283">
        <v>9.3189960000000002E-2</v>
      </c>
      <c r="AX332" s="283">
        <v>0.34408601999999999</v>
      </c>
      <c r="AY332" s="363">
        <v>112.791</v>
      </c>
      <c r="AZ332" s="283">
        <v>0.15319426</v>
      </c>
      <c r="BA332" s="283">
        <v>0.357400722</v>
      </c>
      <c r="BB332" s="283">
        <v>0.187725631</v>
      </c>
      <c r="BC332" s="283">
        <v>0.45487364600000002</v>
      </c>
      <c r="BD332" s="164">
        <v>0.27169811300000002</v>
      </c>
      <c r="BE332" s="164">
        <v>0.21938775499999999</v>
      </c>
      <c r="BF332" s="164">
        <v>0.26555023900000002</v>
      </c>
      <c r="BG332" s="164">
        <v>0.38010203999999997</v>
      </c>
      <c r="BH332" s="164">
        <v>0.645652279</v>
      </c>
      <c r="BI332" s="164">
        <v>0.16071428500000001</v>
      </c>
      <c r="BJ332" s="165">
        <v>103.83156342420401</v>
      </c>
      <c r="BK332" s="164">
        <v>0.28058166652204802</v>
      </c>
      <c r="BL332" s="165">
        <v>-9.9574985238578595</v>
      </c>
      <c r="BM332" s="165">
        <v>38.939335417482503</v>
      </c>
      <c r="BN332" s="165">
        <v>79.385602403140695</v>
      </c>
      <c r="BO332" s="165">
        <v>-0.34975729369386299</v>
      </c>
      <c r="BP332" s="165">
        <v>-1.26472540199756</v>
      </c>
      <c r="BQ332" s="165">
        <v>0.92034023256558195</v>
      </c>
      <c r="BR332" s="165">
        <v>-11.1241719606187</v>
      </c>
      <c r="BS332" s="289">
        <v>9.5050649667116002E-2</v>
      </c>
      <c r="BT332" s="297"/>
      <c r="BU332" s="284"/>
      <c r="BV332" s="298"/>
      <c r="BW332" s="297"/>
      <c r="BX332" s="297"/>
      <c r="BY332" s="297"/>
      <c r="BZ332" s="297"/>
      <c r="CA332" s="284"/>
      <c r="CB332" s="298"/>
      <c r="CC332" s="297"/>
      <c r="CD332" s="284"/>
      <c r="CE332" s="352"/>
      <c r="CF332" s="298"/>
      <c r="CG332" s="297"/>
      <c r="CH332" s="284"/>
      <c r="CI332" s="352"/>
      <c r="CJ332" s="298"/>
      <c r="CK332" s="297"/>
      <c r="CL332" s="284"/>
      <c r="CM332" s="352"/>
      <c r="CN332" s="298"/>
      <c r="CO332" s="297"/>
      <c r="CP332" s="284"/>
      <c r="CQ332" s="352"/>
      <c r="CR332" s="298"/>
      <c r="CS332" s="297">
        <v>1</v>
      </c>
      <c r="CT332" s="284">
        <v>7</v>
      </c>
      <c r="CU332" s="352">
        <v>0</v>
      </c>
      <c r="CV332" s="352">
        <v>0</v>
      </c>
      <c r="CW332" s="298">
        <v>0</v>
      </c>
      <c r="CX332" s="297">
        <v>101</v>
      </c>
      <c r="CY332" s="284">
        <v>800</v>
      </c>
      <c r="CZ332" s="352">
        <v>1</v>
      </c>
      <c r="DA332" s="352">
        <v>4</v>
      </c>
      <c r="DB332" s="298">
        <v>0</v>
      </c>
      <c r="DC332" s="297">
        <v>16</v>
      </c>
      <c r="DD332" s="284">
        <v>125</v>
      </c>
      <c r="DE332" s="352">
        <v>-5</v>
      </c>
      <c r="DF332" s="352">
        <v>-2</v>
      </c>
      <c r="DG332" s="298">
        <v>-1</v>
      </c>
      <c r="DH332" s="320">
        <v>-4</v>
      </c>
      <c r="DI332" s="319">
        <v>-1.90244624018669</v>
      </c>
      <c r="DP332" s="165"/>
      <c r="DQ332" s="165"/>
      <c r="DR332" s="165"/>
      <c r="ED332" s="165"/>
      <c r="EE332" s="165"/>
      <c r="EF332" s="165"/>
      <c r="EG332" s="165"/>
      <c r="EH332" s="166"/>
      <c r="EI332" s="165"/>
      <c r="EJ332" s="164"/>
      <c r="EK332" s="164"/>
      <c r="EL332" s="283"/>
      <c r="EM332" s="283"/>
      <c r="EN332" s="283"/>
      <c r="EO332" s="283"/>
      <c r="EP332" s="283"/>
      <c r="EQ332" s="283"/>
      <c r="ER332" s="165"/>
      <c r="ES332" s="166"/>
      <c r="ET332" s="166"/>
      <c r="EU332" s="166"/>
      <c r="EV332" s="166"/>
      <c r="EW332" s="166"/>
      <c r="EX332" s="289"/>
    </row>
    <row r="333" spans="1:154" ht="13" customHeight="1">
      <c r="A333" s="160" t="s">
        <v>18</v>
      </c>
      <c r="B333" s="160">
        <v>12719</v>
      </c>
      <c r="C333" s="160">
        <v>22542</v>
      </c>
      <c r="D333" s="160">
        <v>671732</v>
      </c>
      <c r="E333" s="160" t="s">
        <v>354</v>
      </c>
      <c r="G333" s="175"/>
      <c r="H333" s="162" t="s">
        <v>3442</v>
      </c>
      <c r="I333" s="162" t="s">
        <v>2318</v>
      </c>
      <c r="J333" s="160">
        <v>23</v>
      </c>
      <c r="K333" s="161">
        <v>9</v>
      </c>
      <c r="L333" s="161" t="s">
        <v>46</v>
      </c>
      <c r="Z333" s="163">
        <v>125</v>
      </c>
      <c r="AA333" s="163">
        <v>451</v>
      </c>
      <c r="AB333" s="163">
        <v>412</v>
      </c>
      <c r="AC333" s="163">
        <v>108</v>
      </c>
      <c r="AD333" s="163">
        <v>60</v>
      </c>
      <c r="AE333" s="163">
        <v>24</v>
      </c>
      <c r="AF333" s="163">
        <v>2</v>
      </c>
      <c r="AG333" s="163">
        <v>22</v>
      </c>
      <c r="AH333" s="163">
        <v>63</v>
      </c>
      <c r="AI333" s="163">
        <v>57</v>
      </c>
      <c r="AJ333" s="163">
        <v>18</v>
      </c>
      <c r="AK333" s="163">
        <v>0</v>
      </c>
      <c r="AL333" s="163">
        <v>35</v>
      </c>
      <c r="AM333" s="163">
        <v>0</v>
      </c>
      <c r="AN333" s="163">
        <v>108</v>
      </c>
      <c r="AO333" s="163">
        <v>0</v>
      </c>
      <c r="AP333" s="163">
        <v>4</v>
      </c>
      <c r="AQ333" s="163">
        <v>0</v>
      </c>
      <c r="AR333" s="163">
        <v>8</v>
      </c>
      <c r="AS333" s="283">
        <v>7.7605321000000005E-2</v>
      </c>
      <c r="AT333" s="283">
        <v>0.23946784900000001</v>
      </c>
      <c r="AU333" s="283">
        <v>0.32142857000000002</v>
      </c>
      <c r="AV333" s="283">
        <v>0.27922078</v>
      </c>
      <c r="AW333" s="283">
        <v>0.11038961</v>
      </c>
      <c r="AX333" s="283">
        <v>0.47402597000000002</v>
      </c>
      <c r="AY333" s="363">
        <v>113.09099999999999</v>
      </c>
      <c r="AZ333" s="283">
        <v>0.11784140999999999</v>
      </c>
      <c r="BA333" s="283">
        <v>0.43831168799999998</v>
      </c>
      <c r="BB333" s="283">
        <v>0.18506493500000001</v>
      </c>
      <c r="BC333" s="283">
        <v>0.37662337600000001</v>
      </c>
      <c r="BD333" s="164">
        <v>0.3006993</v>
      </c>
      <c r="BE333" s="164">
        <v>0.26213592200000002</v>
      </c>
      <c r="BF333" s="164">
        <v>0.31707317000000002</v>
      </c>
      <c r="BG333" s="164">
        <v>0.49029126200000001</v>
      </c>
      <c r="BH333" s="164">
        <v>0.80736443199999997</v>
      </c>
      <c r="BI333" s="164">
        <v>0.22815534000000001</v>
      </c>
      <c r="BJ333" s="165">
        <v>147.40273806887001</v>
      </c>
      <c r="BK333" s="164">
        <v>0.34456803859469598</v>
      </c>
      <c r="BL333" s="165">
        <v>12.482927986714801</v>
      </c>
      <c r="BM333" s="165">
        <v>65.240038291845295</v>
      </c>
      <c r="BN333" s="165">
        <v>130.13708322110301</v>
      </c>
      <c r="BO333" s="165">
        <v>-0.369990878238393</v>
      </c>
      <c r="BP333" s="165">
        <v>3.8146127089858002</v>
      </c>
      <c r="BQ333" s="165">
        <v>31.272491945480699</v>
      </c>
      <c r="BR333" s="165">
        <v>19.366509543094601</v>
      </c>
      <c r="BS333" s="289">
        <v>3.2297519666628101</v>
      </c>
      <c r="BT333" s="297"/>
      <c r="BU333" s="284"/>
      <c r="BV333" s="298"/>
      <c r="BW333" s="297"/>
      <c r="BX333" s="297"/>
      <c r="BY333" s="297"/>
      <c r="BZ333" s="297"/>
      <c r="CA333" s="284"/>
      <c r="CB333" s="298"/>
      <c r="CC333" s="297"/>
      <c r="CD333" s="284"/>
      <c r="CE333" s="352"/>
      <c r="CF333" s="298"/>
      <c r="CG333" s="297"/>
      <c r="CH333" s="284"/>
      <c r="CI333" s="352"/>
      <c r="CJ333" s="298"/>
      <c r="CK333" s="297"/>
      <c r="CL333" s="284"/>
      <c r="CM333" s="352"/>
      <c r="CN333" s="298"/>
      <c r="CO333" s="297"/>
      <c r="CP333" s="284"/>
      <c r="CQ333" s="352"/>
      <c r="CR333" s="298"/>
      <c r="CS333" s="297"/>
      <c r="CT333" s="284"/>
      <c r="CU333" s="352"/>
      <c r="CV333" s="352"/>
      <c r="CW333" s="298"/>
      <c r="CX333" s="297">
        <v>2</v>
      </c>
      <c r="CY333" s="284">
        <v>4</v>
      </c>
      <c r="CZ333" s="352">
        <v>0</v>
      </c>
      <c r="DA333" s="352">
        <v>0</v>
      </c>
      <c r="DB333" s="298">
        <v>0</v>
      </c>
      <c r="DC333" s="297">
        <v>123</v>
      </c>
      <c r="DD333" s="284">
        <v>955.1</v>
      </c>
      <c r="DE333" s="352">
        <v>-1</v>
      </c>
      <c r="DF333" s="352">
        <v>0</v>
      </c>
      <c r="DG333" s="298">
        <v>0</v>
      </c>
      <c r="DH333" s="320">
        <v>-1</v>
      </c>
      <c r="DI333" s="319">
        <v>-3.1420516967773402</v>
      </c>
      <c r="DP333" s="165"/>
      <c r="DQ333" s="165"/>
      <c r="DR333" s="165"/>
      <c r="ED333" s="165"/>
      <c r="EE333" s="165"/>
      <c r="EF333" s="165"/>
      <c r="EG333" s="165"/>
      <c r="EH333" s="166"/>
      <c r="EI333" s="165"/>
      <c r="EJ333" s="164"/>
      <c r="EK333" s="164"/>
      <c r="EL333" s="283"/>
      <c r="EM333" s="283"/>
      <c r="EN333" s="283"/>
      <c r="EO333" s="283"/>
      <c r="EP333" s="283"/>
      <c r="EQ333" s="283"/>
      <c r="ER333" s="165"/>
      <c r="ES333" s="166"/>
      <c r="ET333" s="166"/>
      <c r="EU333" s="166"/>
      <c r="EV333" s="166"/>
      <c r="EW333" s="166"/>
      <c r="EX333" s="289"/>
    </row>
    <row r="334" spans="1:154" ht="13" customHeight="1">
      <c r="A334" s="160" t="s">
        <v>18</v>
      </c>
      <c r="B334" s="160">
        <v>10639</v>
      </c>
      <c r="C334" s="160">
        <v>19709</v>
      </c>
      <c r="D334" s="160">
        <v>665487</v>
      </c>
      <c r="E334" s="160" t="s">
        <v>2172</v>
      </c>
      <c r="G334" s="175"/>
      <c r="H334" s="168" t="s">
        <v>3398</v>
      </c>
      <c r="I334" s="169" t="s">
        <v>245</v>
      </c>
      <c r="J334" s="170">
        <v>25</v>
      </c>
      <c r="K334" s="161">
        <v>9</v>
      </c>
      <c r="L334" s="161" t="s">
        <v>837</v>
      </c>
      <c r="Z334" s="163">
        <v>102</v>
      </c>
      <c r="AA334" s="163">
        <v>438</v>
      </c>
      <c r="AB334" s="163">
        <v>398</v>
      </c>
      <c r="AC334" s="163">
        <v>110</v>
      </c>
      <c r="AD334" s="163">
        <v>67</v>
      </c>
      <c r="AE334" s="163">
        <v>21</v>
      </c>
      <c r="AF334" s="163">
        <v>1</v>
      </c>
      <c r="AG334" s="163">
        <v>21</v>
      </c>
      <c r="AH334" s="163">
        <v>64</v>
      </c>
      <c r="AI334" s="163">
        <v>49</v>
      </c>
      <c r="AJ334" s="163">
        <v>11</v>
      </c>
      <c r="AK334" s="163">
        <v>3</v>
      </c>
      <c r="AL334" s="163">
        <v>32</v>
      </c>
      <c r="AM334" s="163">
        <v>0</v>
      </c>
      <c r="AN334" s="163">
        <v>96</v>
      </c>
      <c r="AO334" s="163">
        <v>7</v>
      </c>
      <c r="AP334" s="163">
        <v>1</v>
      </c>
      <c r="AQ334" s="163">
        <v>0</v>
      </c>
      <c r="AR334" s="163">
        <v>8</v>
      </c>
      <c r="AS334" s="283">
        <v>7.3059360000000004E-2</v>
      </c>
      <c r="AT334" s="283">
        <v>0.219178082</v>
      </c>
      <c r="AU334" s="283">
        <v>0.40594058999999999</v>
      </c>
      <c r="AV334" s="283">
        <v>0.26732673000000001</v>
      </c>
      <c r="AW334" s="283">
        <v>0.14521452000000001</v>
      </c>
      <c r="AX334" s="283">
        <v>0.55445544999999996</v>
      </c>
      <c r="AY334" s="363">
        <v>116.75</v>
      </c>
      <c r="AZ334" s="283">
        <v>0.12830432</v>
      </c>
      <c r="BA334" s="283">
        <v>0.46204620400000002</v>
      </c>
      <c r="BB334" s="283">
        <v>0.198019801</v>
      </c>
      <c r="BC334" s="283">
        <v>0.33993399299999999</v>
      </c>
      <c r="BD334" s="164">
        <v>0.315602836</v>
      </c>
      <c r="BE334" s="164">
        <v>0.27638190899999998</v>
      </c>
      <c r="BF334" s="164">
        <v>0.34018264799999998</v>
      </c>
      <c r="BG334" s="164">
        <v>0.49246231099999999</v>
      </c>
      <c r="BH334" s="164">
        <v>0.83264495900000002</v>
      </c>
      <c r="BI334" s="164">
        <v>0.216080402</v>
      </c>
      <c r="BJ334" s="165">
        <v>137.564484625034</v>
      </c>
      <c r="BK334" s="164">
        <v>0.35877455423956001</v>
      </c>
      <c r="BL334" s="165">
        <v>17.131316588306799</v>
      </c>
      <c r="BM334" s="165">
        <v>68.367711962247299</v>
      </c>
      <c r="BN334" s="165">
        <v>134.823242540021</v>
      </c>
      <c r="BO334" s="165">
        <v>0.81436657593779604</v>
      </c>
      <c r="BP334" s="165">
        <v>1.10242813825607E-2</v>
      </c>
      <c r="BQ334" s="165">
        <v>31.271259498363399</v>
      </c>
      <c r="BR334" s="165">
        <v>18.2501745978836</v>
      </c>
      <c r="BS334" s="289">
        <v>3.2296246823226999</v>
      </c>
      <c r="BT334" s="297"/>
      <c r="BU334" s="284"/>
      <c r="BV334" s="298"/>
      <c r="BW334" s="297"/>
      <c r="BX334" s="297"/>
      <c r="BY334" s="297"/>
      <c r="BZ334" s="297"/>
      <c r="CA334" s="284"/>
      <c r="CB334" s="298"/>
      <c r="CC334" s="297"/>
      <c r="CD334" s="284"/>
      <c r="CE334" s="352"/>
      <c r="CF334" s="298"/>
      <c r="CG334" s="297"/>
      <c r="CH334" s="284"/>
      <c r="CI334" s="352"/>
      <c r="CJ334" s="298"/>
      <c r="CK334" s="297"/>
      <c r="CL334" s="284"/>
      <c r="CM334" s="352"/>
      <c r="CN334" s="298"/>
      <c r="CO334" s="297"/>
      <c r="CP334" s="284"/>
      <c r="CQ334" s="352"/>
      <c r="CR334" s="298"/>
      <c r="CS334" s="297"/>
      <c r="CT334" s="284"/>
      <c r="CU334" s="352"/>
      <c r="CV334" s="352"/>
      <c r="CW334" s="298"/>
      <c r="CX334" s="297"/>
      <c r="CY334" s="284"/>
      <c r="CZ334" s="352"/>
      <c r="DA334" s="352"/>
      <c r="DB334" s="298"/>
      <c r="DC334" s="297">
        <v>96</v>
      </c>
      <c r="DD334" s="284">
        <v>822.2</v>
      </c>
      <c r="DE334" s="352">
        <v>0</v>
      </c>
      <c r="DF334" s="352">
        <v>-1</v>
      </c>
      <c r="DG334" s="298">
        <v>3</v>
      </c>
      <c r="DH334" s="320">
        <v>0</v>
      </c>
      <c r="DI334" s="319">
        <v>-1.54405069351196</v>
      </c>
      <c r="DP334" s="165"/>
      <c r="DQ334" s="165"/>
      <c r="DR334" s="165"/>
      <c r="ED334" s="165"/>
      <c r="EE334" s="165"/>
      <c r="EF334" s="165"/>
      <c r="EG334" s="165"/>
      <c r="EH334" s="166"/>
      <c r="EI334" s="165"/>
      <c r="EJ334" s="164"/>
      <c r="EK334" s="164"/>
      <c r="EL334" s="283"/>
      <c r="EM334" s="283"/>
      <c r="EN334" s="283"/>
      <c r="EO334" s="283"/>
      <c r="EP334" s="283"/>
      <c r="EQ334" s="283"/>
      <c r="ER334" s="165"/>
      <c r="ES334" s="166"/>
      <c r="ET334" s="166"/>
      <c r="EU334" s="166"/>
      <c r="EV334" s="166"/>
      <c r="EW334" s="166"/>
      <c r="EX334" s="289"/>
    </row>
    <row r="335" spans="1:154" ht="13" customHeight="1">
      <c r="A335" s="160" t="s">
        <v>18</v>
      </c>
      <c r="B335" s="160">
        <v>9385</v>
      </c>
      <c r="C335" s="160">
        <v>10324</v>
      </c>
      <c r="D335" s="160">
        <v>542303</v>
      </c>
      <c r="E335" s="160" t="s">
        <v>555</v>
      </c>
      <c r="G335" s="175"/>
      <c r="H335" s="168" t="s">
        <v>1</v>
      </c>
      <c r="I335" s="169" t="s">
        <v>53</v>
      </c>
      <c r="J335" s="170">
        <v>33</v>
      </c>
      <c r="K335" s="161">
        <v>10</v>
      </c>
      <c r="L335" s="161" t="s">
        <v>837</v>
      </c>
      <c r="Z335" s="163">
        <v>162</v>
      </c>
      <c r="AA335" s="163">
        <v>688</v>
      </c>
      <c r="AB335" s="163">
        <v>606</v>
      </c>
      <c r="AC335" s="163">
        <v>183</v>
      </c>
      <c r="AD335" s="163">
        <v>113</v>
      </c>
      <c r="AE335" s="163">
        <v>31</v>
      </c>
      <c r="AF335" s="163">
        <v>0</v>
      </c>
      <c r="AG335" s="163">
        <v>39</v>
      </c>
      <c r="AH335" s="163">
        <v>96</v>
      </c>
      <c r="AI335" s="163">
        <v>104</v>
      </c>
      <c r="AJ335" s="163">
        <v>1</v>
      </c>
      <c r="AK335" s="163">
        <v>0</v>
      </c>
      <c r="AL335" s="163">
        <v>74</v>
      </c>
      <c r="AM335" s="163">
        <v>2</v>
      </c>
      <c r="AN335" s="163">
        <v>170</v>
      </c>
      <c r="AO335" s="163">
        <v>3</v>
      </c>
      <c r="AP335" s="163">
        <v>4</v>
      </c>
      <c r="AQ335" s="163">
        <v>0</v>
      </c>
      <c r="AR335" s="163">
        <v>23</v>
      </c>
      <c r="AS335" s="283">
        <v>0.107558139</v>
      </c>
      <c r="AT335" s="283">
        <v>0.24709302299999999</v>
      </c>
      <c r="AU335" s="283">
        <v>0.47499999999999998</v>
      </c>
      <c r="AV335" s="283">
        <v>0.19772727000000001</v>
      </c>
      <c r="AW335" s="283">
        <v>0.15419500999999999</v>
      </c>
      <c r="AX335" s="283">
        <v>0.53287982</v>
      </c>
      <c r="AY335" s="363">
        <v>114.75</v>
      </c>
      <c r="AZ335" s="283">
        <v>0.13555787</v>
      </c>
      <c r="BA335" s="283">
        <v>0.379545454</v>
      </c>
      <c r="BB335" s="283">
        <v>0.23636363599999999</v>
      </c>
      <c r="BC335" s="283">
        <v>0.38409090899999998</v>
      </c>
      <c r="BD335" s="164">
        <v>0.35910224400000001</v>
      </c>
      <c r="BE335" s="164">
        <v>0.30198019799999998</v>
      </c>
      <c r="BF335" s="164">
        <v>0.37845705899999998</v>
      </c>
      <c r="BG335" s="164">
        <v>0.54620462000000003</v>
      </c>
      <c r="BH335" s="164">
        <v>0.92466167899999996</v>
      </c>
      <c r="BI335" s="164">
        <v>0.244224422</v>
      </c>
      <c r="BJ335" s="165">
        <v>155.48197075863001</v>
      </c>
      <c r="BK335" s="164">
        <v>0.39450213334856199</v>
      </c>
      <c r="BL335" s="165">
        <v>46.693397193197399</v>
      </c>
      <c r="BM335" s="165">
        <v>127.17431047463801</v>
      </c>
      <c r="BN335" s="165">
        <v>154.00063286835399</v>
      </c>
      <c r="BO335" s="165">
        <v>5.04560235113942E-2</v>
      </c>
      <c r="BP335" s="165">
        <v>-4.59261663258075</v>
      </c>
      <c r="BQ335" s="165">
        <v>45.213114599678903</v>
      </c>
      <c r="BR335" s="165">
        <v>39.834545447472699</v>
      </c>
      <c r="BS335" s="289">
        <v>4.6695078234200897</v>
      </c>
      <c r="BT335" s="297"/>
      <c r="BU335" s="284"/>
      <c r="BV335" s="298"/>
      <c r="BW335" s="297"/>
      <c r="BX335" s="297"/>
      <c r="BY335" s="297"/>
      <c r="BZ335" s="297"/>
      <c r="CA335" s="284"/>
      <c r="CB335" s="298"/>
      <c r="CC335" s="297"/>
      <c r="CD335" s="284"/>
      <c r="CE335" s="352"/>
      <c r="CF335" s="298"/>
      <c r="CG335" s="297"/>
      <c r="CH335" s="284"/>
      <c r="CI335" s="352"/>
      <c r="CJ335" s="298"/>
      <c r="CK335" s="297"/>
      <c r="CL335" s="284"/>
      <c r="CM335" s="352"/>
      <c r="CN335" s="298"/>
      <c r="CO335" s="297"/>
      <c r="CP335" s="284"/>
      <c r="CQ335" s="352"/>
      <c r="CR335" s="298"/>
      <c r="CS335" s="297"/>
      <c r="CT335" s="284"/>
      <c r="CU335" s="352"/>
      <c r="CV335" s="352"/>
      <c r="CW335" s="298"/>
      <c r="CX335" s="297"/>
      <c r="CY335" s="284"/>
      <c r="CZ335" s="352"/>
      <c r="DA335" s="352"/>
      <c r="DB335" s="298"/>
      <c r="DC335" s="297"/>
      <c r="DD335" s="284"/>
      <c r="DE335" s="352"/>
      <c r="DF335" s="352"/>
      <c r="DG335" s="298"/>
      <c r="DH335" s="320"/>
      <c r="DI335" s="319">
        <v>-17.5</v>
      </c>
      <c r="DP335" s="165"/>
      <c r="DQ335" s="165"/>
      <c r="DR335" s="165"/>
      <c r="ED335" s="165"/>
      <c r="EE335" s="165"/>
      <c r="EF335" s="165"/>
      <c r="EG335" s="165"/>
      <c r="EH335" s="166"/>
      <c r="EI335" s="165"/>
      <c r="EJ335" s="164"/>
      <c r="EK335" s="164"/>
      <c r="EL335" s="283"/>
      <c r="EM335" s="283"/>
      <c r="EN335" s="283"/>
      <c r="EO335" s="283"/>
      <c r="EP335" s="283"/>
      <c r="EQ335" s="283"/>
      <c r="ER335" s="165"/>
      <c r="ES335" s="166"/>
      <c r="ET335" s="166"/>
      <c r="EU335" s="166"/>
      <c r="EV335" s="166"/>
      <c r="EW335" s="166"/>
      <c r="EX335" s="289"/>
    </row>
    <row r="336" spans="1:154" ht="13" customHeight="1">
      <c r="A336" s="171" t="s">
        <v>15</v>
      </c>
      <c r="B336" s="317"/>
      <c r="C336" s="317"/>
      <c r="D336" s="317"/>
      <c r="E336" s="171" cm="1">
        <f t="array" ref="E336">SUMPRODUCT(--($A337:$A$2539=A336),--(K337:$K$2539&gt;0))</f>
        <v>40</v>
      </c>
      <c r="F336" s="171"/>
      <c r="G336" s="190"/>
      <c r="H336" s="172"/>
      <c r="I336" s="172"/>
      <c r="J336" s="173"/>
      <c r="K336" s="174">
        <v>0</v>
      </c>
      <c r="L336" s="174"/>
      <c r="M336" s="185"/>
      <c r="N336" s="188"/>
      <c r="O336" s="174"/>
      <c r="P336" s="174"/>
      <c r="Q336" s="174"/>
      <c r="R336" s="174"/>
      <c r="S336" s="174"/>
      <c r="T336" s="174"/>
      <c r="U336" s="174"/>
      <c r="V336" s="174"/>
      <c r="W336" s="174"/>
      <c r="X336" s="174"/>
      <c r="Y336" s="185"/>
      <c r="Z336" s="364" cm="1">
        <f t="array" ref="Z336">SUMPRODUCT(--($A337:$A$2539=$A336),--(Z337:Z$2539))</f>
        <v>2293</v>
      </c>
      <c r="AA336" s="364" cm="1">
        <f t="array" ref="AA336">SUMPRODUCT(--($A337:$A$2539=$A336),--(AA337:AA$2539))</f>
        <v>8698</v>
      </c>
      <c r="AB336" s="364" cm="1">
        <f t="array" ref="AB336">SUMPRODUCT(--($A337:$A$2539=$A336),--(AB337:AB$2539))</f>
        <v>7843</v>
      </c>
      <c r="AC336" s="364" cm="1">
        <f t="array" ref="AC336">SUMPRODUCT(--($A337:$A$2539=$A336),--(AC337:AC$2539))</f>
        <v>1949</v>
      </c>
      <c r="AD336" s="364" cm="1">
        <f t="array" ref="AD336">SUMPRODUCT(--($A337:$A$2539=$A336),--(AD337:AD$2539))</f>
        <v>1231</v>
      </c>
      <c r="AE336" s="364" cm="1">
        <f t="array" ref="AE336">SUMPRODUCT(--($A337:$A$2539=$A336),--(AE337:AE$2539))</f>
        <v>405</v>
      </c>
      <c r="AF336" s="364" cm="1">
        <f t="array" ref="AF336">SUMPRODUCT(--($A337:$A$2539=$A336),--(AF337:AF$2539))</f>
        <v>45</v>
      </c>
      <c r="AG336" s="364" cm="1">
        <f t="array" ref="AG336">SUMPRODUCT(--($A337:$A$2539=$A336),--(AG337:AG$2539))</f>
        <v>268</v>
      </c>
      <c r="AH336" s="364" cm="1">
        <f t="array" ref="AH336">SUMPRODUCT(--($A337:$A$2539=$A336),--(AH337:AH$2539))</f>
        <v>1035</v>
      </c>
      <c r="AI336" s="364" cm="1">
        <f t="array" ref="AI336">SUMPRODUCT(--($A337:$A$2539=$A336),--(AI337:AI$2539))</f>
        <v>993</v>
      </c>
      <c r="AJ336" s="364" cm="1">
        <f t="array" ref="AJ336">SUMPRODUCT(--($A337:$A$2539=$A336),--(AJ337:AJ$2539))</f>
        <v>162</v>
      </c>
      <c r="AK336" s="364" cm="1">
        <f t="array" ref="AK336">SUMPRODUCT(--($A337:$A$2539=$A336),--(AK337:AK$2539))</f>
        <v>41</v>
      </c>
      <c r="AL336" s="364" cm="1">
        <f t="array" ref="AL336">SUMPRODUCT(--($A337:$A$2539=$A336),--(AL337:AL$2539))</f>
        <v>662</v>
      </c>
      <c r="AM336" s="364" cm="1">
        <f t="array" ref="AM336">SUMPRODUCT(--($A337:$A$2539=$A336),--(AM337:AM$2539))</f>
        <v>27</v>
      </c>
      <c r="AN336" s="364" cm="1">
        <f t="array" ref="AN336">SUMPRODUCT(--($A337:$A$2539=$A336),--(AN337:AN$2539))</f>
        <v>1955</v>
      </c>
      <c r="AO336" s="364" cm="1">
        <f t="array" ref="AO336">SUMPRODUCT(--($A337:$A$2539=$A336),--(AO337:AO$2539))</f>
        <v>89</v>
      </c>
      <c r="AP336" s="364" cm="1">
        <f t="array" ref="AP336">SUMPRODUCT(--($A337:$A$2539=$A336),--(AP337:AP$2539))</f>
        <v>70</v>
      </c>
      <c r="AQ336" s="364" cm="1">
        <f t="array" ref="AQ336">SUMPRODUCT(--($A337:$A$2539=$A336),--(AQ337:AQ$2539))</f>
        <v>33</v>
      </c>
      <c r="AR336" s="364" cm="1">
        <f t="array" ref="AR336">SUMPRODUCT(--($A337:$A$2539=$A336),--(AR337:AR$2539))</f>
        <v>172</v>
      </c>
      <c r="AS336" s="365"/>
      <c r="AT336" s="365"/>
      <c r="AU336" s="365"/>
      <c r="AV336" s="365"/>
      <c r="AW336" s="365"/>
      <c r="AX336" s="365"/>
      <c r="AY336" s="366"/>
      <c r="AZ336" s="365"/>
      <c r="BA336" s="365"/>
      <c r="BB336" s="365"/>
      <c r="BC336" s="365"/>
      <c r="BD336" s="367"/>
      <c r="BE336" s="367">
        <f>AC336/AB336</f>
        <v>0.24850184878235368</v>
      </c>
      <c r="BF336" s="367">
        <f>(AC336+AL336+AM336+AO336)/(AA336-AP336-AQ336)</f>
        <v>0.31727748691099478</v>
      </c>
      <c r="BG336" s="367">
        <f>((AC336-AE336-AF336-AG336)+(AE336*2)+(AF336*3)+(AG336*4))/AB336</f>
        <v>0.41412724722682648</v>
      </c>
      <c r="BH336" s="367">
        <f>BF336+BG336</f>
        <v>0.73140473413782126</v>
      </c>
      <c r="BI336" s="367">
        <f>BG336+BH336</f>
        <v>1.1455319813646478</v>
      </c>
      <c r="BJ336" s="367"/>
      <c r="BK336" s="367"/>
      <c r="BL336" s="366"/>
      <c r="BM336" s="366"/>
      <c r="BN336" s="366"/>
      <c r="BO336" s="368"/>
      <c r="BP336" s="368"/>
      <c r="BQ336" s="366"/>
      <c r="BR336" s="369" cm="1">
        <f t="array" ref="BR336">SUMPRODUCT(--($A337:$A$2539=$A336),--(BR337:BR$2539))</f>
        <v>13.071004656129713</v>
      </c>
      <c r="BS336" s="361" cm="1">
        <f t="array" ref="BS336">SUMPRODUCT(--($A337:$A$2539=$A336),--(BS337:BS$2539))</f>
        <v>27.649470093077259</v>
      </c>
      <c r="BT336" s="238"/>
      <c r="BU336" s="239"/>
      <c r="BV336" s="309"/>
      <c r="BW336" s="238"/>
      <c r="BX336" s="238"/>
      <c r="BY336" s="238"/>
      <c r="BZ336" s="238"/>
      <c r="CA336" s="239"/>
      <c r="CB336" s="309"/>
      <c r="CC336" s="238"/>
      <c r="CD336" s="239"/>
      <c r="CE336" s="353"/>
      <c r="CF336" s="309"/>
      <c r="CG336" s="238"/>
      <c r="CH336" s="239"/>
      <c r="CI336" s="353"/>
      <c r="CJ336" s="309"/>
      <c r="CK336" s="238"/>
      <c r="CL336" s="239"/>
      <c r="CM336" s="353"/>
      <c r="CN336" s="309"/>
      <c r="CO336" s="238"/>
      <c r="CP336" s="239"/>
      <c r="CQ336" s="353"/>
      <c r="CR336" s="309"/>
      <c r="CS336" s="299"/>
      <c r="CT336" s="300"/>
      <c r="CU336" s="356"/>
      <c r="CV336" s="356"/>
      <c r="CW336" s="301"/>
      <c r="CX336" s="299"/>
      <c r="CY336" s="300"/>
      <c r="CZ336" s="356"/>
      <c r="DA336" s="356"/>
      <c r="DB336" s="301"/>
      <c r="DC336" s="299"/>
      <c r="DD336" s="300"/>
      <c r="DE336" s="356"/>
      <c r="DF336" s="356"/>
      <c r="DG336" s="301"/>
      <c r="DH336" s="321" cm="1">
        <f t="array" ref="DH336">SUMPRODUCT(--($A337:$A$2539=$A336),--(DH337:DH$2539))</f>
        <v>6</v>
      </c>
      <c r="DI336" s="381" cm="1">
        <f t="array" ref="DI336">SUMPRODUCT(--($A337:$A$2539=$A336),--(DI337:DI$2539))</f>
        <v>-35.099866010248569</v>
      </c>
      <c r="DJ336" s="364" cm="1">
        <f t="array" ref="DJ336">SUMPRODUCT(--($A337:$A$2539=$A336),--(DJ337:DJ$2539))</f>
        <v>496</v>
      </c>
      <c r="DK336" s="364" cm="1">
        <f t="array" ref="DK336">SUMPRODUCT(--($A337:$A$2539=$A336),--(DK337:DK$2539))</f>
        <v>217</v>
      </c>
      <c r="DL336" s="364" cm="1">
        <f t="array" ref="DL336">SUMPRODUCT(--($A337:$A$2539=$A336),--(DL337:DL$2539))</f>
        <v>0</v>
      </c>
      <c r="DM336" s="364" cm="1">
        <f t="array" ref="DM336">SUMPRODUCT(--($A337:$A$2539=$A336),--(DM337:DM$2539))</f>
        <v>95</v>
      </c>
      <c r="DN336" s="364" cm="1">
        <f t="array" ref="DN336">SUMPRODUCT(--($A337:$A$2539=$A336),--(DN337:DN$2539))</f>
        <v>84</v>
      </c>
      <c r="DO336" s="364" cm="1">
        <f t="array" ref="DO336">SUMPRODUCT(--($A337:$A$2539=$A336),--(DO337:DO$2539))</f>
        <v>37</v>
      </c>
      <c r="DP336" s="369" cm="1">
        <f t="array" ref="DP336">SUMPRODUCT(--($A337:$A$2539=$A336),--(DP337:DP$2539))</f>
        <v>1506.6</v>
      </c>
      <c r="DQ336" s="369" cm="1">
        <f t="array" ref="DQ336">SUMPRODUCT(--($A337:$A$2539=$A336),--(DQ337:DQ$2539))</f>
        <v>1198.7000064849835</v>
      </c>
      <c r="DR336" s="369" cm="1">
        <f t="array" ref="DR336">SUMPRODUCT(--($A337:$A$2539=$A336),--(DR337:DR$2539))</f>
        <v>307.19999933242775</v>
      </c>
      <c r="DS336" s="364" cm="1">
        <f t="array" ref="DS336">SUMPRODUCT(--($A337:$A$2539=$A336),--(DS337:DS$2539))</f>
        <v>6286</v>
      </c>
      <c r="DT336" s="364" cm="1">
        <f t="array" ref="DT336">SUMPRODUCT(--($A337:$A$2539=$A336),--(DT337:DT$2539))</f>
        <v>1311</v>
      </c>
      <c r="DU336" s="364" cm="1">
        <f t="array" ref="DU336">SUMPRODUCT(--($A337:$A$2539=$A336),--(DU337:DU$2539))</f>
        <v>718</v>
      </c>
      <c r="DV336" s="364" cm="1">
        <f t="array" ref="DV336">SUMPRODUCT(--($A337:$A$2539=$A336),--(DV337:DV$2539))</f>
        <v>645</v>
      </c>
      <c r="DW336" s="364" cm="1">
        <f t="array" ref="DW336">SUMPRODUCT(--($A337:$A$2539=$A336),--(DW337:DW$2539))</f>
        <v>209</v>
      </c>
      <c r="DX336" s="364" cm="1">
        <f t="array" ref="DX336">SUMPRODUCT(--($A337:$A$2539=$A336),--(DX337:DX$2539))</f>
        <v>471</v>
      </c>
      <c r="DY336" s="364" cm="1">
        <f t="array" ref="DY336">SUMPRODUCT(--($A337:$A$2539=$A336),--(DY337:DY$2539))</f>
        <v>14</v>
      </c>
      <c r="DZ336" s="364" cm="1">
        <f t="array" ref="DZ336">SUMPRODUCT(--($A337:$A$2539=$A336),--(DZ337:DZ$2539))</f>
        <v>70</v>
      </c>
      <c r="EA336" s="364" cm="1">
        <f t="array" ref="EA336">SUMPRODUCT(--($A337:$A$2539=$A336),--(EA337:EA$2539))</f>
        <v>32</v>
      </c>
      <c r="EB336" s="364" cm="1">
        <f t="array" ref="EB336">SUMPRODUCT(--($A337:$A$2539=$A336),--(EB337:EB$2539))</f>
        <v>9</v>
      </c>
      <c r="EC336" s="364" cm="1">
        <f t="array" ref="EC336">SUMPRODUCT(--($A337:$A$2539=$A336),--(EC337:EC$2539))</f>
        <v>1399</v>
      </c>
      <c r="ED336" s="368">
        <f>EC336/DP336*10</f>
        <v>9.2858091065976378</v>
      </c>
      <c r="EE336" s="368">
        <f>DX336/DP336*10</f>
        <v>3.1262445240939867</v>
      </c>
      <c r="EF336" s="368">
        <f>DW336/DP336*10</f>
        <v>1.3872295234302403</v>
      </c>
      <c r="EG336" s="368">
        <f>DX336/DQ336*10</f>
        <v>3.929256673495316</v>
      </c>
      <c r="EH336" s="371">
        <f>(DT336+DX336+DZ336)/DP336</f>
        <v>1.2292579317668924</v>
      </c>
      <c r="EI336" s="371"/>
      <c r="EJ336" s="367">
        <f>DT336/(DS336-DX336-DY336-DZ336)</f>
        <v>0.22875588902460303</v>
      </c>
      <c r="EK336" s="367"/>
      <c r="EL336" s="372"/>
      <c r="EM336" s="372"/>
      <c r="EN336" s="372"/>
      <c r="EO336" s="372"/>
      <c r="EP336" s="372"/>
      <c r="EQ336" s="372"/>
      <c r="ER336" s="237"/>
      <c r="ES336" s="371"/>
      <c r="ET336" s="371"/>
      <c r="EU336" s="371"/>
      <c r="EV336" s="371"/>
      <c r="EW336" s="371"/>
      <c r="EX336" s="361" cm="1">
        <f t="array" ref="EX336">SUMPRODUCT(--($A337:$A$2539=$A336),--(EX337:EX$2539))</f>
        <v>16.199993246933406</v>
      </c>
    </row>
    <row r="337" spans="1:155" ht="13" customHeight="1">
      <c r="A337" s="160" t="s">
        <v>15</v>
      </c>
      <c r="B337" s="160">
        <v>11847</v>
      </c>
      <c r="C337" s="160">
        <v>21390</v>
      </c>
      <c r="D337" s="160">
        <v>657746</v>
      </c>
      <c r="E337" s="160" t="s">
        <v>567</v>
      </c>
      <c r="G337" s="175"/>
      <c r="H337" s="162" t="s">
        <v>549</v>
      </c>
      <c r="I337" s="162" t="s">
        <v>536</v>
      </c>
      <c r="J337" s="161">
        <v>28</v>
      </c>
      <c r="K337" s="161">
        <v>1</v>
      </c>
      <c r="M337" s="184" t="s">
        <v>837</v>
      </c>
      <c r="Z337" s="163"/>
      <c r="AS337" s="283"/>
      <c r="AT337" s="283"/>
      <c r="AU337" s="283"/>
      <c r="AV337" s="283"/>
      <c r="AW337" s="283"/>
      <c r="AX337" s="283"/>
      <c r="AY337" s="363"/>
      <c r="AZ337" s="283"/>
      <c r="BA337" s="283"/>
      <c r="BB337" s="283"/>
      <c r="BC337" s="283"/>
      <c r="BD337" s="164"/>
      <c r="BE337" s="164"/>
      <c r="BF337" s="164"/>
      <c r="BG337" s="164"/>
      <c r="BH337" s="164"/>
      <c r="BI337" s="164"/>
      <c r="BJ337" s="165"/>
      <c r="BK337" s="164"/>
      <c r="BL337" s="165"/>
      <c r="BM337" s="165"/>
      <c r="BN337" s="165"/>
      <c r="BO337" s="165"/>
      <c r="BP337" s="165"/>
      <c r="BQ337" s="165"/>
      <c r="BR337" s="165"/>
      <c r="BS337" s="289"/>
      <c r="BT337" s="297">
        <v>23</v>
      </c>
      <c r="BU337" s="284">
        <v>135</v>
      </c>
      <c r="BV337" s="298">
        <v>-3</v>
      </c>
      <c r="BW337" s="297"/>
      <c r="BX337" s="297"/>
      <c r="BY337" s="297"/>
      <c r="BZ337" s="297"/>
      <c r="CA337" s="284"/>
      <c r="CB337" s="298"/>
      <c r="CC337" s="297"/>
      <c r="CD337" s="284"/>
      <c r="CE337" s="352"/>
      <c r="CF337" s="298"/>
      <c r="CG337" s="297"/>
      <c r="CH337" s="284"/>
      <c r="CI337" s="352"/>
      <c r="CJ337" s="298"/>
      <c r="CK337" s="297"/>
      <c r="CL337" s="284"/>
      <c r="CM337" s="352"/>
      <c r="CN337" s="298"/>
      <c r="CO337" s="297"/>
      <c r="CP337" s="284"/>
      <c r="CQ337" s="352"/>
      <c r="CR337" s="298"/>
      <c r="CS337" s="297"/>
      <c r="CT337" s="284"/>
      <c r="CU337" s="352"/>
      <c r="CV337" s="352"/>
      <c r="CW337" s="298"/>
      <c r="CX337" s="297"/>
      <c r="CY337" s="284"/>
      <c r="CZ337" s="352"/>
      <c r="DA337" s="352"/>
      <c r="DB337" s="298"/>
      <c r="DC337" s="297"/>
      <c r="DD337" s="284"/>
      <c r="DE337" s="352"/>
      <c r="DF337" s="352"/>
      <c r="DG337" s="298"/>
      <c r="DH337" s="320">
        <v>-3</v>
      </c>
      <c r="DI337" s="319">
        <v>0</v>
      </c>
      <c r="DJ337" s="163">
        <v>23</v>
      </c>
      <c r="DK337" s="163">
        <v>23</v>
      </c>
      <c r="DL337" s="163">
        <v>0</v>
      </c>
      <c r="DM337" s="163">
        <v>7</v>
      </c>
      <c r="DN337" s="163">
        <v>7</v>
      </c>
      <c r="DO337" s="163">
        <v>0</v>
      </c>
      <c r="DP337" s="165">
        <v>135</v>
      </c>
      <c r="DQ337" s="165">
        <v>135</v>
      </c>
      <c r="DR337" s="165"/>
      <c r="DS337" s="163">
        <v>538</v>
      </c>
      <c r="DT337" s="163">
        <v>110</v>
      </c>
      <c r="DU337" s="163">
        <v>59</v>
      </c>
      <c r="DV337" s="163">
        <v>54</v>
      </c>
      <c r="DW337" s="163">
        <v>19</v>
      </c>
      <c r="DX337" s="163">
        <v>23</v>
      </c>
      <c r="DY337" s="163">
        <v>0</v>
      </c>
      <c r="DZ337" s="163">
        <v>5</v>
      </c>
      <c r="EA337" s="163">
        <v>2</v>
      </c>
      <c r="EB337" s="163">
        <v>1</v>
      </c>
      <c r="EC337" s="163">
        <v>147</v>
      </c>
      <c r="ED337" s="165">
        <v>9.8000000000000007</v>
      </c>
      <c r="EE337" s="165">
        <v>1.5333333333333301</v>
      </c>
      <c r="EF337" s="165">
        <v>1.2666666666666599</v>
      </c>
      <c r="EG337" s="165">
        <v>7.3333333333333304</v>
      </c>
      <c r="EH337" s="166">
        <v>0.98518518518518505</v>
      </c>
      <c r="EI337" s="165">
        <v>78.700079391377997</v>
      </c>
      <c r="EJ337" s="164">
        <v>0.21568627450980299</v>
      </c>
      <c r="EK337" s="164">
        <v>0.26453488372092998</v>
      </c>
      <c r="EL337" s="283">
        <v>0.35654596100000002</v>
      </c>
      <c r="EM337" s="283">
        <v>0.18941504100000001</v>
      </c>
      <c r="EN337" s="283">
        <v>0.454038997</v>
      </c>
      <c r="EO337" s="283">
        <v>8.5399450000000002E-2</v>
      </c>
      <c r="EP337" s="283">
        <v>0.36363635999999999</v>
      </c>
      <c r="EQ337" s="283">
        <v>0.12571156999999999</v>
      </c>
      <c r="ER337" s="165">
        <v>-0.35522584027471499</v>
      </c>
      <c r="ES337" s="166">
        <v>3.6</v>
      </c>
      <c r="ET337" s="166">
        <v>2.9</v>
      </c>
      <c r="EU337" s="166">
        <v>3.44076270703916</v>
      </c>
      <c r="EV337" s="166">
        <v>3.4368600567181899</v>
      </c>
      <c r="EW337" s="166">
        <v>3.2795131650103602</v>
      </c>
      <c r="EX337" s="289">
        <v>3.1194438934326101</v>
      </c>
    </row>
    <row r="338" spans="1:155" ht="13" customHeight="1">
      <c r="A338" s="160" t="s">
        <v>15</v>
      </c>
      <c r="B338" s="160">
        <v>9582</v>
      </c>
      <c r="C338" s="160">
        <v>15873</v>
      </c>
      <c r="D338" s="160">
        <v>640455</v>
      </c>
      <c r="E338" s="160" t="s">
        <v>345</v>
      </c>
      <c r="G338" s="175"/>
      <c r="H338" s="168" t="s">
        <v>792</v>
      </c>
      <c r="I338" s="169" t="s">
        <v>104</v>
      </c>
      <c r="J338" s="170">
        <v>32</v>
      </c>
      <c r="K338" s="161">
        <v>1</v>
      </c>
      <c r="M338" s="184" t="s">
        <v>46</v>
      </c>
      <c r="Z338" s="163"/>
      <c r="AS338" s="283"/>
      <c r="AT338" s="283"/>
      <c r="AU338" s="283"/>
      <c r="AV338" s="283"/>
      <c r="AW338" s="283"/>
      <c r="AX338" s="283"/>
      <c r="AY338" s="363"/>
      <c r="AZ338" s="283"/>
      <c r="BA338" s="283"/>
      <c r="BB338" s="283"/>
      <c r="BC338" s="283"/>
      <c r="BD338" s="164"/>
      <c r="BE338" s="164"/>
      <c r="BF338" s="164"/>
      <c r="BG338" s="164"/>
      <c r="BH338" s="164"/>
      <c r="BI338" s="164"/>
      <c r="BJ338" s="165"/>
      <c r="BK338" s="164"/>
      <c r="BL338" s="165"/>
      <c r="BM338" s="165"/>
      <c r="BN338" s="165"/>
      <c r="BO338" s="165"/>
      <c r="BP338" s="165"/>
      <c r="BQ338" s="165"/>
      <c r="BR338" s="165"/>
      <c r="BS338" s="289"/>
      <c r="BT338" s="297">
        <v>32</v>
      </c>
      <c r="BU338" s="284">
        <v>181.2</v>
      </c>
      <c r="BV338" s="298">
        <v>0</v>
      </c>
      <c r="BW338" s="297"/>
      <c r="BX338" s="297"/>
      <c r="BY338" s="297"/>
      <c r="BZ338" s="297"/>
      <c r="CA338" s="284"/>
      <c r="CB338" s="298"/>
      <c r="CC338" s="297"/>
      <c r="CD338" s="284"/>
      <c r="CE338" s="352"/>
      <c r="CF338" s="298"/>
      <c r="CG338" s="297"/>
      <c r="CH338" s="284"/>
      <c r="CI338" s="352"/>
      <c r="CJ338" s="298"/>
      <c r="CK338" s="297"/>
      <c r="CL338" s="284"/>
      <c r="CM338" s="352"/>
      <c r="CN338" s="298"/>
      <c r="CO338" s="297"/>
      <c r="CP338" s="284"/>
      <c r="CQ338" s="352"/>
      <c r="CR338" s="298"/>
      <c r="CS338" s="297"/>
      <c r="CT338" s="284"/>
      <c r="CU338" s="352"/>
      <c r="CV338" s="352"/>
      <c r="CW338" s="298"/>
      <c r="CX338" s="297"/>
      <c r="CY338" s="284"/>
      <c r="CZ338" s="352"/>
      <c r="DA338" s="352"/>
      <c r="DB338" s="298"/>
      <c r="DC338" s="297"/>
      <c r="DD338" s="284"/>
      <c r="DE338" s="352"/>
      <c r="DF338" s="352"/>
      <c r="DG338" s="298"/>
      <c r="DH338" s="320">
        <v>0</v>
      </c>
      <c r="DI338" s="319">
        <v>0</v>
      </c>
      <c r="DJ338" s="163">
        <v>32</v>
      </c>
      <c r="DK338" s="163">
        <v>32</v>
      </c>
      <c r="DL338" s="163">
        <v>0</v>
      </c>
      <c r="DM338" s="163">
        <v>12</v>
      </c>
      <c r="DN338" s="163">
        <v>6</v>
      </c>
      <c r="DO338" s="163">
        <v>0</v>
      </c>
      <c r="DP338" s="165">
        <v>181.2</v>
      </c>
      <c r="DQ338" s="165">
        <v>181.19999694824199</v>
      </c>
      <c r="DR338" s="165"/>
      <c r="DS338" s="163">
        <v>738</v>
      </c>
      <c r="DT338" s="163">
        <v>134</v>
      </c>
      <c r="DU338" s="163">
        <v>75</v>
      </c>
      <c r="DV338" s="163">
        <v>70</v>
      </c>
      <c r="DW338" s="163">
        <v>21</v>
      </c>
      <c r="DX338" s="163">
        <v>63</v>
      </c>
      <c r="DY338" s="163">
        <v>0</v>
      </c>
      <c r="DZ338" s="163">
        <v>9</v>
      </c>
      <c r="EA338" s="163">
        <v>4</v>
      </c>
      <c r="EB338" s="163">
        <v>0</v>
      </c>
      <c r="EC338" s="163">
        <v>184</v>
      </c>
      <c r="ED338" s="165">
        <v>9.1155968407081396</v>
      </c>
      <c r="EE338" s="165">
        <v>3.1211010921989799</v>
      </c>
      <c r="EF338" s="165">
        <v>1.04036703073299</v>
      </c>
      <c r="EG338" s="165">
        <v>6.6385324818200599</v>
      </c>
      <c r="EH338" s="166">
        <v>1.0844037304465599</v>
      </c>
      <c r="EI338" s="165">
        <v>84.200723639054999</v>
      </c>
      <c r="EJ338" s="164">
        <v>0.201201201201201</v>
      </c>
      <c r="EK338" s="164">
        <v>0.245119305856832</v>
      </c>
      <c r="EL338" s="283">
        <v>0.37605042</v>
      </c>
      <c r="EM338" s="283">
        <v>0.19327731000000001</v>
      </c>
      <c r="EN338" s="283">
        <v>0.43067226800000002</v>
      </c>
      <c r="EO338" s="283">
        <v>7.46888E-2</v>
      </c>
      <c r="EP338" s="283">
        <v>0.37551867</v>
      </c>
      <c r="EQ338" s="283">
        <v>0.11678345</v>
      </c>
      <c r="ER338" s="165">
        <v>-0.330220144685065</v>
      </c>
      <c r="ES338" s="166">
        <v>3.46789010244331</v>
      </c>
      <c r="ET338" s="166">
        <v>3.75</v>
      </c>
      <c r="EU338" s="166">
        <v>3.8327437161327702</v>
      </c>
      <c r="EV338" s="166">
        <v>4.0363119434049501</v>
      </c>
      <c r="EW338" s="166">
        <v>3.9651748175750701</v>
      </c>
      <c r="EX338" s="289">
        <v>2.7538654804229701</v>
      </c>
    </row>
    <row r="339" spans="1:155" ht="13" customHeight="1">
      <c r="A339" s="160" t="s">
        <v>15</v>
      </c>
      <c r="B339" s="160">
        <v>9123</v>
      </c>
      <c r="C339" s="160">
        <v>11674</v>
      </c>
      <c r="D339" s="160">
        <v>592791</v>
      </c>
      <c r="E339" s="160" t="s">
        <v>129</v>
      </c>
      <c r="G339" s="175"/>
      <c r="H339" s="162" t="s">
        <v>357</v>
      </c>
      <c r="I339" s="162" t="s">
        <v>358</v>
      </c>
      <c r="J339" s="161">
        <v>32</v>
      </c>
      <c r="K339" s="161">
        <v>1</v>
      </c>
      <c r="M339" s="184" t="s">
        <v>837</v>
      </c>
      <c r="Z339" s="163"/>
      <c r="AS339" s="283"/>
      <c r="AT339" s="283"/>
      <c r="AU339" s="283"/>
      <c r="AV339" s="283"/>
      <c r="AW339" s="283"/>
      <c r="AX339" s="283"/>
      <c r="AY339" s="363"/>
      <c r="AZ339" s="283"/>
      <c r="BA339" s="283"/>
      <c r="BB339" s="283"/>
      <c r="BC339" s="283"/>
      <c r="BD339" s="164"/>
      <c r="BE339" s="164"/>
      <c r="BF339" s="164"/>
      <c r="BG339" s="164"/>
      <c r="BH339" s="164"/>
      <c r="BI339" s="164"/>
      <c r="BJ339" s="165"/>
      <c r="BK339" s="164"/>
      <c r="BL339" s="165"/>
      <c r="BM339" s="165"/>
      <c r="BN339" s="165"/>
      <c r="BO339" s="165"/>
      <c r="BP339" s="165"/>
      <c r="BQ339" s="165"/>
      <c r="BR339" s="165"/>
      <c r="BS339" s="289"/>
      <c r="BT339" s="297">
        <v>28</v>
      </c>
      <c r="BU339" s="284">
        <v>165.1</v>
      </c>
      <c r="BV339" s="298">
        <v>-2</v>
      </c>
      <c r="BW339" s="297"/>
      <c r="BX339" s="297"/>
      <c r="BY339" s="297"/>
      <c r="BZ339" s="297"/>
      <c r="CA339" s="284"/>
      <c r="CB339" s="298"/>
      <c r="CC339" s="297"/>
      <c r="CD339" s="284"/>
      <c r="CE339" s="352"/>
      <c r="CF339" s="298"/>
      <c r="CG339" s="297"/>
      <c r="CH339" s="284"/>
      <c r="CI339" s="352"/>
      <c r="CJ339" s="298"/>
      <c r="CK339" s="297"/>
      <c r="CL339" s="284"/>
      <c r="CM339" s="352"/>
      <c r="CN339" s="298"/>
      <c r="CO339" s="297"/>
      <c r="CP339" s="284"/>
      <c r="CQ339" s="352"/>
      <c r="CR339" s="298"/>
      <c r="CS339" s="297"/>
      <c r="CT339" s="284"/>
      <c r="CU339" s="352"/>
      <c r="CV339" s="352"/>
      <c r="CW339" s="298"/>
      <c r="CX339" s="297"/>
      <c r="CY339" s="284"/>
      <c r="CZ339" s="352"/>
      <c r="DA339" s="352"/>
      <c r="DB339" s="298"/>
      <c r="DC339" s="297"/>
      <c r="DD339" s="284"/>
      <c r="DE339" s="352"/>
      <c r="DF339" s="352"/>
      <c r="DG339" s="298"/>
      <c r="DH339" s="320">
        <v>-2</v>
      </c>
      <c r="DI339" s="319">
        <v>0</v>
      </c>
      <c r="DJ339" s="163">
        <v>28</v>
      </c>
      <c r="DK339" s="163">
        <v>28</v>
      </c>
      <c r="DL339" s="163">
        <v>0</v>
      </c>
      <c r="DM339" s="163">
        <v>12</v>
      </c>
      <c r="DN339" s="163">
        <v>8</v>
      </c>
      <c r="DO339" s="163">
        <v>0</v>
      </c>
      <c r="DP339" s="165">
        <v>165.1</v>
      </c>
      <c r="DQ339" s="165">
        <v>165.100006103515</v>
      </c>
      <c r="DR339" s="165"/>
      <c r="DS339" s="163">
        <v>675</v>
      </c>
      <c r="DT339" s="163">
        <v>154</v>
      </c>
      <c r="DU339" s="163">
        <v>67</v>
      </c>
      <c r="DV339" s="163">
        <v>60</v>
      </c>
      <c r="DW339" s="163">
        <v>21</v>
      </c>
      <c r="DX339" s="163">
        <v>33</v>
      </c>
      <c r="DY339" s="163">
        <v>0</v>
      </c>
      <c r="DZ339" s="163">
        <v>1</v>
      </c>
      <c r="EA339" s="163">
        <v>4</v>
      </c>
      <c r="EB339" s="163">
        <v>2</v>
      </c>
      <c r="EC339" s="163">
        <v>125</v>
      </c>
      <c r="ED339" s="165">
        <v>6.8044356932005003</v>
      </c>
      <c r="EE339" s="165">
        <v>1.7963710230049299</v>
      </c>
      <c r="EF339" s="165">
        <v>1.14314519645768</v>
      </c>
      <c r="EG339" s="165">
        <v>8.3830647740230102</v>
      </c>
      <c r="EH339" s="166">
        <v>1.1310484218919901</v>
      </c>
      <c r="EI339" s="165">
        <v>87.822545164888993</v>
      </c>
      <c r="EJ339" s="164">
        <v>0.24024960998439901</v>
      </c>
      <c r="EK339" s="164">
        <v>0.26868686868686797</v>
      </c>
      <c r="EL339" s="283">
        <v>0.400785854</v>
      </c>
      <c r="EM339" s="283">
        <v>0.194499017</v>
      </c>
      <c r="EN339" s="283">
        <v>0.40471512700000001</v>
      </c>
      <c r="EO339" s="283">
        <v>7.1705430000000001E-2</v>
      </c>
      <c r="EP339" s="283">
        <v>0.38565891000000002</v>
      </c>
      <c r="EQ339" s="283">
        <v>8.4977849999999994E-2</v>
      </c>
      <c r="ER339" s="165">
        <v>-4.6449289539095301E-2</v>
      </c>
      <c r="ES339" s="166">
        <v>3.2661291327362401</v>
      </c>
      <c r="ET339" s="166">
        <v>3.97</v>
      </c>
      <c r="EU339" s="166">
        <v>3.9227370433206898</v>
      </c>
      <c r="EV339" s="166">
        <v>4.1555616334502998</v>
      </c>
      <c r="EW339" s="166">
        <v>4.2913972066933903</v>
      </c>
      <c r="EX339" s="289">
        <v>2.2932832241058301</v>
      </c>
    </row>
    <row r="340" spans="1:155" ht="13" customHeight="1">
      <c r="A340" s="160" t="s">
        <v>15</v>
      </c>
      <c r="B340" s="160">
        <v>9823</v>
      </c>
      <c r="C340" s="160">
        <v>16137</v>
      </c>
      <c r="D340" s="160">
        <v>607074</v>
      </c>
      <c r="E340" s="160" t="s">
        <v>16</v>
      </c>
      <c r="G340" s="175"/>
      <c r="H340" s="168" t="s">
        <v>888</v>
      </c>
      <c r="I340" s="169" t="s">
        <v>597</v>
      </c>
      <c r="J340" s="170">
        <v>31</v>
      </c>
      <c r="K340" s="161">
        <v>1</v>
      </c>
      <c r="M340" s="184" t="s">
        <v>46</v>
      </c>
      <c r="Z340" s="163"/>
      <c r="AS340" s="283"/>
      <c r="AT340" s="283"/>
      <c r="AU340" s="283"/>
      <c r="AV340" s="283"/>
      <c r="AW340" s="283"/>
      <c r="AX340" s="283"/>
      <c r="AY340" s="363"/>
      <c r="AZ340" s="283"/>
      <c r="BA340" s="283"/>
      <c r="BB340" s="283"/>
      <c r="BC340" s="283"/>
      <c r="BD340" s="164"/>
      <c r="BE340" s="164"/>
      <c r="BF340" s="164"/>
      <c r="BG340" s="164"/>
      <c r="BH340" s="164"/>
      <c r="BI340" s="164"/>
      <c r="BJ340" s="165"/>
      <c r="BK340" s="164"/>
      <c r="BL340" s="165"/>
      <c r="BM340" s="165"/>
      <c r="BN340" s="165"/>
      <c r="BO340" s="165"/>
      <c r="BP340" s="165"/>
      <c r="BQ340" s="165"/>
      <c r="BR340" s="165"/>
      <c r="BS340" s="289"/>
      <c r="BT340" s="297">
        <v>32</v>
      </c>
      <c r="BU340" s="284">
        <v>175</v>
      </c>
      <c r="BV340" s="298">
        <v>-1</v>
      </c>
      <c r="BW340" s="297"/>
      <c r="BX340" s="297"/>
      <c r="BY340" s="297"/>
      <c r="BZ340" s="297"/>
      <c r="CA340" s="284"/>
      <c r="CB340" s="298"/>
      <c r="CC340" s="297"/>
      <c r="CD340" s="284"/>
      <c r="CE340" s="352"/>
      <c r="CF340" s="298"/>
      <c r="CG340" s="297"/>
      <c r="CH340" s="284"/>
      <c r="CI340" s="352"/>
      <c r="CJ340" s="298"/>
      <c r="CK340" s="297"/>
      <c r="CL340" s="284"/>
      <c r="CM340" s="352"/>
      <c r="CN340" s="298"/>
      <c r="CO340" s="297"/>
      <c r="CP340" s="284"/>
      <c r="CQ340" s="352"/>
      <c r="CR340" s="298"/>
      <c r="CS340" s="297"/>
      <c r="CT340" s="284"/>
      <c r="CU340" s="352"/>
      <c r="CV340" s="352"/>
      <c r="CW340" s="298"/>
      <c r="CX340" s="297"/>
      <c r="CY340" s="284"/>
      <c r="CZ340" s="352"/>
      <c r="DA340" s="352"/>
      <c r="DB340" s="298"/>
      <c r="DC340" s="297"/>
      <c r="DD340" s="284"/>
      <c r="DE340" s="352"/>
      <c r="DF340" s="352"/>
      <c r="DG340" s="298"/>
      <c r="DH340" s="320">
        <v>-1</v>
      </c>
      <c r="DI340" s="319">
        <v>0</v>
      </c>
      <c r="DJ340" s="163">
        <v>32</v>
      </c>
      <c r="DK340" s="163">
        <v>32</v>
      </c>
      <c r="DL340" s="163">
        <v>0</v>
      </c>
      <c r="DM340" s="163">
        <v>16</v>
      </c>
      <c r="DN340" s="163">
        <v>9</v>
      </c>
      <c r="DO340" s="163">
        <v>0</v>
      </c>
      <c r="DP340" s="165">
        <v>175</v>
      </c>
      <c r="DQ340" s="165">
        <v>175</v>
      </c>
      <c r="DR340" s="165"/>
      <c r="DS340" s="163">
        <v>736</v>
      </c>
      <c r="DT340" s="163">
        <v>157</v>
      </c>
      <c r="DU340" s="163">
        <v>81</v>
      </c>
      <c r="DV340" s="163">
        <v>77</v>
      </c>
      <c r="DW340" s="163">
        <v>31</v>
      </c>
      <c r="DX340" s="163">
        <v>57</v>
      </c>
      <c r="DY340" s="163">
        <v>0</v>
      </c>
      <c r="DZ340" s="163">
        <v>10</v>
      </c>
      <c r="EA340" s="163">
        <v>3</v>
      </c>
      <c r="EB340" s="163">
        <v>2</v>
      </c>
      <c r="EC340" s="163">
        <v>195</v>
      </c>
      <c r="ED340" s="165">
        <v>10.0285714285714</v>
      </c>
      <c r="EE340" s="165">
        <v>2.9314285714285702</v>
      </c>
      <c r="EF340" s="165">
        <v>1.5942857142857101</v>
      </c>
      <c r="EG340" s="165">
        <v>8.0742857142857094</v>
      </c>
      <c r="EH340" s="166">
        <v>1.22285714285714</v>
      </c>
      <c r="EI340" s="165">
        <v>97.686156546376495</v>
      </c>
      <c r="EJ340" s="164">
        <v>0.23467862481315299</v>
      </c>
      <c r="EK340" s="164">
        <v>0.28442437923250502</v>
      </c>
      <c r="EL340" s="283">
        <v>0.338297872</v>
      </c>
      <c r="EM340" s="283">
        <v>0.16808510600000001</v>
      </c>
      <c r="EN340" s="283">
        <v>0.49361702099999999</v>
      </c>
      <c r="EO340" s="283">
        <v>0.10970464000000001</v>
      </c>
      <c r="EP340" s="283">
        <v>0.40717300000000001</v>
      </c>
      <c r="EQ340" s="283">
        <v>0.13990974</v>
      </c>
      <c r="ER340" s="165">
        <v>1.0725106674043401</v>
      </c>
      <c r="ES340" s="166">
        <v>3.96</v>
      </c>
      <c r="ET340" s="166">
        <v>4.1399999999999997</v>
      </c>
      <c r="EU340" s="166">
        <v>4.3895457758222296</v>
      </c>
      <c r="EV340" s="166">
        <v>4.09130805424281</v>
      </c>
      <c r="EW340" s="166">
        <v>3.77699315693124</v>
      </c>
      <c r="EX340" s="289">
        <v>1.7003980875015201</v>
      </c>
    </row>
    <row r="341" spans="1:155" ht="13" customHeight="1">
      <c r="A341" s="160" t="s">
        <v>15</v>
      </c>
      <c r="B341" s="160">
        <v>10031</v>
      </c>
      <c r="C341" s="160">
        <v>12880</v>
      </c>
      <c r="D341" s="160">
        <v>542881</v>
      </c>
      <c r="E341" s="160" t="s">
        <v>18</v>
      </c>
      <c r="G341" s="175"/>
      <c r="H341" s="168" t="s">
        <v>117</v>
      </c>
      <c r="I341" s="169" t="s">
        <v>571</v>
      </c>
      <c r="J341" s="170">
        <v>34</v>
      </c>
      <c r="K341" s="161">
        <v>1</v>
      </c>
      <c r="M341" s="184" t="s">
        <v>46</v>
      </c>
      <c r="Z341" s="163"/>
      <c r="AS341" s="283"/>
      <c r="AT341" s="283"/>
      <c r="AU341" s="283"/>
      <c r="AV341" s="283"/>
      <c r="AW341" s="283"/>
      <c r="AX341" s="283"/>
      <c r="AY341" s="363"/>
      <c r="AZ341" s="283"/>
      <c r="BA341" s="283"/>
      <c r="BB341" s="283"/>
      <c r="BC341" s="283"/>
      <c r="BD341" s="164"/>
      <c r="BE341" s="164"/>
      <c r="BF341" s="164"/>
      <c r="BG341" s="164"/>
      <c r="BH341" s="164"/>
      <c r="BI341" s="164"/>
      <c r="BJ341" s="165"/>
      <c r="BK341" s="164"/>
      <c r="BL341" s="165"/>
      <c r="BM341" s="165"/>
      <c r="BN341" s="165"/>
      <c r="BO341" s="165"/>
      <c r="BP341" s="165"/>
      <c r="BQ341" s="165"/>
      <c r="BR341" s="165"/>
      <c r="BS341" s="289"/>
      <c r="BT341" s="297">
        <v>31</v>
      </c>
      <c r="BU341" s="284">
        <v>179.1</v>
      </c>
      <c r="BV341" s="298">
        <v>-1</v>
      </c>
      <c r="BW341" s="297"/>
      <c r="BX341" s="297"/>
      <c r="BY341" s="297"/>
      <c r="BZ341" s="297"/>
      <c r="CA341" s="284"/>
      <c r="CB341" s="298"/>
      <c r="CC341" s="297"/>
      <c r="CD341" s="284"/>
      <c r="CE341" s="352"/>
      <c r="CF341" s="298"/>
      <c r="CG341" s="297"/>
      <c r="CH341" s="284"/>
      <c r="CI341" s="352"/>
      <c r="CJ341" s="298"/>
      <c r="CK341" s="297"/>
      <c r="CL341" s="284"/>
      <c r="CM341" s="352"/>
      <c r="CN341" s="298"/>
      <c r="CO341" s="297"/>
      <c r="CP341" s="284"/>
      <c r="CQ341" s="352"/>
      <c r="CR341" s="298"/>
      <c r="CS341" s="297"/>
      <c r="CT341" s="284"/>
      <c r="CU341" s="352"/>
      <c r="CV341" s="352"/>
      <c r="CW341" s="298"/>
      <c r="CX341" s="297"/>
      <c r="CY341" s="284"/>
      <c r="CZ341" s="352"/>
      <c r="DA341" s="352"/>
      <c r="DB341" s="298"/>
      <c r="DC341" s="297"/>
      <c r="DD341" s="284"/>
      <c r="DE341" s="352"/>
      <c r="DF341" s="352"/>
      <c r="DG341" s="298"/>
      <c r="DH341" s="320">
        <v>-1</v>
      </c>
      <c r="DI341" s="319">
        <v>0</v>
      </c>
      <c r="DJ341" s="163">
        <v>31</v>
      </c>
      <c r="DK341" s="163">
        <v>31</v>
      </c>
      <c r="DL341" s="163">
        <v>0</v>
      </c>
      <c r="DM341" s="163">
        <v>10</v>
      </c>
      <c r="DN341" s="163">
        <v>15</v>
      </c>
      <c r="DO341" s="163">
        <v>0</v>
      </c>
      <c r="DP341" s="165">
        <v>179.1</v>
      </c>
      <c r="DQ341" s="165">
        <v>179.100006103515</v>
      </c>
      <c r="DR341" s="165"/>
      <c r="DS341" s="163">
        <v>765</v>
      </c>
      <c r="DT341" s="163">
        <v>158</v>
      </c>
      <c r="DU341" s="163">
        <v>83</v>
      </c>
      <c r="DV341" s="163">
        <v>76</v>
      </c>
      <c r="DW341" s="163">
        <v>24</v>
      </c>
      <c r="DX341" s="163">
        <v>73</v>
      </c>
      <c r="DY341" s="163">
        <v>2</v>
      </c>
      <c r="DZ341" s="163">
        <v>7</v>
      </c>
      <c r="EA341" s="163">
        <v>3</v>
      </c>
      <c r="EB341" s="163">
        <v>1</v>
      </c>
      <c r="EC341" s="163">
        <v>142</v>
      </c>
      <c r="ED341" s="165">
        <v>7.1263942541638396</v>
      </c>
      <c r="EE341" s="165">
        <v>3.6635688771405599</v>
      </c>
      <c r="EF341" s="165">
        <v>1.20446100070374</v>
      </c>
      <c r="EG341" s="165">
        <v>7.9293682546330002</v>
      </c>
      <c r="EH341" s="166">
        <v>1.28810412575261</v>
      </c>
      <c r="EI341" s="165">
        <v>102.898316464267</v>
      </c>
      <c r="EJ341" s="164">
        <v>0.230656934306569</v>
      </c>
      <c r="EK341" s="164">
        <v>0.25818882466281301</v>
      </c>
      <c r="EL341" s="283">
        <v>0.37407407399999998</v>
      </c>
      <c r="EM341" s="283">
        <v>0.201851851</v>
      </c>
      <c r="EN341" s="283">
        <v>0.42407407400000002</v>
      </c>
      <c r="EO341" s="283">
        <v>7.9189689999999993E-2</v>
      </c>
      <c r="EP341" s="283">
        <v>0.32780847000000002</v>
      </c>
      <c r="EQ341" s="283">
        <v>0.12692966999999999</v>
      </c>
      <c r="ER341" s="165">
        <v>-0.40735328901092699</v>
      </c>
      <c r="ES341" s="166">
        <v>3.8141265022285298</v>
      </c>
      <c r="ET341" s="166">
        <v>4.37</v>
      </c>
      <c r="EU341" s="166">
        <v>4.6611124671715896</v>
      </c>
      <c r="EV341" s="166">
        <v>4.8522207433512898</v>
      </c>
      <c r="EW341" s="166">
        <v>4.8581553992830102</v>
      </c>
      <c r="EX341" s="289">
        <v>1.6284819841384801</v>
      </c>
    </row>
    <row r="342" spans="1:155" ht="13" customHeight="1">
      <c r="A342" s="160" t="s">
        <v>15</v>
      </c>
      <c r="B342" s="160">
        <v>9902</v>
      </c>
      <c r="C342" s="160">
        <v>17130</v>
      </c>
      <c r="D342" s="160">
        <v>628452</v>
      </c>
      <c r="E342" s="160" t="s">
        <v>555</v>
      </c>
      <c r="G342" s="175"/>
      <c r="H342" s="168" t="s">
        <v>76</v>
      </c>
      <c r="I342" s="169" t="s">
        <v>855</v>
      </c>
      <c r="J342" s="170">
        <v>34</v>
      </c>
      <c r="K342" s="161">
        <v>1</v>
      </c>
      <c r="M342" s="184" t="s">
        <v>837</v>
      </c>
      <c r="Z342" s="163"/>
      <c r="AS342" s="283"/>
      <c r="AT342" s="283"/>
      <c r="AU342" s="283"/>
      <c r="AV342" s="283"/>
      <c r="AW342" s="283"/>
      <c r="AX342" s="283"/>
      <c r="AY342" s="363"/>
      <c r="AZ342" s="283"/>
      <c r="BA342" s="283"/>
      <c r="BB342" s="283"/>
      <c r="BC342" s="283"/>
      <c r="BD342" s="164"/>
      <c r="BE342" s="164"/>
      <c r="BF342" s="164"/>
      <c r="BG342" s="164"/>
      <c r="BH342" s="164"/>
      <c r="BI342" s="164"/>
      <c r="BJ342" s="165"/>
      <c r="BK342" s="164"/>
      <c r="BL342" s="165"/>
      <c r="BM342" s="165"/>
      <c r="BN342" s="165"/>
      <c r="BO342" s="165"/>
      <c r="BP342" s="165"/>
      <c r="BQ342" s="165"/>
      <c r="BR342" s="165"/>
      <c r="BS342" s="289"/>
      <c r="BT342" s="297">
        <v>64</v>
      </c>
      <c r="BU342" s="284">
        <v>68</v>
      </c>
      <c r="BV342" s="298">
        <v>2</v>
      </c>
      <c r="BW342" s="297"/>
      <c r="BX342" s="297"/>
      <c r="BY342" s="297"/>
      <c r="BZ342" s="297"/>
      <c r="CA342" s="284"/>
      <c r="CB342" s="298"/>
      <c r="CC342" s="297"/>
      <c r="CD342" s="284"/>
      <c r="CE342" s="352"/>
      <c r="CF342" s="298"/>
      <c r="CG342" s="297"/>
      <c r="CH342" s="284"/>
      <c r="CI342" s="352"/>
      <c r="CJ342" s="298"/>
      <c r="CK342" s="297"/>
      <c r="CL342" s="284"/>
      <c r="CM342" s="352"/>
      <c r="CN342" s="298"/>
      <c r="CO342" s="297"/>
      <c r="CP342" s="284"/>
      <c r="CQ342" s="352"/>
      <c r="CR342" s="298"/>
      <c r="CS342" s="297"/>
      <c r="CT342" s="284"/>
      <c r="CU342" s="352"/>
      <c r="CV342" s="352"/>
      <c r="CW342" s="298"/>
      <c r="CX342" s="297"/>
      <c r="CY342" s="284"/>
      <c r="CZ342" s="352"/>
      <c r="DA342" s="352"/>
      <c r="DB342" s="298"/>
      <c r="DC342" s="297"/>
      <c r="DD342" s="284"/>
      <c r="DE342" s="352"/>
      <c r="DF342" s="352"/>
      <c r="DG342" s="298"/>
      <c r="DH342" s="320">
        <v>2</v>
      </c>
      <c r="DI342" s="319">
        <v>0</v>
      </c>
      <c r="DJ342" s="163">
        <v>66</v>
      </c>
      <c r="DK342" s="163">
        <v>0</v>
      </c>
      <c r="DL342" s="163">
        <v>0</v>
      </c>
      <c r="DM342" s="163">
        <v>6</v>
      </c>
      <c r="DN342" s="163">
        <v>2</v>
      </c>
      <c r="DO342" s="163">
        <v>34</v>
      </c>
      <c r="DP342" s="165">
        <v>69.099999999999994</v>
      </c>
      <c r="DQ342" s="165"/>
      <c r="DR342" s="165">
        <v>69.099998474121094</v>
      </c>
      <c r="DS342" s="163">
        <v>259</v>
      </c>
      <c r="DT342" s="163">
        <v>38</v>
      </c>
      <c r="DU342" s="163">
        <v>19</v>
      </c>
      <c r="DV342" s="163">
        <v>15</v>
      </c>
      <c r="DW342" s="163">
        <v>4</v>
      </c>
      <c r="DX342" s="163">
        <v>13</v>
      </c>
      <c r="DY342" s="163">
        <v>3</v>
      </c>
      <c r="DZ342" s="163">
        <v>3</v>
      </c>
      <c r="EA342" s="163">
        <v>1</v>
      </c>
      <c r="EB342" s="163">
        <v>0</v>
      </c>
      <c r="EC342" s="163">
        <v>68</v>
      </c>
      <c r="ED342" s="165">
        <v>8.8269237244623397</v>
      </c>
      <c r="EE342" s="165">
        <v>1.6875001237942699</v>
      </c>
      <c r="EF342" s="165">
        <v>0.51923080732131399</v>
      </c>
      <c r="EG342" s="165">
        <v>4.9326926695524804</v>
      </c>
      <c r="EH342" s="166">
        <v>0.73557697703852798</v>
      </c>
      <c r="EI342" s="165">
        <v>57.1153639736809</v>
      </c>
      <c r="EJ342" s="164">
        <v>0.156378600823045</v>
      </c>
      <c r="EK342" s="164">
        <v>0.198830409356725</v>
      </c>
      <c r="EL342" s="283">
        <v>0.44444444399999999</v>
      </c>
      <c r="EM342" s="283">
        <v>0.15789473600000001</v>
      </c>
      <c r="EN342" s="283">
        <v>0.39766081800000003</v>
      </c>
      <c r="EO342" s="283">
        <v>3.4285709999999997E-2</v>
      </c>
      <c r="EP342" s="283">
        <v>0.30857142999999998</v>
      </c>
      <c r="EQ342" s="283">
        <v>0.15517241000000001</v>
      </c>
      <c r="ER342" s="165">
        <v>4.2169120592766701E-2</v>
      </c>
      <c r="ES342" s="166">
        <v>1.9471155274549199</v>
      </c>
      <c r="ET342" s="166">
        <v>2.2599999999999998</v>
      </c>
      <c r="EU342" s="166">
        <v>2.64745782564377</v>
      </c>
      <c r="EV342" s="166">
        <v>3.3804841008127999</v>
      </c>
      <c r="EW342" s="166">
        <v>3.0089046948720002</v>
      </c>
      <c r="EX342" s="289">
        <v>1.58279085159301</v>
      </c>
      <c r="EY342" s="292"/>
    </row>
    <row r="343" spans="1:155" ht="13" customHeight="1">
      <c r="A343" s="160" t="s">
        <v>15</v>
      </c>
      <c r="B343" s="160">
        <v>8650</v>
      </c>
      <c r="C343" s="160">
        <v>2520</v>
      </c>
      <c r="D343" s="160">
        <v>458681</v>
      </c>
      <c r="E343" s="160" t="s">
        <v>276</v>
      </c>
      <c r="G343" s="175"/>
      <c r="H343" s="168" t="s">
        <v>518</v>
      </c>
      <c r="I343" s="169" t="s">
        <v>521</v>
      </c>
      <c r="J343" s="170">
        <v>37</v>
      </c>
      <c r="K343" s="161">
        <v>1</v>
      </c>
      <c r="M343" s="184" t="s">
        <v>837</v>
      </c>
      <c r="Z343" s="163"/>
      <c r="AS343" s="283"/>
      <c r="AT343" s="283"/>
      <c r="AU343" s="283"/>
      <c r="AV343" s="283"/>
      <c r="AW343" s="283"/>
      <c r="AX343" s="283"/>
      <c r="AY343" s="363"/>
      <c r="AZ343" s="283"/>
      <c r="BA343" s="283"/>
      <c r="BB343" s="283"/>
      <c r="BC343" s="283"/>
      <c r="BD343" s="164"/>
      <c r="BE343" s="164"/>
      <c r="BF343" s="164"/>
      <c r="BG343" s="164"/>
      <c r="BH343" s="164"/>
      <c r="BI343" s="164"/>
      <c r="BJ343" s="165"/>
      <c r="BK343" s="164"/>
      <c r="BL343" s="165"/>
      <c r="BM343" s="165"/>
      <c r="BN343" s="165"/>
      <c r="BO343" s="165"/>
      <c r="BP343" s="165"/>
      <c r="BQ343" s="165"/>
      <c r="BR343" s="165"/>
      <c r="BS343" s="289"/>
      <c r="BT343" s="297">
        <v>23</v>
      </c>
      <c r="BU343" s="284">
        <v>117.1</v>
      </c>
      <c r="BV343" s="298">
        <v>-4</v>
      </c>
      <c r="BW343" s="297"/>
      <c r="BX343" s="297"/>
      <c r="BY343" s="297"/>
      <c r="BZ343" s="297"/>
      <c r="CA343" s="284"/>
      <c r="CB343" s="298"/>
      <c r="CC343" s="297"/>
      <c r="CD343" s="284"/>
      <c r="CE343" s="352"/>
      <c r="CF343" s="298"/>
      <c r="CG343" s="297"/>
      <c r="CH343" s="284"/>
      <c r="CI343" s="352"/>
      <c r="CJ343" s="298"/>
      <c r="CK343" s="297"/>
      <c r="CL343" s="284"/>
      <c r="CM343" s="352"/>
      <c r="CN343" s="298"/>
      <c r="CO343" s="297"/>
      <c r="CP343" s="284"/>
      <c r="CQ343" s="352"/>
      <c r="CR343" s="298"/>
      <c r="CS343" s="297"/>
      <c r="CT343" s="284"/>
      <c r="CU343" s="352"/>
      <c r="CV343" s="352"/>
      <c r="CW343" s="298"/>
      <c r="CX343" s="297"/>
      <c r="CY343" s="284"/>
      <c r="CZ343" s="352"/>
      <c r="DA343" s="352"/>
      <c r="DB343" s="298"/>
      <c r="DC343" s="297"/>
      <c r="DD343" s="284"/>
      <c r="DE343" s="352"/>
      <c r="DF343" s="352"/>
      <c r="DG343" s="298"/>
      <c r="DH343" s="320">
        <v>-4</v>
      </c>
      <c r="DI343" s="319">
        <v>0</v>
      </c>
      <c r="DJ343" s="163">
        <v>23</v>
      </c>
      <c r="DK343" s="163">
        <v>23</v>
      </c>
      <c r="DL343" s="163">
        <v>0</v>
      </c>
      <c r="DM343" s="163">
        <v>7</v>
      </c>
      <c r="DN343" s="163">
        <v>4</v>
      </c>
      <c r="DO343" s="163">
        <v>0</v>
      </c>
      <c r="DP343" s="165">
        <v>117.1</v>
      </c>
      <c r="DQ343" s="165">
        <v>117.09999847412099</v>
      </c>
      <c r="DR343" s="165"/>
      <c r="DS343" s="163">
        <v>511</v>
      </c>
      <c r="DT343" s="163">
        <v>113</v>
      </c>
      <c r="DU343" s="163">
        <v>64</v>
      </c>
      <c r="DV343" s="163">
        <v>50</v>
      </c>
      <c r="DW343" s="163">
        <v>16</v>
      </c>
      <c r="DX343" s="163">
        <v>44</v>
      </c>
      <c r="DY343" s="163">
        <v>0</v>
      </c>
      <c r="DZ343" s="163">
        <v>4</v>
      </c>
      <c r="EA343" s="163">
        <v>3</v>
      </c>
      <c r="EB343" s="163">
        <v>0</v>
      </c>
      <c r="EC343" s="163">
        <v>109</v>
      </c>
      <c r="ED343" s="165">
        <v>8.3607958169761893</v>
      </c>
      <c r="EE343" s="165">
        <v>3.3750001463023098</v>
      </c>
      <c r="EF343" s="165">
        <v>1.2272727804735599</v>
      </c>
      <c r="EG343" s="165">
        <v>8.6676140120945799</v>
      </c>
      <c r="EH343" s="166">
        <v>1.33806823982187</v>
      </c>
      <c r="EI343" s="165">
        <v>103.897018156736</v>
      </c>
      <c r="EJ343" s="164">
        <v>0.24406047516198701</v>
      </c>
      <c r="EK343" s="164">
        <v>0.28698224852071003</v>
      </c>
      <c r="EL343" s="283">
        <v>0.36285714200000002</v>
      </c>
      <c r="EM343" s="283">
        <v>0.22571428499999999</v>
      </c>
      <c r="EN343" s="283">
        <v>0.41142857100000002</v>
      </c>
      <c r="EO343" s="283">
        <v>0.10451977</v>
      </c>
      <c r="EP343" s="283">
        <v>0.38983051000000002</v>
      </c>
      <c r="EQ343" s="283">
        <v>9.9019609999999994E-2</v>
      </c>
      <c r="ER343" s="165">
        <v>7.8095453065663803E-2</v>
      </c>
      <c r="ES343" s="166">
        <v>3.8352274389799001</v>
      </c>
      <c r="ET343" s="166">
        <v>4.93</v>
      </c>
      <c r="EU343" s="166">
        <v>4.3087341370168799</v>
      </c>
      <c r="EV343" s="166">
        <v>4.3917723000085802</v>
      </c>
      <c r="EW343" s="166">
        <v>4.3974374396862004</v>
      </c>
      <c r="EX343" s="289">
        <v>1.3308581113815301</v>
      </c>
    </row>
    <row r="344" spans="1:155" ht="13" customHeight="1">
      <c r="A344" s="160" t="s">
        <v>15</v>
      </c>
      <c r="B344" s="160">
        <v>12085</v>
      </c>
      <c r="C344" s="160">
        <v>20548</v>
      </c>
      <c r="D344" s="160">
        <v>670102</v>
      </c>
      <c r="E344" s="160" t="s">
        <v>470</v>
      </c>
      <c r="G344" s="175"/>
      <c r="H344" s="162" t="s">
        <v>2948</v>
      </c>
      <c r="I344" s="162" t="s">
        <v>2423</v>
      </c>
      <c r="J344" s="160">
        <v>28</v>
      </c>
      <c r="K344" s="161">
        <v>1</v>
      </c>
      <c r="Z344" s="163"/>
      <c r="AS344" s="283"/>
      <c r="AT344" s="283"/>
      <c r="AU344" s="283"/>
      <c r="AV344" s="283"/>
      <c r="AW344" s="283"/>
      <c r="AX344" s="283"/>
      <c r="AY344" s="363"/>
      <c r="AZ344" s="283"/>
      <c r="BA344" s="283"/>
      <c r="BB344" s="283"/>
      <c r="BC344" s="283"/>
      <c r="BD344" s="164"/>
      <c r="BE344" s="164"/>
      <c r="BF344" s="164"/>
      <c r="BG344" s="164"/>
      <c r="BH344" s="164"/>
      <c r="BI344" s="164"/>
      <c r="BJ344" s="165"/>
      <c r="BK344" s="164"/>
      <c r="BL344" s="165"/>
      <c r="BM344" s="165"/>
      <c r="BN344" s="165"/>
      <c r="BO344" s="165"/>
      <c r="BP344" s="165"/>
      <c r="BQ344" s="165"/>
      <c r="BR344" s="165"/>
      <c r="BS344" s="289"/>
      <c r="BT344" s="297">
        <v>27</v>
      </c>
      <c r="BU344" s="284">
        <v>103.2</v>
      </c>
      <c r="BV344" s="298">
        <v>3</v>
      </c>
      <c r="BW344" s="297"/>
      <c r="BX344" s="297"/>
      <c r="BY344" s="297"/>
      <c r="BZ344" s="297"/>
      <c r="CA344" s="284"/>
      <c r="CB344" s="298"/>
      <c r="CC344" s="297"/>
      <c r="CD344" s="284"/>
      <c r="CE344" s="352"/>
      <c r="CF344" s="298"/>
      <c r="CG344" s="297"/>
      <c r="CH344" s="284"/>
      <c r="CI344" s="352"/>
      <c r="CJ344" s="298"/>
      <c r="CK344" s="297"/>
      <c r="CL344" s="284"/>
      <c r="CM344" s="352"/>
      <c r="CN344" s="298"/>
      <c r="CO344" s="297"/>
      <c r="CP344" s="284"/>
      <c r="CQ344" s="352"/>
      <c r="CR344" s="298"/>
      <c r="CS344" s="297"/>
      <c r="CT344" s="284"/>
      <c r="CU344" s="352"/>
      <c r="CV344" s="352"/>
      <c r="CW344" s="298"/>
      <c r="CX344" s="297"/>
      <c r="CY344" s="284"/>
      <c r="CZ344" s="352"/>
      <c r="DA344" s="352"/>
      <c r="DB344" s="298"/>
      <c r="DC344" s="297"/>
      <c r="DD344" s="284"/>
      <c r="DE344" s="352"/>
      <c r="DF344" s="352"/>
      <c r="DG344" s="298"/>
      <c r="DH344" s="320">
        <v>3</v>
      </c>
      <c r="DI344" s="319">
        <v>0</v>
      </c>
      <c r="DJ344" s="163">
        <v>27</v>
      </c>
      <c r="DK344" s="163">
        <v>13</v>
      </c>
      <c r="DL344" s="163">
        <v>0</v>
      </c>
      <c r="DM344" s="163">
        <v>8</v>
      </c>
      <c r="DN344" s="163">
        <v>5</v>
      </c>
      <c r="DO344" s="163">
        <v>0</v>
      </c>
      <c r="DP344" s="165">
        <v>103.2</v>
      </c>
      <c r="DQ344" s="165">
        <v>77</v>
      </c>
      <c r="DR344" s="165">
        <v>26.2000007629394</v>
      </c>
      <c r="DS344" s="163">
        <v>408</v>
      </c>
      <c r="DT344" s="163">
        <v>74</v>
      </c>
      <c r="DU344" s="163">
        <v>41</v>
      </c>
      <c r="DV344" s="163">
        <v>38</v>
      </c>
      <c r="DW344" s="163">
        <v>17</v>
      </c>
      <c r="DX344" s="163">
        <v>22</v>
      </c>
      <c r="DY344" s="163">
        <v>0</v>
      </c>
      <c r="DZ344" s="163">
        <v>7</v>
      </c>
      <c r="EA344" s="163">
        <v>0</v>
      </c>
      <c r="EB344" s="163">
        <v>1</v>
      </c>
      <c r="EC344" s="163">
        <v>92</v>
      </c>
      <c r="ED344" s="165">
        <v>7.9871384596045996</v>
      </c>
      <c r="EE344" s="165">
        <v>1.9099678925141399</v>
      </c>
      <c r="EF344" s="165">
        <v>1.4758842805791099</v>
      </c>
      <c r="EG344" s="165">
        <v>6.4244374566384801</v>
      </c>
      <c r="EH344" s="166">
        <v>0.92604503879473599</v>
      </c>
      <c r="EI344" s="165">
        <v>73.975755187019303</v>
      </c>
      <c r="EJ344" s="164">
        <v>0.195250659630606</v>
      </c>
      <c r="EK344" s="164">
        <v>0.211111111111111</v>
      </c>
      <c r="EL344" s="283">
        <v>0.34265734199999998</v>
      </c>
      <c r="EM344" s="283">
        <v>0.192307692</v>
      </c>
      <c r="EN344" s="283">
        <v>0.46503496500000002</v>
      </c>
      <c r="EO344" s="283">
        <v>8.710801E-2</v>
      </c>
      <c r="EP344" s="283">
        <v>0.36236933999999998</v>
      </c>
      <c r="EQ344" s="283">
        <v>0.10313901</v>
      </c>
      <c r="ER344" s="165">
        <v>4.5020852687760599E-2</v>
      </c>
      <c r="ES344" s="166">
        <v>3.2990354507062398</v>
      </c>
      <c r="ET344" s="166">
        <v>3.44</v>
      </c>
      <c r="EU344" s="166">
        <v>4.3628301414082804</v>
      </c>
      <c r="EV344" s="166">
        <v>4.1709650614536402</v>
      </c>
      <c r="EW344" s="166">
        <v>3.8767390576849499</v>
      </c>
      <c r="EX344" s="289">
        <v>0.95998066663741999</v>
      </c>
    </row>
    <row r="345" spans="1:155" ht="13" customHeight="1">
      <c r="A345" s="160" t="s">
        <v>15</v>
      </c>
      <c r="B345" s="160">
        <v>10494</v>
      </c>
      <c r="C345" s="160">
        <v>13619</v>
      </c>
      <c r="D345" s="160">
        <v>596001</v>
      </c>
      <c r="E345" s="160" t="s">
        <v>3331</v>
      </c>
      <c r="G345" s="175"/>
      <c r="H345" s="162" t="s">
        <v>1057</v>
      </c>
      <c r="I345" s="162" t="s">
        <v>1757</v>
      </c>
      <c r="J345" s="161">
        <v>31</v>
      </c>
      <c r="K345" s="161">
        <v>1</v>
      </c>
      <c r="M345" s="184" t="s">
        <v>837</v>
      </c>
      <c r="Z345" s="163"/>
      <c r="AS345" s="283"/>
      <c r="AT345" s="283"/>
      <c r="AU345" s="283"/>
      <c r="AV345" s="283"/>
      <c r="AW345" s="283"/>
      <c r="AX345" s="283"/>
      <c r="AY345" s="363"/>
      <c r="AZ345" s="283"/>
      <c r="BA345" s="283"/>
      <c r="BB345" s="283"/>
      <c r="BC345" s="283"/>
      <c r="BD345" s="164"/>
      <c r="BE345" s="164"/>
      <c r="BF345" s="164"/>
      <c r="BG345" s="164"/>
      <c r="BH345" s="164"/>
      <c r="BI345" s="164"/>
      <c r="BJ345" s="165"/>
      <c r="BK345" s="164"/>
      <c r="BL345" s="165"/>
      <c r="BM345" s="165"/>
      <c r="BN345" s="165"/>
      <c r="BO345" s="165"/>
      <c r="BP345" s="165"/>
      <c r="BQ345" s="165"/>
      <c r="BR345" s="165"/>
      <c r="BS345" s="289"/>
      <c r="BT345" s="297">
        <v>24</v>
      </c>
      <c r="BU345" s="284">
        <v>67</v>
      </c>
      <c r="BV345" s="298">
        <v>1</v>
      </c>
      <c r="BW345" s="297"/>
      <c r="BX345" s="297"/>
      <c r="BY345" s="297"/>
      <c r="BZ345" s="297"/>
      <c r="CA345" s="284"/>
      <c r="CB345" s="298"/>
      <c r="CC345" s="297"/>
      <c r="CD345" s="284"/>
      <c r="CE345" s="352"/>
      <c r="CF345" s="298"/>
      <c r="CG345" s="297"/>
      <c r="CH345" s="284"/>
      <c r="CI345" s="352"/>
      <c r="CJ345" s="298"/>
      <c r="CK345" s="297"/>
      <c r="CL345" s="284"/>
      <c r="CM345" s="352"/>
      <c r="CN345" s="298"/>
      <c r="CO345" s="297"/>
      <c r="CP345" s="284"/>
      <c r="CQ345" s="352"/>
      <c r="CR345" s="298"/>
      <c r="CS345" s="297"/>
      <c r="CT345" s="284"/>
      <c r="CU345" s="352"/>
      <c r="CV345" s="352"/>
      <c r="CW345" s="298"/>
      <c r="CX345" s="297"/>
      <c r="CY345" s="284"/>
      <c r="CZ345" s="352"/>
      <c r="DA345" s="352"/>
      <c r="DB345" s="298"/>
      <c r="DC345" s="297"/>
      <c r="DD345" s="284"/>
      <c r="DE345" s="352"/>
      <c r="DF345" s="352"/>
      <c r="DG345" s="298"/>
      <c r="DH345" s="320">
        <v>1</v>
      </c>
      <c r="DI345" s="319">
        <v>0</v>
      </c>
      <c r="DJ345" s="163">
        <v>24</v>
      </c>
      <c r="DK345" s="163">
        <v>6</v>
      </c>
      <c r="DL345" s="163">
        <v>0</v>
      </c>
      <c r="DM345" s="163">
        <v>4</v>
      </c>
      <c r="DN345" s="163">
        <v>0</v>
      </c>
      <c r="DO345" s="163">
        <v>1</v>
      </c>
      <c r="DP345" s="165">
        <v>67</v>
      </c>
      <c r="DQ345" s="165">
        <v>29</v>
      </c>
      <c r="DR345" s="165">
        <v>38</v>
      </c>
      <c r="DS345" s="163">
        <v>253</v>
      </c>
      <c r="DT345" s="163">
        <v>49</v>
      </c>
      <c r="DU345" s="163">
        <v>22</v>
      </c>
      <c r="DV345" s="163">
        <v>20</v>
      </c>
      <c r="DW345" s="163">
        <v>8</v>
      </c>
      <c r="DX345" s="163">
        <v>8</v>
      </c>
      <c r="DY345" s="163">
        <v>0</v>
      </c>
      <c r="DZ345" s="163">
        <v>3</v>
      </c>
      <c r="EA345" s="163">
        <v>1</v>
      </c>
      <c r="EB345" s="163">
        <v>0</v>
      </c>
      <c r="EC345" s="163">
        <v>51</v>
      </c>
      <c r="ED345" s="165">
        <v>6.8507465611961598</v>
      </c>
      <c r="EE345" s="165">
        <v>1.0746269115601801</v>
      </c>
      <c r="EF345" s="165">
        <v>1.0746269115601801</v>
      </c>
      <c r="EG345" s="165">
        <v>6.58208983330612</v>
      </c>
      <c r="EH345" s="166">
        <v>0.85074630498514403</v>
      </c>
      <c r="EI345" s="165">
        <v>66.057919667523194</v>
      </c>
      <c r="EJ345" s="164">
        <v>0.202479338842975</v>
      </c>
      <c r="EK345" s="164">
        <v>0.22404371584699401</v>
      </c>
      <c r="EL345" s="283">
        <v>0.38743455399999999</v>
      </c>
      <c r="EM345" s="283">
        <v>0.20942408300000001</v>
      </c>
      <c r="EN345" s="283">
        <v>0.40314136099999998</v>
      </c>
      <c r="EO345" s="283">
        <v>8.3769629999999998E-2</v>
      </c>
      <c r="EP345" s="283">
        <v>0.42408377000000003</v>
      </c>
      <c r="EQ345" s="283">
        <v>0.10487288</v>
      </c>
      <c r="ER345" s="165">
        <v>0.69731876547306404</v>
      </c>
      <c r="ES345" s="166">
        <v>2.68656727890045</v>
      </c>
      <c r="ET345" s="166">
        <v>3.83</v>
      </c>
      <c r="EU345" s="166">
        <v>3.6890767149735102</v>
      </c>
      <c r="EV345" s="166">
        <v>3.8746304221840102</v>
      </c>
      <c r="EW345" s="166">
        <v>3.7242252879602802</v>
      </c>
      <c r="EX345" s="289">
        <v>0.86700094491243296</v>
      </c>
    </row>
    <row r="346" spans="1:155" ht="13" customHeight="1">
      <c r="A346" s="160" t="s">
        <v>15</v>
      </c>
      <c r="B346" s="160">
        <v>10882</v>
      </c>
      <c r="C346" s="160">
        <v>19677</v>
      </c>
      <c r="D346" s="160">
        <v>642397</v>
      </c>
      <c r="E346" s="160" t="s">
        <v>3331</v>
      </c>
      <c r="G346" s="175"/>
      <c r="H346" s="168" t="s">
        <v>222</v>
      </c>
      <c r="I346" s="169" t="s">
        <v>379</v>
      </c>
      <c r="J346" s="170">
        <v>29</v>
      </c>
      <c r="K346" s="161">
        <v>1</v>
      </c>
      <c r="M346" s="184" t="s">
        <v>46</v>
      </c>
      <c r="Z346" s="163"/>
      <c r="AS346" s="283"/>
      <c r="AT346" s="283"/>
      <c r="AU346" s="283"/>
      <c r="AV346" s="283"/>
      <c r="AW346" s="283"/>
      <c r="AX346" s="283"/>
      <c r="AY346" s="363"/>
      <c r="AZ346" s="283"/>
      <c r="BA346" s="283"/>
      <c r="BB346" s="283"/>
      <c r="BC346" s="283"/>
      <c r="BD346" s="164"/>
      <c r="BE346" s="164"/>
      <c r="BF346" s="164"/>
      <c r="BG346" s="164"/>
      <c r="BH346" s="164"/>
      <c r="BI346" s="164"/>
      <c r="BJ346" s="165"/>
      <c r="BK346" s="164"/>
      <c r="BL346" s="165"/>
      <c r="BM346" s="165"/>
      <c r="BN346" s="165"/>
      <c r="BO346" s="165"/>
      <c r="BP346" s="165"/>
      <c r="BQ346" s="165"/>
      <c r="BR346" s="165"/>
      <c r="BS346" s="289"/>
      <c r="BT346" s="297">
        <v>65</v>
      </c>
      <c r="BU346" s="284">
        <v>52.2</v>
      </c>
      <c r="BV346" s="298">
        <v>-1</v>
      </c>
      <c r="BW346" s="297"/>
      <c r="BX346" s="297"/>
      <c r="BY346" s="297"/>
      <c r="BZ346" s="297"/>
      <c r="CA346" s="284"/>
      <c r="CB346" s="298"/>
      <c r="CC346" s="297"/>
      <c r="CD346" s="284"/>
      <c r="CE346" s="352"/>
      <c r="CF346" s="298"/>
      <c r="CG346" s="297"/>
      <c r="CH346" s="284"/>
      <c r="CI346" s="352"/>
      <c r="CJ346" s="298"/>
      <c r="CK346" s="297"/>
      <c r="CL346" s="284"/>
      <c r="CM346" s="352"/>
      <c r="CN346" s="298"/>
      <c r="CO346" s="297"/>
      <c r="CP346" s="284"/>
      <c r="CQ346" s="352"/>
      <c r="CR346" s="298"/>
      <c r="CS346" s="297"/>
      <c r="CT346" s="284"/>
      <c r="CU346" s="352"/>
      <c r="CV346" s="352"/>
      <c r="CW346" s="298"/>
      <c r="CX346" s="297"/>
      <c r="CY346" s="284"/>
      <c r="CZ346" s="352"/>
      <c r="DA346" s="352"/>
      <c r="DB346" s="298"/>
      <c r="DC346" s="297"/>
      <c r="DD346" s="284"/>
      <c r="DE346" s="352"/>
      <c r="DF346" s="352"/>
      <c r="DG346" s="298"/>
      <c r="DH346" s="320">
        <v>-1</v>
      </c>
      <c r="DI346" s="319">
        <v>0</v>
      </c>
      <c r="DJ346" s="163">
        <v>66</v>
      </c>
      <c r="DK346" s="163">
        <v>0</v>
      </c>
      <c r="DL346" s="163">
        <v>0</v>
      </c>
      <c r="DM346" s="163">
        <v>3</v>
      </c>
      <c r="DN346" s="163">
        <v>5</v>
      </c>
      <c r="DO346" s="163">
        <v>2</v>
      </c>
      <c r="DP346" s="165">
        <v>53</v>
      </c>
      <c r="DQ346" s="165"/>
      <c r="DR346" s="165">
        <v>52.299999237060497</v>
      </c>
      <c r="DS346" s="163">
        <v>244</v>
      </c>
      <c r="DT346" s="163">
        <v>56</v>
      </c>
      <c r="DU346" s="163">
        <v>30</v>
      </c>
      <c r="DV346" s="163">
        <v>26</v>
      </c>
      <c r="DW346" s="163">
        <v>4</v>
      </c>
      <c r="DX346" s="163">
        <v>27</v>
      </c>
      <c r="DY346" s="163">
        <v>3</v>
      </c>
      <c r="DZ346" s="163">
        <v>8</v>
      </c>
      <c r="EA346" s="163">
        <v>4</v>
      </c>
      <c r="EB346" s="163">
        <v>1</v>
      </c>
      <c r="EC346" s="163">
        <v>65</v>
      </c>
      <c r="ED346" s="165">
        <v>11.0377378351711</v>
      </c>
      <c r="EE346" s="165">
        <v>4.58490648537878</v>
      </c>
      <c r="EF346" s="165">
        <v>0.67924540524130095</v>
      </c>
      <c r="EG346" s="165">
        <v>9.5094356733782206</v>
      </c>
      <c r="EH346" s="166">
        <v>1.56603801763966</v>
      </c>
      <c r="EI346" s="165">
        <v>122.73754968758099</v>
      </c>
      <c r="EJ346" s="164">
        <v>0.26794258373205698</v>
      </c>
      <c r="EK346" s="164">
        <v>0.371428571428571</v>
      </c>
      <c r="EL346" s="283">
        <v>0.50704225300000005</v>
      </c>
      <c r="EM346" s="283">
        <v>0.211267605</v>
      </c>
      <c r="EN346" s="283">
        <v>0.28169013999999998</v>
      </c>
      <c r="EO346" s="283">
        <v>7.6388890000000001E-2</v>
      </c>
      <c r="EP346" s="283">
        <v>0.4375</v>
      </c>
      <c r="EQ346" s="283">
        <v>0.13409562999999999</v>
      </c>
      <c r="ER346" s="165">
        <v>9.99193230796626E-2</v>
      </c>
      <c r="ES346" s="166">
        <v>4.4150951340684497</v>
      </c>
      <c r="ET346" s="166">
        <v>4.3099999999999996</v>
      </c>
      <c r="EU346" s="166">
        <v>3.6761226868960599</v>
      </c>
      <c r="EV346" s="166">
        <v>3.8362020869549101</v>
      </c>
      <c r="EW346" s="166">
        <v>3.5576054712232699</v>
      </c>
      <c r="EX346" s="289">
        <v>0.45848573744297</v>
      </c>
    </row>
    <row r="347" spans="1:155" ht="13" customHeight="1">
      <c r="A347" s="160" t="s">
        <v>15</v>
      </c>
      <c r="B347" s="160">
        <v>9758</v>
      </c>
      <c r="C347" s="160">
        <v>12049</v>
      </c>
      <c r="D347" s="160">
        <v>543294</v>
      </c>
      <c r="E347" s="160" t="s">
        <v>129</v>
      </c>
      <c r="G347" s="175"/>
      <c r="H347" s="168" t="s">
        <v>820</v>
      </c>
      <c r="I347" s="169" t="s">
        <v>547</v>
      </c>
      <c r="J347" s="170">
        <v>34</v>
      </c>
      <c r="K347" s="161">
        <v>1</v>
      </c>
      <c r="M347" s="184" t="s">
        <v>837</v>
      </c>
      <c r="Z347" s="163"/>
      <c r="AS347" s="283"/>
      <c r="AT347" s="283"/>
      <c r="AU347" s="283"/>
      <c r="AV347" s="283"/>
      <c r="AW347" s="283"/>
      <c r="AX347" s="283"/>
      <c r="AY347" s="363"/>
      <c r="AZ347" s="283"/>
      <c r="BA347" s="283"/>
      <c r="BB347" s="283"/>
      <c r="BC347" s="283"/>
      <c r="BD347" s="164"/>
      <c r="BE347" s="164"/>
      <c r="BF347" s="164"/>
      <c r="BG347" s="164"/>
      <c r="BH347" s="164"/>
      <c r="BI347" s="164"/>
      <c r="BJ347" s="165"/>
      <c r="BK347" s="164"/>
      <c r="BL347" s="165"/>
      <c r="BM347" s="165"/>
      <c r="BN347" s="165"/>
      <c r="BO347" s="165"/>
      <c r="BP347" s="165"/>
      <c r="BQ347" s="165"/>
      <c r="BR347" s="165"/>
      <c r="BS347" s="289"/>
      <c r="BT347" s="297">
        <v>29</v>
      </c>
      <c r="BU347" s="284">
        <v>130.19999999999999</v>
      </c>
      <c r="BV347" s="298">
        <v>0</v>
      </c>
      <c r="BW347" s="297"/>
      <c r="BX347" s="297"/>
      <c r="BY347" s="297"/>
      <c r="BZ347" s="297"/>
      <c r="CA347" s="284"/>
      <c r="CB347" s="298"/>
      <c r="CC347" s="297"/>
      <c r="CD347" s="284"/>
      <c r="CE347" s="352"/>
      <c r="CF347" s="298"/>
      <c r="CG347" s="297"/>
      <c r="CH347" s="284"/>
      <c r="CI347" s="352"/>
      <c r="CJ347" s="298"/>
      <c r="CK347" s="297"/>
      <c r="CL347" s="284"/>
      <c r="CM347" s="352"/>
      <c r="CN347" s="298"/>
      <c r="CO347" s="297"/>
      <c r="CP347" s="284"/>
      <c r="CQ347" s="352"/>
      <c r="CR347" s="298"/>
      <c r="CS347" s="297"/>
      <c r="CT347" s="284"/>
      <c r="CU347" s="352"/>
      <c r="CV347" s="352"/>
      <c r="CW347" s="298"/>
      <c r="CX347" s="297"/>
      <c r="CY347" s="284"/>
      <c r="CZ347" s="352"/>
      <c r="DA347" s="352"/>
      <c r="DB347" s="298"/>
      <c r="DC347" s="297"/>
      <c r="DD347" s="284"/>
      <c r="DE347" s="352"/>
      <c r="DF347" s="352"/>
      <c r="DG347" s="298"/>
      <c r="DH347" s="320">
        <v>0</v>
      </c>
      <c r="DI347" s="319">
        <v>0</v>
      </c>
      <c r="DJ347" s="163">
        <v>29</v>
      </c>
      <c r="DK347" s="163">
        <v>24</v>
      </c>
      <c r="DL347" s="163">
        <v>0</v>
      </c>
      <c r="DM347" s="163">
        <v>4</v>
      </c>
      <c r="DN347" s="163">
        <v>12</v>
      </c>
      <c r="DO347" s="163">
        <v>0</v>
      </c>
      <c r="DP347" s="165">
        <v>130.19999999999999</v>
      </c>
      <c r="DQ347" s="165">
        <v>116.09999847412099</v>
      </c>
      <c r="DR347" s="165">
        <v>14.1000003814697</v>
      </c>
      <c r="DS347" s="163">
        <v>567</v>
      </c>
      <c r="DT347" s="163">
        <v>147</v>
      </c>
      <c r="DU347" s="163">
        <v>88</v>
      </c>
      <c r="DV347" s="163">
        <v>86</v>
      </c>
      <c r="DW347" s="163">
        <v>21</v>
      </c>
      <c r="DX347" s="163">
        <v>43</v>
      </c>
      <c r="DY347" s="163">
        <v>0</v>
      </c>
      <c r="DZ347" s="163">
        <v>3</v>
      </c>
      <c r="EA347" s="163">
        <v>0</v>
      </c>
      <c r="EB347" s="163">
        <v>0</v>
      </c>
      <c r="EC347" s="163">
        <v>87</v>
      </c>
      <c r="ED347" s="165">
        <v>5.9923472303442598</v>
      </c>
      <c r="EE347" s="165">
        <v>2.9617348379862398</v>
      </c>
      <c r="EF347" s="165">
        <v>1.4464286418072301</v>
      </c>
      <c r="EG347" s="165">
        <v>10.125000492650599</v>
      </c>
      <c r="EH347" s="166">
        <v>1.4540817034041</v>
      </c>
      <c r="EI347" s="165">
        <v>112.905118471435</v>
      </c>
      <c r="EJ347" s="164">
        <v>0.28214971209213002</v>
      </c>
      <c r="EK347" s="164">
        <v>0.305084745762711</v>
      </c>
      <c r="EL347" s="283">
        <v>0.44547563800000001</v>
      </c>
      <c r="EM347" s="283">
        <v>0.213457076</v>
      </c>
      <c r="EN347" s="283">
        <v>0.341067285</v>
      </c>
      <c r="EO347" s="283">
        <v>7.3732720000000002E-2</v>
      </c>
      <c r="EP347" s="283">
        <v>0.33410138</v>
      </c>
      <c r="EQ347" s="283">
        <v>7.9156909999999997E-2</v>
      </c>
      <c r="ER347" s="165">
        <v>-1.35495683220673</v>
      </c>
      <c r="ES347" s="166">
        <v>5.9234696759724903</v>
      </c>
      <c r="ET347" s="166">
        <v>4.8</v>
      </c>
      <c r="EU347" s="166">
        <v>4.98046423142178</v>
      </c>
      <c r="EV347" s="166">
        <v>4.5922968110251503</v>
      </c>
      <c r="EW347" s="166">
        <v>4.8262934855550297</v>
      </c>
      <c r="EX347" s="289">
        <v>0.36474568000994601</v>
      </c>
    </row>
    <row r="348" spans="1:155" ht="13" customHeight="1">
      <c r="A348" s="160" t="s">
        <v>15</v>
      </c>
      <c r="B348" s="160">
        <v>11112</v>
      </c>
      <c r="C348" s="160">
        <v>20367</v>
      </c>
      <c r="D348" s="160">
        <v>660813</v>
      </c>
      <c r="E348" s="160" t="s">
        <v>15</v>
      </c>
      <c r="G348" s="175"/>
      <c r="H348" s="162" t="s">
        <v>1718</v>
      </c>
      <c r="I348" s="162" t="s">
        <v>1719</v>
      </c>
      <c r="J348" s="161">
        <v>25</v>
      </c>
      <c r="K348" s="161">
        <v>1</v>
      </c>
      <c r="M348" s="184" t="s">
        <v>837</v>
      </c>
      <c r="Z348" s="163"/>
      <c r="AS348" s="283"/>
      <c r="AT348" s="283"/>
      <c r="AU348" s="283"/>
      <c r="AV348" s="283"/>
      <c r="AW348" s="283"/>
      <c r="AX348" s="283"/>
      <c r="AY348" s="363"/>
      <c r="AZ348" s="283"/>
      <c r="BA348" s="283"/>
      <c r="BB348" s="283"/>
      <c r="BC348" s="283"/>
      <c r="BD348" s="164"/>
      <c r="BE348" s="164"/>
      <c r="BF348" s="164"/>
      <c r="BG348" s="164"/>
      <c r="BH348" s="164"/>
      <c r="BI348" s="164"/>
      <c r="BJ348" s="165"/>
      <c r="BK348" s="164"/>
      <c r="BL348" s="165"/>
      <c r="BM348" s="165"/>
      <c r="BN348" s="165"/>
      <c r="BO348" s="165"/>
      <c r="BP348" s="165"/>
      <c r="BQ348" s="165"/>
      <c r="BR348" s="165"/>
      <c r="BS348" s="289"/>
      <c r="BT348" s="297">
        <v>7</v>
      </c>
      <c r="BU348" s="284">
        <v>7.1</v>
      </c>
      <c r="BV348" s="298">
        <v>0</v>
      </c>
      <c r="BW348" s="297"/>
      <c r="BX348" s="297"/>
      <c r="BY348" s="297"/>
      <c r="BZ348" s="297"/>
      <c r="CA348" s="284"/>
      <c r="CB348" s="298"/>
      <c r="CC348" s="297"/>
      <c r="CD348" s="284"/>
      <c r="CE348" s="352"/>
      <c r="CF348" s="298"/>
      <c r="CG348" s="297"/>
      <c r="CH348" s="284"/>
      <c r="CI348" s="352"/>
      <c r="CJ348" s="298"/>
      <c r="CK348" s="297"/>
      <c r="CL348" s="284"/>
      <c r="CM348" s="352"/>
      <c r="CN348" s="298"/>
      <c r="CO348" s="297"/>
      <c r="CP348" s="284"/>
      <c r="CQ348" s="352"/>
      <c r="CR348" s="298"/>
      <c r="CS348" s="297"/>
      <c r="CT348" s="284"/>
      <c r="CU348" s="352"/>
      <c r="CV348" s="352"/>
      <c r="CW348" s="298"/>
      <c r="CX348" s="297"/>
      <c r="CY348" s="284"/>
      <c r="CZ348" s="352"/>
      <c r="DA348" s="352"/>
      <c r="DB348" s="298"/>
      <c r="DC348" s="297"/>
      <c r="DD348" s="284"/>
      <c r="DE348" s="352"/>
      <c r="DF348" s="352"/>
      <c r="DG348" s="298"/>
      <c r="DH348" s="320">
        <v>0</v>
      </c>
      <c r="DI348" s="319">
        <v>0</v>
      </c>
      <c r="DJ348" s="163">
        <v>7</v>
      </c>
      <c r="DK348" s="163">
        <v>0</v>
      </c>
      <c r="DL348" s="163">
        <v>0</v>
      </c>
      <c r="DM348" s="163">
        <v>0</v>
      </c>
      <c r="DN348" s="163">
        <v>0</v>
      </c>
      <c r="DO348" s="163">
        <v>0</v>
      </c>
      <c r="DP348" s="165">
        <v>7.1</v>
      </c>
      <c r="DQ348" s="165"/>
      <c r="DR348" s="165">
        <v>7.0999999046325604</v>
      </c>
      <c r="DS348" s="163">
        <v>27</v>
      </c>
      <c r="DT348" s="163">
        <v>3</v>
      </c>
      <c r="DU348" s="163">
        <v>2</v>
      </c>
      <c r="DV348" s="163">
        <v>2</v>
      </c>
      <c r="DW348" s="163">
        <v>0</v>
      </c>
      <c r="DX348" s="163">
        <v>2</v>
      </c>
      <c r="DY348" s="163">
        <v>0</v>
      </c>
      <c r="DZ348" s="163">
        <v>0</v>
      </c>
      <c r="EA348" s="163">
        <v>0</v>
      </c>
      <c r="EB348" s="163">
        <v>0</v>
      </c>
      <c r="EC348" s="163">
        <v>7</v>
      </c>
      <c r="ED348" s="165">
        <v>8.5909094633149792</v>
      </c>
      <c r="EE348" s="165">
        <v>2.4545455609471301</v>
      </c>
      <c r="EF348" s="165">
        <v>0</v>
      </c>
      <c r="EG348" s="165">
        <v>3.6818183414207</v>
      </c>
      <c r="EH348" s="166">
        <v>0.68181821137420495</v>
      </c>
      <c r="EI348" s="165">
        <v>52.941155748655397</v>
      </c>
      <c r="EJ348" s="164">
        <v>0.12</v>
      </c>
      <c r="EK348" s="164">
        <v>0.16666666666666599</v>
      </c>
      <c r="EL348" s="283">
        <v>0.44444444399999999</v>
      </c>
      <c r="EM348" s="283">
        <v>0.277777777</v>
      </c>
      <c r="EN348" s="283">
        <v>0.277777777</v>
      </c>
      <c r="EO348" s="283">
        <v>0</v>
      </c>
      <c r="EP348" s="283">
        <v>0.27777777999999997</v>
      </c>
      <c r="EQ348" s="283">
        <v>0.10891089</v>
      </c>
      <c r="ER348" s="165">
        <v>-3.4248960868693799E-2</v>
      </c>
      <c r="ES348" s="166">
        <v>2.4545455609471301</v>
      </c>
      <c r="ET348" s="166">
        <v>2.83</v>
      </c>
      <c r="EU348" s="166">
        <v>2.0757794947663499</v>
      </c>
      <c r="EV348" s="166">
        <v>3.1067603350800401</v>
      </c>
      <c r="EW348" s="166">
        <v>3.1981069555114598</v>
      </c>
      <c r="EX348" s="289">
        <v>0.15058813989162401</v>
      </c>
    </row>
    <row r="349" spans="1:155" ht="13" customHeight="1">
      <c r="A349" s="160" t="s">
        <v>15</v>
      </c>
      <c r="B349" s="160">
        <v>11854</v>
      </c>
      <c r="C349" s="160">
        <v>26410</v>
      </c>
      <c r="D349" s="160">
        <v>666201</v>
      </c>
      <c r="E349" s="160" t="s">
        <v>470</v>
      </c>
      <c r="G349" s="175"/>
      <c r="H349" s="162" t="s">
        <v>2529</v>
      </c>
      <c r="I349" s="162" t="s">
        <v>2530</v>
      </c>
      <c r="J349" s="161">
        <v>26</v>
      </c>
      <c r="K349" s="161">
        <v>1</v>
      </c>
      <c r="M349" s="184" t="s">
        <v>837</v>
      </c>
      <c r="Z349" s="163"/>
      <c r="AS349" s="283"/>
      <c r="AT349" s="283"/>
      <c r="AU349" s="283"/>
      <c r="AV349" s="283"/>
      <c r="AW349" s="283"/>
      <c r="AX349" s="283"/>
      <c r="AY349" s="363"/>
      <c r="AZ349" s="283"/>
      <c r="BA349" s="283"/>
      <c r="BB349" s="283"/>
      <c r="BC349" s="283"/>
      <c r="BD349" s="164"/>
      <c r="BE349" s="164"/>
      <c r="BF349" s="164"/>
      <c r="BG349" s="164"/>
      <c r="BH349" s="164"/>
      <c r="BI349" s="164"/>
      <c r="BJ349" s="165"/>
      <c r="BK349" s="164"/>
      <c r="BL349" s="165"/>
      <c r="BM349" s="165"/>
      <c r="BN349" s="165"/>
      <c r="BO349" s="165"/>
      <c r="BP349" s="165"/>
      <c r="BQ349" s="165"/>
      <c r="BR349" s="165"/>
      <c r="BS349" s="289"/>
      <c r="BT349" s="297">
        <v>5</v>
      </c>
      <c r="BU349" s="284">
        <v>24.1</v>
      </c>
      <c r="BV349" s="298">
        <v>0</v>
      </c>
      <c r="BW349" s="297"/>
      <c r="BX349" s="297"/>
      <c r="BY349" s="297"/>
      <c r="BZ349" s="297"/>
      <c r="CA349" s="284"/>
      <c r="CB349" s="298"/>
      <c r="CC349" s="297"/>
      <c r="CD349" s="284"/>
      <c r="CE349" s="352"/>
      <c r="CF349" s="298"/>
      <c r="CG349" s="297"/>
      <c r="CH349" s="284"/>
      <c r="CI349" s="352"/>
      <c r="CJ349" s="298"/>
      <c r="CK349" s="297"/>
      <c r="CL349" s="284"/>
      <c r="CM349" s="352"/>
      <c r="CN349" s="298"/>
      <c r="CO349" s="297"/>
      <c r="CP349" s="284"/>
      <c r="CQ349" s="352"/>
      <c r="CR349" s="298"/>
      <c r="CS349" s="297"/>
      <c r="CT349" s="284"/>
      <c r="CU349" s="352"/>
      <c r="CV349" s="352"/>
      <c r="CW349" s="298"/>
      <c r="CX349" s="297"/>
      <c r="CY349" s="284"/>
      <c r="CZ349" s="352"/>
      <c r="DA349" s="352"/>
      <c r="DB349" s="298"/>
      <c r="DC349" s="297"/>
      <c r="DD349" s="284"/>
      <c r="DE349" s="352"/>
      <c r="DF349" s="352"/>
      <c r="DG349" s="298"/>
      <c r="DH349" s="320">
        <v>0</v>
      </c>
      <c r="DI349" s="319">
        <v>0</v>
      </c>
      <c r="DJ349" s="163">
        <v>5</v>
      </c>
      <c r="DK349" s="163">
        <v>5</v>
      </c>
      <c r="DL349" s="163">
        <v>0</v>
      </c>
      <c r="DM349" s="163">
        <v>1</v>
      </c>
      <c r="DN349" s="163">
        <v>2</v>
      </c>
      <c r="DO349" s="163">
        <v>0</v>
      </c>
      <c r="DP349" s="165">
        <v>24.1</v>
      </c>
      <c r="DQ349" s="165">
        <v>24.100000381469702</v>
      </c>
      <c r="DR349" s="165"/>
      <c r="DS349" s="163">
        <v>103</v>
      </c>
      <c r="DT349" s="163">
        <v>17</v>
      </c>
      <c r="DU349" s="163">
        <v>16</v>
      </c>
      <c r="DV349" s="163">
        <v>10</v>
      </c>
      <c r="DW349" s="163">
        <v>5</v>
      </c>
      <c r="DX349" s="163">
        <v>8</v>
      </c>
      <c r="DY349" s="163">
        <v>0</v>
      </c>
      <c r="DZ349" s="163">
        <v>4</v>
      </c>
      <c r="EA349" s="163">
        <v>1</v>
      </c>
      <c r="EB349" s="163">
        <v>0</v>
      </c>
      <c r="EC349" s="163">
        <v>26</v>
      </c>
      <c r="ED349" s="165">
        <v>9.6164388586822298</v>
      </c>
      <c r="EE349" s="165">
        <v>2.9589042642099099</v>
      </c>
      <c r="EF349" s="165">
        <v>1.8493151651311901</v>
      </c>
      <c r="EG349" s="165">
        <v>6.2876715614460696</v>
      </c>
      <c r="EH349" s="166">
        <v>1.02739731396177</v>
      </c>
      <c r="EI349" s="165">
        <v>82.072133636562796</v>
      </c>
      <c r="EJ349" s="164">
        <v>0.18681318681318601</v>
      </c>
      <c r="EK349" s="164">
        <v>0.2</v>
      </c>
      <c r="EL349" s="283">
        <v>0.353846153</v>
      </c>
      <c r="EM349" s="283">
        <v>0.23076922999999999</v>
      </c>
      <c r="EN349" s="283">
        <v>0.41538461500000001</v>
      </c>
      <c r="EO349" s="283">
        <v>0.10769231</v>
      </c>
      <c r="EP349" s="283">
        <v>0.35384615000000003</v>
      </c>
      <c r="EQ349" s="283">
        <v>0.12436548</v>
      </c>
      <c r="ER349" s="165">
        <v>-0.224708579016003</v>
      </c>
      <c r="ES349" s="166">
        <v>3.69863033026239</v>
      </c>
      <c r="ET349" s="166">
        <v>4.1100000000000003</v>
      </c>
      <c r="EU349" s="166">
        <v>5.1803873683301704</v>
      </c>
      <c r="EV349" s="166">
        <v>4.1869697618958002</v>
      </c>
      <c r="EW349" s="166">
        <v>3.8414767548704298</v>
      </c>
      <c r="EX349" s="289">
        <v>1.76106933504343E-2</v>
      </c>
    </row>
    <row r="350" spans="1:155" ht="13" customHeight="1">
      <c r="A350" s="160" t="s">
        <v>15</v>
      </c>
      <c r="B350" s="160">
        <v>9632</v>
      </c>
      <c r="C350" s="160">
        <v>11752</v>
      </c>
      <c r="D350" s="160">
        <v>592426</v>
      </c>
      <c r="E350" s="160" t="s">
        <v>3331</v>
      </c>
      <c r="G350" s="175"/>
      <c r="H350" s="168" t="s">
        <v>279</v>
      </c>
      <c r="I350" s="169" t="s">
        <v>106</v>
      </c>
      <c r="J350" s="170">
        <v>32</v>
      </c>
      <c r="K350" s="161">
        <v>1</v>
      </c>
      <c r="M350" s="184" t="s">
        <v>837</v>
      </c>
      <c r="Z350" s="163"/>
      <c r="AS350" s="283"/>
      <c r="AT350" s="283"/>
      <c r="AU350" s="283"/>
      <c r="AV350" s="283"/>
      <c r="AW350" s="283"/>
      <c r="AX350" s="283"/>
      <c r="AY350" s="363"/>
      <c r="AZ350" s="283"/>
      <c r="BA350" s="283"/>
      <c r="BB350" s="283"/>
      <c r="BC350" s="283"/>
      <c r="BD350" s="164"/>
      <c r="BE350" s="164"/>
      <c r="BF350" s="164"/>
      <c r="BG350" s="164"/>
      <c r="BH350" s="164"/>
      <c r="BI350" s="164"/>
      <c r="BJ350" s="165"/>
      <c r="BK350" s="164"/>
      <c r="BL350" s="165"/>
      <c r="BM350" s="165"/>
      <c r="BN350" s="165"/>
      <c r="BO350" s="165"/>
      <c r="BP350" s="165"/>
      <c r="BQ350" s="165"/>
      <c r="BR350" s="165"/>
      <c r="BS350" s="289"/>
      <c r="BT350" s="297">
        <v>51</v>
      </c>
      <c r="BU350" s="284">
        <v>52.2</v>
      </c>
      <c r="BV350" s="298">
        <v>-2</v>
      </c>
      <c r="BW350" s="297"/>
      <c r="BX350" s="297"/>
      <c r="BY350" s="297"/>
      <c r="BZ350" s="297"/>
      <c r="CA350" s="284"/>
      <c r="CB350" s="298"/>
      <c r="CC350" s="297"/>
      <c r="CD350" s="284"/>
      <c r="CE350" s="352"/>
      <c r="CF350" s="298"/>
      <c r="CG350" s="297"/>
      <c r="CH350" s="284"/>
      <c r="CI350" s="352"/>
      <c r="CJ350" s="298"/>
      <c r="CK350" s="297"/>
      <c r="CL350" s="284"/>
      <c r="CM350" s="352"/>
      <c r="CN350" s="298"/>
      <c r="CO350" s="297"/>
      <c r="CP350" s="284"/>
      <c r="CQ350" s="352"/>
      <c r="CR350" s="298"/>
      <c r="CS350" s="297"/>
      <c r="CT350" s="284"/>
      <c r="CU350" s="352"/>
      <c r="CV350" s="352"/>
      <c r="CW350" s="298"/>
      <c r="CX350" s="297"/>
      <c r="CY350" s="284"/>
      <c r="CZ350" s="352"/>
      <c r="DA350" s="352"/>
      <c r="DB350" s="298"/>
      <c r="DC350" s="297"/>
      <c r="DD350" s="284"/>
      <c r="DE350" s="352"/>
      <c r="DF350" s="352"/>
      <c r="DG350" s="298"/>
      <c r="DH350" s="320">
        <v>-2</v>
      </c>
      <c r="DI350" s="319">
        <v>0</v>
      </c>
      <c r="DJ350" s="163">
        <v>52</v>
      </c>
      <c r="DK350" s="163">
        <v>0</v>
      </c>
      <c r="DL350" s="163">
        <v>0</v>
      </c>
      <c r="DM350" s="163">
        <v>4</v>
      </c>
      <c r="DN350" s="163">
        <v>3</v>
      </c>
      <c r="DO350" s="163">
        <v>0</v>
      </c>
      <c r="DP350" s="165">
        <v>53</v>
      </c>
      <c r="DQ350" s="165"/>
      <c r="DR350" s="165">
        <v>53</v>
      </c>
      <c r="DS350" s="163">
        <v>235</v>
      </c>
      <c r="DT350" s="163">
        <v>52</v>
      </c>
      <c r="DU350" s="163">
        <v>33</v>
      </c>
      <c r="DV350" s="163">
        <v>30</v>
      </c>
      <c r="DW350" s="163">
        <v>7</v>
      </c>
      <c r="DX350" s="163">
        <v>26</v>
      </c>
      <c r="DY350" s="163">
        <v>0</v>
      </c>
      <c r="DZ350" s="163">
        <v>2</v>
      </c>
      <c r="EA350" s="163">
        <v>5</v>
      </c>
      <c r="EB350" s="163">
        <v>0</v>
      </c>
      <c r="EC350" s="163">
        <v>59</v>
      </c>
      <c r="ED350" s="165">
        <v>10.018869366752901</v>
      </c>
      <c r="EE350" s="165">
        <v>4.4150949751792696</v>
      </c>
      <c r="EF350" s="165">
        <v>1.1886794163944101</v>
      </c>
      <c r="EG350" s="165">
        <v>8.8301899503585393</v>
      </c>
      <c r="EH350" s="166">
        <v>1.47169832505975</v>
      </c>
      <c r="EI350" s="165">
        <v>114.2729967347</v>
      </c>
      <c r="EJ350" s="164">
        <v>0.25120772946859898</v>
      </c>
      <c r="EK350" s="164">
        <v>0.31914893617021201</v>
      </c>
      <c r="EL350" s="283">
        <v>0.50684931499999997</v>
      </c>
      <c r="EM350" s="283">
        <v>0.184931506</v>
      </c>
      <c r="EN350" s="283">
        <v>0.30821917799999998</v>
      </c>
      <c r="EO350" s="283">
        <v>8.783784E-2</v>
      </c>
      <c r="EP350" s="283">
        <v>0.39189189000000002</v>
      </c>
      <c r="EQ350" s="283">
        <v>0.13463626000000001</v>
      </c>
      <c r="ER350" s="165">
        <v>-0.88402241751525601</v>
      </c>
      <c r="ES350" s="166">
        <v>5.0943403559760796</v>
      </c>
      <c r="ET350" s="166">
        <v>4.05</v>
      </c>
      <c r="EU350" s="166">
        <v>4.2421604858933701</v>
      </c>
      <c r="EV350" s="166">
        <v>3.80904216903701</v>
      </c>
      <c r="EW350" s="166">
        <v>3.7327574165724</v>
      </c>
      <c r="EX350" s="289">
        <v>-0.116202529519796</v>
      </c>
    </row>
    <row r="351" spans="1:155" ht="13" customHeight="1">
      <c r="A351" s="160" t="s">
        <v>15</v>
      </c>
      <c r="B351" s="160">
        <v>9903</v>
      </c>
      <c r="C351" s="160">
        <v>15684</v>
      </c>
      <c r="D351" s="160">
        <v>612434</v>
      </c>
      <c r="E351" s="160" t="s">
        <v>45</v>
      </c>
      <c r="G351" s="175"/>
      <c r="H351" s="168" t="s">
        <v>292</v>
      </c>
      <c r="I351" s="169" t="s">
        <v>151</v>
      </c>
      <c r="J351" s="170">
        <v>29</v>
      </c>
      <c r="K351" s="161">
        <v>1</v>
      </c>
      <c r="M351" s="184" t="s">
        <v>837</v>
      </c>
      <c r="Z351" s="163"/>
      <c r="AS351" s="283"/>
      <c r="AT351" s="283"/>
      <c r="AU351" s="283"/>
      <c r="AV351" s="283"/>
      <c r="AW351" s="283"/>
      <c r="AX351" s="283"/>
      <c r="AY351" s="363"/>
      <c r="AZ351" s="283"/>
      <c r="BA351" s="283"/>
      <c r="BB351" s="283"/>
      <c r="BC351" s="283"/>
      <c r="BD351" s="164"/>
      <c r="BE351" s="164"/>
      <c r="BF351" s="164"/>
      <c r="BG351" s="164"/>
      <c r="BH351" s="164"/>
      <c r="BI351" s="164"/>
      <c r="BJ351" s="165"/>
      <c r="BK351" s="164"/>
      <c r="BL351" s="165"/>
      <c r="BM351" s="165"/>
      <c r="BN351" s="165"/>
      <c r="BO351" s="165"/>
      <c r="BP351" s="165"/>
      <c r="BQ351" s="165"/>
      <c r="BR351" s="165"/>
      <c r="BS351" s="289"/>
      <c r="BT351" s="297">
        <v>11</v>
      </c>
      <c r="BU351" s="284">
        <v>13.2</v>
      </c>
      <c r="BV351" s="298">
        <v>1</v>
      </c>
      <c r="BW351" s="297"/>
      <c r="BX351" s="297"/>
      <c r="BY351" s="297"/>
      <c r="BZ351" s="297"/>
      <c r="CA351" s="284"/>
      <c r="CB351" s="298"/>
      <c r="CC351" s="297"/>
      <c r="CD351" s="284"/>
      <c r="CE351" s="352"/>
      <c r="CF351" s="298"/>
      <c r="CG351" s="297"/>
      <c r="CH351" s="284"/>
      <c r="CI351" s="352"/>
      <c r="CJ351" s="298"/>
      <c r="CK351" s="297"/>
      <c r="CL351" s="284"/>
      <c r="CM351" s="352"/>
      <c r="CN351" s="298"/>
      <c r="CO351" s="297"/>
      <c r="CP351" s="284"/>
      <c r="CQ351" s="352"/>
      <c r="CR351" s="298"/>
      <c r="CS351" s="297"/>
      <c r="CT351" s="284"/>
      <c r="CU351" s="352"/>
      <c r="CV351" s="352"/>
      <c r="CW351" s="298"/>
      <c r="CX351" s="297"/>
      <c r="CY351" s="284"/>
      <c r="CZ351" s="352"/>
      <c r="DA351" s="352"/>
      <c r="DB351" s="298"/>
      <c r="DC351" s="297"/>
      <c r="DD351" s="284"/>
      <c r="DE351" s="352"/>
      <c r="DF351" s="352"/>
      <c r="DG351" s="298"/>
      <c r="DH351" s="320">
        <v>1</v>
      </c>
      <c r="DI351" s="319">
        <v>0</v>
      </c>
      <c r="DJ351" s="163">
        <v>11</v>
      </c>
      <c r="DK351" s="163">
        <v>0</v>
      </c>
      <c r="DL351" s="163">
        <v>0</v>
      </c>
      <c r="DM351" s="163">
        <v>0</v>
      </c>
      <c r="DN351" s="163">
        <v>0</v>
      </c>
      <c r="DO351" s="163">
        <v>0</v>
      </c>
      <c r="DP351" s="165">
        <v>13.2</v>
      </c>
      <c r="DQ351" s="165"/>
      <c r="DR351" s="165">
        <v>13.199999809265099</v>
      </c>
      <c r="DS351" s="163">
        <v>64</v>
      </c>
      <c r="DT351" s="163">
        <v>20</v>
      </c>
      <c r="DU351" s="163">
        <v>9</v>
      </c>
      <c r="DV351" s="163">
        <v>9</v>
      </c>
      <c r="DW351" s="163">
        <v>3</v>
      </c>
      <c r="DX351" s="163">
        <v>3</v>
      </c>
      <c r="DY351" s="163">
        <v>0</v>
      </c>
      <c r="DZ351" s="163">
        <v>1</v>
      </c>
      <c r="EA351" s="163">
        <v>0</v>
      </c>
      <c r="EB351" s="163">
        <v>0</v>
      </c>
      <c r="EC351" s="163">
        <v>8</v>
      </c>
      <c r="ED351" s="165">
        <v>5.2682936632656299</v>
      </c>
      <c r="EE351" s="165">
        <v>1.97561012372461</v>
      </c>
      <c r="EF351" s="165">
        <v>1.97561012372461</v>
      </c>
      <c r="EG351" s="165">
        <v>13.170734158164001</v>
      </c>
      <c r="EH351" s="166">
        <v>1.68292714243207</v>
      </c>
      <c r="EI351" s="165">
        <v>130.67428601175499</v>
      </c>
      <c r="EJ351" s="164">
        <v>0.33333333333333298</v>
      </c>
      <c r="EK351" s="164">
        <v>0.34693877551020402</v>
      </c>
      <c r="EL351" s="283">
        <v>0.47058823500000002</v>
      </c>
      <c r="EM351" s="283">
        <v>0.21568627400000001</v>
      </c>
      <c r="EN351" s="283">
        <v>0.31372549</v>
      </c>
      <c r="EO351" s="283">
        <v>5.7692309999999997E-2</v>
      </c>
      <c r="EP351" s="283">
        <v>0.25</v>
      </c>
      <c r="EQ351" s="283">
        <v>8.1545060000000003E-2</v>
      </c>
      <c r="ER351" s="165">
        <v>-1.78852497779605E-2</v>
      </c>
      <c r="ES351" s="166">
        <v>5.9268303711738302</v>
      </c>
      <c r="ET351" s="166">
        <v>6.08</v>
      </c>
      <c r="EU351" s="166">
        <v>5.7276647192747703</v>
      </c>
      <c r="EV351" s="166">
        <v>4.6442754447912398</v>
      </c>
      <c r="EW351" s="166">
        <v>4.4184212779998697</v>
      </c>
      <c r="EX351" s="289">
        <v>-0.17006735503673501</v>
      </c>
    </row>
    <row r="352" spans="1:155" ht="13" customHeight="1">
      <c r="A352" s="160" t="s">
        <v>15</v>
      </c>
      <c r="B352" s="160">
        <v>12307</v>
      </c>
      <c r="C352" s="160">
        <v>20353</v>
      </c>
      <c r="D352" s="160">
        <v>621051</v>
      </c>
      <c r="E352" s="160" t="s">
        <v>164</v>
      </c>
      <c r="G352" s="175"/>
      <c r="H352" s="162" t="s">
        <v>143</v>
      </c>
      <c r="I352" s="162" t="s">
        <v>56</v>
      </c>
      <c r="J352" s="160">
        <v>29</v>
      </c>
      <c r="K352" s="161">
        <v>1</v>
      </c>
      <c r="M352" s="184" t="s">
        <v>837</v>
      </c>
      <c r="Z352" s="163"/>
      <c r="AS352" s="283"/>
      <c r="AT352" s="283"/>
      <c r="AU352" s="283"/>
      <c r="AV352" s="283"/>
      <c r="AW352" s="283"/>
      <c r="AX352" s="283"/>
      <c r="AY352" s="363"/>
      <c r="AZ352" s="283"/>
      <c r="BA352" s="283"/>
      <c r="BB352" s="283"/>
      <c r="BC352" s="283"/>
      <c r="BD352" s="164"/>
      <c r="BE352" s="164"/>
      <c r="BF352" s="164"/>
      <c r="BG352" s="164"/>
      <c r="BH352" s="164"/>
      <c r="BI352" s="164"/>
      <c r="BJ352" s="165"/>
      <c r="BK352" s="164"/>
      <c r="BL352" s="165"/>
      <c r="BM352" s="165"/>
      <c r="BN352" s="165"/>
      <c r="BO352" s="165"/>
      <c r="BP352" s="165"/>
      <c r="BQ352" s="165"/>
      <c r="BR352" s="165"/>
      <c r="BS352" s="289"/>
      <c r="BT352" s="297">
        <v>40</v>
      </c>
      <c r="BU352" s="284">
        <v>34.200000000000003</v>
      </c>
      <c r="BV352" s="298">
        <v>1</v>
      </c>
      <c r="BW352" s="297"/>
      <c r="BX352" s="297"/>
      <c r="BY352" s="297"/>
      <c r="BZ352" s="297"/>
      <c r="CA352" s="284"/>
      <c r="CB352" s="298"/>
      <c r="CC352" s="297"/>
      <c r="CD352" s="284"/>
      <c r="CE352" s="352"/>
      <c r="CF352" s="298"/>
      <c r="CG352" s="297"/>
      <c r="CH352" s="284"/>
      <c r="CI352" s="352"/>
      <c r="CJ352" s="298"/>
      <c r="CK352" s="297"/>
      <c r="CL352" s="284"/>
      <c r="CM352" s="352"/>
      <c r="CN352" s="298"/>
      <c r="CO352" s="297"/>
      <c r="CP352" s="284"/>
      <c r="CQ352" s="352"/>
      <c r="CR352" s="298"/>
      <c r="CS352" s="297"/>
      <c r="CT352" s="284"/>
      <c r="CU352" s="352"/>
      <c r="CV352" s="352"/>
      <c r="CW352" s="298"/>
      <c r="CX352" s="297"/>
      <c r="CY352" s="284"/>
      <c r="CZ352" s="352"/>
      <c r="DA352" s="352"/>
      <c r="DB352" s="298"/>
      <c r="DC352" s="297"/>
      <c r="DD352" s="284"/>
      <c r="DE352" s="352"/>
      <c r="DF352" s="352"/>
      <c r="DG352" s="298"/>
      <c r="DH352" s="320">
        <v>1</v>
      </c>
      <c r="DI352" s="319">
        <v>0</v>
      </c>
      <c r="DJ352" s="163">
        <v>40</v>
      </c>
      <c r="DK352" s="163">
        <v>0</v>
      </c>
      <c r="DL352" s="163">
        <v>0</v>
      </c>
      <c r="DM352" s="163">
        <v>1</v>
      </c>
      <c r="DN352" s="163">
        <v>6</v>
      </c>
      <c r="DO352" s="163">
        <v>0</v>
      </c>
      <c r="DP352" s="165">
        <v>34.200000000000003</v>
      </c>
      <c r="DQ352" s="165"/>
      <c r="DR352" s="165">
        <v>34.200000762939403</v>
      </c>
      <c r="DS352" s="163">
        <v>163</v>
      </c>
      <c r="DT352" s="163">
        <v>29</v>
      </c>
      <c r="DU352" s="163">
        <v>29</v>
      </c>
      <c r="DV352" s="163">
        <v>22</v>
      </c>
      <c r="DW352" s="163">
        <v>8</v>
      </c>
      <c r="DX352" s="163">
        <v>26</v>
      </c>
      <c r="DY352" s="163">
        <v>6</v>
      </c>
      <c r="DZ352" s="163">
        <v>3</v>
      </c>
      <c r="EA352" s="163">
        <v>1</v>
      </c>
      <c r="EB352" s="163">
        <v>1</v>
      </c>
      <c r="EC352" s="163">
        <v>34</v>
      </c>
      <c r="ED352" s="165">
        <v>8.8269256670806993</v>
      </c>
      <c r="EE352" s="165">
        <v>6.7500019807087703</v>
      </c>
      <c r="EF352" s="165">
        <v>2.0769236863719298</v>
      </c>
      <c r="EG352" s="165">
        <v>7.5288483630982501</v>
      </c>
      <c r="EH352" s="166">
        <v>1.5865389270896599</v>
      </c>
      <c r="EI352" s="165">
        <v>126.738344625024</v>
      </c>
      <c r="EJ352" s="164">
        <v>0.21641791044776101</v>
      </c>
      <c r="EK352" s="164">
        <v>0.22826086956521699</v>
      </c>
      <c r="EL352" s="283">
        <v>0.237113402</v>
      </c>
      <c r="EM352" s="283">
        <v>0.19587628800000001</v>
      </c>
      <c r="EN352" s="283">
        <v>0.56701030900000005</v>
      </c>
      <c r="EO352" s="283">
        <v>0.12</v>
      </c>
      <c r="EP352" s="283">
        <v>0.31</v>
      </c>
      <c r="EQ352" s="283">
        <v>9.7913319999999998E-2</v>
      </c>
      <c r="ER352" s="165">
        <v>9.4153490657695793E-2</v>
      </c>
      <c r="ES352" s="166">
        <v>5.7115401375228103</v>
      </c>
      <c r="ET352" s="166">
        <v>5.41</v>
      </c>
      <c r="EU352" s="166">
        <v>6.7147665971838002</v>
      </c>
      <c r="EV352" s="166">
        <v>6.1137794260282199</v>
      </c>
      <c r="EW352" s="166">
        <v>5.3714640986364799</v>
      </c>
      <c r="EX352" s="289">
        <v>-0.74127036333084095</v>
      </c>
    </row>
    <row r="353" spans="1:272" ht="13" customHeight="1">
      <c r="A353" s="160" t="s">
        <v>15</v>
      </c>
      <c r="B353" s="160">
        <v>9640</v>
      </c>
      <c r="C353" s="160">
        <v>15474</v>
      </c>
      <c r="E353" s="160" t="s">
        <v>3331</v>
      </c>
      <c r="G353" s="175"/>
      <c r="H353" s="168" t="s">
        <v>742</v>
      </c>
      <c r="I353" s="169" t="s">
        <v>24</v>
      </c>
      <c r="J353" s="170">
        <v>28</v>
      </c>
      <c r="K353" s="161">
        <v>1</v>
      </c>
      <c r="M353" s="184" t="s">
        <v>837</v>
      </c>
      <c r="Z353" s="163"/>
      <c r="BT353" s="297"/>
      <c r="BU353" s="284"/>
      <c r="BV353" s="298"/>
      <c r="BW353" s="297"/>
      <c r="BX353" s="297"/>
      <c r="BY353" s="297"/>
      <c r="BZ353" s="297"/>
      <c r="CA353" s="284"/>
      <c r="CB353" s="298"/>
      <c r="CC353" s="297"/>
      <c r="CD353" s="284"/>
      <c r="CE353" s="352"/>
      <c r="CF353" s="298"/>
      <c r="CG353" s="297"/>
      <c r="CH353" s="284"/>
      <c r="CI353" s="352"/>
      <c r="CJ353" s="298"/>
      <c r="CK353" s="297"/>
      <c r="CL353" s="284"/>
      <c r="CM353" s="352"/>
      <c r="CN353" s="298"/>
      <c r="CO353" s="297"/>
      <c r="CP353" s="284"/>
      <c r="CQ353" s="352"/>
      <c r="CR353" s="298"/>
      <c r="CS353" s="297"/>
      <c r="CT353" s="284"/>
      <c r="CU353" s="352"/>
      <c r="CV353" s="352"/>
      <c r="CW353" s="298"/>
      <c r="CX353" s="297"/>
      <c r="CY353" s="284"/>
      <c r="CZ353" s="352"/>
      <c r="DA353" s="352"/>
      <c r="DB353" s="298"/>
      <c r="DC353" s="297"/>
      <c r="DD353" s="284"/>
      <c r="DE353" s="352"/>
      <c r="DF353" s="352"/>
      <c r="DG353" s="298"/>
      <c r="DH353" s="320"/>
      <c r="DI353" s="318"/>
      <c r="DP353" s="165"/>
      <c r="DQ353" s="165"/>
      <c r="DR353" s="165"/>
      <c r="ED353" s="165"/>
      <c r="EE353" s="165"/>
      <c r="EF353" s="165"/>
      <c r="EG353" s="165"/>
      <c r="EH353" s="166"/>
      <c r="EI353" s="166"/>
      <c r="EJ353" s="164"/>
      <c r="EK353" s="164"/>
      <c r="EL353" s="283"/>
      <c r="EM353" s="283"/>
      <c r="EN353" s="283"/>
      <c r="EO353" s="283"/>
      <c r="EP353" s="283"/>
      <c r="EQ353" s="283"/>
      <c r="ER353" s="165"/>
      <c r="ES353" s="166"/>
      <c r="ET353" s="166"/>
      <c r="EU353" s="166"/>
      <c r="EV353" s="166"/>
      <c r="EW353" s="166"/>
      <c r="EX353" s="289"/>
    </row>
    <row r="354" spans="1:272" ht="13" customHeight="1">
      <c r="A354" s="160" t="s">
        <v>15</v>
      </c>
      <c r="B354" s="160">
        <v>11123</v>
      </c>
      <c r="C354" s="160">
        <v>15690</v>
      </c>
      <c r="E354" s="160" t="s">
        <v>16</v>
      </c>
      <c r="G354" s="175"/>
      <c r="H354" s="168" t="s">
        <v>835</v>
      </c>
      <c r="I354" s="169" t="s">
        <v>217</v>
      </c>
      <c r="J354" s="170">
        <v>31</v>
      </c>
      <c r="K354" s="161">
        <v>1</v>
      </c>
      <c r="M354" s="184" t="s">
        <v>837</v>
      </c>
      <c r="Z354" s="163"/>
      <c r="BT354" s="297"/>
      <c r="BU354" s="284"/>
      <c r="BV354" s="298"/>
      <c r="BW354" s="297"/>
      <c r="BX354" s="297"/>
      <c r="BY354" s="297"/>
      <c r="BZ354" s="297"/>
      <c r="CA354" s="284"/>
      <c r="CB354" s="298"/>
      <c r="CC354" s="297"/>
      <c r="CD354" s="284"/>
      <c r="CE354" s="352"/>
      <c r="CF354" s="298"/>
      <c r="CG354" s="297"/>
      <c r="CH354" s="284"/>
      <c r="CI354" s="352"/>
      <c r="CJ354" s="298"/>
      <c r="CK354" s="297"/>
      <c r="CL354" s="284"/>
      <c r="CM354" s="352"/>
      <c r="CN354" s="298"/>
      <c r="CO354" s="297"/>
      <c r="CP354" s="284"/>
      <c r="CQ354" s="352"/>
      <c r="CR354" s="298"/>
      <c r="CS354" s="297"/>
      <c r="CT354" s="284"/>
      <c r="CU354" s="352"/>
      <c r="CV354" s="352"/>
      <c r="CW354" s="298"/>
      <c r="CX354" s="297"/>
      <c r="CY354" s="284"/>
      <c r="CZ354" s="352"/>
      <c r="DA354" s="352"/>
      <c r="DB354" s="298"/>
      <c r="DC354" s="297"/>
      <c r="DD354" s="284"/>
      <c r="DE354" s="352"/>
      <c r="DF354" s="352"/>
      <c r="DG354" s="298"/>
      <c r="DH354" s="320"/>
      <c r="DI354" s="318"/>
      <c r="DP354" s="165"/>
      <c r="DQ354" s="165"/>
      <c r="DR354" s="165"/>
      <c r="ED354" s="165"/>
      <c r="EE354" s="165"/>
      <c r="EF354" s="165"/>
      <c r="EG354" s="165"/>
      <c r="EH354" s="166"/>
      <c r="EI354" s="166"/>
      <c r="EJ354" s="164"/>
      <c r="EK354" s="164"/>
      <c r="EL354" s="283"/>
      <c r="EM354" s="283"/>
      <c r="EN354" s="283"/>
      <c r="EO354" s="283"/>
      <c r="EP354" s="283"/>
      <c r="EQ354" s="283"/>
      <c r="ER354" s="165"/>
      <c r="ES354" s="166"/>
      <c r="ET354" s="166"/>
      <c r="EU354" s="166"/>
      <c r="EV354" s="166"/>
      <c r="EW354" s="166"/>
      <c r="EX354" s="289"/>
    </row>
    <row r="355" spans="1:272" ht="13" customHeight="1">
      <c r="A355" s="160" t="s">
        <v>15</v>
      </c>
      <c r="B355" s="160">
        <v>9098</v>
      </c>
      <c r="C355" s="160">
        <v>11368</v>
      </c>
      <c r="D355" s="160">
        <v>518735</v>
      </c>
      <c r="E355" s="160" t="s">
        <v>438</v>
      </c>
      <c r="G355" s="175"/>
      <c r="H355" s="168" t="s">
        <v>362</v>
      </c>
      <c r="I355" s="169" t="s">
        <v>363</v>
      </c>
      <c r="J355" s="170">
        <v>35</v>
      </c>
      <c r="K355" s="161">
        <v>2</v>
      </c>
      <c r="L355" s="161" t="s">
        <v>2547</v>
      </c>
      <c r="Z355" s="163">
        <v>72</v>
      </c>
      <c r="AA355" s="163">
        <v>243</v>
      </c>
      <c r="AB355" s="163">
        <v>215</v>
      </c>
      <c r="AC355" s="163">
        <v>49</v>
      </c>
      <c r="AD355" s="163">
        <v>30</v>
      </c>
      <c r="AE355" s="163">
        <v>10</v>
      </c>
      <c r="AF355" s="163">
        <v>0</v>
      </c>
      <c r="AG355" s="163">
        <v>9</v>
      </c>
      <c r="AH355" s="163">
        <v>26</v>
      </c>
      <c r="AI355" s="163">
        <v>27</v>
      </c>
      <c r="AJ355" s="163">
        <v>1</v>
      </c>
      <c r="AK355" s="163">
        <v>0</v>
      </c>
      <c r="AL355" s="163">
        <v>24</v>
      </c>
      <c r="AM355" s="163">
        <v>0</v>
      </c>
      <c r="AN355" s="163">
        <v>46</v>
      </c>
      <c r="AO355" s="163">
        <v>0</v>
      </c>
      <c r="AP355" s="163">
        <v>1</v>
      </c>
      <c r="AQ355" s="163">
        <v>3</v>
      </c>
      <c r="AR355" s="163">
        <v>7</v>
      </c>
      <c r="AS355" s="283">
        <v>9.8765432E-2</v>
      </c>
      <c r="AT355" s="283">
        <v>0.189300411</v>
      </c>
      <c r="AU355" s="283">
        <v>0.45086704999999999</v>
      </c>
      <c r="AV355" s="283">
        <v>0.1849711</v>
      </c>
      <c r="AW355" s="283">
        <v>9.8265900000000003E-2</v>
      </c>
      <c r="AX355" s="283">
        <v>0.42774566000000003</v>
      </c>
      <c r="AY355" s="363">
        <v>107.99299999999999</v>
      </c>
      <c r="AZ355" s="283">
        <v>7.457983E-2</v>
      </c>
      <c r="BA355" s="283">
        <v>0.45882352900000001</v>
      </c>
      <c r="BB355" s="283">
        <v>0.17647058800000001</v>
      </c>
      <c r="BC355" s="283">
        <v>0.36470588199999998</v>
      </c>
      <c r="BD355" s="164">
        <v>0.248447204</v>
      </c>
      <c r="BE355" s="164">
        <v>0.22790697600000001</v>
      </c>
      <c r="BF355" s="164">
        <v>0.30416666599999997</v>
      </c>
      <c r="BG355" s="164">
        <v>0.4</v>
      </c>
      <c r="BH355" s="164">
        <v>0.704166666</v>
      </c>
      <c r="BI355" s="164">
        <v>0.17209302400000001</v>
      </c>
      <c r="BJ355" s="165">
        <v>109.560552160226</v>
      </c>
      <c r="BK355" s="164">
        <v>0.30825591633717198</v>
      </c>
      <c r="BL355" s="165">
        <v>-0.37612949700444198</v>
      </c>
      <c r="BM355" s="165">
        <v>28.0495419090858</v>
      </c>
      <c r="BN355" s="165">
        <v>94.557160318088194</v>
      </c>
      <c r="BO355" s="165">
        <v>-0.62806133961988397</v>
      </c>
      <c r="BP355" s="165">
        <v>-1.06197845935821</v>
      </c>
      <c r="BQ355" s="165">
        <v>13.0971933226811</v>
      </c>
      <c r="BR355" s="165">
        <v>-2.6435655096301298</v>
      </c>
      <c r="BS355" s="289">
        <v>1.3526483903309501</v>
      </c>
      <c r="BT355" s="297"/>
      <c r="BU355" s="284"/>
      <c r="BV355" s="298"/>
      <c r="BW355" s="297">
        <v>71</v>
      </c>
      <c r="BX355" s="297">
        <v>560.1</v>
      </c>
      <c r="BY355" s="297">
        <v>0</v>
      </c>
      <c r="BZ355" s="297">
        <v>-6</v>
      </c>
      <c r="CA355" s="284">
        <v>1</v>
      </c>
      <c r="CB355" s="298">
        <v>6</v>
      </c>
      <c r="CC355" s="297">
        <v>2</v>
      </c>
      <c r="CD355" s="284">
        <v>3</v>
      </c>
      <c r="CE355" s="352">
        <v>0</v>
      </c>
      <c r="CF355" s="298">
        <v>0</v>
      </c>
      <c r="CG355" s="297"/>
      <c r="CH355" s="284"/>
      <c r="CI355" s="352"/>
      <c r="CJ355" s="298"/>
      <c r="CK355" s="297"/>
      <c r="CL355" s="284"/>
      <c r="CM355" s="352"/>
      <c r="CN355" s="298"/>
      <c r="CO355" s="297"/>
      <c r="CP355" s="284"/>
      <c r="CQ355" s="352"/>
      <c r="CR355" s="298"/>
      <c r="CS355" s="297"/>
      <c r="CT355" s="284"/>
      <c r="CU355" s="352"/>
      <c r="CV355" s="352"/>
      <c r="CW355" s="298"/>
      <c r="CX355" s="297"/>
      <c r="CY355" s="284"/>
      <c r="CZ355" s="352"/>
      <c r="DA355" s="352"/>
      <c r="DB355" s="298"/>
      <c r="DC355" s="297"/>
      <c r="DD355" s="284"/>
      <c r="DE355" s="352"/>
      <c r="DF355" s="352"/>
      <c r="DG355" s="298"/>
      <c r="DH355" s="320">
        <v>0</v>
      </c>
      <c r="DI355" s="319">
        <v>7.6601014137268004</v>
      </c>
      <c r="DP355" s="165"/>
      <c r="DQ355" s="165"/>
      <c r="DR355" s="165"/>
      <c r="ED355" s="165"/>
      <c r="EE355" s="165"/>
      <c r="EF355" s="165"/>
      <c r="EG355" s="165"/>
      <c r="EH355" s="166"/>
      <c r="EI355" s="165"/>
      <c r="EJ355" s="164"/>
      <c r="EK355" s="164"/>
      <c r="EL355" s="283"/>
      <c r="EM355" s="283"/>
      <c r="EN355" s="283"/>
      <c r="EO355" s="283"/>
      <c r="EP355" s="283"/>
      <c r="EQ355" s="283"/>
      <c r="ER355" s="165"/>
      <c r="ES355" s="166"/>
      <c r="ET355" s="166"/>
      <c r="EU355" s="166"/>
      <c r="EV355" s="166"/>
      <c r="EW355" s="166"/>
      <c r="EX355" s="289"/>
    </row>
    <row r="356" spans="1:272" ht="13" customHeight="1">
      <c r="A356" s="160" t="s">
        <v>15</v>
      </c>
      <c r="B356" s="160">
        <v>9762</v>
      </c>
      <c r="C356" s="160">
        <v>9774</v>
      </c>
      <c r="D356" s="160">
        <v>543877</v>
      </c>
      <c r="E356" s="160" t="s">
        <v>567</v>
      </c>
      <c r="G356" s="175"/>
      <c r="H356" s="168" t="s">
        <v>3339</v>
      </c>
      <c r="I356" s="169" t="s">
        <v>331</v>
      </c>
      <c r="J356" s="170">
        <v>33</v>
      </c>
      <c r="K356" s="161">
        <v>2</v>
      </c>
      <c r="L356" s="161" t="s">
        <v>837</v>
      </c>
      <c r="Z356" s="163">
        <v>93</v>
      </c>
      <c r="AA356" s="163">
        <v>315</v>
      </c>
      <c r="AB356" s="163">
        <v>294</v>
      </c>
      <c r="AC356" s="163">
        <v>65</v>
      </c>
      <c r="AD356" s="163">
        <v>48</v>
      </c>
      <c r="AE356" s="163">
        <v>10</v>
      </c>
      <c r="AF356" s="163">
        <v>0</v>
      </c>
      <c r="AG356" s="163">
        <v>7</v>
      </c>
      <c r="AH356" s="163">
        <v>29</v>
      </c>
      <c r="AI356" s="163">
        <v>27</v>
      </c>
      <c r="AJ356" s="163">
        <v>3</v>
      </c>
      <c r="AK356" s="163">
        <v>1</v>
      </c>
      <c r="AL356" s="163">
        <v>11</v>
      </c>
      <c r="AM356" s="163">
        <v>0</v>
      </c>
      <c r="AN356" s="163">
        <v>65</v>
      </c>
      <c r="AO356" s="163">
        <v>1</v>
      </c>
      <c r="AP356" s="163">
        <v>4</v>
      </c>
      <c r="AQ356" s="163">
        <v>5</v>
      </c>
      <c r="AR356" s="163">
        <v>11</v>
      </c>
      <c r="AS356" s="283">
        <v>3.4920633999999999E-2</v>
      </c>
      <c r="AT356" s="283">
        <v>0.20634920600000001</v>
      </c>
      <c r="AU356" s="283">
        <v>0.38655462000000002</v>
      </c>
      <c r="AV356" s="283">
        <v>0.23529412</v>
      </c>
      <c r="AW356" s="283">
        <v>3.7815130000000002E-2</v>
      </c>
      <c r="AX356" s="283">
        <v>0.36134453999999999</v>
      </c>
      <c r="AY356" s="363">
        <v>108.78400000000001</v>
      </c>
      <c r="AZ356" s="283">
        <v>9.4653810000000005E-2</v>
      </c>
      <c r="BA356" s="283">
        <v>0.392241379</v>
      </c>
      <c r="BB356" s="283">
        <v>0.20689655100000001</v>
      </c>
      <c r="BC356" s="283">
        <v>0.40086206800000002</v>
      </c>
      <c r="BD356" s="164">
        <v>0.25663716800000003</v>
      </c>
      <c r="BE356" s="164">
        <v>0.221088435</v>
      </c>
      <c r="BF356" s="164">
        <v>0.248387096</v>
      </c>
      <c r="BG356" s="164">
        <v>0.326530612</v>
      </c>
      <c r="BH356" s="164">
        <v>0.57491770799999997</v>
      </c>
      <c r="BI356" s="164">
        <v>0.105442177</v>
      </c>
      <c r="BJ356" s="165">
        <v>68.122295966171606</v>
      </c>
      <c r="BK356" s="164">
        <v>0.25004671965875902</v>
      </c>
      <c r="BL356" s="165">
        <v>-15.245413303056701</v>
      </c>
      <c r="BM356" s="165">
        <v>21.6026792603936</v>
      </c>
      <c r="BN356" s="165">
        <v>60.354578417656803</v>
      </c>
      <c r="BO356" s="165">
        <v>-0.33013317050683</v>
      </c>
      <c r="BP356" s="165">
        <v>-2.5398272722959501</v>
      </c>
      <c r="BQ356" s="165">
        <v>7.7194093387499603</v>
      </c>
      <c r="BR356" s="165">
        <v>-16.829069606641202</v>
      </c>
      <c r="BS356" s="289">
        <v>0.79724307026021601</v>
      </c>
      <c r="BT356" s="297"/>
      <c r="BU356" s="284"/>
      <c r="BV356" s="298"/>
      <c r="BW356" s="297">
        <v>85</v>
      </c>
      <c r="BX356" s="297">
        <v>710</v>
      </c>
      <c r="BY356" s="297">
        <v>8</v>
      </c>
      <c r="BZ356" s="297">
        <v>-2</v>
      </c>
      <c r="CA356" s="284">
        <v>1</v>
      </c>
      <c r="CB356" s="298">
        <v>6</v>
      </c>
      <c r="CC356" s="297">
        <v>1</v>
      </c>
      <c r="CD356" s="284">
        <v>1</v>
      </c>
      <c r="CE356" s="352">
        <v>0</v>
      </c>
      <c r="CF356" s="298"/>
      <c r="CG356" s="297"/>
      <c r="CH356" s="284"/>
      <c r="CI356" s="352"/>
      <c r="CJ356" s="298"/>
      <c r="CK356" s="297">
        <v>3</v>
      </c>
      <c r="CL356" s="284">
        <v>11.1</v>
      </c>
      <c r="CM356" s="352">
        <v>0</v>
      </c>
      <c r="CN356" s="298">
        <v>-1</v>
      </c>
      <c r="CO356" s="297"/>
      <c r="CP356" s="284"/>
      <c r="CQ356" s="352"/>
      <c r="CR356" s="298"/>
      <c r="CS356" s="297"/>
      <c r="CT356" s="284"/>
      <c r="CU356" s="352"/>
      <c r="CV356" s="352"/>
      <c r="CW356" s="298"/>
      <c r="CX356" s="297"/>
      <c r="CY356" s="284"/>
      <c r="CZ356" s="352"/>
      <c r="DA356" s="352"/>
      <c r="DB356" s="298"/>
      <c r="DC356" s="297"/>
      <c r="DD356" s="284"/>
      <c r="DE356" s="352"/>
      <c r="DF356" s="352"/>
      <c r="DG356" s="298"/>
      <c r="DH356" s="320">
        <v>8</v>
      </c>
      <c r="DI356" s="319">
        <v>14.0382112264633</v>
      </c>
      <c r="DP356" s="165"/>
      <c r="DQ356" s="165"/>
      <c r="DR356" s="165"/>
      <c r="ED356" s="165"/>
      <c r="EE356" s="165"/>
      <c r="EF356" s="165"/>
      <c r="EG356" s="165"/>
      <c r="EH356" s="166"/>
      <c r="EI356" s="165"/>
      <c r="EJ356" s="164"/>
      <c r="EK356" s="164"/>
      <c r="EL356" s="283"/>
      <c r="EM356" s="283"/>
      <c r="EN356" s="283"/>
      <c r="EO356" s="283"/>
      <c r="EP356" s="283"/>
      <c r="EQ356" s="283"/>
      <c r="ER356" s="165"/>
      <c r="ES356" s="166"/>
      <c r="ET356" s="166"/>
      <c r="EU356" s="166"/>
      <c r="EV356" s="166"/>
      <c r="EW356" s="166"/>
      <c r="EX356" s="289"/>
    </row>
    <row r="357" spans="1:272" ht="13" customHeight="1">
      <c r="A357" s="160" t="s">
        <v>15</v>
      </c>
      <c r="B357" s="160">
        <v>9097</v>
      </c>
      <c r="C357" s="160">
        <v>11442</v>
      </c>
      <c r="D357" s="160">
        <v>596142</v>
      </c>
      <c r="E357" s="160" t="s">
        <v>563</v>
      </c>
      <c r="G357" s="175"/>
      <c r="H357" s="168" t="s">
        <v>3347</v>
      </c>
      <c r="I357" s="169" t="s">
        <v>185</v>
      </c>
      <c r="J357" s="170">
        <v>31</v>
      </c>
      <c r="K357" s="161">
        <v>2</v>
      </c>
      <c r="L357" s="161" t="s">
        <v>837</v>
      </c>
      <c r="Z357" s="163">
        <v>89</v>
      </c>
      <c r="AA357" s="163">
        <v>280</v>
      </c>
      <c r="AB357" s="163">
        <v>245</v>
      </c>
      <c r="AC357" s="163">
        <v>54</v>
      </c>
      <c r="AD357" s="163">
        <v>35</v>
      </c>
      <c r="AE357" s="163">
        <v>7</v>
      </c>
      <c r="AF357" s="163">
        <v>1</v>
      </c>
      <c r="AG357" s="163">
        <v>11</v>
      </c>
      <c r="AH357" s="163">
        <v>30</v>
      </c>
      <c r="AI357" s="163">
        <v>37</v>
      </c>
      <c r="AJ357" s="163">
        <v>0</v>
      </c>
      <c r="AK357" s="163">
        <v>0</v>
      </c>
      <c r="AL357" s="163">
        <v>27</v>
      </c>
      <c r="AM357" s="163">
        <v>0</v>
      </c>
      <c r="AN357" s="163">
        <v>76</v>
      </c>
      <c r="AO357" s="163">
        <v>5</v>
      </c>
      <c r="AP357" s="163">
        <v>3</v>
      </c>
      <c r="AQ357" s="163">
        <v>0</v>
      </c>
      <c r="AR357" s="163">
        <v>9</v>
      </c>
      <c r="AS357" s="283">
        <v>9.6428571000000005E-2</v>
      </c>
      <c r="AT357" s="283">
        <v>0.27142857100000001</v>
      </c>
      <c r="AU357" s="283">
        <v>0.47674419000000001</v>
      </c>
      <c r="AV357" s="283">
        <v>0.11627907</v>
      </c>
      <c r="AW357" s="283">
        <v>0.10465115999999999</v>
      </c>
      <c r="AX357" s="283">
        <v>0.44186047000000001</v>
      </c>
      <c r="AY357" s="363">
        <v>114.37</v>
      </c>
      <c r="AZ357" s="283">
        <v>0.11312608</v>
      </c>
      <c r="BA357" s="283">
        <v>0.40116278999999999</v>
      </c>
      <c r="BB357" s="283">
        <v>0.186046511</v>
      </c>
      <c r="BC357" s="283">
        <v>0.41279069699999998</v>
      </c>
      <c r="BD357" s="164">
        <v>0.26708074500000001</v>
      </c>
      <c r="BE357" s="164">
        <v>0.22040816299999999</v>
      </c>
      <c r="BF357" s="164">
        <v>0.30714285699999999</v>
      </c>
      <c r="BG357" s="164">
        <v>0.39183673400000002</v>
      </c>
      <c r="BH357" s="164">
        <v>0.69897959099999996</v>
      </c>
      <c r="BI357" s="164">
        <v>0.171428571</v>
      </c>
      <c r="BJ357" s="165">
        <v>109.13753770053199</v>
      </c>
      <c r="BK357" s="164">
        <v>0.30708613374403498</v>
      </c>
      <c r="BL357" s="165">
        <v>-0.69702352750863505</v>
      </c>
      <c r="BM357" s="165">
        <v>32.056836528891601</v>
      </c>
      <c r="BN357" s="165">
        <v>95.984471694653095</v>
      </c>
      <c r="BO357" s="165">
        <v>0.38024016056354398</v>
      </c>
      <c r="BP357" s="165">
        <v>-1.3062746897339801</v>
      </c>
      <c r="BQ357" s="165">
        <v>3.2994809189829599</v>
      </c>
      <c r="BR357" s="165">
        <v>-2.6507784070428801</v>
      </c>
      <c r="BS357" s="289">
        <v>0.34076289812880201</v>
      </c>
      <c r="BT357" s="297"/>
      <c r="BU357" s="284"/>
      <c r="BV357" s="298"/>
      <c r="BW357" s="297">
        <v>28</v>
      </c>
      <c r="BX357" s="297">
        <v>234.2</v>
      </c>
      <c r="BY357" s="297">
        <v>-1</v>
      </c>
      <c r="BZ357" s="297">
        <v>0</v>
      </c>
      <c r="CA357" s="284">
        <v>0</v>
      </c>
      <c r="CB357" s="298">
        <v>-1</v>
      </c>
      <c r="CC357" s="297">
        <v>4</v>
      </c>
      <c r="CD357" s="284">
        <v>12.2</v>
      </c>
      <c r="CE357" s="352">
        <v>0</v>
      </c>
      <c r="CF357" s="298">
        <v>1</v>
      </c>
      <c r="CG357" s="297"/>
      <c r="CH357" s="284"/>
      <c r="CI357" s="352"/>
      <c r="CJ357" s="298"/>
      <c r="CK357" s="297"/>
      <c r="CL357" s="284"/>
      <c r="CM357" s="352"/>
      <c r="CN357" s="298"/>
      <c r="CO357" s="297"/>
      <c r="CP357" s="284"/>
      <c r="CQ357" s="352"/>
      <c r="CR357" s="298"/>
      <c r="CS357" s="297"/>
      <c r="CT357" s="284"/>
      <c r="CU357" s="352"/>
      <c r="CV357" s="352"/>
      <c r="CW357" s="298"/>
      <c r="CX357" s="297"/>
      <c r="CY357" s="284"/>
      <c r="CZ357" s="352"/>
      <c r="DA357" s="352"/>
      <c r="DB357" s="298"/>
      <c r="DC357" s="297"/>
      <c r="DD357" s="284"/>
      <c r="DE357" s="352"/>
      <c r="DF357" s="352"/>
      <c r="DG357" s="298"/>
      <c r="DH357" s="320">
        <v>-1</v>
      </c>
      <c r="DI357" s="319">
        <v>-3.3607862591743398</v>
      </c>
      <c r="DP357" s="165"/>
      <c r="DQ357" s="165"/>
      <c r="DR357" s="165"/>
      <c r="ED357" s="165"/>
      <c r="EE357" s="165"/>
      <c r="EF357" s="165"/>
      <c r="EG357" s="165"/>
      <c r="EH357" s="166"/>
      <c r="EI357" s="165"/>
      <c r="EJ357" s="164"/>
      <c r="EK357" s="164"/>
      <c r="EL357" s="283"/>
      <c r="EM357" s="283"/>
      <c r="EN357" s="283"/>
      <c r="EO357" s="283"/>
      <c r="EP357" s="283"/>
      <c r="EQ357" s="283"/>
      <c r="ER357" s="165"/>
      <c r="ES357" s="166"/>
      <c r="ET357" s="166"/>
      <c r="EU357" s="166"/>
      <c r="EV357" s="166"/>
      <c r="EW357" s="166"/>
      <c r="EX357" s="289"/>
    </row>
    <row r="358" spans="1:272" s="167" customFormat="1" ht="13" customHeight="1">
      <c r="A358" s="200" t="s">
        <v>15</v>
      </c>
      <c r="B358" s="200">
        <v>12767</v>
      </c>
      <c r="C358" s="200">
        <v>25805</v>
      </c>
      <c r="D358" s="200">
        <v>666165</v>
      </c>
      <c r="E358" s="200" t="s">
        <v>2177</v>
      </c>
      <c r="F358" s="160"/>
      <c r="G358" s="175"/>
      <c r="H358" s="206" t="s">
        <v>3514</v>
      </c>
      <c r="I358" s="206" t="s">
        <v>208</v>
      </c>
      <c r="J358" s="200">
        <v>26</v>
      </c>
      <c r="K358" s="161">
        <v>2</v>
      </c>
      <c r="L358" s="175" t="s">
        <v>46</v>
      </c>
      <c r="M358" s="210"/>
      <c r="N358" s="211"/>
      <c r="O358" s="175"/>
      <c r="P358" s="161"/>
      <c r="Q358" s="175"/>
      <c r="R358" s="175"/>
      <c r="S358" s="175"/>
      <c r="T358" s="161"/>
      <c r="U358" s="161"/>
      <c r="V358" s="161"/>
      <c r="W358" s="161"/>
      <c r="X358" s="161"/>
      <c r="Y358" s="184"/>
      <c r="Z358" s="163">
        <v>11</v>
      </c>
      <c r="AA358" s="163">
        <v>38</v>
      </c>
      <c r="AB358" s="163">
        <v>32</v>
      </c>
      <c r="AC358" s="163">
        <v>10</v>
      </c>
      <c r="AD358" s="163">
        <v>8</v>
      </c>
      <c r="AE358" s="163">
        <v>2</v>
      </c>
      <c r="AF358" s="163">
        <v>0</v>
      </c>
      <c r="AG358" s="163">
        <v>0</v>
      </c>
      <c r="AH358" s="163">
        <v>3</v>
      </c>
      <c r="AI358" s="163">
        <v>1</v>
      </c>
      <c r="AJ358" s="163">
        <v>0</v>
      </c>
      <c r="AK358" s="163">
        <v>0</v>
      </c>
      <c r="AL358" s="163">
        <v>5</v>
      </c>
      <c r="AM358" s="163">
        <v>1</v>
      </c>
      <c r="AN358" s="163">
        <v>9</v>
      </c>
      <c r="AO358" s="163">
        <v>1</v>
      </c>
      <c r="AP358" s="163">
        <v>0</v>
      </c>
      <c r="AQ358" s="163">
        <v>0</v>
      </c>
      <c r="AR358" s="163">
        <v>0</v>
      </c>
      <c r="AS358" s="283">
        <v>0.131578947</v>
      </c>
      <c r="AT358" s="283">
        <v>0.236842105</v>
      </c>
      <c r="AU358" s="283">
        <v>0.47826087</v>
      </c>
      <c r="AV358" s="283">
        <v>0.30434782999999999</v>
      </c>
      <c r="AW358" s="283">
        <v>8.6956519999999995E-2</v>
      </c>
      <c r="AX358" s="283">
        <v>0.43478261000000001</v>
      </c>
      <c r="AY358" s="363">
        <v>110.547</v>
      </c>
      <c r="AZ358" s="283">
        <v>0.13600000000000001</v>
      </c>
      <c r="BA358" s="283">
        <v>0.47826086899999998</v>
      </c>
      <c r="BB358" s="283">
        <v>0.21739130400000001</v>
      </c>
      <c r="BC358" s="283">
        <v>0.30434782599999999</v>
      </c>
      <c r="BD358" s="164">
        <v>0.43478260800000001</v>
      </c>
      <c r="BE358" s="164">
        <v>0.3125</v>
      </c>
      <c r="BF358" s="164">
        <v>0.42105263100000001</v>
      </c>
      <c r="BG358" s="164">
        <v>0.375</v>
      </c>
      <c r="BH358" s="164">
        <v>0.79605263100000001</v>
      </c>
      <c r="BI358" s="164">
        <v>6.25E-2</v>
      </c>
      <c r="BJ358" s="165">
        <v>39.7897273861267</v>
      </c>
      <c r="BK358" s="164">
        <v>0.35241332086356902</v>
      </c>
      <c r="BL358" s="165">
        <v>1.2917222153494801</v>
      </c>
      <c r="BM358" s="165">
        <v>5.7368889372895202</v>
      </c>
      <c r="BN358" s="165">
        <v>128.83189927475601</v>
      </c>
      <c r="BO358" s="165">
        <v>2.60738268572628E-2</v>
      </c>
      <c r="BP358" s="165">
        <v>-8.8109076023101807E-3</v>
      </c>
      <c r="BQ358" s="165">
        <v>2.1549395873310702</v>
      </c>
      <c r="BR358" s="165">
        <v>1.30133037977915</v>
      </c>
      <c r="BS358" s="289">
        <v>0.22255726797710099</v>
      </c>
      <c r="BT358" s="297"/>
      <c r="BU358" s="284"/>
      <c r="BV358" s="298"/>
      <c r="BW358" s="297">
        <v>8</v>
      </c>
      <c r="BX358" s="297">
        <v>65</v>
      </c>
      <c r="BY358" s="297">
        <v>0</v>
      </c>
      <c r="BZ358" s="297">
        <v>-1</v>
      </c>
      <c r="CA358" s="284">
        <v>0</v>
      </c>
      <c r="CB358" s="298">
        <v>0</v>
      </c>
      <c r="CC358" s="297"/>
      <c r="CD358" s="284"/>
      <c r="CE358" s="352"/>
      <c r="CF358" s="298"/>
      <c r="CG358" s="297"/>
      <c r="CH358" s="284"/>
      <c r="CI358" s="352"/>
      <c r="CJ358" s="298"/>
      <c r="CK358" s="297"/>
      <c r="CL358" s="284"/>
      <c r="CM358" s="352"/>
      <c r="CN358" s="298"/>
      <c r="CO358" s="297"/>
      <c r="CP358" s="284"/>
      <c r="CQ358" s="352"/>
      <c r="CR358" s="298"/>
      <c r="CS358" s="297"/>
      <c r="CT358" s="284"/>
      <c r="CU358" s="352"/>
      <c r="CV358" s="352"/>
      <c r="CW358" s="298"/>
      <c r="CX358" s="297"/>
      <c r="CY358" s="284"/>
      <c r="CZ358" s="352"/>
      <c r="DA358" s="352"/>
      <c r="DB358" s="298"/>
      <c r="DC358" s="297"/>
      <c r="DD358" s="284"/>
      <c r="DE358" s="352"/>
      <c r="DF358" s="352"/>
      <c r="DG358" s="298"/>
      <c r="DH358" s="320">
        <v>0</v>
      </c>
      <c r="DI358" s="319">
        <v>-0.41003269329667003</v>
      </c>
      <c r="DJ358" s="163"/>
      <c r="DK358" s="163"/>
      <c r="DL358" s="163"/>
      <c r="DM358" s="163"/>
      <c r="DN358" s="163"/>
      <c r="DO358" s="163"/>
      <c r="DP358" s="165"/>
      <c r="DQ358" s="165"/>
      <c r="DR358" s="165"/>
      <c r="DS358" s="163"/>
      <c r="DT358" s="163"/>
      <c r="DU358" s="163"/>
      <c r="DV358" s="163"/>
      <c r="DW358" s="163"/>
      <c r="DX358" s="163"/>
      <c r="DY358" s="163"/>
      <c r="DZ358" s="163"/>
      <c r="EA358" s="163"/>
      <c r="EB358" s="163"/>
      <c r="EC358" s="163"/>
      <c r="ED358" s="165"/>
      <c r="EE358" s="165"/>
      <c r="EF358" s="165"/>
      <c r="EG358" s="165"/>
      <c r="EH358" s="166"/>
      <c r="EI358" s="165"/>
      <c r="EJ358" s="164"/>
      <c r="EK358" s="164"/>
      <c r="EL358" s="283"/>
      <c r="EM358" s="283"/>
      <c r="EN358" s="283"/>
      <c r="EO358" s="283"/>
      <c r="EP358" s="283"/>
      <c r="EQ358" s="283"/>
      <c r="ER358" s="165"/>
      <c r="ES358" s="166"/>
      <c r="ET358" s="166"/>
      <c r="EU358" s="166"/>
      <c r="EV358" s="166"/>
      <c r="EW358" s="166"/>
      <c r="EX358" s="289"/>
      <c r="EY358" s="291"/>
      <c r="EZ358" s="162"/>
      <c r="FA358" s="162"/>
      <c r="FB358" s="162"/>
      <c r="FC358" s="162"/>
      <c r="FD358" s="162"/>
      <c r="FE358" s="162"/>
      <c r="FF358" s="162"/>
      <c r="FG358" s="162"/>
      <c r="FH358" s="162"/>
      <c r="FI358" s="162"/>
      <c r="FJ358" s="162"/>
      <c r="FK358" s="162"/>
      <c r="FL358" s="162"/>
      <c r="FM358" s="162"/>
      <c r="FN358" s="162"/>
      <c r="FO358" s="162"/>
      <c r="FP358" s="162"/>
      <c r="FQ358" s="162"/>
      <c r="FR358" s="162"/>
      <c r="FS358" s="162"/>
      <c r="FT358" s="162"/>
      <c r="FU358" s="162"/>
      <c r="FV358" s="162"/>
      <c r="FW358" s="162"/>
      <c r="FX358" s="162"/>
      <c r="FY358" s="162"/>
      <c r="FZ358" s="162"/>
      <c r="GA358" s="162"/>
      <c r="GB358" s="162"/>
      <c r="GC358" s="162"/>
      <c r="GD358" s="162"/>
      <c r="GE358" s="162"/>
      <c r="GF358" s="162"/>
      <c r="GG358" s="162"/>
      <c r="GH358" s="162"/>
      <c r="GI358" s="162"/>
      <c r="GJ358" s="162"/>
      <c r="GK358" s="162"/>
      <c r="GL358" s="162"/>
      <c r="GM358" s="162"/>
      <c r="GN358" s="162"/>
      <c r="GO358" s="162"/>
      <c r="GP358" s="162"/>
      <c r="GQ358" s="162"/>
      <c r="GR358" s="162"/>
      <c r="GS358" s="162"/>
      <c r="GT358" s="162"/>
      <c r="GU358" s="162"/>
      <c r="GV358" s="162"/>
      <c r="GW358" s="162"/>
      <c r="GX358" s="162"/>
      <c r="GY358" s="162"/>
      <c r="GZ358" s="162"/>
      <c r="HA358" s="162"/>
      <c r="HB358" s="162"/>
      <c r="HC358" s="162"/>
      <c r="HD358" s="162"/>
      <c r="HE358" s="162"/>
      <c r="HF358" s="162"/>
      <c r="HG358" s="162"/>
      <c r="HH358" s="162"/>
      <c r="HI358" s="162"/>
      <c r="HJ358" s="162"/>
      <c r="HK358" s="162"/>
      <c r="HL358" s="162"/>
      <c r="HM358" s="162"/>
      <c r="HN358" s="162"/>
      <c r="HO358" s="162"/>
      <c r="HP358" s="162"/>
      <c r="HQ358" s="162"/>
      <c r="HR358" s="162"/>
      <c r="HS358" s="162"/>
      <c r="HT358" s="162"/>
      <c r="HU358" s="162"/>
      <c r="HV358" s="162"/>
      <c r="HW358" s="162"/>
      <c r="HX358" s="162"/>
      <c r="HY358" s="162"/>
      <c r="HZ358" s="162"/>
      <c r="IA358" s="162"/>
      <c r="IB358" s="162"/>
      <c r="IC358" s="162"/>
      <c r="ID358" s="162"/>
      <c r="IE358" s="162"/>
      <c r="IF358" s="162"/>
      <c r="IG358" s="162"/>
      <c r="IH358" s="162"/>
      <c r="II358" s="162"/>
      <c r="IJ358" s="162"/>
      <c r="IK358" s="162"/>
      <c r="IL358" s="162"/>
      <c r="IM358" s="162"/>
      <c r="IN358" s="162"/>
      <c r="IO358" s="162"/>
      <c r="IP358" s="162"/>
      <c r="IQ358" s="162"/>
      <c r="IR358" s="162"/>
      <c r="IS358" s="162"/>
      <c r="IT358" s="162"/>
      <c r="IU358" s="162"/>
      <c r="IV358" s="162"/>
      <c r="IW358" s="162"/>
      <c r="IX358" s="162"/>
      <c r="IY358" s="162"/>
      <c r="IZ358" s="162"/>
      <c r="JA358" s="162"/>
      <c r="JB358" s="162"/>
      <c r="JC358" s="162"/>
      <c r="JD358" s="162"/>
      <c r="JE358" s="162"/>
      <c r="JF358" s="162"/>
      <c r="JG358" s="162"/>
      <c r="JH358" s="162"/>
      <c r="JI358" s="162"/>
      <c r="JJ358" s="162"/>
      <c r="JK358" s="162"/>
      <c r="JL358" s="162"/>
    </row>
    <row r="359" spans="1:272" ht="13" customHeight="1">
      <c r="A359" s="160" t="s">
        <v>15</v>
      </c>
      <c r="B359" s="200">
        <v>10621</v>
      </c>
      <c r="C359" s="160">
        <v>19611</v>
      </c>
      <c r="D359" s="200">
        <v>665489</v>
      </c>
      <c r="E359" s="200" t="s">
        <v>470</v>
      </c>
      <c r="G359" s="175"/>
      <c r="H359" s="207" t="s">
        <v>3397</v>
      </c>
      <c r="I359" s="208" t="s">
        <v>997</v>
      </c>
      <c r="J359" s="209">
        <v>25</v>
      </c>
      <c r="K359" s="161">
        <v>3</v>
      </c>
      <c r="L359" s="175" t="s">
        <v>837</v>
      </c>
      <c r="M359" s="210"/>
      <c r="N359" s="211"/>
      <c r="O359" s="175"/>
      <c r="P359" s="175"/>
      <c r="Q359" s="175"/>
      <c r="R359" s="175"/>
      <c r="S359" s="175"/>
      <c r="T359" s="175"/>
      <c r="U359" s="175"/>
      <c r="V359" s="175"/>
      <c r="W359" s="175"/>
      <c r="X359" s="175"/>
      <c r="Y359" s="210"/>
      <c r="Z359" s="163">
        <v>159</v>
      </c>
      <c r="AA359" s="163">
        <v>697</v>
      </c>
      <c r="AB359" s="163">
        <v>616</v>
      </c>
      <c r="AC359" s="163">
        <v>199</v>
      </c>
      <c r="AD359" s="163">
        <v>124</v>
      </c>
      <c r="AE359" s="163">
        <v>44</v>
      </c>
      <c r="AF359" s="163">
        <v>1</v>
      </c>
      <c r="AG359" s="163">
        <v>30</v>
      </c>
      <c r="AH359" s="163">
        <v>98</v>
      </c>
      <c r="AI359" s="163">
        <v>103</v>
      </c>
      <c r="AJ359" s="163">
        <v>2</v>
      </c>
      <c r="AK359" s="163">
        <v>2</v>
      </c>
      <c r="AL359" s="163">
        <v>72</v>
      </c>
      <c r="AM359" s="163">
        <v>12</v>
      </c>
      <c r="AN359" s="163">
        <v>96</v>
      </c>
      <c r="AO359" s="163">
        <v>5</v>
      </c>
      <c r="AP359" s="163">
        <v>4</v>
      </c>
      <c r="AQ359" s="163">
        <v>0</v>
      </c>
      <c r="AR359" s="163">
        <v>16</v>
      </c>
      <c r="AS359" s="283">
        <v>0.103299856</v>
      </c>
      <c r="AT359" s="283">
        <v>0.137733142</v>
      </c>
      <c r="AU359" s="283">
        <v>0.35305344</v>
      </c>
      <c r="AV359" s="283">
        <v>0.25190839999999998</v>
      </c>
      <c r="AW359" s="283">
        <v>0.13740458</v>
      </c>
      <c r="AX359" s="283">
        <v>0.54770991999999996</v>
      </c>
      <c r="AY359" s="363">
        <v>117.572</v>
      </c>
      <c r="AZ359" s="283">
        <v>9.5658859999999998E-2</v>
      </c>
      <c r="BA359" s="283">
        <v>0.48091602999999999</v>
      </c>
      <c r="BB359" s="283">
        <v>0.18511450300000001</v>
      </c>
      <c r="BC359" s="283">
        <v>0.33396946500000002</v>
      </c>
      <c r="BD359" s="164">
        <v>0.34210526299999999</v>
      </c>
      <c r="BE359" s="164">
        <v>0.32305194799999998</v>
      </c>
      <c r="BF359" s="164">
        <v>0.395982783</v>
      </c>
      <c r="BG359" s="164">
        <v>0.54383116799999998</v>
      </c>
      <c r="BH359" s="164">
        <v>0.93981395099999998</v>
      </c>
      <c r="BI359" s="164">
        <v>0.22077922</v>
      </c>
      <c r="BJ359" s="165">
        <v>142.637299379929</v>
      </c>
      <c r="BK359" s="164">
        <v>0.397890222768713</v>
      </c>
      <c r="BL359" s="165">
        <v>49.204888555832397</v>
      </c>
      <c r="BM359" s="165">
        <v>130.73860448194301</v>
      </c>
      <c r="BN359" s="165">
        <v>165.02279452706401</v>
      </c>
      <c r="BO359" s="165">
        <v>-1.5468489066275899</v>
      </c>
      <c r="BP359" s="165">
        <v>-5.5538722798228202</v>
      </c>
      <c r="BQ359" s="165">
        <v>52.498298547608897</v>
      </c>
      <c r="BR359" s="165">
        <v>46.302725013025302</v>
      </c>
      <c r="BS359" s="289">
        <v>5.42190508118731</v>
      </c>
      <c r="BT359" s="297"/>
      <c r="BU359" s="284"/>
      <c r="BV359" s="298"/>
      <c r="BW359" s="297"/>
      <c r="BX359" s="297"/>
      <c r="BY359" s="297"/>
      <c r="BZ359" s="297"/>
      <c r="CA359" s="284"/>
      <c r="CB359" s="298"/>
      <c r="CC359" s="297">
        <v>121</v>
      </c>
      <c r="CD359" s="284">
        <v>1026.0999999999999</v>
      </c>
      <c r="CE359" s="352">
        <v>-1</v>
      </c>
      <c r="CF359" s="298">
        <v>-9</v>
      </c>
      <c r="CG359" s="297"/>
      <c r="CH359" s="284"/>
      <c r="CI359" s="352"/>
      <c r="CJ359" s="298"/>
      <c r="CK359" s="297">
        <v>12</v>
      </c>
      <c r="CL359" s="284">
        <v>100</v>
      </c>
      <c r="CM359" s="352">
        <v>0</v>
      </c>
      <c r="CN359" s="298">
        <v>1</v>
      </c>
      <c r="CO359" s="297"/>
      <c r="CP359" s="284"/>
      <c r="CQ359" s="352"/>
      <c r="CR359" s="298"/>
      <c r="CS359" s="297"/>
      <c r="CT359" s="284"/>
      <c r="CU359" s="352"/>
      <c r="CV359" s="352"/>
      <c r="CW359" s="298"/>
      <c r="CX359" s="297"/>
      <c r="CY359" s="284"/>
      <c r="CZ359" s="352"/>
      <c r="DA359" s="352"/>
      <c r="DB359" s="298"/>
      <c r="DC359" s="297"/>
      <c r="DD359" s="284"/>
      <c r="DE359" s="352"/>
      <c r="DF359" s="352"/>
      <c r="DG359" s="298"/>
      <c r="DH359" s="320">
        <v>-1</v>
      </c>
      <c r="DI359" s="319">
        <v>-17.0604791641235</v>
      </c>
      <c r="DP359" s="165"/>
      <c r="DQ359" s="165"/>
      <c r="DR359" s="165"/>
      <c r="ED359" s="165"/>
      <c r="EE359" s="165"/>
      <c r="EF359" s="165"/>
      <c r="EG359" s="165"/>
      <c r="EH359" s="166"/>
      <c r="EI359" s="165"/>
      <c r="EJ359" s="164"/>
      <c r="EK359" s="164"/>
      <c r="EL359" s="283"/>
      <c r="EM359" s="283"/>
      <c r="EN359" s="283"/>
      <c r="EO359" s="283"/>
      <c r="EP359" s="283"/>
      <c r="EQ359" s="283"/>
      <c r="ER359" s="165"/>
      <c r="ES359" s="166"/>
      <c r="ET359" s="166"/>
      <c r="EU359" s="166"/>
      <c r="EV359" s="166"/>
      <c r="EW359" s="166"/>
      <c r="EX359" s="289"/>
    </row>
    <row r="360" spans="1:272" ht="13" customHeight="1">
      <c r="A360" s="160" t="s">
        <v>15</v>
      </c>
      <c r="B360" s="200">
        <v>11585</v>
      </c>
      <c r="C360" s="160">
        <v>18607</v>
      </c>
      <c r="D360" s="200">
        <v>665120</v>
      </c>
      <c r="E360" s="200" t="s">
        <v>14</v>
      </c>
      <c r="F360" s="200"/>
      <c r="G360" s="175"/>
      <c r="H360" s="168" t="s">
        <v>1268</v>
      </c>
      <c r="I360" s="169" t="s">
        <v>269</v>
      </c>
      <c r="J360" s="170">
        <v>30</v>
      </c>
      <c r="K360" s="161">
        <v>3</v>
      </c>
      <c r="L360" s="161" t="s">
        <v>46</v>
      </c>
      <c r="Z360" s="163">
        <v>17</v>
      </c>
      <c r="AA360" s="163">
        <v>60</v>
      </c>
      <c r="AB360" s="163">
        <v>53</v>
      </c>
      <c r="AC360" s="163">
        <v>12</v>
      </c>
      <c r="AD360" s="163">
        <v>9</v>
      </c>
      <c r="AE360" s="163">
        <v>2</v>
      </c>
      <c r="AF360" s="163">
        <v>0</v>
      </c>
      <c r="AG360" s="163">
        <v>1</v>
      </c>
      <c r="AH360" s="163">
        <v>9</v>
      </c>
      <c r="AI360" s="163">
        <v>7</v>
      </c>
      <c r="AJ360" s="163">
        <v>0</v>
      </c>
      <c r="AK360" s="163">
        <v>0</v>
      </c>
      <c r="AL360" s="163">
        <v>7</v>
      </c>
      <c r="AM360" s="163">
        <v>0</v>
      </c>
      <c r="AN360" s="163">
        <v>21</v>
      </c>
      <c r="AO360" s="163">
        <v>0</v>
      </c>
      <c r="AP360" s="163">
        <v>0</v>
      </c>
      <c r="AQ360" s="163">
        <v>0</v>
      </c>
      <c r="AR360" s="163">
        <v>2</v>
      </c>
      <c r="AS360" s="283">
        <v>0.116666666</v>
      </c>
      <c r="AT360" s="283">
        <v>0.35</v>
      </c>
      <c r="AU360" s="283">
        <v>0.3125</v>
      </c>
      <c r="AV360" s="283">
        <v>0.28125</v>
      </c>
      <c r="AW360" s="283">
        <v>9.375E-2</v>
      </c>
      <c r="AX360" s="283">
        <v>0.3125</v>
      </c>
      <c r="AY360" s="363">
        <v>112.53</v>
      </c>
      <c r="AZ360" s="283">
        <v>0.16412214</v>
      </c>
      <c r="BA360" s="283">
        <v>0.28125</v>
      </c>
      <c r="BB360" s="283">
        <v>0.28125</v>
      </c>
      <c r="BC360" s="283">
        <v>0.4375</v>
      </c>
      <c r="BD360" s="164">
        <v>0.35483870899999997</v>
      </c>
      <c r="BE360" s="164">
        <v>0.22641509400000001</v>
      </c>
      <c r="BF360" s="164">
        <v>0.31666666599999999</v>
      </c>
      <c r="BG360" s="164">
        <v>0.320754716</v>
      </c>
      <c r="BH360" s="164">
        <v>0.63742138199999998</v>
      </c>
      <c r="BI360" s="164">
        <v>9.4339621999999998E-2</v>
      </c>
      <c r="BJ360" s="165">
        <v>60.949345262671798</v>
      </c>
      <c r="BK360" s="164">
        <v>0.28863024711608798</v>
      </c>
      <c r="BL360" s="165">
        <v>-1.0406269627125599</v>
      </c>
      <c r="BM360" s="165">
        <v>5.9780573350874997</v>
      </c>
      <c r="BN360" s="165">
        <v>86.836480276224705</v>
      </c>
      <c r="BO360" s="165">
        <v>-0.386296502115549</v>
      </c>
      <c r="BP360" s="165">
        <v>-0.95564556121826105</v>
      </c>
      <c r="BQ360" s="165">
        <v>-1.3780645244257199</v>
      </c>
      <c r="BR360" s="165">
        <v>-1.8593551414521099</v>
      </c>
      <c r="BS360" s="289">
        <v>-0.14232337530733299</v>
      </c>
      <c r="BT360" s="297"/>
      <c r="BU360" s="284"/>
      <c r="BV360" s="298"/>
      <c r="BW360" s="297"/>
      <c r="BX360" s="297"/>
      <c r="BY360" s="297"/>
      <c r="BZ360" s="297"/>
      <c r="CA360" s="284"/>
      <c r="CB360" s="298"/>
      <c r="CC360" s="297">
        <v>16</v>
      </c>
      <c r="CD360" s="284">
        <v>126</v>
      </c>
      <c r="CE360" s="352">
        <v>-1</v>
      </c>
      <c r="CF360" s="298">
        <v>-1</v>
      </c>
      <c r="CG360" s="297"/>
      <c r="CH360" s="284"/>
      <c r="CI360" s="352"/>
      <c r="CJ360" s="298"/>
      <c r="CK360" s="297"/>
      <c r="CL360" s="284"/>
      <c r="CM360" s="352"/>
      <c r="CN360" s="298"/>
      <c r="CO360" s="297"/>
      <c r="CP360" s="284"/>
      <c r="CQ360" s="352"/>
      <c r="CR360" s="298"/>
      <c r="CS360" s="297"/>
      <c r="CT360" s="284"/>
      <c r="CU360" s="352"/>
      <c r="CV360" s="352"/>
      <c r="CW360" s="298"/>
      <c r="CX360" s="297"/>
      <c r="CY360" s="284"/>
      <c r="CZ360" s="352"/>
      <c r="DA360" s="352"/>
      <c r="DB360" s="298"/>
      <c r="DC360" s="297"/>
      <c r="DD360" s="284"/>
      <c r="DE360" s="352"/>
      <c r="DF360" s="352"/>
      <c r="DG360" s="298"/>
      <c r="DH360" s="320">
        <v>-1</v>
      </c>
      <c r="DI360" s="319">
        <v>-1.52066513895988</v>
      </c>
      <c r="DP360" s="165"/>
      <c r="DQ360" s="165"/>
      <c r="DR360" s="165"/>
      <c r="ED360" s="165"/>
      <c r="EE360" s="165"/>
      <c r="EF360" s="165"/>
      <c r="EG360" s="165"/>
      <c r="EH360" s="166"/>
      <c r="EI360" s="165"/>
      <c r="EJ360" s="164"/>
      <c r="EK360" s="164"/>
      <c r="EL360" s="283"/>
      <c r="EM360" s="283"/>
      <c r="EN360" s="283"/>
      <c r="EO360" s="283"/>
      <c r="EP360" s="283"/>
      <c r="EQ360" s="283"/>
      <c r="ER360" s="165"/>
      <c r="ES360" s="166"/>
      <c r="ET360" s="166"/>
      <c r="EU360" s="166"/>
      <c r="EV360" s="166"/>
      <c r="EW360" s="166"/>
      <c r="EX360" s="289"/>
    </row>
    <row r="361" spans="1:272" ht="13" customHeight="1">
      <c r="A361" s="160" t="s">
        <v>15</v>
      </c>
      <c r="B361" s="160">
        <v>11231</v>
      </c>
      <c r="C361" s="160">
        <v>17982</v>
      </c>
      <c r="D361" s="160">
        <v>664034</v>
      </c>
      <c r="E361" s="160" t="s">
        <v>3331</v>
      </c>
      <c r="G361" s="175"/>
      <c r="H361" s="168" t="s">
        <v>1250</v>
      </c>
      <c r="I361" s="169" t="s">
        <v>448</v>
      </c>
      <c r="J361" s="170">
        <v>29</v>
      </c>
      <c r="K361" s="161">
        <v>3</v>
      </c>
      <c r="L361" s="161" t="s">
        <v>837</v>
      </c>
      <c r="Z361" s="163">
        <v>140</v>
      </c>
      <c r="AA361" s="163">
        <v>535</v>
      </c>
      <c r="AB361" s="163">
        <v>479</v>
      </c>
      <c r="AC361" s="163">
        <v>112</v>
      </c>
      <c r="AD361" s="163">
        <v>75</v>
      </c>
      <c r="AE361" s="163">
        <v>24</v>
      </c>
      <c r="AF361" s="163">
        <v>0</v>
      </c>
      <c r="AG361" s="163">
        <v>13</v>
      </c>
      <c r="AH361" s="163">
        <v>46</v>
      </c>
      <c r="AI361" s="163">
        <v>51</v>
      </c>
      <c r="AJ361" s="163">
        <v>1</v>
      </c>
      <c r="AK361" s="163">
        <v>1</v>
      </c>
      <c r="AL361" s="163">
        <v>38</v>
      </c>
      <c r="AM361" s="163">
        <v>0</v>
      </c>
      <c r="AN361" s="163">
        <v>114</v>
      </c>
      <c r="AO361" s="163">
        <v>13</v>
      </c>
      <c r="AP361" s="163">
        <v>5</v>
      </c>
      <c r="AQ361" s="163">
        <v>0</v>
      </c>
      <c r="AR361" s="163">
        <v>16</v>
      </c>
      <c r="AS361" s="283">
        <v>7.1028037000000002E-2</v>
      </c>
      <c r="AT361" s="283">
        <v>0.21308411199999999</v>
      </c>
      <c r="AU361" s="283">
        <v>0.35945946000000001</v>
      </c>
      <c r="AV361" s="283">
        <v>0.27837837999999998</v>
      </c>
      <c r="AW361" s="283">
        <v>7.2972969999999998E-2</v>
      </c>
      <c r="AX361" s="283">
        <v>0.39729730000000002</v>
      </c>
      <c r="AY361" s="363">
        <v>111.065</v>
      </c>
      <c r="AZ361" s="283">
        <v>0.10935961</v>
      </c>
      <c r="BA361" s="283">
        <v>0.45675675599999999</v>
      </c>
      <c r="BB361" s="283">
        <v>0.181081081</v>
      </c>
      <c r="BC361" s="283">
        <v>0.36216216200000001</v>
      </c>
      <c r="BD361" s="164">
        <v>0.27731092400000001</v>
      </c>
      <c r="BE361" s="164">
        <v>0.23382045900000001</v>
      </c>
      <c r="BF361" s="164">
        <v>0.304672897</v>
      </c>
      <c r="BG361" s="164">
        <v>0.36534446700000001</v>
      </c>
      <c r="BH361" s="164">
        <v>0.670017364</v>
      </c>
      <c r="BI361" s="164">
        <v>0.131524008</v>
      </c>
      <c r="BJ361" s="165">
        <v>84.480767023646195</v>
      </c>
      <c r="BK361" s="164">
        <v>0.29612975432493899</v>
      </c>
      <c r="BL361" s="165">
        <v>-6.0496334446892401</v>
      </c>
      <c r="BM361" s="165">
        <v>56.533634877361301</v>
      </c>
      <c r="BN361" s="165">
        <v>92.664032113014798</v>
      </c>
      <c r="BO361" s="165">
        <v>-0.19852895626269099</v>
      </c>
      <c r="BP361" s="165">
        <v>-3.6092599034309298</v>
      </c>
      <c r="BQ361" s="165">
        <v>-8.6389483946208099</v>
      </c>
      <c r="BR361" s="165">
        <v>-8.2818850888237598</v>
      </c>
      <c r="BS361" s="289">
        <v>-0.89221097621730205</v>
      </c>
      <c r="BT361" s="297"/>
      <c r="BU361" s="284"/>
      <c r="BV361" s="298"/>
      <c r="BW361" s="297"/>
      <c r="BX361" s="297"/>
      <c r="BY361" s="297"/>
      <c r="BZ361" s="297"/>
      <c r="CA361" s="284"/>
      <c r="CB361" s="298"/>
      <c r="CC361" s="297">
        <v>132</v>
      </c>
      <c r="CD361" s="284">
        <v>1095</v>
      </c>
      <c r="CE361" s="352">
        <v>-7</v>
      </c>
      <c r="CF361" s="298">
        <v>-12</v>
      </c>
      <c r="CG361" s="297">
        <v>1</v>
      </c>
      <c r="CH361" s="284">
        <v>1</v>
      </c>
      <c r="CI361" s="352">
        <v>-1</v>
      </c>
      <c r="CJ361" s="298">
        <v>0</v>
      </c>
      <c r="CK361" s="297"/>
      <c r="CL361" s="284"/>
      <c r="CM361" s="352"/>
      <c r="CN361" s="298"/>
      <c r="CO361" s="297"/>
      <c r="CP361" s="284"/>
      <c r="CQ361" s="352"/>
      <c r="CR361" s="298"/>
      <c r="CS361" s="297"/>
      <c r="CT361" s="284"/>
      <c r="CU361" s="352"/>
      <c r="CV361" s="352"/>
      <c r="CW361" s="298"/>
      <c r="CX361" s="297"/>
      <c r="CY361" s="284"/>
      <c r="CZ361" s="352"/>
      <c r="DA361" s="352"/>
      <c r="DB361" s="298"/>
      <c r="DC361" s="297"/>
      <c r="DD361" s="284"/>
      <c r="DE361" s="352"/>
      <c r="DF361" s="352"/>
      <c r="DG361" s="298"/>
      <c r="DH361" s="320">
        <v>-8</v>
      </c>
      <c r="DI361" s="319">
        <v>-18.185957431793199</v>
      </c>
      <c r="DP361" s="165"/>
      <c r="DQ361" s="165"/>
      <c r="DR361" s="165"/>
      <c r="ED361" s="165"/>
      <c r="EE361" s="165"/>
      <c r="EF361" s="165"/>
      <c r="EG361" s="165"/>
      <c r="EH361" s="166"/>
      <c r="EI361" s="165"/>
      <c r="EJ361" s="164"/>
      <c r="EK361" s="164"/>
      <c r="EL361" s="283"/>
      <c r="EM361" s="283"/>
      <c r="EN361" s="283"/>
      <c r="EO361" s="283"/>
      <c r="EP361" s="283"/>
      <c r="EQ361" s="283"/>
      <c r="ER361" s="165"/>
      <c r="ES361" s="166"/>
      <c r="ET361" s="166"/>
      <c r="EU361" s="166"/>
      <c r="EV361" s="166"/>
      <c r="EW361" s="166"/>
      <c r="EX361" s="289"/>
    </row>
    <row r="362" spans="1:272" ht="13" customHeight="1">
      <c r="A362" s="160" t="s">
        <v>15</v>
      </c>
      <c r="B362" s="160">
        <v>10502</v>
      </c>
      <c r="C362" s="160">
        <v>17992</v>
      </c>
      <c r="D362" s="160">
        <v>664058</v>
      </c>
      <c r="E362" s="160" t="s">
        <v>555</v>
      </c>
      <c r="G362" s="175"/>
      <c r="H362" s="168" t="s">
        <v>1210</v>
      </c>
      <c r="I362" s="169" t="s">
        <v>617</v>
      </c>
      <c r="J362" s="170">
        <v>30</v>
      </c>
      <c r="K362" s="161">
        <v>4</v>
      </c>
      <c r="L362" s="161" t="s">
        <v>837</v>
      </c>
      <c r="Z362" s="163">
        <v>5</v>
      </c>
      <c r="AA362" s="163">
        <v>9</v>
      </c>
      <c r="AB362" s="163">
        <v>8</v>
      </c>
      <c r="AC362" s="163">
        <v>2</v>
      </c>
      <c r="AD362" s="163">
        <v>2</v>
      </c>
      <c r="AE362" s="163">
        <v>0</v>
      </c>
      <c r="AF362" s="163">
        <v>0</v>
      </c>
      <c r="AG362" s="163">
        <v>0</v>
      </c>
      <c r="AH362" s="163">
        <v>0</v>
      </c>
      <c r="AI362" s="163">
        <v>2</v>
      </c>
      <c r="AJ362" s="163">
        <v>0</v>
      </c>
      <c r="AK362" s="163">
        <v>0</v>
      </c>
      <c r="AL362" s="163">
        <v>0</v>
      </c>
      <c r="AM362" s="163">
        <v>0</v>
      </c>
      <c r="AN362" s="163">
        <v>1</v>
      </c>
      <c r="AO362" s="163">
        <v>0</v>
      </c>
      <c r="AP362" s="163">
        <v>1</v>
      </c>
      <c r="AQ362" s="163">
        <v>0</v>
      </c>
      <c r="AR362" s="163">
        <v>0</v>
      </c>
      <c r="AS362" s="283">
        <v>0</v>
      </c>
      <c r="AT362" s="283">
        <v>0.111111111</v>
      </c>
      <c r="AU362" s="283">
        <v>0.5</v>
      </c>
      <c r="AV362" s="283">
        <v>0.125</v>
      </c>
      <c r="AW362" s="283">
        <v>0</v>
      </c>
      <c r="AX362" s="283">
        <v>0</v>
      </c>
      <c r="AY362" s="363">
        <v>93.147300000000001</v>
      </c>
      <c r="AZ362" s="283">
        <v>0</v>
      </c>
      <c r="BA362" s="283">
        <v>0.625</v>
      </c>
      <c r="BB362" s="283">
        <v>0</v>
      </c>
      <c r="BC362" s="283">
        <v>0.375</v>
      </c>
      <c r="BD362" s="164">
        <v>0.25</v>
      </c>
      <c r="BE362" s="164">
        <v>0.25</v>
      </c>
      <c r="BF362" s="164">
        <v>0.222222222</v>
      </c>
      <c r="BG362" s="164">
        <v>0.25</v>
      </c>
      <c r="BH362" s="164">
        <v>0.47222222200000002</v>
      </c>
      <c r="BI362" s="164">
        <v>0</v>
      </c>
      <c r="BJ362" s="165">
        <v>0</v>
      </c>
      <c r="BK362" s="164">
        <v>0.19593571292029399</v>
      </c>
      <c r="BL362" s="165">
        <v>-0.82754951384695197</v>
      </c>
      <c r="BM362" s="165">
        <v>0.22525313082305701</v>
      </c>
      <c r="BN362" s="165">
        <v>20.3518209566585</v>
      </c>
      <c r="BO362" s="165">
        <v>2.2723079325798201E-2</v>
      </c>
      <c r="BP362" s="165">
        <v>-1.57848447561264E-2</v>
      </c>
      <c r="BQ362" s="165">
        <v>-0.28516580276036502</v>
      </c>
      <c r="BR362" s="165">
        <v>-0.87297987607153005</v>
      </c>
      <c r="BS362" s="289">
        <v>-2.9451276664997798E-2</v>
      </c>
      <c r="BT362" s="297"/>
      <c r="BU362" s="284"/>
      <c r="BV362" s="298"/>
      <c r="BW362" s="297"/>
      <c r="BX362" s="297"/>
      <c r="BY362" s="297"/>
      <c r="BZ362" s="297"/>
      <c r="CA362" s="284"/>
      <c r="CB362" s="298"/>
      <c r="CC362" s="297"/>
      <c r="CD362" s="284"/>
      <c r="CE362" s="352"/>
      <c r="CF362" s="298"/>
      <c r="CG362" s="297">
        <v>5</v>
      </c>
      <c r="CH362" s="284">
        <v>28</v>
      </c>
      <c r="CI362" s="352">
        <v>1</v>
      </c>
      <c r="CJ362" s="298">
        <v>0</v>
      </c>
      <c r="CK362" s="297"/>
      <c r="CL362" s="284"/>
      <c r="CM362" s="352"/>
      <c r="CN362" s="298"/>
      <c r="CO362" s="297"/>
      <c r="CP362" s="284"/>
      <c r="CQ362" s="352"/>
      <c r="CR362" s="298"/>
      <c r="CS362" s="297"/>
      <c r="CT362" s="284"/>
      <c r="CU362" s="352"/>
      <c r="CV362" s="352"/>
      <c r="CW362" s="298"/>
      <c r="CX362" s="297"/>
      <c r="CY362" s="284"/>
      <c r="CZ362" s="352"/>
      <c r="DA362" s="352"/>
      <c r="DB362" s="298"/>
      <c r="DC362" s="297"/>
      <c r="DD362" s="284"/>
      <c r="DE362" s="352"/>
      <c r="DF362" s="352"/>
      <c r="DG362" s="298"/>
      <c r="DH362" s="320">
        <v>1</v>
      </c>
      <c r="DI362" s="319">
        <v>0.28853046521544401</v>
      </c>
      <c r="DP362" s="165"/>
      <c r="DQ362" s="165"/>
      <c r="DR362" s="165"/>
      <c r="ED362" s="165"/>
      <c r="EE362" s="165"/>
      <c r="EF362" s="165"/>
      <c r="EG362" s="165"/>
      <c r="EH362" s="166"/>
      <c r="EI362" s="165"/>
      <c r="EJ362" s="164"/>
      <c r="EK362" s="164"/>
      <c r="EL362" s="283"/>
      <c r="EM362" s="283"/>
      <c r="EN362" s="283"/>
      <c r="EO362" s="283"/>
      <c r="EP362" s="283"/>
      <c r="EQ362" s="283"/>
      <c r="ER362" s="165"/>
      <c r="ES362" s="166"/>
      <c r="ET362" s="166"/>
      <c r="EU362" s="166"/>
      <c r="EV362" s="166"/>
      <c r="EW362" s="166"/>
      <c r="EX362" s="289"/>
    </row>
    <row r="363" spans="1:272" ht="13" customHeight="1">
      <c r="A363" s="160" t="s">
        <v>15</v>
      </c>
      <c r="B363" s="160">
        <v>12336</v>
      </c>
      <c r="C363" s="160">
        <v>22715</v>
      </c>
      <c r="D363" s="160">
        <v>672580</v>
      </c>
      <c r="E363" s="160" t="s">
        <v>2170</v>
      </c>
      <c r="G363" s="175"/>
      <c r="H363" s="162" t="s">
        <v>528</v>
      </c>
      <c r="I363" s="162" t="s">
        <v>653</v>
      </c>
      <c r="J363" s="160">
        <v>24</v>
      </c>
      <c r="K363" s="161">
        <v>5</v>
      </c>
      <c r="L363" s="161" t="s">
        <v>837</v>
      </c>
      <c r="Z363" s="163">
        <v>157</v>
      </c>
      <c r="AA363" s="163">
        <v>626</v>
      </c>
      <c r="AB363" s="163">
        <v>575</v>
      </c>
      <c r="AC363" s="163">
        <v>133</v>
      </c>
      <c r="AD363" s="163">
        <v>94</v>
      </c>
      <c r="AE363" s="163">
        <v>27</v>
      </c>
      <c r="AF363" s="163">
        <v>5</v>
      </c>
      <c r="AG363" s="163">
        <v>7</v>
      </c>
      <c r="AH363" s="163">
        <v>84</v>
      </c>
      <c r="AI363" s="163">
        <v>58</v>
      </c>
      <c r="AJ363" s="163">
        <v>37</v>
      </c>
      <c r="AK363" s="163">
        <v>2</v>
      </c>
      <c r="AL363" s="163">
        <v>42</v>
      </c>
      <c r="AM363" s="163">
        <v>0</v>
      </c>
      <c r="AN363" s="163">
        <v>103</v>
      </c>
      <c r="AO363" s="163">
        <v>0</v>
      </c>
      <c r="AP363" s="163">
        <v>5</v>
      </c>
      <c r="AQ363" s="163">
        <v>4</v>
      </c>
      <c r="AR363" s="163">
        <v>7</v>
      </c>
      <c r="AS363" s="283">
        <v>6.7092651000000003E-2</v>
      </c>
      <c r="AT363" s="283">
        <v>0.16453674099999999</v>
      </c>
      <c r="AU363" s="283">
        <v>0.32848232999999999</v>
      </c>
      <c r="AV363" s="283">
        <v>0.28482328000000001</v>
      </c>
      <c r="AW363" s="283">
        <v>3.7422039999999997E-2</v>
      </c>
      <c r="AX363" s="283">
        <v>0.42619542999999999</v>
      </c>
      <c r="AY363" s="363">
        <v>108.56</v>
      </c>
      <c r="AZ363" s="283">
        <v>6.1838200000000003E-2</v>
      </c>
      <c r="BA363" s="283">
        <v>0.49260042199999998</v>
      </c>
      <c r="BB363" s="283">
        <v>0.20084566500000001</v>
      </c>
      <c r="BC363" s="283">
        <v>0.30655391100000001</v>
      </c>
      <c r="BD363" s="164">
        <v>0.26808510600000002</v>
      </c>
      <c r="BE363" s="164">
        <v>0.23130434699999999</v>
      </c>
      <c r="BF363" s="164">
        <v>0.28135048200000001</v>
      </c>
      <c r="BG363" s="164">
        <v>0.33217391299999999</v>
      </c>
      <c r="BH363" s="164">
        <v>0.613524395</v>
      </c>
      <c r="BI363" s="164">
        <v>0.10086956599999999</v>
      </c>
      <c r="BJ363" s="165">
        <v>65.168100892219599</v>
      </c>
      <c r="BK363" s="164">
        <v>0.270082251818617</v>
      </c>
      <c r="BL363" s="165">
        <v>-20.202478771948101</v>
      </c>
      <c r="BM363" s="165">
        <v>53.025794068432504</v>
      </c>
      <c r="BN363" s="165">
        <v>69.303392537963703</v>
      </c>
      <c r="BO363" s="165">
        <v>-0.57208428165603198</v>
      </c>
      <c r="BP363" s="165">
        <v>8.08297307789325</v>
      </c>
      <c r="BQ363" s="165">
        <v>11.075333030509899</v>
      </c>
      <c r="BR363" s="165">
        <v>-13.904246887110901</v>
      </c>
      <c r="BS363" s="289">
        <v>1.14383524981303</v>
      </c>
      <c r="BT363" s="297"/>
      <c r="BU363" s="284"/>
      <c r="BV363" s="298"/>
      <c r="BW363" s="297"/>
      <c r="BX363" s="297"/>
      <c r="BY363" s="297"/>
      <c r="BZ363" s="297"/>
      <c r="CA363" s="284"/>
      <c r="CB363" s="298"/>
      <c r="CC363" s="297"/>
      <c r="CD363" s="284"/>
      <c r="CE363" s="352"/>
      <c r="CF363" s="298"/>
      <c r="CG363" s="297">
        <v>37</v>
      </c>
      <c r="CH363" s="284">
        <v>244.2</v>
      </c>
      <c r="CI363" s="352">
        <v>-4</v>
      </c>
      <c r="CJ363" s="298">
        <v>-3</v>
      </c>
      <c r="CK363" s="297">
        <v>123</v>
      </c>
      <c r="CL363" s="284">
        <v>992.1</v>
      </c>
      <c r="CM363" s="352">
        <v>2</v>
      </c>
      <c r="CN363" s="298">
        <v>4</v>
      </c>
      <c r="CO363" s="297">
        <v>4</v>
      </c>
      <c r="CP363" s="284">
        <v>22.1</v>
      </c>
      <c r="CQ363" s="352">
        <v>0</v>
      </c>
      <c r="CR363" s="298">
        <v>1</v>
      </c>
      <c r="CS363" s="297"/>
      <c r="CT363" s="284"/>
      <c r="CU363" s="352"/>
      <c r="CV363" s="352"/>
      <c r="CW363" s="298"/>
      <c r="CX363" s="297"/>
      <c r="CY363" s="284"/>
      <c r="CZ363" s="352"/>
      <c r="DA363" s="352"/>
      <c r="DB363" s="298"/>
      <c r="DC363" s="297">
        <v>1</v>
      </c>
      <c r="DD363" s="284">
        <v>1.2</v>
      </c>
      <c r="DE363" s="352">
        <v>0</v>
      </c>
      <c r="DF363" s="352">
        <v>0</v>
      </c>
      <c r="DG363" s="298">
        <v>0</v>
      </c>
      <c r="DH363" s="320">
        <v>-2</v>
      </c>
      <c r="DI363" s="319">
        <v>4.0925081968307397</v>
      </c>
      <c r="DP363" s="165"/>
      <c r="DQ363" s="165"/>
      <c r="DR363" s="165"/>
      <c r="ED363" s="165"/>
      <c r="EE363" s="165"/>
      <c r="EF363" s="165"/>
      <c r="EG363" s="165"/>
      <c r="EH363" s="166"/>
      <c r="EI363" s="165"/>
      <c r="EJ363" s="164"/>
      <c r="EK363" s="164"/>
      <c r="EL363" s="283"/>
      <c r="EM363" s="283"/>
      <c r="EN363" s="283"/>
      <c r="EO363" s="283"/>
      <c r="EP363" s="283"/>
      <c r="EQ363" s="283"/>
      <c r="ER363" s="165"/>
      <c r="ES363" s="166"/>
      <c r="ET363" s="166"/>
      <c r="EU363" s="166"/>
      <c r="EV363" s="166"/>
      <c r="EW363" s="166"/>
      <c r="EX363" s="289"/>
    </row>
    <row r="364" spans="1:272" ht="13" customHeight="1">
      <c r="A364" s="160" t="s">
        <v>15</v>
      </c>
      <c r="B364" s="160">
        <v>11496</v>
      </c>
      <c r="C364" s="160">
        <v>20538</v>
      </c>
      <c r="D364" s="160">
        <v>669304</v>
      </c>
      <c r="E364" s="160" t="s">
        <v>567</v>
      </c>
      <c r="G364" s="175"/>
      <c r="H364" s="162" t="s">
        <v>2944</v>
      </c>
      <c r="I364" s="162" t="s">
        <v>565</v>
      </c>
      <c r="J364" s="160">
        <v>26</v>
      </c>
      <c r="K364" s="161">
        <v>5</v>
      </c>
      <c r="L364" s="161" t="s">
        <v>837</v>
      </c>
      <c r="Z364" s="163">
        <v>121</v>
      </c>
      <c r="AA364" s="163">
        <v>429</v>
      </c>
      <c r="AB364" s="163">
        <v>401</v>
      </c>
      <c r="AC364" s="163">
        <v>114</v>
      </c>
      <c r="AD364" s="163">
        <v>73</v>
      </c>
      <c r="AE364" s="163">
        <v>28</v>
      </c>
      <c r="AF364" s="163">
        <v>4</v>
      </c>
      <c r="AG364" s="163">
        <v>9</v>
      </c>
      <c r="AH364" s="163">
        <v>44</v>
      </c>
      <c r="AI364" s="163">
        <v>49</v>
      </c>
      <c r="AJ364" s="163">
        <v>2</v>
      </c>
      <c r="AK364" s="163">
        <v>2</v>
      </c>
      <c r="AL364" s="163">
        <v>18</v>
      </c>
      <c r="AM364" s="163">
        <v>1</v>
      </c>
      <c r="AN364" s="163">
        <v>66</v>
      </c>
      <c r="AO364" s="163">
        <v>6</v>
      </c>
      <c r="AP364" s="163">
        <v>4</v>
      </c>
      <c r="AQ364" s="163">
        <v>0</v>
      </c>
      <c r="AR364" s="163">
        <v>13</v>
      </c>
      <c r="AS364" s="283">
        <v>4.1958041000000001E-2</v>
      </c>
      <c r="AT364" s="283">
        <v>0.15384615300000001</v>
      </c>
      <c r="AU364" s="283">
        <v>0.42477875999999998</v>
      </c>
      <c r="AV364" s="283">
        <v>0.19174041</v>
      </c>
      <c r="AW364" s="283">
        <v>5.8997050000000002E-2</v>
      </c>
      <c r="AX364" s="283">
        <v>0.38938053</v>
      </c>
      <c r="AY364" s="363">
        <v>110.724</v>
      </c>
      <c r="AZ364" s="283">
        <v>0.10577547</v>
      </c>
      <c r="BA364" s="283">
        <v>0.38348082500000003</v>
      </c>
      <c r="BB364" s="283">
        <v>0.191740412</v>
      </c>
      <c r="BC364" s="283">
        <v>0.424778761</v>
      </c>
      <c r="BD364" s="164">
        <v>0.31818181800000001</v>
      </c>
      <c r="BE364" s="164">
        <v>0.28428927599999998</v>
      </c>
      <c r="BF364" s="164">
        <v>0.32167832099999999</v>
      </c>
      <c r="BG364" s="164">
        <v>0.44139650800000002</v>
      </c>
      <c r="BH364" s="164">
        <v>0.76307482900000001</v>
      </c>
      <c r="BI364" s="164">
        <v>0.15710723200000001</v>
      </c>
      <c r="BJ364" s="165">
        <v>101.50117971037299</v>
      </c>
      <c r="BK364" s="164">
        <v>0.327878224515469</v>
      </c>
      <c r="BL364" s="165">
        <v>6.1112600907000996</v>
      </c>
      <c r="BM364" s="165">
        <v>56.294852819970501</v>
      </c>
      <c r="BN364" s="165">
        <v>115.102848382819</v>
      </c>
      <c r="BO364" s="165">
        <v>-0.79616172552104103</v>
      </c>
      <c r="BP364" s="165">
        <v>-3.5451599061489101</v>
      </c>
      <c r="BQ364" s="165">
        <v>10.7920700791075</v>
      </c>
      <c r="BR364" s="165">
        <v>3.8683139800343098</v>
      </c>
      <c r="BS364" s="289">
        <v>1.1145804953160201</v>
      </c>
      <c r="BT364" s="297"/>
      <c r="BU364" s="284"/>
      <c r="BV364" s="298"/>
      <c r="BW364" s="297"/>
      <c r="BX364" s="297"/>
      <c r="BY364" s="297"/>
      <c r="BZ364" s="297"/>
      <c r="CA364" s="284"/>
      <c r="CB364" s="298"/>
      <c r="CC364" s="297">
        <v>13</v>
      </c>
      <c r="CD364" s="284">
        <v>100.1</v>
      </c>
      <c r="CE364" s="352">
        <v>0</v>
      </c>
      <c r="CF364" s="298">
        <v>0</v>
      </c>
      <c r="CG364" s="297"/>
      <c r="CH364" s="284"/>
      <c r="CI364" s="352"/>
      <c r="CJ364" s="298"/>
      <c r="CK364" s="297">
        <v>78</v>
      </c>
      <c r="CL364" s="284">
        <v>621.1</v>
      </c>
      <c r="CM364" s="352">
        <v>0</v>
      </c>
      <c r="CN364" s="298">
        <v>-7</v>
      </c>
      <c r="CO364" s="297">
        <v>1</v>
      </c>
      <c r="CP364" s="284">
        <v>2</v>
      </c>
      <c r="CQ364" s="352">
        <v>0</v>
      </c>
      <c r="CR364" s="298">
        <v>0</v>
      </c>
      <c r="CS364" s="297"/>
      <c r="CT364" s="284"/>
      <c r="CU364" s="352"/>
      <c r="CV364" s="352"/>
      <c r="CW364" s="298"/>
      <c r="CX364" s="297"/>
      <c r="CY364" s="284"/>
      <c r="CZ364" s="352"/>
      <c r="DA364" s="352"/>
      <c r="DB364" s="298"/>
      <c r="DC364" s="297"/>
      <c r="DD364" s="284"/>
      <c r="DE364" s="352"/>
      <c r="DF364" s="352"/>
      <c r="DG364" s="298"/>
      <c r="DH364" s="320">
        <v>0</v>
      </c>
      <c r="DI364" s="319">
        <v>-7.3902275562286297</v>
      </c>
      <c r="DP364" s="165"/>
      <c r="DQ364" s="165"/>
      <c r="DR364" s="165"/>
      <c r="ED364" s="165"/>
      <c r="EE364" s="165"/>
      <c r="EF364" s="165"/>
      <c r="EG364" s="165"/>
      <c r="EH364" s="166"/>
      <c r="EI364" s="165"/>
      <c r="EJ364" s="164"/>
      <c r="EK364" s="164"/>
      <c r="EL364" s="283"/>
      <c r="EM364" s="283"/>
      <c r="EN364" s="283"/>
      <c r="EO364" s="283"/>
      <c r="EP364" s="283"/>
      <c r="EQ364" s="283"/>
      <c r="ER364" s="165"/>
      <c r="ES364" s="166"/>
      <c r="ET364" s="166"/>
      <c r="EU364" s="166"/>
      <c r="EV364" s="166"/>
      <c r="EW364" s="166"/>
      <c r="EX364" s="289"/>
    </row>
    <row r="365" spans="1:272" ht="13" customHeight="1">
      <c r="A365" s="160" t="s">
        <v>15</v>
      </c>
      <c r="B365" s="160">
        <v>12420</v>
      </c>
      <c r="C365" s="160">
        <v>22896</v>
      </c>
      <c r="D365" s="160">
        <v>672820</v>
      </c>
      <c r="E365" s="160" t="s">
        <v>164</v>
      </c>
      <c r="G365" s="175"/>
      <c r="H365" s="162" t="s">
        <v>2304</v>
      </c>
      <c r="I365" s="162" t="s">
        <v>3018</v>
      </c>
      <c r="J365" s="160">
        <v>24</v>
      </c>
      <c r="K365" s="161">
        <v>5</v>
      </c>
      <c r="L365" s="161" t="s">
        <v>837</v>
      </c>
      <c r="Z365" s="163">
        <v>100</v>
      </c>
      <c r="AA365" s="163">
        <v>369</v>
      </c>
      <c r="AB365" s="163">
        <v>351</v>
      </c>
      <c r="AC365" s="163">
        <v>89</v>
      </c>
      <c r="AD365" s="163">
        <v>68</v>
      </c>
      <c r="AE365" s="163">
        <v>13</v>
      </c>
      <c r="AF365" s="163">
        <v>0</v>
      </c>
      <c r="AG365" s="163">
        <v>8</v>
      </c>
      <c r="AH365" s="163">
        <v>28</v>
      </c>
      <c r="AI365" s="163">
        <v>35</v>
      </c>
      <c r="AJ365" s="163">
        <v>3</v>
      </c>
      <c r="AK365" s="163">
        <v>1</v>
      </c>
      <c r="AL365" s="163">
        <v>12</v>
      </c>
      <c r="AM365" s="163">
        <v>1</v>
      </c>
      <c r="AN365" s="163">
        <v>77</v>
      </c>
      <c r="AO365" s="163">
        <v>3</v>
      </c>
      <c r="AP365" s="163">
        <v>1</v>
      </c>
      <c r="AQ365" s="163">
        <v>2</v>
      </c>
      <c r="AR365" s="163">
        <v>5</v>
      </c>
      <c r="AS365" s="283">
        <v>3.2520325000000003E-2</v>
      </c>
      <c r="AT365" s="283">
        <v>0.20867208600000001</v>
      </c>
      <c r="AU365" s="283">
        <v>0.34296029</v>
      </c>
      <c r="AV365" s="283">
        <v>0.29602887999999999</v>
      </c>
      <c r="AW365" s="283">
        <v>6.1371839999999997E-2</v>
      </c>
      <c r="AX365" s="283">
        <v>0.41155235000000001</v>
      </c>
      <c r="AY365" s="363">
        <v>110.71</v>
      </c>
      <c r="AZ365" s="283">
        <v>9.4202900000000006E-2</v>
      </c>
      <c r="BA365" s="283">
        <v>0.39636363600000002</v>
      </c>
      <c r="BB365" s="283">
        <v>0.24</v>
      </c>
      <c r="BC365" s="283">
        <v>0.36363636300000002</v>
      </c>
      <c r="BD365" s="164">
        <v>0.303370786</v>
      </c>
      <c r="BE365" s="164">
        <v>0.25356125299999999</v>
      </c>
      <c r="BF365" s="164">
        <v>0.28337874600000001</v>
      </c>
      <c r="BG365" s="164">
        <v>0.35897435799999999</v>
      </c>
      <c r="BH365" s="164">
        <v>0.64235310400000001</v>
      </c>
      <c r="BI365" s="164">
        <v>0.10541310500000001</v>
      </c>
      <c r="BJ365" s="165">
        <v>68.103513620769803</v>
      </c>
      <c r="BK365" s="164">
        <v>0.27978696946889298</v>
      </c>
      <c r="BL365" s="165">
        <v>-9.0262518106466398</v>
      </c>
      <c r="BM365" s="165">
        <v>34.138656620823703</v>
      </c>
      <c r="BN365" s="165">
        <v>80.087317374408897</v>
      </c>
      <c r="BO365" s="165">
        <v>-1.2052374668682799</v>
      </c>
      <c r="BP365" s="165">
        <v>-0.727415531873703</v>
      </c>
      <c r="BQ365" s="165">
        <v>0.85811774684392295</v>
      </c>
      <c r="BR365" s="165">
        <v>-9.1348162098294399</v>
      </c>
      <c r="BS365" s="289">
        <v>8.8624452612511895E-2</v>
      </c>
      <c r="BT365" s="297"/>
      <c r="BU365" s="284"/>
      <c r="BV365" s="298"/>
      <c r="BW365" s="297"/>
      <c r="BX365" s="297"/>
      <c r="BY365" s="297"/>
      <c r="BZ365" s="297"/>
      <c r="CA365" s="284"/>
      <c r="CB365" s="298"/>
      <c r="CC365" s="297">
        <v>2</v>
      </c>
      <c r="CD365" s="284">
        <v>2</v>
      </c>
      <c r="CE365" s="352">
        <v>0</v>
      </c>
      <c r="CF365" s="298">
        <v>0</v>
      </c>
      <c r="CG365" s="297">
        <v>46</v>
      </c>
      <c r="CH365" s="284">
        <v>365.1</v>
      </c>
      <c r="CI365" s="352">
        <v>-3</v>
      </c>
      <c r="CJ365" s="298">
        <v>-2</v>
      </c>
      <c r="CK365" s="297">
        <v>52</v>
      </c>
      <c r="CL365" s="284">
        <v>431</v>
      </c>
      <c r="CM365" s="352">
        <v>-6</v>
      </c>
      <c r="CN365" s="298">
        <v>-4</v>
      </c>
      <c r="CO365" s="297"/>
      <c r="CP365" s="284"/>
      <c r="CQ365" s="352"/>
      <c r="CR365" s="298"/>
      <c r="CS365" s="297"/>
      <c r="CT365" s="284"/>
      <c r="CU365" s="352"/>
      <c r="CV365" s="352"/>
      <c r="CW365" s="298"/>
      <c r="CX365" s="297"/>
      <c r="CY365" s="284"/>
      <c r="CZ365" s="352"/>
      <c r="DA365" s="352"/>
      <c r="DB365" s="298"/>
      <c r="DC365" s="297"/>
      <c r="DD365" s="284"/>
      <c r="DE365" s="352"/>
      <c r="DF365" s="352"/>
      <c r="DG365" s="298"/>
      <c r="DH365" s="320">
        <v>-9</v>
      </c>
      <c r="DI365" s="319">
        <v>-2.3190939426422101</v>
      </c>
      <c r="DP365" s="165"/>
      <c r="DQ365" s="165"/>
      <c r="DR365" s="165"/>
      <c r="ED365" s="165"/>
      <c r="EE365" s="165"/>
      <c r="EF365" s="165"/>
      <c r="EG365" s="165"/>
      <c r="EH365" s="166"/>
      <c r="EI365" s="165"/>
      <c r="EJ365" s="164"/>
      <c r="EK365" s="164"/>
      <c r="EL365" s="283"/>
      <c r="EM365" s="283"/>
      <c r="EN365" s="283"/>
      <c r="EO365" s="283"/>
      <c r="EP365" s="283"/>
      <c r="EQ365" s="283"/>
      <c r="ER365" s="165"/>
      <c r="ES365" s="166"/>
      <c r="ET365" s="166"/>
      <c r="EU365" s="166"/>
      <c r="EV365" s="166"/>
      <c r="EW365" s="166"/>
      <c r="EX365" s="289"/>
    </row>
    <row r="366" spans="1:272" ht="13" customHeight="1">
      <c r="A366" s="160" t="s">
        <v>15</v>
      </c>
      <c r="B366" s="160">
        <v>12322</v>
      </c>
      <c r="C366" s="160">
        <v>24064</v>
      </c>
      <c r="D366" s="160">
        <v>678662</v>
      </c>
      <c r="E366" s="160" t="s">
        <v>246</v>
      </c>
      <c r="G366" s="175"/>
      <c r="H366" s="162" t="s">
        <v>2202</v>
      </c>
      <c r="I366" s="162" t="s">
        <v>3032</v>
      </c>
      <c r="J366" s="160">
        <v>22</v>
      </c>
      <c r="K366" s="161">
        <v>6</v>
      </c>
      <c r="L366" s="161" t="s">
        <v>837</v>
      </c>
      <c r="Z366" s="163">
        <v>157</v>
      </c>
      <c r="AA366" s="163">
        <v>695</v>
      </c>
      <c r="AB366" s="163">
        <v>655</v>
      </c>
      <c r="AC366" s="163">
        <v>176</v>
      </c>
      <c r="AD366" s="163">
        <v>101</v>
      </c>
      <c r="AE366" s="163">
        <v>45</v>
      </c>
      <c r="AF366" s="163">
        <v>4</v>
      </c>
      <c r="AG366" s="163">
        <v>26</v>
      </c>
      <c r="AH366" s="163">
        <v>83</v>
      </c>
      <c r="AI366" s="163">
        <v>78</v>
      </c>
      <c r="AJ366" s="163">
        <v>6</v>
      </c>
      <c r="AK366" s="163">
        <v>5</v>
      </c>
      <c r="AL366" s="163">
        <v>23</v>
      </c>
      <c r="AM366" s="163">
        <v>1</v>
      </c>
      <c r="AN366" s="163">
        <v>200</v>
      </c>
      <c r="AO366" s="163">
        <v>4</v>
      </c>
      <c r="AP366" s="163">
        <v>7</v>
      </c>
      <c r="AQ366" s="163">
        <v>5</v>
      </c>
      <c r="AR366" s="163">
        <v>16</v>
      </c>
      <c r="AS366" s="283">
        <v>3.3093524999999999E-2</v>
      </c>
      <c r="AT366" s="283">
        <v>0.28776978399999997</v>
      </c>
      <c r="AU366" s="283">
        <v>0.38758029999999999</v>
      </c>
      <c r="AV366" s="283">
        <v>0.25910063999999999</v>
      </c>
      <c r="AW366" s="283">
        <v>8.9743589999999998E-2</v>
      </c>
      <c r="AX366" s="283">
        <v>0.39743590000000001</v>
      </c>
      <c r="AY366" s="363">
        <v>110.605</v>
      </c>
      <c r="AZ366" s="283">
        <v>0.19177541000000001</v>
      </c>
      <c r="BA366" s="283">
        <v>0.32826086900000001</v>
      </c>
      <c r="BB366" s="283">
        <v>0.21304347800000001</v>
      </c>
      <c r="BC366" s="283">
        <v>0.45869565200000001</v>
      </c>
      <c r="BD366" s="164">
        <v>0.344036697</v>
      </c>
      <c r="BE366" s="164">
        <v>0.26870229000000001</v>
      </c>
      <c r="BF366" s="164">
        <v>0.294629898</v>
      </c>
      <c r="BG366" s="164">
        <v>0.46870229000000002</v>
      </c>
      <c r="BH366" s="164">
        <v>0.76333218800000002</v>
      </c>
      <c r="BI366" s="164">
        <v>0.2</v>
      </c>
      <c r="BJ366" s="165">
        <v>127.327127635605</v>
      </c>
      <c r="BK366" s="164">
        <v>0.32440991656378199</v>
      </c>
      <c r="BL366" s="165">
        <v>7.9604310766409903</v>
      </c>
      <c r="BM366" s="165">
        <v>89.260190859491701</v>
      </c>
      <c r="BN366" s="165">
        <v>94.911629134942203</v>
      </c>
      <c r="BO366" s="165">
        <v>0.67018348019891605</v>
      </c>
      <c r="BP366" s="165">
        <v>6.3569806516170502E-2</v>
      </c>
      <c r="BQ366" s="165">
        <v>35.527918779113101</v>
      </c>
      <c r="BR366" s="165">
        <v>-4.1653051748324303</v>
      </c>
      <c r="BS366" s="289">
        <v>3.66924278846475</v>
      </c>
      <c r="BT366" s="297"/>
      <c r="BU366" s="284"/>
      <c r="BV366" s="298"/>
      <c r="BW366" s="297"/>
      <c r="BX366" s="297"/>
      <c r="BY366" s="297"/>
      <c r="BZ366" s="297"/>
      <c r="CA366" s="284"/>
      <c r="CB366" s="298"/>
      <c r="CC366" s="297"/>
      <c r="CD366" s="284"/>
      <c r="CE366" s="352"/>
      <c r="CF366" s="298"/>
      <c r="CG366" s="297"/>
      <c r="CH366" s="284"/>
      <c r="CI366" s="352"/>
      <c r="CJ366" s="298"/>
      <c r="CK366" s="297"/>
      <c r="CL366" s="284"/>
      <c r="CM366" s="352"/>
      <c r="CN366" s="298"/>
      <c r="CO366" s="297">
        <v>156</v>
      </c>
      <c r="CP366" s="284">
        <v>1366.2</v>
      </c>
      <c r="CQ366" s="352">
        <v>9</v>
      </c>
      <c r="CR366" s="298">
        <v>15</v>
      </c>
      <c r="CS366" s="297"/>
      <c r="CT366" s="284"/>
      <c r="CU366" s="352"/>
      <c r="CV366" s="352"/>
      <c r="CW366" s="298"/>
      <c r="CX366" s="297"/>
      <c r="CY366" s="284"/>
      <c r="CZ366" s="352"/>
      <c r="DA366" s="352"/>
      <c r="DB366" s="298"/>
      <c r="DC366" s="297"/>
      <c r="DD366" s="284"/>
      <c r="DE366" s="352"/>
      <c r="DF366" s="352"/>
      <c r="DG366" s="298"/>
      <c r="DH366" s="320">
        <v>9</v>
      </c>
      <c r="DI366" s="319">
        <v>16.5818786621093</v>
      </c>
      <c r="DP366" s="165"/>
      <c r="DQ366" s="165"/>
      <c r="DR366" s="165"/>
      <c r="ED366" s="165"/>
      <c r="EE366" s="165"/>
      <c r="EF366" s="165"/>
      <c r="EG366" s="165"/>
      <c r="EH366" s="166"/>
      <c r="EI366" s="165"/>
      <c r="EJ366" s="164"/>
      <c r="EK366" s="164"/>
      <c r="EL366" s="283"/>
      <c r="EM366" s="283"/>
      <c r="EN366" s="283"/>
      <c r="EO366" s="283"/>
      <c r="EP366" s="283"/>
      <c r="EQ366" s="283"/>
      <c r="ER366" s="165"/>
      <c r="ES366" s="166"/>
      <c r="ET366" s="166"/>
      <c r="EU366" s="166"/>
      <c r="EV366" s="166"/>
      <c r="EW366" s="166"/>
      <c r="EX366" s="289"/>
    </row>
    <row r="367" spans="1:272" ht="13" customHeight="1">
      <c r="A367" s="160" t="s">
        <v>15</v>
      </c>
      <c r="B367" s="160">
        <v>12116</v>
      </c>
      <c r="C367" s="160">
        <v>27506</v>
      </c>
      <c r="D367" s="160">
        <v>673490</v>
      </c>
      <c r="E367" s="160" t="s">
        <v>2172</v>
      </c>
      <c r="G367" s="175"/>
      <c r="H367" s="162" t="s">
        <v>1766</v>
      </c>
      <c r="I367" s="162" t="s">
        <v>3555</v>
      </c>
      <c r="J367" s="161">
        <v>28</v>
      </c>
      <c r="K367" s="161">
        <v>6</v>
      </c>
      <c r="L367" s="161" t="s">
        <v>837</v>
      </c>
      <c r="Z367" s="163">
        <v>121</v>
      </c>
      <c r="AA367" s="163">
        <v>470</v>
      </c>
      <c r="AB367" s="163">
        <v>403</v>
      </c>
      <c r="AC367" s="163">
        <v>94</v>
      </c>
      <c r="AD367" s="163">
        <v>64</v>
      </c>
      <c r="AE367" s="163">
        <v>16</v>
      </c>
      <c r="AF367" s="163">
        <v>3</v>
      </c>
      <c r="AG367" s="163">
        <v>11</v>
      </c>
      <c r="AH367" s="163">
        <v>60</v>
      </c>
      <c r="AI367" s="163">
        <v>47</v>
      </c>
      <c r="AJ367" s="163">
        <v>22</v>
      </c>
      <c r="AK367" s="163">
        <v>5</v>
      </c>
      <c r="AL367" s="163">
        <v>58</v>
      </c>
      <c r="AM367" s="163">
        <v>4</v>
      </c>
      <c r="AN367" s="163">
        <v>77</v>
      </c>
      <c r="AO367" s="163">
        <v>2</v>
      </c>
      <c r="AP367" s="163">
        <v>3</v>
      </c>
      <c r="AQ367" s="163">
        <v>4</v>
      </c>
      <c r="AR367" s="163">
        <v>8</v>
      </c>
      <c r="AS367" s="283">
        <v>0.123404255</v>
      </c>
      <c r="AT367" s="283">
        <v>0.163829787</v>
      </c>
      <c r="AU367" s="283">
        <v>0.43243242999999998</v>
      </c>
      <c r="AV367" s="283">
        <v>0.22222222</v>
      </c>
      <c r="AW367" s="283">
        <v>4.8048050000000002E-2</v>
      </c>
      <c r="AX367" s="283">
        <v>0.35435434999999998</v>
      </c>
      <c r="AY367" s="363">
        <v>107.86799999999999</v>
      </c>
      <c r="AZ367" s="283">
        <v>5.3454359999999999E-2</v>
      </c>
      <c r="BA367" s="283">
        <v>0.39814814799999998</v>
      </c>
      <c r="BB367" s="283">
        <v>0.17592592500000001</v>
      </c>
      <c r="BC367" s="283">
        <v>0.42592592499999998</v>
      </c>
      <c r="BD367" s="164">
        <v>0.261006289</v>
      </c>
      <c r="BE367" s="164">
        <v>0.23325061999999999</v>
      </c>
      <c r="BF367" s="164">
        <v>0.33047210300000002</v>
      </c>
      <c r="BG367" s="164">
        <v>0.36972704699999998</v>
      </c>
      <c r="BH367" s="164">
        <v>0.70019914999999999</v>
      </c>
      <c r="BI367" s="164">
        <v>0.13647642700000001</v>
      </c>
      <c r="BJ367" s="165">
        <v>86.885757199401993</v>
      </c>
      <c r="BK367" s="164">
        <v>0.30837556887498602</v>
      </c>
      <c r="BL367" s="165">
        <v>-0.68223057670823095</v>
      </c>
      <c r="BM367" s="165">
        <v>54.297463089392203</v>
      </c>
      <c r="BN367" s="165">
        <v>100.90127073329499</v>
      </c>
      <c r="BO367" s="165">
        <v>0.77138170893386204</v>
      </c>
      <c r="BP367" s="165">
        <v>2.3401685059070498</v>
      </c>
      <c r="BQ367" s="165">
        <v>25.6262207661538</v>
      </c>
      <c r="BR367" s="165">
        <v>2.8467092813707202</v>
      </c>
      <c r="BS367" s="289">
        <v>2.6466178986283602</v>
      </c>
      <c r="BT367" s="297"/>
      <c r="BU367" s="284"/>
      <c r="BV367" s="298"/>
      <c r="BW367" s="297"/>
      <c r="BX367" s="297"/>
      <c r="BY367" s="297"/>
      <c r="BZ367" s="297"/>
      <c r="CA367" s="284"/>
      <c r="CB367" s="298"/>
      <c r="CC367" s="297"/>
      <c r="CD367" s="284"/>
      <c r="CE367" s="352"/>
      <c r="CF367" s="298"/>
      <c r="CG367" s="297"/>
      <c r="CH367" s="284"/>
      <c r="CI367" s="352"/>
      <c r="CJ367" s="298"/>
      <c r="CK367" s="297"/>
      <c r="CL367" s="284"/>
      <c r="CM367" s="352"/>
      <c r="CN367" s="298"/>
      <c r="CO367" s="297">
        <v>121</v>
      </c>
      <c r="CP367" s="284">
        <v>1046.2</v>
      </c>
      <c r="CQ367" s="352">
        <v>2</v>
      </c>
      <c r="CR367" s="298">
        <v>4</v>
      </c>
      <c r="CS367" s="297"/>
      <c r="CT367" s="284"/>
      <c r="CU367" s="352"/>
      <c r="CV367" s="352"/>
      <c r="CW367" s="298"/>
      <c r="CX367" s="297"/>
      <c r="CY367" s="284"/>
      <c r="CZ367" s="352"/>
      <c r="DA367" s="352"/>
      <c r="DB367" s="298"/>
      <c r="DC367" s="297"/>
      <c r="DD367" s="284"/>
      <c r="DE367" s="352"/>
      <c r="DF367" s="352"/>
      <c r="DG367" s="298"/>
      <c r="DH367" s="320">
        <v>2</v>
      </c>
      <c r="DI367" s="319">
        <v>7.1502563953399596</v>
      </c>
      <c r="DP367" s="165"/>
      <c r="DQ367" s="165"/>
      <c r="DR367" s="165"/>
      <c r="ED367" s="165"/>
      <c r="EE367" s="165"/>
      <c r="EF367" s="165"/>
      <c r="EG367" s="165"/>
      <c r="EH367" s="166"/>
      <c r="EI367" s="165"/>
      <c r="EJ367" s="164"/>
      <c r="EK367" s="164"/>
      <c r="EL367" s="283"/>
      <c r="EM367" s="283"/>
      <c r="EN367" s="283"/>
      <c r="EO367" s="283"/>
      <c r="EP367" s="283"/>
      <c r="EQ367" s="283"/>
      <c r="ER367" s="165"/>
      <c r="ES367" s="166"/>
      <c r="ET367" s="166"/>
      <c r="EU367" s="166"/>
      <c r="EV367" s="166"/>
      <c r="EW367" s="166"/>
      <c r="EX367" s="289"/>
    </row>
    <row r="368" spans="1:272" ht="13" customHeight="1">
      <c r="A368" s="160" t="s">
        <v>15</v>
      </c>
      <c r="B368" s="160">
        <v>9861</v>
      </c>
      <c r="C368" s="160">
        <v>16478</v>
      </c>
      <c r="D368" s="160">
        <v>656941</v>
      </c>
      <c r="E368" s="160" t="s">
        <v>13</v>
      </c>
      <c r="G368" s="175"/>
      <c r="H368" s="168" t="s">
        <v>886</v>
      </c>
      <c r="I368" s="169" t="s">
        <v>547</v>
      </c>
      <c r="J368" s="170">
        <v>31</v>
      </c>
      <c r="K368" s="161">
        <v>7</v>
      </c>
      <c r="L368" s="161" t="s">
        <v>46</v>
      </c>
      <c r="Z368" s="163">
        <v>150</v>
      </c>
      <c r="AA368" s="163">
        <v>692</v>
      </c>
      <c r="AB368" s="163">
        <v>573</v>
      </c>
      <c r="AC368" s="163">
        <v>142</v>
      </c>
      <c r="AD368" s="163">
        <v>82</v>
      </c>
      <c r="AE368" s="163">
        <v>22</v>
      </c>
      <c r="AF368" s="163">
        <v>0</v>
      </c>
      <c r="AG368" s="163">
        <v>38</v>
      </c>
      <c r="AH368" s="163">
        <v>110</v>
      </c>
      <c r="AI368" s="163">
        <v>104</v>
      </c>
      <c r="AJ368" s="163">
        <v>5</v>
      </c>
      <c r="AK368" s="163">
        <v>3</v>
      </c>
      <c r="AL368" s="163">
        <v>106</v>
      </c>
      <c r="AM368" s="163">
        <v>4</v>
      </c>
      <c r="AN368" s="163">
        <v>197</v>
      </c>
      <c r="AO368" s="163">
        <v>5</v>
      </c>
      <c r="AP368" s="163">
        <v>8</v>
      </c>
      <c r="AQ368" s="163">
        <v>0</v>
      </c>
      <c r="AR368" s="163">
        <v>6</v>
      </c>
      <c r="AS368" s="283">
        <v>0.15317918999999999</v>
      </c>
      <c r="AT368" s="283">
        <v>0.28468208</v>
      </c>
      <c r="AU368" s="283">
        <v>0.50520832999999998</v>
      </c>
      <c r="AV368" s="283">
        <v>0.16145833000000001</v>
      </c>
      <c r="AW368" s="283">
        <v>0.15625</v>
      </c>
      <c r="AX368" s="283">
        <v>0.54947917000000002</v>
      </c>
      <c r="AY368" s="363">
        <v>115.557</v>
      </c>
      <c r="AZ368" s="283">
        <v>0.11838878999999999</v>
      </c>
      <c r="BA368" s="283">
        <v>0.41666666600000002</v>
      </c>
      <c r="BB368" s="283">
        <v>0.18229166599999999</v>
      </c>
      <c r="BC368" s="283">
        <v>0.40104166600000002</v>
      </c>
      <c r="BD368" s="164">
        <v>0.30057803399999999</v>
      </c>
      <c r="BE368" s="164">
        <v>0.247818499</v>
      </c>
      <c r="BF368" s="164">
        <v>0.36560693599999999</v>
      </c>
      <c r="BG368" s="164">
        <v>0.48516579399999998</v>
      </c>
      <c r="BH368" s="164">
        <v>0.85077272999999998</v>
      </c>
      <c r="BI368" s="164">
        <v>0.23734729500000001</v>
      </c>
      <c r="BJ368" s="165">
        <v>151.10374662215301</v>
      </c>
      <c r="BK368" s="164">
        <v>0.36580757077696702</v>
      </c>
      <c r="BL368" s="165">
        <v>30.9830486646906</v>
      </c>
      <c r="BM368" s="165">
        <v>111.931874232651</v>
      </c>
      <c r="BN368" s="165">
        <v>135.29060144829</v>
      </c>
      <c r="BO368" s="165">
        <v>0.71653716569159098</v>
      </c>
      <c r="BP368" s="165">
        <v>-2.4029293730854899</v>
      </c>
      <c r="BQ368" s="165">
        <v>33.080942447581897</v>
      </c>
      <c r="BR368" s="165">
        <v>26.8000013924256</v>
      </c>
      <c r="BS368" s="289">
        <v>3.4165246285906301</v>
      </c>
      <c r="BT368" s="297"/>
      <c r="BU368" s="284"/>
      <c r="BV368" s="298"/>
      <c r="BW368" s="297"/>
      <c r="BX368" s="297"/>
      <c r="BY368" s="297"/>
      <c r="BZ368" s="297"/>
      <c r="CA368" s="284"/>
      <c r="CB368" s="298"/>
      <c r="CC368" s="297"/>
      <c r="CD368" s="284"/>
      <c r="CE368" s="352"/>
      <c r="CF368" s="298"/>
      <c r="CG368" s="297"/>
      <c r="CH368" s="284"/>
      <c r="CI368" s="352"/>
      <c r="CJ368" s="298"/>
      <c r="CK368" s="297"/>
      <c r="CL368" s="284"/>
      <c r="CM368" s="352"/>
      <c r="CN368" s="298"/>
      <c r="CO368" s="297"/>
      <c r="CP368" s="284"/>
      <c r="CQ368" s="352"/>
      <c r="CR368" s="298"/>
      <c r="CS368" s="297">
        <v>5</v>
      </c>
      <c r="CT368" s="284">
        <v>41</v>
      </c>
      <c r="CU368" s="352">
        <v>0</v>
      </c>
      <c r="CV368" s="352">
        <v>-1</v>
      </c>
      <c r="CW368" s="298">
        <v>-1</v>
      </c>
      <c r="CX368" s="297"/>
      <c r="CY368" s="284"/>
      <c r="CZ368" s="352"/>
      <c r="DA368" s="352"/>
      <c r="DB368" s="298"/>
      <c r="DC368" s="297"/>
      <c r="DD368" s="284"/>
      <c r="DE368" s="352"/>
      <c r="DF368" s="352"/>
      <c r="DG368" s="298"/>
      <c r="DH368" s="320">
        <v>0</v>
      </c>
      <c r="DI368" s="319">
        <v>-16.730643033981298</v>
      </c>
      <c r="DP368" s="165"/>
      <c r="DQ368" s="165"/>
      <c r="DR368" s="165"/>
      <c r="ED368" s="165"/>
      <c r="EE368" s="165"/>
      <c r="EF368" s="165"/>
      <c r="EG368" s="165"/>
      <c r="EH368" s="166"/>
      <c r="EI368" s="165"/>
      <c r="EJ368" s="164"/>
      <c r="EK368" s="164"/>
      <c r="EL368" s="283"/>
      <c r="EM368" s="283"/>
      <c r="EN368" s="283"/>
      <c r="EO368" s="283"/>
      <c r="EP368" s="283"/>
      <c r="EQ368" s="283"/>
      <c r="ER368" s="165"/>
      <c r="ES368" s="166"/>
      <c r="ET368" s="166"/>
      <c r="EU368" s="166"/>
      <c r="EV368" s="166"/>
      <c r="EW368" s="166"/>
      <c r="EX368" s="289"/>
    </row>
    <row r="369" spans="1:160" ht="13" customHeight="1">
      <c r="A369" s="160" t="s">
        <v>15</v>
      </c>
      <c r="B369" s="160">
        <v>10532</v>
      </c>
      <c r="C369" s="160">
        <v>20325</v>
      </c>
      <c r="D369" s="160">
        <v>666135</v>
      </c>
      <c r="E369" s="160" t="s">
        <v>567</v>
      </c>
      <c r="G369" s="175"/>
      <c r="H369" s="162" t="s">
        <v>2441</v>
      </c>
      <c r="I369" s="162" t="s">
        <v>277</v>
      </c>
      <c r="J369" s="161">
        <v>26</v>
      </c>
      <c r="K369" s="161">
        <v>7</v>
      </c>
      <c r="L369" s="161" t="s">
        <v>46</v>
      </c>
      <c r="Z369" s="163">
        <v>57</v>
      </c>
      <c r="AA369" s="163">
        <v>178</v>
      </c>
      <c r="AB369" s="163">
        <v>159</v>
      </c>
      <c r="AC369" s="163">
        <v>32</v>
      </c>
      <c r="AD369" s="163">
        <v>16</v>
      </c>
      <c r="AE369" s="163">
        <v>8</v>
      </c>
      <c r="AF369" s="163">
        <v>3</v>
      </c>
      <c r="AG369" s="163">
        <v>5</v>
      </c>
      <c r="AH369" s="163">
        <v>20</v>
      </c>
      <c r="AI369" s="163">
        <v>20</v>
      </c>
      <c r="AJ369" s="163">
        <v>0</v>
      </c>
      <c r="AK369" s="163">
        <v>0</v>
      </c>
      <c r="AL369" s="163">
        <v>15</v>
      </c>
      <c r="AM369" s="163">
        <v>0</v>
      </c>
      <c r="AN369" s="163">
        <v>47</v>
      </c>
      <c r="AO369" s="163">
        <v>1</v>
      </c>
      <c r="AP369" s="163">
        <v>3</v>
      </c>
      <c r="AQ369" s="163">
        <v>0</v>
      </c>
      <c r="AR369" s="163">
        <v>5</v>
      </c>
      <c r="AS369" s="283">
        <v>8.4269661999999995E-2</v>
      </c>
      <c r="AT369" s="283">
        <v>0.26404494299999998</v>
      </c>
      <c r="AU369" s="283">
        <v>0.4</v>
      </c>
      <c r="AV369" s="283">
        <v>0.25217391</v>
      </c>
      <c r="AW369" s="283">
        <v>0.11304348</v>
      </c>
      <c r="AX369" s="283">
        <v>0.40869565000000002</v>
      </c>
      <c r="AY369" s="363">
        <v>107.137</v>
      </c>
      <c r="AZ369" s="283">
        <v>0.13864307000000001</v>
      </c>
      <c r="BA369" s="283">
        <v>0.47826086899999998</v>
      </c>
      <c r="BB369" s="283">
        <v>0.130434782</v>
      </c>
      <c r="BC369" s="283">
        <v>0.391304347</v>
      </c>
      <c r="BD369" s="164">
        <v>0.245454545</v>
      </c>
      <c r="BE369" s="164">
        <v>0.20125786100000001</v>
      </c>
      <c r="BF369" s="164">
        <v>0.269662921</v>
      </c>
      <c r="BG369" s="164">
        <v>0.38364779799999998</v>
      </c>
      <c r="BH369" s="164">
        <v>0.65331071900000004</v>
      </c>
      <c r="BI369" s="164">
        <v>0.182389937</v>
      </c>
      <c r="BJ369" s="165">
        <v>117.83540157337001</v>
      </c>
      <c r="BK369" s="164">
        <v>0.28212288122498502</v>
      </c>
      <c r="BL369" s="165">
        <v>-4.0194721235089101</v>
      </c>
      <c r="BM369" s="165">
        <v>16.8026246266312</v>
      </c>
      <c r="BN369" s="165">
        <v>82.917605511980497</v>
      </c>
      <c r="BO369" s="165">
        <v>0.62196779696865501</v>
      </c>
      <c r="BP369" s="165">
        <v>0.127064168453216</v>
      </c>
      <c r="BQ369" s="165">
        <v>-2.9705908390820102</v>
      </c>
      <c r="BR369" s="165">
        <v>-3.3520954711489499</v>
      </c>
      <c r="BS369" s="289">
        <v>-0.306795877392884</v>
      </c>
      <c r="BT369" s="297"/>
      <c r="BU369" s="284"/>
      <c r="BV369" s="298"/>
      <c r="BW369" s="297"/>
      <c r="BX369" s="297"/>
      <c r="BY369" s="297"/>
      <c r="BZ369" s="297"/>
      <c r="CA369" s="284"/>
      <c r="CB369" s="298"/>
      <c r="CC369" s="297">
        <v>12</v>
      </c>
      <c r="CD369" s="284">
        <v>84</v>
      </c>
      <c r="CE369" s="352">
        <v>-2</v>
      </c>
      <c r="CF369" s="298">
        <v>-1</v>
      </c>
      <c r="CG369" s="297"/>
      <c r="CH369" s="284"/>
      <c r="CI369" s="352"/>
      <c r="CJ369" s="298"/>
      <c r="CK369" s="297"/>
      <c r="CL369" s="284"/>
      <c r="CM369" s="352"/>
      <c r="CN369" s="298"/>
      <c r="CO369" s="297"/>
      <c r="CP369" s="284"/>
      <c r="CQ369" s="352"/>
      <c r="CR369" s="298"/>
      <c r="CS369" s="297">
        <v>23</v>
      </c>
      <c r="CT369" s="284">
        <v>152</v>
      </c>
      <c r="CU369" s="352">
        <v>-2</v>
      </c>
      <c r="CV369" s="352">
        <v>-2</v>
      </c>
      <c r="CW369" s="298">
        <v>0</v>
      </c>
      <c r="CX369" s="297"/>
      <c r="CY369" s="284"/>
      <c r="CZ369" s="352"/>
      <c r="DA369" s="352"/>
      <c r="DB369" s="298"/>
      <c r="DC369" s="297">
        <v>8</v>
      </c>
      <c r="DD369" s="284">
        <v>38.1</v>
      </c>
      <c r="DE369" s="352">
        <v>0</v>
      </c>
      <c r="DF369" s="352">
        <v>-1</v>
      </c>
      <c r="DG369" s="298">
        <v>1</v>
      </c>
      <c r="DH369" s="320">
        <v>-4</v>
      </c>
      <c r="DI369" s="319">
        <v>-5.5576307773589999</v>
      </c>
      <c r="DP369" s="165"/>
      <c r="DQ369" s="165"/>
      <c r="DR369" s="165"/>
      <c r="ED369" s="165"/>
      <c r="EE369" s="165"/>
      <c r="EF369" s="165"/>
      <c r="EG369" s="165"/>
      <c r="EH369" s="166"/>
      <c r="EI369" s="165"/>
      <c r="EJ369" s="164"/>
      <c r="EK369" s="164"/>
      <c r="EL369" s="283"/>
      <c r="EM369" s="283"/>
      <c r="EN369" s="283"/>
      <c r="EO369" s="283"/>
      <c r="EP369" s="283"/>
      <c r="EQ369" s="283"/>
      <c r="ER369" s="165"/>
      <c r="ES369" s="166"/>
      <c r="ET369" s="166"/>
      <c r="EU369" s="166"/>
      <c r="EV369" s="166"/>
      <c r="EW369" s="166"/>
      <c r="EX369" s="289"/>
      <c r="FC369" s="167"/>
      <c r="FD369" s="167"/>
    </row>
    <row r="370" spans="1:160" ht="13" customHeight="1">
      <c r="A370" s="160" t="s">
        <v>15</v>
      </c>
      <c r="B370" s="160">
        <v>9874</v>
      </c>
      <c r="C370" s="160">
        <v>16337</v>
      </c>
      <c r="D370" s="160">
        <v>624503</v>
      </c>
      <c r="E370" s="160" t="s">
        <v>686</v>
      </c>
      <c r="G370" s="175"/>
      <c r="H370" s="162" t="s">
        <v>329</v>
      </c>
      <c r="I370" s="162" t="s">
        <v>220</v>
      </c>
      <c r="J370" s="161">
        <v>28</v>
      </c>
      <c r="K370" s="161">
        <v>7</v>
      </c>
      <c r="L370" s="161" t="s">
        <v>46</v>
      </c>
      <c r="Z370" s="163">
        <v>95</v>
      </c>
      <c r="AA370" s="163">
        <v>275</v>
      </c>
      <c r="AB370" s="163">
        <v>260</v>
      </c>
      <c r="AC370" s="163">
        <v>59</v>
      </c>
      <c r="AD370" s="163">
        <v>39</v>
      </c>
      <c r="AE370" s="163">
        <v>11</v>
      </c>
      <c r="AF370" s="163">
        <v>1</v>
      </c>
      <c r="AG370" s="163">
        <v>8</v>
      </c>
      <c r="AH370" s="163">
        <v>29</v>
      </c>
      <c r="AI370" s="163">
        <v>32</v>
      </c>
      <c r="AJ370" s="163">
        <v>5</v>
      </c>
      <c r="AK370" s="163">
        <v>5</v>
      </c>
      <c r="AL370" s="163">
        <v>11</v>
      </c>
      <c r="AM370" s="163">
        <v>0</v>
      </c>
      <c r="AN370" s="163">
        <v>67</v>
      </c>
      <c r="AO370" s="163">
        <v>1</v>
      </c>
      <c r="AP370" s="163">
        <v>3</v>
      </c>
      <c r="AQ370" s="163">
        <v>0</v>
      </c>
      <c r="AR370" s="163">
        <v>5</v>
      </c>
      <c r="AS370" s="283">
        <v>0.04</v>
      </c>
      <c r="AT370" s="283">
        <v>0.24363636299999999</v>
      </c>
      <c r="AU370" s="283">
        <v>0.40816327000000002</v>
      </c>
      <c r="AV370" s="283">
        <v>0.20408163000000001</v>
      </c>
      <c r="AW370" s="283">
        <v>6.1224489999999999E-2</v>
      </c>
      <c r="AX370" s="283">
        <v>0.29591836999999999</v>
      </c>
      <c r="AY370" s="363">
        <v>107.883</v>
      </c>
      <c r="AZ370" s="283">
        <v>0.1765873</v>
      </c>
      <c r="BA370" s="283">
        <v>0.50510204000000003</v>
      </c>
      <c r="BB370" s="283">
        <v>0.20918367299999999</v>
      </c>
      <c r="BC370" s="283">
        <v>0.28571428500000001</v>
      </c>
      <c r="BD370" s="164">
        <v>0.27127659500000001</v>
      </c>
      <c r="BE370" s="164">
        <v>0.226923076</v>
      </c>
      <c r="BF370" s="164">
        <v>0.25818181800000001</v>
      </c>
      <c r="BG370" s="164">
        <v>0.36923076900000001</v>
      </c>
      <c r="BH370" s="164">
        <v>0.62741258700000002</v>
      </c>
      <c r="BI370" s="164">
        <v>0.14230769300000001</v>
      </c>
      <c r="BJ370" s="165">
        <v>90.598148950697905</v>
      </c>
      <c r="BK370" s="164">
        <v>0.27081109805540599</v>
      </c>
      <c r="BL370" s="165">
        <v>-8.7135704717072908</v>
      </c>
      <c r="BM370" s="165">
        <v>23.455399226543001</v>
      </c>
      <c r="BN370" s="165">
        <v>69.318978265822906</v>
      </c>
      <c r="BO370" s="165">
        <v>0.37188450784396099</v>
      </c>
      <c r="BP370" s="165">
        <v>-2.8374042734503702</v>
      </c>
      <c r="BQ370" s="165">
        <v>-7.91478730746873</v>
      </c>
      <c r="BR370" s="165">
        <v>-12.926768410805099</v>
      </c>
      <c r="BS370" s="289">
        <v>-0.81742126328084697</v>
      </c>
      <c r="BT370" s="297"/>
      <c r="BU370" s="284"/>
      <c r="BV370" s="298"/>
      <c r="BW370" s="297"/>
      <c r="BX370" s="297"/>
      <c r="BY370" s="297"/>
      <c r="BZ370" s="297"/>
      <c r="CA370" s="284"/>
      <c r="CB370" s="298"/>
      <c r="CC370" s="297"/>
      <c r="CD370" s="284"/>
      <c r="CE370" s="352"/>
      <c r="CF370" s="298"/>
      <c r="CG370" s="297">
        <v>6</v>
      </c>
      <c r="CH370" s="284">
        <v>15</v>
      </c>
      <c r="CI370" s="352">
        <v>-1</v>
      </c>
      <c r="CJ370" s="298">
        <v>1</v>
      </c>
      <c r="CK370" s="297"/>
      <c r="CL370" s="284"/>
      <c r="CM370" s="352"/>
      <c r="CN370" s="298"/>
      <c r="CO370" s="297"/>
      <c r="CP370" s="284"/>
      <c r="CQ370" s="352"/>
      <c r="CR370" s="298"/>
      <c r="CS370" s="297">
        <v>61</v>
      </c>
      <c r="CT370" s="284">
        <v>493.1</v>
      </c>
      <c r="CU370" s="352">
        <v>-6</v>
      </c>
      <c r="CV370" s="352">
        <v>-3</v>
      </c>
      <c r="CW370" s="298">
        <v>0</v>
      </c>
      <c r="CX370" s="297">
        <v>16</v>
      </c>
      <c r="CY370" s="284">
        <v>79</v>
      </c>
      <c r="CZ370" s="352">
        <v>0</v>
      </c>
      <c r="DA370" s="352">
        <v>0</v>
      </c>
      <c r="DB370" s="298">
        <v>0</v>
      </c>
      <c r="DC370" s="297">
        <v>1</v>
      </c>
      <c r="DD370" s="284">
        <v>1</v>
      </c>
      <c r="DE370" s="352">
        <v>0</v>
      </c>
      <c r="DF370" s="352"/>
      <c r="DG370" s="298"/>
      <c r="DH370" s="320">
        <v>-7</v>
      </c>
      <c r="DI370" s="319">
        <v>-4.1327958106994602</v>
      </c>
      <c r="DP370" s="165"/>
      <c r="DQ370" s="165"/>
      <c r="DR370" s="165"/>
      <c r="ED370" s="165"/>
      <c r="EE370" s="165"/>
      <c r="EF370" s="165"/>
      <c r="EG370" s="165"/>
      <c r="EH370" s="166"/>
      <c r="EI370" s="165"/>
      <c r="EJ370" s="164"/>
      <c r="EK370" s="164"/>
      <c r="EL370" s="283"/>
      <c r="EM370" s="283"/>
      <c r="EN370" s="283"/>
      <c r="EO370" s="283"/>
      <c r="EP370" s="283"/>
      <c r="EQ370" s="283"/>
      <c r="ER370" s="165"/>
      <c r="ES370" s="166"/>
      <c r="ET370" s="166"/>
      <c r="EU370" s="166"/>
      <c r="EV370" s="166"/>
      <c r="EW370" s="166"/>
      <c r="EX370" s="289"/>
    </row>
    <row r="371" spans="1:160" ht="13" customHeight="1">
      <c r="A371" s="160" t="s">
        <v>15</v>
      </c>
      <c r="B371" s="160">
        <v>9591</v>
      </c>
      <c r="C371" s="160">
        <v>12155</v>
      </c>
      <c r="D371" s="160">
        <v>592696</v>
      </c>
      <c r="E371" s="160" t="s">
        <v>3331</v>
      </c>
      <c r="G371" s="175"/>
      <c r="H371" s="168" t="s">
        <v>6</v>
      </c>
      <c r="I371" s="169" t="s">
        <v>541</v>
      </c>
      <c r="J371" s="170">
        <v>32</v>
      </c>
      <c r="K371" s="161">
        <v>7</v>
      </c>
      <c r="L371" s="161" t="s">
        <v>46</v>
      </c>
      <c r="Z371" s="163">
        <v>91</v>
      </c>
      <c r="AA371" s="163">
        <v>319</v>
      </c>
      <c r="AB371" s="163">
        <v>297</v>
      </c>
      <c r="AC371" s="163">
        <v>52</v>
      </c>
      <c r="AD371" s="163">
        <v>30</v>
      </c>
      <c r="AE371" s="163">
        <v>12</v>
      </c>
      <c r="AF371" s="163">
        <v>0</v>
      </c>
      <c r="AG371" s="163">
        <v>10</v>
      </c>
      <c r="AH371" s="163">
        <v>33</v>
      </c>
      <c r="AI371" s="163">
        <v>35</v>
      </c>
      <c r="AJ371" s="163">
        <v>9</v>
      </c>
      <c r="AK371" s="163">
        <v>1</v>
      </c>
      <c r="AL371" s="163">
        <v>16</v>
      </c>
      <c r="AM371" s="163">
        <v>0</v>
      </c>
      <c r="AN371" s="163">
        <v>77</v>
      </c>
      <c r="AO371" s="163">
        <v>0</v>
      </c>
      <c r="AP371" s="163">
        <v>4</v>
      </c>
      <c r="AQ371" s="163">
        <v>2</v>
      </c>
      <c r="AR371" s="163">
        <v>4</v>
      </c>
      <c r="AS371" s="283">
        <v>5.0156738999999999E-2</v>
      </c>
      <c r="AT371" s="283">
        <v>0.24137931000000001</v>
      </c>
      <c r="AU371" s="283">
        <v>0.45132742999999997</v>
      </c>
      <c r="AV371" s="283">
        <v>0.26106194999999999</v>
      </c>
      <c r="AW371" s="283">
        <v>5.3097350000000001E-2</v>
      </c>
      <c r="AX371" s="283">
        <v>0.42477875999999998</v>
      </c>
      <c r="AY371" s="363">
        <v>110.176</v>
      </c>
      <c r="AZ371" s="283">
        <v>0.13456686000000001</v>
      </c>
      <c r="BA371" s="283">
        <v>0.39461883399999997</v>
      </c>
      <c r="BB371" s="283">
        <v>0.19730941699999999</v>
      </c>
      <c r="BC371" s="283">
        <v>0.40807174800000001</v>
      </c>
      <c r="BD371" s="164">
        <v>0.19626168199999999</v>
      </c>
      <c r="BE371" s="164">
        <v>0.17508417500000001</v>
      </c>
      <c r="BF371" s="164">
        <v>0.21451104100000001</v>
      </c>
      <c r="BG371" s="164">
        <v>0.316498316</v>
      </c>
      <c r="BH371" s="164">
        <v>0.53100935699999996</v>
      </c>
      <c r="BI371" s="164">
        <v>0.14141414099999999</v>
      </c>
      <c r="BJ371" s="165">
        <v>90.029282552429606</v>
      </c>
      <c r="BK371" s="164">
        <v>0.23036869880904901</v>
      </c>
      <c r="BL371" s="165">
        <v>-20.5075932410146</v>
      </c>
      <c r="BM371" s="165">
        <v>16.808411608955701</v>
      </c>
      <c r="BN371" s="165">
        <v>44.631762656159403</v>
      </c>
      <c r="BO371" s="165">
        <v>3.1327928422443897E-2</v>
      </c>
      <c r="BP371" s="165">
        <v>2.04346686555072</v>
      </c>
      <c r="BQ371" s="165">
        <v>-19.619468281238401</v>
      </c>
      <c r="BR371" s="165">
        <v>-19.077445049730201</v>
      </c>
      <c r="BS371" s="289">
        <v>-2.0262541397941098</v>
      </c>
      <c r="BT371" s="297"/>
      <c r="BU371" s="284"/>
      <c r="BV371" s="298"/>
      <c r="BW371" s="297"/>
      <c r="BX371" s="297"/>
      <c r="BY371" s="297"/>
      <c r="BZ371" s="297"/>
      <c r="CA371" s="284"/>
      <c r="CB371" s="298"/>
      <c r="CC371" s="297"/>
      <c r="CD371" s="284"/>
      <c r="CE371" s="352"/>
      <c r="CF371" s="298"/>
      <c r="CG371" s="297"/>
      <c r="CH371" s="284"/>
      <c r="CI371" s="352"/>
      <c r="CJ371" s="298"/>
      <c r="CK371" s="297"/>
      <c r="CL371" s="284"/>
      <c r="CM371" s="352"/>
      <c r="CN371" s="298"/>
      <c r="CO371" s="297"/>
      <c r="CP371" s="284"/>
      <c r="CQ371" s="352"/>
      <c r="CR371" s="298"/>
      <c r="CS371" s="297">
        <v>48</v>
      </c>
      <c r="CT371" s="284">
        <v>330.1</v>
      </c>
      <c r="CU371" s="352">
        <v>0</v>
      </c>
      <c r="CV371" s="352">
        <v>-1</v>
      </c>
      <c r="CW371" s="298">
        <v>-2</v>
      </c>
      <c r="CX371" s="297">
        <v>12</v>
      </c>
      <c r="CY371" s="284">
        <v>74.2</v>
      </c>
      <c r="CZ371" s="352">
        <v>-2</v>
      </c>
      <c r="DA371" s="352">
        <v>-1</v>
      </c>
      <c r="DB371" s="298">
        <v>0</v>
      </c>
      <c r="DC371" s="297">
        <v>25</v>
      </c>
      <c r="DD371" s="284">
        <v>187.2</v>
      </c>
      <c r="DE371" s="352">
        <v>-2</v>
      </c>
      <c r="DF371" s="352">
        <v>-4</v>
      </c>
      <c r="DG371" s="298">
        <v>-1</v>
      </c>
      <c r="DH371" s="320">
        <v>-4</v>
      </c>
      <c r="DI371" s="319">
        <v>-11.149964451789799</v>
      </c>
      <c r="DP371" s="165"/>
      <c r="DQ371" s="165"/>
      <c r="DR371" s="165"/>
      <c r="ED371" s="165"/>
      <c r="EE371" s="165"/>
      <c r="EF371" s="165"/>
      <c r="EG371" s="165"/>
      <c r="EH371" s="166"/>
      <c r="EI371" s="165"/>
      <c r="EJ371" s="164"/>
      <c r="EK371" s="164"/>
      <c r="EL371" s="283"/>
      <c r="EM371" s="283"/>
      <c r="EN371" s="283"/>
      <c r="EO371" s="283"/>
      <c r="EP371" s="283"/>
      <c r="EQ371" s="283"/>
      <c r="ER371" s="165"/>
      <c r="ES371" s="166"/>
      <c r="ET371" s="166"/>
      <c r="EU371" s="166"/>
      <c r="EV371" s="166"/>
      <c r="EW371" s="166"/>
      <c r="EX371" s="289"/>
    </row>
    <row r="372" spans="1:160" ht="13" customHeight="1">
      <c r="A372" s="160" t="s">
        <v>15</v>
      </c>
      <c r="B372" s="160">
        <v>11735</v>
      </c>
      <c r="C372" s="160">
        <v>24617</v>
      </c>
      <c r="D372" s="160">
        <v>680776</v>
      </c>
      <c r="E372" s="160" t="s">
        <v>609</v>
      </c>
      <c r="G372" s="175"/>
      <c r="H372" s="162" t="s">
        <v>2524</v>
      </c>
      <c r="I372" s="162" t="s">
        <v>2525</v>
      </c>
      <c r="J372" s="161">
        <v>27</v>
      </c>
      <c r="K372" s="161">
        <v>8</v>
      </c>
      <c r="L372" s="161" t="s">
        <v>46</v>
      </c>
      <c r="Z372" s="163">
        <v>160</v>
      </c>
      <c r="AA372" s="163">
        <v>735</v>
      </c>
      <c r="AB372" s="163">
        <v>671</v>
      </c>
      <c r="AC372" s="163">
        <v>191</v>
      </c>
      <c r="AD372" s="163">
        <v>108</v>
      </c>
      <c r="AE372" s="163">
        <v>48</v>
      </c>
      <c r="AF372" s="163">
        <v>14</v>
      </c>
      <c r="AG372" s="163">
        <v>21</v>
      </c>
      <c r="AH372" s="163">
        <v>111</v>
      </c>
      <c r="AI372" s="163">
        <v>75</v>
      </c>
      <c r="AJ372" s="163">
        <v>34</v>
      </c>
      <c r="AK372" s="163">
        <v>7</v>
      </c>
      <c r="AL372" s="163">
        <v>54</v>
      </c>
      <c r="AM372" s="163">
        <v>1</v>
      </c>
      <c r="AN372" s="163">
        <v>160</v>
      </c>
      <c r="AO372" s="163">
        <v>6</v>
      </c>
      <c r="AP372" s="163">
        <v>3</v>
      </c>
      <c r="AQ372" s="163">
        <v>1</v>
      </c>
      <c r="AR372" s="163">
        <v>6</v>
      </c>
      <c r="AS372" s="283">
        <v>7.3469386999999997E-2</v>
      </c>
      <c r="AT372" s="283">
        <v>0.21768707400000001</v>
      </c>
      <c r="AU372" s="283">
        <v>0.32233010000000001</v>
      </c>
      <c r="AV372" s="283">
        <v>0.29708738000000001</v>
      </c>
      <c r="AW372" s="283">
        <v>9.1262140000000005E-2</v>
      </c>
      <c r="AX372" s="283">
        <v>0.43689319999999998</v>
      </c>
      <c r="AY372" s="363">
        <v>113.88500000000001</v>
      </c>
      <c r="AZ372" s="283">
        <v>0.10533708</v>
      </c>
      <c r="BA372" s="283">
        <v>0.46561886000000002</v>
      </c>
      <c r="BB372" s="283">
        <v>0.18271119799999999</v>
      </c>
      <c r="BC372" s="283">
        <v>0.35166994099999999</v>
      </c>
      <c r="BD372" s="164">
        <v>0.34482758600000002</v>
      </c>
      <c r="BE372" s="164">
        <v>0.28464977600000002</v>
      </c>
      <c r="BF372" s="164">
        <v>0.34196185200000001</v>
      </c>
      <c r="BG372" s="164">
        <v>0.49180327800000001</v>
      </c>
      <c r="BH372" s="164">
        <v>0.83376512999999997</v>
      </c>
      <c r="BI372" s="164">
        <v>0.20715350199999999</v>
      </c>
      <c r="BJ372" s="165">
        <v>133.83422625723</v>
      </c>
      <c r="BK372" s="164">
        <v>0.35686739022865099</v>
      </c>
      <c r="BL372" s="165">
        <v>27.6195316574895</v>
      </c>
      <c r="BM372" s="165">
        <v>113.59841430554</v>
      </c>
      <c r="BN372" s="165">
        <v>129.02292667113801</v>
      </c>
      <c r="BO372" s="165">
        <v>-0.63110790460303001</v>
      </c>
      <c r="BP372" s="165">
        <v>8.3764009699225408</v>
      </c>
      <c r="BQ372" s="165">
        <v>65.260211343121298</v>
      </c>
      <c r="BR372" s="165">
        <v>32.784510921629703</v>
      </c>
      <c r="BS372" s="289">
        <v>6.7399264598974904</v>
      </c>
      <c r="BT372" s="297"/>
      <c r="BU372" s="284"/>
      <c r="BV372" s="298"/>
      <c r="BW372" s="297"/>
      <c r="BX372" s="297"/>
      <c r="BY372" s="297"/>
      <c r="BZ372" s="297"/>
      <c r="CA372" s="284"/>
      <c r="CB372" s="298"/>
      <c r="CC372" s="297"/>
      <c r="CD372" s="284"/>
      <c r="CE372" s="352"/>
      <c r="CF372" s="298"/>
      <c r="CG372" s="297"/>
      <c r="CH372" s="284"/>
      <c r="CI372" s="352"/>
      <c r="CJ372" s="298"/>
      <c r="CK372" s="297"/>
      <c r="CL372" s="284"/>
      <c r="CM372" s="352"/>
      <c r="CN372" s="298"/>
      <c r="CO372" s="297"/>
      <c r="CP372" s="284"/>
      <c r="CQ372" s="352"/>
      <c r="CR372" s="298"/>
      <c r="CS372" s="297">
        <v>82</v>
      </c>
      <c r="CT372" s="284">
        <v>602</v>
      </c>
      <c r="CU372" s="352">
        <v>6</v>
      </c>
      <c r="CV372" s="352">
        <v>3</v>
      </c>
      <c r="CW372" s="298">
        <v>0</v>
      </c>
      <c r="CX372" s="297">
        <v>105</v>
      </c>
      <c r="CY372" s="284">
        <v>810.1</v>
      </c>
      <c r="CZ372" s="352">
        <v>17</v>
      </c>
      <c r="DA372" s="352">
        <v>7</v>
      </c>
      <c r="DB372" s="298">
        <v>2</v>
      </c>
      <c r="DC372" s="297"/>
      <c r="DD372" s="284"/>
      <c r="DE372" s="352"/>
      <c r="DF372" s="352"/>
      <c r="DG372" s="298"/>
      <c r="DH372" s="320">
        <v>23</v>
      </c>
      <c r="DI372" s="319">
        <v>7.95174241065979</v>
      </c>
      <c r="DP372" s="165"/>
      <c r="DQ372" s="165"/>
      <c r="DR372" s="165"/>
      <c r="ED372" s="165"/>
      <c r="EE372" s="165"/>
      <c r="EF372" s="165"/>
      <c r="EG372" s="165"/>
      <c r="EH372" s="166"/>
      <c r="EI372" s="165"/>
      <c r="EJ372" s="164"/>
      <c r="EK372" s="164"/>
      <c r="EL372" s="283"/>
      <c r="EM372" s="283"/>
      <c r="EN372" s="283"/>
      <c r="EO372" s="283"/>
      <c r="EP372" s="283"/>
      <c r="EQ372" s="283"/>
      <c r="ER372" s="165"/>
      <c r="ES372" s="166"/>
      <c r="ET372" s="166"/>
      <c r="EU372" s="166"/>
      <c r="EV372" s="166"/>
      <c r="EW372" s="166"/>
      <c r="EX372" s="289"/>
    </row>
    <row r="373" spans="1:160" ht="13" customHeight="1">
      <c r="A373" s="160" t="s">
        <v>15</v>
      </c>
      <c r="B373" s="160">
        <v>11913</v>
      </c>
      <c r="C373" s="160">
        <v>20308</v>
      </c>
      <c r="D373" s="160">
        <v>676694</v>
      </c>
      <c r="E373" s="160" t="s">
        <v>614</v>
      </c>
      <c r="G373" s="175"/>
      <c r="H373" s="162" t="s">
        <v>2437</v>
      </c>
      <c r="I373" s="162" t="s">
        <v>247</v>
      </c>
      <c r="J373" s="161">
        <v>28</v>
      </c>
      <c r="K373" s="161">
        <v>8</v>
      </c>
      <c r="L373" s="161" t="s">
        <v>837</v>
      </c>
      <c r="Z373" s="163">
        <v>148</v>
      </c>
      <c r="AA373" s="163">
        <v>513</v>
      </c>
      <c r="AB373" s="163">
        <v>461</v>
      </c>
      <c r="AC373" s="163">
        <v>101</v>
      </c>
      <c r="AD373" s="163">
        <v>65</v>
      </c>
      <c r="AE373" s="163">
        <v>20</v>
      </c>
      <c r="AF373" s="163">
        <v>3</v>
      </c>
      <c r="AG373" s="163">
        <v>13</v>
      </c>
      <c r="AH373" s="163">
        <v>51</v>
      </c>
      <c r="AI373" s="163">
        <v>61</v>
      </c>
      <c r="AJ373" s="163">
        <v>11</v>
      </c>
      <c r="AK373" s="163">
        <v>3</v>
      </c>
      <c r="AL373" s="163">
        <v>35</v>
      </c>
      <c r="AM373" s="163">
        <v>0</v>
      </c>
      <c r="AN373" s="163">
        <v>117</v>
      </c>
      <c r="AO373" s="163">
        <v>10</v>
      </c>
      <c r="AP373" s="163">
        <v>4</v>
      </c>
      <c r="AQ373" s="163">
        <v>3</v>
      </c>
      <c r="AR373" s="163">
        <v>17</v>
      </c>
      <c r="AS373" s="283">
        <v>6.8226120000000001E-2</v>
      </c>
      <c r="AT373" s="283">
        <v>0.22807017500000001</v>
      </c>
      <c r="AU373" s="283">
        <v>0.43589744000000002</v>
      </c>
      <c r="AV373" s="283">
        <v>0.21652421999999999</v>
      </c>
      <c r="AW373" s="283">
        <v>6.8376069999999997E-2</v>
      </c>
      <c r="AX373" s="283">
        <v>0.36752137000000001</v>
      </c>
      <c r="AY373" s="363">
        <v>109.964</v>
      </c>
      <c r="AZ373" s="283">
        <v>0.12424409</v>
      </c>
      <c r="BA373" s="283">
        <v>0.42982456099999999</v>
      </c>
      <c r="BB373" s="283">
        <v>0.18128654899999999</v>
      </c>
      <c r="BC373" s="283">
        <v>0.38888888799999999</v>
      </c>
      <c r="BD373" s="164">
        <v>0.26268656699999998</v>
      </c>
      <c r="BE373" s="164">
        <v>0.21908893700000001</v>
      </c>
      <c r="BF373" s="164">
        <v>0.28627450900000001</v>
      </c>
      <c r="BG373" s="164">
        <v>0.36008676699999997</v>
      </c>
      <c r="BH373" s="164">
        <v>0.64636127600000004</v>
      </c>
      <c r="BI373" s="164">
        <v>0.14099782999999999</v>
      </c>
      <c r="BJ373" s="165">
        <v>91.093490092185306</v>
      </c>
      <c r="BK373" s="164">
        <v>0.28458094643611498</v>
      </c>
      <c r="BL373" s="165">
        <v>-10.569290072844201</v>
      </c>
      <c r="BM373" s="165">
        <v>49.440460673346202</v>
      </c>
      <c r="BN373" s="165">
        <v>85.515898872045696</v>
      </c>
      <c r="BO373" s="165">
        <v>-0.65972817478370405</v>
      </c>
      <c r="BP373" s="165">
        <v>2.1992432773113202</v>
      </c>
      <c r="BQ373" s="165">
        <v>19.5937986080991</v>
      </c>
      <c r="BR373" s="165">
        <v>-6.3026279147722999</v>
      </c>
      <c r="BS373" s="289">
        <v>2.02360303423304</v>
      </c>
      <c r="BT373" s="297"/>
      <c r="BU373" s="284"/>
      <c r="BV373" s="298"/>
      <c r="BW373" s="297"/>
      <c r="BX373" s="297"/>
      <c r="BY373" s="297"/>
      <c r="BZ373" s="297"/>
      <c r="CA373" s="284"/>
      <c r="CB373" s="298"/>
      <c r="CC373" s="297"/>
      <c r="CD373" s="284"/>
      <c r="CE373" s="352"/>
      <c r="CF373" s="298"/>
      <c r="CG373" s="297"/>
      <c r="CH373" s="284"/>
      <c r="CI373" s="352"/>
      <c r="CJ373" s="298"/>
      <c r="CK373" s="297"/>
      <c r="CL373" s="284"/>
      <c r="CM373" s="352"/>
      <c r="CN373" s="298"/>
      <c r="CO373" s="297"/>
      <c r="CP373" s="284"/>
      <c r="CQ373" s="352"/>
      <c r="CR373" s="298"/>
      <c r="CS373" s="297">
        <v>1</v>
      </c>
      <c r="CT373" s="284">
        <v>1</v>
      </c>
      <c r="CU373" s="352">
        <v>0</v>
      </c>
      <c r="CV373" s="352"/>
      <c r="CW373" s="298"/>
      <c r="CX373" s="297">
        <v>144</v>
      </c>
      <c r="CY373" s="284">
        <v>1144</v>
      </c>
      <c r="CZ373" s="352">
        <v>6</v>
      </c>
      <c r="DA373" s="352">
        <v>14</v>
      </c>
      <c r="DB373" s="298">
        <v>-1</v>
      </c>
      <c r="DC373" s="297"/>
      <c r="DD373" s="284"/>
      <c r="DE373" s="352"/>
      <c r="DF373" s="352"/>
      <c r="DG373" s="298"/>
      <c r="DH373" s="320">
        <v>6</v>
      </c>
      <c r="DI373" s="319">
        <v>8.7797048091888392</v>
      </c>
      <c r="DP373" s="165"/>
      <c r="DQ373" s="165"/>
      <c r="DR373" s="165"/>
      <c r="ED373" s="165"/>
      <c r="EE373" s="165"/>
      <c r="EF373" s="165"/>
      <c r="EG373" s="165"/>
      <c r="EH373" s="166"/>
      <c r="EI373" s="165"/>
      <c r="EJ373" s="164"/>
      <c r="EK373" s="164"/>
      <c r="EL373" s="283"/>
      <c r="EM373" s="283"/>
      <c r="EN373" s="283"/>
      <c r="EO373" s="283"/>
      <c r="EP373" s="283"/>
      <c r="EQ373" s="283"/>
      <c r="ER373" s="165"/>
      <c r="ES373" s="166"/>
      <c r="ET373" s="166"/>
      <c r="EU373" s="166"/>
      <c r="EV373" s="166"/>
      <c r="EW373" s="166"/>
      <c r="EX373" s="289"/>
    </row>
    <row r="374" spans="1:160" ht="13" customHeight="1">
      <c r="A374" s="160" t="s">
        <v>15</v>
      </c>
      <c r="B374" s="160">
        <v>9784</v>
      </c>
      <c r="C374" s="160">
        <v>11489</v>
      </c>
      <c r="D374" s="160">
        <v>572191</v>
      </c>
      <c r="E374" s="160" t="s">
        <v>438</v>
      </c>
      <c r="G374" s="175"/>
      <c r="H374" s="162" t="s">
        <v>288</v>
      </c>
      <c r="I374" s="162" t="s">
        <v>3348</v>
      </c>
      <c r="J374" s="161">
        <v>33</v>
      </c>
      <c r="K374" s="161">
        <v>8</v>
      </c>
      <c r="L374" s="161" t="s">
        <v>837</v>
      </c>
      <c r="Z374" s="163">
        <v>113</v>
      </c>
      <c r="AA374" s="163">
        <v>300</v>
      </c>
      <c r="AB374" s="163">
        <v>269</v>
      </c>
      <c r="AC374" s="163">
        <v>52</v>
      </c>
      <c r="AD374" s="163">
        <v>37</v>
      </c>
      <c r="AE374" s="163">
        <v>9</v>
      </c>
      <c r="AF374" s="163">
        <v>1</v>
      </c>
      <c r="AG374" s="163">
        <v>5</v>
      </c>
      <c r="AH374" s="163">
        <v>35</v>
      </c>
      <c r="AI374" s="163">
        <v>21</v>
      </c>
      <c r="AJ374" s="163">
        <v>12</v>
      </c>
      <c r="AK374" s="163">
        <v>1</v>
      </c>
      <c r="AL374" s="163">
        <v>23</v>
      </c>
      <c r="AM374" s="163">
        <v>0</v>
      </c>
      <c r="AN374" s="163">
        <v>105</v>
      </c>
      <c r="AO374" s="163">
        <v>0</v>
      </c>
      <c r="AP374" s="163">
        <v>4</v>
      </c>
      <c r="AQ374" s="163">
        <v>4</v>
      </c>
      <c r="AR374" s="163">
        <v>3</v>
      </c>
      <c r="AS374" s="283">
        <v>7.6666665999999994E-2</v>
      </c>
      <c r="AT374" s="283">
        <v>0.35</v>
      </c>
      <c r="AU374" s="283">
        <v>0.45930232999999998</v>
      </c>
      <c r="AV374" s="283">
        <v>0.15116278999999999</v>
      </c>
      <c r="AW374" s="283">
        <v>0.11627907</v>
      </c>
      <c r="AX374" s="283">
        <v>0.40116278999999999</v>
      </c>
      <c r="AY374" s="363">
        <v>111.767</v>
      </c>
      <c r="AZ374" s="283">
        <v>0.18076285</v>
      </c>
      <c r="BA374" s="283">
        <v>0.41358024599999998</v>
      </c>
      <c r="BB374" s="283">
        <v>0.222222222</v>
      </c>
      <c r="BC374" s="283">
        <v>0.36419752999999999</v>
      </c>
      <c r="BD374" s="164">
        <v>0.288343558</v>
      </c>
      <c r="BE374" s="164">
        <v>0.19330855</v>
      </c>
      <c r="BF374" s="164">
        <v>0.25337837800000002</v>
      </c>
      <c r="BG374" s="164">
        <v>0.28996282499999998</v>
      </c>
      <c r="BH374" s="164">
        <v>0.54334120299999999</v>
      </c>
      <c r="BI374" s="164">
        <v>9.6654274999999998E-2</v>
      </c>
      <c r="BJ374" s="165">
        <v>61.533556047259601</v>
      </c>
      <c r="BK374" s="164">
        <v>0.2418962217666</v>
      </c>
      <c r="BL374" s="165">
        <v>-16.487445228810699</v>
      </c>
      <c r="BM374" s="165">
        <v>18.6059762601895</v>
      </c>
      <c r="BN374" s="165">
        <v>49.8925371705717</v>
      </c>
      <c r="BO374" s="165">
        <v>0.52049657552420803</v>
      </c>
      <c r="BP374" s="165">
        <v>2.6084064543247201</v>
      </c>
      <c r="BQ374" s="165">
        <v>4.1561790834336199</v>
      </c>
      <c r="BR374" s="165">
        <v>-15.3672579760507</v>
      </c>
      <c r="BS374" s="289">
        <v>0.42924073949477598</v>
      </c>
      <c r="BT374" s="297"/>
      <c r="BU374" s="284"/>
      <c r="BV374" s="298"/>
      <c r="BW374" s="297"/>
      <c r="BX374" s="297"/>
      <c r="BY374" s="297"/>
      <c r="BZ374" s="297"/>
      <c r="CA374" s="284"/>
      <c r="CB374" s="298"/>
      <c r="CC374" s="297"/>
      <c r="CD374" s="284"/>
      <c r="CE374" s="352"/>
      <c r="CF374" s="298"/>
      <c r="CG374" s="297"/>
      <c r="CH374" s="284"/>
      <c r="CI374" s="352"/>
      <c r="CJ374" s="298"/>
      <c r="CK374" s="297"/>
      <c r="CL374" s="284"/>
      <c r="CM374" s="352"/>
      <c r="CN374" s="298"/>
      <c r="CO374" s="297"/>
      <c r="CP374" s="284"/>
      <c r="CQ374" s="352"/>
      <c r="CR374" s="298"/>
      <c r="CS374" s="297">
        <v>3</v>
      </c>
      <c r="CT374" s="284">
        <v>11</v>
      </c>
      <c r="CU374" s="352">
        <v>-1</v>
      </c>
      <c r="CV374" s="352">
        <v>0</v>
      </c>
      <c r="CW374" s="298">
        <v>0</v>
      </c>
      <c r="CX374" s="297">
        <v>103</v>
      </c>
      <c r="CY374" s="284">
        <v>724.2</v>
      </c>
      <c r="CZ374" s="352">
        <v>12</v>
      </c>
      <c r="DA374" s="352">
        <v>11</v>
      </c>
      <c r="DB374" s="298">
        <v>2</v>
      </c>
      <c r="DC374" s="297"/>
      <c r="DD374" s="284"/>
      <c r="DE374" s="352"/>
      <c r="DF374" s="352"/>
      <c r="DG374" s="298"/>
      <c r="DH374" s="320">
        <v>11</v>
      </c>
      <c r="DI374" s="319">
        <v>9.5473167896270699</v>
      </c>
      <c r="DP374" s="165"/>
      <c r="DQ374" s="165"/>
      <c r="DR374" s="165"/>
      <c r="ED374" s="165"/>
      <c r="EE374" s="165"/>
      <c r="EF374" s="165"/>
      <c r="EG374" s="165"/>
      <c r="EH374" s="166"/>
      <c r="EI374" s="165"/>
      <c r="EJ374" s="164"/>
      <c r="EK374" s="164"/>
      <c r="EL374" s="283"/>
      <c r="EM374" s="283"/>
      <c r="EN374" s="283"/>
      <c r="EO374" s="283"/>
      <c r="EP374" s="283"/>
      <c r="EQ374" s="283"/>
      <c r="ER374" s="165"/>
      <c r="ES374" s="166"/>
      <c r="ET374" s="166"/>
      <c r="EU374" s="166"/>
      <c r="EV374" s="166"/>
      <c r="EW374" s="166"/>
      <c r="EX374" s="289"/>
    </row>
    <row r="375" spans="1:160" ht="13" customHeight="1">
      <c r="A375" s="160" t="s">
        <v>15</v>
      </c>
      <c r="B375" s="160">
        <v>11795</v>
      </c>
      <c r="C375" s="160">
        <v>26466</v>
      </c>
      <c r="D375" s="160">
        <v>670242</v>
      </c>
      <c r="E375" s="160" t="s">
        <v>567</v>
      </c>
      <c r="G375" s="175"/>
      <c r="H375" s="162" t="s">
        <v>3101</v>
      </c>
      <c r="I375" s="162" t="s">
        <v>531</v>
      </c>
      <c r="J375" s="160">
        <v>26</v>
      </c>
      <c r="K375" s="161">
        <v>9</v>
      </c>
      <c r="L375" s="161" t="s">
        <v>46</v>
      </c>
      <c r="Z375" s="163">
        <v>75</v>
      </c>
      <c r="AA375" s="163">
        <v>261</v>
      </c>
      <c r="AB375" s="163">
        <v>220</v>
      </c>
      <c r="AC375" s="163">
        <v>57</v>
      </c>
      <c r="AD375" s="163">
        <v>26</v>
      </c>
      <c r="AE375" s="163">
        <v>17</v>
      </c>
      <c r="AF375" s="163">
        <v>1</v>
      </c>
      <c r="AG375" s="163">
        <v>13</v>
      </c>
      <c r="AH375" s="163">
        <v>26</v>
      </c>
      <c r="AI375" s="163">
        <v>37</v>
      </c>
      <c r="AJ375" s="163">
        <v>3</v>
      </c>
      <c r="AK375" s="163">
        <v>0</v>
      </c>
      <c r="AL375" s="163">
        <v>24</v>
      </c>
      <c r="AM375" s="163">
        <v>0</v>
      </c>
      <c r="AN375" s="163">
        <v>95</v>
      </c>
      <c r="AO375" s="163">
        <v>16</v>
      </c>
      <c r="AP375" s="163">
        <v>1</v>
      </c>
      <c r="AQ375" s="163">
        <v>0</v>
      </c>
      <c r="AR375" s="163">
        <v>2</v>
      </c>
      <c r="AS375" s="283">
        <v>9.1954021999999996E-2</v>
      </c>
      <c r="AT375" s="283">
        <v>0.36398467400000001</v>
      </c>
      <c r="AU375" s="283">
        <v>0.47619048000000003</v>
      </c>
      <c r="AV375" s="283">
        <v>0.16666666999999999</v>
      </c>
      <c r="AW375" s="283">
        <v>0.17460317</v>
      </c>
      <c r="AX375" s="283">
        <v>0.53174602999999998</v>
      </c>
      <c r="AY375" s="363">
        <v>116.824</v>
      </c>
      <c r="AZ375" s="283">
        <v>0.17361784999999999</v>
      </c>
      <c r="BA375" s="283">
        <v>0.30158730099999997</v>
      </c>
      <c r="BB375" s="283">
        <v>0.222222222</v>
      </c>
      <c r="BC375" s="283">
        <v>0.47619047599999997</v>
      </c>
      <c r="BD375" s="164">
        <v>0.38938053</v>
      </c>
      <c r="BE375" s="164">
        <v>0.25909090899999998</v>
      </c>
      <c r="BF375" s="164">
        <v>0.37164750899999999</v>
      </c>
      <c r="BG375" s="164">
        <v>0.52272727200000002</v>
      </c>
      <c r="BH375" s="164">
        <v>0.89437478100000001</v>
      </c>
      <c r="BI375" s="164">
        <v>0.26363636299999998</v>
      </c>
      <c r="BJ375" s="165">
        <v>170.32571650840501</v>
      </c>
      <c r="BK375" s="164">
        <v>0.385238025837017</v>
      </c>
      <c r="BL375" s="165">
        <v>15.767531022971699</v>
      </c>
      <c r="BM375" s="165">
        <v>46.298807718402003</v>
      </c>
      <c r="BN375" s="165">
        <v>155.45090401506801</v>
      </c>
      <c r="BO375" s="165">
        <v>-1.37328411483516</v>
      </c>
      <c r="BP375" s="165">
        <v>-0.107666686177253</v>
      </c>
      <c r="BQ375" s="165">
        <v>20.232181885589199</v>
      </c>
      <c r="BR375" s="165">
        <v>16.4521202822982</v>
      </c>
      <c r="BS375" s="289">
        <v>2.08953380973864</v>
      </c>
      <c r="BT375" s="297"/>
      <c r="BU375" s="284"/>
      <c r="BV375" s="298"/>
      <c r="BW375" s="297"/>
      <c r="BX375" s="297"/>
      <c r="BY375" s="297"/>
      <c r="BZ375" s="297"/>
      <c r="CA375" s="284"/>
      <c r="CB375" s="298"/>
      <c r="CC375" s="297"/>
      <c r="CD375" s="284"/>
      <c r="CE375" s="352"/>
      <c r="CF375" s="298"/>
      <c r="CG375" s="297"/>
      <c r="CH375" s="284"/>
      <c r="CI375" s="352"/>
      <c r="CJ375" s="298"/>
      <c r="CK375" s="297"/>
      <c r="CL375" s="284"/>
      <c r="CM375" s="352"/>
      <c r="CN375" s="298"/>
      <c r="CO375" s="297"/>
      <c r="CP375" s="284"/>
      <c r="CQ375" s="352"/>
      <c r="CR375" s="298"/>
      <c r="CS375" s="297">
        <v>24</v>
      </c>
      <c r="CT375" s="284">
        <v>156.1</v>
      </c>
      <c r="CU375" s="352">
        <v>0</v>
      </c>
      <c r="CV375" s="352">
        <v>-2</v>
      </c>
      <c r="CW375" s="298">
        <v>0</v>
      </c>
      <c r="CX375" s="297"/>
      <c r="CY375" s="284"/>
      <c r="CZ375" s="352"/>
      <c r="DA375" s="352"/>
      <c r="DB375" s="298"/>
      <c r="DC375" s="297">
        <v>34</v>
      </c>
      <c r="DD375" s="284">
        <v>267.2</v>
      </c>
      <c r="DE375" s="352">
        <v>0</v>
      </c>
      <c r="DF375" s="352">
        <v>-1</v>
      </c>
      <c r="DG375" s="298">
        <v>0</v>
      </c>
      <c r="DH375" s="320">
        <v>0</v>
      </c>
      <c r="DI375" s="319">
        <v>-4.9284459352493197</v>
      </c>
      <c r="DP375" s="165"/>
      <c r="DQ375" s="165"/>
      <c r="DR375" s="165"/>
      <c r="ED375" s="165"/>
      <c r="EE375" s="165"/>
      <c r="EF375" s="165"/>
      <c r="EG375" s="165"/>
      <c r="EH375" s="166"/>
      <c r="EI375" s="165"/>
      <c r="EJ375" s="164"/>
      <c r="EK375" s="164"/>
      <c r="EL375" s="283"/>
      <c r="EM375" s="283"/>
      <c r="EN375" s="283"/>
      <c r="EO375" s="283"/>
      <c r="EP375" s="283"/>
      <c r="EQ375" s="283"/>
      <c r="ER375" s="165"/>
      <c r="ES375" s="166"/>
      <c r="ET375" s="166"/>
      <c r="EU375" s="166"/>
      <c r="EV375" s="166"/>
      <c r="EW375" s="166"/>
      <c r="EX375" s="289"/>
    </row>
    <row r="376" spans="1:160" ht="13" customHeight="1">
      <c r="A376" s="160" t="s">
        <v>15</v>
      </c>
      <c r="B376" s="160">
        <v>9108</v>
      </c>
      <c r="C376" s="160">
        <v>11737</v>
      </c>
      <c r="D376" s="160">
        <v>592206</v>
      </c>
      <c r="E376" s="160" t="s">
        <v>13</v>
      </c>
      <c r="G376" s="175"/>
      <c r="H376" s="162" t="s">
        <v>364</v>
      </c>
      <c r="I376" s="162" t="s">
        <v>220</v>
      </c>
      <c r="J376" s="161">
        <v>32</v>
      </c>
      <c r="K376" s="161">
        <v>9</v>
      </c>
      <c r="L376" s="161" t="s">
        <v>837</v>
      </c>
      <c r="Z376" s="163">
        <v>162</v>
      </c>
      <c r="AA376" s="163">
        <v>659</v>
      </c>
      <c r="AB376" s="163">
        <v>606</v>
      </c>
      <c r="AC376" s="163">
        <v>154</v>
      </c>
      <c r="AD376" s="163">
        <v>97</v>
      </c>
      <c r="AE376" s="163">
        <v>30</v>
      </c>
      <c r="AF376" s="163">
        <v>4</v>
      </c>
      <c r="AG376" s="163">
        <v>23</v>
      </c>
      <c r="AH376" s="163">
        <v>80</v>
      </c>
      <c r="AI376" s="163">
        <v>86</v>
      </c>
      <c r="AJ376" s="163">
        <v>6</v>
      </c>
      <c r="AK376" s="163">
        <v>2</v>
      </c>
      <c r="AL376" s="163">
        <v>41</v>
      </c>
      <c r="AM376" s="163">
        <v>2</v>
      </c>
      <c r="AN376" s="163">
        <v>139</v>
      </c>
      <c r="AO376" s="163">
        <v>10</v>
      </c>
      <c r="AP376" s="163">
        <v>2</v>
      </c>
      <c r="AQ376" s="163">
        <v>0</v>
      </c>
      <c r="AR376" s="163">
        <v>14</v>
      </c>
      <c r="AS376" s="283">
        <v>6.2215476999999998E-2</v>
      </c>
      <c r="AT376" s="283">
        <v>0.210925644</v>
      </c>
      <c r="AU376" s="283">
        <v>0.38592750999999997</v>
      </c>
      <c r="AV376" s="283">
        <v>0.24307036000000001</v>
      </c>
      <c r="AW376" s="283">
        <v>7.8891260000000005E-2</v>
      </c>
      <c r="AX376" s="283">
        <v>0.37739872000000002</v>
      </c>
      <c r="AY376" s="363">
        <v>113.057</v>
      </c>
      <c r="AZ376" s="283">
        <v>0.16006811000000001</v>
      </c>
      <c r="BA376" s="283">
        <v>0.37526652399999999</v>
      </c>
      <c r="BB376" s="283">
        <v>0.236673773</v>
      </c>
      <c r="BC376" s="283">
        <v>0.38805970099999998</v>
      </c>
      <c r="BD376" s="164">
        <v>0.29372197300000003</v>
      </c>
      <c r="BE376" s="164">
        <v>0.25412541199999999</v>
      </c>
      <c r="BF376" s="164">
        <v>0.31107738899999998</v>
      </c>
      <c r="BG376" s="164">
        <v>0.43069306899999998</v>
      </c>
      <c r="BH376" s="164">
        <v>0.74177045799999997</v>
      </c>
      <c r="BI376" s="164">
        <v>0.17656765699999999</v>
      </c>
      <c r="BJ376" s="165">
        <v>112.40926299579399</v>
      </c>
      <c r="BK376" s="164">
        <v>0.32075803446806</v>
      </c>
      <c r="BL376" s="165">
        <v>5.6111228800791304</v>
      </c>
      <c r="BM376" s="165">
        <v>82.699672084249798</v>
      </c>
      <c r="BN376" s="165">
        <v>104.96917554015999</v>
      </c>
      <c r="BO376" s="165">
        <v>-0.88624453529969405</v>
      </c>
      <c r="BP376" s="165">
        <v>-3.8324048668146098</v>
      </c>
      <c r="BQ376" s="165">
        <v>3.55430680484911</v>
      </c>
      <c r="BR376" s="165">
        <v>8.3490129508363403E-2</v>
      </c>
      <c r="BS376" s="289">
        <v>0.367080737061102</v>
      </c>
      <c r="BT376" s="297"/>
      <c r="BU376" s="284"/>
      <c r="BV376" s="298"/>
      <c r="BW376" s="297"/>
      <c r="BX376" s="297"/>
      <c r="BY376" s="297"/>
      <c r="BZ376" s="297"/>
      <c r="CA376" s="284"/>
      <c r="CB376" s="298"/>
      <c r="CC376" s="297"/>
      <c r="CD376" s="284"/>
      <c r="CE376" s="352"/>
      <c r="CF376" s="298"/>
      <c r="CG376" s="297"/>
      <c r="CH376" s="284"/>
      <c r="CI376" s="352"/>
      <c r="CJ376" s="298"/>
      <c r="CK376" s="297"/>
      <c r="CL376" s="284"/>
      <c r="CM376" s="352"/>
      <c r="CN376" s="298"/>
      <c r="CO376" s="297"/>
      <c r="CP376" s="284"/>
      <c r="CQ376" s="352"/>
      <c r="CR376" s="298"/>
      <c r="CS376" s="297"/>
      <c r="CT376" s="284"/>
      <c r="CU376" s="352"/>
      <c r="CV376" s="352"/>
      <c r="CW376" s="298"/>
      <c r="CX376" s="297"/>
      <c r="CY376" s="284"/>
      <c r="CZ376" s="352"/>
      <c r="DA376" s="352"/>
      <c r="DB376" s="298"/>
      <c r="DC376" s="297">
        <v>156</v>
      </c>
      <c r="DD376" s="284">
        <v>1362.2</v>
      </c>
      <c r="DE376" s="352">
        <v>-11</v>
      </c>
      <c r="DF376" s="352">
        <v>-8</v>
      </c>
      <c r="DG376" s="298">
        <v>-6</v>
      </c>
      <c r="DH376" s="320">
        <v>-11</v>
      </c>
      <c r="DI376" s="319">
        <v>-18.443394184112499</v>
      </c>
      <c r="DP376" s="165"/>
      <c r="DQ376" s="165"/>
      <c r="DR376" s="165"/>
      <c r="ED376" s="165"/>
      <c r="EE376" s="165"/>
      <c r="EF376" s="165"/>
      <c r="EG376" s="165"/>
      <c r="EH376" s="166"/>
      <c r="EI376" s="165"/>
      <c r="EJ376" s="164"/>
      <c r="EK376" s="164"/>
      <c r="EL376" s="283"/>
      <c r="EM376" s="283"/>
      <c r="EN376" s="283"/>
      <c r="EO376" s="283"/>
      <c r="EP376" s="283"/>
      <c r="EQ376" s="283"/>
      <c r="ER376" s="165"/>
      <c r="ES376" s="166"/>
      <c r="ET376" s="166"/>
      <c r="EU376" s="166"/>
      <c r="EV376" s="166"/>
      <c r="EW376" s="166"/>
      <c r="EX376" s="289"/>
    </row>
    <row r="377" spans="1:160" ht="13" customHeight="1">
      <c r="A377" s="160" t="s">
        <v>15</v>
      </c>
      <c r="G377" s="175"/>
      <c r="H377" s="162" t="s">
        <v>3830</v>
      </c>
      <c r="Z377" s="163"/>
      <c r="BT377" s="305"/>
      <c r="BU377" s="306"/>
      <c r="BV377" s="308"/>
      <c r="BW377" s="305"/>
      <c r="BX377" s="305"/>
      <c r="BY377" s="305"/>
      <c r="BZ377" s="305"/>
      <c r="CA377" s="306"/>
      <c r="CB377" s="308"/>
      <c r="CC377" s="305"/>
      <c r="CD377" s="306"/>
      <c r="CE377" s="354"/>
      <c r="CF377" s="308"/>
      <c r="CG377" s="305"/>
      <c r="CH377" s="306"/>
      <c r="CI377" s="354"/>
      <c r="CJ377" s="308"/>
      <c r="CK377" s="305"/>
      <c r="CL377" s="306"/>
      <c r="CM377" s="354"/>
      <c r="CN377" s="308"/>
      <c r="CO377" s="305"/>
      <c r="CP377" s="306"/>
      <c r="CQ377" s="354"/>
      <c r="CR377" s="308"/>
      <c r="CS377" s="297"/>
      <c r="CT377" s="284"/>
      <c r="CU377" s="352"/>
      <c r="CV377" s="352"/>
      <c r="CW377" s="298"/>
      <c r="CX377" s="297"/>
      <c r="CY377" s="284"/>
      <c r="CZ377" s="352"/>
      <c r="DA377" s="352"/>
      <c r="DB377" s="298"/>
      <c r="DC377" s="297"/>
      <c r="DD377" s="284"/>
      <c r="DE377" s="352"/>
      <c r="DF377" s="352"/>
      <c r="DG377" s="298"/>
      <c r="DH377" s="320"/>
      <c r="DI377" s="318"/>
    </row>
    <row r="378" spans="1:160" ht="13" customHeight="1">
      <c r="A378" s="160" t="s">
        <v>15</v>
      </c>
      <c r="G378" s="175"/>
      <c r="H378" s="162" t="s">
        <v>3800</v>
      </c>
      <c r="Z378" s="163"/>
      <c r="BT378" s="305"/>
      <c r="BU378" s="306"/>
      <c r="BV378" s="308"/>
      <c r="BW378" s="305"/>
      <c r="BX378" s="305"/>
      <c r="BY378" s="305"/>
      <c r="BZ378" s="305"/>
      <c r="CA378" s="306"/>
      <c r="CB378" s="308"/>
      <c r="CC378" s="305"/>
      <c r="CD378" s="306"/>
      <c r="CE378" s="354"/>
      <c r="CF378" s="308"/>
      <c r="CG378" s="305"/>
      <c r="CH378" s="306"/>
      <c r="CI378" s="354"/>
      <c r="CJ378" s="308"/>
      <c r="CK378" s="305"/>
      <c r="CL378" s="306"/>
      <c r="CM378" s="354"/>
      <c r="CN378" s="308"/>
      <c r="CO378" s="305"/>
      <c r="CP378" s="306"/>
      <c r="CQ378" s="354"/>
      <c r="CR378" s="308"/>
      <c r="CS378" s="297"/>
      <c r="CT378" s="284"/>
      <c r="CU378" s="352"/>
      <c r="CV378" s="352"/>
      <c r="CW378" s="298"/>
      <c r="CX378" s="297"/>
      <c r="CY378" s="284"/>
      <c r="CZ378" s="352"/>
      <c r="DA378" s="352"/>
      <c r="DB378" s="298"/>
      <c r="DC378" s="297"/>
      <c r="DD378" s="284"/>
      <c r="DE378" s="352"/>
      <c r="DF378" s="352"/>
      <c r="DG378" s="298"/>
      <c r="DH378" s="320"/>
      <c r="DI378" s="318"/>
    </row>
    <row r="379" spans="1:160" ht="13" customHeight="1">
      <c r="A379" s="171" t="s">
        <v>563</v>
      </c>
      <c r="B379" s="317"/>
      <c r="C379" s="317"/>
      <c r="D379" s="317"/>
      <c r="E379" s="171" cm="1">
        <f t="array" ref="E379">SUMPRODUCT(--($A380:$A$2539=A379),--(K380:$K$2539&gt;0))</f>
        <v>41</v>
      </c>
      <c r="F379" s="171"/>
      <c r="G379" s="190"/>
      <c r="H379" s="172"/>
      <c r="I379" s="172"/>
      <c r="J379" s="173"/>
      <c r="K379" s="174">
        <v>0</v>
      </c>
      <c r="L379" s="174"/>
      <c r="M379" s="185"/>
      <c r="N379" s="188"/>
      <c r="O379" s="174"/>
      <c r="P379" s="174"/>
      <c r="Q379" s="174"/>
      <c r="R379" s="174"/>
      <c r="S379" s="174"/>
      <c r="T379" s="174"/>
      <c r="U379" s="174"/>
      <c r="V379" s="174"/>
      <c r="W379" s="174"/>
      <c r="X379" s="174"/>
      <c r="Y379" s="185"/>
      <c r="Z379" s="364" cm="1">
        <f t="array" ref="Z379">SUMPRODUCT(--($A380:$A$2539=$A379),--(Z380:Z$2539))</f>
        <v>1829</v>
      </c>
      <c r="AA379" s="364" cm="1">
        <f t="array" ref="AA379">SUMPRODUCT(--($A380:$A$2539=$A379),--(AA380:AA$2539))</f>
        <v>6886</v>
      </c>
      <c r="AB379" s="364" cm="1">
        <f t="array" ref="AB379">SUMPRODUCT(--($A380:$A$2539=$A379),--(AB380:AB$2539))</f>
        <v>6124</v>
      </c>
      <c r="AC379" s="364" cm="1">
        <f t="array" ref="AC379">SUMPRODUCT(--($A380:$A$2539=$A379),--(AC380:AC$2539))</f>
        <v>1497</v>
      </c>
      <c r="AD379" s="364" cm="1">
        <f t="array" ref="AD379">SUMPRODUCT(--($A380:$A$2539=$A379),--(AD380:AD$2539))</f>
        <v>966</v>
      </c>
      <c r="AE379" s="364" cm="1">
        <f t="array" ref="AE379">SUMPRODUCT(--($A380:$A$2539=$A379),--(AE380:AE$2539))</f>
        <v>298</v>
      </c>
      <c r="AF379" s="364" cm="1">
        <f t="array" ref="AF379">SUMPRODUCT(--($A380:$A$2539=$A379),--(AF380:AF$2539))</f>
        <v>38</v>
      </c>
      <c r="AG379" s="364" cm="1">
        <f t="array" ref="AG379">SUMPRODUCT(--($A380:$A$2539=$A379),--(AG380:AG$2539))</f>
        <v>195</v>
      </c>
      <c r="AH379" s="364" cm="1">
        <f t="array" ref="AH379">SUMPRODUCT(--($A380:$A$2539=$A379),--(AH380:AH$2539))</f>
        <v>781</v>
      </c>
      <c r="AI379" s="364" cm="1">
        <f t="array" ref="AI379">SUMPRODUCT(--($A380:$A$2539=$A379),--(AI380:AI$2539))</f>
        <v>755</v>
      </c>
      <c r="AJ379" s="364" cm="1">
        <f t="array" ref="AJ379">SUMPRODUCT(--($A380:$A$2539=$A379),--(AJ380:AJ$2539))</f>
        <v>156</v>
      </c>
      <c r="AK379" s="364" cm="1">
        <f t="array" ref="AK379">SUMPRODUCT(--($A380:$A$2539=$A379),--(AK380:AK$2539))</f>
        <v>47</v>
      </c>
      <c r="AL379" s="364" cm="1">
        <f t="array" ref="AL379">SUMPRODUCT(--($A380:$A$2539=$A379),--(AL380:AL$2539))</f>
        <v>621</v>
      </c>
      <c r="AM379" s="364" cm="1">
        <f t="array" ref="AM379">SUMPRODUCT(--($A380:$A$2539=$A379),--(AM380:AM$2539))</f>
        <v>18</v>
      </c>
      <c r="AN379" s="364" cm="1">
        <f t="array" ref="AN379">SUMPRODUCT(--($A380:$A$2539=$A379),--(AN380:AN$2539))</f>
        <v>1516</v>
      </c>
      <c r="AO379" s="364" cm="1">
        <f t="array" ref="AO379">SUMPRODUCT(--($A380:$A$2539=$A379),--(AO380:AO$2539))</f>
        <v>76</v>
      </c>
      <c r="AP379" s="364" cm="1">
        <f t="array" ref="AP379">SUMPRODUCT(--($A380:$A$2539=$A379),--(AP380:AP$2539))</f>
        <v>42</v>
      </c>
      <c r="AQ379" s="364" cm="1">
        <f t="array" ref="AQ379">SUMPRODUCT(--($A380:$A$2539=$A379),--(AQ380:AQ$2539))</f>
        <v>22</v>
      </c>
      <c r="AR379" s="364" cm="1">
        <f t="array" ref="AR379">SUMPRODUCT(--($A380:$A$2539=$A379),--(AR380:AR$2539))</f>
        <v>111</v>
      </c>
      <c r="AS379" s="365"/>
      <c r="AT379" s="365"/>
      <c r="AU379" s="365"/>
      <c r="AV379" s="365"/>
      <c r="AW379" s="365"/>
      <c r="AX379" s="365"/>
      <c r="AY379" s="366"/>
      <c r="AZ379" s="365"/>
      <c r="BA379" s="365"/>
      <c r="BB379" s="365"/>
      <c r="BC379" s="365"/>
      <c r="BD379" s="367"/>
      <c r="BE379" s="367">
        <f>AC379/AB379</f>
        <v>0.24444807315480077</v>
      </c>
      <c r="BF379" s="367">
        <f>(AC379+AL379+AM379+AO379)/(AA379-AP379-AQ379)</f>
        <v>0.32424508941659336</v>
      </c>
      <c r="BG379" s="367">
        <f>((AC379-AE379-AF379-AG379)+(AE379*2)+(AF379*3)+(AG379*4))/AB379</f>
        <v>0.40104506858262573</v>
      </c>
      <c r="BH379" s="367">
        <f>BF379+BG379</f>
        <v>0.72529015799921903</v>
      </c>
      <c r="BI379" s="367">
        <f>BG379+BH379</f>
        <v>1.1263352265818447</v>
      </c>
      <c r="BJ379" s="367"/>
      <c r="BK379" s="367"/>
      <c r="BL379" s="366"/>
      <c r="BM379" s="366"/>
      <c r="BN379" s="366"/>
      <c r="BO379" s="368"/>
      <c r="BP379" s="368"/>
      <c r="BQ379" s="366"/>
      <c r="BR379" s="369" cm="1">
        <f t="array" ref="BR379">SUMPRODUCT(--($A380:$A$2539=$A379),--(BR380:BR$2539))</f>
        <v>19.020004571623573</v>
      </c>
      <c r="BS379" s="361" cm="1">
        <f t="array" ref="BS379">SUMPRODUCT(--($A380:$A$2539=$A379),--(BS380:BS$2539))</f>
        <v>22.777468102548692</v>
      </c>
      <c r="BT379" s="238"/>
      <c r="BU379" s="239"/>
      <c r="BV379" s="309"/>
      <c r="BW379" s="238"/>
      <c r="BX379" s="238"/>
      <c r="BY379" s="238"/>
      <c r="BZ379" s="238"/>
      <c r="CA379" s="239"/>
      <c r="CB379" s="309"/>
      <c r="CC379" s="238"/>
      <c r="CD379" s="239"/>
      <c r="CE379" s="353"/>
      <c r="CF379" s="309"/>
      <c r="CG379" s="238"/>
      <c r="CH379" s="239"/>
      <c r="CI379" s="353"/>
      <c r="CJ379" s="309"/>
      <c r="CK379" s="238"/>
      <c r="CL379" s="239"/>
      <c r="CM379" s="353"/>
      <c r="CN379" s="309"/>
      <c r="CO379" s="238"/>
      <c r="CP379" s="239"/>
      <c r="CQ379" s="353"/>
      <c r="CR379" s="309"/>
      <c r="CS379" s="299"/>
      <c r="CT379" s="300"/>
      <c r="CU379" s="356"/>
      <c r="CV379" s="356"/>
      <c r="CW379" s="301"/>
      <c r="CX379" s="299"/>
      <c r="CY379" s="300"/>
      <c r="CZ379" s="356"/>
      <c r="DA379" s="356"/>
      <c r="DB379" s="301"/>
      <c r="DC379" s="299"/>
      <c r="DD379" s="300"/>
      <c r="DE379" s="356"/>
      <c r="DF379" s="356"/>
      <c r="DG379" s="301"/>
      <c r="DH379" s="321" cm="1">
        <f t="array" ref="DH379">SUMPRODUCT(--($A380:$A$2539=$A379),--(DH380:DH$2539))</f>
        <v>10</v>
      </c>
      <c r="DI379" s="381" cm="1">
        <f t="array" ref="DI379">SUMPRODUCT(--($A380:$A$2539=$A379),--(DI380:DI$2539))</f>
        <v>-27.71164640737689</v>
      </c>
      <c r="DJ379" s="364" cm="1">
        <f t="array" ref="DJ379">SUMPRODUCT(--($A380:$A$2539=$A379),--(DJ380:DJ$2539))</f>
        <v>496</v>
      </c>
      <c r="DK379" s="364" cm="1">
        <f t="array" ref="DK379">SUMPRODUCT(--($A380:$A$2539=$A379),--(DK380:DK$2539))</f>
        <v>160</v>
      </c>
      <c r="DL379" s="364" cm="1">
        <f t="array" ref="DL379">SUMPRODUCT(--($A380:$A$2539=$A379),--(DL380:DL$2539))</f>
        <v>2</v>
      </c>
      <c r="DM379" s="364" cm="1">
        <f t="array" ref="DM379">SUMPRODUCT(--($A380:$A$2539=$A379),--(DM380:DM$2539))</f>
        <v>66</v>
      </c>
      <c r="DN379" s="364" cm="1">
        <f t="array" ref="DN379">SUMPRODUCT(--($A380:$A$2539=$A379),--(DN380:DN$2539))</f>
        <v>69</v>
      </c>
      <c r="DO379" s="364" cm="1">
        <f t="array" ref="DO379">SUMPRODUCT(--($A380:$A$2539=$A379),--(DO380:DO$2539))</f>
        <v>30</v>
      </c>
      <c r="DP379" s="369" cm="1">
        <f t="array" ref="DP379">SUMPRODUCT(--($A380:$A$2539=$A379),--(DP380:DP$2539))</f>
        <v>1269.5999999999999</v>
      </c>
      <c r="DQ379" s="369" cm="1">
        <f t="array" ref="DQ379">SUMPRODUCT(--($A380:$A$2539=$A379),--(DQ380:DQ$2539))</f>
        <v>793.09999275207474</v>
      </c>
      <c r="DR379" s="369" cm="1">
        <f t="array" ref="DR379">SUMPRODUCT(--($A380:$A$2539=$A379),--(DR380:DR$2539))</f>
        <v>474.40000081062283</v>
      </c>
      <c r="DS379" s="364" cm="1">
        <f t="array" ref="DS379">SUMPRODUCT(--($A380:$A$2539=$A379),--(DS380:DS$2539))</f>
        <v>5412</v>
      </c>
      <c r="DT379" s="364" cm="1">
        <f t="array" ref="DT379">SUMPRODUCT(--($A380:$A$2539=$A379),--(DT380:DT$2539))</f>
        <v>1238</v>
      </c>
      <c r="DU379" s="364" cm="1">
        <f t="array" ref="DU379">SUMPRODUCT(--($A380:$A$2539=$A379),--(DU380:DU$2539))</f>
        <v>659</v>
      </c>
      <c r="DV379" s="364" cm="1">
        <f t="array" ref="DV379">SUMPRODUCT(--($A380:$A$2539=$A379),--(DV380:DV$2539))</f>
        <v>604</v>
      </c>
      <c r="DW379" s="364" cm="1">
        <f t="array" ref="DW379">SUMPRODUCT(--($A380:$A$2539=$A379),--(DW380:DW$2539))</f>
        <v>174</v>
      </c>
      <c r="DX379" s="364" cm="1">
        <f t="array" ref="DX379">SUMPRODUCT(--($A380:$A$2539=$A379),--(DX380:DX$2539))</f>
        <v>408</v>
      </c>
      <c r="DY379" s="364" cm="1">
        <f t="array" ref="DY379">SUMPRODUCT(--($A380:$A$2539=$A379),--(DY380:DY$2539))</f>
        <v>10</v>
      </c>
      <c r="DZ379" s="364" cm="1">
        <f t="array" ref="DZ379">SUMPRODUCT(--($A380:$A$2539=$A379),--(DZ380:DZ$2539))</f>
        <v>50</v>
      </c>
      <c r="EA379" s="364" cm="1">
        <f t="array" ref="EA379">SUMPRODUCT(--($A380:$A$2539=$A379),--(EA380:EA$2539))</f>
        <v>34</v>
      </c>
      <c r="EB379" s="364" cm="1">
        <f t="array" ref="EB379">SUMPRODUCT(--($A380:$A$2539=$A379),--(EB380:EB$2539))</f>
        <v>5</v>
      </c>
      <c r="EC379" s="364" cm="1">
        <f t="array" ref="EC379">SUMPRODUCT(--($A380:$A$2539=$A379),--(EC380:EC$2539))</f>
        <v>1151</v>
      </c>
      <c r="ED379" s="368">
        <f>EC379/DP379*10</f>
        <v>9.065847511027096</v>
      </c>
      <c r="EE379" s="368">
        <f>DX379/DP379*10</f>
        <v>3.2136105860113422</v>
      </c>
      <c r="EF379" s="368">
        <f>DW379/DP379*10</f>
        <v>1.3705103969754253</v>
      </c>
      <c r="EG379" s="368">
        <f>DX379/DQ379*10</f>
        <v>5.1443702399268831</v>
      </c>
      <c r="EH379" s="371">
        <f>(DT379+DX379+DZ379)/DP379</f>
        <v>1.3358538122243226</v>
      </c>
      <c r="EI379" s="371"/>
      <c r="EJ379" s="367">
        <f>DT379/(DS379-DX379-DY379-DZ379)</f>
        <v>0.25040453074433655</v>
      </c>
      <c r="EK379" s="367"/>
      <c r="EL379" s="372"/>
      <c r="EM379" s="372"/>
      <c r="EN379" s="372"/>
      <c r="EO379" s="372"/>
      <c r="EP379" s="372"/>
      <c r="EQ379" s="372"/>
      <c r="ER379" s="237"/>
      <c r="ES379" s="371"/>
      <c r="ET379" s="371"/>
      <c r="EU379" s="371"/>
      <c r="EV379" s="371"/>
      <c r="EW379" s="371"/>
      <c r="EX379" s="361" cm="1">
        <f t="array" ref="EX379">SUMPRODUCT(--($A380:$A$2539=$A379),--(EX380:EX$2539))</f>
        <v>10.904543122276642</v>
      </c>
    </row>
    <row r="380" spans="1:160" ht="13" customHeight="1">
      <c r="A380" s="160" t="s">
        <v>563</v>
      </c>
      <c r="B380" s="160">
        <v>9651</v>
      </c>
      <c r="C380" s="160">
        <v>12730</v>
      </c>
      <c r="D380" s="160">
        <v>607259</v>
      </c>
      <c r="E380" s="160" t="s">
        <v>188</v>
      </c>
      <c r="G380" s="175"/>
      <c r="H380" s="162" t="s">
        <v>176</v>
      </c>
      <c r="I380" s="162" t="s">
        <v>220</v>
      </c>
      <c r="J380" s="160">
        <v>33</v>
      </c>
      <c r="K380" s="161">
        <v>1</v>
      </c>
      <c r="M380" s="184" t="s">
        <v>837</v>
      </c>
      <c r="Z380" s="163"/>
      <c r="AS380" s="283"/>
      <c r="AT380" s="283"/>
      <c r="AU380" s="283"/>
      <c r="AV380" s="283"/>
      <c r="AW380" s="283"/>
      <c r="AX380" s="283"/>
      <c r="AY380" s="363"/>
      <c r="AZ380" s="283"/>
      <c r="BA380" s="283"/>
      <c r="BB380" s="283"/>
      <c r="BC380" s="283"/>
      <c r="BD380" s="164"/>
      <c r="BE380" s="164"/>
      <c r="BF380" s="164"/>
      <c r="BG380" s="164"/>
      <c r="BH380" s="164"/>
      <c r="BI380" s="164"/>
      <c r="BJ380" s="165"/>
      <c r="BK380" s="164"/>
      <c r="BL380" s="165"/>
      <c r="BM380" s="165"/>
      <c r="BN380" s="165"/>
      <c r="BO380" s="165"/>
      <c r="BP380" s="165"/>
      <c r="BQ380" s="165"/>
      <c r="BR380" s="165"/>
      <c r="BS380" s="289"/>
      <c r="BT380" s="297">
        <v>42</v>
      </c>
      <c r="BU380" s="284">
        <v>142.1</v>
      </c>
      <c r="BV380" s="298">
        <v>1</v>
      </c>
      <c r="BW380" s="297"/>
      <c r="BX380" s="297"/>
      <c r="BY380" s="297"/>
      <c r="BZ380" s="297"/>
      <c r="CA380" s="284"/>
      <c r="CB380" s="298"/>
      <c r="CC380" s="297"/>
      <c r="CD380" s="284"/>
      <c r="CE380" s="352"/>
      <c r="CF380" s="298"/>
      <c r="CG380" s="297"/>
      <c r="CH380" s="284"/>
      <c r="CI380" s="352"/>
      <c r="CJ380" s="298"/>
      <c r="CK380" s="297"/>
      <c r="CL380" s="284"/>
      <c r="CM380" s="352"/>
      <c r="CN380" s="298"/>
      <c r="CO380" s="297"/>
      <c r="CP380" s="284"/>
      <c r="CQ380" s="352"/>
      <c r="CR380" s="298"/>
      <c r="CS380" s="297"/>
      <c r="CT380" s="284"/>
      <c r="CU380" s="352"/>
      <c r="CV380" s="352"/>
      <c r="CW380" s="298"/>
      <c r="CX380" s="297"/>
      <c r="CY380" s="284"/>
      <c r="CZ380" s="352"/>
      <c r="DA380" s="352"/>
      <c r="DB380" s="298"/>
      <c r="DC380" s="297"/>
      <c r="DD380" s="284"/>
      <c r="DE380" s="352"/>
      <c r="DF380" s="352"/>
      <c r="DG380" s="298"/>
      <c r="DH380" s="320">
        <v>1</v>
      </c>
      <c r="DI380" s="319">
        <v>0</v>
      </c>
      <c r="DJ380" s="163">
        <v>42</v>
      </c>
      <c r="DK380" s="163">
        <v>16</v>
      </c>
      <c r="DL380" s="163">
        <v>1</v>
      </c>
      <c r="DM380" s="163">
        <v>10</v>
      </c>
      <c r="DN380" s="163">
        <v>7</v>
      </c>
      <c r="DO380" s="163">
        <v>0</v>
      </c>
      <c r="DP380" s="165">
        <v>142.1</v>
      </c>
      <c r="DQ380" s="165">
        <v>89</v>
      </c>
      <c r="DR380" s="165">
        <v>53.099998474121001</v>
      </c>
      <c r="DS380" s="163">
        <v>570</v>
      </c>
      <c r="DT380" s="163">
        <v>128</v>
      </c>
      <c r="DU380" s="163">
        <v>56</v>
      </c>
      <c r="DV380" s="163">
        <v>49</v>
      </c>
      <c r="DW380" s="163">
        <v>13</v>
      </c>
      <c r="DX380" s="163">
        <v>18</v>
      </c>
      <c r="DY380" s="163">
        <v>0</v>
      </c>
      <c r="DZ380" s="163">
        <v>5</v>
      </c>
      <c r="EA380" s="163">
        <v>4</v>
      </c>
      <c r="EB380" s="163">
        <v>0</v>
      </c>
      <c r="EC380" s="163">
        <v>116</v>
      </c>
      <c r="ED380" s="165">
        <v>7.3348948756946397</v>
      </c>
      <c r="EE380" s="165">
        <v>1.1381733427802001</v>
      </c>
      <c r="EF380" s="165">
        <v>0.82201408089681305</v>
      </c>
      <c r="EG380" s="165">
        <v>8.0936771042147804</v>
      </c>
      <c r="EH380" s="166">
        <v>1.0257611607772199</v>
      </c>
      <c r="EI380" s="165">
        <v>79.647302562037197</v>
      </c>
      <c r="EJ380" s="164">
        <v>0.23400365630712899</v>
      </c>
      <c r="EK380" s="164">
        <v>0.27511961722487999</v>
      </c>
      <c r="EL380" s="283">
        <v>0.36941176399999998</v>
      </c>
      <c r="EM380" s="283">
        <v>0.21647058799999999</v>
      </c>
      <c r="EN380" s="283">
        <v>0.41411764699999998</v>
      </c>
      <c r="EO380" s="283">
        <v>5.1044079999999999E-2</v>
      </c>
      <c r="EP380" s="283">
        <v>0.30394431999999999</v>
      </c>
      <c r="EQ380" s="283">
        <v>0.10865474999999999</v>
      </c>
      <c r="ER380" s="165">
        <v>-0.73069297066148198</v>
      </c>
      <c r="ES380" s="166">
        <v>3.0983607664572199</v>
      </c>
      <c r="ET380" s="166">
        <v>3.15</v>
      </c>
      <c r="EU380" s="166">
        <v>3.2088432012162</v>
      </c>
      <c r="EV380" s="166">
        <v>3.8912589823459802</v>
      </c>
      <c r="EW380" s="166">
        <v>3.7998438108819199</v>
      </c>
      <c r="EX380" s="289">
        <v>3.4676145315170199</v>
      </c>
    </row>
    <row r="381" spans="1:160" ht="13" customHeight="1">
      <c r="A381" s="160" t="s">
        <v>563</v>
      </c>
      <c r="B381" s="160">
        <v>11202</v>
      </c>
      <c r="C381" s="160">
        <v>17312</v>
      </c>
      <c r="D381" s="160">
        <v>657006</v>
      </c>
      <c r="E381" s="160" t="s">
        <v>129</v>
      </c>
      <c r="G381" s="175"/>
      <c r="H381" s="162" t="s">
        <v>2308</v>
      </c>
      <c r="I381" s="162" t="s">
        <v>564</v>
      </c>
      <c r="J381" s="161">
        <v>28</v>
      </c>
      <c r="K381" s="161">
        <v>1</v>
      </c>
      <c r="M381" s="184" t="s">
        <v>46</v>
      </c>
      <c r="Z381" s="163"/>
      <c r="AS381" s="283"/>
      <c r="AT381" s="283"/>
      <c r="AU381" s="283"/>
      <c r="AV381" s="283"/>
      <c r="AW381" s="283"/>
      <c r="AX381" s="283"/>
      <c r="AY381" s="363"/>
      <c r="AZ381" s="283"/>
      <c r="BA381" s="283"/>
      <c r="BB381" s="283"/>
      <c r="BC381" s="283"/>
      <c r="BD381" s="164"/>
      <c r="BE381" s="164"/>
      <c r="BF381" s="164"/>
      <c r="BG381" s="164"/>
      <c r="BH381" s="164"/>
      <c r="BI381" s="164"/>
      <c r="BJ381" s="165"/>
      <c r="BK381" s="164"/>
      <c r="BL381" s="165"/>
      <c r="BM381" s="165"/>
      <c r="BN381" s="165"/>
      <c r="BO381" s="165"/>
      <c r="BP381" s="165"/>
      <c r="BQ381" s="165"/>
      <c r="BR381" s="165"/>
      <c r="BS381" s="289"/>
      <c r="BT381" s="297">
        <v>24</v>
      </c>
      <c r="BU381" s="284">
        <v>134.19999999999999</v>
      </c>
      <c r="BV381" s="298">
        <v>-1</v>
      </c>
      <c r="BW381" s="297"/>
      <c r="BX381" s="297"/>
      <c r="BY381" s="297"/>
      <c r="BZ381" s="297"/>
      <c r="CA381" s="284"/>
      <c r="CB381" s="298"/>
      <c r="CC381" s="297"/>
      <c r="CD381" s="284"/>
      <c r="CE381" s="352"/>
      <c r="CF381" s="298"/>
      <c r="CG381" s="297"/>
      <c r="CH381" s="284"/>
      <c r="CI381" s="352"/>
      <c r="CJ381" s="298"/>
      <c r="CK381" s="297"/>
      <c r="CL381" s="284"/>
      <c r="CM381" s="352"/>
      <c r="CN381" s="298"/>
      <c r="CO381" s="297"/>
      <c r="CP381" s="284"/>
      <c r="CQ381" s="352"/>
      <c r="CR381" s="298"/>
      <c r="CS381" s="297"/>
      <c r="CT381" s="284"/>
      <c r="CU381" s="352"/>
      <c r="CV381" s="352"/>
      <c r="CW381" s="298"/>
      <c r="CX381" s="297"/>
      <c r="CY381" s="284"/>
      <c r="CZ381" s="352"/>
      <c r="DA381" s="352"/>
      <c r="DB381" s="298"/>
      <c r="DC381" s="297"/>
      <c r="DD381" s="284"/>
      <c r="DE381" s="352"/>
      <c r="DF381" s="352"/>
      <c r="DG381" s="298"/>
      <c r="DH381" s="320">
        <v>-1</v>
      </c>
      <c r="DI381" s="319">
        <v>0</v>
      </c>
      <c r="DJ381" s="163">
        <v>24</v>
      </c>
      <c r="DK381" s="163">
        <v>24</v>
      </c>
      <c r="DL381" s="163">
        <v>1</v>
      </c>
      <c r="DM381" s="163">
        <v>5</v>
      </c>
      <c r="DN381" s="163">
        <v>5</v>
      </c>
      <c r="DO381" s="163">
        <v>0</v>
      </c>
      <c r="DP381" s="165">
        <v>134.19999999999999</v>
      </c>
      <c r="DQ381" s="165">
        <v>134.19999694824199</v>
      </c>
      <c r="DR381" s="165"/>
      <c r="DS381" s="163">
        <v>555</v>
      </c>
      <c r="DT381" s="163">
        <v>111</v>
      </c>
      <c r="DU381" s="163">
        <v>54</v>
      </c>
      <c r="DV381" s="163">
        <v>46</v>
      </c>
      <c r="DW381" s="163">
        <v>12</v>
      </c>
      <c r="DX381" s="163">
        <v>37</v>
      </c>
      <c r="DY381" s="163">
        <v>0</v>
      </c>
      <c r="DZ381" s="163">
        <v>4</v>
      </c>
      <c r="EA381" s="163">
        <v>1</v>
      </c>
      <c r="EB381" s="163">
        <v>0</v>
      </c>
      <c r="EC381" s="163">
        <v>135</v>
      </c>
      <c r="ED381" s="165">
        <v>9.0222779092526508</v>
      </c>
      <c r="EE381" s="165">
        <v>2.4727724640173898</v>
      </c>
      <c r="EF381" s="165">
        <v>0.80198025860023503</v>
      </c>
      <c r="EG381" s="165">
        <v>7.4183173920521703</v>
      </c>
      <c r="EH381" s="166">
        <v>1.0990099840077301</v>
      </c>
      <c r="EI381" s="165">
        <v>85.334855775431507</v>
      </c>
      <c r="EJ381" s="164">
        <v>0.21595330739299601</v>
      </c>
      <c r="EK381" s="164">
        <v>0.26975476839237</v>
      </c>
      <c r="EL381" s="283">
        <v>0.44836956500000003</v>
      </c>
      <c r="EM381" s="283">
        <v>0.176630434</v>
      </c>
      <c r="EN381" s="283">
        <v>0.375</v>
      </c>
      <c r="EO381" s="283">
        <v>4.2216360000000001E-2</v>
      </c>
      <c r="EP381" s="283">
        <v>0.32717678</v>
      </c>
      <c r="EQ381" s="283">
        <v>0.10649731</v>
      </c>
      <c r="ER381" s="165">
        <v>-0.67970727683746501</v>
      </c>
      <c r="ES381" s="166">
        <v>3.07425765796757</v>
      </c>
      <c r="ET381" s="166">
        <v>2.72</v>
      </c>
      <c r="EU381" s="166">
        <v>3.23352032118177</v>
      </c>
      <c r="EV381" s="166">
        <v>3.6246380217698002</v>
      </c>
      <c r="EW381" s="166">
        <v>3.7428852749972799</v>
      </c>
      <c r="EX381" s="289">
        <v>2.9587049484252899</v>
      </c>
    </row>
    <row r="382" spans="1:160" ht="13" customHeight="1">
      <c r="A382" s="160" t="s">
        <v>563</v>
      </c>
      <c r="B382" s="160">
        <v>8758</v>
      </c>
      <c r="C382" s="160">
        <v>3096</v>
      </c>
      <c r="D382" s="160">
        <v>445276</v>
      </c>
      <c r="E382" s="160" t="s">
        <v>609</v>
      </c>
      <c r="G382" s="175"/>
      <c r="H382" s="168" t="s">
        <v>27</v>
      </c>
      <c r="I382" s="169" t="s">
        <v>28</v>
      </c>
      <c r="J382" s="170">
        <v>36</v>
      </c>
      <c r="K382" s="161">
        <v>1</v>
      </c>
      <c r="M382" s="184" t="s">
        <v>837</v>
      </c>
      <c r="Z382" s="163"/>
      <c r="AS382" s="283"/>
      <c r="AT382" s="283"/>
      <c r="AU382" s="283"/>
      <c r="AV382" s="283"/>
      <c r="AW382" s="283"/>
      <c r="AX382" s="283"/>
      <c r="AY382" s="363"/>
      <c r="AZ382" s="283"/>
      <c r="BA382" s="283"/>
      <c r="BB382" s="283"/>
      <c r="BC382" s="283"/>
      <c r="BD382" s="164"/>
      <c r="BE382" s="164"/>
      <c r="BF382" s="164"/>
      <c r="BG382" s="164"/>
      <c r="BH382" s="164"/>
      <c r="BI382" s="164"/>
      <c r="BJ382" s="165"/>
      <c r="BK382" s="164"/>
      <c r="BL382" s="165"/>
      <c r="BM382" s="165"/>
      <c r="BN382" s="165"/>
      <c r="BO382" s="165"/>
      <c r="BP382" s="165"/>
      <c r="BQ382" s="165"/>
      <c r="BR382" s="165"/>
      <c r="BS382" s="289"/>
      <c r="BT382" s="297">
        <v>54</v>
      </c>
      <c r="BU382" s="284">
        <v>54.2</v>
      </c>
      <c r="BV382" s="298">
        <v>-1</v>
      </c>
      <c r="BW382" s="297"/>
      <c r="BX382" s="297"/>
      <c r="BY382" s="297"/>
      <c r="BZ382" s="297"/>
      <c r="CA382" s="284"/>
      <c r="CB382" s="298"/>
      <c r="CC382" s="297"/>
      <c r="CD382" s="284"/>
      <c r="CE382" s="352"/>
      <c r="CF382" s="298"/>
      <c r="CG382" s="297"/>
      <c r="CH382" s="284"/>
      <c r="CI382" s="352"/>
      <c r="CJ382" s="298"/>
      <c r="CK382" s="297"/>
      <c r="CL382" s="284"/>
      <c r="CM382" s="352"/>
      <c r="CN382" s="298"/>
      <c r="CO382" s="297"/>
      <c r="CP382" s="284"/>
      <c r="CQ382" s="352"/>
      <c r="CR382" s="298"/>
      <c r="CS382" s="297"/>
      <c r="CT382" s="284"/>
      <c r="CU382" s="352"/>
      <c r="CV382" s="352"/>
      <c r="CW382" s="298"/>
      <c r="CX382" s="297"/>
      <c r="CY382" s="284"/>
      <c r="CZ382" s="352"/>
      <c r="DA382" s="352"/>
      <c r="DB382" s="298"/>
      <c r="DC382" s="297"/>
      <c r="DD382" s="284"/>
      <c r="DE382" s="352"/>
      <c r="DF382" s="352"/>
      <c r="DG382" s="298"/>
      <c r="DH382" s="320">
        <v>-1</v>
      </c>
      <c r="DI382" s="319">
        <v>0</v>
      </c>
      <c r="DJ382" s="163">
        <v>54</v>
      </c>
      <c r="DK382" s="163">
        <v>0</v>
      </c>
      <c r="DL382" s="163">
        <v>0</v>
      </c>
      <c r="DM382" s="163">
        <v>4</v>
      </c>
      <c r="DN382" s="163">
        <v>2</v>
      </c>
      <c r="DO382" s="163">
        <v>27</v>
      </c>
      <c r="DP382" s="165">
        <v>54.2</v>
      </c>
      <c r="DQ382" s="165"/>
      <c r="DR382" s="165">
        <v>54.200000762939403</v>
      </c>
      <c r="DS382" s="163">
        <v>218</v>
      </c>
      <c r="DT382" s="163">
        <v>38</v>
      </c>
      <c r="DU382" s="163">
        <v>20</v>
      </c>
      <c r="DV382" s="163">
        <v>20</v>
      </c>
      <c r="DW382" s="163">
        <v>4</v>
      </c>
      <c r="DX382" s="163">
        <v>20</v>
      </c>
      <c r="DY382" s="163">
        <v>2</v>
      </c>
      <c r="DZ382" s="163">
        <v>1</v>
      </c>
      <c r="EA382" s="163">
        <v>2</v>
      </c>
      <c r="EB382" s="163">
        <v>2</v>
      </c>
      <c r="EC382" s="163">
        <v>62</v>
      </c>
      <c r="ED382" s="165">
        <v>10.2073175480222</v>
      </c>
      <c r="EE382" s="165">
        <v>3.2926830800071798</v>
      </c>
      <c r="EF382" s="165">
        <v>0.65853661600143698</v>
      </c>
      <c r="EG382" s="165">
        <v>6.2560978520136503</v>
      </c>
      <c r="EH382" s="166">
        <v>1.0609756591134201</v>
      </c>
      <c r="EI382" s="165">
        <v>84.7544906888252</v>
      </c>
      <c r="EJ382" s="164">
        <v>0.19289340101522801</v>
      </c>
      <c r="EK382" s="164">
        <v>0.25954198473282403</v>
      </c>
      <c r="EL382" s="283">
        <v>0.30597014900000002</v>
      </c>
      <c r="EM382" s="283">
        <v>0.156716417</v>
      </c>
      <c r="EN382" s="283">
        <v>0.53731343200000004</v>
      </c>
      <c r="EO382" s="283">
        <v>0.11111111</v>
      </c>
      <c r="EP382" s="283">
        <v>0.37037037</v>
      </c>
      <c r="EQ382" s="283">
        <v>0.11471322</v>
      </c>
      <c r="ER382" s="165">
        <v>0.27974812179435399</v>
      </c>
      <c r="ES382" s="166">
        <v>3.2926830800071798</v>
      </c>
      <c r="ET382" s="166">
        <v>3.29</v>
      </c>
      <c r="EU382" s="166">
        <v>3.0020544789647201</v>
      </c>
      <c r="EV382" s="166">
        <v>4.0423881618313402</v>
      </c>
      <c r="EW382" s="166">
        <v>3.4206283413439902</v>
      </c>
      <c r="EX382" s="289">
        <v>1.4303768873214699</v>
      </c>
    </row>
    <row r="383" spans="1:160" ht="13" customHeight="1">
      <c r="A383" s="160" t="s">
        <v>563</v>
      </c>
      <c r="B383" s="160">
        <v>10773</v>
      </c>
      <c r="C383" s="160">
        <v>16258</v>
      </c>
      <c r="D383" s="160">
        <v>607481</v>
      </c>
      <c r="E383" s="160" t="s">
        <v>555</v>
      </c>
      <c r="G383" s="175"/>
      <c r="H383" s="168" t="s">
        <v>1109</v>
      </c>
      <c r="I383" s="169" t="s">
        <v>216</v>
      </c>
      <c r="J383" s="170">
        <v>30</v>
      </c>
      <c r="K383" s="161">
        <v>1</v>
      </c>
      <c r="M383" s="184" t="s">
        <v>46</v>
      </c>
      <c r="Z383" s="163"/>
      <c r="AS383" s="283"/>
      <c r="AT383" s="283"/>
      <c r="AU383" s="283"/>
      <c r="AV383" s="283"/>
      <c r="AW383" s="283"/>
      <c r="AX383" s="283"/>
      <c r="AY383" s="363"/>
      <c r="AZ383" s="283"/>
      <c r="BA383" s="283"/>
      <c r="BB383" s="283"/>
      <c r="BC383" s="283"/>
      <c r="BD383" s="164"/>
      <c r="BE383" s="164"/>
      <c r="BF383" s="164"/>
      <c r="BG383" s="164"/>
      <c r="BH383" s="164"/>
      <c r="BI383" s="164"/>
      <c r="BJ383" s="165"/>
      <c r="BK383" s="164"/>
      <c r="BL383" s="165"/>
      <c r="BM383" s="165"/>
      <c r="BN383" s="165"/>
      <c r="BO383" s="165"/>
      <c r="BP383" s="165"/>
      <c r="BQ383" s="165"/>
      <c r="BR383" s="165"/>
      <c r="BS383" s="289"/>
      <c r="BT383" s="297">
        <v>55</v>
      </c>
      <c r="BU383" s="284">
        <v>54.2</v>
      </c>
      <c r="BV383" s="298">
        <v>-4</v>
      </c>
      <c r="BW383" s="297"/>
      <c r="BX383" s="297"/>
      <c r="BY383" s="297"/>
      <c r="BZ383" s="297"/>
      <c r="CA383" s="284"/>
      <c r="CB383" s="298"/>
      <c r="CC383" s="297"/>
      <c r="CD383" s="284"/>
      <c r="CE383" s="352"/>
      <c r="CF383" s="298"/>
      <c r="CG383" s="297"/>
      <c r="CH383" s="284"/>
      <c r="CI383" s="352"/>
      <c r="CJ383" s="298"/>
      <c r="CK383" s="297"/>
      <c r="CL383" s="284"/>
      <c r="CM383" s="352"/>
      <c r="CN383" s="298"/>
      <c r="CO383" s="297"/>
      <c r="CP383" s="284"/>
      <c r="CQ383" s="352"/>
      <c r="CR383" s="298"/>
      <c r="CS383" s="297"/>
      <c r="CT383" s="284"/>
      <c r="CU383" s="352"/>
      <c r="CV383" s="352"/>
      <c r="CW383" s="298"/>
      <c r="CX383" s="297"/>
      <c r="CY383" s="284"/>
      <c r="CZ383" s="352"/>
      <c r="DA383" s="352"/>
      <c r="DB383" s="298"/>
      <c r="DC383" s="297"/>
      <c r="DD383" s="284"/>
      <c r="DE383" s="352"/>
      <c r="DF383" s="352"/>
      <c r="DG383" s="298"/>
      <c r="DH383" s="320">
        <v>-4</v>
      </c>
      <c r="DI383" s="319">
        <v>0</v>
      </c>
      <c r="DJ383" s="163">
        <v>56</v>
      </c>
      <c r="DK383" s="163">
        <v>0</v>
      </c>
      <c r="DL383" s="163">
        <v>0</v>
      </c>
      <c r="DM383" s="163">
        <v>4</v>
      </c>
      <c r="DN383" s="163">
        <v>3</v>
      </c>
      <c r="DO383" s="163">
        <v>0</v>
      </c>
      <c r="DP383" s="165">
        <v>55.1</v>
      </c>
      <c r="DQ383" s="165"/>
      <c r="DR383" s="165">
        <v>55.099998474121001</v>
      </c>
      <c r="DS383" s="163">
        <v>244</v>
      </c>
      <c r="DT383" s="163">
        <v>61</v>
      </c>
      <c r="DU383" s="163">
        <v>24</v>
      </c>
      <c r="DV383" s="163">
        <v>22</v>
      </c>
      <c r="DW383" s="163">
        <v>2</v>
      </c>
      <c r="DX383" s="163">
        <v>18</v>
      </c>
      <c r="DY383" s="163">
        <v>2</v>
      </c>
      <c r="DZ383" s="163">
        <v>2</v>
      </c>
      <c r="EA383" s="163">
        <v>2</v>
      </c>
      <c r="EB383" s="163">
        <v>0</v>
      </c>
      <c r="EC383" s="163">
        <v>69</v>
      </c>
      <c r="ED383" s="165">
        <v>11.222894145297801</v>
      </c>
      <c r="EE383" s="165">
        <v>2.9277115161646399</v>
      </c>
      <c r="EF383" s="165">
        <v>0.32530127957384902</v>
      </c>
      <c r="EG383" s="165">
        <v>9.9216890270024098</v>
      </c>
      <c r="EH383" s="166">
        <v>1.427711171463</v>
      </c>
      <c r="EI383" s="165">
        <v>110.857525116815</v>
      </c>
      <c r="EJ383" s="164">
        <v>0.27232142857142799</v>
      </c>
      <c r="EK383" s="164">
        <v>0.38562091503267898</v>
      </c>
      <c r="EL383" s="283">
        <v>0.59731543600000003</v>
      </c>
      <c r="EM383" s="283">
        <v>0.21476509999999999</v>
      </c>
      <c r="EN383" s="283">
        <v>0.18791946300000001</v>
      </c>
      <c r="EO383" s="283">
        <v>1.290323E-2</v>
      </c>
      <c r="EP383" s="283">
        <v>0.32258065000000002</v>
      </c>
      <c r="EQ383" s="283">
        <v>0.10256410000000001</v>
      </c>
      <c r="ER383" s="165">
        <v>-0.96931855596864602</v>
      </c>
      <c r="ES383" s="166">
        <v>3.5783140753123401</v>
      </c>
      <c r="ET383" s="166">
        <v>2.79</v>
      </c>
      <c r="EU383" s="166">
        <v>2.2269293808628499</v>
      </c>
      <c r="EV383" s="166">
        <v>2.5222115813733099</v>
      </c>
      <c r="EW383" s="166">
        <v>2.6356399148586802</v>
      </c>
      <c r="EX383" s="289">
        <v>1.09761703014373</v>
      </c>
    </row>
    <row r="384" spans="1:160" ht="13" customHeight="1">
      <c r="A384" s="160" t="s">
        <v>563</v>
      </c>
      <c r="B384" s="160">
        <v>9863</v>
      </c>
      <c r="C384" s="160">
        <v>16256</v>
      </c>
      <c r="D384" s="160">
        <v>607536</v>
      </c>
      <c r="E384" s="160" t="s">
        <v>246</v>
      </c>
      <c r="G384" s="175"/>
      <c r="H384" s="168" t="s">
        <v>875</v>
      </c>
      <c r="I384" s="169" t="s">
        <v>547</v>
      </c>
      <c r="J384" s="170">
        <v>31</v>
      </c>
      <c r="K384" s="161">
        <v>1</v>
      </c>
      <c r="M384" s="184" t="s">
        <v>46</v>
      </c>
      <c r="Z384" s="163"/>
      <c r="AS384" s="283"/>
      <c r="AT384" s="283"/>
      <c r="AU384" s="283"/>
      <c r="AV384" s="283"/>
      <c r="AW384" s="283"/>
      <c r="AX384" s="283"/>
      <c r="AY384" s="363"/>
      <c r="AZ384" s="283"/>
      <c r="BA384" s="283"/>
      <c r="BB384" s="283"/>
      <c r="BC384" s="283"/>
      <c r="BD384" s="164"/>
      <c r="BE384" s="164"/>
      <c r="BF384" s="164"/>
      <c r="BG384" s="164"/>
      <c r="BH384" s="164"/>
      <c r="BI384" s="164"/>
      <c r="BJ384" s="165"/>
      <c r="BK384" s="164"/>
      <c r="BL384" s="165"/>
      <c r="BM384" s="165"/>
      <c r="BN384" s="165"/>
      <c r="BO384" s="165"/>
      <c r="BP384" s="165"/>
      <c r="BQ384" s="165"/>
      <c r="BR384" s="165"/>
      <c r="BS384" s="289"/>
      <c r="BT384" s="297">
        <v>21</v>
      </c>
      <c r="BU384" s="284">
        <v>113.1</v>
      </c>
      <c r="BV384" s="298">
        <v>-1</v>
      </c>
      <c r="BW384" s="297"/>
      <c r="BX384" s="297"/>
      <c r="BY384" s="297"/>
      <c r="BZ384" s="297"/>
      <c r="CA384" s="284"/>
      <c r="CB384" s="298"/>
      <c r="CC384" s="297"/>
      <c r="CD384" s="284"/>
      <c r="CE384" s="352"/>
      <c r="CF384" s="298"/>
      <c r="CG384" s="297"/>
      <c r="CH384" s="284"/>
      <c r="CI384" s="352"/>
      <c r="CJ384" s="298"/>
      <c r="CK384" s="297"/>
      <c r="CL384" s="284"/>
      <c r="CM384" s="352"/>
      <c r="CN384" s="298"/>
      <c r="CO384" s="297"/>
      <c r="CP384" s="284"/>
      <c r="CQ384" s="352"/>
      <c r="CR384" s="298"/>
      <c r="CS384" s="297"/>
      <c r="CT384" s="284"/>
      <c r="CU384" s="352"/>
      <c r="CV384" s="352"/>
      <c r="CW384" s="298"/>
      <c r="CX384" s="297"/>
      <c r="CY384" s="284"/>
      <c r="CZ384" s="352"/>
      <c r="DA384" s="352"/>
      <c r="DB384" s="298"/>
      <c r="DC384" s="297"/>
      <c r="DD384" s="284"/>
      <c r="DE384" s="352"/>
      <c r="DF384" s="352"/>
      <c r="DG384" s="298"/>
      <c r="DH384" s="320">
        <v>-1</v>
      </c>
      <c r="DI384" s="319">
        <v>0</v>
      </c>
      <c r="DJ384" s="163">
        <v>21</v>
      </c>
      <c r="DK384" s="163">
        <v>21</v>
      </c>
      <c r="DL384" s="163">
        <v>0</v>
      </c>
      <c r="DM384" s="163">
        <v>5</v>
      </c>
      <c r="DN384" s="163">
        <v>8</v>
      </c>
      <c r="DO384" s="163">
        <v>0</v>
      </c>
      <c r="DP384" s="165">
        <v>113.1</v>
      </c>
      <c r="DQ384" s="165">
        <v>113.09999847412099</v>
      </c>
      <c r="DR384" s="165"/>
      <c r="DS384" s="163">
        <v>490</v>
      </c>
      <c r="DT384" s="163">
        <v>134</v>
      </c>
      <c r="DU384" s="163">
        <v>73</v>
      </c>
      <c r="DV384" s="163">
        <v>66</v>
      </c>
      <c r="DW384" s="163">
        <v>22</v>
      </c>
      <c r="DX384" s="163">
        <v>26</v>
      </c>
      <c r="DY384" s="163">
        <v>0</v>
      </c>
      <c r="DZ384" s="163">
        <v>1</v>
      </c>
      <c r="EA384" s="163">
        <v>1</v>
      </c>
      <c r="EB384" s="163">
        <v>0</v>
      </c>
      <c r="EC384" s="163">
        <v>85</v>
      </c>
      <c r="ED384" s="165">
        <v>6.7500003029318503</v>
      </c>
      <c r="EE384" s="165">
        <v>2.0647059750144399</v>
      </c>
      <c r="EF384" s="165">
        <v>1.7470589019353</v>
      </c>
      <c r="EG384" s="165">
        <v>10.641176948151299</v>
      </c>
      <c r="EH384" s="166">
        <v>1.4117647692406401</v>
      </c>
      <c r="EI384" s="165">
        <v>109.61933442375199</v>
      </c>
      <c r="EJ384" s="164">
        <v>0.28941684665226702</v>
      </c>
      <c r="EK384" s="164">
        <v>0.31460674157303298</v>
      </c>
      <c r="EL384" s="283">
        <v>0.40159574399999998</v>
      </c>
      <c r="EM384" s="283">
        <v>0.19946808499999999</v>
      </c>
      <c r="EN384" s="283">
        <v>0.39893616999999998</v>
      </c>
      <c r="EO384" s="283">
        <v>0.10582011</v>
      </c>
      <c r="EP384" s="283">
        <v>0.40476190000000001</v>
      </c>
      <c r="EQ384" s="283">
        <v>7.9140760000000004E-2</v>
      </c>
      <c r="ER384" s="165">
        <v>0.42422622677088401</v>
      </c>
      <c r="ES384" s="166">
        <v>5.24117670580591</v>
      </c>
      <c r="ET384" s="166">
        <v>5.03</v>
      </c>
      <c r="EU384" s="166">
        <v>4.9049240050926297</v>
      </c>
      <c r="EV384" s="166">
        <v>4.38271023198112</v>
      </c>
      <c r="EW384" s="166">
        <v>4.4749993051596499</v>
      </c>
      <c r="EX384" s="289">
        <v>0.91026705503463701</v>
      </c>
    </row>
    <row r="385" spans="1:272" ht="13" customHeight="1">
      <c r="A385" s="160" t="s">
        <v>563</v>
      </c>
      <c r="B385" s="160">
        <v>12175</v>
      </c>
      <c r="C385" s="160">
        <v>27758</v>
      </c>
      <c r="D385" s="160">
        <v>690986</v>
      </c>
      <c r="E385" s="160" t="s">
        <v>2177</v>
      </c>
      <c r="G385" s="175"/>
      <c r="H385" s="162" t="s">
        <v>350</v>
      </c>
      <c r="I385" s="162" t="s">
        <v>547</v>
      </c>
      <c r="J385" s="160">
        <v>22</v>
      </c>
      <c r="K385" s="161">
        <v>1</v>
      </c>
      <c r="Z385" s="163"/>
      <c r="AS385" s="283"/>
      <c r="AT385" s="283"/>
      <c r="AU385" s="283"/>
      <c r="AV385" s="283"/>
      <c r="AW385" s="283"/>
      <c r="AX385" s="283"/>
      <c r="AY385" s="363"/>
      <c r="AZ385" s="283"/>
      <c r="BA385" s="283"/>
      <c r="BB385" s="283"/>
      <c r="BC385" s="283"/>
      <c r="BD385" s="164"/>
      <c r="BE385" s="164"/>
      <c r="BF385" s="164"/>
      <c r="BG385" s="164"/>
      <c r="BH385" s="164"/>
      <c r="BI385" s="164"/>
      <c r="BJ385" s="165"/>
      <c r="BK385" s="164"/>
      <c r="BL385" s="165"/>
      <c r="BM385" s="165"/>
      <c r="BN385" s="165"/>
      <c r="BO385" s="165"/>
      <c r="BP385" s="165"/>
      <c r="BQ385" s="165"/>
      <c r="BR385" s="165"/>
      <c r="BS385" s="289"/>
      <c r="BT385" s="297">
        <v>24</v>
      </c>
      <c r="BU385" s="284">
        <v>124.1</v>
      </c>
      <c r="BV385" s="298">
        <v>-2</v>
      </c>
      <c r="BW385" s="297"/>
      <c r="BX385" s="297"/>
      <c r="BY385" s="297"/>
      <c r="BZ385" s="297"/>
      <c r="CA385" s="284"/>
      <c r="CB385" s="298"/>
      <c r="CC385" s="297"/>
      <c r="CD385" s="284"/>
      <c r="CE385" s="352"/>
      <c r="CF385" s="298"/>
      <c r="CG385" s="297"/>
      <c r="CH385" s="284"/>
      <c r="CI385" s="352"/>
      <c r="CJ385" s="298"/>
      <c r="CK385" s="297"/>
      <c r="CL385" s="284"/>
      <c r="CM385" s="352"/>
      <c r="CN385" s="298"/>
      <c r="CO385" s="297"/>
      <c r="CP385" s="284"/>
      <c r="CQ385" s="352"/>
      <c r="CR385" s="298"/>
      <c r="CS385" s="297"/>
      <c r="CT385" s="284"/>
      <c r="CU385" s="352"/>
      <c r="CV385" s="352"/>
      <c r="CW385" s="298"/>
      <c r="CX385" s="297"/>
      <c r="CY385" s="284"/>
      <c r="CZ385" s="352"/>
      <c r="DA385" s="352"/>
      <c r="DB385" s="298"/>
      <c r="DC385" s="297"/>
      <c r="DD385" s="284"/>
      <c r="DE385" s="352"/>
      <c r="DF385" s="352"/>
      <c r="DG385" s="298"/>
      <c r="DH385" s="320">
        <v>-2</v>
      </c>
      <c r="DI385" s="319">
        <v>0</v>
      </c>
      <c r="DJ385" s="163">
        <v>24</v>
      </c>
      <c r="DK385" s="163">
        <v>24</v>
      </c>
      <c r="DL385" s="163">
        <v>0</v>
      </c>
      <c r="DM385" s="163">
        <v>7</v>
      </c>
      <c r="DN385" s="163">
        <v>7</v>
      </c>
      <c r="DO385" s="163">
        <v>0</v>
      </c>
      <c r="DP385" s="165">
        <v>124.1</v>
      </c>
      <c r="DQ385" s="165">
        <v>124.09999847412099</v>
      </c>
      <c r="DR385" s="165"/>
      <c r="DS385" s="163">
        <v>532</v>
      </c>
      <c r="DT385" s="163">
        <v>125</v>
      </c>
      <c r="DU385" s="163">
        <v>65</v>
      </c>
      <c r="DV385" s="163">
        <v>63</v>
      </c>
      <c r="DW385" s="163">
        <v>18</v>
      </c>
      <c r="DX385" s="163">
        <v>42</v>
      </c>
      <c r="DY385" s="163">
        <v>0</v>
      </c>
      <c r="DZ385" s="163">
        <v>7</v>
      </c>
      <c r="EA385" s="163">
        <v>2</v>
      </c>
      <c r="EB385" s="163">
        <v>1</v>
      </c>
      <c r="EC385" s="163">
        <v>118</v>
      </c>
      <c r="ED385" s="165">
        <v>8.5415553092058705</v>
      </c>
      <c r="EE385" s="165">
        <v>3.0402146015817499</v>
      </c>
      <c r="EF385" s="165">
        <v>1.3029491149636001</v>
      </c>
      <c r="EG385" s="165">
        <v>9.0482577428028304</v>
      </c>
      <c r="EH385" s="166">
        <v>1.3431635938205</v>
      </c>
      <c r="EI385" s="165">
        <v>104.292657236385</v>
      </c>
      <c r="EJ385" s="164">
        <v>0.25879917184265</v>
      </c>
      <c r="EK385" s="164">
        <v>0.30835734870317</v>
      </c>
      <c r="EL385" s="283">
        <v>0.40883977900000001</v>
      </c>
      <c r="EM385" s="283">
        <v>0.18784530299999999</v>
      </c>
      <c r="EN385" s="283">
        <v>0.403314917</v>
      </c>
      <c r="EO385" s="283">
        <v>0.10136986000000001</v>
      </c>
      <c r="EP385" s="283">
        <v>0.43835615999999999</v>
      </c>
      <c r="EQ385" s="283">
        <v>9.5283930000000003E-2</v>
      </c>
      <c r="ER385" s="165">
        <v>0.785230231393794</v>
      </c>
      <c r="ES385" s="166">
        <v>4.5603219023726203</v>
      </c>
      <c r="ET385" s="166">
        <v>4.84</v>
      </c>
      <c r="EU385" s="166">
        <v>4.3329085198152297</v>
      </c>
      <c r="EV385" s="166">
        <v>4.2264797302268002</v>
      </c>
      <c r="EW385" s="166">
        <v>4.1757718927605696</v>
      </c>
      <c r="EX385" s="289">
        <v>0.80129623413085904</v>
      </c>
    </row>
    <row r="386" spans="1:272" ht="13" customHeight="1">
      <c r="A386" s="160" t="s">
        <v>563</v>
      </c>
      <c r="B386" s="160">
        <v>10903</v>
      </c>
      <c r="C386" s="160">
        <v>21690</v>
      </c>
      <c r="D386" s="160">
        <v>665795</v>
      </c>
      <c r="E386" s="160" t="s">
        <v>686</v>
      </c>
      <c r="G386" s="175"/>
      <c r="H386" s="162" t="s">
        <v>182</v>
      </c>
      <c r="I386" s="162" t="s">
        <v>1845</v>
      </c>
      <c r="J386" s="161">
        <v>26</v>
      </c>
      <c r="K386" s="161">
        <v>1</v>
      </c>
      <c r="M386" s="184" t="s">
        <v>837</v>
      </c>
      <c r="Z386" s="163"/>
      <c r="AS386" s="283"/>
      <c r="AT386" s="283"/>
      <c r="AU386" s="283"/>
      <c r="AV386" s="283"/>
      <c r="AW386" s="283"/>
      <c r="AX386" s="283"/>
      <c r="AY386" s="363"/>
      <c r="AZ386" s="283"/>
      <c r="BA386" s="283"/>
      <c r="BB386" s="283"/>
      <c r="BC386" s="283"/>
      <c r="BD386" s="164"/>
      <c r="BE386" s="164"/>
      <c r="BF386" s="164"/>
      <c r="BG386" s="164"/>
      <c r="BH386" s="164"/>
      <c r="BI386" s="164"/>
      <c r="BJ386" s="165"/>
      <c r="BK386" s="164"/>
      <c r="BL386" s="165"/>
      <c r="BM386" s="165"/>
      <c r="BN386" s="165"/>
      <c r="BO386" s="165"/>
      <c r="BP386" s="165"/>
      <c r="BQ386" s="165"/>
      <c r="BR386" s="165"/>
      <c r="BS386" s="289"/>
      <c r="BT386" s="297">
        <v>20</v>
      </c>
      <c r="BU386" s="284">
        <v>96.1</v>
      </c>
      <c r="BV386" s="298">
        <v>-4</v>
      </c>
      <c r="BW386" s="297"/>
      <c r="BX386" s="297"/>
      <c r="BY386" s="297"/>
      <c r="BZ386" s="297"/>
      <c r="CA386" s="284"/>
      <c r="CB386" s="298"/>
      <c r="CC386" s="297"/>
      <c r="CD386" s="284"/>
      <c r="CE386" s="352"/>
      <c r="CF386" s="298"/>
      <c r="CG386" s="297"/>
      <c r="CH386" s="284"/>
      <c r="CI386" s="352"/>
      <c r="CJ386" s="298"/>
      <c r="CK386" s="297"/>
      <c r="CL386" s="284"/>
      <c r="CM386" s="352"/>
      <c r="CN386" s="298"/>
      <c r="CO386" s="297"/>
      <c r="CP386" s="284"/>
      <c r="CQ386" s="352"/>
      <c r="CR386" s="298"/>
      <c r="CS386" s="297"/>
      <c r="CT386" s="284"/>
      <c r="CU386" s="352"/>
      <c r="CV386" s="352"/>
      <c r="CW386" s="298"/>
      <c r="CX386" s="297"/>
      <c r="CY386" s="284"/>
      <c r="CZ386" s="352"/>
      <c r="DA386" s="352"/>
      <c r="DB386" s="298"/>
      <c r="DC386" s="297"/>
      <c r="DD386" s="284"/>
      <c r="DE386" s="352"/>
      <c r="DF386" s="352"/>
      <c r="DG386" s="298"/>
      <c r="DH386" s="320">
        <v>-4</v>
      </c>
      <c r="DI386" s="319">
        <v>0</v>
      </c>
      <c r="DJ386" s="163">
        <v>20</v>
      </c>
      <c r="DK386" s="163">
        <v>20</v>
      </c>
      <c r="DL386" s="163">
        <v>0</v>
      </c>
      <c r="DM386" s="163">
        <v>4</v>
      </c>
      <c r="DN386" s="163">
        <v>8</v>
      </c>
      <c r="DO386" s="163">
        <v>0</v>
      </c>
      <c r="DP386" s="165">
        <v>96.1</v>
      </c>
      <c r="DQ386" s="165">
        <v>96.099998474121094</v>
      </c>
      <c r="DR386" s="165"/>
      <c r="DS386" s="163">
        <v>418</v>
      </c>
      <c r="DT386" s="163">
        <v>82</v>
      </c>
      <c r="DU386" s="163">
        <v>60</v>
      </c>
      <c r="DV386" s="163">
        <v>53</v>
      </c>
      <c r="DW386" s="163">
        <v>15</v>
      </c>
      <c r="DX386" s="163">
        <v>50</v>
      </c>
      <c r="DY386" s="163">
        <v>0</v>
      </c>
      <c r="DZ386" s="163">
        <v>5</v>
      </c>
      <c r="EA386" s="163">
        <v>1</v>
      </c>
      <c r="EB386" s="163">
        <v>1</v>
      </c>
      <c r="EC386" s="163">
        <v>107</v>
      </c>
      <c r="ED386" s="165">
        <v>9.9965403201906504</v>
      </c>
      <c r="EE386" s="165">
        <v>4.6712805234535697</v>
      </c>
      <c r="EF386" s="165">
        <v>1.4013841570360701</v>
      </c>
      <c r="EG386" s="165">
        <v>7.6609000584638602</v>
      </c>
      <c r="EH386" s="166">
        <v>1.3702422868797099</v>
      </c>
      <c r="EI386" s="165">
        <v>106.395237195093</v>
      </c>
      <c r="EJ386" s="164">
        <v>0.225895316804407</v>
      </c>
      <c r="EK386" s="164">
        <v>0.27800829875518601</v>
      </c>
      <c r="EL386" s="283">
        <v>0.470355731</v>
      </c>
      <c r="EM386" s="283">
        <v>0.20553359600000001</v>
      </c>
      <c r="EN386" s="283">
        <v>0.32411067100000002</v>
      </c>
      <c r="EO386" s="283">
        <v>8.59375E-2</v>
      </c>
      <c r="EP386" s="283">
        <v>0.45703125</v>
      </c>
      <c r="EQ386" s="283">
        <v>0.11880046</v>
      </c>
      <c r="ER386" s="165">
        <v>-0.89768929052761204</v>
      </c>
      <c r="ES386" s="166">
        <v>4.9515573548607899</v>
      </c>
      <c r="ET386" s="166">
        <v>4.68</v>
      </c>
      <c r="EU386" s="166">
        <v>4.6822596472411302</v>
      </c>
      <c r="EV386" s="166">
        <v>3.9451588161446098</v>
      </c>
      <c r="EW386" s="166">
        <v>4.2234986553657299</v>
      </c>
      <c r="EX386" s="289">
        <v>0.56647217273712103</v>
      </c>
    </row>
    <row r="387" spans="1:272" ht="13" customHeight="1">
      <c r="A387" s="160" t="s">
        <v>563</v>
      </c>
      <c r="B387" s="160">
        <v>9782</v>
      </c>
      <c r="C387" s="160">
        <v>12988</v>
      </c>
      <c r="D387" s="160">
        <v>605177</v>
      </c>
      <c r="E387" s="160" t="s">
        <v>3331</v>
      </c>
      <c r="G387" s="175"/>
      <c r="H387" s="168" t="s">
        <v>677</v>
      </c>
      <c r="I387" s="169" t="s">
        <v>136</v>
      </c>
      <c r="J387" s="170">
        <v>34</v>
      </c>
      <c r="K387" s="161">
        <v>1</v>
      </c>
      <c r="M387" s="184" t="s">
        <v>46</v>
      </c>
      <c r="Z387" s="163"/>
      <c r="AS387" s="283"/>
      <c r="AT387" s="283"/>
      <c r="AU387" s="283"/>
      <c r="AV387" s="283"/>
      <c r="AW387" s="283"/>
      <c r="AX387" s="283"/>
      <c r="AY387" s="363"/>
      <c r="AZ387" s="283"/>
      <c r="BA387" s="283"/>
      <c r="BB387" s="283"/>
      <c r="BC387" s="283"/>
      <c r="BD387" s="164"/>
      <c r="BE387" s="164"/>
      <c r="BF387" s="164"/>
      <c r="BG387" s="164"/>
      <c r="BH387" s="164"/>
      <c r="BI387" s="164"/>
      <c r="BJ387" s="165"/>
      <c r="BK387" s="164"/>
      <c r="BL387" s="165"/>
      <c r="BM387" s="165"/>
      <c r="BN387" s="165"/>
      <c r="BO387" s="165"/>
      <c r="BP387" s="165"/>
      <c r="BQ387" s="165"/>
      <c r="BR387" s="165"/>
      <c r="BS387" s="289"/>
      <c r="BT387" s="297">
        <v>62</v>
      </c>
      <c r="BU387" s="284">
        <v>56.1</v>
      </c>
      <c r="BV387" s="298">
        <v>0</v>
      </c>
      <c r="BW387" s="297"/>
      <c r="BX387" s="297"/>
      <c r="BY387" s="297"/>
      <c r="BZ387" s="297"/>
      <c r="CA387" s="284"/>
      <c r="CB387" s="298"/>
      <c r="CC387" s="297"/>
      <c r="CD387" s="284"/>
      <c r="CE387" s="352"/>
      <c r="CF387" s="298"/>
      <c r="CG387" s="297"/>
      <c r="CH387" s="284"/>
      <c r="CI387" s="352"/>
      <c r="CJ387" s="298"/>
      <c r="CK387" s="297"/>
      <c r="CL387" s="284"/>
      <c r="CM387" s="352"/>
      <c r="CN387" s="298"/>
      <c r="CO387" s="297"/>
      <c r="CP387" s="284"/>
      <c r="CQ387" s="352"/>
      <c r="CR387" s="298"/>
      <c r="CS387" s="297"/>
      <c r="CT387" s="284"/>
      <c r="CU387" s="352"/>
      <c r="CV387" s="352"/>
      <c r="CW387" s="298"/>
      <c r="CX387" s="297"/>
      <c r="CY387" s="284"/>
      <c r="CZ387" s="352"/>
      <c r="DA387" s="352"/>
      <c r="DB387" s="298"/>
      <c r="DC387" s="297"/>
      <c r="DD387" s="284"/>
      <c r="DE387" s="352"/>
      <c r="DF387" s="352"/>
      <c r="DG387" s="298"/>
      <c r="DH387" s="320">
        <v>0</v>
      </c>
      <c r="DI387" s="319">
        <v>0</v>
      </c>
      <c r="DJ387" s="163">
        <v>62</v>
      </c>
      <c r="DK387" s="163">
        <v>0</v>
      </c>
      <c r="DL387" s="163">
        <v>0</v>
      </c>
      <c r="DM387" s="163">
        <v>4</v>
      </c>
      <c r="DN387" s="163">
        <v>3</v>
      </c>
      <c r="DO387" s="163">
        <v>1</v>
      </c>
      <c r="DP387" s="165">
        <v>56.1</v>
      </c>
      <c r="DQ387" s="165"/>
      <c r="DR387" s="165">
        <v>56.100000381469698</v>
      </c>
      <c r="DS387" s="163">
        <v>246</v>
      </c>
      <c r="DT387" s="163">
        <v>52</v>
      </c>
      <c r="DU387" s="163">
        <v>26</v>
      </c>
      <c r="DV387" s="163">
        <v>22</v>
      </c>
      <c r="DW387" s="163">
        <v>5</v>
      </c>
      <c r="DX387" s="163">
        <v>31</v>
      </c>
      <c r="DY387" s="163">
        <v>4</v>
      </c>
      <c r="DZ387" s="163">
        <v>1</v>
      </c>
      <c r="EA387" s="163">
        <v>7</v>
      </c>
      <c r="EB387" s="163">
        <v>0</v>
      </c>
      <c r="EC387" s="163">
        <v>70</v>
      </c>
      <c r="ED387" s="165">
        <v>11.1834344770069</v>
      </c>
      <c r="EE387" s="165">
        <v>4.9526638398173404</v>
      </c>
      <c r="EF387" s="165">
        <v>0.79881674835763705</v>
      </c>
      <c r="EG387" s="165">
        <v>8.3076941829194197</v>
      </c>
      <c r="EH387" s="166">
        <v>1.47337311363741</v>
      </c>
      <c r="EI387" s="165">
        <v>117.69825892640699</v>
      </c>
      <c r="EJ387" s="164">
        <v>0.242990654205607</v>
      </c>
      <c r="EK387" s="164">
        <v>0.33812949640287698</v>
      </c>
      <c r="EL387" s="283">
        <v>0.36111111099999998</v>
      </c>
      <c r="EM387" s="283">
        <v>0.23611111100000001</v>
      </c>
      <c r="EN387" s="283">
        <v>0.402777777</v>
      </c>
      <c r="EO387" s="283">
        <v>6.25E-2</v>
      </c>
      <c r="EP387" s="283">
        <v>0.34027777999999997</v>
      </c>
      <c r="EQ387" s="283">
        <v>0.15408479999999999</v>
      </c>
      <c r="ER387" s="165">
        <v>0.27388438485988897</v>
      </c>
      <c r="ES387" s="166">
        <v>3.5147936927735999</v>
      </c>
      <c r="ET387" s="166">
        <v>3.59</v>
      </c>
      <c r="EU387" s="166">
        <v>3.5394697821986498</v>
      </c>
      <c r="EV387" s="166">
        <v>3.9424657254872701</v>
      </c>
      <c r="EW387" s="166">
        <v>3.7154263529749501</v>
      </c>
      <c r="EX387" s="289">
        <v>0.42599111795425398</v>
      </c>
    </row>
    <row r="388" spans="1:272" ht="13" customHeight="1">
      <c r="A388" s="160" t="s">
        <v>563</v>
      </c>
      <c r="B388" s="160">
        <v>11103</v>
      </c>
      <c r="C388" s="160">
        <v>19244</v>
      </c>
      <c r="D388" s="160">
        <v>608344</v>
      </c>
      <c r="E388" s="160" t="s">
        <v>3331</v>
      </c>
      <c r="G388" s="175"/>
      <c r="H388" s="168" t="s">
        <v>1256</v>
      </c>
      <c r="I388" s="169" t="s">
        <v>244</v>
      </c>
      <c r="J388" s="170">
        <v>30</v>
      </c>
      <c r="K388" s="161">
        <v>1</v>
      </c>
      <c r="M388" s="184" t="s">
        <v>46</v>
      </c>
      <c r="Z388" s="163"/>
      <c r="AS388" s="283"/>
      <c r="AT388" s="283"/>
      <c r="AU388" s="283"/>
      <c r="AV388" s="283"/>
      <c r="AW388" s="283"/>
      <c r="AX388" s="283"/>
      <c r="AY388" s="363"/>
      <c r="AZ388" s="283"/>
      <c r="BA388" s="283"/>
      <c r="BB388" s="283"/>
      <c r="BC388" s="283"/>
      <c r="BD388" s="164"/>
      <c r="BE388" s="164"/>
      <c r="BF388" s="164"/>
      <c r="BG388" s="164"/>
      <c r="BH388" s="164"/>
      <c r="BI388" s="164"/>
      <c r="BJ388" s="165"/>
      <c r="BK388" s="164"/>
      <c r="BL388" s="165"/>
      <c r="BM388" s="165"/>
      <c r="BN388" s="165"/>
      <c r="BO388" s="165"/>
      <c r="BP388" s="165"/>
      <c r="BQ388" s="165"/>
      <c r="BR388" s="165"/>
      <c r="BS388" s="289"/>
      <c r="BT388" s="297">
        <v>29</v>
      </c>
      <c r="BU388" s="284">
        <v>111</v>
      </c>
      <c r="BV388" s="298">
        <v>1</v>
      </c>
      <c r="BW388" s="297"/>
      <c r="BX388" s="297"/>
      <c r="BY388" s="297"/>
      <c r="BZ388" s="297"/>
      <c r="CA388" s="284"/>
      <c r="CB388" s="298"/>
      <c r="CC388" s="297"/>
      <c r="CD388" s="284"/>
      <c r="CE388" s="352"/>
      <c r="CF388" s="298"/>
      <c r="CG388" s="297"/>
      <c r="CH388" s="284"/>
      <c r="CI388" s="352"/>
      <c r="CJ388" s="298"/>
      <c r="CK388" s="297"/>
      <c r="CL388" s="284"/>
      <c r="CM388" s="352"/>
      <c r="CN388" s="298"/>
      <c r="CO388" s="297"/>
      <c r="CP388" s="284"/>
      <c r="CQ388" s="352"/>
      <c r="CR388" s="298"/>
      <c r="CS388" s="297"/>
      <c r="CT388" s="284"/>
      <c r="CU388" s="352"/>
      <c r="CV388" s="352"/>
      <c r="CW388" s="298"/>
      <c r="CX388" s="297"/>
      <c r="CY388" s="284"/>
      <c r="CZ388" s="352"/>
      <c r="DA388" s="352"/>
      <c r="DB388" s="298"/>
      <c r="DC388" s="297"/>
      <c r="DD388" s="284"/>
      <c r="DE388" s="352"/>
      <c r="DF388" s="352"/>
      <c r="DG388" s="298"/>
      <c r="DH388" s="320">
        <v>1</v>
      </c>
      <c r="DI388" s="319">
        <v>0</v>
      </c>
      <c r="DJ388" s="163">
        <v>29</v>
      </c>
      <c r="DK388" s="163">
        <v>16</v>
      </c>
      <c r="DL388" s="163">
        <v>0</v>
      </c>
      <c r="DM388" s="163">
        <v>6</v>
      </c>
      <c r="DN388" s="163">
        <v>6</v>
      </c>
      <c r="DO388" s="163">
        <v>1</v>
      </c>
      <c r="DP388" s="165">
        <v>111</v>
      </c>
      <c r="DQ388" s="165">
        <v>84</v>
      </c>
      <c r="DR388" s="165">
        <v>26.3000004291534</v>
      </c>
      <c r="DS388" s="163">
        <v>492</v>
      </c>
      <c r="DT388" s="163">
        <v>132</v>
      </c>
      <c r="DU388" s="163">
        <v>71</v>
      </c>
      <c r="DV388" s="163">
        <v>63</v>
      </c>
      <c r="DW388" s="163">
        <v>18</v>
      </c>
      <c r="DX388" s="163">
        <v>29</v>
      </c>
      <c r="DY388" s="163">
        <v>1</v>
      </c>
      <c r="DZ388" s="163">
        <v>6</v>
      </c>
      <c r="EA388" s="163">
        <v>2</v>
      </c>
      <c r="EB388" s="163">
        <v>0</v>
      </c>
      <c r="EC388" s="163">
        <v>78</v>
      </c>
      <c r="ED388" s="165">
        <v>6.3243249220253004</v>
      </c>
      <c r="EE388" s="165">
        <v>2.3513515735735102</v>
      </c>
      <c r="EF388" s="165">
        <v>1.4594595973904501</v>
      </c>
      <c r="EG388" s="165">
        <v>10.7027037141966</v>
      </c>
      <c r="EH388" s="166">
        <v>1.45045058753001</v>
      </c>
      <c r="EI388" s="165">
        <v>115.867126412814</v>
      </c>
      <c r="EJ388" s="164">
        <v>0.28884026258205597</v>
      </c>
      <c r="EK388" s="164">
        <v>0.31578947368421001</v>
      </c>
      <c r="EL388" s="283">
        <v>0.389333333</v>
      </c>
      <c r="EM388" s="283">
        <v>0.20533333300000001</v>
      </c>
      <c r="EN388" s="283">
        <v>0.40533333300000002</v>
      </c>
      <c r="EO388" s="283">
        <v>0.12664908</v>
      </c>
      <c r="EP388" s="283">
        <v>0.40897097999999998</v>
      </c>
      <c r="EQ388" s="283">
        <v>7.2398190000000001E-2</v>
      </c>
      <c r="ER388" s="165">
        <v>0.124693613390177</v>
      </c>
      <c r="ES388" s="166">
        <v>5.10810859086659</v>
      </c>
      <c r="ET388" s="166">
        <v>5.81</v>
      </c>
      <c r="EU388" s="166">
        <v>4.8153374374246702</v>
      </c>
      <c r="EV388" s="166">
        <v>4.7778598246091804</v>
      </c>
      <c r="EW388" s="166">
        <v>4.6577326793922698</v>
      </c>
      <c r="EX388" s="289">
        <v>0.29365515708923301</v>
      </c>
    </row>
    <row r="389" spans="1:272" ht="13" customHeight="1">
      <c r="A389" s="160" t="s">
        <v>563</v>
      </c>
      <c r="B389" s="160">
        <v>8856</v>
      </c>
      <c r="C389" s="160">
        <v>7593</v>
      </c>
      <c r="D389" s="160">
        <v>543475</v>
      </c>
      <c r="E389" s="160" t="s">
        <v>2170</v>
      </c>
      <c r="G389" s="175"/>
      <c r="H389" s="168" t="s">
        <v>513</v>
      </c>
      <c r="I389" s="169" t="s">
        <v>539</v>
      </c>
      <c r="J389" s="170">
        <v>33</v>
      </c>
      <c r="K389" s="161">
        <v>1</v>
      </c>
      <c r="M389" s="184" t="s">
        <v>837</v>
      </c>
      <c r="Z389" s="163"/>
      <c r="AS389" s="283"/>
      <c r="AT389" s="283"/>
      <c r="AU389" s="283"/>
      <c r="AV389" s="283"/>
      <c r="AW389" s="283"/>
      <c r="AX389" s="283"/>
      <c r="AY389" s="363"/>
      <c r="AZ389" s="283"/>
      <c r="BA389" s="283"/>
      <c r="BB389" s="283"/>
      <c r="BC389" s="283"/>
      <c r="BD389" s="164"/>
      <c r="BE389" s="164"/>
      <c r="BF389" s="164"/>
      <c r="BG389" s="164"/>
      <c r="BH389" s="164"/>
      <c r="BI389" s="164"/>
      <c r="BJ389" s="165"/>
      <c r="BK389" s="164"/>
      <c r="BL389" s="165"/>
      <c r="BM389" s="165"/>
      <c r="BN389" s="165"/>
      <c r="BO389" s="165"/>
      <c r="BP389" s="165"/>
      <c r="BQ389" s="165"/>
      <c r="BR389" s="165"/>
      <c r="BS389" s="289"/>
      <c r="BT389" s="297">
        <v>5</v>
      </c>
      <c r="BU389" s="284">
        <v>5</v>
      </c>
      <c r="BV389" s="298">
        <v>0</v>
      </c>
      <c r="BW389" s="297"/>
      <c r="BX389" s="297"/>
      <c r="BY389" s="297"/>
      <c r="BZ389" s="297"/>
      <c r="CA389" s="284"/>
      <c r="CB389" s="298"/>
      <c r="CC389" s="297"/>
      <c r="CD389" s="284"/>
      <c r="CE389" s="352"/>
      <c r="CF389" s="298"/>
      <c r="CG389" s="297"/>
      <c r="CH389" s="284"/>
      <c r="CI389" s="352"/>
      <c r="CJ389" s="298"/>
      <c r="CK389" s="297"/>
      <c r="CL389" s="284"/>
      <c r="CM389" s="352"/>
      <c r="CN389" s="298"/>
      <c r="CO389" s="297"/>
      <c r="CP389" s="284"/>
      <c r="CQ389" s="352"/>
      <c r="CR389" s="298"/>
      <c r="CS389" s="297"/>
      <c r="CT389" s="284"/>
      <c r="CU389" s="352"/>
      <c r="CV389" s="352"/>
      <c r="CW389" s="298"/>
      <c r="CX389" s="297"/>
      <c r="CY389" s="284"/>
      <c r="CZ389" s="352"/>
      <c r="DA389" s="352"/>
      <c r="DB389" s="298"/>
      <c r="DC389" s="297"/>
      <c r="DD389" s="284"/>
      <c r="DE389" s="352"/>
      <c r="DF389" s="352"/>
      <c r="DG389" s="298"/>
      <c r="DH389" s="320">
        <v>0</v>
      </c>
      <c r="DI389" s="319">
        <v>0</v>
      </c>
      <c r="DJ389" s="163">
        <v>5</v>
      </c>
      <c r="DK389" s="163">
        <v>0</v>
      </c>
      <c r="DL389" s="163">
        <v>0</v>
      </c>
      <c r="DM389" s="163">
        <v>0</v>
      </c>
      <c r="DN389" s="163">
        <v>0</v>
      </c>
      <c r="DO389" s="163">
        <v>0</v>
      </c>
      <c r="DP389" s="165">
        <v>5</v>
      </c>
      <c r="DQ389" s="165"/>
      <c r="DR389" s="165">
        <v>5</v>
      </c>
      <c r="DS389" s="163">
        <v>19</v>
      </c>
      <c r="DT389" s="163">
        <v>2</v>
      </c>
      <c r="DU389" s="163">
        <v>0</v>
      </c>
      <c r="DV389" s="163">
        <v>0</v>
      </c>
      <c r="DW389" s="163">
        <v>0</v>
      </c>
      <c r="DX389" s="163">
        <v>2</v>
      </c>
      <c r="DY389" s="163">
        <v>0</v>
      </c>
      <c r="DZ389" s="163">
        <v>0</v>
      </c>
      <c r="EA389" s="163">
        <v>0</v>
      </c>
      <c r="EB389" s="163">
        <v>0</v>
      </c>
      <c r="EC389" s="163">
        <v>3</v>
      </c>
      <c r="ED389" s="165">
        <v>5.4</v>
      </c>
      <c r="EE389" s="165">
        <v>3.6</v>
      </c>
      <c r="EF389" s="165">
        <v>0</v>
      </c>
      <c r="EG389" s="165">
        <v>3.6</v>
      </c>
      <c r="EH389" s="166">
        <v>0.8</v>
      </c>
      <c r="EI389" s="165">
        <v>63.906831385479897</v>
      </c>
      <c r="EJ389" s="164">
        <v>0.11764705882352899</v>
      </c>
      <c r="EK389" s="164">
        <v>0.14285714285714199</v>
      </c>
      <c r="EL389" s="283">
        <v>0.42857142799999998</v>
      </c>
      <c r="EM389" s="283">
        <v>0</v>
      </c>
      <c r="EN389" s="283">
        <v>0.571428571</v>
      </c>
      <c r="EO389" s="283">
        <v>0.14285713999999999</v>
      </c>
      <c r="EP389" s="283">
        <v>0.64285714000000005</v>
      </c>
      <c r="EQ389" s="283">
        <v>0.15277778</v>
      </c>
      <c r="ER389" s="165">
        <v>0.17139418210337701</v>
      </c>
      <c r="ES389" s="166">
        <v>0</v>
      </c>
      <c r="ET389" s="166">
        <v>3.99</v>
      </c>
      <c r="EU389" s="166">
        <v>3.1666886329650801</v>
      </c>
      <c r="EV389" s="166">
        <v>5.5860569000244098</v>
      </c>
      <c r="EW389" s="166">
        <v>5.0963743957137204</v>
      </c>
      <c r="EX389" s="289">
        <v>4.1397113353013902E-2</v>
      </c>
    </row>
    <row r="390" spans="1:272" ht="13" customHeight="1">
      <c r="A390" s="160" t="s">
        <v>563</v>
      </c>
      <c r="B390" s="160">
        <v>10105</v>
      </c>
      <c r="C390" s="160">
        <v>18498</v>
      </c>
      <c r="D390" s="160">
        <v>628317</v>
      </c>
      <c r="E390" s="160" t="s">
        <v>239</v>
      </c>
      <c r="G390" s="175"/>
      <c r="H390" s="168" t="s">
        <v>998</v>
      </c>
      <c r="I390" s="169" t="s">
        <v>999</v>
      </c>
      <c r="J390" s="170">
        <v>36</v>
      </c>
      <c r="K390" s="161">
        <v>1</v>
      </c>
      <c r="M390" s="184" t="s">
        <v>837</v>
      </c>
      <c r="Z390" s="163"/>
      <c r="AS390" s="283"/>
      <c r="AT390" s="283"/>
      <c r="AU390" s="283"/>
      <c r="AV390" s="283"/>
      <c r="AW390" s="283"/>
      <c r="AX390" s="283"/>
      <c r="AY390" s="363"/>
      <c r="AZ390" s="283"/>
      <c r="BA390" s="283"/>
      <c r="BB390" s="283"/>
      <c r="BC390" s="283"/>
      <c r="BD390" s="164"/>
      <c r="BE390" s="164"/>
      <c r="BF390" s="164"/>
      <c r="BG390" s="164"/>
      <c r="BH390" s="164"/>
      <c r="BI390" s="164"/>
      <c r="BJ390" s="165"/>
      <c r="BK390" s="164"/>
      <c r="BL390" s="165"/>
      <c r="BM390" s="165"/>
      <c r="BN390" s="165"/>
      <c r="BO390" s="165"/>
      <c r="BP390" s="165"/>
      <c r="BQ390" s="165"/>
      <c r="BR390" s="165"/>
      <c r="BS390" s="289"/>
      <c r="BT390" s="297">
        <v>28</v>
      </c>
      <c r="BU390" s="284">
        <v>107.2</v>
      </c>
      <c r="BV390" s="298">
        <v>-1</v>
      </c>
      <c r="BW390" s="297"/>
      <c r="BX390" s="297"/>
      <c r="BY390" s="297"/>
      <c r="BZ390" s="297"/>
      <c r="CA390" s="284"/>
      <c r="CB390" s="298"/>
      <c r="CC390" s="297"/>
      <c r="CD390" s="284"/>
      <c r="CE390" s="352"/>
      <c r="CF390" s="298"/>
      <c r="CG390" s="297"/>
      <c r="CH390" s="284"/>
      <c r="CI390" s="352"/>
      <c r="CJ390" s="298"/>
      <c r="CK390" s="297"/>
      <c r="CL390" s="284"/>
      <c r="CM390" s="352"/>
      <c r="CN390" s="298"/>
      <c r="CO390" s="297"/>
      <c r="CP390" s="284"/>
      <c r="CQ390" s="352"/>
      <c r="CR390" s="298"/>
      <c r="CS390" s="297"/>
      <c r="CT390" s="284"/>
      <c r="CU390" s="352"/>
      <c r="CV390" s="352"/>
      <c r="CW390" s="298"/>
      <c r="CX390" s="297"/>
      <c r="CY390" s="284"/>
      <c r="CZ390" s="352"/>
      <c r="DA390" s="352"/>
      <c r="DB390" s="298"/>
      <c r="DC390" s="297"/>
      <c r="DD390" s="284"/>
      <c r="DE390" s="352"/>
      <c r="DF390" s="352"/>
      <c r="DG390" s="298"/>
      <c r="DH390" s="320">
        <v>-1</v>
      </c>
      <c r="DI390" s="319">
        <v>0</v>
      </c>
      <c r="DJ390" s="163">
        <v>29</v>
      </c>
      <c r="DK390" s="163">
        <v>17</v>
      </c>
      <c r="DL390" s="163">
        <v>0</v>
      </c>
      <c r="DM390" s="163">
        <v>3</v>
      </c>
      <c r="DN390" s="163">
        <v>7</v>
      </c>
      <c r="DO390" s="163">
        <v>0</v>
      </c>
      <c r="DP390" s="165">
        <v>112.1</v>
      </c>
      <c r="DQ390" s="165">
        <v>70.099998474121094</v>
      </c>
      <c r="DR390" s="165">
        <v>42</v>
      </c>
      <c r="DS390" s="163">
        <v>485</v>
      </c>
      <c r="DT390" s="163">
        <v>124</v>
      </c>
      <c r="DU390" s="163">
        <v>80</v>
      </c>
      <c r="DV390" s="163">
        <v>76</v>
      </c>
      <c r="DW390" s="163">
        <v>22</v>
      </c>
      <c r="DX390" s="163">
        <v>31</v>
      </c>
      <c r="DY390" s="163">
        <v>0</v>
      </c>
      <c r="DZ390" s="163">
        <v>5</v>
      </c>
      <c r="EA390" s="163">
        <v>3</v>
      </c>
      <c r="EB390" s="163">
        <v>0</v>
      </c>
      <c r="EC390" s="163">
        <v>96</v>
      </c>
      <c r="ED390" s="165">
        <v>7.6913952681970601</v>
      </c>
      <c r="EE390" s="165">
        <v>2.48367972202196</v>
      </c>
      <c r="EF390" s="165">
        <v>1.76261141562849</v>
      </c>
      <c r="EG390" s="165">
        <v>9.9347188880878701</v>
      </c>
      <c r="EH390" s="166">
        <v>1.37982206778998</v>
      </c>
      <c r="EI390" s="165">
        <v>110.22507028527301</v>
      </c>
      <c r="EJ390" s="164">
        <v>0.276169265033407</v>
      </c>
      <c r="EK390" s="164">
        <v>0.30815709969788502</v>
      </c>
      <c r="EL390" s="283">
        <v>0.36363636300000002</v>
      </c>
      <c r="EM390" s="283">
        <v>0.19602272700000001</v>
      </c>
      <c r="EN390" s="283">
        <v>0.440340909</v>
      </c>
      <c r="EO390" s="283">
        <v>8.2152970000000006E-2</v>
      </c>
      <c r="EP390" s="283">
        <v>0.35977336999999998</v>
      </c>
      <c r="EQ390" s="283">
        <v>0.10510203999999999</v>
      </c>
      <c r="ER390" s="165">
        <v>-1.1000988389069599</v>
      </c>
      <c r="ES390" s="166">
        <v>6.0890212539893396</v>
      </c>
      <c r="ET390" s="166">
        <v>4.43</v>
      </c>
      <c r="EU390" s="166">
        <v>4.96490836002042</v>
      </c>
      <c r="EV390" s="166">
        <v>4.50535017112602</v>
      </c>
      <c r="EW390" s="166">
        <v>4.2258448371252104</v>
      </c>
      <c r="EX390" s="289">
        <v>-4.9903959035873399E-2</v>
      </c>
      <c r="EY390" s="292"/>
    </row>
    <row r="391" spans="1:272" ht="13" customHeight="1">
      <c r="A391" s="160" t="s">
        <v>563</v>
      </c>
      <c r="B391" s="160">
        <v>10098</v>
      </c>
      <c r="C391" s="160">
        <v>12718</v>
      </c>
      <c r="D391" s="160">
        <v>605288</v>
      </c>
      <c r="E391" s="160" t="s">
        <v>345</v>
      </c>
      <c r="G391" s="175"/>
      <c r="H391" s="168" t="s">
        <v>950</v>
      </c>
      <c r="I391" s="169" t="s">
        <v>550</v>
      </c>
      <c r="J391" s="170">
        <v>31</v>
      </c>
      <c r="K391" s="161">
        <v>1</v>
      </c>
      <c r="M391" s="184" t="s">
        <v>837</v>
      </c>
      <c r="Z391" s="163"/>
      <c r="AS391" s="283"/>
      <c r="AT391" s="283"/>
      <c r="AU391" s="283"/>
      <c r="AV391" s="283"/>
      <c r="AW391" s="283"/>
      <c r="AX391" s="283"/>
      <c r="AY391" s="363"/>
      <c r="AZ391" s="283"/>
      <c r="BA391" s="283"/>
      <c r="BB391" s="283"/>
      <c r="BC391" s="283"/>
      <c r="BD391" s="164"/>
      <c r="BE391" s="164"/>
      <c r="BF391" s="164"/>
      <c r="BG391" s="164"/>
      <c r="BH391" s="164"/>
      <c r="BI391" s="164"/>
      <c r="BJ391" s="165"/>
      <c r="BK391" s="164"/>
      <c r="BL391" s="165"/>
      <c r="BM391" s="165"/>
      <c r="BN391" s="165"/>
      <c r="BO391" s="165"/>
      <c r="BP391" s="165"/>
      <c r="BQ391" s="165"/>
      <c r="BR391" s="165"/>
      <c r="BS391" s="289"/>
      <c r="BT391" s="297">
        <v>23</v>
      </c>
      <c r="BU391" s="284">
        <v>69.099999999999994</v>
      </c>
      <c r="BV391" s="298">
        <v>3</v>
      </c>
      <c r="BW391" s="297"/>
      <c r="BX391" s="297"/>
      <c r="BY391" s="297"/>
      <c r="BZ391" s="297"/>
      <c r="CA391" s="284"/>
      <c r="CB391" s="298"/>
      <c r="CC391" s="297"/>
      <c r="CD391" s="284"/>
      <c r="CE391" s="352"/>
      <c r="CF391" s="298"/>
      <c r="CG391" s="297"/>
      <c r="CH391" s="284"/>
      <c r="CI391" s="352"/>
      <c r="CJ391" s="298"/>
      <c r="CK391" s="297"/>
      <c r="CL391" s="284"/>
      <c r="CM391" s="352"/>
      <c r="CN391" s="298"/>
      <c r="CO391" s="297"/>
      <c r="CP391" s="284"/>
      <c r="CQ391" s="352"/>
      <c r="CR391" s="298"/>
      <c r="CS391" s="297"/>
      <c r="CT391" s="284"/>
      <c r="CU391" s="352"/>
      <c r="CV391" s="352"/>
      <c r="CW391" s="298"/>
      <c r="CX391" s="297"/>
      <c r="CY391" s="284"/>
      <c r="CZ391" s="352"/>
      <c r="DA391" s="352"/>
      <c r="DB391" s="298"/>
      <c r="DC391" s="297"/>
      <c r="DD391" s="284"/>
      <c r="DE391" s="352"/>
      <c r="DF391" s="352"/>
      <c r="DG391" s="298"/>
      <c r="DH391" s="320">
        <v>3</v>
      </c>
      <c r="DI391" s="319">
        <v>0</v>
      </c>
      <c r="DJ391" s="163">
        <v>23</v>
      </c>
      <c r="DK391" s="163">
        <v>7</v>
      </c>
      <c r="DL391" s="163">
        <v>0</v>
      </c>
      <c r="DM391" s="163">
        <v>1</v>
      </c>
      <c r="DN391" s="163">
        <v>5</v>
      </c>
      <c r="DO391" s="163">
        <v>1</v>
      </c>
      <c r="DP391" s="165">
        <v>69.099999999999994</v>
      </c>
      <c r="DQ391" s="165">
        <v>33.200000762939403</v>
      </c>
      <c r="DR391" s="165">
        <v>35.200000762939403</v>
      </c>
      <c r="DS391" s="163">
        <v>309</v>
      </c>
      <c r="DT391" s="163">
        <v>74</v>
      </c>
      <c r="DU391" s="163">
        <v>48</v>
      </c>
      <c r="DV391" s="163">
        <v>45</v>
      </c>
      <c r="DW391" s="163">
        <v>8</v>
      </c>
      <c r="DX391" s="163">
        <v>32</v>
      </c>
      <c r="DY391" s="163">
        <v>0</v>
      </c>
      <c r="DZ391" s="163">
        <v>4</v>
      </c>
      <c r="EA391" s="163">
        <v>2</v>
      </c>
      <c r="EB391" s="163">
        <v>0</v>
      </c>
      <c r="EC391" s="163">
        <v>45</v>
      </c>
      <c r="ED391" s="165">
        <v>5.8413465823647801</v>
      </c>
      <c r="EE391" s="165">
        <v>4.1538464585705102</v>
      </c>
      <c r="EF391" s="165">
        <v>1.03846161464262</v>
      </c>
      <c r="EG391" s="165">
        <v>9.6057699354443091</v>
      </c>
      <c r="EH391" s="166">
        <v>1.52884626600164</v>
      </c>
      <c r="EI391" s="165">
        <v>118.710364337454</v>
      </c>
      <c r="EJ391" s="164">
        <v>0.27106227106227099</v>
      </c>
      <c r="EK391" s="164">
        <v>0.3</v>
      </c>
      <c r="EL391" s="283">
        <v>0.48458149700000003</v>
      </c>
      <c r="EM391" s="283">
        <v>0.17621145299999999</v>
      </c>
      <c r="EN391" s="283">
        <v>0.33920704800000001</v>
      </c>
      <c r="EO391" s="283">
        <v>8.77193E-2</v>
      </c>
      <c r="EP391" s="283">
        <v>0.40350877000000002</v>
      </c>
      <c r="EQ391" s="283">
        <v>7.4270559999999999E-2</v>
      </c>
      <c r="ER391" s="165">
        <v>-0.12286153883184101</v>
      </c>
      <c r="ES391" s="166">
        <v>5.8413465823647801</v>
      </c>
      <c r="ET391" s="166">
        <v>5.2</v>
      </c>
      <c r="EU391" s="166">
        <v>4.9263041466650899</v>
      </c>
      <c r="EV391" s="166">
        <v>5.1056132634570597</v>
      </c>
      <c r="EW391" s="166">
        <v>5.07942685383669</v>
      </c>
      <c r="EX391" s="289">
        <v>-0.15359379164874501</v>
      </c>
    </row>
    <row r="392" spans="1:272" ht="13" customHeight="1">
      <c r="A392" s="160" t="s">
        <v>563</v>
      </c>
      <c r="B392" s="160">
        <v>10132</v>
      </c>
      <c r="C392" s="160">
        <v>13767</v>
      </c>
      <c r="D392" s="160">
        <v>608638</v>
      </c>
      <c r="E392" s="160" t="s">
        <v>3331</v>
      </c>
      <c r="G392" s="175"/>
      <c r="H392" s="162" t="s">
        <v>2248</v>
      </c>
      <c r="I392" s="162" t="s">
        <v>2249</v>
      </c>
      <c r="J392" s="161">
        <v>33</v>
      </c>
      <c r="K392" s="161">
        <v>1</v>
      </c>
      <c r="M392" s="184" t="s">
        <v>837</v>
      </c>
      <c r="Z392" s="163"/>
      <c r="AS392" s="283"/>
      <c r="AT392" s="283"/>
      <c r="AU392" s="283"/>
      <c r="AV392" s="283"/>
      <c r="AW392" s="283"/>
      <c r="AX392" s="283"/>
      <c r="AY392" s="363"/>
      <c r="AZ392" s="283"/>
      <c r="BA392" s="283"/>
      <c r="BB392" s="283"/>
      <c r="BC392" s="283"/>
      <c r="BD392" s="164"/>
      <c r="BE392" s="164"/>
      <c r="BF392" s="164"/>
      <c r="BG392" s="164"/>
      <c r="BH392" s="164"/>
      <c r="BI392" s="164"/>
      <c r="BJ392" s="165"/>
      <c r="BK392" s="164"/>
      <c r="BL392" s="165"/>
      <c r="BM392" s="165"/>
      <c r="BN392" s="165"/>
      <c r="BO392" s="165"/>
      <c r="BP392" s="165"/>
      <c r="BQ392" s="165"/>
      <c r="BR392" s="165"/>
      <c r="BS392" s="289"/>
      <c r="BT392" s="297">
        <v>36</v>
      </c>
      <c r="BU392" s="284">
        <v>36.1</v>
      </c>
      <c r="BV392" s="298">
        <v>1</v>
      </c>
      <c r="BW392" s="297"/>
      <c r="BX392" s="297"/>
      <c r="BY392" s="297"/>
      <c r="BZ392" s="297"/>
      <c r="CA392" s="284"/>
      <c r="CB392" s="298"/>
      <c r="CC392" s="297"/>
      <c r="CD392" s="284"/>
      <c r="CE392" s="352"/>
      <c r="CF392" s="298"/>
      <c r="CG392" s="297"/>
      <c r="CH392" s="284"/>
      <c r="CI392" s="352"/>
      <c r="CJ392" s="298"/>
      <c r="CK392" s="297"/>
      <c r="CL392" s="284"/>
      <c r="CM392" s="352"/>
      <c r="CN392" s="298"/>
      <c r="CO392" s="297"/>
      <c r="CP392" s="284"/>
      <c r="CQ392" s="352"/>
      <c r="CR392" s="298"/>
      <c r="CS392" s="297"/>
      <c r="CT392" s="284"/>
      <c r="CU392" s="352"/>
      <c r="CV392" s="352"/>
      <c r="CW392" s="298"/>
      <c r="CX392" s="297"/>
      <c r="CY392" s="284"/>
      <c r="CZ392" s="352"/>
      <c r="DA392" s="352"/>
      <c r="DB392" s="298"/>
      <c r="DC392" s="297"/>
      <c r="DD392" s="284"/>
      <c r="DE392" s="352"/>
      <c r="DF392" s="352"/>
      <c r="DG392" s="298"/>
      <c r="DH392" s="320">
        <v>1</v>
      </c>
      <c r="DI392" s="319">
        <v>0</v>
      </c>
      <c r="DJ392" s="163">
        <v>36</v>
      </c>
      <c r="DK392" s="163">
        <v>0</v>
      </c>
      <c r="DL392" s="163">
        <v>0</v>
      </c>
      <c r="DM392" s="163">
        <v>3</v>
      </c>
      <c r="DN392" s="163">
        <v>1</v>
      </c>
      <c r="DO392" s="163">
        <v>0</v>
      </c>
      <c r="DP392" s="165">
        <v>36.1</v>
      </c>
      <c r="DQ392" s="165"/>
      <c r="DR392" s="165">
        <v>35.400001525878899</v>
      </c>
      <c r="DS392" s="163">
        <v>146</v>
      </c>
      <c r="DT392" s="163">
        <v>24</v>
      </c>
      <c r="DU392" s="163">
        <v>9</v>
      </c>
      <c r="DV392" s="163">
        <v>9</v>
      </c>
      <c r="DW392" s="163">
        <v>6</v>
      </c>
      <c r="DX392" s="163">
        <v>13</v>
      </c>
      <c r="DY392" s="163">
        <v>1</v>
      </c>
      <c r="DZ392" s="163">
        <v>2</v>
      </c>
      <c r="EA392" s="163">
        <v>0</v>
      </c>
      <c r="EB392" s="163">
        <v>0</v>
      </c>
      <c r="EC392" s="163">
        <v>30</v>
      </c>
      <c r="ED392" s="165">
        <v>7.4311940909418004</v>
      </c>
      <c r="EE392" s="165">
        <v>3.2201841060747798</v>
      </c>
      <c r="EF392" s="165">
        <v>1.4862388181883599</v>
      </c>
      <c r="EG392" s="165">
        <v>5.9449552727534396</v>
      </c>
      <c r="EH392" s="166">
        <v>1.0183488198698001</v>
      </c>
      <c r="EI392" s="165">
        <v>79.995088056118306</v>
      </c>
      <c r="EJ392" s="164">
        <v>0.18320610687022901</v>
      </c>
      <c r="EK392" s="164">
        <v>0.18947368421052599</v>
      </c>
      <c r="EL392" s="283">
        <v>0.36633663300000002</v>
      </c>
      <c r="EM392" s="283">
        <v>0.198019801</v>
      </c>
      <c r="EN392" s="283">
        <v>0.43564356399999998</v>
      </c>
      <c r="EO392" s="283">
        <v>7.9207920000000001E-2</v>
      </c>
      <c r="EP392" s="283">
        <v>0.40594058999999999</v>
      </c>
      <c r="EQ392" s="283">
        <v>0.10396975</v>
      </c>
      <c r="ER392" s="165">
        <v>-6.11592803622516E-2</v>
      </c>
      <c r="ES392" s="166">
        <v>2.2293582272825399</v>
      </c>
      <c r="ET392" s="166">
        <v>4.55</v>
      </c>
      <c r="EU392" s="166">
        <v>4.9006339208515097</v>
      </c>
      <c r="EV392" s="166">
        <v>4.5850180989295897</v>
      </c>
      <c r="EW392" s="166">
        <v>4.1803245555193396</v>
      </c>
      <c r="EX392" s="289">
        <v>-0.196368433535099</v>
      </c>
    </row>
    <row r="393" spans="1:272" ht="13" customHeight="1">
      <c r="A393" s="160" t="s">
        <v>563</v>
      </c>
      <c r="B393" s="160">
        <v>10846</v>
      </c>
      <c r="C393" s="160">
        <v>19990</v>
      </c>
      <c r="D393" s="160">
        <v>669060</v>
      </c>
      <c r="E393" s="160" t="s">
        <v>563</v>
      </c>
      <c r="G393" s="175"/>
      <c r="H393" s="168" t="s">
        <v>143</v>
      </c>
      <c r="I393" s="169" t="s">
        <v>1045</v>
      </c>
      <c r="J393" s="170">
        <v>26</v>
      </c>
      <c r="K393" s="161">
        <v>1</v>
      </c>
      <c r="M393" s="184" t="s">
        <v>837</v>
      </c>
      <c r="Z393" s="163"/>
      <c r="AS393" s="283"/>
      <c r="AT393" s="283"/>
      <c r="AU393" s="283"/>
      <c r="AV393" s="283"/>
      <c r="AW393" s="283"/>
      <c r="AX393" s="283"/>
      <c r="AY393" s="363"/>
      <c r="AZ393" s="283"/>
      <c r="BA393" s="283"/>
      <c r="BB393" s="283"/>
      <c r="BC393" s="283"/>
      <c r="BD393" s="164"/>
      <c r="BE393" s="164"/>
      <c r="BF393" s="164"/>
      <c r="BG393" s="164"/>
      <c r="BH393" s="164"/>
      <c r="BI393" s="164"/>
      <c r="BJ393" s="165"/>
      <c r="BK393" s="164"/>
      <c r="BL393" s="165"/>
      <c r="BM393" s="165"/>
      <c r="BN393" s="165"/>
      <c r="BO393" s="165"/>
      <c r="BP393" s="165"/>
      <c r="BQ393" s="165"/>
      <c r="BR393" s="165"/>
      <c r="BS393" s="289"/>
      <c r="BT393" s="297">
        <v>34</v>
      </c>
      <c r="BU393" s="284">
        <v>104.2</v>
      </c>
      <c r="BV393" s="298">
        <v>-1</v>
      </c>
      <c r="BW393" s="297"/>
      <c r="BX393" s="297"/>
      <c r="BY393" s="297"/>
      <c r="BZ393" s="297"/>
      <c r="CA393" s="284"/>
      <c r="CB393" s="298"/>
      <c r="CC393" s="297"/>
      <c r="CD393" s="284"/>
      <c r="CE393" s="352"/>
      <c r="CF393" s="298"/>
      <c r="CG393" s="297"/>
      <c r="CH393" s="284"/>
      <c r="CI393" s="352"/>
      <c r="CJ393" s="298"/>
      <c r="CK393" s="297"/>
      <c r="CL393" s="284"/>
      <c r="CM393" s="352"/>
      <c r="CN393" s="298"/>
      <c r="CO393" s="297"/>
      <c r="CP393" s="284"/>
      <c r="CQ393" s="352"/>
      <c r="CR393" s="298"/>
      <c r="CS393" s="297"/>
      <c r="CT393" s="284"/>
      <c r="CU393" s="352"/>
      <c r="CV393" s="352"/>
      <c r="CW393" s="298"/>
      <c r="CX393" s="297"/>
      <c r="CY393" s="284"/>
      <c r="CZ393" s="352"/>
      <c r="DA393" s="352"/>
      <c r="DB393" s="298"/>
      <c r="DC393" s="297"/>
      <c r="DD393" s="284"/>
      <c r="DE393" s="352"/>
      <c r="DF393" s="352"/>
      <c r="DG393" s="298"/>
      <c r="DH393" s="320">
        <v>-1</v>
      </c>
      <c r="DI393" s="319">
        <v>0</v>
      </c>
      <c r="DJ393" s="163">
        <v>34</v>
      </c>
      <c r="DK393" s="163">
        <v>9</v>
      </c>
      <c r="DL393" s="163">
        <v>0</v>
      </c>
      <c r="DM393" s="163">
        <v>5</v>
      </c>
      <c r="DN393" s="163">
        <v>4</v>
      </c>
      <c r="DO393" s="163">
        <v>0</v>
      </c>
      <c r="DP393" s="165">
        <v>104.2</v>
      </c>
      <c r="DQ393" s="165">
        <v>41.200000762939403</v>
      </c>
      <c r="DR393" s="165">
        <v>63</v>
      </c>
      <c r="DS393" s="163">
        <v>442</v>
      </c>
      <c r="DT393" s="163">
        <v>102</v>
      </c>
      <c r="DU393" s="163">
        <v>49</v>
      </c>
      <c r="DV393" s="163">
        <v>47</v>
      </c>
      <c r="DW393" s="163">
        <v>20</v>
      </c>
      <c r="DX393" s="163">
        <v>31</v>
      </c>
      <c r="DY393" s="163">
        <v>0</v>
      </c>
      <c r="DZ393" s="163">
        <v>4</v>
      </c>
      <c r="EA393" s="163">
        <v>3</v>
      </c>
      <c r="EB393" s="163">
        <v>1</v>
      </c>
      <c r="EC393" s="163">
        <v>82</v>
      </c>
      <c r="ED393" s="165">
        <v>7.0509558423130798</v>
      </c>
      <c r="EE393" s="165">
        <v>2.6656052574598199</v>
      </c>
      <c r="EF393" s="165">
        <v>1.71974532739343</v>
      </c>
      <c r="EG393" s="165">
        <v>8.7707011697065198</v>
      </c>
      <c r="EH393" s="166">
        <v>1.2707007141295901</v>
      </c>
      <c r="EI393" s="165">
        <v>98.666130200709901</v>
      </c>
      <c r="EJ393" s="164">
        <v>0.25061425061425002</v>
      </c>
      <c r="EK393" s="164">
        <v>0.26885245901639299</v>
      </c>
      <c r="EL393" s="283">
        <v>0.37770897799999997</v>
      </c>
      <c r="EM393" s="283">
        <v>0.19195046399999999</v>
      </c>
      <c r="EN393" s="283">
        <v>0.43034055700000001</v>
      </c>
      <c r="EO393" s="283">
        <v>9.2307689999999998E-2</v>
      </c>
      <c r="EP393" s="283">
        <v>0.44307691999999999</v>
      </c>
      <c r="EQ393" s="283">
        <v>8.7644550000000002E-2</v>
      </c>
      <c r="ER393" s="165">
        <v>0.43719385908385699</v>
      </c>
      <c r="ES393" s="166">
        <v>4.0414015193745696</v>
      </c>
      <c r="ET393" s="166">
        <v>5.27</v>
      </c>
      <c r="EU393" s="166">
        <v>5.0870709152210898</v>
      </c>
      <c r="EV393" s="166">
        <v>4.6111086398200598</v>
      </c>
      <c r="EW393" s="166">
        <v>4.34024268351149</v>
      </c>
      <c r="EX393" s="289">
        <v>-0.225284814834594</v>
      </c>
    </row>
    <row r="394" spans="1:272" ht="13" customHeight="1">
      <c r="A394" s="160" t="s">
        <v>563</v>
      </c>
      <c r="B394" s="160">
        <v>10880</v>
      </c>
      <c r="C394" s="160">
        <v>19874</v>
      </c>
      <c r="D394" s="160">
        <v>656412</v>
      </c>
      <c r="E394" s="160" t="s">
        <v>239</v>
      </c>
      <c r="G394" s="175"/>
      <c r="H394" s="162" t="s">
        <v>2917</v>
      </c>
      <c r="I394" s="162" t="s">
        <v>277</v>
      </c>
      <c r="J394" s="160">
        <v>28</v>
      </c>
      <c r="K394" s="161">
        <v>1</v>
      </c>
      <c r="M394" s="184" t="s">
        <v>837</v>
      </c>
      <c r="Z394" s="163"/>
      <c r="AS394" s="283"/>
      <c r="AT394" s="283"/>
      <c r="AU394" s="283"/>
      <c r="AV394" s="283"/>
      <c r="AW394" s="283"/>
      <c r="AX394" s="283"/>
      <c r="AY394" s="363"/>
      <c r="AZ394" s="283"/>
      <c r="BA394" s="283"/>
      <c r="BB394" s="283"/>
      <c r="BC394" s="283"/>
      <c r="BD394" s="164"/>
      <c r="BE394" s="164"/>
      <c r="BF394" s="164"/>
      <c r="BG394" s="164"/>
      <c r="BH394" s="164"/>
      <c r="BI394" s="164"/>
      <c r="BJ394" s="165"/>
      <c r="BK394" s="164"/>
      <c r="BL394" s="165"/>
      <c r="BM394" s="165"/>
      <c r="BN394" s="165"/>
      <c r="BO394" s="165"/>
      <c r="BP394" s="165"/>
      <c r="BQ394" s="165"/>
      <c r="BR394" s="165"/>
      <c r="BS394" s="289"/>
      <c r="BT394" s="297">
        <v>37</v>
      </c>
      <c r="BU394" s="284">
        <v>57.1</v>
      </c>
      <c r="BV394" s="298">
        <v>1</v>
      </c>
      <c r="BW394" s="297"/>
      <c r="BX394" s="297"/>
      <c r="BY394" s="297"/>
      <c r="BZ394" s="297"/>
      <c r="CA394" s="284"/>
      <c r="CB394" s="298"/>
      <c r="CC394" s="297"/>
      <c r="CD394" s="284"/>
      <c r="CE394" s="352"/>
      <c r="CF394" s="298"/>
      <c r="CG394" s="297"/>
      <c r="CH394" s="284"/>
      <c r="CI394" s="352"/>
      <c r="CJ394" s="298"/>
      <c r="CK394" s="297"/>
      <c r="CL394" s="284"/>
      <c r="CM394" s="352"/>
      <c r="CN394" s="298"/>
      <c r="CO394" s="297"/>
      <c r="CP394" s="284"/>
      <c r="CQ394" s="352"/>
      <c r="CR394" s="298"/>
      <c r="CS394" s="297"/>
      <c r="CT394" s="284"/>
      <c r="CU394" s="352"/>
      <c r="CV394" s="352"/>
      <c r="CW394" s="298"/>
      <c r="CX394" s="297"/>
      <c r="CY394" s="284"/>
      <c r="CZ394" s="352"/>
      <c r="DA394" s="352"/>
      <c r="DB394" s="298"/>
      <c r="DC394" s="297"/>
      <c r="DD394" s="284"/>
      <c r="DE394" s="352"/>
      <c r="DF394" s="352"/>
      <c r="DG394" s="298"/>
      <c r="DH394" s="320">
        <v>1</v>
      </c>
      <c r="DI394" s="319">
        <v>0</v>
      </c>
      <c r="DJ394" s="163">
        <v>37</v>
      </c>
      <c r="DK394" s="163">
        <v>6</v>
      </c>
      <c r="DL394" s="163">
        <v>0</v>
      </c>
      <c r="DM394" s="163">
        <v>5</v>
      </c>
      <c r="DN394" s="163">
        <v>3</v>
      </c>
      <c r="DO394" s="163">
        <v>0</v>
      </c>
      <c r="DP394" s="165">
        <v>57.1</v>
      </c>
      <c r="DQ394" s="165">
        <v>8.1000003814697195</v>
      </c>
      <c r="DR394" s="165">
        <v>49</v>
      </c>
      <c r="DS394" s="163">
        <v>246</v>
      </c>
      <c r="DT394" s="163">
        <v>49</v>
      </c>
      <c r="DU394" s="163">
        <v>24</v>
      </c>
      <c r="DV394" s="163">
        <v>23</v>
      </c>
      <c r="DW394" s="163">
        <v>9</v>
      </c>
      <c r="DX394" s="163">
        <v>28</v>
      </c>
      <c r="DY394" s="163">
        <v>0</v>
      </c>
      <c r="DZ394" s="163">
        <v>3</v>
      </c>
      <c r="EA394" s="163">
        <v>4</v>
      </c>
      <c r="EB394" s="163">
        <v>0</v>
      </c>
      <c r="EC394" s="163">
        <v>55</v>
      </c>
      <c r="ED394" s="165">
        <v>8.6337222706119601</v>
      </c>
      <c r="EE394" s="165">
        <v>4.3953495195842702</v>
      </c>
      <c r="EF394" s="165">
        <v>1.4127909170092201</v>
      </c>
      <c r="EG394" s="165">
        <v>7.6918616592724698</v>
      </c>
      <c r="EH394" s="166">
        <v>1.3430234643174099</v>
      </c>
      <c r="EI394" s="165">
        <v>107.28546760109499</v>
      </c>
      <c r="EJ394" s="164">
        <v>0.227906976744186</v>
      </c>
      <c r="EK394" s="164">
        <v>0.26490066225165498</v>
      </c>
      <c r="EL394" s="283">
        <v>0.38853503099999998</v>
      </c>
      <c r="EM394" s="283">
        <v>0.23566878899999999</v>
      </c>
      <c r="EN394" s="283">
        <v>0.37579617799999998</v>
      </c>
      <c r="EO394" s="283">
        <v>6.25E-2</v>
      </c>
      <c r="EP394" s="283">
        <v>0.34375</v>
      </c>
      <c r="EQ394" s="283">
        <v>0.14399206000000001</v>
      </c>
      <c r="ER394" s="165">
        <v>-0.64114446107307999</v>
      </c>
      <c r="ES394" s="166">
        <v>3.6104656768013599</v>
      </c>
      <c r="ET394" s="166">
        <v>4.28</v>
      </c>
      <c r="EU394" s="166">
        <v>4.9108749502604301</v>
      </c>
      <c r="EV394" s="166">
        <v>4.4262389130642603</v>
      </c>
      <c r="EW394" s="166">
        <v>4.27809936931921</v>
      </c>
      <c r="EX394" s="289">
        <v>-0.46369812637567498</v>
      </c>
    </row>
    <row r="395" spans="1:272" ht="13" customHeight="1">
      <c r="A395" s="160" t="s">
        <v>563</v>
      </c>
      <c r="B395" s="160">
        <v>9317</v>
      </c>
      <c r="C395" s="160">
        <v>14444</v>
      </c>
      <c r="E395" s="160" t="s">
        <v>470</v>
      </c>
      <c r="G395" s="175"/>
      <c r="H395" s="168" t="s">
        <v>3752</v>
      </c>
      <c r="I395" s="169" t="s">
        <v>3751</v>
      </c>
      <c r="J395" s="170">
        <v>36</v>
      </c>
      <c r="K395" s="161">
        <v>1</v>
      </c>
      <c r="M395" s="184" t="s">
        <v>46</v>
      </c>
      <c r="Z395" s="163"/>
      <c r="BT395" s="297"/>
      <c r="BU395" s="284"/>
      <c r="BV395" s="298"/>
      <c r="BW395" s="297"/>
      <c r="BX395" s="297"/>
      <c r="BY395" s="297"/>
      <c r="BZ395" s="297"/>
      <c r="CA395" s="284"/>
      <c r="CB395" s="298"/>
      <c r="CC395" s="297"/>
      <c r="CD395" s="284"/>
      <c r="CE395" s="352"/>
      <c r="CF395" s="298"/>
      <c r="CG395" s="297"/>
      <c r="CH395" s="284"/>
      <c r="CI395" s="352"/>
      <c r="CJ395" s="298"/>
      <c r="CK395" s="297"/>
      <c r="CL395" s="284"/>
      <c r="CM395" s="352"/>
      <c r="CN395" s="298"/>
      <c r="CO395" s="297"/>
      <c r="CP395" s="284"/>
      <c r="CQ395" s="352"/>
      <c r="CR395" s="298"/>
      <c r="CS395" s="297"/>
      <c r="CT395" s="284"/>
      <c r="CU395" s="352"/>
      <c r="CV395" s="352"/>
      <c r="CW395" s="298"/>
      <c r="CX395" s="297"/>
      <c r="CY395" s="284"/>
      <c r="CZ395" s="352"/>
      <c r="DA395" s="352"/>
      <c r="DB395" s="298"/>
      <c r="DC395" s="297"/>
      <c r="DD395" s="284"/>
      <c r="DE395" s="352"/>
      <c r="DF395" s="352"/>
      <c r="DG395" s="298"/>
      <c r="DH395" s="320"/>
      <c r="DI395" s="318"/>
      <c r="DP395" s="165"/>
      <c r="DQ395" s="165"/>
      <c r="DR395" s="165"/>
      <c r="ED395" s="165"/>
      <c r="EE395" s="165"/>
      <c r="EF395" s="165"/>
      <c r="EG395" s="165"/>
      <c r="EH395" s="166"/>
      <c r="EI395" s="166"/>
      <c r="EJ395" s="164"/>
      <c r="EK395" s="164"/>
      <c r="EL395" s="283"/>
      <c r="EM395" s="283"/>
      <c r="EN395" s="283"/>
      <c r="EO395" s="283"/>
      <c r="EP395" s="283"/>
      <c r="EQ395" s="283"/>
      <c r="ER395" s="165"/>
      <c r="ES395" s="166"/>
      <c r="ET395" s="166"/>
      <c r="EU395" s="166"/>
      <c r="EV395" s="166"/>
      <c r="EW395" s="166"/>
      <c r="EX395" s="289"/>
    </row>
    <row r="396" spans="1:272" ht="13" customHeight="1">
      <c r="A396" s="160" t="s">
        <v>563</v>
      </c>
      <c r="B396" s="160">
        <v>10694</v>
      </c>
      <c r="C396" s="160">
        <v>15264</v>
      </c>
      <c r="E396" s="160" t="s">
        <v>3331</v>
      </c>
      <c r="G396" s="175"/>
      <c r="H396" s="162" t="s">
        <v>1817</v>
      </c>
      <c r="I396" s="162" t="s">
        <v>1818</v>
      </c>
      <c r="J396" s="161">
        <v>29</v>
      </c>
      <c r="K396" s="161">
        <v>1</v>
      </c>
      <c r="M396" s="184" t="s">
        <v>837</v>
      </c>
      <c r="Z396" s="163"/>
      <c r="BT396" s="297"/>
      <c r="BU396" s="284"/>
      <c r="BV396" s="298"/>
      <c r="BW396" s="297"/>
      <c r="BX396" s="297"/>
      <c r="BY396" s="297"/>
      <c r="BZ396" s="297"/>
      <c r="CA396" s="284"/>
      <c r="CB396" s="298"/>
      <c r="CC396" s="297"/>
      <c r="CD396" s="284"/>
      <c r="CE396" s="352"/>
      <c r="CF396" s="298"/>
      <c r="CG396" s="297"/>
      <c r="CH396" s="284"/>
      <c r="CI396" s="352"/>
      <c r="CJ396" s="298"/>
      <c r="CK396" s="297"/>
      <c r="CL396" s="284"/>
      <c r="CM396" s="352"/>
      <c r="CN396" s="298"/>
      <c r="CO396" s="297"/>
      <c r="CP396" s="284"/>
      <c r="CQ396" s="352"/>
      <c r="CR396" s="298"/>
      <c r="CS396" s="297"/>
      <c r="CT396" s="284"/>
      <c r="CU396" s="352"/>
      <c r="CV396" s="352"/>
      <c r="CW396" s="298"/>
      <c r="CX396" s="297"/>
      <c r="CY396" s="284"/>
      <c r="CZ396" s="352"/>
      <c r="DA396" s="352"/>
      <c r="DB396" s="298"/>
      <c r="DC396" s="297"/>
      <c r="DD396" s="284"/>
      <c r="DE396" s="352"/>
      <c r="DF396" s="352"/>
      <c r="DG396" s="298"/>
      <c r="DH396" s="320"/>
      <c r="DI396" s="318"/>
      <c r="DP396" s="165"/>
      <c r="DQ396" s="165"/>
      <c r="DR396" s="165"/>
      <c r="ED396" s="165"/>
      <c r="EE396" s="165"/>
      <c r="EF396" s="165"/>
      <c r="EG396" s="165"/>
      <c r="EH396" s="166"/>
      <c r="EI396" s="166"/>
      <c r="EJ396" s="164"/>
      <c r="EK396" s="164"/>
      <c r="EL396" s="283"/>
      <c r="EM396" s="283"/>
      <c r="EN396" s="283"/>
      <c r="EO396" s="283"/>
      <c r="EP396" s="283"/>
      <c r="EQ396" s="283"/>
      <c r="ER396" s="165"/>
      <c r="ES396" s="166"/>
      <c r="ET396" s="166"/>
      <c r="EU396" s="166"/>
      <c r="EV396" s="166"/>
      <c r="EW396" s="166"/>
      <c r="EX396" s="289"/>
    </row>
    <row r="397" spans="1:272" ht="13" customHeight="1">
      <c r="A397" s="160" t="s">
        <v>563</v>
      </c>
      <c r="B397" s="160">
        <v>12278</v>
      </c>
      <c r="C397" s="160">
        <v>25756</v>
      </c>
      <c r="E397" s="160" t="s">
        <v>598</v>
      </c>
      <c r="G397" s="175"/>
      <c r="H397" s="162" t="s">
        <v>3070</v>
      </c>
      <c r="I397" s="162" t="s">
        <v>531</v>
      </c>
      <c r="J397" s="160">
        <v>25</v>
      </c>
      <c r="K397" s="161">
        <v>1</v>
      </c>
      <c r="M397" s="184" t="s">
        <v>837</v>
      </c>
      <c r="Z397" s="163"/>
      <c r="BT397" s="297"/>
      <c r="BU397" s="284"/>
      <c r="BV397" s="298"/>
      <c r="BW397" s="297"/>
      <c r="BX397" s="297"/>
      <c r="BY397" s="297"/>
      <c r="BZ397" s="297"/>
      <c r="CA397" s="284"/>
      <c r="CB397" s="298"/>
      <c r="CC397" s="297"/>
      <c r="CD397" s="284"/>
      <c r="CE397" s="352"/>
      <c r="CF397" s="298"/>
      <c r="CG397" s="297"/>
      <c r="CH397" s="284"/>
      <c r="CI397" s="352"/>
      <c r="CJ397" s="298"/>
      <c r="CK397" s="297"/>
      <c r="CL397" s="284"/>
      <c r="CM397" s="352"/>
      <c r="CN397" s="298"/>
      <c r="CO397" s="297"/>
      <c r="CP397" s="284"/>
      <c r="CQ397" s="352"/>
      <c r="CR397" s="298"/>
      <c r="CS397" s="297"/>
      <c r="CT397" s="284"/>
      <c r="CU397" s="352"/>
      <c r="CV397" s="352"/>
      <c r="CW397" s="298"/>
      <c r="CX397" s="297"/>
      <c r="CY397" s="284"/>
      <c r="CZ397" s="352"/>
      <c r="DA397" s="352"/>
      <c r="DB397" s="298"/>
      <c r="DC397" s="297"/>
      <c r="DD397" s="284"/>
      <c r="DE397" s="352"/>
      <c r="DF397" s="352"/>
      <c r="DG397" s="298"/>
      <c r="DH397" s="320"/>
      <c r="DI397" s="318"/>
      <c r="DP397" s="165"/>
      <c r="DQ397" s="165"/>
      <c r="DR397" s="165"/>
      <c r="ED397" s="165"/>
      <c r="EE397" s="165"/>
      <c r="EF397" s="165"/>
      <c r="EG397" s="165"/>
      <c r="EH397" s="166"/>
      <c r="EI397" s="166"/>
      <c r="EJ397" s="164"/>
      <c r="EK397" s="164"/>
      <c r="EL397" s="283"/>
      <c r="EM397" s="283"/>
      <c r="EN397" s="283"/>
      <c r="EO397" s="283"/>
      <c r="EP397" s="283"/>
      <c r="EQ397" s="283"/>
      <c r="ER397" s="165"/>
      <c r="ES397" s="166"/>
      <c r="ET397" s="166"/>
      <c r="EU397" s="166"/>
      <c r="EV397" s="166"/>
      <c r="EW397" s="166"/>
      <c r="EX397" s="289"/>
    </row>
    <row r="398" spans="1:272" ht="13" customHeight="1">
      <c r="A398" s="160" t="s">
        <v>563</v>
      </c>
      <c r="B398" s="160">
        <v>12861</v>
      </c>
      <c r="C398" s="160">
        <v>26048</v>
      </c>
      <c r="E398" s="160" t="s">
        <v>239</v>
      </c>
      <c r="G398" s="175"/>
      <c r="H398" s="162" t="s">
        <v>3525</v>
      </c>
      <c r="I398" s="162" t="s">
        <v>3526</v>
      </c>
      <c r="J398" s="160">
        <v>25</v>
      </c>
      <c r="K398" s="161">
        <v>1</v>
      </c>
      <c r="Z398" s="163"/>
      <c r="BT398" s="297"/>
      <c r="BU398" s="284"/>
      <c r="BV398" s="298"/>
      <c r="BW398" s="297"/>
      <c r="BX398" s="297"/>
      <c r="BY398" s="297"/>
      <c r="BZ398" s="297"/>
      <c r="CA398" s="284"/>
      <c r="CB398" s="298"/>
      <c r="CC398" s="297"/>
      <c r="CD398" s="284"/>
      <c r="CE398" s="352"/>
      <c r="CF398" s="298"/>
      <c r="CG398" s="297"/>
      <c r="CH398" s="284"/>
      <c r="CI398" s="352"/>
      <c r="CJ398" s="298"/>
      <c r="CK398" s="297"/>
      <c r="CL398" s="284"/>
      <c r="CM398" s="352"/>
      <c r="CN398" s="298"/>
      <c r="CO398" s="297"/>
      <c r="CP398" s="284"/>
      <c r="CQ398" s="352"/>
      <c r="CR398" s="298"/>
      <c r="CS398" s="297"/>
      <c r="CT398" s="284"/>
      <c r="CU398" s="352"/>
      <c r="CV398" s="352"/>
      <c r="CW398" s="298"/>
      <c r="CX398" s="297"/>
      <c r="CY398" s="284"/>
      <c r="CZ398" s="352"/>
      <c r="DA398" s="352"/>
      <c r="DB398" s="298"/>
      <c r="DC398" s="297"/>
      <c r="DD398" s="284"/>
      <c r="DE398" s="352"/>
      <c r="DF398" s="352"/>
      <c r="DG398" s="298"/>
      <c r="DH398" s="320"/>
      <c r="DI398" s="318"/>
      <c r="DP398" s="165"/>
      <c r="DQ398" s="165"/>
      <c r="DR398" s="165"/>
      <c r="ED398" s="165"/>
      <c r="EE398" s="165"/>
      <c r="EF398" s="165"/>
      <c r="EG398" s="165"/>
      <c r="EH398" s="166"/>
      <c r="EI398" s="166"/>
      <c r="EJ398" s="164"/>
      <c r="EK398" s="164"/>
      <c r="EL398" s="283"/>
      <c r="EM398" s="283"/>
      <c r="EN398" s="283"/>
      <c r="EO398" s="283"/>
      <c r="EP398" s="283"/>
      <c r="EQ398" s="283"/>
      <c r="ER398" s="165"/>
      <c r="ES398" s="166"/>
      <c r="ET398" s="166"/>
      <c r="EU398" s="166"/>
      <c r="EV398" s="166"/>
      <c r="EW398" s="166"/>
      <c r="EX398" s="289"/>
    </row>
    <row r="399" spans="1:272" s="167" customFormat="1" ht="13" customHeight="1">
      <c r="A399" s="160" t="s">
        <v>563</v>
      </c>
      <c r="B399" s="200">
        <v>12468</v>
      </c>
      <c r="C399" s="200">
        <v>27768</v>
      </c>
      <c r="D399" s="200"/>
      <c r="E399" s="200" t="s">
        <v>686</v>
      </c>
      <c r="F399" s="160"/>
      <c r="G399" s="175"/>
      <c r="H399" s="206" t="s">
        <v>525</v>
      </c>
      <c r="I399" s="206" t="s">
        <v>3572</v>
      </c>
      <c r="J399" s="200">
        <v>20</v>
      </c>
      <c r="K399" s="161">
        <v>1</v>
      </c>
      <c r="L399" s="175"/>
      <c r="M399" s="210"/>
      <c r="N399" s="211"/>
      <c r="O399" s="175"/>
      <c r="P399" s="161"/>
      <c r="Q399" s="175"/>
      <c r="R399" s="175"/>
      <c r="S399" s="175"/>
      <c r="T399" s="161"/>
      <c r="U399" s="161"/>
      <c r="V399" s="161"/>
      <c r="W399" s="161"/>
      <c r="X399" s="161"/>
      <c r="Y399" s="184"/>
      <c r="Z399" s="163"/>
      <c r="AA399" s="163"/>
      <c r="AB399" s="163"/>
      <c r="AC399" s="163"/>
      <c r="AD399" s="163"/>
      <c r="AE399" s="163"/>
      <c r="AF399" s="163"/>
      <c r="AG399" s="163"/>
      <c r="AH399" s="163"/>
      <c r="AI399" s="163"/>
      <c r="AJ399" s="163"/>
      <c r="AK399" s="163"/>
      <c r="AL399" s="163"/>
      <c r="AM399" s="163"/>
      <c r="AN399" s="163"/>
      <c r="AO399" s="163"/>
      <c r="AP399" s="163"/>
      <c r="AQ399" s="163"/>
      <c r="AR399" s="163"/>
      <c r="AS399" s="163"/>
      <c r="AT399" s="163"/>
      <c r="AU399" s="163"/>
      <c r="AV399" s="163"/>
      <c r="AW399" s="163"/>
      <c r="AX399" s="163"/>
      <c r="AY399" s="163"/>
      <c r="AZ399" s="163"/>
      <c r="BA399" s="163"/>
      <c r="BB399" s="163"/>
      <c r="BC399" s="163"/>
      <c r="BD399" s="163"/>
      <c r="BE399" s="163"/>
      <c r="BF399" s="163"/>
      <c r="BG399" s="163"/>
      <c r="BH399" s="163"/>
      <c r="BI399" s="163"/>
      <c r="BJ399" s="163"/>
      <c r="BK399" s="163"/>
      <c r="BL399" s="163"/>
      <c r="BM399" s="163"/>
      <c r="BN399" s="163"/>
      <c r="BO399" s="163"/>
      <c r="BP399" s="163"/>
      <c r="BQ399" s="163"/>
      <c r="BR399" s="163"/>
      <c r="BS399" s="288"/>
      <c r="BT399" s="297"/>
      <c r="BU399" s="284"/>
      <c r="BV399" s="298"/>
      <c r="BW399" s="297"/>
      <c r="BX399" s="297"/>
      <c r="BY399" s="297"/>
      <c r="BZ399" s="297"/>
      <c r="CA399" s="284"/>
      <c r="CB399" s="298"/>
      <c r="CC399" s="297"/>
      <c r="CD399" s="284"/>
      <c r="CE399" s="352"/>
      <c r="CF399" s="298"/>
      <c r="CG399" s="297"/>
      <c r="CH399" s="284"/>
      <c r="CI399" s="352"/>
      <c r="CJ399" s="298"/>
      <c r="CK399" s="297"/>
      <c r="CL399" s="284"/>
      <c r="CM399" s="352"/>
      <c r="CN399" s="298"/>
      <c r="CO399" s="297"/>
      <c r="CP399" s="284"/>
      <c r="CQ399" s="352"/>
      <c r="CR399" s="298"/>
      <c r="CS399" s="297"/>
      <c r="CT399" s="284"/>
      <c r="CU399" s="352"/>
      <c r="CV399" s="352"/>
      <c r="CW399" s="298"/>
      <c r="CX399" s="297"/>
      <c r="CY399" s="284"/>
      <c r="CZ399" s="352"/>
      <c r="DA399" s="352"/>
      <c r="DB399" s="298"/>
      <c r="DC399" s="297"/>
      <c r="DD399" s="284"/>
      <c r="DE399" s="352"/>
      <c r="DF399" s="352"/>
      <c r="DG399" s="298"/>
      <c r="DH399" s="320"/>
      <c r="DI399" s="318"/>
      <c r="DJ399" s="163"/>
      <c r="DK399" s="163"/>
      <c r="DL399" s="163"/>
      <c r="DM399" s="163"/>
      <c r="DN399" s="163"/>
      <c r="DO399" s="163"/>
      <c r="DP399" s="165"/>
      <c r="DQ399" s="165"/>
      <c r="DR399" s="165"/>
      <c r="DS399" s="163"/>
      <c r="DT399" s="163"/>
      <c r="DU399" s="163"/>
      <c r="DV399" s="163"/>
      <c r="DW399" s="163"/>
      <c r="DX399" s="163"/>
      <c r="DY399" s="163"/>
      <c r="DZ399" s="163"/>
      <c r="EA399" s="163"/>
      <c r="EB399" s="163"/>
      <c r="EC399" s="163"/>
      <c r="ED399" s="165"/>
      <c r="EE399" s="165"/>
      <c r="EF399" s="165"/>
      <c r="EG399" s="165"/>
      <c r="EH399" s="166"/>
      <c r="EI399" s="166"/>
      <c r="EJ399" s="164"/>
      <c r="EK399" s="164"/>
      <c r="EL399" s="283"/>
      <c r="EM399" s="283"/>
      <c r="EN399" s="283"/>
      <c r="EO399" s="283"/>
      <c r="EP399" s="283"/>
      <c r="EQ399" s="283"/>
      <c r="ER399" s="165"/>
      <c r="ES399" s="166"/>
      <c r="ET399" s="166"/>
      <c r="EU399" s="166"/>
      <c r="EV399" s="166"/>
      <c r="EW399" s="166"/>
      <c r="EX399" s="289"/>
      <c r="EY399" s="291"/>
      <c r="EZ399" s="162"/>
      <c r="FA399" s="162"/>
      <c r="FB399" s="162"/>
      <c r="FC399" s="162"/>
      <c r="FD399" s="162"/>
      <c r="FE399" s="162"/>
      <c r="FF399" s="162"/>
      <c r="FG399" s="162"/>
      <c r="FH399" s="162"/>
      <c r="FI399" s="162"/>
      <c r="FJ399" s="162"/>
      <c r="FK399" s="162"/>
      <c r="FL399" s="162"/>
      <c r="FM399" s="162"/>
      <c r="FN399" s="162"/>
      <c r="FO399" s="162"/>
      <c r="FP399" s="162"/>
      <c r="FQ399" s="162"/>
      <c r="FR399" s="162"/>
      <c r="FS399" s="162"/>
      <c r="FT399" s="162"/>
      <c r="FU399" s="162"/>
      <c r="FV399" s="162"/>
      <c r="FW399" s="162"/>
      <c r="FX399" s="162"/>
      <c r="FY399" s="162"/>
      <c r="FZ399" s="162"/>
      <c r="GA399" s="162"/>
      <c r="GB399" s="162"/>
      <c r="GC399" s="162"/>
      <c r="GD399" s="162"/>
      <c r="GE399" s="162"/>
      <c r="GF399" s="162"/>
      <c r="GG399" s="162"/>
      <c r="GH399" s="162"/>
      <c r="GI399" s="162"/>
      <c r="GJ399" s="162"/>
      <c r="GK399" s="162"/>
      <c r="GL399" s="162"/>
      <c r="GM399" s="162"/>
      <c r="GN399" s="162"/>
      <c r="GO399" s="162"/>
      <c r="GP399" s="162"/>
      <c r="GQ399" s="162"/>
      <c r="GR399" s="162"/>
      <c r="GS399" s="162"/>
      <c r="GT399" s="162"/>
      <c r="GU399" s="162"/>
      <c r="GV399" s="162"/>
      <c r="GW399" s="162"/>
      <c r="GX399" s="162"/>
      <c r="GY399" s="162"/>
      <c r="GZ399" s="162"/>
      <c r="HA399" s="162"/>
      <c r="HB399" s="162"/>
      <c r="HC399" s="162"/>
      <c r="HD399" s="162"/>
      <c r="HE399" s="162"/>
      <c r="HF399" s="162"/>
      <c r="HG399" s="162"/>
      <c r="HH399" s="162"/>
      <c r="HI399" s="162"/>
      <c r="HJ399" s="162"/>
      <c r="HK399" s="162"/>
      <c r="HL399" s="162"/>
      <c r="HM399" s="162"/>
      <c r="HN399" s="162"/>
      <c r="HO399" s="162"/>
      <c r="HP399" s="162"/>
      <c r="HQ399" s="162"/>
      <c r="HR399" s="162"/>
      <c r="HS399" s="162"/>
      <c r="HT399" s="162"/>
      <c r="HU399" s="162"/>
      <c r="HV399" s="162"/>
      <c r="HW399" s="162"/>
      <c r="HX399" s="162"/>
      <c r="HY399" s="162"/>
      <c r="HZ399" s="162"/>
      <c r="IA399" s="162"/>
      <c r="IB399" s="162"/>
      <c r="IC399" s="162"/>
      <c r="ID399" s="162"/>
      <c r="IE399" s="162"/>
      <c r="IF399" s="162"/>
      <c r="IG399" s="162"/>
      <c r="IH399" s="162"/>
      <c r="II399" s="162"/>
      <c r="IJ399" s="162"/>
      <c r="IK399" s="162"/>
      <c r="IL399" s="162"/>
      <c r="IM399" s="162"/>
      <c r="IN399" s="162"/>
      <c r="IO399" s="162"/>
      <c r="IP399" s="162"/>
      <c r="IQ399" s="162"/>
      <c r="IR399" s="162"/>
      <c r="IS399" s="162"/>
      <c r="IT399" s="162"/>
      <c r="IU399" s="162"/>
      <c r="IV399" s="162"/>
      <c r="IW399" s="162"/>
      <c r="IX399" s="162"/>
      <c r="IY399" s="162"/>
      <c r="IZ399" s="162"/>
      <c r="JA399" s="162"/>
      <c r="JB399" s="162"/>
      <c r="JC399" s="162"/>
      <c r="JD399" s="162"/>
      <c r="JE399" s="162"/>
      <c r="JF399" s="162"/>
      <c r="JG399" s="162"/>
      <c r="JH399" s="162"/>
      <c r="JI399" s="162"/>
      <c r="JJ399" s="162"/>
      <c r="JK399" s="162"/>
      <c r="JL399" s="162"/>
    </row>
    <row r="400" spans="1:272" ht="13" customHeight="1">
      <c r="A400" s="160" t="s">
        <v>563</v>
      </c>
      <c r="B400" s="200">
        <v>10166</v>
      </c>
      <c r="C400" s="160">
        <v>11609</v>
      </c>
      <c r="D400" s="200">
        <v>575929</v>
      </c>
      <c r="E400" s="200" t="s">
        <v>276</v>
      </c>
      <c r="G400" s="175"/>
      <c r="H400" s="207" t="s">
        <v>626</v>
      </c>
      <c r="I400" s="208" t="s">
        <v>1005</v>
      </c>
      <c r="J400" s="209">
        <v>32</v>
      </c>
      <c r="K400" s="161">
        <v>2</v>
      </c>
      <c r="L400" s="175" t="s">
        <v>837</v>
      </c>
      <c r="M400" s="210"/>
      <c r="N400" s="211"/>
      <c r="O400" s="175"/>
      <c r="P400" s="175"/>
      <c r="Q400" s="175"/>
      <c r="R400" s="175"/>
      <c r="S400" s="175"/>
      <c r="T400" s="175"/>
      <c r="U400" s="175"/>
      <c r="V400" s="175"/>
      <c r="W400" s="175"/>
      <c r="X400" s="175"/>
      <c r="Y400" s="210"/>
      <c r="Z400" s="163">
        <v>84</v>
      </c>
      <c r="AA400" s="163">
        <v>358</v>
      </c>
      <c r="AB400" s="163">
        <v>301</v>
      </c>
      <c r="AC400" s="163">
        <v>79</v>
      </c>
      <c r="AD400" s="163">
        <v>47</v>
      </c>
      <c r="AE400" s="163">
        <v>17</v>
      </c>
      <c r="AF400" s="163">
        <v>0</v>
      </c>
      <c r="AG400" s="163">
        <v>15</v>
      </c>
      <c r="AH400" s="163">
        <v>48</v>
      </c>
      <c r="AI400" s="163">
        <v>36</v>
      </c>
      <c r="AJ400" s="163">
        <v>4</v>
      </c>
      <c r="AK400" s="163">
        <v>1</v>
      </c>
      <c r="AL400" s="163">
        <v>45</v>
      </c>
      <c r="AM400" s="163">
        <v>2</v>
      </c>
      <c r="AN400" s="163">
        <v>96</v>
      </c>
      <c r="AO400" s="163">
        <v>12</v>
      </c>
      <c r="AP400" s="163">
        <v>0</v>
      </c>
      <c r="AQ400" s="163">
        <v>0</v>
      </c>
      <c r="AR400" s="163">
        <v>7</v>
      </c>
      <c r="AS400" s="283">
        <v>0.125698324</v>
      </c>
      <c r="AT400" s="283">
        <v>0.268156424</v>
      </c>
      <c r="AU400" s="283">
        <v>0.37560976000000001</v>
      </c>
      <c r="AV400" s="283">
        <v>0.26829268000000001</v>
      </c>
      <c r="AW400" s="283">
        <v>0.11219512</v>
      </c>
      <c r="AX400" s="283">
        <v>0.46829268000000002</v>
      </c>
      <c r="AY400" s="363">
        <v>115.343</v>
      </c>
      <c r="AZ400" s="283">
        <v>0.16413594000000001</v>
      </c>
      <c r="BA400" s="283">
        <v>0.41463414599999998</v>
      </c>
      <c r="BB400" s="283">
        <v>0.214634146</v>
      </c>
      <c r="BC400" s="283">
        <v>0.37073170700000002</v>
      </c>
      <c r="BD400" s="164">
        <v>0.336842105</v>
      </c>
      <c r="BE400" s="164">
        <v>0.26245847100000003</v>
      </c>
      <c r="BF400" s="164">
        <v>0.37988826799999997</v>
      </c>
      <c r="BG400" s="164">
        <v>0.46843853800000002</v>
      </c>
      <c r="BH400" s="164">
        <v>0.84832680599999999</v>
      </c>
      <c r="BI400" s="164">
        <v>0.20598006699999999</v>
      </c>
      <c r="BJ400" s="165">
        <v>131.13425140649699</v>
      </c>
      <c r="BK400" s="164">
        <v>0.370182807525891</v>
      </c>
      <c r="BL400" s="165">
        <v>17.289483508690399</v>
      </c>
      <c r="BM400" s="165">
        <v>59.1676331522307</v>
      </c>
      <c r="BN400" s="165">
        <v>140.29278734957799</v>
      </c>
      <c r="BO400" s="165">
        <v>-0.21574025476540601</v>
      </c>
      <c r="BP400" s="165">
        <v>-1.6969993263483001</v>
      </c>
      <c r="BQ400" s="165">
        <v>25.605717880780901</v>
      </c>
      <c r="BR400" s="165">
        <v>15.5523065241418</v>
      </c>
      <c r="BS400" s="289">
        <v>2.6445004071770599</v>
      </c>
      <c r="BT400" s="297"/>
      <c r="BU400" s="284"/>
      <c r="BV400" s="298"/>
      <c r="BW400" s="297">
        <v>51</v>
      </c>
      <c r="BX400" s="297">
        <v>431.2</v>
      </c>
      <c r="BY400" s="297">
        <v>0</v>
      </c>
      <c r="BZ400" s="297">
        <v>1</v>
      </c>
      <c r="CA400" s="284">
        <v>1</v>
      </c>
      <c r="CB400" s="298">
        <v>-2</v>
      </c>
      <c r="CC400" s="297"/>
      <c r="CD400" s="284"/>
      <c r="CE400" s="352"/>
      <c r="CF400" s="298"/>
      <c r="CG400" s="297"/>
      <c r="CH400" s="284"/>
      <c r="CI400" s="352"/>
      <c r="CJ400" s="298"/>
      <c r="CK400" s="297"/>
      <c r="CL400" s="284"/>
      <c r="CM400" s="352"/>
      <c r="CN400" s="298"/>
      <c r="CO400" s="297"/>
      <c r="CP400" s="284"/>
      <c r="CQ400" s="352"/>
      <c r="CR400" s="298"/>
      <c r="CS400" s="297"/>
      <c r="CT400" s="284"/>
      <c r="CU400" s="352"/>
      <c r="CV400" s="352"/>
      <c r="CW400" s="298"/>
      <c r="CX400" s="297"/>
      <c r="CY400" s="284"/>
      <c r="CZ400" s="352"/>
      <c r="DA400" s="352"/>
      <c r="DB400" s="298"/>
      <c r="DC400" s="297"/>
      <c r="DD400" s="284"/>
      <c r="DE400" s="352"/>
      <c r="DF400" s="352"/>
      <c r="DG400" s="298"/>
      <c r="DH400" s="320">
        <v>0</v>
      </c>
      <c r="DI400" s="319">
        <v>-1.85142549872398</v>
      </c>
      <c r="DP400" s="165"/>
      <c r="DQ400" s="165"/>
      <c r="DR400" s="165"/>
      <c r="ED400" s="165"/>
      <c r="EE400" s="165"/>
      <c r="EF400" s="165"/>
      <c r="EG400" s="165"/>
      <c r="EH400" s="166"/>
      <c r="EI400" s="165"/>
      <c r="EJ400" s="164"/>
      <c r="EK400" s="164"/>
      <c r="EL400" s="283"/>
      <c r="EM400" s="283"/>
      <c r="EN400" s="283"/>
      <c r="EO400" s="283"/>
      <c r="EP400" s="283"/>
      <c r="EQ400" s="283"/>
      <c r="ER400" s="165"/>
      <c r="ES400" s="166"/>
      <c r="ET400" s="166"/>
      <c r="EU400" s="166"/>
      <c r="EV400" s="166"/>
      <c r="EW400" s="166"/>
      <c r="EX400" s="289"/>
    </row>
    <row r="401" spans="1:155" ht="13" customHeight="1">
      <c r="A401" s="160" t="s">
        <v>563</v>
      </c>
      <c r="B401" s="200">
        <v>11728</v>
      </c>
      <c r="C401" s="160">
        <v>25816</v>
      </c>
      <c r="D401" s="200">
        <v>669127</v>
      </c>
      <c r="E401" s="200" t="s">
        <v>354</v>
      </c>
      <c r="F401" s="200"/>
      <c r="G401" s="175"/>
      <c r="H401" s="162" t="s">
        <v>3073</v>
      </c>
      <c r="I401" s="162" t="s">
        <v>2351</v>
      </c>
      <c r="J401" s="160">
        <v>26</v>
      </c>
      <c r="K401" s="161">
        <v>2</v>
      </c>
      <c r="L401" s="161" t="s">
        <v>837</v>
      </c>
      <c r="Z401" s="163">
        <v>137</v>
      </c>
      <c r="AA401" s="163">
        <v>534</v>
      </c>
      <c r="AB401" s="163">
        <v>482</v>
      </c>
      <c r="AC401" s="163">
        <v>108</v>
      </c>
      <c r="AD401" s="163">
        <v>59</v>
      </c>
      <c r="AE401" s="163">
        <v>18</v>
      </c>
      <c r="AF401" s="163">
        <v>2</v>
      </c>
      <c r="AG401" s="163">
        <v>29</v>
      </c>
      <c r="AH401" s="163">
        <v>58</v>
      </c>
      <c r="AI401" s="163">
        <v>80</v>
      </c>
      <c r="AJ401" s="163">
        <v>4</v>
      </c>
      <c r="AK401" s="163">
        <v>2</v>
      </c>
      <c r="AL401" s="163">
        <v>41</v>
      </c>
      <c r="AM401" s="163">
        <v>2</v>
      </c>
      <c r="AN401" s="163">
        <v>145</v>
      </c>
      <c r="AO401" s="163">
        <v>5</v>
      </c>
      <c r="AP401" s="163">
        <v>6</v>
      </c>
      <c r="AQ401" s="163">
        <v>0</v>
      </c>
      <c r="AR401" s="163">
        <v>15</v>
      </c>
      <c r="AS401" s="283">
        <v>7.6779026E-2</v>
      </c>
      <c r="AT401" s="283">
        <v>0.27153558</v>
      </c>
      <c r="AU401" s="283">
        <v>0.46647230000000001</v>
      </c>
      <c r="AV401" s="283">
        <v>0.1574344</v>
      </c>
      <c r="AW401" s="283">
        <v>0.12827988000000001</v>
      </c>
      <c r="AX401" s="283">
        <v>0.44023324000000003</v>
      </c>
      <c r="AY401" s="363">
        <v>113.74299999999999</v>
      </c>
      <c r="AZ401" s="283">
        <v>0.13132832</v>
      </c>
      <c r="BA401" s="283">
        <v>0.37317784199999998</v>
      </c>
      <c r="BB401" s="283">
        <v>0.18658892099999999</v>
      </c>
      <c r="BC401" s="283">
        <v>0.44023323599999997</v>
      </c>
      <c r="BD401" s="164">
        <v>0.25159235600000002</v>
      </c>
      <c r="BE401" s="164">
        <v>0.22406639</v>
      </c>
      <c r="BF401" s="164">
        <v>0.28838951299999999</v>
      </c>
      <c r="BG401" s="164">
        <v>0.450207468</v>
      </c>
      <c r="BH401" s="164">
        <v>0.73859698100000004</v>
      </c>
      <c r="BI401" s="164">
        <v>0.226141078</v>
      </c>
      <c r="BJ401" s="165">
        <v>146.10139778909399</v>
      </c>
      <c r="BK401" s="164">
        <v>0.31521909476671001</v>
      </c>
      <c r="BL401" s="165">
        <v>2.1661863894249702</v>
      </c>
      <c r="BM401" s="165">
        <v>64.632476639845507</v>
      </c>
      <c r="BN401" s="165">
        <v>109.492436778186</v>
      </c>
      <c r="BO401" s="165">
        <v>-0.47459390887483499</v>
      </c>
      <c r="BP401" s="165">
        <v>-2.76523096114397</v>
      </c>
      <c r="BQ401" s="165">
        <v>19.273681591642202</v>
      </c>
      <c r="BR401" s="165">
        <v>3.0347234205390698</v>
      </c>
      <c r="BS401" s="289">
        <v>1.99054207557114</v>
      </c>
      <c r="BT401" s="297"/>
      <c r="BU401" s="284"/>
      <c r="BV401" s="298"/>
      <c r="BW401" s="297">
        <v>131</v>
      </c>
      <c r="BX401" s="297">
        <v>1108.2</v>
      </c>
      <c r="BY401" s="297">
        <v>-9</v>
      </c>
      <c r="BZ401" s="297">
        <v>3</v>
      </c>
      <c r="CA401" s="284">
        <v>-6</v>
      </c>
      <c r="CB401" s="298">
        <v>-5</v>
      </c>
      <c r="CC401" s="297"/>
      <c r="CD401" s="284"/>
      <c r="CE401" s="352"/>
      <c r="CF401" s="298"/>
      <c r="CG401" s="297"/>
      <c r="CH401" s="284"/>
      <c r="CI401" s="352"/>
      <c r="CJ401" s="298"/>
      <c r="CK401" s="297"/>
      <c r="CL401" s="284"/>
      <c r="CM401" s="352"/>
      <c r="CN401" s="298"/>
      <c r="CO401" s="297"/>
      <c r="CP401" s="284"/>
      <c r="CQ401" s="352"/>
      <c r="CR401" s="298"/>
      <c r="CS401" s="297"/>
      <c r="CT401" s="284"/>
      <c r="CU401" s="352"/>
      <c r="CV401" s="352"/>
      <c r="CW401" s="298"/>
      <c r="CX401" s="297"/>
      <c r="CY401" s="284"/>
      <c r="CZ401" s="352"/>
      <c r="DA401" s="352"/>
      <c r="DB401" s="298"/>
      <c r="DC401" s="297"/>
      <c r="DD401" s="284"/>
      <c r="DE401" s="352"/>
      <c r="DF401" s="352"/>
      <c r="DG401" s="298"/>
      <c r="DH401" s="320">
        <v>-9</v>
      </c>
      <c r="DI401" s="319">
        <v>-1.57844805717468</v>
      </c>
      <c r="DP401" s="165"/>
      <c r="DQ401" s="165"/>
      <c r="DR401" s="165"/>
      <c r="ED401" s="165"/>
      <c r="EE401" s="165"/>
      <c r="EF401" s="165"/>
      <c r="EG401" s="165"/>
      <c r="EH401" s="166"/>
      <c r="EI401" s="165"/>
      <c r="EJ401" s="164"/>
      <c r="EK401" s="164"/>
      <c r="EL401" s="283"/>
      <c r="EM401" s="283"/>
      <c r="EN401" s="283"/>
      <c r="EO401" s="283"/>
      <c r="EP401" s="283"/>
      <c r="EQ401" s="283"/>
      <c r="ER401" s="165"/>
      <c r="ES401" s="166"/>
      <c r="ET401" s="166"/>
      <c r="EU401" s="166"/>
      <c r="EV401" s="166"/>
      <c r="EW401" s="166"/>
      <c r="EX401" s="289"/>
    </row>
    <row r="402" spans="1:155" ht="13" customHeight="1">
      <c r="A402" s="160" t="s">
        <v>563</v>
      </c>
      <c r="B402" s="160">
        <v>10899</v>
      </c>
      <c r="C402" s="160">
        <v>19610</v>
      </c>
      <c r="D402" s="160">
        <v>660688</v>
      </c>
      <c r="E402" s="160" t="s">
        <v>2171</v>
      </c>
      <c r="G402" s="175"/>
      <c r="H402" s="162" t="s">
        <v>475</v>
      </c>
      <c r="I402" s="162" t="s">
        <v>1882</v>
      </c>
      <c r="J402" s="161">
        <v>25</v>
      </c>
      <c r="K402" s="161">
        <v>2</v>
      </c>
      <c r="L402" s="161" t="s">
        <v>2547</v>
      </c>
      <c r="Z402" s="163">
        <v>127</v>
      </c>
      <c r="AA402" s="163">
        <v>485</v>
      </c>
      <c r="AB402" s="163">
        <v>459</v>
      </c>
      <c r="AC402" s="163">
        <v>105</v>
      </c>
      <c r="AD402" s="163">
        <v>71</v>
      </c>
      <c r="AE402" s="163">
        <v>21</v>
      </c>
      <c r="AF402" s="163">
        <v>0</v>
      </c>
      <c r="AG402" s="163">
        <v>13</v>
      </c>
      <c r="AH402" s="163">
        <v>46</v>
      </c>
      <c r="AI402" s="163">
        <v>57</v>
      </c>
      <c r="AJ402" s="163">
        <v>3</v>
      </c>
      <c r="AK402" s="163">
        <v>1</v>
      </c>
      <c r="AL402" s="163">
        <v>16</v>
      </c>
      <c r="AM402" s="163">
        <v>0</v>
      </c>
      <c r="AN402" s="163">
        <v>54</v>
      </c>
      <c r="AO402" s="163">
        <v>5</v>
      </c>
      <c r="AP402" s="163">
        <v>5</v>
      </c>
      <c r="AQ402" s="163">
        <v>0</v>
      </c>
      <c r="AR402" s="163">
        <v>13</v>
      </c>
      <c r="AS402" s="283">
        <v>3.2989690000000002E-2</v>
      </c>
      <c r="AT402" s="283">
        <v>0.111340206</v>
      </c>
      <c r="AU402" s="283">
        <v>0.51219512</v>
      </c>
      <c r="AV402" s="283">
        <v>0.14634146000000001</v>
      </c>
      <c r="AW402" s="283">
        <v>3.1707319999999997E-2</v>
      </c>
      <c r="AX402" s="283">
        <v>0.25365853999999999</v>
      </c>
      <c r="AY402" s="363">
        <v>107.95</v>
      </c>
      <c r="AZ402" s="283">
        <v>5.8965099999999999E-2</v>
      </c>
      <c r="BA402" s="283">
        <v>0.34963325099999998</v>
      </c>
      <c r="BB402" s="283">
        <v>0.18826405800000001</v>
      </c>
      <c r="BC402" s="283">
        <v>0.46210268900000001</v>
      </c>
      <c r="BD402" s="164">
        <v>0.23173803500000001</v>
      </c>
      <c r="BE402" s="164">
        <v>0.22875816900000001</v>
      </c>
      <c r="BF402" s="164">
        <v>0.25979381400000001</v>
      </c>
      <c r="BG402" s="164">
        <v>0.35947712399999998</v>
      </c>
      <c r="BH402" s="164">
        <v>0.61927093799999999</v>
      </c>
      <c r="BI402" s="164">
        <v>0.130718955</v>
      </c>
      <c r="BJ402" s="165">
        <v>83.220345338389905</v>
      </c>
      <c r="BK402" s="164">
        <v>0.26848829947795999</v>
      </c>
      <c r="BL402" s="165">
        <v>-16.274291149537099</v>
      </c>
      <c r="BM402" s="165">
        <v>40.460073591013298</v>
      </c>
      <c r="BN402" s="165">
        <v>70.741365446544194</v>
      </c>
      <c r="BO402" s="165">
        <v>-0.14675889742572101</v>
      </c>
      <c r="BP402" s="165">
        <v>-1.1382796615362101</v>
      </c>
      <c r="BQ402" s="165">
        <v>-2.5293078394244399</v>
      </c>
      <c r="BR402" s="165">
        <v>-18.107312008003799</v>
      </c>
      <c r="BS402" s="289">
        <v>-0.261221171082827</v>
      </c>
      <c r="BT402" s="297"/>
      <c r="BU402" s="284"/>
      <c r="BV402" s="298"/>
      <c r="BW402" s="297">
        <v>116</v>
      </c>
      <c r="BX402" s="297">
        <v>971.2</v>
      </c>
      <c r="BY402" s="297">
        <v>2</v>
      </c>
      <c r="BZ402" s="297">
        <v>-4</v>
      </c>
      <c r="CA402" s="284">
        <v>0</v>
      </c>
      <c r="CB402" s="298">
        <v>-1</v>
      </c>
      <c r="CC402" s="297"/>
      <c r="CD402" s="284"/>
      <c r="CE402" s="352"/>
      <c r="CF402" s="298"/>
      <c r="CG402" s="297"/>
      <c r="CH402" s="284"/>
      <c r="CI402" s="352"/>
      <c r="CJ402" s="298"/>
      <c r="CK402" s="297"/>
      <c r="CL402" s="284"/>
      <c r="CM402" s="352"/>
      <c r="CN402" s="298"/>
      <c r="CO402" s="297"/>
      <c r="CP402" s="284"/>
      <c r="CQ402" s="352"/>
      <c r="CR402" s="298"/>
      <c r="CS402" s="297"/>
      <c r="CT402" s="284"/>
      <c r="CU402" s="352"/>
      <c r="CV402" s="352"/>
      <c r="CW402" s="298"/>
      <c r="CX402" s="297"/>
      <c r="CY402" s="284"/>
      <c r="CZ402" s="352"/>
      <c r="DA402" s="352"/>
      <c r="DB402" s="298"/>
      <c r="DC402" s="297"/>
      <c r="DD402" s="284"/>
      <c r="DE402" s="352"/>
      <c r="DF402" s="352"/>
      <c r="DG402" s="298"/>
      <c r="DH402" s="320">
        <v>2</v>
      </c>
      <c r="DI402" s="319">
        <v>-0.55005693435668901</v>
      </c>
      <c r="DP402" s="165"/>
      <c r="DQ402" s="165"/>
      <c r="DR402" s="165"/>
      <c r="ED402" s="165"/>
      <c r="EE402" s="165"/>
      <c r="EF402" s="165"/>
      <c r="EG402" s="165"/>
      <c r="EH402" s="166"/>
      <c r="EI402" s="165"/>
      <c r="EJ402" s="164"/>
      <c r="EK402" s="164"/>
      <c r="EL402" s="283"/>
      <c r="EM402" s="283"/>
      <c r="EN402" s="283"/>
      <c r="EO402" s="283"/>
      <c r="EP402" s="283"/>
      <c r="EQ402" s="283"/>
      <c r="ER402" s="165"/>
      <c r="ES402" s="166"/>
      <c r="ET402" s="166"/>
      <c r="EU402" s="166"/>
      <c r="EV402" s="166"/>
      <c r="EW402" s="166"/>
      <c r="EX402" s="289"/>
    </row>
    <row r="403" spans="1:155" ht="13" customHeight="1">
      <c r="A403" s="160" t="s">
        <v>563</v>
      </c>
      <c r="B403" s="160">
        <v>12688</v>
      </c>
      <c r="C403" s="160">
        <v>26323</v>
      </c>
      <c r="D403" s="160">
        <v>668715</v>
      </c>
      <c r="E403" s="160" t="s">
        <v>188</v>
      </c>
      <c r="G403" s="175"/>
      <c r="H403" s="162" t="s">
        <v>3097</v>
      </c>
      <c r="I403" s="162" t="s">
        <v>867</v>
      </c>
      <c r="J403" s="160">
        <v>26</v>
      </c>
      <c r="K403" s="161">
        <v>3</v>
      </c>
      <c r="L403" s="161" t="s">
        <v>837</v>
      </c>
      <c r="Z403" s="163">
        <v>158</v>
      </c>
      <c r="AA403" s="163">
        <v>656</v>
      </c>
      <c r="AB403" s="163">
        <v>574</v>
      </c>
      <c r="AC403" s="163">
        <v>129</v>
      </c>
      <c r="AD403" s="163">
        <v>71</v>
      </c>
      <c r="AE403" s="163">
        <v>34</v>
      </c>
      <c r="AF403" s="163">
        <v>4</v>
      </c>
      <c r="AG403" s="163">
        <v>20</v>
      </c>
      <c r="AH403" s="163">
        <v>74</v>
      </c>
      <c r="AI403" s="163">
        <v>92</v>
      </c>
      <c r="AJ403" s="163">
        <v>25</v>
      </c>
      <c r="AK403" s="163">
        <v>3</v>
      </c>
      <c r="AL403" s="163">
        <v>72</v>
      </c>
      <c r="AM403" s="163">
        <v>1</v>
      </c>
      <c r="AN403" s="163">
        <v>137</v>
      </c>
      <c r="AO403" s="163">
        <v>8</v>
      </c>
      <c r="AP403" s="163">
        <v>2</v>
      </c>
      <c r="AQ403" s="163">
        <v>0</v>
      </c>
      <c r="AR403" s="163">
        <v>5</v>
      </c>
      <c r="AS403" s="283">
        <v>0.109756097</v>
      </c>
      <c r="AT403" s="283">
        <v>0.208841463</v>
      </c>
      <c r="AU403" s="283">
        <v>0.44419133999999999</v>
      </c>
      <c r="AV403" s="283">
        <v>0.23917995</v>
      </c>
      <c r="AW403" s="283">
        <v>6.3781320000000002E-2</v>
      </c>
      <c r="AX403" s="283">
        <v>0.39863325999999999</v>
      </c>
      <c r="AY403" s="363">
        <v>108.002</v>
      </c>
      <c r="AZ403" s="283">
        <v>9.3297790000000005E-2</v>
      </c>
      <c r="BA403" s="283">
        <v>0.37442922299999998</v>
      </c>
      <c r="BB403" s="283">
        <v>0.18264840099999999</v>
      </c>
      <c r="BC403" s="283">
        <v>0.44292237400000001</v>
      </c>
      <c r="BD403" s="164">
        <v>0.26014319800000002</v>
      </c>
      <c r="BE403" s="164">
        <v>0.224738675</v>
      </c>
      <c r="BF403" s="164">
        <v>0.31859756</v>
      </c>
      <c r="BG403" s="164">
        <v>0.40243902399999998</v>
      </c>
      <c r="BH403" s="164">
        <v>0.72103658400000004</v>
      </c>
      <c r="BI403" s="164">
        <v>0.17770034900000001</v>
      </c>
      <c r="BJ403" s="165">
        <v>113.130375090073</v>
      </c>
      <c r="BK403" s="164">
        <v>0.31647984835937698</v>
      </c>
      <c r="BL403" s="165">
        <v>3.3267462361288298</v>
      </c>
      <c r="BM403" s="165">
        <v>80.064361225409499</v>
      </c>
      <c r="BN403" s="165">
        <v>96.204682253762002</v>
      </c>
      <c r="BO403" s="165">
        <v>1.61593562280463</v>
      </c>
      <c r="BP403" s="165">
        <v>4.5541701316833496</v>
      </c>
      <c r="BQ403" s="165">
        <v>12.850305914474699</v>
      </c>
      <c r="BR403" s="165">
        <v>1.5769341099691601</v>
      </c>
      <c r="BS403" s="289">
        <v>1.3271504193477299</v>
      </c>
      <c r="BT403" s="297"/>
      <c r="BU403" s="284"/>
      <c r="BV403" s="298"/>
      <c r="BW403" s="297"/>
      <c r="BX403" s="297"/>
      <c r="BY403" s="297"/>
      <c r="BZ403" s="297"/>
      <c r="CA403" s="284"/>
      <c r="CB403" s="298"/>
      <c r="CC403" s="297">
        <v>63</v>
      </c>
      <c r="CD403" s="284">
        <v>495</v>
      </c>
      <c r="CE403" s="352">
        <v>2</v>
      </c>
      <c r="CF403" s="298">
        <v>0</v>
      </c>
      <c r="CG403" s="297">
        <v>7</v>
      </c>
      <c r="CH403" s="284">
        <v>26</v>
      </c>
      <c r="CI403" s="352">
        <v>0</v>
      </c>
      <c r="CJ403" s="298">
        <v>0</v>
      </c>
      <c r="CK403" s="297"/>
      <c r="CL403" s="284"/>
      <c r="CM403" s="352"/>
      <c r="CN403" s="298"/>
      <c r="CO403" s="297">
        <v>1</v>
      </c>
      <c r="CP403" s="284">
        <v>3</v>
      </c>
      <c r="CQ403" s="352">
        <v>0</v>
      </c>
      <c r="CR403" s="298">
        <v>0</v>
      </c>
      <c r="CS403" s="297">
        <v>101</v>
      </c>
      <c r="CT403" s="284">
        <v>765</v>
      </c>
      <c r="CU403" s="352">
        <v>-3</v>
      </c>
      <c r="CV403" s="352">
        <v>-4</v>
      </c>
      <c r="CW403" s="298">
        <v>0</v>
      </c>
      <c r="CX403" s="297"/>
      <c r="CY403" s="284"/>
      <c r="CZ403" s="352"/>
      <c r="DA403" s="352"/>
      <c r="DB403" s="298"/>
      <c r="DC403" s="297">
        <v>3</v>
      </c>
      <c r="DD403" s="284">
        <v>8.1</v>
      </c>
      <c r="DE403" s="352">
        <v>0</v>
      </c>
      <c r="DF403" s="352">
        <v>0</v>
      </c>
      <c r="DG403" s="298">
        <v>0</v>
      </c>
      <c r="DH403" s="320">
        <v>-1</v>
      </c>
      <c r="DI403" s="319">
        <v>-10.541077852249099</v>
      </c>
      <c r="DP403" s="165"/>
      <c r="DQ403" s="165"/>
      <c r="DR403" s="165"/>
      <c r="ED403" s="165"/>
      <c r="EE403" s="165"/>
      <c r="EF403" s="165"/>
      <c r="EG403" s="165"/>
      <c r="EH403" s="166"/>
      <c r="EI403" s="165"/>
      <c r="EJ403" s="164"/>
      <c r="EK403" s="164"/>
      <c r="EL403" s="283"/>
      <c r="EM403" s="283"/>
      <c r="EN403" s="283"/>
      <c r="EO403" s="283"/>
      <c r="EP403" s="283"/>
      <c r="EQ403" s="283"/>
      <c r="ER403" s="165"/>
      <c r="ES403" s="166"/>
      <c r="ET403" s="166"/>
      <c r="EU403" s="166"/>
      <c r="EV403" s="166"/>
      <c r="EW403" s="166"/>
      <c r="EX403" s="289"/>
    </row>
    <row r="404" spans="1:155" ht="13" customHeight="1">
      <c r="A404" s="160" t="s">
        <v>563</v>
      </c>
      <c r="B404" s="160">
        <v>12765</v>
      </c>
      <c r="C404" s="160">
        <v>23312</v>
      </c>
      <c r="D404" s="160">
        <v>676116</v>
      </c>
      <c r="E404" s="160" t="s">
        <v>354</v>
      </c>
      <c r="G404" s="175"/>
      <c r="H404" s="162" t="s">
        <v>3449</v>
      </c>
      <c r="I404" s="162" t="s">
        <v>549</v>
      </c>
      <c r="J404" s="160">
        <v>28</v>
      </c>
      <c r="K404" s="161">
        <v>3</v>
      </c>
      <c r="L404" s="161" t="s">
        <v>46</v>
      </c>
      <c r="Z404" s="163">
        <v>36</v>
      </c>
      <c r="AA404" s="163">
        <v>111</v>
      </c>
      <c r="AB404" s="163">
        <v>95</v>
      </c>
      <c r="AC404" s="163">
        <v>13</v>
      </c>
      <c r="AD404" s="163">
        <v>8</v>
      </c>
      <c r="AE404" s="163">
        <v>4</v>
      </c>
      <c r="AF404" s="163">
        <v>0</v>
      </c>
      <c r="AG404" s="163">
        <v>1</v>
      </c>
      <c r="AH404" s="163">
        <v>8</v>
      </c>
      <c r="AI404" s="163">
        <v>4</v>
      </c>
      <c r="AJ404" s="163">
        <v>0</v>
      </c>
      <c r="AK404" s="163">
        <v>0</v>
      </c>
      <c r="AL404" s="163">
        <v>14</v>
      </c>
      <c r="AM404" s="163">
        <v>0</v>
      </c>
      <c r="AN404" s="163">
        <v>37</v>
      </c>
      <c r="AO404" s="163">
        <v>1</v>
      </c>
      <c r="AP404" s="163">
        <v>0</v>
      </c>
      <c r="AQ404" s="163">
        <v>1</v>
      </c>
      <c r="AR404" s="163">
        <v>0</v>
      </c>
      <c r="AS404" s="283">
        <v>0.12612612600000001</v>
      </c>
      <c r="AT404" s="283">
        <v>0.33333333300000001</v>
      </c>
      <c r="AU404" s="283">
        <v>0.54237287999999995</v>
      </c>
      <c r="AV404" s="283">
        <v>0.20338982999999999</v>
      </c>
      <c r="AW404" s="283">
        <v>5.0847459999999997E-2</v>
      </c>
      <c r="AX404" s="283">
        <v>0.33898305000000001</v>
      </c>
      <c r="AY404" s="363">
        <v>108.047</v>
      </c>
      <c r="AZ404" s="283">
        <v>0.13026051999999999</v>
      </c>
      <c r="BA404" s="283">
        <v>0.43859649099999998</v>
      </c>
      <c r="BB404" s="283">
        <v>0.192982456</v>
      </c>
      <c r="BC404" s="283">
        <v>0.36842105200000003</v>
      </c>
      <c r="BD404" s="164">
        <v>0.21052631499999999</v>
      </c>
      <c r="BE404" s="164">
        <v>0.13684210499999999</v>
      </c>
      <c r="BF404" s="164">
        <v>0.254545454</v>
      </c>
      <c r="BG404" s="164">
        <v>0.21052631499999999</v>
      </c>
      <c r="BH404" s="164">
        <v>0.46507176900000002</v>
      </c>
      <c r="BI404" s="164">
        <v>7.368421E-2</v>
      </c>
      <c r="BJ404" s="165">
        <v>47.604646494102099</v>
      </c>
      <c r="BK404" s="164">
        <v>0.222628213600678</v>
      </c>
      <c r="BL404" s="165">
        <v>-7.8217491134381003</v>
      </c>
      <c r="BM404" s="165">
        <v>5.1628168374920103</v>
      </c>
      <c r="BN404" s="165">
        <v>44.362120106002898</v>
      </c>
      <c r="BO404" s="165">
        <v>0.25903711696814602</v>
      </c>
      <c r="BP404" s="165">
        <v>-0.97950804978608996</v>
      </c>
      <c r="BQ404" s="165">
        <v>-5.6160964720728002</v>
      </c>
      <c r="BR404" s="165">
        <v>-8.0459233670806594</v>
      </c>
      <c r="BS404" s="289">
        <v>-0.58001769277828297</v>
      </c>
      <c r="BT404" s="297"/>
      <c r="BU404" s="284"/>
      <c r="BV404" s="298"/>
      <c r="BW404" s="297"/>
      <c r="BX404" s="297"/>
      <c r="BY404" s="297"/>
      <c r="BZ404" s="297"/>
      <c r="CA404" s="284"/>
      <c r="CB404" s="298"/>
      <c r="CC404" s="297">
        <v>30</v>
      </c>
      <c r="CD404" s="284">
        <v>222</v>
      </c>
      <c r="CE404" s="352">
        <v>1</v>
      </c>
      <c r="CF404" s="298">
        <v>1</v>
      </c>
      <c r="CG404" s="297"/>
      <c r="CH404" s="284"/>
      <c r="CI404" s="352"/>
      <c r="CJ404" s="298"/>
      <c r="CK404" s="297"/>
      <c r="CL404" s="284"/>
      <c r="CM404" s="352"/>
      <c r="CN404" s="298"/>
      <c r="CO404" s="297"/>
      <c r="CP404" s="284"/>
      <c r="CQ404" s="352"/>
      <c r="CR404" s="298"/>
      <c r="CS404" s="297"/>
      <c r="CT404" s="284"/>
      <c r="CU404" s="352"/>
      <c r="CV404" s="352"/>
      <c r="CW404" s="298"/>
      <c r="CX404" s="297"/>
      <c r="CY404" s="284"/>
      <c r="CZ404" s="352"/>
      <c r="DA404" s="352"/>
      <c r="DB404" s="298"/>
      <c r="DC404" s="297">
        <v>2</v>
      </c>
      <c r="DD404" s="284">
        <v>3</v>
      </c>
      <c r="DE404" s="352">
        <v>0</v>
      </c>
      <c r="DF404" s="352">
        <v>0</v>
      </c>
      <c r="DG404" s="298">
        <v>0</v>
      </c>
      <c r="DH404" s="320">
        <v>1</v>
      </c>
      <c r="DI404" s="319">
        <v>-1.2737912535667399</v>
      </c>
      <c r="DP404" s="165"/>
      <c r="DQ404" s="165"/>
      <c r="DR404" s="165"/>
      <c r="ED404" s="165"/>
      <c r="EE404" s="165"/>
      <c r="EF404" s="165"/>
      <c r="EG404" s="165"/>
      <c r="EH404" s="166"/>
      <c r="EI404" s="165"/>
      <c r="EJ404" s="164"/>
      <c r="EK404" s="164"/>
      <c r="EL404" s="283"/>
      <c r="EM404" s="283"/>
      <c r="EN404" s="283"/>
      <c r="EO404" s="283"/>
      <c r="EP404" s="283"/>
      <c r="EQ404" s="283"/>
      <c r="ER404" s="165"/>
      <c r="ES404" s="166"/>
      <c r="ET404" s="166"/>
      <c r="EU404" s="166"/>
      <c r="EV404" s="166"/>
      <c r="EW404" s="166"/>
      <c r="EX404" s="289"/>
    </row>
    <row r="405" spans="1:155" ht="13" customHeight="1">
      <c r="A405" s="160" t="s">
        <v>563</v>
      </c>
      <c r="B405" s="160">
        <v>11292</v>
      </c>
      <c r="C405" s="160">
        <v>21523</v>
      </c>
      <c r="D405" s="160">
        <v>663697</v>
      </c>
      <c r="E405" s="160" t="s">
        <v>188</v>
      </c>
      <c r="G405" s="175"/>
      <c r="H405" s="162" t="s">
        <v>2474</v>
      </c>
      <c r="I405" s="162" t="s">
        <v>616</v>
      </c>
      <c r="J405" s="161">
        <v>27</v>
      </c>
      <c r="K405" s="161">
        <v>4</v>
      </c>
      <c r="L405" s="161" t="s">
        <v>837</v>
      </c>
      <c r="Z405" s="163">
        <v>151</v>
      </c>
      <c r="AA405" s="163">
        <v>637</v>
      </c>
      <c r="AB405" s="163">
        <v>533</v>
      </c>
      <c r="AC405" s="163">
        <v>132</v>
      </c>
      <c r="AD405" s="163">
        <v>87</v>
      </c>
      <c r="AE405" s="163">
        <v>28</v>
      </c>
      <c r="AF405" s="163">
        <v>2</v>
      </c>
      <c r="AG405" s="163">
        <v>15</v>
      </c>
      <c r="AH405" s="163">
        <v>84</v>
      </c>
      <c r="AI405" s="163">
        <v>58</v>
      </c>
      <c r="AJ405" s="163">
        <v>13</v>
      </c>
      <c r="AK405" s="163">
        <v>2</v>
      </c>
      <c r="AL405" s="163">
        <v>80</v>
      </c>
      <c r="AM405" s="163">
        <v>0</v>
      </c>
      <c r="AN405" s="163">
        <v>125</v>
      </c>
      <c r="AO405" s="163">
        <v>15</v>
      </c>
      <c r="AP405" s="163">
        <v>7</v>
      </c>
      <c r="AQ405" s="163">
        <v>2</v>
      </c>
      <c r="AR405" s="163">
        <v>16</v>
      </c>
      <c r="AS405" s="283">
        <v>0.125588697</v>
      </c>
      <c r="AT405" s="283">
        <v>0.19623233900000001</v>
      </c>
      <c r="AU405" s="283">
        <v>0.41966427000000001</v>
      </c>
      <c r="AV405" s="283">
        <v>0.20383693</v>
      </c>
      <c r="AW405" s="283">
        <v>7.6738609999999999E-2</v>
      </c>
      <c r="AX405" s="283">
        <v>0.36211030999999999</v>
      </c>
      <c r="AY405" s="363">
        <v>110.812</v>
      </c>
      <c r="AZ405" s="283">
        <v>6.5963060000000004E-2</v>
      </c>
      <c r="BA405" s="283">
        <v>0.421686746</v>
      </c>
      <c r="BB405" s="283">
        <v>0.21686746900000001</v>
      </c>
      <c r="BC405" s="283">
        <v>0.36144578300000002</v>
      </c>
      <c r="BD405" s="164">
        <v>0.29249999999999998</v>
      </c>
      <c r="BE405" s="164">
        <v>0.24765478399999999</v>
      </c>
      <c r="BF405" s="164">
        <v>0.35748031400000002</v>
      </c>
      <c r="BG405" s="164">
        <v>0.39212007500000001</v>
      </c>
      <c r="BH405" s="164">
        <v>0.74960038900000003</v>
      </c>
      <c r="BI405" s="164">
        <v>0.144465291</v>
      </c>
      <c r="BJ405" s="165">
        <v>91.971752730359498</v>
      </c>
      <c r="BK405" s="164">
        <v>0.333371093329482</v>
      </c>
      <c r="BL405" s="165">
        <v>11.890467694885199</v>
      </c>
      <c r="BM405" s="165">
        <v>86.405499323195897</v>
      </c>
      <c r="BN405" s="165">
        <v>107.573647948439</v>
      </c>
      <c r="BO405" s="165">
        <v>0.68646965289945405</v>
      </c>
      <c r="BP405" s="165">
        <v>-2.14062333106994E-2</v>
      </c>
      <c r="BQ405" s="165">
        <v>27.2477734542164</v>
      </c>
      <c r="BR405" s="165">
        <v>5.7476640557117697</v>
      </c>
      <c r="BS405" s="289">
        <v>2.8140881786574701</v>
      </c>
      <c r="BT405" s="297"/>
      <c r="BU405" s="284"/>
      <c r="BV405" s="298"/>
      <c r="BW405" s="297"/>
      <c r="BX405" s="297"/>
      <c r="BY405" s="297"/>
      <c r="BZ405" s="297"/>
      <c r="CA405" s="284"/>
      <c r="CB405" s="298"/>
      <c r="CC405" s="297"/>
      <c r="CD405" s="284"/>
      <c r="CE405" s="352"/>
      <c r="CF405" s="298"/>
      <c r="CG405" s="297">
        <v>132</v>
      </c>
      <c r="CH405" s="284">
        <v>1127</v>
      </c>
      <c r="CI405" s="352">
        <v>-11</v>
      </c>
      <c r="CJ405" s="298">
        <v>1</v>
      </c>
      <c r="CK405" s="297"/>
      <c r="CL405" s="284"/>
      <c r="CM405" s="352"/>
      <c r="CN405" s="298"/>
      <c r="CO405" s="297"/>
      <c r="CP405" s="284"/>
      <c r="CQ405" s="352"/>
      <c r="CR405" s="298"/>
      <c r="CS405" s="297"/>
      <c r="CT405" s="284"/>
      <c r="CU405" s="352"/>
      <c r="CV405" s="352"/>
      <c r="CW405" s="298"/>
      <c r="CX405" s="297"/>
      <c r="CY405" s="284"/>
      <c r="CZ405" s="352"/>
      <c r="DA405" s="352"/>
      <c r="DB405" s="298"/>
      <c r="DC405" s="297"/>
      <c r="DD405" s="284"/>
      <c r="DE405" s="352"/>
      <c r="DF405" s="352"/>
      <c r="DG405" s="298"/>
      <c r="DH405" s="320">
        <v>-11</v>
      </c>
      <c r="DI405" s="319">
        <v>0.31748069217428498</v>
      </c>
      <c r="DP405" s="165"/>
      <c r="DQ405" s="165"/>
      <c r="DR405" s="165"/>
      <c r="ED405" s="165"/>
      <c r="EE405" s="165"/>
      <c r="EF405" s="165"/>
      <c r="EG405" s="165"/>
      <c r="EH405" s="166"/>
      <c r="EI405" s="165"/>
      <c r="EJ405" s="164"/>
      <c r="EK405" s="164"/>
      <c r="EL405" s="283"/>
      <c r="EM405" s="283"/>
      <c r="EN405" s="283"/>
      <c r="EO405" s="283"/>
      <c r="EP405" s="283"/>
      <c r="EQ405" s="283"/>
      <c r="ER405" s="165"/>
      <c r="ES405" s="166"/>
      <c r="ET405" s="166"/>
      <c r="EU405" s="166"/>
      <c r="EV405" s="166"/>
      <c r="EW405" s="166"/>
      <c r="EX405" s="289"/>
    </row>
    <row r="406" spans="1:155" ht="13" customHeight="1">
      <c r="A406" s="160" t="s">
        <v>563</v>
      </c>
      <c r="B406" s="160">
        <v>11343</v>
      </c>
      <c r="C406" s="160">
        <v>22186</v>
      </c>
      <c r="D406" s="160">
        <v>668930</v>
      </c>
      <c r="E406" s="160" t="s">
        <v>563</v>
      </c>
      <c r="G406" s="175"/>
      <c r="H406" s="162" t="s">
        <v>3437</v>
      </c>
      <c r="I406" s="162" t="s">
        <v>702</v>
      </c>
      <c r="J406" s="160">
        <v>24</v>
      </c>
      <c r="K406" s="161">
        <v>4</v>
      </c>
      <c r="L406" s="161" t="s">
        <v>46</v>
      </c>
      <c r="Z406" s="163">
        <v>155</v>
      </c>
      <c r="AA406" s="163">
        <v>619</v>
      </c>
      <c r="AB406" s="163">
        <v>559</v>
      </c>
      <c r="AC406" s="163">
        <v>142</v>
      </c>
      <c r="AD406" s="163">
        <v>107</v>
      </c>
      <c r="AE406" s="163">
        <v>24</v>
      </c>
      <c r="AF406" s="163">
        <v>4</v>
      </c>
      <c r="AG406" s="163">
        <v>7</v>
      </c>
      <c r="AH406" s="163">
        <v>72</v>
      </c>
      <c r="AI406" s="163">
        <v>57</v>
      </c>
      <c r="AJ406" s="163">
        <v>50</v>
      </c>
      <c r="AK406" s="163">
        <v>6</v>
      </c>
      <c r="AL406" s="163">
        <v>50</v>
      </c>
      <c r="AM406" s="163">
        <v>1</v>
      </c>
      <c r="AN406" s="163">
        <v>105</v>
      </c>
      <c r="AO406" s="163">
        <v>2</v>
      </c>
      <c r="AP406" s="163">
        <v>3</v>
      </c>
      <c r="AQ406" s="163">
        <v>5</v>
      </c>
      <c r="AR406" s="163">
        <v>8</v>
      </c>
      <c r="AS406" s="283">
        <v>8.0775444000000002E-2</v>
      </c>
      <c r="AT406" s="283">
        <v>0.169628432</v>
      </c>
      <c r="AU406" s="283">
        <v>0.26406925999999997</v>
      </c>
      <c r="AV406" s="283">
        <v>0.34199133999999998</v>
      </c>
      <c r="AW406" s="283">
        <v>2.3809520000000001E-2</v>
      </c>
      <c r="AX406" s="283">
        <v>0.29437228999999998</v>
      </c>
      <c r="AY406" s="363">
        <v>107.75700000000001</v>
      </c>
      <c r="AZ406" s="283">
        <v>5.5780110000000001E-2</v>
      </c>
      <c r="BA406" s="283">
        <v>0.52477477400000005</v>
      </c>
      <c r="BB406" s="283">
        <v>0.21396396300000001</v>
      </c>
      <c r="BC406" s="283">
        <v>0.26126126100000002</v>
      </c>
      <c r="BD406" s="164">
        <v>0.3</v>
      </c>
      <c r="BE406" s="164">
        <v>0.25402504399999998</v>
      </c>
      <c r="BF406" s="164">
        <v>0.31596091199999998</v>
      </c>
      <c r="BG406" s="164">
        <v>0.34883720899999998</v>
      </c>
      <c r="BH406" s="164">
        <v>0.66479812100000002</v>
      </c>
      <c r="BI406" s="164">
        <v>9.4812165000000004E-2</v>
      </c>
      <c r="BJ406" s="165">
        <v>60.360803171815498</v>
      </c>
      <c r="BK406" s="164">
        <v>0.29423238577694899</v>
      </c>
      <c r="BL406" s="165">
        <v>-7.9447677816720397</v>
      </c>
      <c r="BM406" s="165">
        <v>64.464658557298606</v>
      </c>
      <c r="BN406" s="165">
        <v>87.333018237878704</v>
      </c>
      <c r="BO406" s="165">
        <v>-0.70615755839352601</v>
      </c>
      <c r="BP406" s="165">
        <v>7.2522089630365301</v>
      </c>
      <c r="BQ406" s="165">
        <v>24.114720315300801</v>
      </c>
      <c r="BR406" s="165">
        <v>-2.1239525239439399</v>
      </c>
      <c r="BS406" s="289">
        <v>2.4905135637942601</v>
      </c>
      <c r="BT406" s="297"/>
      <c r="BU406" s="284"/>
      <c r="BV406" s="298"/>
      <c r="BW406" s="297"/>
      <c r="BX406" s="297"/>
      <c r="BY406" s="297"/>
      <c r="BZ406" s="297"/>
      <c r="CA406" s="284"/>
      <c r="CB406" s="298"/>
      <c r="CC406" s="297"/>
      <c r="CD406" s="284"/>
      <c r="CE406" s="352"/>
      <c r="CF406" s="298"/>
      <c r="CG406" s="297">
        <v>151</v>
      </c>
      <c r="CH406" s="284">
        <v>1268.2</v>
      </c>
      <c r="CI406" s="352">
        <v>21</v>
      </c>
      <c r="CJ406" s="298">
        <v>6</v>
      </c>
      <c r="CK406" s="297"/>
      <c r="CL406" s="284"/>
      <c r="CM406" s="352"/>
      <c r="CN406" s="298"/>
      <c r="CO406" s="297"/>
      <c r="CP406" s="284"/>
      <c r="CQ406" s="352"/>
      <c r="CR406" s="298"/>
      <c r="CS406" s="297"/>
      <c r="CT406" s="284"/>
      <c r="CU406" s="352"/>
      <c r="CV406" s="352"/>
      <c r="CW406" s="298"/>
      <c r="CX406" s="297"/>
      <c r="CY406" s="284"/>
      <c r="CZ406" s="352"/>
      <c r="DA406" s="352"/>
      <c r="DB406" s="298"/>
      <c r="DC406" s="297"/>
      <c r="DD406" s="284"/>
      <c r="DE406" s="352"/>
      <c r="DF406" s="352"/>
      <c r="DG406" s="298"/>
      <c r="DH406" s="320">
        <v>21</v>
      </c>
      <c r="DI406" s="319">
        <v>5.6546113491058296</v>
      </c>
      <c r="DP406" s="165"/>
      <c r="DQ406" s="165"/>
      <c r="DR406" s="165"/>
      <c r="ED406" s="165"/>
      <c r="EE406" s="165"/>
      <c r="EF406" s="165"/>
      <c r="EG406" s="165"/>
      <c r="EH406" s="166"/>
      <c r="EI406" s="165"/>
      <c r="EJ406" s="164"/>
      <c r="EK406" s="164"/>
      <c r="EL406" s="283"/>
      <c r="EM406" s="283"/>
      <c r="EN406" s="283"/>
      <c r="EO406" s="283"/>
      <c r="EP406" s="283"/>
      <c r="EQ406" s="283"/>
      <c r="ER406" s="165"/>
      <c r="ES406" s="166"/>
      <c r="ET406" s="166"/>
      <c r="EU406" s="166"/>
      <c r="EV406" s="166"/>
      <c r="EW406" s="166"/>
      <c r="EX406" s="289"/>
    </row>
    <row r="407" spans="1:155" ht="13" customHeight="1">
      <c r="A407" s="160" t="s">
        <v>563</v>
      </c>
      <c r="B407" s="160">
        <v>11321</v>
      </c>
      <c r="C407" s="160">
        <v>19339</v>
      </c>
      <c r="D407" s="160">
        <v>670032</v>
      </c>
      <c r="E407" s="160" t="s">
        <v>164</v>
      </c>
      <c r="G407" s="175"/>
      <c r="H407" s="168" t="s">
        <v>121</v>
      </c>
      <c r="I407" s="169" t="s">
        <v>1124</v>
      </c>
      <c r="J407" s="170">
        <v>29</v>
      </c>
      <c r="K407" s="161">
        <v>4</v>
      </c>
      <c r="L407" s="161" t="s">
        <v>46</v>
      </c>
      <c r="Z407" s="163">
        <v>124</v>
      </c>
      <c r="AA407" s="163">
        <v>445</v>
      </c>
      <c r="AB407" s="163">
        <v>398</v>
      </c>
      <c r="AC407" s="163">
        <v>96</v>
      </c>
      <c r="AD407" s="163">
        <v>80</v>
      </c>
      <c r="AE407" s="163">
        <v>12</v>
      </c>
      <c r="AF407" s="163">
        <v>3</v>
      </c>
      <c r="AG407" s="163">
        <v>1</v>
      </c>
      <c r="AH407" s="163">
        <v>40</v>
      </c>
      <c r="AI407" s="163">
        <v>21</v>
      </c>
      <c r="AJ407" s="163">
        <v>5</v>
      </c>
      <c r="AK407" s="163">
        <v>7</v>
      </c>
      <c r="AL407" s="163">
        <v>37</v>
      </c>
      <c r="AM407" s="163">
        <v>0</v>
      </c>
      <c r="AN407" s="163">
        <v>67</v>
      </c>
      <c r="AO407" s="163">
        <v>4</v>
      </c>
      <c r="AP407" s="163">
        <v>0</v>
      </c>
      <c r="AQ407" s="163">
        <v>6</v>
      </c>
      <c r="AR407" s="163">
        <v>3</v>
      </c>
      <c r="AS407" s="283">
        <v>8.3146067000000004E-2</v>
      </c>
      <c r="AT407" s="283">
        <v>0.150561797</v>
      </c>
      <c r="AU407" s="283">
        <v>0.30267062</v>
      </c>
      <c r="AV407" s="283">
        <v>0.31157269999999998</v>
      </c>
      <c r="AW407" s="283">
        <v>1.4836800000000001E-2</v>
      </c>
      <c r="AX407" s="283">
        <v>0.16913946999999999</v>
      </c>
      <c r="AY407" s="363">
        <v>106.521</v>
      </c>
      <c r="AZ407" s="283">
        <v>8.6609340000000007E-2</v>
      </c>
      <c r="BA407" s="283">
        <v>0.56097560899999999</v>
      </c>
      <c r="BB407" s="283">
        <v>0.17682926800000001</v>
      </c>
      <c r="BC407" s="283">
        <v>0.26219512099999998</v>
      </c>
      <c r="BD407" s="164">
        <v>0.28787878700000002</v>
      </c>
      <c r="BE407" s="164">
        <v>0.24120602999999999</v>
      </c>
      <c r="BF407" s="164">
        <v>0.31207289199999999</v>
      </c>
      <c r="BG407" s="164">
        <v>0.29396984900000001</v>
      </c>
      <c r="BH407" s="164">
        <v>0.606042741</v>
      </c>
      <c r="BI407" s="164">
        <v>5.2763819000000003E-2</v>
      </c>
      <c r="BJ407" s="165">
        <v>34.088754580849603</v>
      </c>
      <c r="BK407" s="164">
        <v>0.27514385050141399</v>
      </c>
      <c r="BL407" s="165">
        <v>-12.5483101523077</v>
      </c>
      <c r="BM407" s="165">
        <v>39.506931723042698</v>
      </c>
      <c r="BN407" s="165">
        <v>76.821252672462293</v>
      </c>
      <c r="BO407" s="165">
        <v>-0.361010669479572</v>
      </c>
      <c r="BP407" s="165">
        <v>-0.45995149761438298</v>
      </c>
      <c r="BQ407" s="165">
        <v>8.3847577084725309</v>
      </c>
      <c r="BR407" s="165">
        <v>-12.261950663343599</v>
      </c>
      <c r="BS407" s="289">
        <v>0.86595873926969902</v>
      </c>
      <c r="BT407" s="297"/>
      <c r="BU407" s="284"/>
      <c r="BV407" s="298"/>
      <c r="BW407" s="297"/>
      <c r="BX407" s="297"/>
      <c r="BY407" s="297"/>
      <c r="BZ407" s="297"/>
      <c r="CA407" s="284"/>
      <c r="CB407" s="298"/>
      <c r="CC407" s="297"/>
      <c r="CD407" s="284"/>
      <c r="CE407" s="352"/>
      <c r="CF407" s="298"/>
      <c r="CG407" s="297">
        <v>83</v>
      </c>
      <c r="CH407" s="284">
        <v>640.1</v>
      </c>
      <c r="CI407" s="352">
        <v>-1</v>
      </c>
      <c r="CJ407" s="298">
        <v>4</v>
      </c>
      <c r="CK407" s="297"/>
      <c r="CL407" s="284"/>
      <c r="CM407" s="352"/>
      <c r="CN407" s="298"/>
      <c r="CO407" s="297">
        <v>45</v>
      </c>
      <c r="CP407" s="284">
        <v>344.2</v>
      </c>
      <c r="CQ407" s="352">
        <v>-9</v>
      </c>
      <c r="CR407" s="298">
        <v>1</v>
      </c>
      <c r="CS407" s="297"/>
      <c r="CT407" s="284"/>
      <c r="CU407" s="352"/>
      <c r="CV407" s="352"/>
      <c r="CW407" s="298"/>
      <c r="CX407" s="297"/>
      <c r="CY407" s="284"/>
      <c r="CZ407" s="352"/>
      <c r="DA407" s="352"/>
      <c r="DB407" s="298"/>
      <c r="DC407" s="297"/>
      <c r="DD407" s="284"/>
      <c r="DE407" s="352"/>
      <c r="DF407" s="352"/>
      <c r="DG407" s="298"/>
      <c r="DH407" s="320">
        <v>-10</v>
      </c>
      <c r="DI407" s="319">
        <v>5.7988698482513401</v>
      </c>
      <c r="DP407" s="165"/>
      <c r="DQ407" s="165"/>
      <c r="DR407" s="165"/>
      <c r="ED407" s="165"/>
      <c r="EE407" s="165"/>
      <c r="EF407" s="165"/>
      <c r="EG407" s="165"/>
      <c r="EH407" s="166"/>
      <c r="EI407" s="165"/>
      <c r="EJ407" s="164"/>
      <c r="EK407" s="164"/>
      <c r="EL407" s="283"/>
      <c r="EM407" s="283"/>
      <c r="EN407" s="283"/>
      <c r="EO407" s="283"/>
      <c r="EP407" s="283"/>
      <c r="EQ407" s="283"/>
      <c r="ER407" s="165"/>
      <c r="ES407" s="166"/>
      <c r="ET407" s="166"/>
      <c r="EU407" s="166"/>
      <c r="EV407" s="166"/>
      <c r="EW407" s="166"/>
      <c r="EX407" s="289"/>
    </row>
    <row r="408" spans="1:155" ht="13" customHeight="1">
      <c r="A408" s="160" t="s">
        <v>563</v>
      </c>
      <c r="B408" s="160">
        <v>9991</v>
      </c>
      <c r="C408" s="160">
        <v>10681</v>
      </c>
      <c r="D408" s="160">
        <v>570482</v>
      </c>
      <c r="E408" s="160" t="s">
        <v>3331</v>
      </c>
      <c r="G408" s="175"/>
      <c r="H408" s="162" t="s">
        <v>908</v>
      </c>
      <c r="I408" s="162" t="s">
        <v>312</v>
      </c>
      <c r="J408" s="161">
        <v>32</v>
      </c>
      <c r="K408" s="161">
        <v>5</v>
      </c>
      <c r="L408" s="161" t="s">
        <v>837</v>
      </c>
      <c r="Z408" s="163">
        <v>128</v>
      </c>
      <c r="AA408" s="163">
        <v>461</v>
      </c>
      <c r="AB408" s="163">
        <v>432</v>
      </c>
      <c r="AC408" s="163">
        <v>108</v>
      </c>
      <c r="AD408" s="163">
        <v>79</v>
      </c>
      <c r="AE408" s="163">
        <v>19</v>
      </c>
      <c r="AF408" s="163">
        <v>1</v>
      </c>
      <c r="AG408" s="163">
        <v>9</v>
      </c>
      <c r="AH408" s="163">
        <v>34</v>
      </c>
      <c r="AI408" s="163">
        <v>52</v>
      </c>
      <c r="AJ408" s="163">
        <v>0</v>
      </c>
      <c r="AK408" s="163">
        <v>0</v>
      </c>
      <c r="AL408" s="163">
        <v>23</v>
      </c>
      <c r="AM408" s="163">
        <v>1</v>
      </c>
      <c r="AN408" s="163">
        <v>72</v>
      </c>
      <c r="AO408" s="163">
        <v>1</v>
      </c>
      <c r="AP408" s="163">
        <v>5</v>
      </c>
      <c r="AQ408" s="163">
        <v>0</v>
      </c>
      <c r="AR408" s="163">
        <v>13</v>
      </c>
      <c r="AS408" s="283">
        <v>4.9891539999999998E-2</v>
      </c>
      <c r="AT408" s="283">
        <v>0.15618221199999999</v>
      </c>
      <c r="AU408" s="283">
        <v>0.34520548000000001</v>
      </c>
      <c r="AV408" s="283">
        <v>0.27671233000000001</v>
      </c>
      <c r="AW408" s="283">
        <v>4.9315070000000003E-2</v>
      </c>
      <c r="AX408" s="283">
        <v>0.28219178</v>
      </c>
      <c r="AY408" s="363">
        <v>108.958</v>
      </c>
      <c r="AZ408" s="283">
        <v>9.6812280000000001E-2</v>
      </c>
      <c r="BA408" s="283">
        <v>0.45879120800000001</v>
      </c>
      <c r="BB408" s="283">
        <v>0.236263736</v>
      </c>
      <c r="BC408" s="283">
        <v>0.30494505399999999</v>
      </c>
      <c r="BD408" s="164">
        <v>0.27808988699999998</v>
      </c>
      <c r="BE408" s="164">
        <v>0.25</v>
      </c>
      <c r="BF408" s="164">
        <v>0.286334056</v>
      </c>
      <c r="BG408" s="164">
        <v>0.36111111099999998</v>
      </c>
      <c r="BH408" s="164">
        <v>0.64744516699999999</v>
      </c>
      <c r="BI408" s="164">
        <v>0.111111111</v>
      </c>
      <c r="BJ408" s="165">
        <v>71.326507238177797</v>
      </c>
      <c r="BK408" s="164">
        <v>0.28131977941678898</v>
      </c>
      <c r="BL408" s="165">
        <v>-10.716368754213301</v>
      </c>
      <c r="BM408" s="165">
        <v>43.210522267217101</v>
      </c>
      <c r="BN408" s="165">
        <v>81.140108770185904</v>
      </c>
      <c r="BO408" s="165">
        <v>-6.7136702543958995E-2</v>
      </c>
      <c r="BP408" s="165">
        <v>-2.6999974995851499</v>
      </c>
      <c r="BQ408" s="165">
        <v>6.7500870357680496</v>
      </c>
      <c r="BR408" s="165">
        <v>-12.6863687306695</v>
      </c>
      <c r="BS408" s="289">
        <v>0.69713366357002204</v>
      </c>
      <c r="BT408" s="297"/>
      <c r="BU408" s="284"/>
      <c r="BV408" s="298"/>
      <c r="BW408" s="297"/>
      <c r="BX408" s="297"/>
      <c r="BY408" s="297"/>
      <c r="BZ408" s="297"/>
      <c r="CA408" s="284"/>
      <c r="CB408" s="298"/>
      <c r="CC408" s="297">
        <v>18</v>
      </c>
      <c r="CD408" s="284">
        <v>135</v>
      </c>
      <c r="CE408" s="352">
        <v>1</v>
      </c>
      <c r="CF408" s="298">
        <v>1</v>
      </c>
      <c r="CG408" s="297"/>
      <c r="CH408" s="284"/>
      <c r="CI408" s="352"/>
      <c r="CJ408" s="298"/>
      <c r="CK408" s="297">
        <v>107</v>
      </c>
      <c r="CL408" s="284">
        <v>876.1</v>
      </c>
      <c r="CM408" s="352">
        <v>0</v>
      </c>
      <c r="CN408" s="298">
        <v>3</v>
      </c>
      <c r="CO408" s="297"/>
      <c r="CP408" s="284"/>
      <c r="CQ408" s="352"/>
      <c r="CR408" s="298"/>
      <c r="CS408" s="297"/>
      <c r="CT408" s="284"/>
      <c r="CU408" s="352"/>
      <c r="CV408" s="352"/>
      <c r="CW408" s="298"/>
      <c r="CX408" s="297"/>
      <c r="CY408" s="284"/>
      <c r="CZ408" s="352"/>
      <c r="DA408" s="352"/>
      <c r="DB408" s="298"/>
      <c r="DC408" s="297"/>
      <c r="DD408" s="284"/>
      <c r="DE408" s="352"/>
      <c r="DF408" s="352"/>
      <c r="DG408" s="298"/>
      <c r="DH408" s="320">
        <v>1</v>
      </c>
      <c r="DI408" s="319">
        <v>4.0700208991765896</v>
      </c>
      <c r="DP408" s="165"/>
      <c r="DQ408" s="165"/>
      <c r="DR408" s="165"/>
      <c r="ED408" s="165"/>
      <c r="EE408" s="165"/>
      <c r="EF408" s="165"/>
      <c r="EG408" s="165"/>
      <c r="EH408" s="166"/>
      <c r="EI408" s="165"/>
      <c r="EJ408" s="164"/>
      <c r="EK408" s="164"/>
      <c r="EL408" s="283"/>
      <c r="EM408" s="283"/>
      <c r="EN408" s="283"/>
      <c r="EO408" s="283"/>
      <c r="EP408" s="283"/>
      <c r="EQ408" s="283"/>
      <c r="ER408" s="165"/>
      <c r="ES408" s="166"/>
      <c r="ET408" s="166"/>
      <c r="EU408" s="166"/>
      <c r="EV408" s="166"/>
      <c r="EW408" s="166"/>
      <c r="EX408" s="289"/>
    </row>
    <row r="409" spans="1:155" ht="13" customHeight="1">
      <c r="A409" s="160" t="s">
        <v>563</v>
      </c>
      <c r="B409" s="160">
        <v>11395</v>
      </c>
      <c r="C409" s="160">
        <v>20536</v>
      </c>
      <c r="D409" s="160">
        <v>660644</v>
      </c>
      <c r="E409" s="160" t="s">
        <v>686</v>
      </c>
      <c r="G409" s="175"/>
      <c r="H409" s="162" t="s">
        <v>3414</v>
      </c>
      <c r="I409" s="162" t="s">
        <v>2456</v>
      </c>
      <c r="J409" s="161">
        <v>26</v>
      </c>
      <c r="K409" s="161">
        <v>6</v>
      </c>
      <c r="L409" s="161" t="s">
        <v>2547</v>
      </c>
      <c r="Z409" s="163">
        <v>102</v>
      </c>
      <c r="AA409" s="163">
        <v>278</v>
      </c>
      <c r="AB409" s="163">
        <v>248</v>
      </c>
      <c r="AC409" s="163">
        <v>55</v>
      </c>
      <c r="AD409" s="163">
        <v>37</v>
      </c>
      <c r="AE409" s="163">
        <v>14</v>
      </c>
      <c r="AF409" s="163">
        <v>2</v>
      </c>
      <c r="AG409" s="163">
        <v>2</v>
      </c>
      <c r="AH409" s="163">
        <v>32</v>
      </c>
      <c r="AI409" s="163">
        <v>16</v>
      </c>
      <c r="AJ409" s="163">
        <v>5</v>
      </c>
      <c r="AK409" s="163">
        <v>6</v>
      </c>
      <c r="AL409" s="163">
        <v>25</v>
      </c>
      <c r="AM409" s="163">
        <v>3</v>
      </c>
      <c r="AN409" s="163">
        <v>54</v>
      </c>
      <c r="AO409" s="163">
        <v>4</v>
      </c>
      <c r="AP409" s="163">
        <v>0</v>
      </c>
      <c r="AQ409" s="163">
        <v>1</v>
      </c>
      <c r="AR409" s="163">
        <v>5</v>
      </c>
      <c r="AS409" s="283">
        <v>8.9928057000000006E-2</v>
      </c>
      <c r="AT409" s="283">
        <v>0.19424460399999999</v>
      </c>
      <c r="AU409" s="283">
        <v>0.4</v>
      </c>
      <c r="AV409" s="283">
        <v>0.26666666999999999</v>
      </c>
      <c r="AW409" s="283">
        <v>1.538462E-2</v>
      </c>
      <c r="AX409" s="283">
        <v>0.22564102999999999</v>
      </c>
      <c r="AY409" s="363">
        <v>104.669</v>
      </c>
      <c r="AZ409" s="283">
        <v>0.10795455</v>
      </c>
      <c r="BA409" s="283">
        <v>0.51322751300000002</v>
      </c>
      <c r="BB409" s="283">
        <v>0.17989417899999999</v>
      </c>
      <c r="BC409" s="283">
        <v>0.30687830599999999</v>
      </c>
      <c r="BD409" s="164">
        <v>0.27604166600000002</v>
      </c>
      <c r="BE409" s="164">
        <v>0.22177419300000001</v>
      </c>
      <c r="BF409" s="164">
        <v>0.30324909700000002</v>
      </c>
      <c r="BG409" s="164">
        <v>0.31854838699999999</v>
      </c>
      <c r="BH409" s="164">
        <v>0.62179748400000001</v>
      </c>
      <c r="BI409" s="164">
        <v>9.6774193999999994E-2</v>
      </c>
      <c r="BJ409" s="165">
        <v>61.6099007563543</v>
      </c>
      <c r="BK409" s="164">
        <v>0.27557016223886499</v>
      </c>
      <c r="BL409" s="165">
        <v>-7.7437812755448299</v>
      </c>
      <c r="BM409" s="165">
        <v>24.7761226375954</v>
      </c>
      <c r="BN409" s="165">
        <v>72.522154676814793</v>
      </c>
      <c r="BO409" s="165">
        <v>-0.30527830127401001</v>
      </c>
      <c r="BP409" s="165">
        <v>-1.0001621171832</v>
      </c>
      <c r="BQ409" s="165">
        <v>-3.2501565925409599</v>
      </c>
      <c r="BR409" s="165">
        <v>-10.134745716546201</v>
      </c>
      <c r="BS409" s="289">
        <v>-0.33566879368045499</v>
      </c>
      <c r="BT409" s="297"/>
      <c r="BU409" s="284"/>
      <c r="BV409" s="298"/>
      <c r="BW409" s="297"/>
      <c r="BX409" s="297"/>
      <c r="BY409" s="297"/>
      <c r="BZ409" s="297"/>
      <c r="CA409" s="284"/>
      <c r="CB409" s="298"/>
      <c r="CC409" s="297">
        <v>1</v>
      </c>
      <c r="CD409" s="284">
        <v>0.1</v>
      </c>
      <c r="CE409" s="352">
        <v>0</v>
      </c>
      <c r="CF409" s="298"/>
      <c r="CG409" s="297">
        <v>31</v>
      </c>
      <c r="CH409" s="284">
        <v>198</v>
      </c>
      <c r="CI409" s="352">
        <v>-2</v>
      </c>
      <c r="CJ409" s="298">
        <v>-2</v>
      </c>
      <c r="CK409" s="297">
        <v>14</v>
      </c>
      <c r="CL409" s="284">
        <v>75</v>
      </c>
      <c r="CM409" s="352">
        <v>-3</v>
      </c>
      <c r="CN409" s="298">
        <v>-5</v>
      </c>
      <c r="CO409" s="297">
        <v>28</v>
      </c>
      <c r="CP409" s="284">
        <v>237</v>
      </c>
      <c r="CQ409" s="352">
        <v>5</v>
      </c>
      <c r="CR409" s="298">
        <v>0</v>
      </c>
      <c r="CS409" s="297">
        <v>3</v>
      </c>
      <c r="CT409" s="284">
        <v>10</v>
      </c>
      <c r="CU409" s="352">
        <v>0</v>
      </c>
      <c r="CV409" s="352">
        <v>0</v>
      </c>
      <c r="CW409" s="298">
        <v>0</v>
      </c>
      <c r="CX409" s="297">
        <v>12</v>
      </c>
      <c r="CY409" s="284">
        <v>73</v>
      </c>
      <c r="CZ409" s="352">
        <v>-1</v>
      </c>
      <c r="DA409" s="352">
        <v>1</v>
      </c>
      <c r="DB409" s="298">
        <v>0</v>
      </c>
      <c r="DC409" s="297">
        <v>8</v>
      </c>
      <c r="DD409" s="284">
        <v>35</v>
      </c>
      <c r="DE409" s="352">
        <v>5</v>
      </c>
      <c r="DF409" s="352">
        <v>2</v>
      </c>
      <c r="DG409" s="298">
        <v>0</v>
      </c>
      <c r="DH409" s="320">
        <v>4</v>
      </c>
      <c r="DI409" s="319">
        <v>-2.3599489927291799</v>
      </c>
      <c r="DP409" s="165"/>
      <c r="DQ409" s="165"/>
      <c r="DR409" s="165"/>
      <c r="ED409" s="165"/>
      <c r="EE409" s="165"/>
      <c r="EF409" s="165"/>
      <c r="EG409" s="165"/>
      <c r="EH409" s="166"/>
      <c r="EI409" s="165"/>
      <c r="EJ409" s="164"/>
      <c r="EK409" s="164"/>
      <c r="EL409" s="283"/>
      <c r="EM409" s="283"/>
      <c r="EN409" s="283"/>
      <c r="EO409" s="283"/>
      <c r="EP409" s="283"/>
      <c r="EQ409" s="283"/>
      <c r="ER409" s="165"/>
      <c r="ES409" s="166"/>
      <c r="ET409" s="166"/>
      <c r="EU409" s="166"/>
      <c r="EV409" s="166"/>
      <c r="EW409" s="166"/>
      <c r="EX409" s="289"/>
      <c r="EY409" s="292"/>
    </row>
    <row r="410" spans="1:155" ht="13" customHeight="1">
      <c r="A410" s="160" t="s">
        <v>563</v>
      </c>
      <c r="B410" s="160">
        <v>11359</v>
      </c>
      <c r="C410" s="160">
        <v>22277</v>
      </c>
      <c r="D410" s="160">
        <v>669397</v>
      </c>
      <c r="E410" s="160" t="s">
        <v>354</v>
      </c>
      <c r="G410" s="175"/>
      <c r="H410" s="162" t="s">
        <v>460</v>
      </c>
      <c r="I410" s="162" t="s">
        <v>220</v>
      </c>
      <c r="J410" s="160">
        <v>25</v>
      </c>
      <c r="K410" s="161">
        <v>6</v>
      </c>
      <c r="L410" s="161" t="s">
        <v>837</v>
      </c>
      <c r="Z410" s="163">
        <v>41</v>
      </c>
      <c r="AA410" s="163">
        <v>105</v>
      </c>
      <c r="AB410" s="163">
        <v>97</v>
      </c>
      <c r="AC410" s="163">
        <v>17</v>
      </c>
      <c r="AD410" s="163">
        <v>12</v>
      </c>
      <c r="AE410" s="163">
        <v>4</v>
      </c>
      <c r="AF410" s="163">
        <v>0</v>
      </c>
      <c r="AG410" s="163">
        <v>1</v>
      </c>
      <c r="AH410" s="163">
        <v>6</v>
      </c>
      <c r="AI410" s="163">
        <v>4</v>
      </c>
      <c r="AJ410" s="163">
        <v>0</v>
      </c>
      <c r="AK410" s="163">
        <v>0</v>
      </c>
      <c r="AL410" s="163">
        <v>5</v>
      </c>
      <c r="AM410" s="163">
        <v>0</v>
      </c>
      <c r="AN410" s="163">
        <v>20</v>
      </c>
      <c r="AO410" s="163">
        <v>0</v>
      </c>
      <c r="AP410" s="163">
        <v>0</v>
      </c>
      <c r="AQ410" s="163">
        <v>3</v>
      </c>
      <c r="AR410" s="163">
        <v>0</v>
      </c>
      <c r="AS410" s="283">
        <v>4.7619046999999998E-2</v>
      </c>
      <c r="AT410" s="283">
        <v>0.19047618999999999</v>
      </c>
      <c r="AU410" s="283">
        <v>0.42499999999999999</v>
      </c>
      <c r="AV410" s="283">
        <v>0.28749999999999998</v>
      </c>
      <c r="AW410" s="283">
        <v>1.2500000000000001E-2</v>
      </c>
      <c r="AX410" s="283">
        <v>0.16250000000000001</v>
      </c>
      <c r="AY410" s="363">
        <v>104.642</v>
      </c>
      <c r="AZ410" s="283">
        <v>8.7078649999999994E-2</v>
      </c>
      <c r="BA410" s="283">
        <v>0.55405405399999996</v>
      </c>
      <c r="BB410" s="283">
        <v>0.162162162</v>
      </c>
      <c r="BC410" s="283">
        <v>0.28378378300000001</v>
      </c>
      <c r="BD410" s="164">
        <v>0.21052631499999999</v>
      </c>
      <c r="BE410" s="164">
        <v>0.175257731</v>
      </c>
      <c r="BF410" s="164">
        <v>0.21568627400000001</v>
      </c>
      <c r="BG410" s="164">
        <v>0.24742268000000001</v>
      </c>
      <c r="BH410" s="164">
        <v>0.46310895400000002</v>
      </c>
      <c r="BI410" s="164">
        <v>7.2164949000000006E-2</v>
      </c>
      <c r="BJ410" s="165">
        <v>46.623108077156601</v>
      </c>
      <c r="BK410" s="164">
        <v>0.206799782374325</v>
      </c>
      <c r="BL410" s="165">
        <v>-8.7366180612952</v>
      </c>
      <c r="BM410" s="165">
        <v>3.5460794598549099</v>
      </c>
      <c r="BN410" s="165">
        <v>33.228078338459397</v>
      </c>
      <c r="BO410" s="165">
        <v>6.7604296756447302E-2</v>
      </c>
      <c r="BP410" s="165">
        <v>-0.57416137307882298</v>
      </c>
      <c r="BQ410" s="165">
        <v>-5.6240673484061396</v>
      </c>
      <c r="BR410" s="165">
        <v>-8.5962744920760805</v>
      </c>
      <c r="BS410" s="289">
        <v>-0.58084090678881095</v>
      </c>
      <c r="BT410" s="297"/>
      <c r="BU410" s="284"/>
      <c r="BV410" s="298"/>
      <c r="BW410" s="297"/>
      <c r="BX410" s="297"/>
      <c r="BY410" s="297"/>
      <c r="BZ410" s="297"/>
      <c r="CA410" s="284"/>
      <c r="CB410" s="298"/>
      <c r="CC410" s="297"/>
      <c r="CD410" s="284"/>
      <c r="CE410" s="352"/>
      <c r="CF410" s="298"/>
      <c r="CG410" s="297">
        <v>2</v>
      </c>
      <c r="CH410" s="284">
        <v>2</v>
      </c>
      <c r="CI410" s="352">
        <v>0</v>
      </c>
      <c r="CJ410" s="298">
        <v>0</v>
      </c>
      <c r="CK410" s="297">
        <v>5</v>
      </c>
      <c r="CL410" s="284">
        <v>29</v>
      </c>
      <c r="CM410" s="352">
        <v>0</v>
      </c>
      <c r="CN410" s="298">
        <v>-1</v>
      </c>
      <c r="CO410" s="297">
        <v>33</v>
      </c>
      <c r="CP410" s="284">
        <v>230.1</v>
      </c>
      <c r="CQ410" s="352">
        <v>3</v>
      </c>
      <c r="CR410" s="298">
        <v>-3</v>
      </c>
      <c r="CS410" s="297"/>
      <c r="CT410" s="284"/>
      <c r="CU410" s="352"/>
      <c r="CV410" s="352"/>
      <c r="CW410" s="298"/>
      <c r="CX410" s="297"/>
      <c r="CY410" s="284"/>
      <c r="CZ410" s="352"/>
      <c r="DA410" s="352"/>
      <c r="DB410" s="298"/>
      <c r="DC410" s="297"/>
      <c r="DD410" s="284"/>
      <c r="DE410" s="352"/>
      <c r="DF410" s="352"/>
      <c r="DG410" s="298"/>
      <c r="DH410" s="320">
        <v>3</v>
      </c>
      <c r="DI410" s="319">
        <v>-0.53121542930603005</v>
      </c>
      <c r="DP410" s="165"/>
      <c r="DQ410" s="165"/>
      <c r="DR410" s="165"/>
      <c r="ED410" s="165"/>
      <c r="EE410" s="165"/>
      <c r="EF410" s="165"/>
      <c r="EG410" s="165"/>
      <c r="EH410" s="166"/>
      <c r="EI410" s="165"/>
      <c r="EJ410" s="164"/>
      <c r="EK410" s="164"/>
      <c r="EL410" s="283"/>
      <c r="EM410" s="283"/>
      <c r="EN410" s="283"/>
      <c r="EO410" s="283"/>
      <c r="EP410" s="283"/>
      <c r="EQ410" s="283"/>
      <c r="ER410" s="165"/>
      <c r="ES410" s="166"/>
      <c r="ET410" s="166"/>
      <c r="EU410" s="166"/>
      <c r="EV410" s="166"/>
      <c r="EW410" s="166"/>
      <c r="EX410" s="289"/>
    </row>
    <row r="411" spans="1:155" ht="13" customHeight="1">
      <c r="A411" s="160" t="s">
        <v>563</v>
      </c>
      <c r="B411" s="160">
        <v>11983</v>
      </c>
      <c r="C411" s="160">
        <v>22871</v>
      </c>
      <c r="E411" s="160" t="s">
        <v>438</v>
      </c>
      <c r="G411" s="175"/>
      <c r="H411" s="162" t="s">
        <v>2508</v>
      </c>
      <c r="I411" s="162" t="s">
        <v>2509</v>
      </c>
      <c r="J411" s="161">
        <v>23</v>
      </c>
      <c r="K411" s="161">
        <v>6</v>
      </c>
      <c r="L411" s="161" t="s">
        <v>46</v>
      </c>
      <c r="Z411" s="163"/>
      <c r="AS411" s="283"/>
      <c r="AT411" s="283"/>
      <c r="AU411" s="283"/>
      <c r="AV411" s="283"/>
      <c r="AW411" s="283"/>
      <c r="AX411" s="283"/>
      <c r="AY411" s="165"/>
      <c r="AZ411" s="283"/>
      <c r="BA411" s="283"/>
      <c r="BB411" s="283"/>
      <c r="BC411" s="283"/>
      <c r="BD411" s="164"/>
      <c r="BE411" s="164"/>
      <c r="BF411" s="164"/>
      <c r="BG411" s="164"/>
      <c r="BH411" s="164"/>
      <c r="BI411" s="164"/>
      <c r="BJ411" s="164"/>
      <c r="BK411" s="164"/>
      <c r="BL411" s="165"/>
      <c r="BM411" s="165"/>
      <c r="BN411" s="165"/>
      <c r="BO411" s="165"/>
      <c r="BP411" s="165"/>
      <c r="BQ411" s="165"/>
      <c r="BR411" s="165"/>
      <c r="BS411" s="289"/>
      <c r="BT411" s="297"/>
      <c r="BU411" s="284"/>
      <c r="BV411" s="298"/>
      <c r="BW411" s="297"/>
      <c r="BX411" s="297"/>
      <c r="BY411" s="297"/>
      <c r="BZ411" s="297"/>
      <c r="CA411" s="284"/>
      <c r="CB411" s="298"/>
      <c r="CC411" s="297"/>
      <c r="CD411" s="284"/>
      <c r="CE411" s="352"/>
      <c r="CF411" s="298"/>
      <c r="CG411" s="297"/>
      <c r="CH411" s="284"/>
      <c r="CI411" s="352"/>
      <c r="CJ411" s="298"/>
      <c r="CK411" s="297"/>
      <c r="CL411" s="284"/>
      <c r="CM411" s="352"/>
      <c r="CN411" s="298"/>
      <c r="CO411" s="297"/>
      <c r="CP411" s="284"/>
      <c r="CQ411" s="352"/>
      <c r="CR411" s="298"/>
      <c r="CS411" s="297"/>
      <c r="CT411" s="284"/>
      <c r="CU411" s="352"/>
      <c r="CV411" s="352"/>
      <c r="CW411" s="298"/>
      <c r="CX411" s="297"/>
      <c r="CY411" s="284"/>
      <c r="CZ411" s="352"/>
      <c r="DA411" s="352"/>
      <c r="DB411" s="298"/>
      <c r="DC411" s="297"/>
      <c r="DD411" s="284"/>
      <c r="DE411" s="352"/>
      <c r="DF411" s="352"/>
      <c r="DG411" s="298"/>
      <c r="DH411" s="320"/>
      <c r="DI411" s="319"/>
      <c r="DP411" s="165"/>
      <c r="DQ411" s="165"/>
      <c r="DR411" s="165"/>
      <c r="ED411" s="165"/>
      <c r="EE411" s="165"/>
      <c r="EF411" s="165"/>
      <c r="EG411" s="165"/>
      <c r="EH411" s="166"/>
      <c r="EI411" s="166"/>
      <c r="EJ411" s="164"/>
      <c r="EK411" s="164"/>
      <c r="EL411" s="283"/>
      <c r="EM411" s="283"/>
      <c r="EN411" s="283"/>
      <c r="EO411" s="283"/>
      <c r="EP411" s="283"/>
      <c r="EQ411" s="283"/>
      <c r="ER411" s="165"/>
      <c r="ES411" s="166"/>
      <c r="ET411" s="166"/>
      <c r="EU411" s="166"/>
      <c r="EV411" s="166"/>
      <c r="EW411" s="166"/>
      <c r="EX411" s="289"/>
    </row>
    <row r="412" spans="1:155" ht="13" customHeight="1">
      <c r="A412" s="160" t="s">
        <v>563</v>
      </c>
      <c r="B412" s="160">
        <v>11760</v>
      </c>
      <c r="C412" s="160">
        <v>25976</v>
      </c>
      <c r="D412" s="160">
        <v>682985</v>
      </c>
      <c r="E412" s="160" t="s">
        <v>239</v>
      </c>
      <c r="G412" s="175"/>
      <c r="H412" s="162" t="s">
        <v>318</v>
      </c>
      <c r="I412" s="162" t="s">
        <v>805</v>
      </c>
      <c r="J412" s="160">
        <v>23</v>
      </c>
      <c r="K412" s="161">
        <v>7</v>
      </c>
      <c r="L412" s="161" t="s">
        <v>46</v>
      </c>
      <c r="Z412" s="163">
        <v>137</v>
      </c>
      <c r="AA412" s="163">
        <v>584</v>
      </c>
      <c r="AB412" s="163">
        <v>512</v>
      </c>
      <c r="AC412" s="163">
        <v>134</v>
      </c>
      <c r="AD412" s="163">
        <v>77</v>
      </c>
      <c r="AE412" s="163">
        <v>27</v>
      </c>
      <c r="AF412" s="163">
        <v>6</v>
      </c>
      <c r="AG412" s="163">
        <v>24</v>
      </c>
      <c r="AH412" s="163">
        <v>82</v>
      </c>
      <c r="AI412" s="163">
        <v>74</v>
      </c>
      <c r="AJ412" s="163">
        <v>4</v>
      </c>
      <c r="AK412" s="163">
        <v>2</v>
      </c>
      <c r="AL412" s="163">
        <v>64</v>
      </c>
      <c r="AM412" s="163">
        <v>3</v>
      </c>
      <c r="AN412" s="163">
        <v>156</v>
      </c>
      <c r="AO412" s="163">
        <v>5</v>
      </c>
      <c r="AP412" s="163">
        <v>2</v>
      </c>
      <c r="AQ412" s="163">
        <v>0</v>
      </c>
      <c r="AR412" s="163">
        <v>2</v>
      </c>
      <c r="AS412" s="283">
        <v>0.109589041</v>
      </c>
      <c r="AT412" s="283">
        <v>0.26712328699999999</v>
      </c>
      <c r="AU412" s="283">
        <v>0.39664803999999998</v>
      </c>
      <c r="AV412" s="283">
        <v>0.24022346</v>
      </c>
      <c r="AW412" s="283">
        <v>0.13370473999999999</v>
      </c>
      <c r="AX412" s="283">
        <v>0.46239553999999999</v>
      </c>
      <c r="AY412" s="363">
        <v>114.02800000000001</v>
      </c>
      <c r="AZ412" s="283">
        <v>0.11009934</v>
      </c>
      <c r="BA412" s="283">
        <v>0.43575418900000001</v>
      </c>
      <c r="BB412" s="283">
        <v>0.21787709399999999</v>
      </c>
      <c r="BC412" s="283">
        <v>0.34636871499999999</v>
      </c>
      <c r="BD412" s="164">
        <v>0.32934131700000002</v>
      </c>
      <c r="BE412" s="164">
        <v>0.26171875</v>
      </c>
      <c r="BF412" s="164">
        <v>0.34819897</v>
      </c>
      <c r="BG412" s="164">
        <v>0.478515625</v>
      </c>
      <c r="BH412" s="164">
        <v>0.826714595</v>
      </c>
      <c r="BI412" s="164">
        <v>0.216796875</v>
      </c>
      <c r="BJ412" s="165">
        <v>140.06445336661699</v>
      </c>
      <c r="BK412" s="164">
        <v>0.35539623961366401</v>
      </c>
      <c r="BL412" s="165">
        <v>21.253817528602401</v>
      </c>
      <c r="BM412" s="165">
        <v>89.569011360523007</v>
      </c>
      <c r="BN412" s="165">
        <v>134.97441150988001</v>
      </c>
      <c r="BO412" s="165">
        <v>0.30043111398033401</v>
      </c>
      <c r="BP412" s="165">
        <v>-0.151938267052173</v>
      </c>
      <c r="BQ412" s="165">
        <v>38.717549225431597</v>
      </c>
      <c r="BR412" s="165">
        <v>23.218608342227299</v>
      </c>
      <c r="BS412" s="289">
        <v>3.9986605791826899</v>
      </c>
      <c r="BT412" s="297"/>
      <c r="BU412" s="284"/>
      <c r="BV412" s="298"/>
      <c r="BW412" s="297"/>
      <c r="BX412" s="297"/>
      <c r="BY412" s="297"/>
      <c r="BZ412" s="297"/>
      <c r="CA412" s="284"/>
      <c r="CB412" s="298"/>
      <c r="CC412" s="297"/>
      <c r="CD412" s="284"/>
      <c r="CE412" s="352"/>
      <c r="CF412" s="298"/>
      <c r="CG412" s="297"/>
      <c r="CH412" s="284"/>
      <c r="CI412" s="352"/>
      <c r="CJ412" s="298"/>
      <c r="CK412" s="297"/>
      <c r="CL412" s="284"/>
      <c r="CM412" s="352"/>
      <c r="CN412" s="298"/>
      <c r="CO412" s="297"/>
      <c r="CP412" s="284"/>
      <c r="CQ412" s="352"/>
      <c r="CR412" s="298"/>
      <c r="CS412" s="297">
        <v>83</v>
      </c>
      <c r="CT412" s="284">
        <v>691.2</v>
      </c>
      <c r="CU412" s="352">
        <v>14</v>
      </c>
      <c r="CV412" s="352">
        <v>5</v>
      </c>
      <c r="CW412" s="298">
        <v>0</v>
      </c>
      <c r="CX412" s="297">
        <v>27</v>
      </c>
      <c r="CY412" s="284">
        <v>190.1</v>
      </c>
      <c r="CZ412" s="352">
        <v>0</v>
      </c>
      <c r="DA412" s="352">
        <v>-2</v>
      </c>
      <c r="DB412" s="298">
        <v>0</v>
      </c>
      <c r="DC412" s="297">
        <v>4</v>
      </c>
      <c r="DD412" s="284">
        <v>24</v>
      </c>
      <c r="DE412" s="352">
        <v>0</v>
      </c>
      <c r="DF412" s="352">
        <v>0</v>
      </c>
      <c r="DG412" s="298">
        <v>0</v>
      </c>
      <c r="DH412" s="320">
        <v>14</v>
      </c>
      <c r="DI412" s="319">
        <v>-3.98676180839538</v>
      </c>
      <c r="DP412" s="165"/>
      <c r="DQ412" s="165"/>
      <c r="DR412" s="165"/>
      <c r="ED412" s="165"/>
      <c r="EE412" s="165"/>
      <c r="EF412" s="165"/>
      <c r="EG412" s="165"/>
      <c r="EH412" s="166"/>
      <c r="EI412" s="165"/>
      <c r="EJ412" s="164"/>
      <c r="EK412" s="164"/>
      <c r="EL412" s="283"/>
      <c r="EM412" s="283"/>
      <c r="EN412" s="283"/>
      <c r="EO412" s="283"/>
      <c r="EP412" s="283"/>
      <c r="EQ412" s="283"/>
      <c r="ER412" s="165"/>
      <c r="ES412" s="166"/>
      <c r="ET412" s="166"/>
      <c r="EU412" s="166"/>
      <c r="EV412" s="166"/>
      <c r="EW412" s="166"/>
      <c r="EX412" s="289"/>
    </row>
    <row r="413" spans="1:155" ht="13" customHeight="1">
      <c r="A413" s="160" t="s">
        <v>563</v>
      </c>
      <c r="B413" s="160">
        <v>11378</v>
      </c>
      <c r="C413" s="160">
        <v>21780</v>
      </c>
      <c r="D413" s="160">
        <v>665923</v>
      </c>
      <c r="E413" s="160" t="s">
        <v>354</v>
      </c>
      <c r="G413" s="175"/>
      <c r="H413" s="162" t="s">
        <v>475</v>
      </c>
      <c r="I413" s="162" t="s">
        <v>2985</v>
      </c>
      <c r="J413" s="160">
        <v>25</v>
      </c>
      <c r="K413" s="161">
        <v>7</v>
      </c>
      <c r="L413" s="161" t="s">
        <v>837</v>
      </c>
      <c r="Z413" s="163">
        <v>29</v>
      </c>
      <c r="AA413" s="163">
        <v>65</v>
      </c>
      <c r="AB413" s="163">
        <v>55</v>
      </c>
      <c r="AC413" s="163">
        <v>11</v>
      </c>
      <c r="AD413" s="163">
        <v>6</v>
      </c>
      <c r="AE413" s="163">
        <v>2</v>
      </c>
      <c r="AF413" s="163">
        <v>1</v>
      </c>
      <c r="AG413" s="163">
        <v>2</v>
      </c>
      <c r="AH413" s="163">
        <v>10</v>
      </c>
      <c r="AI413" s="163">
        <v>8</v>
      </c>
      <c r="AJ413" s="163">
        <v>5</v>
      </c>
      <c r="AK413" s="163">
        <v>4</v>
      </c>
      <c r="AL413" s="163">
        <v>4</v>
      </c>
      <c r="AM413" s="163">
        <v>0</v>
      </c>
      <c r="AN413" s="163">
        <v>20</v>
      </c>
      <c r="AO413" s="163">
        <v>2</v>
      </c>
      <c r="AP413" s="163">
        <v>2</v>
      </c>
      <c r="AQ413" s="163">
        <v>2</v>
      </c>
      <c r="AR413" s="163">
        <v>1</v>
      </c>
      <c r="AS413" s="283">
        <v>6.1538461000000003E-2</v>
      </c>
      <c r="AT413" s="283">
        <v>0.307692307</v>
      </c>
      <c r="AU413" s="283">
        <v>0.30769231000000002</v>
      </c>
      <c r="AV413" s="283">
        <v>0.17948718</v>
      </c>
      <c r="AW413" s="283">
        <v>0.10256410000000001</v>
      </c>
      <c r="AX413" s="283">
        <v>0.35897435999999999</v>
      </c>
      <c r="AY413" s="363">
        <v>109.797</v>
      </c>
      <c r="AZ413" s="283">
        <v>0.1504065</v>
      </c>
      <c r="BA413" s="283">
        <v>0.324324324</v>
      </c>
      <c r="BB413" s="283">
        <v>0.18918918900000001</v>
      </c>
      <c r="BC413" s="283">
        <v>0.486486486</v>
      </c>
      <c r="BD413" s="164">
        <v>0.257142857</v>
      </c>
      <c r="BE413" s="164">
        <v>0.2</v>
      </c>
      <c r="BF413" s="164">
        <v>0.26984126899999999</v>
      </c>
      <c r="BG413" s="164">
        <v>0.38181818099999998</v>
      </c>
      <c r="BH413" s="164">
        <v>0.65165945000000003</v>
      </c>
      <c r="BI413" s="164">
        <v>0.181818181</v>
      </c>
      <c r="BJ413" s="165">
        <v>117.466011140048</v>
      </c>
      <c r="BK413" s="164">
        <v>0.28071735964881001</v>
      </c>
      <c r="BL413" s="165">
        <v>-1.5413159303247601</v>
      </c>
      <c r="BM413" s="165">
        <v>6.0622587256253002</v>
      </c>
      <c r="BN413" s="165">
        <v>85.223211713364606</v>
      </c>
      <c r="BO413" s="165">
        <v>-0.18759281600128899</v>
      </c>
      <c r="BP413" s="165">
        <v>-1.0620484501123399</v>
      </c>
      <c r="BQ413" s="165">
        <v>-2.4698862215850199</v>
      </c>
      <c r="BR413" s="165">
        <v>-2.1610517971098102</v>
      </c>
      <c r="BS413" s="289">
        <v>-0.255084241303974</v>
      </c>
      <c r="BT413" s="297"/>
      <c r="BU413" s="284"/>
      <c r="BV413" s="298"/>
      <c r="BW413" s="297"/>
      <c r="BX413" s="297"/>
      <c r="BY413" s="297"/>
      <c r="BZ413" s="297"/>
      <c r="CA413" s="284"/>
      <c r="CB413" s="298"/>
      <c r="CC413" s="297"/>
      <c r="CD413" s="284"/>
      <c r="CE413" s="352"/>
      <c r="CF413" s="298"/>
      <c r="CG413" s="297"/>
      <c r="CH413" s="284"/>
      <c r="CI413" s="352"/>
      <c r="CJ413" s="298"/>
      <c r="CK413" s="297"/>
      <c r="CL413" s="284"/>
      <c r="CM413" s="352"/>
      <c r="CN413" s="298"/>
      <c r="CO413" s="297"/>
      <c r="CP413" s="284"/>
      <c r="CQ413" s="352"/>
      <c r="CR413" s="298"/>
      <c r="CS413" s="297">
        <v>19</v>
      </c>
      <c r="CT413" s="284">
        <v>94.2</v>
      </c>
      <c r="CU413" s="352">
        <v>0</v>
      </c>
      <c r="CV413" s="352">
        <v>-2</v>
      </c>
      <c r="CW413" s="298">
        <v>0</v>
      </c>
      <c r="CX413" s="297">
        <v>9</v>
      </c>
      <c r="CY413" s="284">
        <v>46.1</v>
      </c>
      <c r="CZ413" s="352">
        <v>-1</v>
      </c>
      <c r="DA413" s="352">
        <v>0</v>
      </c>
      <c r="DB413" s="298">
        <v>0</v>
      </c>
      <c r="DC413" s="297"/>
      <c r="DD413" s="284"/>
      <c r="DE413" s="352"/>
      <c r="DF413" s="352"/>
      <c r="DG413" s="298"/>
      <c r="DH413" s="320">
        <v>-1</v>
      </c>
      <c r="DI413" s="319">
        <v>-2.4776198267936702</v>
      </c>
      <c r="DP413" s="165"/>
      <c r="DQ413" s="165"/>
      <c r="DR413" s="165"/>
      <c r="ED413" s="165"/>
      <c r="EE413" s="165"/>
      <c r="EF413" s="165"/>
      <c r="EG413" s="165"/>
      <c r="EH413" s="166"/>
      <c r="EI413" s="165"/>
      <c r="EJ413" s="164"/>
      <c r="EK413" s="164"/>
      <c r="EL413" s="283"/>
      <c r="EM413" s="283"/>
      <c r="EN413" s="283"/>
      <c r="EO413" s="283"/>
      <c r="EP413" s="283"/>
      <c r="EQ413" s="283"/>
      <c r="ER413" s="165"/>
      <c r="ES413" s="166"/>
      <c r="ET413" s="166"/>
      <c r="EU413" s="166"/>
      <c r="EV413" s="166"/>
      <c r="EW413" s="166"/>
      <c r="EX413" s="289"/>
    </row>
    <row r="414" spans="1:155" ht="13" customHeight="1">
      <c r="A414" s="160" t="s">
        <v>563</v>
      </c>
      <c r="B414" s="160">
        <v>12589</v>
      </c>
      <c r="C414" s="160">
        <v>27690</v>
      </c>
      <c r="D414" s="160">
        <v>686894</v>
      </c>
      <c r="E414" s="160" t="s">
        <v>3331</v>
      </c>
      <c r="G414" s="175"/>
      <c r="H414" s="162" t="s">
        <v>3569</v>
      </c>
      <c r="I414" s="162" t="s">
        <v>554</v>
      </c>
      <c r="J414" s="160">
        <v>25</v>
      </c>
      <c r="K414" s="161">
        <v>7</v>
      </c>
      <c r="L414" s="161" t="s">
        <v>837</v>
      </c>
      <c r="Z414" s="163">
        <v>21</v>
      </c>
      <c r="AA414" s="163">
        <v>28</v>
      </c>
      <c r="AB414" s="163">
        <v>26</v>
      </c>
      <c r="AC414" s="163">
        <v>4</v>
      </c>
      <c r="AD414" s="163">
        <v>4</v>
      </c>
      <c r="AE414" s="163">
        <v>0</v>
      </c>
      <c r="AF414" s="163">
        <v>0</v>
      </c>
      <c r="AG414" s="163">
        <v>0</v>
      </c>
      <c r="AH414" s="163">
        <v>2</v>
      </c>
      <c r="AI414" s="163">
        <v>0</v>
      </c>
      <c r="AJ414" s="163">
        <v>1</v>
      </c>
      <c r="AK414" s="163">
        <v>1</v>
      </c>
      <c r="AL414" s="163">
        <v>2</v>
      </c>
      <c r="AM414" s="163">
        <v>0</v>
      </c>
      <c r="AN414" s="163">
        <v>9</v>
      </c>
      <c r="AO414" s="163">
        <v>0</v>
      </c>
      <c r="AP414" s="163">
        <v>0</v>
      </c>
      <c r="AQ414" s="163">
        <v>0</v>
      </c>
      <c r="AR414" s="163">
        <v>0</v>
      </c>
      <c r="AS414" s="283">
        <v>7.1428570999999996E-2</v>
      </c>
      <c r="AT414" s="283">
        <v>0.321428571</v>
      </c>
      <c r="AU414" s="283">
        <v>0.58823528999999997</v>
      </c>
      <c r="AV414" s="283">
        <v>0.11764706</v>
      </c>
      <c r="AW414" s="283">
        <v>5.8823529999999999E-2</v>
      </c>
      <c r="AX414" s="283">
        <v>0.23529412</v>
      </c>
      <c r="AY414" s="363">
        <v>104.06399999999999</v>
      </c>
      <c r="AZ414" s="283">
        <v>0.11009173999999999</v>
      </c>
      <c r="BA414" s="283">
        <v>0.41176470500000001</v>
      </c>
      <c r="BB414" s="283">
        <v>0.17647058800000001</v>
      </c>
      <c r="BC414" s="283">
        <v>0.41176470500000001</v>
      </c>
      <c r="BD414" s="164">
        <v>0.235294117</v>
      </c>
      <c r="BE414" s="164">
        <v>0.15384615300000001</v>
      </c>
      <c r="BF414" s="164">
        <v>0.21428571399999999</v>
      </c>
      <c r="BG414" s="164">
        <v>0.15384615300000001</v>
      </c>
      <c r="BH414" s="164">
        <v>0.368131867</v>
      </c>
      <c r="BI414" s="164">
        <v>0</v>
      </c>
      <c r="BJ414" s="165">
        <v>0</v>
      </c>
      <c r="BK414" s="164">
        <v>0.175182295697075</v>
      </c>
      <c r="BL414" s="165">
        <v>-3.04229941209532</v>
      </c>
      <c r="BM414" s="165">
        <v>0.23308659354470199</v>
      </c>
      <c r="BN414" s="165">
        <v>6.9862042146075201</v>
      </c>
      <c r="BO414" s="165">
        <v>-0.19772489082866701</v>
      </c>
      <c r="BP414" s="165">
        <v>7.15577602386474E-3</v>
      </c>
      <c r="BQ414" s="165">
        <v>-3.0999946202126898</v>
      </c>
      <c r="BR414" s="165">
        <v>-3.1071889548537901</v>
      </c>
      <c r="BS414" s="289">
        <v>-0.32016040610805702</v>
      </c>
      <c r="BT414" s="297"/>
      <c r="BU414" s="284"/>
      <c r="BV414" s="298"/>
      <c r="BW414" s="297"/>
      <c r="BX414" s="297"/>
      <c r="BY414" s="297"/>
      <c r="BZ414" s="297"/>
      <c r="CA414" s="284"/>
      <c r="CB414" s="298"/>
      <c r="CC414" s="297"/>
      <c r="CD414" s="284"/>
      <c r="CE414" s="352"/>
      <c r="CF414" s="298"/>
      <c r="CG414" s="297"/>
      <c r="CH414" s="284"/>
      <c r="CI414" s="352"/>
      <c r="CJ414" s="298"/>
      <c r="CK414" s="297"/>
      <c r="CL414" s="284"/>
      <c r="CM414" s="352"/>
      <c r="CN414" s="298"/>
      <c r="CO414" s="297"/>
      <c r="CP414" s="284"/>
      <c r="CQ414" s="352"/>
      <c r="CR414" s="298"/>
      <c r="CS414" s="297">
        <v>16</v>
      </c>
      <c r="CT414" s="284">
        <v>61.1</v>
      </c>
      <c r="CU414" s="352">
        <v>1</v>
      </c>
      <c r="CV414" s="352">
        <v>-1</v>
      </c>
      <c r="CW414" s="298">
        <v>0</v>
      </c>
      <c r="CX414" s="297">
        <v>2</v>
      </c>
      <c r="CY414" s="284">
        <v>9</v>
      </c>
      <c r="CZ414" s="352">
        <v>1</v>
      </c>
      <c r="DA414" s="352">
        <v>0</v>
      </c>
      <c r="DB414" s="298">
        <v>0</v>
      </c>
      <c r="DC414" s="297">
        <v>2</v>
      </c>
      <c r="DD414" s="284">
        <v>4</v>
      </c>
      <c r="DE414" s="352">
        <v>0</v>
      </c>
      <c r="DF414" s="352">
        <v>0</v>
      </c>
      <c r="DG414" s="298">
        <v>0</v>
      </c>
      <c r="DH414" s="320">
        <v>2</v>
      </c>
      <c r="DI414" s="319">
        <v>-0.92391022387891997</v>
      </c>
      <c r="DP414" s="165"/>
      <c r="DQ414" s="165"/>
      <c r="DR414" s="165"/>
      <c r="ED414" s="165"/>
      <c r="EE414" s="165"/>
      <c r="EF414" s="165"/>
      <c r="EG414" s="165"/>
      <c r="EH414" s="166"/>
      <c r="EI414" s="165"/>
      <c r="EJ414" s="164"/>
      <c r="EK414" s="164"/>
      <c r="EL414" s="283"/>
      <c r="EM414" s="283"/>
      <c r="EN414" s="283"/>
      <c r="EO414" s="283"/>
      <c r="EP414" s="283"/>
      <c r="EQ414" s="283"/>
      <c r="ER414" s="165"/>
      <c r="ES414" s="166"/>
      <c r="ET414" s="166"/>
      <c r="EU414" s="166"/>
      <c r="EV414" s="166"/>
      <c r="EW414" s="166"/>
      <c r="EX414" s="289"/>
    </row>
    <row r="415" spans="1:155" ht="13" customHeight="1">
      <c r="A415" s="160" t="s">
        <v>563</v>
      </c>
      <c r="B415" s="160">
        <v>10944</v>
      </c>
      <c r="C415" s="160">
        <v>22515</v>
      </c>
      <c r="D415" s="160">
        <v>671218</v>
      </c>
      <c r="E415" s="160" t="s">
        <v>2177</v>
      </c>
      <c r="G415" s="175"/>
      <c r="H415" s="162" t="s">
        <v>142</v>
      </c>
      <c r="I415" s="162" t="s">
        <v>3013</v>
      </c>
      <c r="J415" s="160">
        <v>24</v>
      </c>
      <c r="K415" s="161">
        <v>8</v>
      </c>
      <c r="L415" s="161" t="s">
        <v>837</v>
      </c>
      <c r="Z415" s="163">
        <v>121</v>
      </c>
      <c r="AA415" s="163">
        <v>518</v>
      </c>
      <c r="AB415" s="163">
        <v>475</v>
      </c>
      <c r="AC415" s="163">
        <v>128</v>
      </c>
      <c r="AD415" s="163">
        <v>80</v>
      </c>
      <c r="AE415" s="163">
        <v>23</v>
      </c>
      <c r="AF415" s="163">
        <v>3</v>
      </c>
      <c r="AG415" s="163">
        <v>22</v>
      </c>
      <c r="AH415" s="163">
        <v>54</v>
      </c>
      <c r="AI415" s="163">
        <v>72</v>
      </c>
      <c r="AJ415" s="163">
        <v>6</v>
      </c>
      <c r="AK415" s="163">
        <v>1</v>
      </c>
      <c r="AL415" s="163">
        <v>37</v>
      </c>
      <c r="AM415" s="163">
        <v>2</v>
      </c>
      <c r="AN415" s="163">
        <v>135</v>
      </c>
      <c r="AO415" s="163">
        <v>2</v>
      </c>
      <c r="AP415" s="163">
        <v>4</v>
      </c>
      <c r="AQ415" s="163">
        <v>0</v>
      </c>
      <c r="AR415" s="163">
        <v>12</v>
      </c>
      <c r="AS415" s="283">
        <v>7.1428570999999996E-2</v>
      </c>
      <c r="AT415" s="283">
        <v>0.26061775999999998</v>
      </c>
      <c r="AU415" s="283">
        <v>0.31395349</v>
      </c>
      <c r="AV415" s="283">
        <v>0.29651163000000003</v>
      </c>
      <c r="AW415" s="283">
        <v>0.14534884000000001</v>
      </c>
      <c r="AX415" s="283">
        <v>0.47383721000000001</v>
      </c>
      <c r="AY415" s="363">
        <v>111.75</v>
      </c>
      <c r="AZ415" s="283">
        <v>0.13625061999999999</v>
      </c>
      <c r="BA415" s="283">
        <v>0.43023255799999999</v>
      </c>
      <c r="BB415" s="283">
        <v>0.200581395</v>
      </c>
      <c r="BC415" s="283">
        <v>0.36918604599999999</v>
      </c>
      <c r="BD415" s="164">
        <v>0.32919254599999997</v>
      </c>
      <c r="BE415" s="164">
        <v>0.26947368399999999</v>
      </c>
      <c r="BF415" s="164">
        <v>0.322393822</v>
      </c>
      <c r="BG415" s="164">
        <v>0.469473684</v>
      </c>
      <c r="BH415" s="164">
        <v>0.791867506</v>
      </c>
      <c r="BI415" s="164">
        <v>0.2</v>
      </c>
      <c r="BJ415" s="165">
        <v>127.327127635605</v>
      </c>
      <c r="BK415" s="164">
        <v>0.338779545454091</v>
      </c>
      <c r="BL415" s="165">
        <v>11.9240509860039</v>
      </c>
      <c r="BM415" s="165">
        <v>72.518692090344501</v>
      </c>
      <c r="BN415" s="165">
        <v>119.655433881375</v>
      </c>
      <c r="BO415" s="165">
        <v>0.73085330024325101</v>
      </c>
      <c r="BP415" s="165">
        <v>-0.63371979445218996</v>
      </c>
      <c r="BQ415" s="165">
        <v>21.832356593274302</v>
      </c>
      <c r="BR415" s="165">
        <v>11.541412226092801</v>
      </c>
      <c r="BS415" s="289">
        <v>2.2547962204912002</v>
      </c>
      <c r="BT415" s="297"/>
      <c r="BU415" s="284"/>
      <c r="BV415" s="298"/>
      <c r="BW415" s="297"/>
      <c r="BX415" s="297"/>
      <c r="BY415" s="297"/>
      <c r="BZ415" s="297"/>
      <c r="CA415" s="284"/>
      <c r="CB415" s="298"/>
      <c r="CC415" s="297"/>
      <c r="CD415" s="284"/>
      <c r="CE415" s="352"/>
      <c r="CF415" s="298"/>
      <c r="CG415" s="297"/>
      <c r="CH415" s="284"/>
      <c r="CI415" s="352"/>
      <c r="CJ415" s="298"/>
      <c r="CK415" s="297"/>
      <c r="CL415" s="284"/>
      <c r="CM415" s="352"/>
      <c r="CN415" s="298"/>
      <c r="CO415" s="297"/>
      <c r="CP415" s="284"/>
      <c r="CQ415" s="352"/>
      <c r="CR415" s="298"/>
      <c r="CS415" s="297">
        <v>50</v>
      </c>
      <c r="CT415" s="284">
        <v>426.2</v>
      </c>
      <c r="CU415" s="352">
        <v>4</v>
      </c>
      <c r="CV415" s="352">
        <v>1</v>
      </c>
      <c r="CW415" s="298">
        <v>0</v>
      </c>
      <c r="CX415" s="297">
        <v>60</v>
      </c>
      <c r="CY415" s="284">
        <v>504.2</v>
      </c>
      <c r="CZ415" s="352">
        <v>-15</v>
      </c>
      <c r="DA415" s="352">
        <v>-7</v>
      </c>
      <c r="DB415" s="298">
        <v>0</v>
      </c>
      <c r="DC415" s="297">
        <v>8</v>
      </c>
      <c r="DD415" s="284">
        <v>42.1</v>
      </c>
      <c r="DE415" s="352">
        <v>2</v>
      </c>
      <c r="DF415" s="352">
        <v>1</v>
      </c>
      <c r="DG415" s="298">
        <v>1</v>
      </c>
      <c r="DH415" s="320">
        <v>-9</v>
      </c>
      <c r="DI415" s="319">
        <v>-6.9344899654388401</v>
      </c>
      <c r="DP415" s="165"/>
      <c r="DQ415" s="165"/>
      <c r="DR415" s="165"/>
      <c r="ED415" s="165"/>
      <c r="EE415" s="165"/>
      <c r="EF415" s="165"/>
      <c r="EG415" s="165"/>
      <c r="EH415" s="166"/>
      <c r="EI415" s="165"/>
      <c r="EJ415" s="164"/>
      <c r="EK415" s="164"/>
      <c r="EL415" s="283"/>
      <c r="EM415" s="283"/>
      <c r="EN415" s="283"/>
      <c r="EO415" s="283"/>
      <c r="EP415" s="283"/>
      <c r="EQ415" s="283"/>
      <c r="ER415" s="165"/>
      <c r="ES415" s="166"/>
      <c r="ET415" s="166"/>
      <c r="EU415" s="166"/>
      <c r="EV415" s="166"/>
      <c r="EW415" s="166"/>
      <c r="EX415" s="289"/>
    </row>
    <row r="416" spans="1:155" ht="13" customHeight="1">
      <c r="A416" s="160" t="s">
        <v>563</v>
      </c>
      <c r="B416" s="160">
        <v>12588</v>
      </c>
      <c r="C416" s="160">
        <v>30116</v>
      </c>
      <c r="D416" s="160">
        <v>673548</v>
      </c>
      <c r="E416" s="160" t="s">
        <v>129</v>
      </c>
      <c r="G416" s="175"/>
      <c r="H416" s="162" t="s">
        <v>187</v>
      </c>
      <c r="I416" s="162" t="s">
        <v>3143</v>
      </c>
      <c r="J416" s="160">
        <v>29</v>
      </c>
      <c r="K416" s="161">
        <v>9</v>
      </c>
      <c r="L416" s="161" t="s">
        <v>837</v>
      </c>
      <c r="Z416" s="163">
        <v>132</v>
      </c>
      <c r="AA416" s="163">
        <v>585</v>
      </c>
      <c r="AB416" s="163">
        <v>512</v>
      </c>
      <c r="AC416" s="163">
        <v>145</v>
      </c>
      <c r="AD416" s="163">
        <v>91</v>
      </c>
      <c r="AE416" s="163">
        <v>27</v>
      </c>
      <c r="AF416" s="163">
        <v>6</v>
      </c>
      <c r="AG416" s="163">
        <v>21</v>
      </c>
      <c r="AH416" s="163">
        <v>74</v>
      </c>
      <c r="AI416" s="163">
        <v>73</v>
      </c>
      <c r="AJ416" s="163">
        <v>16</v>
      </c>
      <c r="AK416" s="163">
        <v>6</v>
      </c>
      <c r="AL416" s="163">
        <v>63</v>
      </c>
      <c r="AM416" s="163">
        <v>3</v>
      </c>
      <c r="AN416" s="163">
        <v>160</v>
      </c>
      <c r="AO416" s="163">
        <v>6</v>
      </c>
      <c r="AP416" s="163">
        <v>4</v>
      </c>
      <c r="AQ416" s="163">
        <v>0</v>
      </c>
      <c r="AR416" s="163">
        <v>6</v>
      </c>
      <c r="AS416" s="283">
        <v>0.107692307</v>
      </c>
      <c r="AT416" s="283">
        <v>0.27350427300000002</v>
      </c>
      <c r="AU416" s="283">
        <v>0.33707864999999998</v>
      </c>
      <c r="AV416" s="283">
        <v>0.2247191</v>
      </c>
      <c r="AW416" s="283">
        <v>0.11516854</v>
      </c>
      <c r="AX416" s="283">
        <v>0.48876404000000001</v>
      </c>
      <c r="AY416" s="363">
        <v>115.503</v>
      </c>
      <c r="AZ416" s="283">
        <v>8.8375800000000004E-2</v>
      </c>
      <c r="BA416" s="283">
        <v>0.33707865100000001</v>
      </c>
      <c r="BB416" s="283">
        <v>0.19382022400000001</v>
      </c>
      <c r="BC416" s="283">
        <v>0.46910112300000001</v>
      </c>
      <c r="BD416" s="164">
        <v>0.37014925300000001</v>
      </c>
      <c r="BE416" s="164">
        <v>0.283203125</v>
      </c>
      <c r="BF416" s="164">
        <v>0.36581196500000002</v>
      </c>
      <c r="BG416" s="164">
        <v>0.482421875</v>
      </c>
      <c r="BH416" s="164">
        <v>0.84823384000000002</v>
      </c>
      <c r="BI416" s="164">
        <v>0.19921875</v>
      </c>
      <c r="BJ416" s="165">
        <v>126.829756043279</v>
      </c>
      <c r="BK416" s="164">
        <v>0.36487284691882699</v>
      </c>
      <c r="BL416" s="165">
        <v>25.7522086337129</v>
      </c>
      <c r="BM416" s="165">
        <v>94.184380537263493</v>
      </c>
      <c r="BN416" s="165">
        <v>137.79655534262301</v>
      </c>
      <c r="BO416" s="165">
        <v>-1.082235869682</v>
      </c>
      <c r="BP416" s="165">
        <v>-0.78440039604902201</v>
      </c>
      <c r="BQ416" s="165">
        <v>34.361577143558698</v>
      </c>
      <c r="BR416" s="165">
        <v>25.6560818463484</v>
      </c>
      <c r="BS416" s="289">
        <v>3.54878567242169</v>
      </c>
      <c r="BT416" s="297"/>
      <c r="BU416" s="284"/>
      <c r="BV416" s="298"/>
      <c r="BW416" s="297"/>
      <c r="BX416" s="297"/>
      <c r="BY416" s="297"/>
      <c r="BZ416" s="297"/>
      <c r="CA416" s="284"/>
      <c r="CB416" s="298"/>
      <c r="CC416" s="297"/>
      <c r="CD416" s="284"/>
      <c r="CE416" s="352"/>
      <c r="CF416" s="298"/>
      <c r="CG416" s="297"/>
      <c r="CH416" s="284"/>
      <c r="CI416" s="352"/>
      <c r="CJ416" s="298"/>
      <c r="CK416" s="297"/>
      <c r="CL416" s="284"/>
      <c r="CM416" s="352"/>
      <c r="CN416" s="298"/>
      <c r="CO416" s="297"/>
      <c r="CP416" s="284"/>
      <c r="CQ416" s="352"/>
      <c r="CR416" s="298"/>
      <c r="CS416" s="297">
        <v>1</v>
      </c>
      <c r="CT416" s="284">
        <v>10</v>
      </c>
      <c r="CU416" s="352">
        <v>-1</v>
      </c>
      <c r="CV416" s="352">
        <v>0</v>
      </c>
      <c r="CW416" s="298">
        <v>0</v>
      </c>
      <c r="CX416" s="297"/>
      <c r="CY416" s="284"/>
      <c r="CZ416" s="352"/>
      <c r="DA416" s="352"/>
      <c r="DB416" s="298"/>
      <c r="DC416" s="297">
        <v>72</v>
      </c>
      <c r="DD416" s="284">
        <v>615</v>
      </c>
      <c r="DE416" s="352">
        <v>4</v>
      </c>
      <c r="DF416" s="352">
        <v>-3</v>
      </c>
      <c r="DG416" s="298">
        <v>0</v>
      </c>
      <c r="DH416" s="320">
        <v>3</v>
      </c>
      <c r="DI416" s="319">
        <v>-10.7479392290115</v>
      </c>
      <c r="DP416" s="165"/>
      <c r="DQ416" s="165"/>
      <c r="DR416" s="165"/>
      <c r="ED416" s="165"/>
      <c r="EE416" s="165"/>
      <c r="EF416" s="165"/>
      <c r="EG416" s="165"/>
      <c r="EH416" s="166"/>
      <c r="EI416" s="165"/>
      <c r="EJ416" s="164"/>
      <c r="EK416" s="164"/>
      <c r="EL416" s="283"/>
      <c r="EM416" s="283"/>
      <c r="EN416" s="283"/>
      <c r="EO416" s="283"/>
      <c r="EP416" s="283"/>
      <c r="EQ416" s="283"/>
      <c r="ER416" s="165"/>
      <c r="ES416" s="166"/>
      <c r="ET416" s="166"/>
      <c r="EU416" s="166"/>
      <c r="EV416" s="166"/>
      <c r="EW416" s="166"/>
      <c r="EX416" s="289"/>
    </row>
    <row r="417" spans="1:154" ht="13" customHeight="1">
      <c r="A417" s="160" t="s">
        <v>563</v>
      </c>
      <c r="B417" s="160">
        <v>12152</v>
      </c>
      <c r="C417" s="160">
        <v>27555</v>
      </c>
      <c r="D417" s="160">
        <v>669003</v>
      </c>
      <c r="E417" s="160" t="s">
        <v>563</v>
      </c>
      <c r="G417" s="175"/>
      <c r="H417" s="162" t="s">
        <v>1943</v>
      </c>
      <c r="I417" s="162" t="s">
        <v>307</v>
      </c>
      <c r="J417" s="160">
        <v>25</v>
      </c>
      <c r="K417" s="161">
        <v>9</v>
      </c>
      <c r="L417" s="161" t="s">
        <v>46</v>
      </c>
      <c r="Z417" s="163">
        <v>69</v>
      </c>
      <c r="AA417" s="163">
        <v>224</v>
      </c>
      <c r="AB417" s="163">
        <v>196</v>
      </c>
      <c r="AC417" s="163">
        <v>50</v>
      </c>
      <c r="AD417" s="163">
        <v>27</v>
      </c>
      <c r="AE417" s="163">
        <v>12</v>
      </c>
      <c r="AF417" s="163">
        <v>3</v>
      </c>
      <c r="AG417" s="163">
        <v>8</v>
      </c>
      <c r="AH417" s="163">
        <v>33</v>
      </c>
      <c r="AI417" s="163">
        <v>21</v>
      </c>
      <c r="AJ417" s="163">
        <v>11</v>
      </c>
      <c r="AK417" s="163">
        <v>4</v>
      </c>
      <c r="AL417" s="163">
        <v>25</v>
      </c>
      <c r="AM417" s="163">
        <v>0</v>
      </c>
      <c r="AN417" s="163">
        <v>71</v>
      </c>
      <c r="AO417" s="163">
        <v>1</v>
      </c>
      <c r="AP417" s="163">
        <v>0</v>
      </c>
      <c r="AQ417" s="163">
        <v>2</v>
      </c>
      <c r="AR417" s="163">
        <v>1</v>
      </c>
      <c r="AS417" s="283">
        <v>0.11160714200000001</v>
      </c>
      <c r="AT417" s="283">
        <v>0.31696428500000001</v>
      </c>
      <c r="AU417" s="283">
        <v>0.38582676999999999</v>
      </c>
      <c r="AV417" s="283">
        <v>0.24409449</v>
      </c>
      <c r="AW417" s="283">
        <v>8.6614170000000004E-2</v>
      </c>
      <c r="AX417" s="283">
        <v>0.37007874000000002</v>
      </c>
      <c r="AY417" s="363">
        <v>110.999</v>
      </c>
      <c r="AZ417" s="283">
        <v>0.14029180999999999</v>
      </c>
      <c r="BA417" s="283">
        <v>0.55833333299999999</v>
      </c>
      <c r="BB417" s="283">
        <v>0.21666666600000001</v>
      </c>
      <c r="BC417" s="283">
        <v>0.22500000000000001</v>
      </c>
      <c r="BD417" s="164">
        <v>0.35897435799999999</v>
      </c>
      <c r="BE417" s="164">
        <v>0.25510203999999997</v>
      </c>
      <c r="BF417" s="164">
        <v>0.34234234200000002</v>
      </c>
      <c r="BG417" s="164">
        <v>0.46938775500000002</v>
      </c>
      <c r="BH417" s="164">
        <v>0.81173009699999998</v>
      </c>
      <c r="BI417" s="164">
        <v>0.21428571499999999</v>
      </c>
      <c r="BJ417" s="165">
        <v>136.42192292146001</v>
      </c>
      <c r="BK417" s="164">
        <v>0.35123700789503098</v>
      </c>
      <c r="BL417" s="165">
        <v>7.4022865522105903</v>
      </c>
      <c r="BM417" s="165">
        <v>33.605374597330801</v>
      </c>
      <c r="BN417" s="165">
        <v>125.701036370678</v>
      </c>
      <c r="BO417" s="165">
        <v>-1.2033573202309</v>
      </c>
      <c r="BP417" s="165">
        <v>2.1866174563765499</v>
      </c>
      <c r="BQ417" s="165">
        <v>17.793071039338798</v>
      </c>
      <c r="BR417" s="165">
        <v>9.0709198567469294</v>
      </c>
      <c r="BS417" s="289">
        <v>1.8376279793264201</v>
      </c>
      <c r="BT417" s="297"/>
      <c r="BU417" s="284"/>
      <c r="BV417" s="298"/>
      <c r="BW417" s="297"/>
      <c r="BX417" s="297"/>
      <c r="BY417" s="297"/>
      <c r="BZ417" s="297"/>
      <c r="CA417" s="284"/>
      <c r="CB417" s="298"/>
      <c r="CC417" s="297"/>
      <c r="CD417" s="284"/>
      <c r="CE417" s="352"/>
      <c r="CF417" s="298"/>
      <c r="CG417" s="297"/>
      <c r="CH417" s="284"/>
      <c r="CI417" s="352"/>
      <c r="CJ417" s="298"/>
      <c r="CK417" s="297"/>
      <c r="CL417" s="284"/>
      <c r="CM417" s="352"/>
      <c r="CN417" s="298"/>
      <c r="CO417" s="297"/>
      <c r="CP417" s="284"/>
      <c r="CQ417" s="352"/>
      <c r="CR417" s="298"/>
      <c r="CS417" s="297"/>
      <c r="CT417" s="284"/>
      <c r="CU417" s="352"/>
      <c r="CV417" s="352"/>
      <c r="CW417" s="298"/>
      <c r="CX417" s="297">
        <v>41</v>
      </c>
      <c r="CY417" s="284">
        <v>310.2</v>
      </c>
      <c r="CZ417" s="352">
        <v>6</v>
      </c>
      <c r="DA417" s="352">
        <v>2</v>
      </c>
      <c r="DB417" s="298">
        <v>1</v>
      </c>
      <c r="DC417" s="297">
        <v>23</v>
      </c>
      <c r="DD417" s="284">
        <v>146</v>
      </c>
      <c r="DE417" s="352">
        <v>0</v>
      </c>
      <c r="DF417" s="352">
        <v>1</v>
      </c>
      <c r="DG417" s="298">
        <v>0</v>
      </c>
      <c r="DH417" s="320">
        <v>6</v>
      </c>
      <c r="DI417" s="319">
        <v>1.27331471443176</v>
      </c>
      <c r="DP417" s="165"/>
      <c r="DQ417" s="165"/>
      <c r="DR417" s="165"/>
      <c r="ED417" s="165"/>
      <c r="EE417" s="165"/>
      <c r="EF417" s="165"/>
      <c r="EG417" s="165"/>
      <c r="EH417" s="166"/>
      <c r="EI417" s="165"/>
      <c r="EJ417" s="164"/>
      <c r="EK417" s="164"/>
      <c r="EL417" s="283"/>
      <c r="EM417" s="283"/>
      <c r="EN417" s="283"/>
      <c r="EO417" s="283"/>
      <c r="EP417" s="283"/>
      <c r="EQ417" s="283"/>
      <c r="ER417" s="165"/>
      <c r="ES417" s="166"/>
      <c r="ET417" s="166"/>
      <c r="EU417" s="166"/>
      <c r="EV417" s="166"/>
      <c r="EW417" s="166"/>
      <c r="EX417" s="289"/>
    </row>
    <row r="418" spans="1:154" ht="13" customHeight="1">
      <c r="A418" s="160" t="s">
        <v>563</v>
      </c>
      <c r="B418" s="160">
        <v>12829</v>
      </c>
      <c r="C418" s="160">
        <v>22054</v>
      </c>
      <c r="D418" s="160">
        <v>667472</v>
      </c>
      <c r="E418" s="160" t="s">
        <v>686</v>
      </c>
      <c r="G418" s="175"/>
      <c r="H418" s="162" t="s">
        <v>322</v>
      </c>
      <c r="I418" s="162" t="s">
        <v>1689</v>
      </c>
      <c r="J418" s="160">
        <v>28</v>
      </c>
      <c r="K418" s="161">
        <v>9</v>
      </c>
      <c r="L418" s="161" t="s">
        <v>837</v>
      </c>
      <c r="Z418" s="163">
        <v>44</v>
      </c>
      <c r="AA418" s="163">
        <v>108</v>
      </c>
      <c r="AB418" s="163">
        <v>95</v>
      </c>
      <c r="AC418" s="163">
        <v>25</v>
      </c>
      <c r="AD418" s="163">
        <v>15</v>
      </c>
      <c r="AE418" s="163">
        <v>6</v>
      </c>
      <c r="AF418" s="163">
        <v>1</v>
      </c>
      <c r="AG418" s="163">
        <v>3</v>
      </c>
      <c r="AH418" s="163">
        <v>17</v>
      </c>
      <c r="AI418" s="163">
        <v>19</v>
      </c>
      <c r="AJ418" s="163">
        <v>4</v>
      </c>
      <c r="AK418" s="163">
        <v>1</v>
      </c>
      <c r="AL418" s="163">
        <v>8</v>
      </c>
      <c r="AM418" s="163">
        <v>0</v>
      </c>
      <c r="AN418" s="163">
        <v>36</v>
      </c>
      <c r="AO418" s="163">
        <v>3</v>
      </c>
      <c r="AP418" s="163">
        <v>2</v>
      </c>
      <c r="AQ418" s="163">
        <v>0</v>
      </c>
      <c r="AR418" s="163">
        <v>0</v>
      </c>
      <c r="AS418" s="283">
        <v>7.4074074000000004E-2</v>
      </c>
      <c r="AT418" s="283">
        <v>0.33333333300000001</v>
      </c>
      <c r="AU418" s="283">
        <v>0.26229508000000001</v>
      </c>
      <c r="AV418" s="283">
        <v>0.27868852</v>
      </c>
      <c r="AW418" s="283">
        <v>0.1147541</v>
      </c>
      <c r="AX418" s="283">
        <v>0.47540983999999997</v>
      </c>
      <c r="AY418" s="363">
        <v>106.357</v>
      </c>
      <c r="AZ418" s="283">
        <v>0.11294118</v>
      </c>
      <c r="BA418" s="283">
        <v>0.44262295000000001</v>
      </c>
      <c r="BB418" s="283">
        <v>0.180327868</v>
      </c>
      <c r="BC418" s="283">
        <v>0.37704917999999998</v>
      </c>
      <c r="BD418" s="164">
        <v>0.37931034400000002</v>
      </c>
      <c r="BE418" s="164">
        <v>0.263157894</v>
      </c>
      <c r="BF418" s="164">
        <v>0.33333333300000001</v>
      </c>
      <c r="BG418" s="164">
        <v>0.44210526300000003</v>
      </c>
      <c r="BH418" s="164">
        <v>0.77543859599999998</v>
      </c>
      <c r="BI418" s="164">
        <v>0.178947369</v>
      </c>
      <c r="BJ418" s="165">
        <v>113.92427246359399</v>
      </c>
      <c r="BK418" s="164">
        <v>0.33485833914191598</v>
      </c>
      <c r="BL418" s="165">
        <v>2.14524499929863</v>
      </c>
      <c r="BM418" s="165">
        <v>14.7788767353387</v>
      </c>
      <c r="BN418" s="165">
        <v>112.427161708784</v>
      </c>
      <c r="BO418" s="165">
        <v>0.46730127565379398</v>
      </c>
      <c r="BP418" s="165">
        <v>0.12527836114168101</v>
      </c>
      <c r="BQ418" s="165">
        <v>6.7369238561706499</v>
      </c>
      <c r="BR418" s="165">
        <v>1.7302116662951099</v>
      </c>
      <c r="BS418" s="289">
        <v>0.69577420026705405</v>
      </c>
      <c r="BT418" s="297"/>
      <c r="BU418" s="284"/>
      <c r="BV418" s="298"/>
      <c r="BW418" s="297"/>
      <c r="BX418" s="297"/>
      <c r="BY418" s="297"/>
      <c r="BZ418" s="297"/>
      <c r="CA418" s="284"/>
      <c r="CB418" s="298"/>
      <c r="CC418" s="297"/>
      <c r="CD418" s="284"/>
      <c r="CE418" s="352"/>
      <c r="CF418" s="298"/>
      <c r="CG418" s="297"/>
      <c r="CH418" s="284"/>
      <c r="CI418" s="352"/>
      <c r="CJ418" s="298"/>
      <c r="CK418" s="297"/>
      <c r="CL418" s="284"/>
      <c r="CM418" s="352"/>
      <c r="CN418" s="298"/>
      <c r="CO418" s="297"/>
      <c r="CP418" s="284"/>
      <c r="CQ418" s="352"/>
      <c r="CR418" s="298"/>
      <c r="CS418" s="297">
        <v>9</v>
      </c>
      <c r="CT418" s="284">
        <v>33</v>
      </c>
      <c r="CU418" s="352">
        <v>0</v>
      </c>
      <c r="CV418" s="352">
        <v>0</v>
      </c>
      <c r="CW418" s="298">
        <v>0</v>
      </c>
      <c r="CX418" s="297">
        <v>11</v>
      </c>
      <c r="CY418" s="284">
        <v>34</v>
      </c>
      <c r="CZ418" s="352">
        <v>0</v>
      </c>
      <c r="DA418" s="352">
        <v>0</v>
      </c>
      <c r="DB418" s="298">
        <v>0</v>
      </c>
      <c r="DC418" s="297">
        <v>22</v>
      </c>
      <c r="DD418" s="284">
        <v>146</v>
      </c>
      <c r="DE418" s="352">
        <v>2</v>
      </c>
      <c r="DF418" s="352">
        <v>0</v>
      </c>
      <c r="DG418" s="298">
        <v>2</v>
      </c>
      <c r="DH418" s="320">
        <v>2</v>
      </c>
      <c r="DI418" s="319">
        <v>1.41530889272689</v>
      </c>
      <c r="DP418" s="165"/>
      <c r="DQ418" s="165"/>
      <c r="DR418" s="165"/>
      <c r="ED418" s="165"/>
      <c r="EE418" s="165"/>
      <c r="EF418" s="165"/>
      <c r="EG418" s="165"/>
      <c r="EH418" s="166"/>
      <c r="EI418" s="165"/>
      <c r="EJ418" s="164"/>
      <c r="EK418" s="164"/>
      <c r="EL418" s="283"/>
      <c r="EM418" s="283"/>
      <c r="EN418" s="283"/>
      <c r="EO418" s="283"/>
      <c r="EP418" s="283"/>
      <c r="EQ418" s="283"/>
      <c r="ER418" s="165"/>
      <c r="ES418" s="166"/>
      <c r="ET418" s="166"/>
      <c r="EU418" s="166"/>
      <c r="EV418" s="166"/>
      <c r="EW418" s="166"/>
      <c r="EX418" s="289"/>
    </row>
    <row r="419" spans="1:154" ht="13" customHeight="1">
      <c r="A419" s="160" t="s">
        <v>563</v>
      </c>
      <c r="B419" s="160">
        <v>10515</v>
      </c>
      <c r="C419" s="160">
        <v>19273</v>
      </c>
      <c r="D419" s="160">
        <v>656448</v>
      </c>
      <c r="E419" s="160" t="s">
        <v>2171</v>
      </c>
      <c r="G419" s="175"/>
      <c r="H419" s="162" t="s">
        <v>307</v>
      </c>
      <c r="I419" s="162" t="s">
        <v>2885</v>
      </c>
      <c r="J419" s="160">
        <v>28</v>
      </c>
      <c r="K419" s="161">
        <v>10</v>
      </c>
      <c r="L419" s="161" t="s">
        <v>837</v>
      </c>
      <c r="Z419" s="163">
        <v>2</v>
      </c>
      <c r="AA419" s="163">
        <v>6</v>
      </c>
      <c r="AB419" s="163">
        <v>5</v>
      </c>
      <c r="AC419" s="163">
        <v>3</v>
      </c>
      <c r="AD419" s="163">
        <v>1</v>
      </c>
      <c r="AE419" s="163">
        <v>1</v>
      </c>
      <c r="AF419" s="163">
        <v>0</v>
      </c>
      <c r="AG419" s="163">
        <v>1</v>
      </c>
      <c r="AH419" s="163">
        <v>2</v>
      </c>
      <c r="AI419" s="163">
        <v>3</v>
      </c>
      <c r="AJ419" s="163">
        <v>0</v>
      </c>
      <c r="AK419" s="163">
        <v>0</v>
      </c>
      <c r="AL419" s="163">
        <v>1</v>
      </c>
      <c r="AM419" s="163">
        <v>0</v>
      </c>
      <c r="AN419" s="163">
        <v>0</v>
      </c>
      <c r="AO419" s="163">
        <v>0</v>
      </c>
      <c r="AP419" s="163">
        <v>0</v>
      </c>
      <c r="AQ419" s="163">
        <v>0</v>
      </c>
      <c r="AR419" s="163">
        <v>0</v>
      </c>
      <c r="AS419" s="283">
        <v>0.16666666599999999</v>
      </c>
      <c r="AT419" s="283">
        <v>0</v>
      </c>
      <c r="AU419" s="283">
        <v>0.6</v>
      </c>
      <c r="AV419" s="283">
        <v>0</v>
      </c>
      <c r="AW419" s="283">
        <v>0.4</v>
      </c>
      <c r="AX419" s="283">
        <v>0.8</v>
      </c>
      <c r="AY419" s="363">
        <v>107.78700000000001</v>
      </c>
      <c r="AZ419" s="283">
        <v>9.6774189999999996E-2</v>
      </c>
      <c r="BA419" s="283">
        <v>0.2</v>
      </c>
      <c r="BB419" s="283">
        <v>0.2</v>
      </c>
      <c r="BC419" s="283">
        <v>0.6</v>
      </c>
      <c r="BD419" s="164">
        <v>0.5</v>
      </c>
      <c r="BE419" s="164">
        <v>0.6</v>
      </c>
      <c r="BF419" s="164">
        <v>0.66666666600000002</v>
      </c>
      <c r="BG419" s="164">
        <v>1.4</v>
      </c>
      <c r="BH419" s="164">
        <v>2.0666666660000002</v>
      </c>
      <c r="BI419" s="164">
        <v>0.8</v>
      </c>
      <c r="BJ419" s="165">
        <v>509.30851054242203</v>
      </c>
      <c r="BK419" s="164">
        <v>0.81248311201731305</v>
      </c>
      <c r="BL419" s="165">
        <v>2.4257079773465602</v>
      </c>
      <c r="BM419" s="165">
        <v>3.1275764071265701</v>
      </c>
      <c r="BN419" s="165">
        <v>436.88716303508801</v>
      </c>
      <c r="BO419" s="165">
        <v>0.176681648309055</v>
      </c>
      <c r="BP419" s="165">
        <v>7.9780183732509599E-2</v>
      </c>
      <c r="BQ419" s="165">
        <v>2.5883911434444098</v>
      </c>
      <c r="BR419" s="165">
        <v>2.4968934246222001</v>
      </c>
      <c r="BS419" s="289">
        <v>0.26732316057851901</v>
      </c>
      <c r="BT419" s="297"/>
      <c r="BU419" s="284"/>
      <c r="BV419" s="298"/>
      <c r="BW419" s="297"/>
      <c r="BX419" s="297"/>
      <c r="BY419" s="297"/>
      <c r="BZ419" s="297"/>
      <c r="CA419" s="284"/>
      <c r="CB419" s="298"/>
      <c r="CC419" s="297"/>
      <c r="CD419" s="284"/>
      <c r="CE419" s="352"/>
      <c r="CF419" s="298"/>
      <c r="CG419" s="297"/>
      <c r="CH419" s="284"/>
      <c r="CI419" s="352"/>
      <c r="CJ419" s="298"/>
      <c r="CK419" s="297"/>
      <c r="CL419" s="284"/>
      <c r="CM419" s="352"/>
      <c r="CN419" s="298"/>
      <c r="CO419" s="297"/>
      <c r="CP419" s="284"/>
      <c r="CQ419" s="352"/>
      <c r="CR419" s="298"/>
      <c r="CS419" s="297"/>
      <c r="CT419" s="284"/>
      <c r="CU419" s="352"/>
      <c r="CV419" s="352"/>
      <c r="CW419" s="298"/>
      <c r="CX419" s="297"/>
      <c r="CY419" s="284"/>
      <c r="CZ419" s="352"/>
      <c r="DA419" s="352"/>
      <c r="DB419" s="298"/>
      <c r="DC419" s="297"/>
      <c r="DD419" s="284"/>
      <c r="DE419" s="352"/>
      <c r="DF419" s="352"/>
      <c r="DG419" s="298"/>
      <c r="DH419" s="320"/>
      <c r="DI419" s="319">
        <v>-0.108024686574935</v>
      </c>
      <c r="DP419" s="165"/>
      <c r="DQ419" s="165"/>
      <c r="DR419" s="165"/>
      <c r="ED419" s="165"/>
      <c r="EE419" s="165"/>
      <c r="EF419" s="165"/>
      <c r="EG419" s="165"/>
      <c r="EH419" s="166"/>
      <c r="EI419" s="165"/>
      <c r="EJ419" s="164"/>
      <c r="EK419" s="164"/>
      <c r="EL419" s="283"/>
      <c r="EM419" s="283"/>
      <c r="EN419" s="283"/>
      <c r="EO419" s="283"/>
      <c r="EP419" s="283"/>
      <c r="EQ419" s="283"/>
      <c r="ER419" s="165"/>
      <c r="ES419" s="166"/>
      <c r="ET419" s="166"/>
      <c r="EU419" s="166"/>
      <c r="EV419" s="166"/>
      <c r="EW419" s="166"/>
      <c r="EX419" s="289"/>
    </row>
    <row r="420" spans="1:154" ht="13" customHeight="1">
      <c r="A420" s="160" t="s">
        <v>563</v>
      </c>
      <c r="B420" s="160">
        <v>9556</v>
      </c>
      <c r="C420" s="160">
        <v>14130</v>
      </c>
      <c r="D420" s="160">
        <v>596129</v>
      </c>
      <c r="E420" s="160" t="s">
        <v>470</v>
      </c>
      <c r="G420" s="175"/>
      <c r="H420" s="162" t="s">
        <v>682</v>
      </c>
      <c r="I420" s="162" t="s">
        <v>197</v>
      </c>
      <c r="J420" s="161">
        <v>31</v>
      </c>
      <c r="K420" s="161">
        <v>10</v>
      </c>
      <c r="L420" s="161" t="s">
        <v>46</v>
      </c>
      <c r="Z420" s="163">
        <v>31</v>
      </c>
      <c r="AA420" s="163">
        <v>79</v>
      </c>
      <c r="AB420" s="163">
        <v>70</v>
      </c>
      <c r="AC420" s="163">
        <v>13</v>
      </c>
      <c r="AD420" s="163">
        <v>7</v>
      </c>
      <c r="AE420" s="163">
        <v>5</v>
      </c>
      <c r="AF420" s="163">
        <v>0</v>
      </c>
      <c r="AG420" s="163">
        <v>1</v>
      </c>
      <c r="AH420" s="163">
        <v>5</v>
      </c>
      <c r="AI420" s="163">
        <v>8</v>
      </c>
      <c r="AJ420" s="163">
        <v>0</v>
      </c>
      <c r="AK420" s="163">
        <v>0</v>
      </c>
      <c r="AL420" s="163">
        <v>9</v>
      </c>
      <c r="AM420" s="163">
        <v>0</v>
      </c>
      <c r="AN420" s="163">
        <v>17</v>
      </c>
      <c r="AO420" s="163">
        <v>0</v>
      </c>
      <c r="AP420" s="163">
        <v>0</v>
      </c>
      <c r="AQ420" s="163">
        <v>0</v>
      </c>
      <c r="AR420" s="163">
        <v>4</v>
      </c>
      <c r="AS420" s="283">
        <v>0.11392405</v>
      </c>
      <c r="AT420" s="283">
        <v>0.215189873</v>
      </c>
      <c r="AU420" s="283">
        <v>0.45283019000000002</v>
      </c>
      <c r="AV420" s="283">
        <v>0.15094340000000001</v>
      </c>
      <c r="AW420" s="283">
        <v>9.4339619999999999E-2</v>
      </c>
      <c r="AX420" s="283">
        <v>0.43396225999999999</v>
      </c>
      <c r="AY420" s="363">
        <v>108.976</v>
      </c>
      <c r="AZ420" s="283">
        <v>4.1436460000000001E-2</v>
      </c>
      <c r="BA420" s="283">
        <v>0.49056603700000001</v>
      </c>
      <c r="BB420" s="283">
        <v>0.207547169</v>
      </c>
      <c r="BC420" s="283">
        <v>0.30188679200000001</v>
      </c>
      <c r="BD420" s="164">
        <v>0.23076922999999999</v>
      </c>
      <c r="BE420" s="164">
        <v>0.18571428500000001</v>
      </c>
      <c r="BF420" s="164">
        <v>0.27848101199999997</v>
      </c>
      <c r="BG420" s="164">
        <v>0.3</v>
      </c>
      <c r="BH420" s="164">
        <v>0.57848101200000002</v>
      </c>
      <c r="BI420" s="164">
        <v>0.114285715</v>
      </c>
      <c r="BJ420" s="165">
        <v>73.8357792246222</v>
      </c>
      <c r="BK420" s="164">
        <v>0.261974598788007</v>
      </c>
      <c r="BL420" s="165">
        <v>-3.06503089776115</v>
      </c>
      <c r="BM420" s="165">
        <v>6.1762367610089202</v>
      </c>
      <c r="BN420" s="165">
        <v>69.416968995635798</v>
      </c>
      <c r="BO420" s="165">
        <v>1.08755798121588E-2</v>
      </c>
      <c r="BP420" s="165">
        <v>-0.61650410294532698</v>
      </c>
      <c r="BQ420" s="165">
        <v>-3.1216172804389299</v>
      </c>
      <c r="BR420" s="165">
        <v>-3.38098264744358</v>
      </c>
      <c r="BS420" s="289">
        <v>-0.322393545363859</v>
      </c>
      <c r="BT420" s="297"/>
      <c r="BU420" s="284"/>
      <c r="BV420" s="298"/>
      <c r="BW420" s="297"/>
      <c r="BX420" s="297"/>
      <c r="BY420" s="297"/>
      <c r="BZ420" s="297"/>
      <c r="CA420" s="284"/>
      <c r="CB420" s="298"/>
      <c r="CC420" s="297"/>
      <c r="CD420" s="284"/>
      <c r="CE420" s="352"/>
      <c r="CF420" s="298"/>
      <c r="CG420" s="297"/>
      <c r="CH420" s="284"/>
      <c r="CI420" s="352"/>
      <c r="CJ420" s="298"/>
      <c r="CK420" s="297"/>
      <c r="CL420" s="284"/>
      <c r="CM420" s="352"/>
      <c r="CN420" s="298"/>
      <c r="CO420" s="297"/>
      <c r="CP420" s="284"/>
      <c r="CQ420" s="352"/>
      <c r="CR420" s="298"/>
      <c r="CS420" s="297"/>
      <c r="CT420" s="284"/>
      <c r="CU420" s="352"/>
      <c r="CV420" s="352"/>
      <c r="CW420" s="298"/>
      <c r="CX420" s="297"/>
      <c r="CY420" s="284"/>
      <c r="CZ420" s="352"/>
      <c r="DA420" s="352"/>
      <c r="DB420" s="298"/>
      <c r="DC420" s="297"/>
      <c r="DD420" s="284"/>
      <c r="DE420" s="352"/>
      <c r="DF420" s="352"/>
      <c r="DG420" s="298"/>
      <c r="DH420" s="320"/>
      <c r="DI420" s="319">
        <v>-2.37654304504394</v>
      </c>
      <c r="DP420" s="165"/>
      <c r="DQ420" s="165"/>
      <c r="DR420" s="165"/>
      <c r="ED420" s="165"/>
      <c r="EE420" s="165"/>
      <c r="EF420" s="165"/>
      <c r="EG420" s="165"/>
      <c r="EH420" s="166"/>
      <c r="EI420" s="165"/>
      <c r="EJ420" s="164"/>
      <c r="EK420" s="164"/>
      <c r="EL420" s="283"/>
      <c r="EM420" s="283"/>
      <c r="EN420" s="283"/>
      <c r="EO420" s="283"/>
      <c r="EP420" s="283"/>
      <c r="EQ420" s="283"/>
      <c r="ER420" s="165"/>
      <c r="ES420" s="166"/>
      <c r="ET420" s="166"/>
      <c r="EU420" s="166"/>
      <c r="EV420" s="166"/>
      <c r="EW420" s="166"/>
      <c r="EX420" s="289"/>
    </row>
    <row r="421" spans="1:154" ht="13" customHeight="1">
      <c r="A421" s="171" t="s">
        <v>567</v>
      </c>
      <c r="B421" s="317"/>
      <c r="C421" s="317"/>
      <c r="D421" s="317"/>
      <c r="E421" s="171" cm="1">
        <f t="array" ref="E421">SUMPRODUCT(--($A422:$A$2539=A421),--(K422:$K$2539&gt;0))</f>
        <v>40</v>
      </c>
      <c r="F421" s="171"/>
      <c r="G421" s="190"/>
      <c r="H421" s="172"/>
      <c r="I421" s="172"/>
      <c r="J421" s="173"/>
      <c r="K421" s="174">
        <v>0</v>
      </c>
      <c r="L421" s="174"/>
      <c r="M421" s="185"/>
      <c r="N421" s="188"/>
      <c r="O421" s="174"/>
      <c r="P421" s="174"/>
      <c r="Q421" s="174"/>
      <c r="R421" s="174"/>
      <c r="S421" s="174"/>
      <c r="T421" s="174"/>
      <c r="U421" s="174"/>
      <c r="V421" s="174"/>
      <c r="W421" s="174"/>
      <c r="X421" s="174"/>
      <c r="Y421" s="185"/>
      <c r="Z421" s="364" cm="1">
        <f t="array" ref="Z421">SUMPRODUCT(--($A422:$A$2539=$A421),--(Z422:Z$2539))</f>
        <v>2281</v>
      </c>
      <c r="AA421" s="364" cm="1">
        <f t="array" ref="AA421">SUMPRODUCT(--($A422:$A$2539=$A421),--(AA422:AA$2539))</f>
        <v>8487</v>
      </c>
      <c r="AB421" s="364" cm="1">
        <f t="array" ref="AB421">SUMPRODUCT(--($A422:$A$2539=$A421),--(AB422:AB$2539))</f>
        <v>7567</v>
      </c>
      <c r="AC421" s="364" cm="1">
        <f t="array" ref="AC421">SUMPRODUCT(--($A422:$A$2539=$A421),--(AC422:AC$2539))</f>
        <v>1823</v>
      </c>
      <c r="AD421" s="364" cm="1">
        <f t="array" ref="AD421">SUMPRODUCT(--($A422:$A$2539=$A421),--(AD422:AD$2539))</f>
        <v>1122</v>
      </c>
      <c r="AE421" s="364" cm="1">
        <f t="array" ref="AE421">SUMPRODUCT(--($A422:$A$2539=$A421),--(AE422:AE$2539))</f>
        <v>369</v>
      </c>
      <c r="AF421" s="364" cm="1">
        <f t="array" ref="AF421">SUMPRODUCT(--($A422:$A$2539=$A421),--(AF422:AF$2539))</f>
        <v>27</v>
      </c>
      <c r="AG421" s="364" cm="1">
        <f t="array" ref="AG421">SUMPRODUCT(--($A422:$A$2539=$A421),--(AG422:AG$2539))</f>
        <v>305</v>
      </c>
      <c r="AH421" s="364" cm="1">
        <f t="array" ref="AH421">SUMPRODUCT(--($A422:$A$2539=$A421),--(AH422:AH$2539))</f>
        <v>1037</v>
      </c>
      <c r="AI421" s="364" cm="1">
        <f t="array" ref="AI421">SUMPRODUCT(--($A422:$A$2539=$A421),--(AI422:AI$2539))</f>
        <v>1047</v>
      </c>
      <c r="AJ421" s="364" cm="1">
        <f t="array" ref="AJ421">SUMPRODUCT(--($A422:$A$2539=$A421),--(AJ422:AJ$2539))</f>
        <v>149</v>
      </c>
      <c r="AK421" s="364" cm="1">
        <f t="array" ref="AK421">SUMPRODUCT(--($A422:$A$2539=$A421),--(AK422:AK$2539))</f>
        <v>49</v>
      </c>
      <c r="AL421" s="364" cm="1">
        <f t="array" ref="AL421">SUMPRODUCT(--($A422:$A$2539=$A421),--(AL422:AL$2539))</f>
        <v>731</v>
      </c>
      <c r="AM421" s="364" cm="1">
        <f t="array" ref="AM421">SUMPRODUCT(--($A422:$A$2539=$A421),--(AM422:AM$2539))</f>
        <v>24</v>
      </c>
      <c r="AN421" s="364" cm="1">
        <f t="array" ref="AN421">SUMPRODUCT(--($A422:$A$2539=$A421),--(AN422:AN$2539))</f>
        <v>1837</v>
      </c>
      <c r="AO421" s="364" cm="1">
        <f t="array" ref="AO421">SUMPRODUCT(--($A422:$A$2539=$A421),--(AO422:AO$2539))</f>
        <v>100</v>
      </c>
      <c r="AP421" s="364" cm="1">
        <f t="array" ref="AP421">SUMPRODUCT(--($A422:$A$2539=$A421),--(AP422:AP$2539))</f>
        <v>64</v>
      </c>
      <c r="AQ421" s="364" cm="1">
        <f t="array" ref="AQ421">SUMPRODUCT(--($A422:$A$2539=$A421),--(AQ422:AQ$2539))</f>
        <v>18</v>
      </c>
      <c r="AR421" s="364" cm="1">
        <f t="array" ref="AR421">SUMPRODUCT(--($A422:$A$2539=$A421),--(AR422:AR$2539))</f>
        <v>152</v>
      </c>
      <c r="AS421" s="365"/>
      <c r="AT421" s="365"/>
      <c r="AU421" s="365"/>
      <c r="AV421" s="365"/>
      <c r="AW421" s="365"/>
      <c r="AX421" s="365"/>
      <c r="AY421" s="366"/>
      <c r="AZ421" s="365"/>
      <c r="BA421" s="365"/>
      <c r="BB421" s="365"/>
      <c r="BC421" s="365"/>
      <c r="BD421" s="367"/>
      <c r="BE421" s="367">
        <f>AC421/AB421</f>
        <v>0.24091449715871546</v>
      </c>
      <c r="BF421" s="367">
        <f>(AC421+AL421+AM421+AO421)/(AA421-AP421-AQ421)</f>
        <v>0.31861986912552054</v>
      </c>
      <c r="BG421" s="367">
        <f>((AC421-AE421-AF421-AG421)+(AE421*2)+(AF421*3)+(AG421*4))/AB421</f>
        <v>0.41773490154618736</v>
      </c>
      <c r="BH421" s="367">
        <f>BF421+BG421</f>
        <v>0.73635477067170796</v>
      </c>
      <c r="BI421" s="367">
        <f>BG421+BH421</f>
        <v>1.1540896722178953</v>
      </c>
      <c r="BJ421" s="367"/>
      <c r="BK421" s="367"/>
      <c r="BL421" s="366"/>
      <c r="BM421" s="366"/>
      <c r="BN421" s="366"/>
      <c r="BO421" s="368"/>
      <c r="BP421" s="368"/>
      <c r="BQ421" s="366"/>
      <c r="BR421" s="369" cm="1">
        <f t="array" ref="BR421">SUMPRODUCT(--($A422:$A$2539=$A421),--(BR422:BR$2539))</f>
        <v>50.77267588502653</v>
      </c>
      <c r="BS421" s="361" cm="1">
        <f t="array" ref="BS421">SUMPRODUCT(--($A422:$A$2539=$A421),--(BS422:BS$2539))</f>
        <v>31.093139780020671</v>
      </c>
      <c r="BT421" s="238"/>
      <c r="BU421" s="239"/>
      <c r="BV421" s="309"/>
      <c r="BW421" s="238"/>
      <c r="BX421" s="238"/>
      <c r="BY421" s="238"/>
      <c r="BZ421" s="238"/>
      <c r="CA421" s="239"/>
      <c r="CB421" s="309"/>
      <c r="CC421" s="238"/>
      <c r="CD421" s="239"/>
      <c r="CE421" s="353"/>
      <c r="CF421" s="309"/>
      <c r="CG421" s="238"/>
      <c r="CH421" s="239"/>
      <c r="CI421" s="353"/>
      <c r="CJ421" s="309"/>
      <c r="CK421" s="238"/>
      <c r="CL421" s="239"/>
      <c r="CM421" s="353"/>
      <c r="CN421" s="309"/>
      <c r="CO421" s="238"/>
      <c r="CP421" s="239"/>
      <c r="CQ421" s="353"/>
      <c r="CR421" s="309"/>
      <c r="CS421" s="299"/>
      <c r="CT421" s="300"/>
      <c r="CU421" s="356"/>
      <c r="CV421" s="356"/>
      <c r="CW421" s="301"/>
      <c r="CX421" s="299"/>
      <c r="CY421" s="300"/>
      <c r="CZ421" s="356"/>
      <c r="DA421" s="356"/>
      <c r="DB421" s="301"/>
      <c r="DC421" s="299"/>
      <c r="DD421" s="300"/>
      <c r="DE421" s="356"/>
      <c r="DF421" s="356"/>
      <c r="DG421" s="301"/>
      <c r="DH421" s="321" cm="1">
        <f t="array" ref="DH421">SUMPRODUCT(--($A422:$A$2539=$A421),--(DH422:DH$2539))</f>
        <v>-5</v>
      </c>
      <c r="DI421" s="381" cm="1">
        <f t="array" ref="DI421">SUMPRODUCT(--($A422:$A$2539=$A421),--(DI422:DI$2539))</f>
        <v>-32.546123679727316</v>
      </c>
      <c r="DJ421" s="364" cm="1">
        <f t="array" ref="DJ421">SUMPRODUCT(--($A422:$A$2539=$A421),--(DJ422:DJ$2539))</f>
        <v>504</v>
      </c>
      <c r="DK421" s="364" cm="1">
        <f t="array" ref="DK421">SUMPRODUCT(--($A422:$A$2539=$A421),--(DK422:DK$2539))</f>
        <v>117</v>
      </c>
      <c r="DL421" s="364" cm="1">
        <f t="array" ref="DL421">SUMPRODUCT(--($A422:$A$2539=$A421),--(DL422:DL$2539))</f>
        <v>3</v>
      </c>
      <c r="DM421" s="364" cm="1">
        <f t="array" ref="DM421">SUMPRODUCT(--($A422:$A$2539=$A421),--(DM422:DM$2539))</f>
        <v>74</v>
      </c>
      <c r="DN421" s="364" cm="1">
        <f t="array" ref="DN421">SUMPRODUCT(--($A422:$A$2539=$A421),--(DN422:DN$2539))</f>
        <v>67</v>
      </c>
      <c r="DO421" s="364" cm="1">
        <f t="array" ref="DO421">SUMPRODUCT(--($A422:$A$2539=$A421),--(DO422:DO$2539))</f>
        <v>58</v>
      </c>
      <c r="DP421" s="369" cm="1">
        <f t="array" ref="DP421">SUMPRODUCT(--($A422:$A$2539=$A421),--(DP422:DP$2539))</f>
        <v>1075.6000000000004</v>
      </c>
      <c r="DQ421" s="369" cm="1">
        <f t="array" ref="DQ421">SUMPRODUCT(--($A422:$A$2539=$A421),--(DQ422:DQ$2539))</f>
        <v>647.30000305175702</v>
      </c>
      <c r="DR421" s="369" cm="1">
        <f t="array" ref="DR421">SUMPRODUCT(--($A422:$A$2539=$A421),--(DR422:DR$2539))</f>
        <v>428.29999637603697</v>
      </c>
      <c r="DS421" s="364" cm="1">
        <f t="array" ref="DS421">SUMPRODUCT(--($A422:$A$2539=$A421),--(DS422:DS$2539))</f>
        <v>4534</v>
      </c>
      <c r="DT421" s="364" cm="1">
        <f t="array" ref="DT421">SUMPRODUCT(--($A422:$A$2539=$A421),--(DT422:DT$2539))</f>
        <v>951</v>
      </c>
      <c r="DU421" s="364" cm="1">
        <f t="array" ref="DU421">SUMPRODUCT(--($A422:$A$2539=$A421),--(DU422:DU$2539))</f>
        <v>520</v>
      </c>
      <c r="DV421" s="364" cm="1">
        <f t="array" ref="DV421">SUMPRODUCT(--($A422:$A$2539=$A421),--(DV422:DV$2539))</f>
        <v>455</v>
      </c>
      <c r="DW421" s="364" cm="1">
        <f t="array" ref="DW421">SUMPRODUCT(--($A422:$A$2539=$A421),--(DW422:DW$2539))</f>
        <v>127</v>
      </c>
      <c r="DX421" s="364" cm="1">
        <f t="array" ref="DX421">SUMPRODUCT(--($A422:$A$2539=$A421),--(DX422:DX$2539))</f>
        <v>401</v>
      </c>
      <c r="DY421" s="364" cm="1">
        <f t="array" ref="DY421">SUMPRODUCT(--($A422:$A$2539=$A421),--(DY422:DY$2539))</f>
        <v>16</v>
      </c>
      <c r="DZ421" s="364" cm="1">
        <f t="array" ref="DZ421">SUMPRODUCT(--($A422:$A$2539=$A421),--(DZ422:DZ$2539))</f>
        <v>54</v>
      </c>
      <c r="EA421" s="364" cm="1">
        <f t="array" ref="EA421">SUMPRODUCT(--($A422:$A$2539=$A421),--(EA422:EA$2539))</f>
        <v>36</v>
      </c>
      <c r="EB421" s="364" cm="1">
        <f t="array" ref="EB421">SUMPRODUCT(--($A422:$A$2539=$A421),--(EB422:EB$2539))</f>
        <v>11</v>
      </c>
      <c r="EC421" s="364" cm="1">
        <f t="array" ref="EC421">SUMPRODUCT(--($A422:$A$2539=$A421),--(EC422:EC$2539))</f>
        <v>1007</v>
      </c>
      <c r="ED421" s="368">
        <f>EC421/DP421*10</f>
        <v>9.3622164373372971</v>
      </c>
      <c r="EE421" s="368">
        <f>DX421/DP421*10</f>
        <v>3.7281517292673843</v>
      </c>
      <c r="EF421" s="368">
        <f>DW421/DP421*10</f>
        <v>1.180736333209371</v>
      </c>
      <c r="EG421" s="368">
        <f>DX421/DQ421*10</f>
        <v>6.194963666143174</v>
      </c>
      <c r="EH421" s="371">
        <f>(DT421+DX421+DZ421)/DP421</f>
        <v>1.3071773893640755</v>
      </c>
      <c r="EI421" s="371"/>
      <c r="EJ421" s="367">
        <f>DT421/(DS421-DX421-DY421-DZ421)</f>
        <v>0.23406349987693822</v>
      </c>
      <c r="EK421" s="367"/>
      <c r="EL421" s="372"/>
      <c r="EM421" s="372"/>
      <c r="EN421" s="372"/>
      <c r="EO421" s="372"/>
      <c r="EP421" s="372"/>
      <c r="EQ421" s="372"/>
      <c r="ER421" s="237"/>
      <c r="ES421" s="371"/>
      <c r="ET421" s="371"/>
      <c r="EU421" s="371"/>
      <c r="EV421" s="371"/>
      <c r="EW421" s="371"/>
      <c r="EX421" s="361" cm="1">
        <f t="array" ref="EX421">SUMPRODUCT(--($A422:$A$2539=$A421),--(EX422:EX$2539))</f>
        <v>9.7407013461924983</v>
      </c>
    </row>
    <row r="422" spans="1:154" ht="13" customHeight="1">
      <c r="A422" s="160" t="s">
        <v>567</v>
      </c>
      <c r="B422" s="160">
        <v>11138</v>
      </c>
      <c r="C422" s="160">
        <v>17295</v>
      </c>
      <c r="D422" s="160">
        <v>664285</v>
      </c>
      <c r="E422" s="160" t="s">
        <v>614</v>
      </c>
      <c r="G422" s="175"/>
      <c r="H422" s="168" t="s">
        <v>497</v>
      </c>
      <c r="I422" s="169" t="s">
        <v>1226</v>
      </c>
      <c r="J422" s="170">
        <v>30</v>
      </c>
      <c r="K422" s="161">
        <v>1</v>
      </c>
      <c r="M422" s="184" t="s">
        <v>46</v>
      </c>
      <c r="Z422" s="163"/>
      <c r="AS422" s="283"/>
      <c r="AT422" s="283"/>
      <c r="AU422" s="283"/>
      <c r="AV422" s="283"/>
      <c r="AW422" s="283"/>
      <c r="AX422" s="283"/>
      <c r="AY422" s="363"/>
      <c r="AZ422" s="283"/>
      <c r="BA422" s="283"/>
      <c r="BB422" s="283"/>
      <c r="BC422" s="283"/>
      <c r="BD422" s="164"/>
      <c r="BE422" s="164"/>
      <c r="BF422" s="164"/>
      <c r="BG422" s="164"/>
      <c r="BH422" s="164"/>
      <c r="BI422" s="164"/>
      <c r="BJ422" s="165"/>
      <c r="BK422" s="164"/>
      <c r="BL422" s="165"/>
      <c r="BM422" s="165"/>
      <c r="BN422" s="165"/>
      <c r="BO422" s="165"/>
      <c r="BP422" s="165"/>
      <c r="BQ422" s="165"/>
      <c r="BR422" s="165"/>
      <c r="BS422" s="289"/>
      <c r="BT422" s="297">
        <v>28</v>
      </c>
      <c r="BU422" s="284">
        <v>176.1</v>
      </c>
      <c r="BV422" s="298">
        <v>-1</v>
      </c>
      <c r="BW422" s="297"/>
      <c r="BX422" s="297"/>
      <c r="BY422" s="297"/>
      <c r="BZ422" s="297"/>
      <c r="CA422" s="284"/>
      <c r="CB422" s="298"/>
      <c r="CC422" s="297"/>
      <c r="CD422" s="284"/>
      <c r="CE422" s="352"/>
      <c r="CF422" s="298"/>
      <c r="CG422" s="297"/>
      <c r="CH422" s="284"/>
      <c r="CI422" s="352"/>
      <c r="CJ422" s="298"/>
      <c r="CK422" s="297"/>
      <c r="CL422" s="284"/>
      <c r="CM422" s="352"/>
      <c r="CN422" s="298"/>
      <c r="CO422" s="297"/>
      <c r="CP422" s="284"/>
      <c r="CQ422" s="352"/>
      <c r="CR422" s="298"/>
      <c r="CS422" s="297"/>
      <c r="CT422" s="284"/>
      <c r="CU422" s="352"/>
      <c r="CV422" s="352"/>
      <c r="CW422" s="298"/>
      <c r="CX422" s="297"/>
      <c r="CY422" s="284"/>
      <c r="CZ422" s="352"/>
      <c r="DA422" s="352"/>
      <c r="DB422" s="298"/>
      <c r="DC422" s="297"/>
      <c r="DD422" s="284"/>
      <c r="DE422" s="352"/>
      <c r="DF422" s="352"/>
      <c r="DG422" s="298"/>
      <c r="DH422" s="320">
        <v>-1</v>
      </c>
      <c r="DI422" s="319">
        <v>0</v>
      </c>
      <c r="DJ422" s="163">
        <v>28</v>
      </c>
      <c r="DK422" s="163">
        <v>28</v>
      </c>
      <c r="DL422" s="163">
        <v>1</v>
      </c>
      <c r="DM422" s="163">
        <v>15</v>
      </c>
      <c r="DN422" s="163">
        <v>7</v>
      </c>
      <c r="DO422" s="163">
        <v>0</v>
      </c>
      <c r="DP422" s="165">
        <v>176.1</v>
      </c>
      <c r="DQ422" s="165">
        <v>176.100006103515</v>
      </c>
      <c r="DR422" s="165"/>
      <c r="DS422" s="163">
        <v>703</v>
      </c>
      <c r="DT422" s="163">
        <v>140</v>
      </c>
      <c r="DU422" s="163">
        <v>60</v>
      </c>
      <c r="DV422" s="163">
        <v>57</v>
      </c>
      <c r="DW422" s="163">
        <v>13</v>
      </c>
      <c r="DX422" s="163">
        <v>55</v>
      </c>
      <c r="DY422" s="163">
        <v>0</v>
      </c>
      <c r="DZ422" s="163">
        <v>6</v>
      </c>
      <c r="EA422" s="163">
        <v>8</v>
      </c>
      <c r="EB422" s="163">
        <v>1</v>
      </c>
      <c r="EC422" s="163">
        <v>169</v>
      </c>
      <c r="ED422" s="165">
        <v>8.6257091334931495</v>
      </c>
      <c r="EE422" s="165">
        <v>2.80718344581138</v>
      </c>
      <c r="EF422" s="165">
        <v>0.66351608719178001</v>
      </c>
      <c r="EG422" s="165">
        <v>7.1455578620653304</v>
      </c>
      <c r="EH422" s="166">
        <v>1.10586014531963</v>
      </c>
      <c r="EI422" s="165">
        <v>88.340022303580199</v>
      </c>
      <c r="EJ422" s="164">
        <v>0.218068535825545</v>
      </c>
      <c r="EK422" s="164">
        <v>0.27608695652173898</v>
      </c>
      <c r="EL422" s="283">
        <v>0.60560344799999999</v>
      </c>
      <c r="EM422" s="283">
        <v>0.193965517</v>
      </c>
      <c r="EN422" s="283">
        <v>0.20043103400000001</v>
      </c>
      <c r="EO422" s="283">
        <v>5.2854119999999997E-2</v>
      </c>
      <c r="EP422" s="283">
        <v>0.44820295999999998</v>
      </c>
      <c r="EQ422" s="283">
        <v>0.11439539</v>
      </c>
      <c r="ER422" s="165">
        <v>0.118899014328869</v>
      </c>
      <c r="ES422" s="166">
        <v>2.9092628438408799</v>
      </c>
      <c r="ET422" s="166">
        <v>3.36</v>
      </c>
      <c r="EU422" s="166">
        <v>3.2460837203213599</v>
      </c>
      <c r="EV422" s="166">
        <v>3.0851713178887401</v>
      </c>
      <c r="EW422" s="166">
        <v>3.41500563842611</v>
      </c>
      <c r="EX422" s="289">
        <v>3.6087293624877899</v>
      </c>
    </row>
    <row r="423" spans="1:154" ht="13" customHeight="1">
      <c r="A423" s="160" t="s">
        <v>567</v>
      </c>
      <c r="B423" s="160">
        <v>9334</v>
      </c>
      <c r="C423" s="160">
        <v>14107</v>
      </c>
      <c r="D423" s="160">
        <v>592332</v>
      </c>
      <c r="E423" s="160" t="s">
        <v>470</v>
      </c>
      <c r="G423" s="175"/>
      <c r="H423" s="168" t="s">
        <v>735</v>
      </c>
      <c r="I423" s="169" t="s">
        <v>105</v>
      </c>
      <c r="J423" s="170">
        <v>33</v>
      </c>
      <c r="K423" s="161">
        <v>1</v>
      </c>
      <c r="M423" s="184" t="s">
        <v>837</v>
      </c>
      <c r="Z423" s="163"/>
      <c r="AS423" s="283"/>
      <c r="AT423" s="283"/>
      <c r="AU423" s="283"/>
      <c r="AV423" s="283"/>
      <c r="AW423" s="283"/>
      <c r="AX423" s="283"/>
      <c r="AY423" s="363"/>
      <c r="AZ423" s="283"/>
      <c r="BA423" s="283"/>
      <c r="BB423" s="283"/>
      <c r="BC423" s="283"/>
      <c r="BD423" s="164"/>
      <c r="BE423" s="164"/>
      <c r="BF423" s="164"/>
      <c r="BG423" s="164"/>
      <c r="BH423" s="164"/>
      <c r="BI423" s="164"/>
      <c r="BJ423" s="165"/>
      <c r="BK423" s="164"/>
      <c r="BL423" s="165"/>
      <c r="BM423" s="165"/>
      <c r="BN423" s="165"/>
      <c r="BO423" s="165"/>
      <c r="BP423" s="165"/>
      <c r="BQ423" s="165"/>
      <c r="BR423" s="165"/>
      <c r="BS423" s="289"/>
      <c r="BT423" s="297">
        <v>31</v>
      </c>
      <c r="BU423" s="284">
        <v>181</v>
      </c>
      <c r="BV423" s="298">
        <v>-2</v>
      </c>
      <c r="BW423" s="297"/>
      <c r="BX423" s="297"/>
      <c r="BY423" s="297"/>
      <c r="BZ423" s="297"/>
      <c r="CA423" s="284"/>
      <c r="CB423" s="298"/>
      <c r="CC423" s="297"/>
      <c r="CD423" s="284"/>
      <c r="CE423" s="352"/>
      <c r="CF423" s="298"/>
      <c r="CG423" s="297"/>
      <c r="CH423" s="284"/>
      <c r="CI423" s="352"/>
      <c r="CJ423" s="298"/>
      <c r="CK423" s="297"/>
      <c r="CL423" s="284"/>
      <c r="CM423" s="352"/>
      <c r="CN423" s="298"/>
      <c r="CO423" s="297"/>
      <c r="CP423" s="284"/>
      <c r="CQ423" s="352"/>
      <c r="CR423" s="298"/>
      <c r="CS423" s="297"/>
      <c r="CT423" s="284"/>
      <c r="CU423" s="352"/>
      <c r="CV423" s="352"/>
      <c r="CW423" s="298"/>
      <c r="CX423" s="297"/>
      <c r="CY423" s="284"/>
      <c r="CZ423" s="352"/>
      <c r="DA423" s="352"/>
      <c r="DB423" s="298"/>
      <c r="DC423" s="297"/>
      <c r="DD423" s="284"/>
      <c r="DE423" s="352"/>
      <c r="DF423" s="352"/>
      <c r="DG423" s="298"/>
      <c r="DH423" s="320">
        <v>-2</v>
      </c>
      <c r="DI423" s="319">
        <v>0</v>
      </c>
      <c r="DJ423" s="163">
        <v>31</v>
      </c>
      <c r="DK423" s="163">
        <v>31</v>
      </c>
      <c r="DL423" s="163">
        <v>2</v>
      </c>
      <c r="DM423" s="163">
        <v>14</v>
      </c>
      <c r="DN423" s="163">
        <v>11</v>
      </c>
      <c r="DO423" s="163">
        <v>0</v>
      </c>
      <c r="DP423" s="165">
        <v>181</v>
      </c>
      <c r="DQ423" s="165">
        <v>181</v>
      </c>
      <c r="DR423" s="165"/>
      <c r="DS423" s="163">
        <v>756</v>
      </c>
      <c r="DT423" s="163">
        <v>165</v>
      </c>
      <c r="DU423" s="163">
        <v>86</v>
      </c>
      <c r="DV423" s="163">
        <v>77</v>
      </c>
      <c r="DW423" s="163">
        <v>20</v>
      </c>
      <c r="DX423" s="163">
        <v>56</v>
      </c>
      <c r="DY423" s="163">
        <v>0</v>
      </c>
      <c r="DZ423" s="163">
        <v>2</v>
      </c>
      <c r="EA423" s="163">
        <v>3</v>
      </c>
      <c r="EB423" s="163">
        <v>2</v>
      </c>
      <c r="EC423" s="163">
        <v>162</v>
      </c>
      <c r="ED423" s="165">
        <v>8.05524861878453</v>
      </c>
      <c r="EE423" s="165">
        <v>2.7845303867403302</v>
      </c>
      <c r="EF423" s="165">
        <v>0.99447513812154698</v>
      </c>
      <c r="EG423" s="165">
        <v>8.2044198895027591</v>
      </c>
      <c r="EH423" s="166">
        <v>1.2209944751381201</v>
      </c>
      <c r="EI423" s="165">
        <v>97.537360056568104</v>
      </c>
      <c r="EJ423" s="164">
        <v>0.236389684813753</v>
      </c>
      <c r="EK423" s="164">
        <v>0.281007751937984</v>
      </c>
      <c r="EL423" s="283">
        <v>0.382739212</v>
      </c>
      <c r="EM423" s="283">
        <v>0.19512195099999999</v>
      </c>
      <c r="EN423" s="283">
        <v>0.42213883600000002</v>
      </c>
      <c r="EO423" s="283">
        <v>9.7014929999999999E-2</v>
      </c>
      <c r="EP423" s="283">
        <v>0.41417910000000002</v>
      </c>
      <c r="EQ423" s="283">
        <v>0.10544103000000001</v>
      </c>
      <c r="ER423" s="165">
        <v>5.8446248701534698E-3</v>
      </c>
      <c r="ES423" s="166">
        <v>3.8287292817679499</v>
      </c>
      <c r="ET423" s="166">
        <v>4.7699999999999996</v>
      </c>
      <c r="EU423" s="166">
        <v>3.7744234395949201</v>
      </c>
      <c r="EV423" s="166">
        <v>4.2176480945961199</v>
      </c>
      <c r="EW423" s="166">
        <v>4.2394212136118803</v>
      </c>
      <c r="EX423" s="289">
        <v>2.8587882518768302</v>
      </c>
    </row>
    <row r="424" spans="1:154" ht="13" customHeight="1">
      <c r="A424" s="160" t="s">
        <v>567</v>
      </c>
      <c r="B424" s="160">
        <v>9121</v>
      </c>
      <c r="C424" s="160">
        <v>13125</v>
      </c>
      <c r="D424" s="160">
        <v>543037</v>
      </c>
      <c r="E424" s="160" t="s">
        <v>16</v>
      </c>
      <c r="G424" s="175"/>
      <c r="H424" s="168" t="s">
        <v>244</v>
      </c>
      <c r="I424" s="169" t="s">
        <v>51</v>
      </c>
      <c r="J424" s="170">
        <v>33</v>
      </c>
      <c r="K424" s="161">
        <v>1</v>
      </c>
      <c r="M424" s="184" t="s">
        <v>837</v>
      </c>
      <c r="Z424" s="163"/>
      <c r="AS424" s="283"/>
      <c r="AT424" s="283"/>
      <c r="AU424" s="283"/>
      <c r="AV424" s="283"/>
      <c r="AW424" s="283"/>
      <c r="AX424" s="283"/>
      <c r="AY424" s="363"/>
      <c r="AZ424" s="283"/>
      <c r="BA424" s="283"/>
      <c r="BB424" s="283"/>
      <c r="BC424" s="283"/>
      <c r="BD424" s="164"/>
      <c r="BE424" s="164"/>
      <c r="BF424" s="164"/>
      <c r="BG424" s="164"/>
      <c r="BH424" s="164"/>
      <c r="BI424" s="164"/>
      <c r="BJ424" s="165"/>
      <c r="BK424" s="164"/>
      <c r="BL424" s="165"/>
      <c r="BM424" s="165"/>
      <c r="BN424" s="165"/>
      <c r="BO424" s="165"/>
      <c r="BP424" s="165"/>
      <c r="BQ424" s="165"/>
      <c r="BR424" s="165"/>
      <c r="BS424" s="289"/>
      <c r="BT424" s="297">
        <v>17</v>
      </c>
      <c r="BU424" s="284">
        <v>95</v>
      </c>
      <c r="BV424" s="298">
        <v>-2</v>
      </c>
      <c r="BW424" s="297"/>
      <c r="BX424" s="297"/>
      <c r="BY424" s="297"/>
      <c r="BZ424" s="297"/>
      <c r="CA424" s="284"/>
      <c r="CB424" s="298"/>
      <c r="CC424" s="297"/>
      <c r="CD424" s="284"/>
      <c r="CE424" s="352"/>
      <c r="CF424" s="298"/>
      <c r="CG424" s="297"/>
      <c r="CH424" s="284"/>
      <c r="CI424" s="352"/>
      <c r="CJ424" s="298"/>
      <c r="CK424" s="297"/>
      <c r="CL424" s="284"/>
      <c r="CM424" s="352"/>
      <c r="CN424" s="298"/>
      <c r="CO424" s="297"/>
      <c r="CP424" s="284"/>
      <c r="CQ424" s="352"/>
      <c r="CR424" s="298"/>
      <c r="CS424" s="297"/>
      <c r="CT424" s="284"/>
      <c r="CU424" s="352"/>
      <c r="CV424" s="352"/>
      <c r="CW424" s="298"/>
      <c r="CX424" s="297"/>
      <c r="CY424" s="284"/>
      <c r="CZ424" s="352"/>
      <c r="DA424" s="352"/>
      <c r="DB424" s="298"/>
      <c r="DC424" s="297"/>
      <c r="DD424" s="284"/>
      <c r="DE424" s="352"/>
      <c r="DF424" s="352"/>
      <c r="DG424" s="298"/>
      <c r="DH424" s="320">
        <v>-2</v>
      </c>
      <c r="DI424" s="319">
        <v>0</v>
      </c>
      <c r="DJ424" s="163">
        <v>17</v>
      </c>
      <c r="DK424" s="163">
        <v>17</v>
      </c>
      <c r="DL424" s="163">
        <v>0</v>
      </c>
      <c r="DM424" s="163">
        <v>8</v>
      </c>
      <c r="DN424" s="163">
        <v>5</v>
      </c>
      <c r="DO424" s="163">
        <v>0</v>
      </c>
      <c r="DP424" s="165">
        <v>95</v>
      </c>
      <c r="DQ424" s="165">
        <v>95</v>
      </c>
      <c r="DR424" s="165"/>
      <c r="DS424" s="163">
        <v>390</v>
      </c>
      <c r="DT424" s="163">
        <v>78</v>
      </c>
      <c r="DU424" s="163">
        <v>38</v>
      </c>
      <c r="DV424" s="163">
        <v>36</v>
      </c>
      <c r="DW424" s="163">
        <v>11</v>
      </c>
      <c r="DX424" s="163">
        <v>29</v>
      </c>
      <c r="DY424" s="163">
        <v>1</v>
      </c>
      <c r="DZ424" s="163">
        <v>6</v>
      </c>
      <c r="EA424" s="163">
        <v>0</v>
      </c>
      <c r="EB424" s="163">
        <v>0</v>
      </c>
      <c r="EC424" s="163">
        <v>99</v>
      </c>
      <c r="ED424" s="165">
        <v>9.3789473684210503</v>
      </c>
      <c r="EE424" s="165">
        <v>2.7473684210526299</v>
      </c>
      <c r="EF424" s="165">
        <v>1.04210526315789</v>
      </c>
      <c r="EG424" s="165">
        <v>7.38947368421052</v>
      </c>
      <c r="EH424" s="166">
        <v>1.1263157894736799</v>
      </c>
      <c r="EI424" s="165">
        <v>89.974091555873002</v>
      </c>
      <c r="EJ424" s="164">
        <v>0.219718309859154</v>
      </c>
      <c r="EK424" s="164">
        <v>0.27346938775510199</v>
      </c>
      <c r="EL424" s="283">
        <v>0.38671875</v>
      </c>
      <c r="EM424" s="283">
        <v>0.171875</v>
      </c>
      <c r="EN424" s="283">
        <v>0.44140625</v>
      </c>
      <c r="EO424" s="283">
        <v>7.421875E-2</v>
      </c>
      <c r="EP424" s="283">
        <v>0.39453125</v>
      </c>
      <c r="EQ424" s="283">
        <v>0.10670137</v>
      </c>
      <c r="ER424" s="165">
        <v>0.34980234580777397</v>
      </c>
      <c r="ES424" s="166">
        <v>3.4105263157894701</v>
      </c>
      <c r="ET424" s="166">
        <v>3.59</v>
      </c>
      <c r="EU424" s="166">
        <v>3.6930044224387699</v>
      </c>
      <c r="EV424" s="166">
        <v>3.9863505683447098</v>
      </c>
      <c r="EW424" s="166">
        <v>3.7884472002025298</v>
      </c>
      <c r="EX424" s="289">
        <v>1.8161431550979601</v>
      </c>
    </row>
    <row r="425" spans="1:154" ht="13" customHeight="1">
      <c r="A425" s="160" t="s">
        <v>567</v>
      </c>
      <c r="B425" s="160">
        <v>11495</v>
      </c>
      <c r="C425" s="160">
        <v>21029</v>
      </c>
      <c r="D425" s="160">
        <v>661395</v>
      </c>
      <c r="E425" s="160" t="s">
        <v>567</v>
      </c>
      <c r="G425" s="175"/>
      <c r="H425" s="162" t="s">
        <v>2524</v>
      </c>
      <c r="I425" s="162" t="s">
        <v>2960</v>
      </c>
      <c r="J425" s="160">
        <v>26</v>
      </c>
      <c r="K425" s="161">
        <v>1</v>
      </c>
      <c r="M425" s="184" t="s">
        <v>837</v>
      </c>
      <c r="Z425" s="163"/>
      <c r="AS425" s="283"/>
      <c r="AT425" s="283"/>
      <c r="AU425" s="283"/>
      <c r="AV425" s="283"/>
      <c r="AW425" s="283"/>
      <c r="AX425" s="283"/>
      <c r="AY425" s="363"/>
      <c r="AZ425" s="283"/>
      <c r="BA425" s="283"/>
      <c r="BB425" s="283"/>
      <c r="BC425" s="283"/>
      <c r="BD425" s="164"/>
      <c r="BE425" s="164"/>
      <c r="BF425" s="164"/>
      <c r="BG425" s="164"/>
      <c r="BH425" s="164"/>
      <c r="BI425" s="164"/>
      <c r="BJ425" s="165"/>
      <c r="BK425" s="164"/>
      <c r="BL425" s="165"/>
      <c r="BM425" s="165"/>
      <c r="BN425" s="165"/>
      <c r="BO425" s="165"/>
      <c r="BP425" s="165"/>
      <c r="BQ425" s="165"/>
      <c r="BR425" s="165"/>
      <c r="BS425" s="289"/>
      <c r="BT425" s="297">
        <v>58</v>
      </c>
      <c r="BU425" s="284">
        <v>54.1</v>
      </c>
      <c r="BV425" s="298">
        <v>0</v>
      </c>
      <c r="BW425" s="297"/>
      <c r="BX425" s="297"/>
      <c r="BY425" s="297"/>
      <c r="BZ425" s="297"/>
      <c r="CA425" s="284"/>
      <c r="CB425" s="298"/>
      <c r="CC425" s="297"/>
      <c r="CD425" s="284"/>
      <c r="CE425" s="352"/>
      <c r="CF425" s="298"/>
      <c r="CG425" s="297"/>
      <c r="CH425" s="284"/>
      <c r="CI425" s="352"/>
      <c r="CJ425" s="298"/>
      <c r="CK425" s="297"/>
      <c r="CL425" s="284"/>
      <c r="CM425" s="352"/>
      <c r="CN425" s="298"/>
      <c r="CO425" s="297"/>
      <c r="CP425" s="284"/>
      <c r="CQ425" s="352"/>
      <c r="CR425" s="298"/>
      <c r="CS425" s="297"/>
      <c r="CT425" s="284"/>
      <c r="CU425" s="352"/>
      <c r="CV425" s="352"/>
      <c r="CW425" s="298"/>
      <c r="CX425" s="297"/>
      <c r="CY425" s="284"/>
      <c r="CZ425" s="352"/>
      <c r="DA425" s="352"/>
      <c r="DB425" s="298"/>
      <c r="DC425" s="297"/>
      <c r="DD425" s="284"/>
      <c r="DE425" s="352"/>
      <c r="DF425" s="352"/>
      <c r="DG425" s="298"/>
      <c r="DH425" s="320">
        <v>0</v>
      </c>
      <c r="DI425" s="319">
        <v>0</v>
      </c>
      <c r="DJ425" s="163">
        <v>58</v>
      </c>
      <c r="DK425" s="163">
        <v>0</v>
      </c>
      <c r="DL425" s="163">
        <v>0</v>
      </c>
      <c r="DM425" s="163">
        <v>6</v>
      </c>
      <c r="DN425" s="163">
        <v>9</v>
      </c>
      <c r="DO425" s="163">
        <v>23</v>
      </c>
      <c r="DP425" s="165">
        <v>54.1</v>
      </c>
      <c r="DQ425" s="165"/>
      <c r="DR425" s="165">
        <v>54.099998474121001</v>
      </c>
      <c r="DS425" s="163">
        <v>228</v>
      </c>
      <c r="DT425" s="163">
        <v>48</v>
      </c>
      <c r="DU425" s="163">
        <v>30</v>
      </c>
      <c r="DV425" s="163">
        <v>22</v>
      </c>
      <c r="DW425" s="163">
        <v>4</v>
      </c>
      <c r="DX425" s="163">
        <v>15</v>
      </c>
      <c r="DY425" s="163">
        <v>2</v>
      </c>
      <c r="DZ425" s="163">
        <v>6</v>
      </c>
      <c r="EA425" s="163">
        <v>1</v>
      </c>
      <c r="EB425" s="163">
        <v>1</v>
      </c>
      <c r="EC425" s="163">
        <v>66</v>
      </c>
      <c r="ED425" s="165">
        <v>10.9325163608402</v>
      </c>
      <c r="EE425" s="165">
        <v>2.4846628092818701</v>
      </c>
      <c r="EF425" s="165">
        <v>0.66257674914183295</v>
      </c>
      <c r="EG425" s="165">
        <v>7.9509209897020003</v>
      </c>
      <c r="EH425" s="166">
        <v>1.1595093109982</v>
      </c>
      <c r="EI425" s="165">
        <v>92.625707534820606</v>
      </c>
      <c r="EJ425" s="164">
        <v>0.231884057971014</v>
      </c>
      <c r="EK425" s="164">
        <v>0.321167883211678</v>
      </c>
      <c r="EL425" s="283">
        <v>0.60869565199999998</v>
      </c>
      <c r="EM425" s="283">
        <v>0.18115941999999999</v>
      </c>
      <c r="EN425" s="283">
        <v>0.21014492700000001</v>
      </c>
      <c r="EO425" s="283">
        <v>3.5460989999999998E-2</v>
      </c>
      <c r="EP425" s="283">
        <v>0.35460993000000002</v>
      </c>
      <c r="EQ425" s="283">
        <v>0.14496036000000001</v>
      </c>
      <c r="ER425" s="165">
        <v>0.65910912353317297</v>
      </c>
      <c r="ES425" s="166">
        <v>3.6441721202800799</v>
      </c>
      <c r="ET425" s="166">
        <v>2.7</v>
      </c>
      <c r="EU425" s="166">
        <v>2.85380516809255</v>
      </c>
      <c r="EV425" s="166">
        <v>2.7038244762693999</v>
      </c>
      <c r="EW425" s="166">
        <v>2.50222919337538</v>
      </c>
      <c r="EX425" s="289">
        <v>1.1913975477218599</v>
      </c>
    </row>
    <row r="426" spans="1:154" ht="13" customHeight="1">
      <c r="A426" s="160" t="s">
        <v>567</v>
      </c>
      <c r="B426" s="160">
        <v>11789</v>
      </c>
      <c r="C426" s="160">
        <v>25385</v>
      </c>
      <c r="D426" s="160">
        <v>656876</v>
      </c>
      <c r="E426" s="160" t="s">
        <v>2178</v>
      </c>
      <c r="G426" s="175"/>
      <c r="H426" s="162" t="s">
        <v>1867</v>
      </c>
      <c r="I426" s="162" t="s">
        <v>260</v>
      </c>
      <c r="J426" s="161">
        <v>28</v>
      </c>
      <c r="K426" s="161">
        <v>1</v>
      </c>
      <c r="M426" s="184" t="s">
        <v>837</v>
      </c>
      <c r="Z426" s="163"/>
      <c r="AS426" s="283"/>
      <c r="AT426" s="283"/>
      <c r="AU426" s="283"/>
      <c r="AV426" s="283"/>
      <c r="AW426" s="283"/>
      <c r="AX426" s="283"/>
      <c r="AY426" s="363"/>
      <c r="AZ426" s="283"/>
      <c r="BA426" s="283"/>
      <c r="BB426" s="283"/>
      <c r="BC426" s="283"/>
      <c r="BD426" s="164"/>
      <c r="BE426" s="164"/>
      <c r="BF426" s="164"/>
      <c r="BG426" s="164"/>
      <c r="BH426" s="164"/>
      <c r="BI426" s="164"/>
      <c r="BJ426" s="165"/>
      <c r="BK426" s="164"/>
      <c r="BL426" s="165"/>
      <c r="BM426" s="165"/>
      <c r="BN426" s="165"/>
      <c r="BO426" s="165"/>
      <c r="BP426" s="165"/>
      <c r="BQ426" s="165"/>
      <c r="BR426" s="165"/>
      <c r="BS426" s="289"/>
      <c r="BT426" s="297">
        <v>16</v>
      </c>
      <c r="BU426" s="284">
        <v>28.2</v>
      </c>
      <c r="BV426" s="298">
        <v>-1</v>
      </c>
      <c r="BW426" s="297"/>
      <c r="BX426" s="297"/>
      <c r="BY426" s="297"/>
      <c r="BZ426" s="297"/>
      <c r="CA426" s="284"/>
      <c r="CB426" s="298"/>
      <c r="CC426" s="297"/>
      <c r="CD426" s="284"/>
      <c r="CE426" s="352"/>
      <c r="CF426" s="298"/>
      <c r="CG426" s="297"/>
      <c r="CH426" s="284"/>
      <c r="CI426" s="352"/>
      <c r="CJ426" s="298"/>
      <c r="CK426" s="297"/>
      <c r="CL426" s="284"/>
      <c r="CM426" s="352"/>
      <c r="CN426" s="298"/>
      <c r="CO426" s="297"/>
      <c r="CP426" s="284"/>
      <c r="CQ426" s="352"/>
      <c r="CR426" s="298"/>
      <c r="CS426" s="297"/>
      <c r="CT426" s="284"/>
      <c r="CU426" s="352"/>
      <c r="CV426" s="352"/>
      <c r="CW426" s="298"/>
      <c r="CX426" s="297"/>
      <c r="CY426" s="284"/>
      <c r="CZ426" s="352"/>
      <c r="DA426" s="352"/>
      <c r="DB426" s="298"/>
      <c r="DC426" s="297"/>
      <c r="DD426" s="284"/>
      <c r="DE426" s="352"/>
      <c r="DF426" s="352"/>
      <c r="DG426" s="298"/>
      <c r="DH426" s="320">
        <v>-1</v>
      </c>
      <c r="DI426" s="319">
        <v>0</v>
      </c>
      <c r="DJ426" s="163">
        <v>16</v>
      </c>
      <c r="DK426" s="163">
        <v>4</v>
      </c>
      <c r="DL426" s="163">
        <v>0</v>
      </c>
      <c r="DM426" s="163">
        <v>0</v>
      </c>
      <c r="DN426" s="163">
        <v>2</v>
      </c>
      <c r="DO426" s="163">
        <v>1</v>
      </c>
      <c r="DP426" s="165">
        <v>28.2</v>
      </c>
      <c r="DQ426" s="165">
        <v>7</v>
      </c>
      <c r="DR426" s="165">
        <v>21.2000007629394</v>
      </c>
      <c r="DS426" s="163">
        <v>116</v>
      </c>
      <c r="DT426" s="163">
        <v>25</v>
      </c>
      <c r="DU426" s="163">
        <v>10</v>
      </c>
      <c r="DV426" s="163">
        <v>9</v>
      </c>
      <c r="DW426" s="163">
        <v>0</v>
      </c>
      <c r="DX426" s="163">
        <v>6</v>
      </c>
      <c r="DY426" s="163">
        <v>0</v>
      </c>
      <c r="DZ426" s="163">
        <v>0</v>
      </c>
      <c r="EA426" s="163">
        <v>1</v>
      </c>
      <c r="EB426" s="163">
        <v>0</v>
      </c>
      <c r="EC426" s="163">
        <v>35</v>
      </c>
      <c r="ED426" s="165">
        <v>10.988373067844501</v>
      </c>
      <c r="EE426" s="165">
        <v>1.88372109734478</v>
      </c>
      <c r="EF426" s="165">
        <v>0</v>
      </c>
      <c r="EG426" s="165">
        <v>7.8488379056032596</v>
      </c>
      <c r="EH426" s="166">
        <v>1.081395444772</v>
      </c>
      <c r="EI426" s="165">
        <v>86.385695437588296</v>
      </c>
      <c r="EJ426" s="164">
        <v>0.22727272727272699</v>
      </c>
      <c r="EK426" s="164">
        <v>0.33333333333333298</v>
      </c>
      <c r="EL426" s="283">
        <v>0.53333333299999997</v>
      </c>
      <c r="EM426" s="283">
        <v>0.16</v>
      </c>
      <c r="EN426" s="283">
        <v>0.30666666599999998</v>
      </c>
      <c r="EO426" s="283">
        <v>0</v>
      </c>
      <c r="EP426" s="283">
        <v>0.36</v>
      </c>
      <c r="EQ426" s="283">
        <v>0.14130435</v>
      </c>
      <c r="ER426" s="165">
        <v>-8.6962117787441701E-2</v>
      </c>
      <c r="ES426" s="166">
        <v>2.8255816460171701</v>
      </c>
      <c r="ET426" s="166">
        <v>1.94</v>
      </c>
      <c r="EU426" s="166">
        <v>1.3527349836701099</v>
      </c>
      <c r="EV426" s="166">
        <v>2.5659357484715102</v>
      </c>
      <c r="EW426" s="166">
        <v>2.5469353954746499</v>
      </c>
      <c r="EX426" s="289">
        <v>0.97830998897552401</v>
      </c>
    </row>
    <row r="427" spans="1:154" ht="13" customHeight="1">
      <c r="A427" s="160" t="s">
        <v>567</v>
      </c>
      <c r="B427" s="160">
        <v>9454</v>
      </c>
      <c r="C427" s="160">
        <v>10315</v>
      </c>
      <c r="D427" s="160">
        <v>543859</v>
      </c>
      <c r="E427" s="160" t="s">
        <v>3331</v>
      </c>
      <c r="G427" s="175"/>
      <c r="H427" s="162" t="s">
        <v>3340</v>
      </c>
      <c r="I427" s="162" t="s">
        <v>596</v>
      </c>
      <c r="J427" s="160">
        <v>34</v>
      </c>
      <c r="K427" s="161">
        <v>1</v>
      </c>
      <c r="Z427" s="163"/>
      <c r="AS427" s="283"/>
      <c r="AT427" s="283"/>
      <c r="AU427" s="283"/>
      <c r="AV427" s="283"/>
      <c r="AW427" s="283"/>
      <c r="AX427" s="283"/>
      <c r="AY427" s="363"/>
      <c r="AZ427" s="283"/>
      <c r="BA427" s="283"/>
      <c r="BB427" s="283"/>
      <c r="BC427" s="283"/>
      <c r="BD427" s="164"/>
      <c r="BE427" s="164"/>
      <c r="BF427" s="164"/>
      <c r="BG427" s="164"/>
      <c r="BH427" s="164"/>
      <c r="BI427" s="164"/>
      <c r="BJ427" s="165"/>
      <c r="BK427" s="164"/>
      <c r="BL427" s="165"/>
      <c r="BM427" s="165"/>
      <c r="BN427" s="165"/>
      <c r="BO427" s="165"/>
      <c r="BP427" s="165"/>
      <c r="BQ427" s="165"/>
      <c r="BR427" s="165"/>
      <c r="BS427" s="289"/>
      <c r="BT427" s="297">
        <v>57</v>
      </c>
      <c r="BU427" s="284">
        <v>79.099999999999994</v>
      </c>
      <c r="BV427" s="298">
        <v>-1</v>
      </c>
      <c r="BW427" s="297"/>
      <c r="BX427" s="297"/>
      <c r="BY427" s="297"/>
      <c r="BZ427" s="297"/>
      <c r="CA427" s="284"/>
      <c r="CB427" s="298"/>
      <c r="CC427" s="297"/>
      <c r="CD427" s="284"/>
      <c r="CE427" s="352"/>
      <c r="CF427" s="298"/>
      <c r="CG427" s="297"/>
      <c r="CH427" s="284"/>
      <c r="CI427" s="352"/>
      <c r="CJ427" s="298"/>
      <c r="CK427" s="297"/>
      <c r="CL427" s="284"/>
      <c r="CM427" s="352"/>
      <c r="CN427" s="298"/>
      <c r="CO427" s="297"/>
      <c r="CP427" s="284"/>
      <c r="CQ427" s="352"/>
      <c r="CR427" s="298"/>
      <c r="CS427" s="297"/>
      <c r="CT427" s="284"/>
      <c r="CU427" s="352"/>
      <c r="CV427" s="352"/>
      <c r="CW427" s="298"/>
      <c r="CX427" s="297"/>
      <c r="CY427" s="284"/>
      <c r="CZ427" s="352"/>
      <c r="DA427" s="352"/>
      <c r="DB427" s="298"/>
      <c r="DC427" s="297"/>
      <c r="DD427" s="284"/>
      <c r="DE427" s="352"/>
      <c r="DF427" s="352"/>
      <c r="DG427" s="298"/>
      <c r="DH427" s="320">
        <v>-1</v>
      </c>
      <c r="DI427" s="319">
        <v>0</v>
      </c>
      <c r="DJ427" s="163">
        <v>57</v>
      </c>
      <c r="DK427" s="163">
        <v>0</v>
      </c>
      <c r="DL427" s="163">
        <v>0</v>
      </c>
      <c r="DM427" s="163">
        <v>4</v>
      </c>
      <c r="DN427" s="163">
        <v>4</v>
      </c>
      <c r="DO427" s="163">
        <v>2</v>
      </c>
      <c r="DP427" s="165">
        <v>79.099999999999994</v>
      </c>
      <c r="DQ427" s="165"/>
      <c r="DR427" s="165">
        <v>79.100000381469698</v>
      </c>
      <c r="DS427" s="163">
        <v>340</v>
      </c>
      <c r="DT427" s="163">
        <v>70</v>
      </c>
      <c r="DU427" s="163">
        <v>43</v>
      </c>
      <c r="DV427" s="163">
        <v>32</v>
      </c>
      <c r="DW427" s="163">
        <v>6</v>
      </c>
      <c r="DX427" s="163">
        <v>30</v>
      </c>
      <c r="DY427" s="163">
        <v>1</v>
      </c>
      <c r="DZ427" s="163">
        <v>8</v>
      </c>
      <c r="EA427" s="163">
        <v>4</v>
      </c>
      <c r="EB427" s="163">
        <v>1</v>
      </c>
      <c r="EC427" s="163">
        <v>85</v>
      </c>
      <c r="ED427" s="165">
        <v>9.6428591520993692</v>
      </c>
      <c r="EE427" s="165">
        <v>3.4033620536821299</v>
      </c>
      <c r="EF427" s="165">
        <v>0.68067241073642604</v>
      </c>
      <c r="EG427" s="165">
        <v>7.9411781252582996</v>
      </c>
      <c r="EH427" s="166">
        <v>1.26050446432671</v>
      </c>
      <c r="EI427" s="165">
        <v>100.411644218837</v>
      </c>
      <c r="EJ427" s="164">
        <v>0.231788079470198</v>
      </c>
      <c r="EK427" s="164">
        <v>0.303317535545023</v>
      </c>
      <c r="EL427" s="283">
        <v>0.41013824799999998</v>
      </c>
      <c r="EM427" s="283">
        <v>0.24423963100000001</v>
      </c>
      <c r="EN427" s="283">
        <v>0.34562211900000001</v>
      </c>
      <c r="EO427" s="283">
        <v>7.3732720000000002E-2</v>
      </c>
      <c r="EP427" s="283">
        <v>0.35023040999999999</v>
      </c>
      <c r="EQ427" s="283">
        <v>0.1</v>
      </c>
      <c r="ER427" s="165">
        <v>-1.19190647461602</v>
      </c>
      <c r="ES427" s="166">
        <v>3.6302528572609298</v>
      </c>
      <c r="ET427" s="166">
        <v>4.34</v>
      </c>
      <c r="EU427" s="166">
        <v>3.4439996151169598</v>
      </c>
      <c r="EV427" s="166">
        <v>3.8903176180102501</v>
      </c>
      <c r="EW427" s="166">
        <v>3.5644766985929999</v>
      </c>
      <c r="EX427" s="289">
        <v>0.64109408855438199</v>
      </c>
    </row>
    <row r="428" spans="1:154" ht="13" customHeight="1">
      <c r="A428" s="160" t="s">
        <v>567</v>
      </c>
      <c r="B428" s="160">
        <v>12301</v>
      </c>
      <c r="C428" s="160">
        <v>21132</v>
      </c>
      <c r="D428" s="160">
        <v>664747</v>
      </c>
      <c r="E428" s="160" t="s">
        <v>188</v>
      </c>
      <c r="G428" s="175"/>
      <c r="H428" s="162" t="s">
        <v>259</v>
      </c>
      <c r="I428" s="162" t="s">
        <v>2963</v>
      </c>
      <c r="J428" s="160">
        <v>27</v>
      </c>
      <c r="K428" s="161">
        <v>1</v>
      </c>
      <c r="M428" s="184" t="s">
        <v>837</v>
      </c>
      <c r="Z428" s="163"/>
      <c r="AS428" s="283"/>
      <c r="AT428" s="283"/>
      <c r="AU428" s="283"/>
      <c r="AV428" s="283"/>
      <c r="AW428" s="283"/>
      <c r="AX428" s="283"/>
      <c r="AY428" s="363"/>
      <c r="AZ428" s="283"/>
      <c r="BA428" s="283"/>
      <c r="BB428" s="283"/>
      <c r="BC428" s="283"/>
      <c r="BD428" s="164"/>
      <c r="BE428" s="164"/>
      <c r="BF428" s="164"/>
      <c r="BG428" s="164"/>
      <c r="BH428" s="164"/>
      <c r="BI428" s="164"/>
      <c r="BJ428" s="165"/>
      <c r="BK428" s="164"/>
      <c r="BL428" s="165"/>
      <c r="BM428" s="165"/>
      <c r="BN428" s="165"/>
      <c r="BO428" s="165"/>
      <c r="BP428" s="165"/>
      <c r="BQ428" s="165"/>
      <c r="BR428" s="165"/>
      <c r="BS428" s="289"/>
      <c r="BT428" s="297">
        <v>60</v>
      </c>
      <c r="BU428" s="284">
        <v>56.1</v>
      </c>
      <c r="BV428" s="298">
        <v>0</v>
      </c>
      <c r="BW428" s="297"/>
      <c r="BX428" s="297"/>
      <c r="BY428" s="297"/>
      <c r="BZ428" s="297"/>
      <c r="CA428" s="284"/>
      <c r="CB428" s="298"/>
      <c r="CC428" s="297"/>
      <c r="CD428" s="284"/>
      <c r="CE428" s="352"/>
      <c r="CF428" s="298"/>
      <c r="CG428" s="297"/>
      <c r="CH428" s="284"/>
      <c r="CI428" s="352"/>
      <c r="CJ428" s="298"/>
      <c r="CK428" s="297"/>
      <c r="CL428" s="284"/>
      <c r="CM428" s="352"/>
      <c r="CN428" s="298"/>
      <c r="CO428" s="297"/>
      <c r="CP428" s="284"/>
      <c r="CQ428" s="352"/>
      <c r="CR428" s="298"/>
      <c r="CS428" s="297"/>
      <c r="CT428" s="284"/>
      <c r="CU428" s="352"/>
      <c r="CV428" s="352"/>
      <c r="CW428" s="298"/>
      <c r="CX428" s="297"/>
      <c r="CY428" s="284"/>
      <c r="CZ428" s="352"/>
      <c r="DA428" s="352"/>
      <c r="DB428" s="298"/>
      <c r="DC428" s="297"/>
      <c r="DD428" s="284"/>
      <c r="DE428" s="352"/>
      <c r="DF428" s="352"/>
      <c r="DG428" s="298"/>
      <c r="DH428" s="320">
        <v>0</v>
      </c>
      <c r="DI428" s="319">
        <v>0</v>
      </c>
      <c r="DJ428" s="163">
        <v>60</v>
      </c>
      <c r="DK428" s="163">
        <v>0</v>
      </c>
      <c r="DL428" s="163">
        <v>0</v>
      </c>
      <c r="DM428" s="163">
        <v>2</v>
      </c>
      <c r="DN428" s="163">
        <v>5</v>
      </c>
      <c r="DO428" s="163">
        <v>28</v>
      </c>
      <c r="DP428" s="165">
        <v>56.1</v>
      </c>
      <c r="DQ428" s="165"/>
      <c r="DR428" s="165">
        <v>56.099998474121001</v>
      </c>
      <c r="DS428" s="163">
        <v>242</v>
      </c>
      <c r="DT428" s="163">
        <v>42</v>
      </c>
      <c r="DU428" s="163">
        <v>31</v>
      </c>
      <c r="DV428" s="163">
        <v>25</v>
      </c>
      <c r="DW428" s="163">
        <v>6</v>
      </c>
      <c r="DX428" s="163">
        <v>31</v>
      </c>
      <c r="DY428" s="163">
        <v>1</v>
      </c>
      <c r="DZ428" s="163">
        <v>6</v>
      </c>
      <c r="EA428" s="163">
        <v>1</v>
      </c>
      <c r="EB428" s="163">
        <v>1</v>
      </c>
      <c r="EC428" s="163">
        <v>55</v>
      </c>
      <c r="ED428" s="165">
        <v>8.7869830418859198</v>
      </c>
      <c r="EE428" s="165">
        <v>4.9526631690629701</v>
      </c>
      <c r="EF428" s="165">
        <v>0.95857996820573599</v>
      </c>
      <c r="EG428" s="165">
        <v>6.7100597774401498</v>
      </c>
      <c r="EH428" s="166">
        <v>1.2958581051670099</v>
      </c>
      <c r="EI428" s="165">
        <v>100.61952677317301</v>
      </c>
      <c r="EJ428" s="164">
        <v>0.20487804878048699</v>
      </c>
      <c r="EK428" s="164">
        <v>0.25</v>
      </c>
      <c r="EL428" s="283">
        <v>0.326530612</v>
      </c>
      <c r="EM428" s="283">
        <v>0.197278911</v>
      </c>
      <c r="EN428" s="283">
        <v>0.47619047599999997</v>
      </c>
      <c r="EO428" s="283">
        <v>6.6666669999999997E-2</v>
      </c>
      <c r="EP428" s="283">
        <v>0.38</v>
      </c>
      <c r="EQ428" s="283">
        <v>0.10951894</v>
      </c>
      <c r="ER428" s="165">
        <v>0.18255529071882001</v>
      </c>
      <c r="ES428" s="166">
        <v>3.9940832008572298</v>
      </c>
      <c r="ET428" s="166">
        <v>3.78</v>
      </c>
      <c r="EU428" s="166">
        <v>4.56905562348829</v>
      </c>
      <c r="EV428" s="166">
        <v>5.0633875323311504</v>
      </c>
      <c r="EW428" s="166">
        <v>4.4756699190684799</v>
      </c>
      <c r="EX428" s="289">
        <v>0.25929877161979598</v>
      </c>
    </row>
    <row r="429" spans="1:154" ht="13" customHeight="1">
      <c r="A429" s="160" t="s">
        <v>567</v>
      </c>
      <c r="B429" s="160">
        <v>10894</v>
      </c>
      <c r="C429" s="160">
        <v>19867</v>
      </c>
      <c r="D429" s="160">
        <v>656288</v>
      </c>
      <c r="E429" s="160" t="s">
        <v>18</v>
      </c>
      <c r="G429" s="175"/>
      <c r="H429" s="168" t="s">
        <v>1129</v>
      </c>
      <c r="I429" s="169" t="s">
        <v>408</v>
      </c>
      <c r="J429" s="170">
        <v>28</v>
      </c>
      <c r="K429" s="161">
        <v>1</v>
      </c>
      <c r="M429" s="184" t="s">
        <v>837</v>
      </c>
      <c r="Z429" s="163"/>
      <c r="AS429" s="283"/>
      <c r="AT429" s="283"/>
      <c r="AU429" s="283"/>
      <c r="AV429" s="283"/>
      <c r="AW429" s="283"/>
      <c r="AX429" s="283"/>
      <c r="AY429" s="363"/>
      <c r="AZ429" s="283"/>
      <c r="BA429" s="283"/>
      <c r="BB429" s="283"/>
      <c r="BC429" s="283"/>
      <c r="BD429" s="164"/>
      <c r="BE429" s="164"/>
      <c r="BF429" s="164"/>
      <c r="BG429" s="164"/>
      <c r="BH429" s="164"/>
      <c r="BI429" s="164"/>
      <c r="BJ429" s="165"/>
      <c r="BK429" s="164"/>
      <c r="BL429" s="165"/>
      <c r="BM429" s="165"/>
      <c r="BN429" s="165"/>
      <c r="BO429" s="165"/>
      <c r="BP429" s="165"/>
      <c r="BQ429" s="165"/>
      <c r="BR429" s="165"/>
      <c r="BS429" s="289"/>
      <c r="BT429" s="297">
        <v>32</v>
      </c>
      <c r="BU429" s="284">
        <v>171.2</v>
      </c>
      <c r="BV429" s="298">
        <v>6</v>
      </c>
      <c r="BW429" s="297"/>
      <c r="BX429" s="297"/>
      <c r="BY429" s="297"/>
      <c r="BZ429" s="297"/>
      <c r="CA429" s="284"/>
      <c r="CB429" s="298"/>
      <c r="CC429" s="297"/>
      <c r="CD429" s="284"/>
      <c r="CE429" s="352"/>
      <c r="CF429" s="298"/>
      <c r="CG429" s="297"/>
      <c r="CH429" s="284"/>
      <c r="CI429" s="352"/>
      <c r="CJ429" s="298"/>
      <c r="CK429" s="297"/>
      <c r="CL429" s="284"/>
      <c r="CM429" s="352"/>
      <c r="CN429" s="298"/>
      <c r="CO429" s="297"/>
      <c r="CP429" s="284"/>
      <c r="CQ429" s="352"/>
      <c r="CR429" s="298"/>
      <c r="CS429" s="297"/>
      <c r="CT429" s="284"/>
      <c r="CU429" s="352"/>
      <c r="CV429" s="352"/>
      <c r="CW429" s="298"/>
      <c r="CX429" s="297"/>
      <c r="CY429" s="284"/>
      <c r="CZ429" s="352"/>
      <c r="DA429" s="352"/>
      <c r="DB429" s="298"/>
      <c r="DC429" s="297"/>
      <c r="DD429" s="284"/>
      <c r="DE429" s="352"/>
      <c r="DF429" s="352"/>
      <c r="DG429" s="298"/>
      <c r="DH429" s="320">
        <v>6</v>
      </c>
      <c r="DI429" s="319">
        <v>0</v>
      </c>
      <c r="DJ429" s="163">
        <v>32</v>
      </c>
      <c r="DK429" s="163">
        <v>31</v>
      </c>
      <c r="DL429" s="163">
        <v>0</v>
      </c>
      <c r="DM429" s="163">
        <v>6</v>
      </c>
      <c r="DN429" s="163">
        <v>13</v>
      </c>
      <c r="DO429" s="163">
        <v>0</v>
      </c>
      <c r="DP429" s="165">
        <v>171.2</v>
      </c>
      <c r="DQ429" s="165">
        <v>165.19999694824199</v>
      </c>
      <c r="DR429" s="165">
        <v>6</v>
      </c>
      <c r="DS429" s="163">
        <v>739</v>
      </c>
      <c r="DT429" s="163">
        <v>174</v>
      </c>
      <c r="DU429" s="163">
        <v>105</v>
      </c>
      <c r="DV429" s="163">
        <v>99</v>
      </c>
      <c r="DW429" s="163">
        <v>31</v>
      </c>
      <c r="DX429" s="163">
        <v>66</v>
      </c>
      <c r="DY429" s="163">
        <v>1</v>
      </c>
      <c r="DZ429" s="163">
        <v>6</v>
      </c>
      <c r="EA429" s="163">
        <v>6</v>
      </c>
      <c r="EB429" s="163">
        <v>4</v>
      </c>
      <c r="EC429" s="163">
        <v>130</v>
      </c>
      <c r="ED429" s="165">
        <v>6.8155343844535903</v>
      </c>
      <c r="EE429" s="165">
        <v>3.4601943797995101</v>
      </c>
      <c r="EF429" s="165">
        <v>1.6252428147543101</v>
      </c>
      <c r="EG429" s="165">
        <v>9.1223306376532705</v>
      </c>
      <c r="EH429" s="166">
        <v>1.39805833527253</v>
      </c>
      <c r="EI429" s="165">
        <v>111.681847874158</v>
      </c>
      <c r="EJ429" s="164">
        <v>0.26086956521739102</v>
      </c>
      <c r="EK429" s="164">
        <v>0.282608695652173</v>
      </c>
      <c r="EL429" s="283">
        <v>0.40712945499999997</v>
      </c>
      <c r="EM429" s="283">
        <v>0.20075046899999999</v>
      </c>
      <c r="EN429" s="283">
        <v>0.39212007500000001</v>
      </c>
      <c r="EO429" s="283">
        <v>8.5661080000000001E-2</v>
      </c>
      <c r="EP429" s="283">
        <v>0.41713222</v>
      </c>
      <c r="EQ429" s="283">
        <v>0.10967967000000001</v>
      </c>
      <c r="ER429" s="165">
        <v>-0.84032539378739701</v>
      </c>
      <c r="ES429" s="166">
        <v>5.1902915696992702</v>
      </c>
      <c r="ET429" s="166">
        <v>4.71</v>
      </c>
      <c r="EU429" s="166">
        <v>5.2579508928102499</v>
      </c>
      <c r="EV429" s="166">
        <v>4.7513293863889103</v>
      </c>
      <c r="EW429" s="166">
        <v>4.84060692190618</v>
      </c>
      <c r="EX429" s="289">
        <v>0.211547937244176</v>
      </c>
    </row>
    <row r="430" spans="1:154" ht="13" customHeight="1">
      <c r="A430" s="160" t="s">
        <v>567</v>
      </c>
      <c r="B430" s="160">
        <v>12254</v>
      </c>
      <c r="C430" s="160">
        <v>21652</v>
      </c>
      <c r="D430" s="160">
        <v>665625</v>
      </c>
      <c r="E430" s="160" t="s">
        <v>563</v>
      </c>
      <c r="G430" s="175"/>
      <c r="H430" s="162" t="s">
        <v>2487</v>
      </c>
      <c r="I430" s="162" t="s">
        <v>451</v>
      </c>
      <c r="J430" s="161">
        <v>27</v>
      </c>
      <c r="K430" s="161">
        <v>1</v>
      </c>
      <c r="M430" s="184" t="s">
        <v>837</v>
      </c>
      <c r="Z430" s="163"/>
      <c r="AS430" s="283"/>
      <c r="AT430" s="283"/>
      <c r="AU430" s="283"/>
      <c r="AV430" s="283"/>
      <c r="AW430" s="283"/>
      <c r="AX430" s="283"/>
      <c r="AY430" s="363"/>
      <c r="AZ430" s="283"/>
      <c r="BA430" s="283"/>
      <c r="BB430" s="283"/>
      <c r="BC430" s="283"/>
      <c r="BD430" s="164"/>
      <c r="BE430" s="164"/>
      <c r="BF430" s="164"/>
      <c r="BG430" s="164"/>
      <c r="BH430" s="164"/>
      <c r="BI430" s="164"/>
      <c r="BJ430" s="165"/>
      <c r="BK430" s="164"/>
      <c r="BL430" s="165"/>
      <c r="BM430" s="165"/>
      <c r="BN430" s="165"/>
      <c r="BO430" s="165"/>
      <c r="BP430" s="165"/>
      <c r="BQ430" s="165"/>
      <c r="BR430" s="165"/>
      <c r="BS430" s="289"/>
      <c r="BT430" s="297">
        <v>52</v>
      </c>
      <c r="BU430" s="284">
        <v>51.1</v>
      </c>
      <c r="BV430" s="298">
        <v>-1</v>
      </c>
      <c r="BW430" s="297"/>
      <c r="BX430" s="297"/>
      <c r="BY430" s="297"/>
      <c r="BZ430" s="297"/>
      <c r="CA430" s="284"/>
      <c r="CB430" s="298"/>
      <c r="CC430" s="297"/>
      <c r="CD430" s="284"/>
      <c r="CE430" s="352"/>
      <c r="CF430" s="298"/>
      <c r="CG430" s="297"/>
      <c r="CH430" s="284"/>
      <c r="CI430" s="352"/>
      <c r="CJ430" s="298"/>
      <c r="CK430" s="297"/>
      <c r="CL430" s="284"/>
      <c r="CM430" s="352"/>
      <c r="CN430" s="298"/>
      <c r="CO430" s="297"/>
      <c r="CP430" s="284"/>
      <c r="CQ430" s="352"/>
      <c r="CR430" s="298"/>
      <c r="CS430" s="297"/>
      <c r="CT430" s="284"/>
      <c r="CU430" s="352"/>
      <c r="CV430" s="352"/>
      <c r="CW430" s="298"/>
      <c r="CX430" s="297"/>
      <c r="CY430" s="284"/>
      <c r="CZ430" s="352"/>
      <c r="DA430" s="352"/>
      <c r="DB430" s="298"/>
      <c r="DC430" s="297"/>
      <c r="DD430" s="284"/>
      <c r="DE430" s="352"/>
      <c r="DF430" s="352"/>
      <c r="DG430" s="298"/>
      <c r="DH430" s="320">
        <v>-1</v>
      </c>
      <c r="DI430" s="319">
        <v>0</v>
      </c>
      <c r="DJ430" s="163">
        <v>52</v>
      </c>
      <c r="DK430" s="163">
        <v>0</v>
      </c>
      <c r="DL430" s="163">
        <v>0</v>
      </c>
      <c r="DM430" s="163">
        <v>7</v>
      </c>
      <c r="DN430" s="163">
        <v>4</v>
      </c>
      <c r="DO430" s="163">
        <v>2</v>
      </c>
      <c r="DP430" s="165">
        <v>51.1</v>
      </c>
      <c r="DQ430" s="165"/>
      <c r="DR430" s="165">
        <v>51.099998474121001</v>
      </c>
      <c r="DS430" s="163">
        <v>227</v>
      </c>
      <c r="DT430" s="163">
        <v>52</v>
      </c>
      <c r="DU430" s="163">
        <v>22</v>
      </c>
      <c r="DV430" s="163">
        <v>17</v>
      </c>
      <c r="DW430" s="163">
        <v>4</v>
      </c>
      <c r="DX430" s="163">
        <v>27</v>
      </c>
      <c r="DY430" s="163">
        <v>3</v>
      </c>
      <c r="DZ430" s="163">
        <v>2</v>
      </c>
      <c r="EA430" s="163">
        <v>6</v>
      </c>
      <c r="EB430" s="163">
        <v>1</v>
      </c>
      <c r="EC430" s="163">
        <v>47</v>
      </c>
      <c r="ED430" s="165">
        <v>8.2402611690825402</v>
      </c>
      <c r="EE430" s="165">
        <v>4.7337670545793298</v>
      </c>
      <c r="EF430" s="165">
        <v>0.70129882290064205</v>
      </c>
      <c r="EG430" s="165">
        <v>9.1168846977083504</v>
      </c>
      <c r="EH430" s="166">
        <v>1.53896130580974</v>
      </c>
      <c r="EI430" s="165">
        <v>119.495767086971</v>
      </c>
      <c r="EJ430" s="164">
        <v>0.26262626262626199</v>
      </c>
      <c r="EK430" s="164">
        <v>0.32653061224489699</v>
      </c>
      <c r="EL430" s="283">
        <v>0.573333333</v>
      </c>
      <c r="EM430" s="283">
        <v>0.18</v>
      </c>
      <c r="EN430" s="283">
        <v>0.24666666600000001</v>
      </c>
      <c r="EO430" s="283">
        <v>5.298013E-2</v>
      </c>
      <c r="EP430" s="283">
        <v>0.40397350999999998</v>
      </c>
      <c r="EQ430" s="283">
        <v>0.12409639</v>
      </c>
      <c r="ER430" s="165">
        <v>-0.17562877168334501</v>
      </c>
      <c r="ES430" s="166">
        <v>2.9805199973277299</v>
      </c>
      <c r="ET430" s="166">
        <v>4.16</v>
      </c>
      <c r="EU430" s="166">
        <v>4.0433121615908902</v>
      </c>
      <c r="EV430" s="166">
        <v>4.1202191458823103</v>
      </c>
      <c r="EW430" s="166">
        <v>4.1226277468613102</v>
      </c>
      <c r="EX430" s="289">
        <v>0.113224670290946</v>
      </c>
    </row>
    <row r="431" spans="1:154" ht="13" customHeight="1">
      <c r="A431" s="160" t="s">
        <v>567</v>
      </c>
      <c r="B431" s="160">
        <v>12674</v>
      </c>
      <c r="C431" s="160">
        <v>25595</v>
      </c>
      <c r="D431" s="160">
        <v>675540</v>
      </c>
      <c r="E431" s="160" t="s">
        <v>3331</v>
      </c>
      <c r="G431" s="175"/>
      <c r="H431" s="162" t="s">
        <v>3066</v>
      </c>
      <c r="I431" s="162" t="s">
        <v>3067</v>
      </c>
      <c r="J431" s="160">
        <v>25</v>
      </c>
      <c r="K431" s="161">
        <v>1</v>
      </c>
      <c r="Z431" s="163"/>
      <c r="AS431" s="283"/>
      <c r="AT431" s="283"/>
      <c r="AU431" s="283"/>
      <c r="AV431" s="283"/>
      <c r="AW431" s="283"/>
      <c r="AX431" s="283"/>
      <c r="AY431" s="363"/>
      <c r="AZ431" s="283"/>
      <c r="BA431" s="283"/>
      <c r="BB431" s="283"/>
      <c r="BC431" s="283"/>
      <c r="BD431" s="164"/>
      <c r="BE431" s="164"/>
      <c r="BF431" s="164"/>
      <c r="BG431" s="164"/>
      <c r="BH431" s="164"/>
      <c r="BI431" s="164"/>
      <c r="BJ431" s="165"/>
      <c r="BK431" s="164"/>
      <c r="BL431" s="165"/>
      <c r="BM431" s="165"/>
      <c r="BN431" s="165"/>
      <c r="BO431" s="165"/>
      <c r="BP431" s="165"/>
      <c r="BQ431" s="165"/>
      <c r="BR431" s="165"/>
      <c r="BS431" s="289"/>
      <c r="BT431" s="297">
        <v>16</v>
      </c>
      <c r="BU431" s="284">
        <v>42.2</v>
      </c>
      <c r="BV431" s="298">
        <v>0</v>
      </c>
      <c r="BW431" s="297"/>
      <c r="BX431" s="297"/>
      <c r="BY431" s="297"/>
      <c r="BZ431" s="297"/>
      <c r="CA431" s="284"/>
      <c r="CB431" s="298"/>
      <c r="CC431" s="297"/>
      <c r="CD431" s="284"/>
      <c r="CE431" s="352"/>
      <c r="CF431" s="298"/>
      <c r="CG431" s="297"/>
      <c r="CH431" s="284"/>
      <c r="CI431" s="352"/>
      <c r="CJ431" s="298"/>
      <c r="CK431" s="297"/>
      <c r="CL431" s="284"/>
      <c r="CM431" s="352"/>
      <c r="CN431" s="298"/>
      <c r="CO431" s="297"/>
      <c r="CP431" s="284"/>
      <c r="CQ431" s="352"/>
      <c r="CR431" s="298"/>
      <c r="CS431" s="297"/>
      <c r="CT431" s="284"/>
      <c r="CU431" s="352"/>
      <c r="CV431" s="352"/>
      <c r="CW431" s="298"/>
      <c r="CX431" s="297"/>
      <c r="CY431" s="284"/>
      <c r="CZ431" s="352"/>
      <c r="DA431" s="352"/>
      <c r="DB431" s="298"/>
      <c r="DC431" s="297"/>
      <c r="DD431" s="284"/>
      <c r="DE431" s="352"/>
      <c r="DF431" s="352"/>
      <c r="DG431" s="298"/>
      <c r="DH431" s="320">
        <v>0</v>
      </c>
      <c r="DI431" s="319">
        <v>0</v>
      </c>
      <c r="DJ431" s="163">
        <v>16</v>
      </c>
      <c r="DK431" s="163">
        <v>5</v>
      </c>
      <c r="DL431" s="163">
        <v>0</v>
      </c>
      <c r="DM431" s="163">
        <v>2</v>
      </c>
      <c r="DN431" s="163">
        <v>2</v>
      </c>
      <c r="DO431" s="163">
        <v>0</v>
      </c>
      <c r="DP431" s="165">
        <v>42.2</v>
      </c>
      <c r="DQ431" s="165">
        <v>22</v>
      </c>
      <c r="DR431" s="165">
        <v>20.199999809265101</v>
      </c>
      <c r="DS431" s="163">
        <v>172</v>
      </c>
      <c r="DT431" s="163">
        <v>38</v>
      </c>
      <c r="DU431" s="163">
        <v>23</v>
      </c>
      <c r="DV431" s="163">
        <v>22</v>
      </c>
      <c r="DW431" s="163">
        <v>8</v>
      </c>
      <c r="DX431" s="163">
        <v>7</v>
      </c>
      <c r="DY431" s="163">
        <v>1</v>
      </c>
      <c r="DZ431" s="163">
        <v>0</v>
      </c>
      <c r="EA431" s="163">
        <v>1</v>
      </c>
      <c r="EB431" s="163">
        <v>0</v>
      </c>
      <c r="EC431" s="163">
        <v>28</v>
      </c>
      <c r="ED431" s="165">
        <v>5.9062504840549401</v>
      </c>
      <c r="EE431" s="165">
        <v>1.4765626210137299</v>
      </c>
      <c r="EF431" s="165">
        <v>1.6875001383014101</v>
      </c>
      <c r="EG431" s="165">
        <v>8.0156256569317108</v>
      </c>
      <c r="EH431" s="166">
        <v>1.05468758643838</v>
      </c>
      <c r="EI431" s="165">
        <v>83.675575832815397</v>
      </c>
      <c r="EJ431" s="164">
        <v>0.23030303030303001</v>
      </c>
      <c r="EK431" s="164">
        <v>0.232558139534883</v>
      </c>
      <c r="EL431" s="283">
        <v>0.233576642</v>
      </c>
      <c r="EM431" s="283">
        <v>0.21167883200000001</v>
      </c>
      <c r="EN431" s="283">
        <v>0.55474452500000004</v>
      </c>
      <c r="EO431" s="283">
        <v>0.10948905</v>
      </c>
      <c r="EP431" s="283">
        <v>0.43065692999999999</v>
      </c>
      <c r="EQ431" s="283">
        <v>8.2942100000000005E-2</v>
      </c>
      <c r="ER431" s="165">
        <v>-0.60979432410735701</v>
      </c>
      <c r="ES431" s="166">
        <v>4.6406253803288804</v>
      </c>
      <c r="ET431" s="166">
        <v>5.2</v>
      </c>
      <c r="EU431" s="166">
        <v>4.78387626550394</v>
      </c>
      <c r="EV431" s="166">
        <v>5.0398136150417798</v>
      </c>
      <c r="EW431" s="166">
        <v>4.95527258419758</v>
      </c>
      <c r="EX431" s="289">
        <v>4.2962834239006001E-2</v>
      </c>
    </row>
    <row r="432" spans="1:154" ht="13" customHeight="1">
      <c r="A432" s="160" t="s">
        <v>567</v>
      </c>
      <c r="B432" s="160">
        <v>11968</v>
      </c>
      <c r="C432" s="160">
        <v>27477</v>
      </c>
      <c r="D432" s="160">
        <v>686826</v>
      </c>
      <c r="E432" s="160" t="s">
        <v>45</v>
      </c>
      <c r="G432" s="175"/>
      <c r="H432" s="162" t="s">
        <v>3549</v>
      </c>
      <c r="I432" s="162" t="s">
        <v>356</v>
      </c>
      <c r="J432" s="160">
        <v>26</v>
      </c>
      <c r="K432" s="161">
        <v>1</v>
      </c>
      <c r="Z432" s="163"/>
      <c r="AS432" s="283"/>
      <c r="AT432" s="283"/>
      <c r="AU432" s="283"/>
      <c r="AV432" s="283"/>
      <c r="AW432" s="283"/>
      <c r="AX432" s="283"/>
      <c r="AY432" s="363"/>
      <c r="AZ432" s="283"/>
      <c r="BA432" s="283"/>
      <c r="BB432" s="283"/>
      <c r="BC432" s="283"/>
      <c r="BD432" s="164"/>
      <c r="BE432" s="164"/>
      <c r="BF432" s="164"/>
      <c r="BG432" s="164"/>
      <c r="BH432" s="164"/>
      <c r="BI432" s="164"/>
      <c r="BJ432" s="165"/>
      <c r="BK432" s="164"/>
      <c r="BL432" s="165"/>
      <c r="BM432" s="165"/>
      <c r="BN432" s="165"/>
      <c r="BO432" s="165"/>
      <c r="BP432" s="165"/>
      <c r="BQ432" s="165"/>
      <c r="BR432" s="165"/>
      <c r="BS432" s="289"/>
      <c r="BT432" s="297">
        <v>44</v>
      </c>
      <c r="BU432" s="284">
        <v>59.1</v>
      </c>
      <c r="BV432" s="298">
        <v>1</v>
      </c>
      <c r="BW432" s="297"/>
      <c r="BX432" s="297"/>
      <c r="BY432" s="297"/>
      <c r="BZ432" s="297"/>
      <c r="CA432" s="284"/>
      <c r="CB432" s="298"/>
      <c r="CC432" s="297"/>
      <c r="CD432" s="284"/>
      <c r="CE432" s="352"/>
      <c r="CF432" s="298"/>
      <c r="CG432" s="297"/>
      <c r="CH432" s="284"/>
      <c r="CI432" s="352"/>
      <c r="CJ432" s="298"/>
      <c r="CK432" s="297"/>
      <c r="CL432" s="284"/>
      <c r="CM432" s="352"/>
      <c r="CN432" s="298"/>
      <c r="CO432" s="297"/>
      <c r="CP432" s="284"/>
      <c r="CQ432" s="352"/>
      <c r="CR432" s="298"/>
      <c r="CS432" s="297"/>
      <c r="CT432" s="284"/>
      <c r="CU432" s="352"/>
      <c r="CV432" s="352"/>
      <c r="CW432" s="298"/>
      <c r="CX432" s="297"/>
      <c r="CY432" s="284"/>
      <c r="CZ432" s="352"/>
      <c r="DA432" s="352"/>
      <c r="DB432" s="298"/>
      <c r="DC432" s="297"/>
      <c r="DD432" s="284"/>
      <c r="DE432" s="352"/>
      <c r="DF432" s="352"/>
      <c r="DG432" s="298"/>
      <c r="DH432" s="320">
        <v>1</v>
      </c>
      <c r="DI432" s="319">
        <v>0</v>
      </c>
      <c r="DJ432" s="163">
        <v>44</v>
      </c>
      <c r="DK432" s="163">
        <v>0</v>
      </c>
      <c r="DL432" s="163">
        <v>0</v>
      </c>
      <c r="DM432" s="163">
        <v>1</v>
      </c>
      <c r="DN432" s="163">
        <v>2</v>
      </c>
      <c r="DO432" s="163">
        <v>0</v>
      </c>
      <c r="DP432" s="165">
        <v>59.1</v>
      </c>
      <c r="DQ432" s="165"/>
      <c r="DR432" s="165">
        <v>59.099998474121001</v>
      </c>
      <c r="DS432" s="163">
        <v>258</v>
      </c>
      <c r="DT432" s="163">
        <v>52</v>
      </c>
      <c r="DU432" s="163">
        <v>25</v>
      </c>
      <c r="DV432" s="163">
        <v>21</v>
      </c>
      <c r="DW432" s="163">
        <v>6</v>
      </c>
      <c r="DX432" s="163">
        <v>33</v>
      </c>
      <c r="DY432" s="163">
        <v>4</v>
      </c>
      <c r="DZ432" s="163">
        <v>5</v>
      </c>
      <c r="EA432" s="163">
        <v>4</v>
      </c>
      <c r="EB432" s="163">
        <v>0</v>
      </c>
      <c r="EC432" s="163">
        <v>38</v>
      </c>
      <c r="ED432" s="165">
        <v>5.7640454379345698</v>
      </c>
      <c r="EE432" s="165">
        <v>5.0056184066273897</v>
      </c>
      <c r="EF432" s="165">
        <v>0.91011243756861604</v>
      </c>
      <c r="EG432" s="165">
        <v>7.8876411255946701</v>
      </c>
      <c r="EH432" s="166">
        <v>1.43258439246911</v>
      </c>
      <c r="EI432" s="165">
        <v>111.235916230426</v>
      </c>
      <c r="EJ432" s="164">
        <v>0.236363636363636</v>
      </c>
      <c r="EK432" s="164">
        <v>0.26136363636363602</v>
      </c>
      <c r="EL432" s="283">
        <v>0.43406593399999999</v>
      </c>
      <c r="EM432" s="283">
        <v>0.19780219700000001</v>
      </c>
      <c r="EN432" s="283">
        <v>0.36813186799999997</v>
      </c>
      <c r="EO432" s="283">
        <v>7.1428569999999997E-2</v>
      </c>
      <c r="EP432" s="283">
        <v>0.40109889999999998</v>
      </c>
      <c r="EQ432" s="283">
        <v>9.4246029999999995E-2</v>
      </c>
      <c r="ER432" s="165">
        <v>0.83133141976597102</v>
      </c>
      <c r="ES432" s="166">
        <v>3.18539353149015</v>
      </c>
      <c r="ET432" s="166">
        <v>5.27</v>
      </c>
      <c r="EU432" s="166">
        <v>5.1217449803347002</v>
      </c>
      <c r="EV432" s="166">
        <v>5.51462781485293</v>
      </c>
      <c r="EW432" s="166">
        <v>5.3361538675090197</v>
      </c>
      <c r="EX432" s="289">
        <v>-0.59171038866043002</v>
      </c>
    </row>
    <row r="433" spans="1:272" ht="13" customHeight="1">
      <c r="A433" s="160" t="s">
        <v>567</v>
      </c>
      <c r="B433" s="160">
        <v>11715</v>
      </c>
      <c r="C433" s="160">
        <v>21170</v>
      </c>
      <c r="D433" s="160">
        <v>666204</v>
      </c>
      <c r="E433" s="160" t="s">
        <v>354</v>
      </c>
      <c r="G433" s="175"/>
      <c r="H433" s="162" t="s">
        <v>346</v>
      </c>
      <c r="I433" s="162" t="s">
        <v>1754</v>
      </c>
      <c r="J433" s="161">
        <v>30</v>
      </c>
      <c r="K433" s="161">
        <v>1</v>
      </c>
      <c r="M433" s="184" t="s">
        <v>837</v>
      </c>
      <c r="Z433" s="163"/>
      <c r="AS433" s="283"/>
      <c r="AT433" s="283"/>
      <c r="AU433" s="283"/>
      <c r="AV433" s="283"/>
      <c r="AW433" s="283"/>
      <c r="AX433" s="283"/>
      <c r="AY433" s="363"/>
      <c r="AZ433" s="283"/>
      <c r="BA433" s="283"/>
      <c r="BB433" s="283"/>
      <c r="BC433" s="283"/>
      <c r="BD433" s="164"/>
      <c r="BE433" s="164"/>
      <c r="BF433" s="164"/>
      <c r="BG433" s="164"/>
      <c r="BH433" s="164"/>
      <c r="BI433" s="164"/>
      <c r="BJ433" s="165"/>
      <c r="BK433" s="164"/>
      <c r="BL433" s="165"/>
      <c r="BM433" s="165"/>
      <c r="BN433" s="165"/>
      <c r="BO433" s="165"/>
      <c r="BP433" s="165"/>
      <c r="BQ433" s="165"/>
      <c r="BR433" s="165"/>
      <c r="BS433" s="289"/>
      <c r="BT433" s="297">
        <v>25</v>
      </c>
      <c r="BU433" s="284">
        <v>25.2</v>
      </c>
      <c r="BV433" s="298">
        <v>0</v>
      </c>
      <c r="BW433" s="297"/>
      <c r="BX433" s="297"/>
      <c r="BY433" s="297"/>
      <c r="BZ433" s="297"/>
      <c r="CA433" s="284"/>
      <c r="CB433" s="298"/>
      <c r="CC433" s="297"/>
      <c r="CD433" s="284"/>
      <c r="CE433" s="352"/>
      <c r="CF433" s="298"/>
      <c r="CG433" s="297"/>
      <c r="CH433" s="284"/>
      <c r="CI433" s="352"/>
      <c r="CJ433" s="298"/>
      <c r="CK433" s="297"/>
      <c r="CL433" s="284"/>
      <c r="CM433" s="352"/>
      <c r="CN433" s="298"/>
      <c r="CO433" s="297"/>
      <c r="CP433" s="284"/>
      <c r="CQ433" s="352"/>
      <c r="CR433" s="298"/>
      <c r="CS433" s="297"/>
      <c r="CT433" s="284"/>
      <c r="CU433" s="352"/>
      <c r="CV433" s="352"/>
      <c r="CW433" s="298"/>
      <c r="CX433" s="297"/>
      <c r="CY433" s="284"/>
      <c r="CZ433" s="352"/>
      <c r="DA433" s="352"/>
      <c r="DB433" s="298"/>
      <c r="DC433" s="297"/>
      <c r="DD433" s="284"/>
      <c r="DE433" s="352"/>
      <c r="DF433" s="352"/>
      <c r="DG433" s="298"/>
      <c r="DH433" s="320">
        <v>0</v>
      </c>
      <c r="DI433" s="319">
        <v>0</v>
      </c>
      <c r="DJ433" s="163">
        <v>25</v>
      </c>
      <c r="DK433" s="163">
        <v>0</v>
      </c>
      <c r="DL433" s="163">
        <v>0</v>
      </c>
      <c r="DM433" s="163">
        <v>1</v>
      </c>
      <c r="DN433" s="163">
        <v>3</v>
      </c>
      <c r="DO433" s="163">
        <v>1</v>
      </c>
      <c r="DP433" s="165">
        <v>25.2</v>
      </c>
      <c r="DQ433" s="165"/>
      <c r="DR433" s="165">
        <v>25.2000007629394</v>
      </c>
      <c r="DS433" s="163">
        <v>117</v>
      </c>
      <c r="DT433" s="163">
        <v>21</v>
      </c>
      <c r="DU433" s="163">
        <v>18</v>
      </c>
      <c r="DV433" s="163">
        <v>14</v>
      </c>
      <c r="DW433" s="163">
        <v>6</v>
      </c>
      <c r="DX433" s="163">
        <v>19</v>
      </c>
      <c r="DY433" s="163">
        <v>0</v>
      </c>
      <c r="DZ433" s="163">
        <v>1</v>
      </c>
      <c r="EA433" s="163">
        <v>0</v>
      </c>
      <c r="EB433" s="163">
        <v>0</v>
      </c>
      <c r="EC433" s="163">
        <v>25</v>
      </c>
      <c r="ED433" s="165">
        <v>8.76623528625802</v>
      </c>
      <c r="EE433" s="165">
        <v>6.6623388175561002</v>
      </c>
      <c r="EF433" s="165">
        <v>2.1038964687019202</v>
      </c>
      <c r="EG433" s="165">
        <v>7.3636376404567399</v>
      </c>
      <c r="EH433" s="166">
        <v>1.5584418286680899</v>
      </c>
      <c r="EI433" s="165">
        <v>124.49384896096301</v>
      </c>
      <c r="EJ433" s="164">
        <v>0.216494845360824</v>
      </c>
      <c r="EK433" s="164">
        <v>0.22727272727272699</v>
      </c>
      <c r="EL433" s="283">
        <v>0.32394366099999999</v>
      </c>
      <c r="EM433" s="283">
        <v>9.8591549000000001E-2</v>
      </c>
      <c r="EN433" s="283">
        <v>0.57746478800000001</v>
      </c>
      <c r="EO433" s="283">
        <v>0.18055556</v>
      </c>
      <c r="EP433" s="283">
        <v>0.31944444</v>
      </c>
      <c r="EQ433" s="283">
        <v>0.10888889</v>
      </c>
      <c r="ER433" s="165">
        <v>0.441679295329171</v>
      </c>
      <c r="ES433" s="166">
        <v>4.9090917603044897</v>
      </c>
      <c r="ET433" s="166">
        <v>5.34</v>
      </c>
      <c r="EU433" s="166">
        <v>6.5952606560348901</v>
      </c>
      <c r="EV433" s="166">
        <v>5.9717402301295603</v>
      </c>
      <c r="EW433" s="166">
        <v>5.2544612780334798</v>
      </c>
      <c r="EX433" s="289">
        <v>-0.68889772891998202</v>
      </c>
    </row>
    <row r="434" spans="1:272" s="167" customFormat="1" ht="13" customHeight="1">
      <c r="A434" s="200" t="s">
        <v>567</v>
      </c>
      <c r="B434" s="200">
        <v>11894</v>
      </c>
      <c r="C434" s="200">
        <v>20517</v>
      </c>
      <c r="D434" s="200">
        <v>680704</v>
      </c>
      <c r="E434" s="200" t="s">
        <v>213</v>
      </c>
      <c r="F434" s="160"/>
      <c r="G434" s="175"/>
      <c r="H434" s="206" t="s">
        <v>2453</v>
      </c>
      <c r="I434" s="206" t="s">
        <v>220</v>
      </c>
      <c r="J434" s="175">
        <v>27</v>
      </c>
      <c r="K434" s="161">
        <v>1</v>
      </c>
      <c r="L434" s="175"/>
      <c r="M434" s="210" t="s">
        <v>837</v>
      </c>
      <c r="N434" s="211"/>
      <c r="O434" s="175"/>
      <c r="P434" s="161"/>
      <c r="Q434" s="175"/>
      <c r="R434" s="175"/>
      <c r="S434" s="175"/>
      <c r="T434" s="161"/>
      <c r="U434" s="161"/>
      <c r="V434" s="161"/>
      <c r="W434" s="161"/>
      <c r="X434" s="161"/>
      <c r="Y434" s="184"/>
      <c r="Z434" s="163"/>
      <c r="AA434" s="163"/>
      <c r="AB434" s="163"/>
      <c r="AC434" s="163"/>
      <c r="AD434" s="163"/>
      <c r="AE434" s="163"/>
      <c r="AF434" s="163"/>
      <c r="AG434" s="163"/>
      <c r="AH434" s="163"/>
      <c r="AI434" s="163"/>
      <c r="AJ434" s="163"/>
      <c r="AK434" s="163"/>
      <c r="AL434" s="163"/>
      <c r="AM434" s="163"/>
      <c r="AN434" s="163"/>
      <c r="AO434" s="163"/>
      <c r="AP434" s="163"/>
      <c r="AQ434" s="163"/>
      <c r="AR434" s="163"/>
      <c r="AS434" s="283"/>
      <c r="AT434" s="283"/>
      <c r="AU434" s="283"/>
      <c r="AV434" s="283"/>
      <c r="AW434" s="283"/>
      <c r="AX434" s="283"/>
      <c r="AY434" s="363"/>
      <c r="AZ434" s="283"/>
      <c r="BA434" s="283"/>
      <c r="BB434" s="283"/>
      <c r="BC434" s="283"/>
      <c r="BD434" s="164"/>
      <c r="BE434" s="164"/>
      <c r="BF434" s="164"/>
      <c r="BG434" s="164"/>
      <c r="BH434" s="164"/>
      <c r="BI434" s="164"/>
      <c r="BJ434" s="165"/>
      <c r="BK434" s="164"/>
      <c r="BL434" s="165"/>
      <c r="BM434" s="165"/>
      <c r="BN434" s="165"/>
      <c r="BO434" s="165"/>
      <c r="BP434" s="165"/>
      <c r="BQ434" s="165"/>
      <c r="BR434" s="165"/>
      <c r="BS434" s="289"/>
      <c r="BT434" s="297">
        <v>68</v>
      </c>
      <c r="BU434" s="284">
        <v>57.2</v>
      </c>
      <c r="BV434" s="298">
        <v>2</v>
      </c>
      <c r="BW434" s="297"/>
      <c r="BX434" s="297"/>
      <c r="BY434" s="297"/>
      <c r="BZ434" s="297"/>
      <c r="CA434" s="284"/>
      <c r="CB434" s="298"/>
      <c r="CC434" s="297"/>
      <c r="CD434" s="284"/>
      <c r="CE434" s="352"/>
      <c r="CF434" s="298"/>
      <c r="CG434" s="297"/>
      <c r="CH434" s="284"/>
      <c r="CI434" s="352"/>
      <c r="CJ434" s="298"/>
      <c r="CK434" s="297"/>
      <c r="CL434" s="284"/>
      <c r="CM434" s="352"/>
      <c r="CN434" s="298"/>
      <c r="CO434" s="297"/>
      <c r="CP434" s="284"/>
      <c r="CQ434" s="352"/>
      <c r="CR434" s="298"/>
      <c r="CS434" s="297"/>
      <c r="CT434" s="284"/>
      <c r="CU434" s="352"/>
      <c r="CV434" s="352"/>
      <c r="CW434" s="298"/>
      <c r="CX434" s="297"/>
      <c r="CY434" s="284"/>
      <c r="CZ434" s="352"/>
      <c r="DA434" s="352"/>
      <c r="DB434" s="298"/>
      <c r="DC434" s="297"/>
      <c r="DD434" s="284"/>
      <c r="DE434" s="352"/>
      <c r="DF434" s="352"/>
      <c r="DG434" s="298"/>
      <c r="DH434" s="320">
        <v>2</v>
      </c>
      <c r="DI434" s="319">
        <v>0</v>
      </c>
      <c r="DJ434" s="163">
        <v>68</v>
      </c>
      <c r="DK434" s="163">
        <v>1</v>
      </c>
      <c r="DL434" s="163">
        <v>0</v>
      </c>
      <c r="DM434" s="163">
        <v>8</v>
      </c>
      <c r="DN434" s="163">
        <v>0</v>
      </c>
      <c r="DO434" s="163">
        <v>1</v>
      </c>
      <c r="DP434" s="165">
        <v>57.2</v>
      </c>
      <c r="DQ434" s="165">
        <v>1</v>
      </c>
      <c r="DR434" s="165">
        <v>56.200000762939403</v>
      </c>
      <c r="DS434" s="163">
        <v>246</v>
      </c>
      <c r="DT434" s="163">
        <v>46</v>
      </c>
      <c r="DU434" s="163">
        <v>29</v>
      </c>
      <c r="DV434" s="163">
        <v>24</v>
      </c>
      <c r="DW434" s="163">
        <v>12</v>
      </c>
      <c r="DX434" s="163">
        <v>27</v>
      </c>
      <c r="DY434" s="163">
        <v>2</v>
      </c>
      <c r="DZ434" s="163">
        <v>6</v>
      </c>
      <c r="EA434" s="163">
        <v>1</v>
      </c>
      <c r="EB434" s="163">
        <v>0</v>
      </c>
      <c r="EC434" s="163">
        <v>68</v>
      </c>
      <c r="ED434" s="165">
        <v>10.612720039193</v>
      </c>
      <c r="EE434" s="165">
        <v>4.213874133209</v>
      </c>
      <c r="EF434" s="165">
        <v>1.87283294809289</v>
      </c>
      <c r="EG434" s="165">
        <v>7.17919296768941</v>
      </c>
      <c r="EH434" s="166">
        <v>1.2658963445442599</v>
      </c>
      <c r="EI434" s="165">
        <v>101.124280302857</v>
      </c>
      <c r="EJ434" s="164">
        <v>0.215962441314554</v>
      </c>
      <c r="EK434" s="164">
        <v>0.25563909774436</v>
      </c>
      <c r="EL434" s="283">
        <v>0.375886524</v>
      </c>
      <c r="EM434" s="283">
        <v>0.156028368</v>
      </c>
      <c r="EN434" s="283">
        <v>0.46808510599999997</v>
      </c>
      <c r="EO434" s="283">
        <v>0.11034483</v>
      </c>
      <c r="EP434" s="283">
        <v>0.42758621000000002</v>
      </c>
      <c r="EQ434" s="283">
        <v>0.15039841000000001</v>
      </c>
      <c r="ER434" s="165">
        <v>0.21640030979925501</v>
      </c>
      <c r="ES434" s="166">
        <v>3.7456658961857801</v>
      </c>
      <c r="ET434" s="166">
        <v>4.4000000000000004</v>
      </c>
      <c r="EU434" s="166">
        <v>5.2302730850304</v>
      </c>
      <c r="EV434" s="166">
        <v>4.2556879463028299</v>
      </c>
      <c r="EW434" s="166">
        <v>3.6152955981885602</v>
      </c>
      <c r="EX434" s="289">
        <v>-0.700187144335359</v>
      </c>
      <c r="EY434" s="291"/>
      <c r="EZ434" s="162"/>
      <c r="FA434" s="162"/>
      <c r="FB434" s="162"/>
      <c r="FC434" s="162"/>
      <c r="FD434" s="162"/>
      <c r="FE434" s="162"/>
      <c r="FF434" s="162"/>
      <c r="FG434" s="162"/>
      <c r="FH434" s="162"/>
      <c r="FI434" s="162"/>
      <c r="FJ434" s="162"/>
      <c r="FK434" s="162"/>
      <c r="FL434" s="162"/>
      <c r="FM434" s="162"/>
      <c r="FN434" s="162"/>
      <c r="FO434" s="162"/>
      <c r="FP434" s="162"/>
      <c r="FQ434" s="162"/>
      <c r="FR434" s="162"/>
      <c r="FS434" s="162"/>
      <c r="FT434" s="162"/>
      <c r="FU434" s="162"/>
      <c r="FV434" s="162"/>
      <c r="FW434" s="162"/>
      <c r="FX434" s="162"/>
      <c r="FY434" s="162"/>
      <c r="FZ434" s="162"/>
      <c r="GA434" s="162"/>
      <c r="GB434" s="162"/>
      <c r="GC434" s="162"/>
      <c r="GD434" s="162"/>
      <c r="GE434" s="162"/>
      <c r="GF434" s="162"/>
      <c r="GG434" s="162"/>
      <c r="GH434" s="162"/>
      <c r="GI434" s="162"/>
      <c r="GJ434" s="162"/>
      <c r="GK434" s="162"/>
      <c r="GL434" s="162"/>
      <c r="GM434" s="162"/>
      <c r="GN434" s="162"/>
      <c r="GO434" s="162"/>
      <c r="GP434" s="162"/>
      <c r="GQ434" s="162"/>
      <c r="GR434" s="162"/>
      <c r="GS434" s="162"/>
      <c r="GT434" s="162"/>
      <c r="GU434" s="162"/>
      <c r="GV434" s="162"/>
      <c r="GW434" s="162"/>
      <c r="GX434" s="162"/>
      <c r="GY434" s="162"/>
      <c r="GZ434" s="162"/>
      <c r="HA434" s="162"/>
      <c r="HB434" s="162"/>
      <c r="HC434" s="162"/>
      <c r="HD434" s="162"/>
      <c r="HE434" s="162"/>
      <c r="HF434" s="162"/>
      <c r="HG434" s="162"/>
      <c r="HH434" s="162"/>
      <c r="HI434" s="162"/>
      <c r="HJ434" s="162"/>
      <c r="HK434" s="162"/>
      <c r="HL434" s="162"/>
      <c r="HM434" s="162"/>
      <c r="HN434" s="162"/>
      <c r="HO434" s="162"/>
      <c r="HP434" s="162"/>
      <c r="HQ434" s="162"/>
      <c r="HR434" s="162"/>
      <c r="HS434" s="162"/>
      <c r="HT434" s="162"/>
      <c r="HU434" s="162"/>
      <c r="HV434" s="162"/>
      <c r="HW434" s="162"/>
      <c r="HX434" s="162"/>
      <c r="HY434" s="162"/>
      <c r="HZ434" s="162"/>
      <c r="IA434" s="162"/>
      <c r="IB434" s="162"/>
      <c r="IC434" s="162"/>
      <c r="ID434" s="162"/>
      <c r="IE434" s="162"/>
      <c r="IF434" s="162"/>
      <c r="IG434" s="162"/>
      <c r="IH434" s="162"/>
      <c r="II434" s="162"/>
      <c r="IJ434" s="162"/>
      <c r="IK434" s="162"/>
      <c r="IL434" s="162"/>
      <c r="IM434" s="162"/>
      <c r="IN434" s="162"/>
      <c r="IO434" s="162"/>
      <c r="IP434" s="162"/>
      <c r="IQ434" s="162"/>
      <c r="IR434" s="162"/>
      <c r="IS434" s="162"/>
      <c r="IT434" s="162"/>
      <c r="IU434" s="162"/>
      <c r="IV434" s="162"/>
      <c r="IW434" s="162"/>
      <c r="IX434" s="162"/>
      <c r="IY434" s="162"/>
      <c r="IZ434" s="162"/>
      <c r="JA434" s="162"/>
      <c r="JB434" s="162"/>
      <c r="JC434" s="162"/>
      <c r="JD434" s="162"/>
      <c r="JE434" s="162"/>
      <c r="JF434" s="162"/>
      <c r="JG434" s="162"/>
      <c r="JH434" s="162"/>
      <c r="JI434" s="162"/>
      <c r="JJ434" s="162"/>
      <c r="JK434" s="162"/>
      <c r="JL434" s="162"/>
    </row>
    <row r="435" spans="1:272" ht="13" customHeight="1">
      <c r="A435" s="160" t="s">
        <v>567</v>
      </c>
      <c r="B435" s="200">
        <v>11144</v>
      </c>
      <c r="C435" s="160">
        <v>19482</v>
      </c>
      <c r="D435" s="200"/>
      <c r="E435" s="200" t="s">
        <v>3331</v>
      </c>
      <c r="G435" s="175"/>
      <c r="H435" s="206" t="s">
        <v>2371</v>
      </c>
      <c r="I435" s="206" t="s">
        <v>136</v>
      </c>
      <c r="J435" s="175">
        <v>29</v>
      </c>
      <c r="K435" s="161">
        <v>1</v>
      </c>
      <c r="L435" s="175"/>
      <c r="M435" s="210" t="s">
        <v>46</v>
      </c>
      <c r="N435" s="211"/>
      <c r="O435" s="175"/>
      <c r="P435" s="175"/>
      <c r="Q435" s="175"/>
      <c r="R435" s="175"/>
      <c r="S435" s="175"/>
      <c r="T435" s="175"/>
      <c r="U435" s="175"/>
      <c r="V435" s="175"/>
      <c r="W435" s="175"/>
      <c r="X435" s="175"/>
      <c r="Y435" s="210"/>
      <c r="Z435" s="163"/>
      <c r="BT435" s="297"/>
      <c r="BU435" s="284"/>
      <c r="BV435" s="298"/>
      <c r="BW435" s="297"/>
      <c r="BX435" s="297"/>
      <c r="BY435" s="297"/>
      <c r="BZ435" s="297"/>
      <c r="CA435" s="284"/>
      <c r="CB435" s="298"/>
      <c r="CC435" s="297"/>
      <c r="CD435" s="284"/>
      <c r="CE435" s="352"/>
      <c r="CF435" s="298"/>
      <c r="CG435" s="297"/>
      <c r="CH435" s="284"/>
      <c r="CI435" s="352"/>
      <c r="CJ435" s="298"/>
      <c r="CK435" s="297"/>
      <c r="CL435" s="284"/>
      <c r="CM435" s="352"/>
      <c r="CN435" s="298"/>
      <c r="CO435" s="297"/>
      <c r="CP435" s="284"/>
      <c r="CQ435" s="352"/>
      <c r="CR435" s="298"/>
      <c r="CS435" s="297"/>
      <c r="CT435" s="284"/>
      <c r="CU435" s="352"/>
      <c r="CV435" s="352"/>
      <c r="CW435" s="298"/>
      <c r="CX435" s="297"/>
      <c r="CY435" s="284"/>
      <c r="CZ435" s="352"/>
      <c r="DA435" s="352"/>
      <c r="DB435" s="298"/>
      <c r="DC435" s="297"/>
      <c r="DD435" s="284"/>
      <c r="DE435" s="352"/>
      <c r="DF435" s="352"/>
      <c r="DG435" s="298"/>
      <c r="DH435" s="320"/>
      <c r="DI435" s="318"/>
      <c r="DP435" s="165"/>
      <c r="DQ435" s="165"/>
      <c r="DR435" s="165"/>
      <c r="ED435" s="165"/>
      <c r="EE435" s="165"/>
      <c r="EF435" s="165"/>
      <c r="EG435" s="165"/>
      <c r="EH435" s="166"/>
      <c r="EI435" s="166"/>
      <c r="EJ435" s="164"/>
      <c r="EK435" s="164"/>
      <c r="EL435" s="283"/>
      <c r="EM435" s="283"/>
      <c r="EN435" s="283"/>
      <c r="EO435" s="283"/>
      <c r="EP435" s="283"/>
      <c r="EQ435" s="283"/>
      <c r="ER435" s="165"/>
      <c r="ES435" s="166"/>
      <c r="ET435" s="166"/>
      <c r="EU435" s="166"/>
      <c r="EV435" s="166"/>
      <c r="EW435" s="166"/>
      <c r="EX435" s="289"/>
    </row>
    <row r="436" spans="1:272" ht="13" customHeight="1">
      <c r="A436" s="160" t="s">
        <v>567</v>
      </c>
      <c r="B436" s="200">
        <v>10642</v>
      </c>
      <c r="C436" s="160">
        <v>19197</v>
      </c>
      <c r="D436" s="200">
        <v>669257</v>
      </c>
      <c r="E436" s="200" t="s">
        <v>15</v>
      </c>
      <c r="F436" s="200"/>
      <c r="G436" s="175"/>
      <c r="H436" s="162" t="s">
        <v>601</v>
      </c>
      <c r="I436" s="162" t="s">
        <v>108</v>
      </c>
      <c r="J436" s="161">
        <v>29</v>
      </c>
      <c r="K436" s="161">
        <v>2</v>
      </c>
      <c r="L436" s="161" t="s">
        <v>837</v>
      </c>
      <c r="Z436" s="163">
        <v>128</v>
      </c>
      <c r="AA436" s="163">
        <v>544</v>
      </c>
      <c r="AB436" s="163">
        <v>476</v>
      </c>
      <c r="AC436" s="163">
        <v>118</v>
      </c>
      <c r="AD436" s="163">
        <v>72</v>
      </c>
      <c r="AE436" s="163">
        <v>24</v>
      </c>
      <c r="AF436" s="163">
        <v>2</v>
      </c>
      <c r="AG436" s="163">
        <v>20</v>
      </c>
      <c r="AH436" s="163">
        <v>77</v>
      </c>
      <c r="AI436" s="163">
        <v>75</v>
      </c>
      <c r="AJ436" s="163">
        <v>1</v>
      </c>
      <c r="AK436" s="163">
        <v>1</v>
      </c>
      <c r="AL436" s="163">
        <v>51</v>
      </c>
      <c r="AM436" s="163">
        <v>6</v>
      </c>
      <c r="AN436" s="163">
        <v>105</v>
      </c>
      <c r="AO436" s="163">
        <v>9</v>
      </c>
      <c r="AP436" s="163">
        <v>8</v>
      </c>
      <c r="AQ436" s="163">
        <v>0</v>
      </c>
      <c r="AR436" s="163">
        <v>8</v>
      </c>
      <c r="AS436" s="283">
        <v>9.375E-2</v>
      </c>
      <c r="AT436" s="283">
        <v>0.19301470500000001</v>
      </c>
      <c r="AU436" s="283">
        <v>0.33862434000000002</v>
      </c>
      <c r="AV436" s="283">
        <v>0.27513228000000001</v>
      </c>
      <c r="AW436" s="283">
        <v>0.10817942</v>
      </c>
      <c r="AX436" s="283">
        <v>0.40897097999999998</v>
      </c>
      <c r="AY436" s="363">
        <v>109.083</v>
      </c>
      <c r="AZ436" s="283">
        <v>8.4029919999999994E-2</v>
      </c>
      <c r="BA436" s="283">
        <v>0.33068783000000002</v>
      </c>
      <c r="BB436" s="283">
        <v>0.19312169300000001</v>
      </c>
      <c r="BC436" s="283">
        <v>0.47619047599999997</v>
      </c>
      <c r="BD436" s="164">
        <v>0.27298050099999999</v>
      </c>
      <c r="BE436" s="164">
        <v>0.24789915900000001</v>
      </c>
      <c r="BF436" s="164">
        <v>0.327205882</v>
      </c>
      <c r="BG436" s="164">
        <v>0.43277310899999999</v>
      </c>
      <c r="BH436" s="164">
        <v>0.75997899099999999</v>
      </c>
      <c r="BI436" s="164">
        <v>0.18487395000000001</v>
      </c>
      <c r="BJ436" s="165">
        <v>117.697345140742</v>
      </c>
      <c r="BK436" s="164">
        <v>0.32575190909289897</v>
      </c>
      <c r="BL436" s="165">
        <v>6.8184820503409798</v>
      </c>
      <c r="BM436" s="165">
        <v>70.4545530170615</v>
      </c>
      <c r="BN436" s="165">
        <v>110.61832240025301</v>
      </c>
      <c r="BO436" s="165">
        <v>0.69218130073037898</v>
      </c>
      <c r="BP436" s="165">
        <v>-1.20321037294343</v>
      </c>
      <c r="BQ436" s="165">
        <v>26.236068395100801</v>
      </c>
      <c r="BR436" s="165">
        <v>5.7042132514942301</v>
      </c>
      <c r="BS436" s="289">
        <v>2.7096015771401398</v>
      </c>
      <c r="BT436" s="297"/>
      <c r="BU436" s="284"/>
      <c r="BV436" s="298"/>
      <c r="BW436" s="297">
        <v>121</v>
      </c>
      <c r="BX436" s="297">
        <v>1051.0999999999999</v>
      </c>
      <c r="BY436" s="297">
        <v>-5</v>
      </c>
      <c r="BZ436" s="297">
        <v>6</v>
      </c>
      <c r="CA436" s="284">
        <v>-3</v>
      </c>
      <c r="CB436" s="298">
        <v>-9</v>
      </c>
      <c r="CC436" s="297"/>
      <c r="CD436" s="284"/>
      <c r="CE436" s="352"/>
      <c r="CF436" s="298"/>
      <c r="CG436" s="297"/>
      <c r="CH436" s="284"/>
      <c r="CI436" s="352"/>
      <c r="CJ436" s="298"/>
      <c r="CK436" s="297"/>
      <c r="CL436" s="284"/>
      <c r="CM436" s="352"/>
      <c r="CN436" s="298"/>
      <c r="CO436" s="297"/>
      <c r="CP436" s="284"/>
      <c r="CQ436" s="352"/>
      <c r="CR436" s="298"/>
      <c r="CS436" s="297"/>
      <c r="CT436" s="284"/>
      <c r="CU436" s="352"/>
      <c r="CV436" s="352"/>
      <c r="CW436" s="298"/>
      <c r="CX436" s="297"/>
      <c r="CY436" s="284"/>
      <c r="CZ436" s="352"/>
      <c r="DA436" s="352"/>
      <c r="DB436" s="298"/>
      <c r="DC436" s="297"/>
      <c r="DD436" s="284"/>
      <c r="DE436" s="352"/>
      <c r="DF436" s="352"/>
      <c r="DG436" s="298"/>
      <c r="DH436" s="320">
        <v>-5</v>
      </c>
      <c r="DI436" s="319">
        <v>2.4418237209320002</v>
      </c>
      <c r="DP436" s="165"/>
      <c r="DQ436" s="165"/>
      <c r="DR436" s="165"/>
      <c r="ED436" s="165"/>
      <c r="EE436" s="165"/>
      <c r="EF436" s="165"/>
      <c r="EG436" s="165"/>
      <c r="EH436" s="166"/>
      <c r="EI436" s="165"/>
      <c r="EJ436" s="164"/>
      <c r="EK436" s="164"/>
      <c r="EL436" s="283"/>
      <c r="EM436" s="283"/>
      <c r="EN436" s="283"/>
      <c r="EO436" s="283"/>
      <c r="EP436" s="283"/>
      <c r="EQ436" s="283"/>
      <c r="ER436" s="165"/>
      <c r="ES436" s="166"/>
      <c r="ET436" s="166"/>
      <c r="EU436" s="166"/>
      <c r="EV436" s="166"/>
      <c r="EW436" s="166"/>
      <c r="EX436" s="289"/>
    </row>
    <row r="437" spans="1:272" ht="13" customHeight="1">
      <c r="A437" s="160" t="s">
        <v>567</v>
      </c>
      <c r="B437" s="160">
        <v>11849</v>
      </c>
      <c r="C437" s="160">
        <v>22209</v>
      </c>
      <c r="D437" s="160">
        <v>669087</v>
      </c>
      <c r="E437" s="160" t="s">
        <v>14</v>
      </c>
      <c r="G437" s="175"/>
      <c r="H437" s="162" t="s">
        <v>1747</v>
      </c>
      <c r="I437" s="162" t="s">
        <v>72</v>
      </c>
      <c r="J437" s="161">
        <v>26</v>
      </c>
      <c r="K437" s="161">
        <v>2</v>
      </c>
      <c r="L437" s="161" t="s">
        <v>837</v>
      </c>
      <c r="Z437" s="163">
        <v>3</v>
      </c>
      <c r="AA437" s="163">
        <v>4</v>
      </c>
      <c r="AB437" s="163">
        <v>3</v>
      </c>
      <c r="AC437" s="163">
        <v>0</v>
      </c>
      <c r="AD437" s="163">
        <v>0</v>
      </c>
      <c r="AE437" s="163">
        <v>0</v>
      </c>
      <c r="AF437" s="163">
        <v>0</v>
      </c>
      <c r="AG437" s="163">
        <v>0</v>
      </c>
      <c r="AH437" s="163">
        <v>0</v>
      </c>
      <c r="AI437" s="163">
        <v>0</v>
      </c>
      <c r="AJ437" s="163">
        <v>0</v>
      </c>
      <c r="AK437" s="163">
        <v>0</v>
      </c>
      <c r="AL437" s="163">
        <v>1</v>
      </c>
      <c r="AM437" s="163">
        <v>0</v>
      </c>
      <c r="AN437" s="163">
        <v>2</v>
      </c>
      <c r="AO437" s="163">
        <v>0</v>
      </c>
      <c r="AP437" s="163">
        <v>0</v>
      </c>
      <c r="AQ437" s="163">
        <v>0</v>
      </c>
      <c r="AR437" s="163">
        <v>0</v>
      </c>
      <c r="AS437" s="283">
        <v>0.25</v>
      </c>
      <c r="AT437" s="283">
        <v>0.5</v>
      </c>
      <c r="AU437" s="283">
        <v>0</v>
      </c>
      <c r="AV437" s="283">
        <v>1</v>
      </c>
      <c r="AW437" s="283">
        <v>0</v>
      </c>
      <c r="AX437" s="283">
        <v>0</v>
      </c>
      <c r="AY437" s="363">
        <v>72.165800000000004</v>
      </c>
      <c r="AZ437" s="283">
        <v>0.14285713999999999</v>
      </c>
      <c r="BA437" s="283">
        <v>0</v>
      </c>
      <c r="BB437" s="283">
        <v>1</v>
      </c>
      <c r="BC437" s="283">
        <v>0</v>
      </c>
      <c r="BD437" s="164">
        <v>0</v>
      </c>
      <c r="BE437" s="164">
        <v>0</v>
      </c>
      <c r="BF437" s="164">
        <v>0.25</v>
      </c>
      <c r="BG437" s="164">
        <v>0</v>
      </c>
      <c r="BH437" s="164">
        <v>0.25</v>
      </c>
      <c r="BI437" s="164">
        <v>0</v>
      </c>
      <c r="BJ437" s="165">
        <v>0</v>
      </c>
      <c r="BK437" s="164">
        <v>0.17228268086910201</v>
      </c>
      <c r="BL437" s="165">
        <v>-0.44394934275454501</v>
      </c>
      <c r="BM437" s="165">
        <v>2.39629437654587E-2</v>
      </c>
      <c r="BN437" s="165">
        <v>4.9952261670225404</v>
      </c>
      <c r="BO437" s="165">
        <v>-4.1620586788954798E-2</v>
      </c>
      <c r="BP437" s="165">
        <v>-7.8924223780632002E-3</v>
      </c>
      <c r="BQ437" s="165">
        <v>-4.5911428079631802E-3</v>
      </c>
      <c r="BR437" s="165">
        <v>-0.442713939634027</v>
      </c>
      <c r="BS437" s="289">
        <v>-4.7416280541698102E-4</v>
      </c>
      <c r="BT437" s="297"/>
      <c r="BU437" s="284"/>
      <c r="BV437" s="298"/>
      <c r="BW437" s="297">
        <v>2</v>
      </c>
      <c r="BX437" s="297">
        <v>11</v>
      </c>
      <c r="BY437" s="297">
        <v>0</v>
      </c>
      <c r="BZ437" s="297">
        <v>0</v>
      </c>
      <c r="CA437" s="284">
        <v>0</v>
      </c>
      <c r="CB437" s="298">
        <v>0</v>
      </c>
      <c r="CC437" s="297"/>
      <c r="CD437" s="284"/>
      <c r="CE437" s="352"/>
      <c r="CF437" s="298"/>
      <c r="CG437" s="297"/>
      <c r="CH437" s="284"/>
      <c r="CI437" s="352"/>
      <c r="CJ437" s="298"/>
      <c r="CK437" s="297"/>
      <c r="CL437" s="284"/>
      <c r="CM437" s="352"/>
      <c r="CN437" s="298"/>
      <c r="CO437" s="297"/>
      <c r="CP437" s="284"/>
      <c r="CQ437" s="352"/>
      <c r="CR437" s="298"/>
      <c r="CS437" s="297"/>
      <c r="CT437" s="284"/>
      <c r="CU437" s="352"/>
      <c r="CV437" s="352"/>
      <c r="CW437" s="298"/>
      <c r="CX437" s="297"/>
      <c r="CY437" s="284"/>
      <c r="CZ437" s="352"/>
      <c r="DA437" s="352"/>
      <c r="DB437" s="298"/>
      <c r="DC437" s="297"/>
      <c r="DD437" s="284"/>
      <c r="DE437" s="352"/>
      <c r="DF437" s="352"/>
      <c r="DG437" s="298"/>
      <c r="DH437" s="320">
        <v>0</v>
      </c>
      <c r="DI437" s="319">
        <v>0.30465907976031298</v>
      </c>
      <c r="DP437" s="165"/>
      <c r="DQ437" s="165"/>
      <c r="DR437" s="165"/>
      <c r="ED437" s="165"/>
      <c r="EE437" s="165"/>
      <c r="EF437" s="165"/>
      <c r="EG437" s="165"/>
      <c r="EH437" s="166"/>
      <c r="EI437" s="165"/>
      <c r="EJ437" s="164"/>
      <c r="EK437" s="164"/>
      <c r="EL437" s="283"/>
      <c r="EM437" s="283"/>
      <c r="EN437" s="283"/>
      <c r="EO437" s="283"/>
      <c r="EP437" s="283"/>
      <c r="EQ437" s="283"/>
      <c r="ER437" s="165"/>
      <c r="ES437" s="166"/>
      <c r="ET437" s="166"/>
      <c r="EU437" s="166"/>
      <c r="EV437" s="166"/>
      <c r="EW437" s="166"/>
      <c r="EX437" s="289"/>
    </row>
    <row r="438" spans="1:272" ht="13" customHeight="1">
      <c r="A438" s="160" t="s">
        <v>567</v>
      </c>
      <c r="B438" s="160">
        <v>10789</v>
      </c>
      <c r="C438" s="160">
        <v>15161</v>
      </c>
      <c r="D438" s="160">
        <v>641598</v>
      </c>
      <c r="E438" s="160" t="s">
        <v>598</v>
      </c>
      <c r="G438" s="175"/>
      <c r="H438" s="168" t="s">
        <v>1059</v>
      </c>
      <c r="I438" s="169" t="s">
        <v>144</v>
      </c>
      <c r="J438" s="170">
        <v>33</v>
      </c>
      <c r="K438" s="161">
        <v>2</v>
      </c>
      <c r="L438" s="161" t="s">
        <v>837</v>
      </c>
      <c r="Z438" s="163">
        <v>114</v>
      </c>
      <c r="AA438" s="163">
        <v>430</v>
      </c>
      <c r="AB438" s="163">
        <v>367</v>
      </c>
      <c r="AC438" s="163">
        <v>63</v>
      </c>
      <c r="AD438" s="163">
        <v>31</v>
      </c>
      <c r="AE438" s="163">
        <v>17</v>
      </c>
      <c r="AF438" s="163">
        <v>0</v>
      </c>
      <c r="AG438" s="163">
        <v>15</v>
      </c>
      <c r="AH438" s="163">
        <v>37</v>
      </c>
      <c r="AI438" s="163">
        <v>51</v>
      </c>
      <c r="AJ438" s="163">
        <v>0</v>
      </c>
      <c r="AK438" s="163">
        <v>0</v>
      </c>
      <c r="AL438" s="163">
        <v>53</v>
      </c>
      <c r="AM438" s="163">
        <v>0</v>
      </c>
      <c r="AN438" s="163">
        <v>133</v>
      </c>
      <c r="AO438" s="163">
        <v>7</v>
      </c>
      <c r="AP438" s="163">
        <v>3</v>
      </c>
      <c r="AQ438" s="163">
        <v>0</v>
      </c>
      <c r="AR438" s="163">
        <v>9</v>
      </c>
      <c r="AS438" s="283">
        <v>0.12325581300000001</v>
      </c>
      <c r="AT438" s="283">
        <v>0.30930232499999999</v>
      </c>
      <c r="AU438" s="283">
        <v>0.46835442999999999</v>
      </c>
      <c r="AV438" s="283">
        <v>0.16455696</v>
      </c>
      <c r="AW438" s="283">
        <v>8.4388190000000002E-2</v>
      </c>
      <c r="AX438" s="283">
        <v>0.39662447000000001</v>
      </c>
      <c r="AY438" s="363">
        <v>108.717</v>
      </c>
      <c r="AZ438" s="283">
        <v>0.10853994</v>
      </c>
      <c r="BA438" s="283">
        <v>0.362869198</v>
      </c>
      <c r="BB438" s="283">
        <v>0.15189873400000001</v>
      </c>
      <c r="BC438" s="283">
        <v>0.48523206699999999</v>
      </c>
      <c r="BD438" s="164">
        <v>0.21621621599999999</v>
      </c>
      <c r="BE438" s="164">
        <v>0.171662125</v>
      </c>
      <c r="BF438" s="164">
        <v>0.286046511</v>
      </c>
      <c r="BG438" s="164">
        <v>0.340599455</v>
      </c>
      <c r="BH438" s="164">
        <v>0.626645966</v>
      </c>
      <c r="BI438" s="164">
        <v>0.16893733</v>
      </c>
      <c r="BJ438" s="165">
        <v>109.14416907377399</v>
      </c>
      <c r="BK438" s="164">
        <v>0.28132105885550002</v>
      </c>
      <c r="BL438" s="165">
        <v>-9.9874634418549597</v>
      </c>
      <c r="BM438" s="165">
        <v>40.313107359045397</v>
      </c>
      <c r="BN438" s="165">
        <v>88.057107727251207</v>
      </c>
      <c r="BO438" s="165">
        <v>0.44473396271020399</v>
      </c>
      <c r="BP438" s="165">
        <v>-2.0002550855278902</v>
      </c>
      <c r="BQ438" s="165">
        <v>-3.81482638855526</v>
      </c>
      <c r="BR438" s="165">
        <v>-7.8762793142261502</v>
      </c>
      <c r="BS438" s="289">
        <v>-0.393986608179271</v>
      </c>
      <c r="BT438" s="297"/>
      <c r="BU438" s="284"/>
      <c r="BV438" s="298"/>
      <c r="BW438" s="297">
        <v>24</v>
      </c>
      <c r="BX438" s="297">
        <v>188</v>
      </c>
      <c r="BY438" s="297">
        <v>-4</v>
      </c>
      <c r="BZ438" s="297">
        <v>0</v>
      </c>
      <c r="CA438" s="284">
        <v>0</v>
      </c>
      <c r="CB438" s="298">
        <v>-2</v>
      </c>
      <c r="CC438" s="297"/>
      <c r="CD438" s="284"/>
      <c r="CE438" s="352"/>
      <c r="CF438" s="298"/>
      <c r="CG438" s="297"/>
      <c r="CH438" s="284"/>
      <c r="CI438" s="352"/>
      <c r="CJ438" s="298"/>
      <c r="CK438" s="297"/>
      <c r="CL438" s="284"/>
      <c r="CM438" s="352"/>
      <c r="CN438" s="298"/>
      <c r="CO438" s="297"/>
      <c r="CP438" s="284"/>
      <c r="CQ438" s="352"/>
      <c r="CR438" s="298"/>
      <c r="CS438" s="297"/>
      <c r="CT438" s="284"/>
      <c r="CU438" s="352"/>
      <c r="CV438" s="352"/>
      <c r="CW438" s="298"/>
      <c r="CX438" s="297"/>
      <c r="CY438" s="284"/>
      <c r="CZ438" s="352"/>
      <c r="DA438" s="352"/>
      <c r="DB438" s="298"/>
      <c r="DC438" s="297"/>
      <c r="DD438" s="284"/>
      <c r="DE438" s="352"/>
      <c r="DF438" s="352"/>
      <c r="DG438" s="298"/>
      <c r="DH438" s="320">
        <v>-4</v>
      </c>
      <c r="DI438" s="319">
        <v>-10.2858966588974</v>
      </c>
      <c r="DP438" s="165"/>
      <c r="DQ438" s="165"/>
      <c r="DR438" s="165"/>
      <c r="ED438" s="165"/>
      <c r="EE438" s="165"/>
      <c r="EF438" s="165"/>
      <c r="EG438" s="165"/>
      <c r="EH438" s="166"/>
      <c r="EI438" s="165"/>
      <c r="EJ438" s="164"/>
      <c r="EK438" s="164"/>
      <c r="EL438" s="283"/>
      <c r="EM438" s="283"/>
      <c r="EN438" s="283"/>
      <c r="EO438" s="283"/>
      <c r="EP438" s="283"/>
      <c r="EQ438" s="283"/>
      <c r="ER438" s="165"/>
      <c r="ES438" s="166"/>
      <c r="ET438" s="166"/>
      <c r="EU438" s="166"/>
      <c r="EV438" s="166"/>
      <c r="EW438" s="166"/>
      <c r="EX438" s="289"/>
    </row>
    <row r="439" spans="1:272" ht="13" customHeight="1">
      <c r="A439" s="160" t="s">
        <v>567</v>
      </c>
      <c r="B439" s="160">
        <v>10877</v>
      </c>
      <c r="C439" s="160">
        <v>22275</v>
      </c>
      <c r="D439" s="160">
        <v>669394</v>
      </c>
      <c r="E439" s="160" t="s">
        <v>686</v>
      </c>
      <c r="G439" s="175"/>
      <c r="H439" s="162" t="s">
        <v>2501</v>
      </c>
      <c r="I439" s="162" t="s">
        <v>247</v>
      </c>
      <c r="J439" s="161">
        <v>28</v>
      </c>
      <c r="K439" s="161">
        <v>3</v>
      </c>
      <c r="L439" s="161" t="s">
        <v>837</v>
      </c>
      <c r="Z439" s="163">
        <v>137</v>
      </c>
      <c r="AA439" s="163">
        <v>579</v>
      </c>
      <c r="AB439" s="163">
        <v>535</v>
      </c>
      <c r="AC439" s="163">
        <v>134</v>
      </c>
      <c r="AD439" s="163">
        <v>81</v>
      </c>
      <c r="AE439" s="163">
        <v>23</v>
      </c>
      <c r="AF439" s="163">
        <v>1</v>
      </c>
      <c r="AG439" s="163">
        <v>29</v>
      </c>
      <c r="AH439" s="163">
        <v>68</v>
      </c>
      <c r="AI439" s="163">
        <v>76</v>
      </c>
      <c r="AJ439" s="163">
        <v>1</v>
      </c>
      <c r="AK439" s="163">
        <v>1</v>
      </c>
      <c r="AL439" s="163">
        <v>31</v>
      </c>
      <c r="AM439" s="163">
        <v>2</v>
      </c>
      <c r="AN439" s="163">
        <v>150</v>
      </c>
      <c r="AO439" s="163">
        <v>9</v>
      </c>
      <c r="AP439" s="163">
        <v>4</v>
      </c>
      <c r="AQ439" s="163">
        <v>0</v>
      </c>
      <c r="AR439" s="163">
        <v>11</v>
      </c>
      <c r="AS439" s="283">
        <v>5.3540587000000001E-2</v>
      </c>
      <c r="AT439" s="283">
        <v>0.259067357</v>
      </c>
      <c r="AU439" s="283">
        <v>0.44730077000000001</v>
      </c>
      <c r="AV439" s="283">
        <v>0.19794344</v>
      </c>
      <c r="AW439" s="283">
        <v>0.12339332</v>
      </c>
      <c r="AX439" s="283">
        <v>0.46786632</v>
      </c>
      <c r="AY439" s="363">
        <v>115.514</v>
      </c>
      <c r="AZ439" s="283">
        <v>0.14930388999999999</v>
      </c>
      <c r="BA439" s="283">
        <v>0.44215938300000002</v>
      </c>
      <c r="BB439" s="283">
        <v>0.151670951</v>
      </c>
      <c r="BC439" s="283">
        <v>0.40616966500000001</v>
      </c>
      <c r="BD439" s="164">
        <v>0.29166666600000002</v>
      </c>
      <c r="BE439" s="164">
        <v>0.25046728899999998</v>
      </c>
      <c r="BF439" s="164">
        <v>0.30051813399999999</v>
      </c>
      <c r="BG439" s="164">
        <v>0.45981308399999998</v>
      </c>
      <c r="BH439" s="164">
        <v>0.76033121800000003</v>
      </c>
      <c r="BI439" s="164">
        <v>0.209345795</v>
      </c>
      <c r="BJ439" s="165">
        <v>133.27699379971099</v>
      </c>
      <c r="BK439" s="164">
        <v>0.32541763875472002</v>
      </c>
      <c r="BL439" s="165">
        <v>7.1013964310075801</v>
      </c>
      <c r="BM439" s="165">
        <v>74.831699904778205</v>
      </c>
      <c r="BN439" s="165">
        <v>106.07292322454499</v>
      </c>
      <c r="BO439" s="165">
        <v>-0.50029414196257305</v>
      </c>
      <c r="BP439" s="165">
        <v>-0.69901042431592897</v>
      </c>
      <c r="BQ439" s="165">
        <v>13.1364920106969</v>
      </c>
      <c r="BR439" s="165">
        <v>3.5057149797465401</v>
      </c>
      <c r="BS439" s="289">
        <v>1.3567070696049801</v>
      </c>
      <c r="BT439" s="297"/>
      <c r="BU439" s="284"/>
      <c r="BV439" s="298"/>
      <c r="BW439" s="297"/>
      <c r="BX439" s="297"/>
      <c r="BY439" s="297"/>
      <c r="BZ439" s="297"/>
      <c r="CA439" s="284"/>
      <c r="CB439" s="298"/>
      <c r="CC439" s="297">
        <v>69</v>
      </c>
      <c r="CD439" s="284">
        <v>462.1</v>
      </c>
      <c r="CE439" s="352">
        <v>-1</v>
      </c>
      <c r="CF439" s="298">
        <v>-1</v>
      </c>
      <c r="CG439" s="297"/>
      <c r="CH439" s="284"/>
      <c r="CI439" s="352"/>
      <c r="CJ439" s="298"/>
      <c r="CK439" s="297">
        <v>59</v>
      </c>
      <c r="CL439" s="284">
        <v>487</v>
      </c>
      <c r="CM439" s="352">
        <v>-5</v>
      </c>
      <c r="CN439" s="298">
        <v>-5</v>
      </c>
      <c r="CO439" s="297"/>
      <c r="CP439" s="284"/>
      <c r="CQ439" s="352"/>
      <c r="CR439" s="298"/>
      <c r="CS439" s="297"/>
      <c r="CT439" s="284"/>
      <c r="CU439" s="352"/>
      <c r="CV439" s="352"/>
      <c r="CW439" s="298"/>
      <c r="CX439" s="297"/>
      <c r="CY439" s="284"/>
      <c r="CZ439" s="352"/>
      <c r="DA439" s="352"/>
      <c r="DB439" s="298"/>
      <c r="DC439" s="297"/>
      <c r="DD439" s="284"/>
      <c r="DE439" s="352"/>
      <c r="DF439" s="352"/>
      <c r="DG439" s="298"/>
      <c r="DH439" s="320">
        <v>-6</v>
      </c>
      <c r="DI439" s="319">
        <v>-9.6231350898742605</v>
      </c>
      <c r="DP439" s="165"/>
      <c r="DQ439" s="165"/>
      <c r="DR439" s="165"/>
      <c r="ED439" s="165"/>
      <c r="EE439" s="165"/>
      <c r="EF439" s="165"/>
      <c r="EG439" s="165"/>
      <c r="EH439" s="166"/>
      <c r="EI439" s="165"/>
      <c r="EJ439" s="164"/>
      <c r="EK439" s="164"/>
      <c r="EL439" s="283"/>
      <c r="EM439" s="283"/>
      <c r="EN439" s="283"/>
      <c r="EO439" s="283"/>
      <c r="EP439" s="283"/>
      <c r="EQ439" s="283"/>
      <c r="ER439" s="165"/>
      <c r="ES439" s="166"/>
      <c r="ET439" s="166"/>
      <c r="EU439" s="166"/>
      <c r="EV439" s="166"/>
      <c r="EW439" s="166"/>
      <c r="EX439" s="289"/>
      <c r="FD439" s="167"/>
    </row>
    <row r="440" spans="1:272" ht="13" customHeight="1">
      <c r="A440" s="160" t="s">
        <v>567</v>
      </c>
      <c r="B440" s="160">
        <v>12646</v>
      </c>
      <c r="C440" s="160">
        <v>20157</v>
      </c>
      <c r="D440" s="160">
        <v>676946</v>
      </c>
      <c r="E440" s="160" t="s">
        <v>2172</v>
      </c>
      <c r="G440" s="175"/>
      <c r="H440" s="162" t="s">
        <v>2931</v>
      </c>
      <c r="I440" s="162" t="s">
        <v>1635</v>
      </c>
      <c r="J440" s="160">
        <v>29</v>
      </c>
      <c r="K440" s="161">
        <v>3</v>
      </c>
      <c r="L440" s="161" t="s">
        <v>837</v>
      </c>
      <c r="Z440" s="163">
        <v>1</v>
      </c>
      <c r="AA440" s="163">
        <v>3</v>
      </c>
      <c r="AB440" s="163">
        <v>3</v>
      </c>
      <c r="AC440" s="163">
        <v>1</v>
      </c>
      <c r="AD440" s="163">
        <v>0</v>
      </c>
      <c r="AE440" s="163">
        <v>0</v>
      </c>
      <c r="AF440" s="163">
        <v>1</v>
      </c>
      <c r="AG440" s="163">
        <v>0</v>
      </c>
      <c r="AH440" s="163">
        <v>0</v>
      </c>
      <c r="AI440" s="163">
        <v>0</v>
      </c>
      <c r="AJ440" s="163">
        <v>0</v>
      </c>
      <c r="AK440" s="163">
        <v>0</v>
      </c>
      <c r="AL440" s="163">
        <v>0</v>
      </c>
      <c r="AM440" s="163">
        <v>0</v>
      </c>
      <c r="AN440" s="163">
        <v>0</v>
      </c>
      <c r="AO440" s="163">
        <v>0</v>
      </c>
      <c r="AP440" s="163">
        <v>0</v>
      </c>
      <c r="AQ440" s="163">
        <v>0</v>
      </c>
      <c r="AR440" s="163">
        <v>0</v>
      </c>
      <c r="AS440" s="283">
        <v>0</v>
      </c>
      <c r="AT440" s="283">
        <v>0</v>
      </c>
      <c r="AU440" s="283">
        <v>0</v>
      </c>
      <c r="AV440" s="283">
        <v>0</v>
      </c>
      <c r="AW440" s="283">
        <v>0</v>
      </c>
      <c r="AX440" s="283">
        <v>0.33333332999999998</v>
      </c>
      <c r="AY440" s="363">
        <v>98.769400000000005</v>
      </c>
      <c r="AZ440" s="283">
        <v>0</v>
      </c>
      <c r="BA440" s="283">
        <v>0.66666666600000002</v>
      </c>
      <c r="BB440" s="283">
        <v>0.33333333300000001</v>
      </c>
      <c r="BC440" s="283">
        <v>0</v>
      </c>
      <c r="BD440" s="164">
        <v>0.33333333300000001</v>
      </c>
      <c r="BE440" s="164">
        <v>0.33333333300000001</v>
      </c>
      <c r="BF440" s="164">
        <v>0.33333333300000001</v>
      </c>
      <c r="BG440" s="164">
        <v>1</v>
      </c>
      <c r="BH440" s="164">
        <v>1.3333333329999999</v>
      </c>
      <c r="BI440" s="164">
        <v>0.66666666699999999</v>
      </c>
      <c r="BJ440" s="165">
        <v>424.42375899756399</v>
      </c>
      <c r="BK440" s="164">
        <v>0.52996933460235596</v>
      </c>
      <c r="BL440" s="165">
        <v>0.530701501894278</v>
      </c>
      <c r="BM440" s="165">
        <v>0.88163571678428099</v>
      </c>
      <c r="BN440" s="165">
        <v>250.04906446713201</v>
      </c>
      <c r="BO440" s="165">
        <v>8.4189150185410996E-2</v>
      </c>
      <c r="BP440" s="165">
        <v>0.19009317457675901</v>
      </c>
      <c r="BQ440" s="165">
        <v>1.35866239517322</v>
      </c>
      <c r="BR440" s="165">
        <v>0.72838257871894296</v>
      </c>
      <c r="BS440" s="289">
        <v>0.140319567448978</v>
      </c>
      <c r="BT440" s="297"/>
      <c r="BU440" s="284"/>
      <c r="BV440" s="298"/>
      <c r="BW440" s="297"/>
      <c r="BX440" s="297"/>
      <c r="BY440" s="297"/>
      <c r="BZ440" s="297"/>
      <c r="CA440" s="284"/>
      <c r="CB440" s="298"/>
      <c r="CC440" s="297">
        <v>1</v>
      </c>
      <c r="CD440" s="284">
        <v>8</v>
      </c>
      <c r="CE440" s="352">
        <v>0</v>
      </c>
      <c r="CF440" s="298">
        <v>1</v>
      </c>
      <c r="CG440" s="297"/>
      <c r="CH440" s="284"/>
      <c r="CI440" s="352"/>
      <c r="CJ440" s="298"/>
      <c r="CK440" s="297"/>
      <c r="CL440" s="284"/>
      <c r="CM440" s="352"/>
      <c r="CN440" s="298"/>
      <c r="CO440" s="297"/>
      <c r="CP440" s="284"/>
      <c r="CQ440" s="352"/>
      <c r="CR440" s="298"/>
      <c r="CS440" s="297"/>
      <c r="CT440" s="284"/>
      <c r="CU440" s="352"/>
      <c r="CV440" s="352"/>
      <c r="CW440" s="298"/>
      <c r="CX440" s="297"/>
      <c r="CY440" s="284"/>
      <c r="CZ440" s="352"/>
      <c r="DA440" s="352"/>
      <c r="DB440" s="298"/>
      <c r="DC440" s="297"/>
      <c r="DD440" s="284"/>
      <c r="DE440" s="352"/>
      <c r="DF440" s="352"/>
      <c r="DG440" s="298"/>
      <c r="DH440" s="320">
        <v>0</v>
      </c>
      <c r="DI440" s="319">
        <v>0.53051861375570297</v>
      </c>
      <c r="DP440" s="165"/>
      <c r="DQ440" s="165"/>
      <c r="DR440" s="165"/>
      <c r="ED440" s="165"/>
      <c r="EE440" s="165"/>
      <c r="EF440" s="165"/>
      <c r="EG440" s="165"/>
      <c r="EH440" s="166"/>
      <c r="EI440" s="165"/>
      <c r="EJ440" s="164"/>
      <c r="EK440" s="164"/>
      <c r="EL440" s="283"/>
      <c r="EM440" s="283"/>
      <c r="EN440" s="283"/>
      <c r="EO440" s="283"/>
      <c r="EP440" s="283"/>
      <c r="EQ440" s="283"/>
      <c r="ER440" s="165"/>
      <c r="ES440" s="166"/>
      <c r="ET440" s="166"/>
      <c r="EU440" s="166"/>
      <c r="EV440" s="166"/>
      <c r="EW440" s="166"/>
      <c r="EX440" s="289"/>
    </row>
    <row r="441" spans="1:272" ht="13" customHeight="1">
      <c r="A441" s="160" t="s">
        <v>567</v>
      </c>
      <c r="B441" s="160">
        <v>10975</v>
      </c>
      <c r="C441" s="160">
        <v>15585</v>
      </c>
      <c r="D441" s="160">
        <v>645801</v>
      </c>
      <c r="E441" s="160" t="s">
        <v>188</v>
      </c>
      <c r="G441" s="175"/>
      <c r="H441" s="168" t="s">
        <v>1265</v>
      </c>
      <c r="I441" s="169" t="s">
        <v>546</v>
      </c>
      <c r="J441" s="170">
        <v>31</v>
      </c>
      <c r="K441" s="161">
        <v>3</v>
      </c>
      <c r="L441" s="161" t="s">
        <v>46</v>
      </c>
      <c r="Z441" s="163">
        <v>17</v>
      </c>
      <c r="AA441" s="163">
        <v>62</v>
      </c>
      <c r="AB441" s="163">
        <v>60</v>
      </c>
      <c r="AC441" s="163">
        <v>9</v>
      </c>
      <c r="AD441" s="163">
        <v>7</v>
      </c>
      <c r="AE441" s="163">
        <v>0</v>
      </c>
      <c r="AF441" s="163">
        <v>1</v>
      </c>
      <c r="AG441" s="163">
        <v>1</v>
      </c>
      <c r="AH441" s="163">
        <v>2</v>
      </c>
      <c r="AI441" s="163">
        <v>4</v>
      </c>
      <c r="AJ441" s="163">
        <v>0</v>
      </c>
      <c r="AK441" s="163">
        <v>0</v>
      </c>
      <c r="AL441" s="163">
        <v>2</v>
      </c>
      <c r="AM441" s="163">
        <v>0</v>
      </c>
      <c r="AN441" s="163">
        <v>15</v>
      </c>
      <c r="AO441" s="163">
        <v>0</v>
      </c>
      <c r="AP441" s="163">
        <v>0</v>
      </c>
      <c r="AQ441" s="163">
        <v>0</v>
      </c>
      <c r="AR441" s="163">
        <v>1</v>
      </c>
      <c r="AS441" s="283">
        <v>3.2258064000000003E-2</v>
      </c>
      <c r="AT441" s="283">
        <v>0.24193548300000001</v>
      </c>
      <c r="AU441" s="283">
        <v>0.35555555999999999</v>
      </c>
      <c r="AV441" s="283">
        <v>0.24444444000000001</v>
      </c>
      <c r="AW441" s="283">
        <v>2.2222220000000001E-2</v>
      </c>
      <c r="AX441" s="283">
        <v>0.33333332999999998</v>
      </c>
      <c r="AY441" s="363">
        <v>107.006</v>
      </c>
      <c r="AZ441" s="283">
        <v>0.10917031000000001</v>
      </c>
      <c r="BA441" s="283">
        <v>0.44444444399999999</v>
      </c>
      <c r="BB441" s="283">
        <v>0.133333333</v>
      </c>
      <c r="BC441" s="283">
        <v>0.42222222199999998</v>
      </c>
      <c r="BD441" s="164">
        <v>0.181818181</v>
      </c>
      <c r="BE441" s="164">
        <v>0.15</v>
      </c>
      <c r="BF441" s="164">
        <v>0.177419354</v>
      </c>
      <c r="BG441" s="164">
        <v>0.233333333</v>
      </c>
      <c r="BH441" s="164">
        <v>0.41075268700000001</v>
      </c>
      <c r="BI441" s="164">
        <v>8.3333332999999996E-2</v>
      </c>
      <c r="BJ441" s="165">
        <v>53.052969635957098</v>
      </c>
      <c r="BK441" s="164">
        <v>0.18047992740907901</v>
      </c>
      <c r="BL441" s="165">
        <v>-6.4721611680491602</v>
      </c>
      <c r="BM441" s="165">
        <v>0.78047927301090003</v>
      </c>
      <c r="BN441" s="165">
        <v>4.6674131833451504</v>
      </c>
      <c r="BO441" s="165">
        <v>0.24107355700397701</v>
      </c>
      <c r="BP441" s="165">
        <v>-0.19804387539625101</v>
      </c>
      <c r="BQ441" s="165">
        <v>-6.1960276181838303</v>
      </c>
      <c r="BR441" s="165">
        <v>-7.2660082446439898</v>
      </c>
      <c r="BS441" s="289">
        <v>-0.63991166486552498</v>
      </c>
      <c r="BT441" s="297"/>
      <c r="BU441" s="284"/>
      <c r="BV441" s="298"/>
      <c r="BW441" s="297"/>
      <c r="BX441" s="297"/>
      <c r="BY441" s="297"/>
      <c r="BZ441" s="297"/>
      <c r="CA441" s="284"/>
      <c r="CB441" s="298"/>
      <c r="CC441" s="297">
        <v>2</v>
      </c>
      <c r="CD441" s="284">
        <v>17</v>
      </c>
      <c r="CE441" s="352">
        <v>1</v>
      </c>
      <c r="CF441" s="298">
        <v>1</v>
      </c>
      <c r="CG441" s="297"/>
      <c r="CH441" s="284"/>
      <c r="CI441" s="352"/>
      <c r="CJ441" s="298"/>
      <c r="CK441" s="297"/>
      <c r="CL441" s="284"/>
      <c r="CM441" s="352"/>
      <c r="CN441" s="298"/>
      <c r="CO441" s="297"/>
      <c r="CP441" s="284"/>
      <c r="CQ441" s="352"/>
      <c r="CR441" s="298"/>
      <c r="CS441" s="297"/>
      <c r="CT441" s="284"/>
      <c r="CU441" s="352"/>
      <c r="CV441" s="352"/>
      <c r="CW441" s="298"/>
      <c r="CX441" s="297"/>
      <c r="CY441" s="284"/>
      <c r="CZ441" s="352"/>
      <c r="DA441" s="352"/>
      <c r="DB441" s="298"/>
      <c r="DC441" s="297"/>
      <c r="DD441" s="284"/>
      <c r="DE441" s="352"/>
      <c r="DF441" s="352"/>
      <c r="DG441" s="298"/>
      <c r="DH441" s="320">
        <v>1</v>
      </c>
      <c r="DI441" s="319">
        <v>-0.99175089597702004</v>
      </c>
      <c r="DP441" s="165"/>
      <c r="DQ441" s="165"/>
      <c r="DR441" s="165"/>
      <c r="ED441" s="165"/>
      <c r="EE441" s="165"/>
      <c r="EF441" s="165"/>
      <c r="EG441" s="165"/>
      <c r="EH441" s="166"/>
      <c r="EI441" s="165"/>
      <c r="EJ441" s="164"/>
      <c r="EK441" s="164"/>
      <c r="EL441" s="283"/>
      <c r="EM441" s="283"/>
      <c r="EN441" s="283"/>
      <c r="EO441" s="283"/>
      <c r="EP441" s="283"/>
      <c r="EQ441" s="283"/>
      <c r="ER441" s="165"/>
      <c r="ES441" s="166"/>
      <c r="ET441" s="166"/>
      <c r="EU441" s="166"/>
      <c r="EV441" s="166"/>
      <c r="EW441" s="166"/>
      <c r="EX441" s="289"/>
    </row>
    <row r="442" spans="1:272" ht="13" customHeight="1">
      <c r="A442" s="160" t="s">
        <v>567</v>
      </c>
      <c r="B442" s="160">
        <v>7946</v>
      </c>
      <c r="C442" s="160">
        <v>4314</v>
      </c>
      <c r="E442" s="160" t="s">
        <v>188</v>
      </c>
      <c r="G442" s="175"/>
      <c r="H442" s="168" t="s">
        <v>1371</v>
      </c>
      <c r="I442" s="169" t="s">
        <v>554</v>
      </c>
      <c r="J442" s="281">
        <v>39</v>
      </c>
      <c r="K442" s="161">
        <v>3</v>
      </c>
      <c r="L442" s="161" t="s">
        <v>46</v>
      </c>
      <c r="Z442" s="163"/>
      <c r="AS442" s="283"/>
      <c r="AT442" s="283"/>
      <c r="AU442" s="283"/>
      <c r="AV442" s="283"/>
      <c r="AW442" s="283"/>
      <c r="AX442" s="283"/>
      <c r="AY442" s="165"/>
      <c r="AZ442" s="283"/>
      <c r="BA442" s="283"/>
      <c r="BB442" s="283"/>
      <c r="BC442" s="283"/>
      <c r="BD442" s="164"/>
      <c r="BE442" s="164"/>
      <c r="BF442" s="164"/>
      <c r="BG442" s="164"/>
      <c r="BH442" s="164"/>
      <c r="BI442" s="164"/>
      <c r="BJ442" s="164"/>
      <c r="BK442" s="164"/>
      <c r="BL442" s="165"/>
      <c r="BM442" s="165"/>
      <c r="BN442" s="165"/>
      <c r="BO442" s="165"/>
      <c r="BP442" s="165"/>
      <c r="BQ442" s="165"/>
      <c r="BR442" s="165"/>
      <c r="BS442" s="289"/>
      <c r="BT442" s="297"/>
      <c r="BU442" s="284"/>
      <c r="BV442" s="298"/>
      <c r="BW442" s="297"/>
      <c r="BX442" s="297"/>
      <c r="BY442" s="297"/>
      <c r="BZ442" s="297"/>
      <c r="CA442" s="284"/>
      <c r="CB442" s="298"/>
      <c r="CC442" s="297"/>
      <c r="CD442" s="284"/>
      <c r="CE442" s="352"/>
      <c r="CF442" s="298"/>
      <c r="CG442" s="297"/>
      <c r="CH442" s="284"/>
      <c r="CI442" s="352"/>
      <c r="CJ442" s="298"/>
      <c r="CK442" s="297"/>
      <c r="CL442" s="284"/>
      <c r="CM442" s="352"/>
      <c r="CN442" s="298"/>
      <c r="CO442" s="297"/>
      <c r="CP442" s="284"/>
      <c r="CQ442" s="352"/>
      <c r="CR442" s="298"/>
      <c r="CS442" s="297"/>
      <c r="CT442" s="284"/>
      <c r="CU442" s="352"/>
      <c r="CV442" s="352"/>
      <c r="CW442" s="298"/>
      <c r="CX442" s="297"/>
      <c r="CY442" s="284"/>
      <c r="CZ442" s="352"/>
      <c r="DA442" s="352"/>
      <c r="DB442" s="298"/>
      <c r="DC442" s="297"/>
      <c r="DD442" s="284"/>
      <c r="DE442" s="352"/>
      <c r="DF442" s="352"/>
      <c r="DG442" s="298"/>
      <c r="DH442" s="320"/>
      <c r="DI442" s="319"/>
      <c r="DP442" s="165"/>
      <c r="DQ442" s="165"/>
      <c r="DR442" s="165"/>
      <c r="ED442" s="165"/>
      <c r="EE442" s="165"/>
      <c r="EF442" s="165"/>
      <c r="EG442" s="165"/>
      <c r="EH442" s="166"/>
      <c r="EI442" s="166"/>
      <c r="EJ442" s="164"/>
      <c r="EK442" s="164"/>
      <c r="EL442" s="283"/>
      <c r="EM442" s="283"/>
      <c r="EN442" s="283"/>
      <c r="EO442" s="283"/>
      <c r="EP442" s="283"/>
      <c r="EQ442" s="283"/>
      <c r="ER442" s="165"/>
      <c r="ES442" s="166"/>
      <c r="ET442" s="166"/>
      <c r="EU442" s="166"/>
      <c r="EV442" s="166"/>
      <c r="EW442" s="166"/>
      <c r="EX442" s="289"/>
    </row>
    <row r="443" spans="1:272" ht="13" customHeight="1">
      <c r="A443" s="160" t="s">
        <v>567</v>
      </c>
      <c r="B443" s="160">
        <v>8795</v>
      </c>
      <c r="C443" s="160">
        <v>10264</v>
      </c>
      <c r="E443" s="160" t="s">
        <v>470</v>
      </c>
      <c r="G443" s="175"/>
      <c r="H443" s="168" t="s">
        <v>43</v>
      </c>
      <c r="I443" s="169" t="s">
        <v>544</v>
      </c>
      <c r="J443" s="170">
        <v>35</v>
      </c>
      <c r="K443" s="161">
        <v>3</v>
      </c>
      <c r="L443" s="161" t="s">
        <v>46</v>
      </c>
      <c r="Z443" s="163"/>
      <c r="AS443" s="283"/>
      <c r="AT443" s="283"/>
      <c r="AU443" s="283"/>
      <c r="AV443" s="283"/>
      <c r="AW443" s="283"/>
      <c r="AX443" s="283"/>
      <c r="AY443" s="165"/>
      <c r="AZ443" s="283"/>
      <c r="BA443" s="283"/>
      <c r="BB443" s="283"/>
      <c r="BC443" s="283"/>
      <c r="BD443" s="164"/>
      <c r="BE443" s="164"/>
      <c r="BF443" s="164"/>
      <c r="BG443" s="164"/>
      <c r="BH443" s="164"/>
      <c r="BI443" s="164"/>
      <c r="BJ443" s="164"/>
      <c r="BK443" s="164"/>
      <c r="BL443" s="165"/>
      <c r="BM443" s="165"/>
      <c r="BN443" s="165"/>
      <c r="BO443" s="165"/>
      <c r="BP443" s="165"/>
      <c r="BQ443" s="165"/>
      <c r="BR443" s="165"/>
      <c r="BS443" s="289"/>
      <c r="BT443" s="297"/>
      <c r="BU443" s="284"/>
      <c r="BV443" s="298"/>
      <c r="BW443" s="297"/>
      <c r="BX443" s="297"/>
      <c r="BY443" s="297"/>
      <c r="BZ443" s="297"/>
      <c r="CA443" s="284"/>
      <c r="CB443" s="298"/>
      <c r="CC443" s="297"/>
      <c r="CD443" s="284"/>
      <c r="CE443" s="352"/>
      <c r="CF443" s="298"/>
      <c r="CG443" s="297"/>
      <c r="CH443" s="284"/>
      <c r="CI443" s="352"/>
      <c r="CJ443" s="298"/>
      <c r="CK443" s="297"/>
      <c r="CL443" s="284"/>
      <c r="CM443" s="352"/>
      <c r="CN443" s="298"/>
      <c r="CO443" s="297"/>
      <c r="CP443" s="284"/>
      <c r="CQ443" s="352"/>
      <c r="CR443" s="298"/>
      <c r="CS443" s="297"/>
      <c r="CT443" s="284"/>
      <c r="CU443" s="352"/>
      <c r="CV443" s="352"/>
      <c r="CW443" s="298"/>
      <c r="CX443" s="297"/>
      <c r="CY443" s="284"/>
      <c r="CZ443" s="352"/>
      <c r="DA443" s="352"/>
      <c r="DB443" s="298"/>
      <c r="DC443" s="297"/>
      <c r="DD443" s="284"/>
      <c r="DE443" s="352"/>
      <c r="DF443" s="352"/>
      <c r="DG443" s="298"/>
      <c r="DH443" s="320"/>
      <c r="DI443" s="319"/>
      <c r="DP443" s="165"/>
      <c r="DQ443" s="165"/>
      <c r="DR443" s="165"/>
      <c r="ED443" s="165"/>
      <c r="EE443" s="165"/>
      <c r="EF443" s="165"/>
      <c r="EG443" s="165"/>
      <c r="EH443" s="166"/>
      <c r="EI443" s="166"/>
      <c r="EJ443" s="164"/>
      <c r="EK443" s="164"/>
      <c r="EL443" s="283"/>
      <c r="EM443" s="283"/>
      <c r="EN443" s="283"/>
      <c r="EO443" s="283"/>
      <c r="EP443" s="283"/>
      <c r="EQ443" s="283"/>
      <c r="ER443" s="165"/>
      <c r="ES443" s="166"/>
      <c r="ET443" s="166"/>
      <c r="EU443" s="166"/>
      <c r="EV443" s="166"/>
      <c r="EW443" s="166"/>
      <c r="EX443" s="289"/>
    </row>
    <row r="444" spans="1:272" ht="13" customHeight="1">
      <c r="A444" s="160" t="s">
        <v>567</v>
      </c>
      <c r="B444" s="160">
        <v>10923</v>
      </c>
      <c r="C444" s="160">
        <v>16426</v>
      </c>
      <c r="D444" s="160">
        <v>642731</v>
      </c>
      <c r="E444" s="160" t="s">
        <v>2177</v>
      </c>
      <c r="G444" s="175"/>
      <c r="H444" s="168" t="s">
        <v>582</v>
      </c>
      <c r="I444" s="169" t="s">
        <v>1155</v>
      </c>
      <c r="J444" s="170">
        <v>28</v>
      </c>
      <c r="K444" s="161">
        <v>4</v>
      </c>
      <c r="L444" s="161" t="s">
        <v>837</v>
      </c>
      <c r="Z444" s="163">
        <v>96</v>
      </c>
      <c r="AA444" s="163">
        <v>381</v>
      </c>
      <c r="AB444" s="163">
        <v>364</v>
      </c>
      <c r="AC444" s="163">
        <v>79</v>
      </c>
      <c r="AD444" s="163">
        <v>53</v>
      </c>
      <c r="AE444" s="163">
        <v>15</v>
      </c>
      <c r="AF444" s="163">
        <v>2</v>
      </c>
      <c r="AG444" s="163">
        <v>9</v>
      </c>
      <c r="AH444" s="163">
        <v>43</v>
      </c>
      <c r="AI444" s="163">
        <v>47</v>
      </c>
      <c r="AJ444" s="163">
        <v>2</v>
      </c>
      <c r="AK444" s="163">
        <v>2</v>
      </c>
      <c r="AL444" s="163">
        <v>10</v>
      </c>
      <c r="AM444" s="163">
        <v>0</v>
      </c>
      <c r="AN444" s="163">
        <v>76</v>
      </c>
      <c r="AO444" s="163">
        <v>5</v>
      </c>
      <c r="AP444" s="163">
        <v>2</v>
      </c>
      <c r="AQ444" s="163">
        <v>0</v>
      </c>
      <c r="AR444" s="163">
        <v>8</v>
      </c>
      <c r="AS444" s="283">
        <v>2.6246719000000002E-2</v>
      </c>
      <c r="AT444" s="283">
        <v>0.19947506500000001</v>
      </c>
      <c r="AU444" s="283">
        <v>0.46896552000000002</v>
      </c>
      <c r="AV444" s="283">
        <v>0.21379310000000001</v>
      </c>
      <c r="AW444" s="283">
        <v>4.8275859999999997E-2</v>
      </c>
      <c r="AX444" s="283">
        <v>0.31724138000000002</v>
      </c>
      <c r="AY444" s="363">
        <v>108.63</v>
      </c>
      <c r="AZ444" s="283">
        <v>0.10007639</v>
      </c>
      <c r="BA444" s="283">
        <v>0.47222222200000002</v>
      </c>
      <c r="BB444" s="283">
        <v>0.1875</v>
      </c>
      <c r="BC444" s="283">
        <v>0.340277777</v>
      </c>
      <c r="BD444" s="164">
        <v>0.24911032</v>
      </c>
      <c r="BE444" s="164">
        <v>0.21703296699999999</v>
      </c>
      <c r="BF444" s="164">
        <v>0.24671915999999999</v>
      </c>
      <c r="BG444" s="164">
        <v>0.34340659299999998</v>
      </c>
      <c r="BH444" s="164">
        <v>0.59012575300000003</v>
      </c>
      <c r="BI444" s="164">
        <v>0.12637362599999999</v>
      </c>
      <c r="BJ444" s="165">
        <v>80.453954037381394</v>
      </c>
      <c r="BK444" s="164">
        <v>0.25634105749956199</v>
      </c>
      <c r="BL444" s="165">
        <v>-16.5095201813625</v>
      </c>
      <c r="BM444" s="165">
        <v>28.0591251096678</v>
      </c>
      <c r="BN444" s="165">
        <v>64.168680647086205</v>
      </c>
      <c r="BO444" s="165">
        <v>0.62418696372050897</v>
      </c>
      <c r="BP444" s="165">
        <v>0.117437183856964</v>
      </c>
      <c r="BQ444" s="165">
        <v>3.6415055239097698</v>
      </c>
      <c r="BR444" s="165">
        <v>-16.207407564763901</v>
      </c>
      <c r="BS444" s="289">
        <v>0.376086422788597</v>
      </c>
      <c r="BT444" s="297"/>
      <c r="BU444" s="284"/>
      <c r="BV444" s="298"/>
      <c r="BW444" s="297"/>
      <c r="BX444" s="297"/>
      <c r="BY444" s="297"/>
      <c r="BZ444" s="297"/>
      <c r="CA444" s="284"/>
      <c r="CB444" s="298"/>
      <c r="CC444" s="297"/>
      <c r="CD444" s="284"/>
      <c r="CE444" s="352"/>
      <c r="CF444" s="298"/>
      <c r="CG444" s="297">
        <v>94</v>
      </c>
      <c r="CH444" s="284">
        <v>811.2</v>
      </c>
      <c r="CI444" s="352">
        <v>-8</v>
      </c>
      <c r="CJ444" s="298">
        <v>9</v>
      </c>
      <c r="CK444" s="297"/>
      <c r="CL444" s="284"/>
      <c r="CM444" s="352"/>
      <c r="CN444" s="298"/>
      <c r="CO444" s="297"/>
      <c r="CP444" s="284"/>
      <c r="CQ444" s="352"/>
      <c r="CR444" s="298"/>
      <c r="CS444" s="297"/>
      <c r="CT444" s="284"/>
      <c r="CU444" s="352"/>
      <c r="CV444" s="352"/>
      <c r="CW444" s="298"/>
      <c r="CX444" s="297"/>
      <c r="CY444" s="284"/>
      <c r="CZ444" s="352"/>
      <c r="DA444" s="352"/>
      <c r="DB444" s="298"/>
      <c r="DC444" s="297"/>
      <c r="DD444" s="284"/>
      <c r="DE444" s="352"/>
      <c r="DF444" s="352"/>
      <c r="DG444" s="298"/>
      <c r="DH444" s="320">
        <v>-8</v>
      </c>
      <c r="DI444" s="319">
        <v>7.1792403459548897</v>
      </c>
      <c r="DP444" s="165"/>
      <c r="DQ444" s="165"/>
      <c r="DR444" s="165"/>
      <c r="ED444" s="165"/>
      <c r="EE444" s="165"/>
      <c r="EF444" s="165"/>
      <c r="EG444" s="165"/>
      <c r="EH444" s="166"/>
      <c r="EI444" s="165"/>
      <c r="EJ444" s="164"/>
      <c r="EK444" s="164"/>
      <c r="EL444" s="283"/>
      <c r="EM444" s="283"/>
      <c r="EN444" s="283"/>
      <c r="EO444" s="283"/>
      <c r="EP444" s="283"/>
      <c r="EQ444" s="283"/>
      <c r="ER444" s="165"/>
      <c r="ES444" s="166"/>
      <c r="ET444" s="166"/>
      <c r="EU444" s="166"/>
      <c r="EV444" s="166"/>
      <c r="EW444" s="166"/>
      <c r="EX444" s="289"/>
    </row>
    <row r="445" spans="1:272" ht="13" customHeight="1">
      <c r="A445" s="160" t="s">
        <v>567</v>
      </c>
      <c r="B445" s="160">
        <v>12144</v>
      </c>
      <c r="C445" s="160">
        <v>27630</v>
      </c>
      <c r="D445" s="160">
        <v>679845</v>
      </c>
      <c r="E445" s="160" t="s">
        <v>2170</v>
      </c>
      <c r="G445" s="175"/>
      <c r="H445" s="162" t="s">
        <v>3565</v>
      </c>
      <c r="I445" s="162" t="s">
        <v>220</v>
      </c>
      <c r="J445" s="160">
        <v>25</v>
      </c>
      <c r="K445" s="161">
        <v>4</v>
      </c>
      <c r="L445" s="161" t="s">
        <v>837</v>
      </c>
      <c r="Z445" s="163">
        <v>57</v>
      </c>
      <c r="AA445" s="163">
        <v>171</v>
      </c>
      <c r="AB445" s="163">
        <v>148</v>
      </c>
      <c r="AC445" s="163">
        <v>28</v>
      </c>
      <c r="AD445" s="163">
        <v>23</v>
      </c>
      <c r="AE445" s="163">
        <v>4</v>
      </c>
      <c r="AF445" s="163">
        <v>0</v>
      </c>
      <c r="AG445" s="163">
        <v>1</v>
      </c>
      <c r="AH445" s="163">
        <v>15</v>
      </c>
      <c r="AI445" s="163">
        <v>14</v>
      </c>
      <c r="AJ445" s="163">
        <v>1</v>
      </c>
      <c r="AK445" s="163">
        <v>0</v>
      </c>
      <c r="AL445" s="163">
        <v>19</v>
      </c>
      <c r="AM445" s="163">
        <v>0</v>
      </c>
      <c r="AN445" s="163">
        <v>24</v>
      </c>
      <c r="AO445" s="163">
        <v>1</v>
      </c>
      <c r="AP445" s="163">
        <v>2</v>
      </c>
      <c r="AQ445" s="163">
        <v>1</v>
      </c>
      <c r="AR445" s="163">
        <v>4</v>
      </c>
      <c r="AS445" s="283">
        <v>0.111111111</v>
      </c>
      <c r="AT445" s="283">
        <v>0.14035087700000001</v>
      </c>
      <c r="AU445" s="283">
        <v>0.40944881999999999</v>
      </c>
      <c r="AV445" s="283">
        <v>0.22834646</v>
      </c>
      <c r="AW445" s="283">
        <v>3.1496059999999999E-2</v>
      </c>
      <c r="AX445" s="283">
        <v>0.25984252000000002</v>
      </c>
      <c r="AY445" s="363">
        <v>104.851</v>
      </c>
      <c r="AZ445" s="283">
        <v>6.0606060000000003E-2</v>
      </c>
      <c r="BA445" s="283">
        <v>0.46825396800000002</v>
      </c>
      <c r="BB445" s="283">
        <v>0.16666666599999999</v>
      </c>
      <c r="BC445" s="283">
        <v>0.36507936499999999</v>
      </c>
      <c r="BD445" s="164">
        <v>0.216</v>
      </c>
      <c r="BE445" s="164">
        <v>0.18918918900000001</v>
      </c>
      <c r="BF445" s="164">
        <v>0.28235294100000002</v>
      </c>
      <c r="BG445" s="164">
        <v>0.236486486</v>
      </c>
      <c r="BH445" s="164">
        <v>0.51883942699999996</v>
      </c>
      <c r="BI445" s="164">
        <v>4.7297297000000002E-2</v>
      </c>
      <c r="BJ445" s="165">
        <v>30.557036627135599</v>
      </c>
      <c r="BK445" s="164">
        <v>0.24212010432692099</v>
      </c>
      <c r="BL445" s="165">
        <v>-9.3670305696116696</v>
      </c>
      <c r="BM445" s="165">
        <v>10.636219679118501</v>
      </c>
      <c r="BN445" s="165">
        <v>49.634246958684102</v>
      </c>
      <c r="BO445" s="165">
        <v>-7.1204934681322204E-2</v>
      </c>
      <c r="BP445" s="165">
        <v>0.124369956552982</v>
      </c>
      <c r="BQ445" s="165">
        <v>-2.2678586747763601</v>
      </c>
      <c r="BR445" s="165">
        <v>-9.7301857632385502</v>
      </c>
      <c r="BS445" s="289">
        <v>-0.234219294955507</v>
      </c>
      <c r="BT445" s="297"/>
      <c r="BU445" s="284"/>
      <c r="BV445" s="298"/>
      <c r="BW445" s="297"/>
      <c r="BX445" s="297"/>
      <c r="BY445" s="297"/>
      <c r="BZ445" s="297"/>
      <c r="CA445" s="284"/>
      <c r="CB445" s="298"/>
      <c r="CC445" s="297">
        <v>7</v>
      </c>
      <c r="CD445" s="284">
        <v>22.1</v>
      </c>
      <c r="CE445" s="352">
        <v>-1</v>
      </c>
      <c r="CF445" s="298">
        <v>-1</v>
      </c>
      <c r="CG445" s="297">
        <v>28</v>
      </c>
      <c r="CH445" s="284">
        <v>191</v>
      </c>
      <c r="CI445" s="352">
        <v>3</v>
      </c>
      <c r="CJ445" s="298">
        <v>2</v>
      </c>
      <c r="CK445" s="297">
        <v>17</v>
      </c>
      <c r="CL445" s="284">
        <v>118</v>
      </c>
      <c r="CM445" s="352">
        <v>2</v>
      </c>
      <c r="CN445" s="298">
        <v>2</v>
      </c>
      <c r="CO445" s="297"/>
      <c r="CP445" s="284"/>
      <c r="CQ445" s="352"/>
      <c r="CR445" s="298"/>
      <c r="CS445" s="297">
        <v>4</v>
      </c>
      <c r="CT445" s="284">
        <v>9</v>
      </c>
      <c r="CU445" s="352">
        <v>0</v>
      </c>
      <c r="CV445" s="352">
        <v>0</v>
      </c>
      <c r="CW445" s="298">
        <v>0</v>
      </c>
      <c r="CX445" s="297"/>
      <c r="CY445" s="284"/>
      <c r="CZ445" s="352"/>
      <c r="DA445" s="352"/>
      <c r="DB445" s="298"/>
      <c r="DC445" s="297"/>
      <c r="DD445" s="284"/>
      <c r="DE445" s="352"/>
      <c r="DF445" s="352"/>
      <c r="DG445" s="298"/>
      <c r="DH445" s="320">
        <v>4</v>
      </c>
      <c r="DI445" s="319">
        <v>1.75675318390131</v>
      </c>
      <c r="DP445" s="165"/>
      <c r="DQ445" s="165"/>
      <c r="DR445" s="165"/>
      <c r="ED445" s="165"/>
      <c r="EE445" s="165"/>
      <c r="EF445" s="165"/>
      <c r="EG445" s="165"/>
      <c r="EH445" s="166"/>
      <c r="EI445" s="165"/>
      <c r="EJ445" s="164"/>
      <c r="EK445" s="164"/>
      <c r="EL445" s="283"/>
      <c r="EM445" s="283"/>
      <c r="EN445" s="283"/>
      <c r="EO445" s="283"/>
      <c r="EP445" s="283"/>
      <c r="EQ445" s="283"/>
      <c r="ER445" s="165"/>
      <c r="ES445" s="166"/>
      <c r="ET445" s="166"/>
      <c r="EU445" s="166"/>
      <c r="EV445" s="166"/>
      <c r="EW445" s="166"/>
      <c r="EX445" s="289"/>
    </row>
    <row r="446" spans="1:272" ht="13" customHeight="1">
      <c r="A446" s="160" t="s">
        <v>567</v>
      </c>
      <c r="B446" s="160">
        <v>12361</v>
      </c>
      <c r="C446" s="160">
        <v>26031</v>
      </c>
      <c r="D446" s="160">
        <v>687093</v>
      </c>
      <c r="E446" s="160" t="s">
        <v>609</v>
      </c>
      <c r="G446" s="175"/>
      <c r="H446" s="162" t="s">
        <v>3080</v>
      </c>
      <c r="I446" s="162" t="s">
        <v>2528</v>
      </c>
      <c r="J446" s="160">
        <v>23</v>
      </c>
      <c r="K446" s="161">
        <v>4</v>
      </c>
      <c r="L446" s="161" t="s">
        <v>837</v>
      </c>
      <c r="Z446" s="163">
        <v>31</v>
      </c>
      <c r="AA446" s="163">
        <v>114</v>
      </c>
      <c r="AB446" s="163">
        <v>105</v>
      </c>
      <c r="AC446" s="163">
        <v>20</v>
      </c>
      <c r="AD446" s="163">
        <v>17</v>
      </c>
      <c r="AE446" s="163">
        <v>3</v>
      </c>
      <c r="AF446" s="163">
        <v>0</v>
      </c>
      <c r="AG446" s="163">
        <v>0</v>
      </c>
      <c r="AH446" s="163">
        <v>10</v>
      </c>
      <c r="AI446" s="163">
        <v>6</v>
      </c>
      <c r="AJ446" s="163">
        <v>2</v>
      </c>
      <c r="AK446" s="163">
        <v>0</v>
      </c>
      <c r="AL446" s="163">
        <v>7</v>
      </c>
      <c r="AM446" s="163">
        <v>0</v>
      </c>
      <c r="AN446" s="163">
        <v>24</v>
      </c>
      <c r="AO446" s="163">
        <v>1</v>
      </c>
      <c r="AP446" s="163">
        <v>1</v>
      </c>
      <c r="AQ446" s="163">
        <v>0</v>
      </c>
      <c r="AR446" s="163">
        <v>3</v>
      </c>
      <c r="AS446" s="283">
        <v>6.1403508000000002E-2</v>
      </c>
      <c r="AT446" s="283">
        <v>0.21052631499999999</v>
      </c>
      <c r="AU446" s="283">
        <v>0.34146341000000002</v>
      </c>
      <c r="AV446" s="283">
        <v>0.26829268000000001</v>
      </c>
      <c r="AW446" s="283">
        <v>4.8780490000000003E-2</v>
      </c>
      <c r="AX446" s="283">
        <v>0.32926829000000002</v>
      </c>
      <c r="AY446" s="363">
        <v>105.087</v>
      </c>
      <c r="AZ446" s="283">
        <v>9.2342339999999995E-2</v>
      </c>
      <c r="BA446" s="283">
        <v>0.46341463399999999</v>
      </c>
      <c r="BB446" s="283">
        <v>0.243902439</v>
      </c>
      <c r="BC446" s="283">
        <v>0.29268292600000001</v>
      </c>
      <c r="BD446" s="164">
        <v>0.243902439</v>
      </c>
      <c r="BE446" s="164">
        <v>0.19047618999999999</v>
      </c>
      <c r="BF446" s="164">
        <v>0.24561403500000001</v>
      </c>
      <c r="BG446" s="164">
        <v>0.219047619</v>
      </c>
      <c r="BH446" s="164">
        <v>0.46466165399999998</v>
      </c>
      <c r="BI446" s="164">
        <v>2.8571428999999999E-2</v>
      </c>
      <c r="BJ446" s="165">
        <v>18.4589449676713</v>
      </c>
      <c r="BK446" s="164">
        <v>0.21312743477654</v>
      </c>
      <c r="BL446" s="165">
        <v>-8.90488305135516</v>
      </c>
      <c r="BM446" s="165">
        <v>4.4306171144649502</v>
      </c>
      <c r="BN446" s="165">
        <v>27.913306596843999</v>
      </c>
      <c r="BO446" s="165">
        <v>7.0700887950836996E-2</v>
      </c>
      <c r="BP446" s="165">
        <v>0.51424966007470996</v>
      </c>
      <c r="BQ446" s="165">
        <v>-6.5223482945643099</v>
      </c>
      <c r="BR446" s="165">
        <v>-8.88873145176915</v>
      </c>
      <c r="BS446" s="289">
        <v>-0.67361332343945601</v>
      </c>
      <c r="BT446" s="297"/>
      <c r="BU446" s="284"/>
      <c r="BV446" s="298"/>
      <c r="BW446" s="297"/>
      <c r="BX446" s="297"/>
      <c r="BY446" s="297"/>
      <c r="BZ446" s="297"/>
      <c r="CA446" s="284"/>
      <c r="CB446" s="298"/>
      <c r="CC446" s="297"/>
      <c r="CD446" s="284"/>
      <c r="CE446" s="352"/>
      <c r="CF446" s="298"/>
      <c r="CG446" s="297">
        <v>29</v>
      </c>
      <c r="CH446" s="284">
        <v>236</v>
      </c>
      <c r="CI446" s="352">
        <v>2</v>
      </c>
      <c r="CJ446" s="298">
        <v>-1</v>
      </c>
      <c r="CK446" s="297"/>
      <c r="CL446" s="284"/>
      <c r="CM446" s="352"/>
      <c r="CN446" s="298"/>
      <c r="CO446" s="297"/>
      <c r="CP446" s="284"/>
      <c r="CQ446" s="352"/>
      <c r="CR446" s="298"/>
      <c r="CS446" s="297"/>
      <c r="CT446" s="284"/>
      <c r="CU446" s="352"/>
      <c r="CV446" s="352"/>
      <c r="CW446" s="298"/>
      <c r="CX446" s="297"/>
      <c r="CY446" s="284"/>
      <c r="CZ446" s="352"/>
      <c r="DA446" s="352"/>
      <c r="DB446" s="298"/>
      <c r="DC446" s="297"/>
      <c r="DD446" s="284"/>
      <c r="DE446" s="352"/>
      <c r="DF446" s="352"/>
      <c r="DG446" s="298"/>
      <c r="DH446" s="320">
        <v>2</v>
      </c>
      <c r="DI446" s="319">
        <v>-1.43733277916908</v>
      </c>
      <c r="DP446" s="165"/>
      <c r="DQ446" s="165"/>
      <c r="DR446" s="165"/>
      <c r="ED446" s="165"/>
      <c r="EE446" s="165"/>
      <c r="EF446" s="165"/>
      <c r="EG446" s="165"/>
      <c r="EH446" s="166"/>
      <c r="EI446" s="165"/>
      <c r="EJ446" s="164"/>
      <c r="EK446" s="164"/>
      <c r="EL446" s="283"/>
      <c r="EM446" s="283"/>
      <c r="EN446" s="283"/>
      <c r="EO446" s="283"/>
      <c r="EP446" s="283"/>
      <c r="EQ446" s="283"/>
      <c r="ER446" s="165"/>
      <c r="ES446" s="166"/>
      <c r="ET446" s="166"/>
      <c r="EU446" s="166"/>
      <c r="EV446" s="166"/>
      <c r="EW446" s="166"/>
      <c r="EX446" s="289"/>
    </row>
    <row r="447" spans="1:272" ht="13" customHeight="1">
      <c r="A447" s="160" t="s">
        <v>567</v>
      </c>
      <c r="B447" s="160">
        <v>9105</v>
      </c>
      <c r="C447" s="160">
        <v>9777</v>
      </c>
      <c r="D447" s="160">
        <v>571448</v>
      </c>
      <c r="E447" s="160" t="s">
        <v>276</v>
      </c>
      <c r="G447" s="175"/>
      <c r="H447" s="168" t="s">
        <v>67</v>
      </c>
      <c r="I447" s="169" t="s">
        <v>466</v>
      </c>
      <c r="J447" s="170">
        <v>33</v>
      </c>
      <c r="K447" s="161">
        <v>5</v>
      </c>
      <c r="L447" s="161" t="s">
        <v>837</v>
      </c>
      <c r="Z447" s="163">
        <v>152</v>
      </c>
      <c r="AA447" s="163">
        <v>635</v>
      </c>
      <c r="AB447" s="163">
        <v>578</v>
      </c>
      <c r="AC447" s="163">
        <v>157</v>
      </c>
      <c r="AD447" s="163">
        <v>118</v>
      </c>
      <c r="AE447" s="163">
        <v>23</v>
      </c>
      <c r="AF447" s="163">
        <v>0</v>
      </c>
      <c r="AG447" s="163">
        <v>16</v>
      </c>
      <c r="AH447" s="163">
        <v>70</v>
      </c>
      <c r="AI447" s="163">
        <v>71</v>
      </c>
      <c r="AJ447" s="163">
        <v>2</v>
      </c>
      <c r="AK447" s="163">
        <v>2</v>
      </c>
      <c r="AL447" s="163">
        <v>44</v>
      </c>
      <c r="AM447" s="163">
        <v>2</v>
      </c>
      <c r="AN447" s="163">
        <v>92</v>
      </c>
      <c r="AO447" s="163">
        <v>5</v>
      </c>
      <c r="AP447" s="163">
        <v>7</v>
      </c>
      <c r="AQ447" s="163">
        <v>0</v>
      </c>
      <c r="AR447" s="163">
        <v>15</v>
      </c>
      <c r="AS447" s="283">
        <v>6.9291337999999994E-2</v>
      </c>
      <c r="AT447" s="283">
        <v>0.14488188900000001</v>
      </c>
      <c r="AU447" s="283">
        <v>0.46450303999999998</v>
      </c>
      <c r="AV447" s="283">
        <v>0.18458417999999999</v>
      </c>
      <c r="AW447" s="283">
        <v>3.238866E-2</v>
      </c>
      <c r="AX447" s="283">
        <v>0.31174088999999999</v>
      </c>
      <c r="AY447" s="363">
        <v>107.452</v>
      </c>
      <c r="AZ447" s="283">
        <v>7.2912420000000006E-2</v>
      </c>
      <c r="BA447" s="283">
        <v>0.395537525</v>
      </c>
      <c r="BB447" s="283">
        <v>0.212981744</v>
      </c>
      <c r="BC447" s="283">
        <v>0.39148073</v>
      </c>
      <c r="BD447" s="164">
        <v>0.29559748400000002</v>
      </c>
      <c r="BE447" s="164">
        <v>0.27162629700000002</v>
      </c>
      <c r="BF447" s="164">
        <v>0.32492113500000003</v>
      </c>
      <c r="BG447" s="164">
        <v>0.39446366700000002</v>
      </c>
      <c r="BH447" s="164">
        <v>0.71938480199999999</v>
      </c>
      <c r="BI447" s="164">
        <v>0.12283737</v>
      </c>
      <c r="BJ447" s="165">
        <v>78.202647442060496</v>
      </c>
      <c r="BK447" s="164">
        <v>0.31365878625383797</v>
      </c>
      <c r="BL447" s="165">
        <v>1.7784433748531401</v>
      </c>
      <c r="BM447" s="165">
        <v>76.059518859903804</v>
      </c>
      <c r="BN447" s="165">
        <v>102.248246529493</v>
      </c>
      <c r="BO447" s="165">
        <v>0.48913446990383502</v>
      </c>
      <c r="BP447" s="165">
        <v>-2.08079098910093</v>
      </c>
      <c r="BQ447" s="165">
        <v>30.329134597392301</v>
      </c>
      <c r="BR447" s="165">
        <v>-0.37361245491026901</v>
      </c>
      <c r="BS447" s="289">
        <v>3.1323241615628401</v>
      </c>
      <c r="BT447" s="297"/>
      <c r="BU447" s="284"/>
      <c r="BV447" s="298"/>
      <c r="BW447" s="297"/>
      <c r="BX447" s="297"/>
      <c r="BY447" s="297"/>
      <c r="BZ447" s="297"/>
      <c r="CA447" s="284"/>
      <c r="CB447" s="298"/>
      <c r="CC447" s="297"/>
      <c r="CD447" s="284"/>
      <c r="CE447" s="352"/>
      <c r="CF447" s="298"/>
      <c r="CG447" s="297"/>
      <c r="CH447" s="284"/>
      <c r="CI447" s="352"/>
      <c r="CJ447" s="298"/>
      <c r="CK447" s="297">
        <v>146</v>
      </c>
      <c r="CL447" s="284">
        <v>1268.0999999999999</v>
      </c>
      <c r="CM447" s="352">
        <v>6</v>
      </c>
      <c r="CN447" s="298">
        <v>9</v>
      </c>
      <c r="CO447" s="297"/>
      <c r="CP447" s="284"/>
      <c r="CQ447" s="352"/>
      <c r="CR447" s="298"/>
      <c r="CS447" s="297"/>
      <c r="CT447" s="284"/>
      <c r="CU447" s="352"/>
      <c r="CV447" s="352"/>
      <c r="CW447" s="298"/>
      <c r="CX447" s="297"/>
      <c r="CY447" s="284"/>
      <c r="CZ447" s="352"/>
      <c r="DA447" s="352"/>
      <c r="DB447" s="298"/>
      <c r="DC447" s="297"/>
      <c r="DD447" s="284"/>
      <c r="DE447" s="352"/>
      <c r="DF447" s="352"/>
      <c r="DG447" s="298"/>
      <c r="DH447" s="320">
        <v>6</v>
      </c>
      <c r="DI447" s="319">
        <v>9.5866258144378609</v>
      </c>
      <c r="DP447" s="165"/>
      <c r="DQ447" s="165"/>
      <c r="DR447" s="165"/>
      <c r="ED447" s="165"/>
      <c r="EE447" s="165"/>
      <c r="EF447" s="165"/>
      <c r="EG447" s="165"/>
      <c r="EH447" s="166"/>
      <c r="EI447" s="165"/>
      <c r="EJ447" s="164"/>
      <c r="EK447" s="164"/>
      <c r="EL447" s="283"/>
      <c r="EM447" s="283"/>
      <c r="EN447" s="283"/>
      <c r="EO447" s="283"/>
      <c r="EP447" s="283"/>
      <c r="EQ447" s="283"/>
      <c r="ER447" s="165"/>
      <c r="ES447" s="166"/>
      <c r="ET447" s="166"/>
      <c r="EU447" s="166"/>
      <c r="EV447" s="166"/>
      <c r="EW447" s="166"/>
      <c r="EX447" s="289"/>
    </row>
    <row r="448" spans="1:272" ht="13" customHeight="1">
      <c r="A448" s="160" t="s">
        <v>567</v>
      </c>
      <c r="B448" s="160">
        <v>10916</v>
      </c>
      <c r="C448" s="160">
        <v>20437</v>
      </c>
      <c r="D448" s="160">
        <v>668904</v>
      </c>
      <c r="E448" s="160" t="s">
        <v>567</v>
      </c>
      <c r="G448" s="175"/>
      <c r="H448" s="162" t="s">
        <v>530</v>
      </c>
      <c r="I448" s="162" t="s">
        <v>2938</v>
      </c>
      <c r="J448" s="160">
        <v>25</v>
      </c>
      <c r="K448" s="161">
        <v>5</v>
      </c>
      <c r="L448" s="161" t="s">
        <v>837</v>
      </c>
      <c r="Z448" s="163">
        <v>82</v>
      </c>
      <c r="AA448" s="163">
        <v>325</v>
      </c>
      <c r="AB448" s="163">
        <v>292</v>
      </c>
      <c r="AC448" s="163">
        <v>68</v>
      </c>
      <c r="AD448" s="163">
        <v>36</v>
      </c>
      <c r="AE448" s="163">
        <v>16</v>
      </c>
      <c r="AF448" s="163">
        <v>0</v>
      </c>
      <c r="AG448" s="163">
        <v>16</v>
      </c>
      <c r="AH448" s="163">
        <v>40</v>
      </c>
      <c r="AI448" s="163">
        <v>47</v>
      </c>
      <c r="AJ448" s="163">
        <v>0</v>
      </c>
      <c r="AK448" s="163">
        <v>0</v>
      </c>
      <c r="AL448" s="163">
        <v>28</v>
      </c>
      <c r="AM448" s="163">
        <v>2</v>
      </c>
      <c r="AN448" s="163">
        <v>74</v>
      </c>
      <c r="AO448" s="163">
        <v>0</v>
      </c>
      <c r="AP448" s="163">
        <v>5</v>
      </c>
      <c r="AQ448" s="163">
        <v>0</v>
      </c>
      <c r="AR448" s="163">
        <v>5</v>
      </c>
      <c r="AS448" s="283">
        <v>8.6153846000000006E-2</v>
      </c>
      <c r="AT448" s="283">
        <v>0.22769230700000001</v>
      </c>
      <c r="AU448" s="283">
        <v>0.47982063000000003</v>
      </c>
      <c r="AV448" s="283">
        <v>0.17937220000000001</v>
      </c>
      <c r="AW448" s="283">
        <v>0.11210762000000001</v>
      </c>
      <c r="AX448" s="283">
        <v>0.37668161</v>
      </c>
      <c r="AY448" s="363">
        <v>111.627</v>
      </c>
      <c r="AZ448" s="283">
        <v>0.12884926999999999</v>
      </c>
      <c r="BA448" s="283">
        <v>0.36036035999999999</v>
      </c>
      <c r="BB448" s="283">
        <v>0.18018018</v>
      </c>
      <c r="BC448" s="283">
        <v>0.45945945900000001</v>
      </c>
      <c r="BD448" s="164">
        <v>0.25120772899999999</v>
      </c>
      <c r="BE448" s="164">
        <v>0.23287671200000001</v>
      </c>
      <c r="BF448" s="164">
        <v>0.29538461500000002</v>
      </c>
      <c r="BG448" s="164">
        <v>0.45205479399999998</v>
      </c>
      <c r="BH448" s="164">
        <v>0.74743940900000005</v>
      </c>
      <c r="BI448" s="164">
        <v>0.219178082</v>
      </c>
      <c r="BJ448" s="165">
        <v>141.60286325747799</v>
      </c>
      <c r="BK448" s="164">
        <v>0.31741145557663297</v>
      </c>
      <c r="BL448" s="165">
        <v>1.8918488218479801</v>
      </c>
      <c r="BM448" s="165">
        <v>39.909722101598298</v>
      </c>
      <c r="BN448" s="165">
        <v>107.740309362388</v>
      </c>
      <c r="BO448" s="165">
        <v>-0.56133701907425804</v>
      </c>
      <c r="BP448" s="165">
        <v>-1.13537169992923</v>
      </c>
      <c r="BQ448" s="165">
        <v>11.5022727823381</v>
      </c>
      <c r="BR448" s="165">
        <v>1.74300272455746</v>
      </c>
      <c r="BS448" s="289">
        <v>1.1879286180523601</v>
      </c>
      <c r="BT448" s="297"/>
      <c r="BU448" s="284"/>
      <c r="BV448" s="298"/>
      <c r="BW448" s="297"/>
      <c r="BX448" s="297"/>
      <c r="BY448" s="297"/>
      <c r="BZ448" s="297"/>
      <c r="CA448" s="284"/>
      <c r="CB448" s="298"/>
      <c r="CC448" s="297"/>
      <c r="CD448" s="284"/>
      <c r="CE448" s="352"/>
      <c r="CF448" s="298"/>
      <c r="CG448" s="297">
        <v>2</v>
      </c>
      <c r="CH448" s="284">
        <v>8</v>
      </c>
      <c r="CI448" s="352">
        <v>0</v>
      </c>
      <c r="CJ448" s="298">
        <v>-1</v>
      </c>
      <c r="CK448" s="297">
        <v>50</v>
      </c>
      <c r="CL448" s="284">
        <v>402.2</v>
      </c>
      <c r="CM448" s="352">
        <v>-2</v>
      </c>
      <c r="CN448" s="298">
        <v>1</v>
      </c>
      <c r="CO448" s="297"/>
      <c r="CP448" s="284"/>
      <c r="CQ448" s="352"/>
      <c r="CR448" s="298"/>
      <c r="CS448" s="297"/>
      <c r="CT448" s="284"/>
      <c r="CU448" s="352"/>
      <c r="CV448" s="352"/>
      <c r="CW448" s="298"/>
      <c r="CX448" s="297"/>
      <c r="CY448" s="284"/>
      <c r="CZ448" s="352"/>
      <c r="DA448" s="352"/>
      <c r="DB448" s="298"/>
      <c r="DC448" s="297"/>
      <c r="DD448" s="284"/>
      <c r="DE448" s="352"/>
      <c r="DF448" s="352"/>
      <c r="DG448" s="298"/>
      <c r="DH448" s="320">
        <v>-2</v>
      </c>
      <c r="DI448" s="319">
        <v>-1.08465695381164</v>
      </c>
      <c r="DP448" s="165"/>
      <c r="DQ448" s="165"/>
      <c r="DR448" s="165"/>
      <c r="ED448" s="165"/>
      <c r="EE448" s="165"/>
      <c r="EF448" s="165"/>
      <c r="EG448" s="165"/>
      <c r="EH448" s="166"/>
      <c r="EI448" s="165"/>
      <c r="EJ448" s="164"/>
      <c r="EK448" s="164"/>
      <c r="EL448" s="283"/>
      <c r="EM448" s="283"/>
      <c r="EN448" s="283"/>
      <c r="EO448" s="283"/>
      <c r="EP448" s="283"/>
      <c r="EQ448" s="283"/>
      <c r="ER448" s="165"/>
      <c r="ES448" s="166"/>
      <c r="ET448" s="166"/>
      <c r="EU448" s="166"/>
      <c r="EV448" s="166"/>
      <c r="EW448" s="166"/>
      <c r="EX448" s="289"/>
    </row>
    <row r="449" spans="1:154" ht="13" customHeight="1">
      <c r="A449" s="160" t="s">
        <v>567</v>
      </c>
      <c r="B449" s="160">
        <v>12793</v>
      </c>
      <c r="C449" s="160">
        <v>31347</v>
      </c>
      <c r="D449" s="160">
        <v>687263</v>
      </c>
      <c r="E449" s="160" t="s">
        <v>18</v>
      </c>
      <c r="G449" s="175"/>
      <c r="H449" s="162" t="s">
        <v>3602</v>
      </c>
      <c r="I449" s="162" t="s">
        <v>174</v>
      </c>
      <c r="J449" s="160">
        <v>23</v>
      </c>
      <c r="K449" s="161">
        <v>6</v>
      </c>
      <c r="L449" s="161" t="s">
        <v>837</v>
      </c>
      <c r="Z449" s="163">
        <v>155</v>
      </c>
      <c r="AA449" s="163">
        <v>602</v>
      </c>
      <c r="AB449" s="163">
        <v>542</v>
      </c>
      <c r="AC449" s="163">
        <v>135</v>
      </c>
      <c r="AD449" s="163">
        <v>77</v>
      </c>
      <c r="AE449" s="163">
        <v>34</v>
      </c>
      <c r="AF449" s="163">
        <v>1</v>
      </c>
      <c r="AG449" s="163">
        <v>23</v>
      </c>
      <c r="AH449" s="163">
        <v>70</v>
      </c>
      <c r="AI449" s="163">
        <v>77</v>
      </c>
      <c r="AJ449" s="163">
        <v>30</v>
      </c>
      <c r="AK449" s="163">
        <v>10</v>
      </c>
      <c r="AL449" s="163">
        <v>39</v>
      </c>
      <c r="AM449" s="163">
        <v>1</v>
      </c>
      <c r="AN449" s="163">
        <v>140</v>
      </c>
      <c r="AO449" s="163">
        <v>16</v>
      </c>
      <c r="AP449" s="163">
        <v>1</v>
      </c>
      <c r="AQ449" s="163">
        <v>4</v>
      </c>
      <c r="AR449" s="163">
        <v>14</v>
      </c>
      <c r="AS449" s="283">
        <v>6.4784052999999994E-2</v>
      </c>
      <c r="AT449" s="283">
        <v>0.232558139</v>
      </c>
      <c r="AU449" s="283">
        <v>0.50368550000000001</v>
      </c>
      <c r="AV449" s="283">
        <v>0.19656019999999999</v>
      </c>
      <c r="AW449" s="283">
        <v>8.3538080000000001E-2</v>
      </c>
      <c r="AX449" s="283">
        <v>0.38574939000000003</v>
      </c>
      <c r="AY449" s="363">
        <v>111.306</v>
      </c>
      <c r="AZ449" s="283">
        <v>0.12521815</v>
      </c>
      <c r="BA449" s="283">
        <v>0.44110275599999998</v>
      </c>
      <c r="BB449" s="283">
        <v>0.17293233</v>
      </c>
      <c r="BC449" s="283">
        <v>0.38596491199999999</v>
      </c>
      <c r="BD449" s="164">
        <v>0.294736842</v>
      </c>
      <c r="BE449" s="164">
        <v>0.24907749000000001</v>
      </c>
      <c r="BF449" s="164">
        <v>0.31772575199999997</v>
      </c>
      <c r="BG449" s="164">
        <v>0.44280442800000003</v>
      </c>
      <c r="BH449" s="164">
        <v>0.76053017999999994</v>
      </c>
      <c r="BI449" s="164">
        <v>0.19372693799999999</v>
      </c>
      <c r="BJ449" s="165">
        <v>125.159819178014</v>
      </c>
      <c r="BK449" s="164">
        <v>0.32995627543435002</v>
      </c>
      <c r="BL449" s="165">
        <v>9.5825772970579308</v>
      </c>
      <c r="BM449" s="165">
        <v>80.003376418318496</v>
      </c>
      <c r="BN449" s="165">
        <v>114.116710623797</v>
      </c>
      <c r="BO449" s="165">
        <v>0.85541608896841403</v>
      </c>
      <c r="BP449" s="165">
        <v>1.7849936410784699</v>
      </c>
      <c r="BQ449" s="165">
        <v>33.754122032843497</v>
      </c>
      <c r="BR449" s="165">
        <v>11.5087845340035</v>
      </c>
      <c r="BS449" s="289">
        <v>3.4860490877608798</v>
      </c>
      <c r="BT449" s="297"/>
      <c r="BU449" s="284"/>
      <c r="BV449" s="298"/>
      <c r="BW449" s="297"/>
      <c r="BX449" s="297"/>
      <c r="BY449" s="297"/>
      <c r="BZ449" s="297"/>
      <c r="CA449" s="284"/>
      <c r="CB449" s="298"/>
      <c r="CC449" s="297"/>
      <c r="CD449" s="284"/>
      <c r="CE449" s="352"/>
      <c r="CF449" s="298"/>
      <c r="CG449" s="297"/>
      <c r="CH449" s="284"/>
      <c r="CI449" s="352"/>
      <c r="CJ449" s="298"/>
      <c r="CK449" s="297"/>
      <c r="CL449" s="284"/>
      <c r="CM449" s="352"/>
      <c r="CN449" s="298"/>
      <c r="CO449" s="297">
        <v>155</v>
      </c>
      <c r="CP449" s="284">
        <v>1332.2</v>
      </c>
      <c r="CQ449" s="352">
        <v>12</v>
      </c>
      <c r="CR449" s="298">
        <v>-5</v>
      </c>
      <c r="CS449" s="297"/>
      <c r="CT449" s="284"/>
      <c r="CU449" s="352"/>
      <c r="CV449" s="352"/>
      <c r="CW449" s="298"/>
      <c r="CX449" s="297"/>
      <c r="CY449" s="284"/>
      <c r="CZ449" s="352"/>
      <c r="DA449" s="352"/>
      <c r="DB449" s="298"/>
      <c r="DC449" s="297"/>
      <c r="DD449" s="284"/>
      <c r="DE449" s="352"/>
      <c r="DF449" s="352"/>
      <c r="DG449" s="298"/>
      <c r="DH449" s="320">
        <v>12</v>
      </c>
      <c r="DI449" s="319">
        <v>2.1590480804443302</v>
      </c>
      <c r="DP449" s="165"/>
      <c r="DQ449" s="165"/>
      <c r="DR449" s="165"/>
      <c r="ED449" s="165"/>
      <c r="EE449" s="165"/>
      <c r="EF449" s="165"/>
      <c r="EG449" s="165"/>
      <c r="EH449" s="166"/>
      <c r="EI449" s="165"/>
      <c r="EJ449" s="164"/>
      <c r="EK449" s="164"/>
      <c r="EL449" s="283"/>
      <c r="EM449" s="283"/>
      <c r="EN449" s="283"/>
      <c r="EO449" s="283"/>
      <c r="EP449" s="283"/>
      <c r="EQ449" s="283"/>
      <c r="ER449" s="165"/>
      <c r="ES449" s="166"/>
      <c r="ET449" s="166"/>
      <c r="EU449" s="166"/>
      <c r="EV449" s="166"/>
      <c r="EW449" s="166"/>
      <c r="EX449" s="289"/>
    </row>
    <row r="450" spans="1:154" ht="13" customHeight="1">
      <c r="A450" s="160" t="s">
        <v>567</v>
      </c>
      <c r="B450" s="160">
        <v>11172</v>
      </c>
      <c r="C450" s="160">
        <v>18042</v>
      </c>
      <c r="D450" s="160">
        <v>664238</v>
      </c>
      <c r="E450" s="160" t="s">
        <v>598</v>
      </c>
      <c r="G450" s="175"/>
      <c r="H450" s="168" t="s">
        <v>178</v>
      </c>
      <c r="I450" s="169" t="s">
        <v>409</v>
      </c>
      <c r="J450" s="170">
        <v>31</v>
      </c>
      <c r="K450" s="161">
        <v>6</v>
      </c>
      <c r="L450" s="161" t="s">
        <v>837</v>
      </c>
      <c r="Z450" s="163">
        <v>135</v>
      </c>
      <c r="AA450" s="163">
        <v>441</v>
      </c>
      <c r="AB450" s="163">
        <v>368</v>
      </c>
      <c r="AC450" s="163">
        <v>74</v>
      </c>
      <c r="AD450" s="163">
        <v>37</v>
      </c>
      <c r="AE450" s="163">
        <v>23</v>
      </c>
      <c r="AF450" s="163">
        <v>4</v>
      </c>
      <c r="AG450" s="163">
        <v>10</v>
      </c>
      <c r="AH450" s="163">
        <v>53</v>
      </c>
      <c r="AI450" s="163">
        <v>42</v>
      </c>
      <c r="AJ450" s="163">
        <v>32</v>
      </c>
      <c r="AK450" s="163">
        <v>6</v>
      </c>
      <c r="AL450" s="163">
        <v>53</v>
      </c>
      <c r="AM450" s="163">
        <v>1</v>
      </c>
      <c r="AN450" s="163">
        <v>123</v>
      </c>
      <c r="AO450" s="163">
        <v>14</v>
      </c>
      <c r="AP450" s="163">
        <v>5</v>
      </c>
      <c r="AQ450" s="163">
        <v>1</v>
      </c>
      <c r="AR450" s="163">
        <v>8</v>
      </c>
      <c r="AS450" s="283">
        <v>0.12018140500000001</v>
      </c>
      <c r="AT450" s="283">
        <v>0.278911564</v>
      </c>
      <c r="AU450" s="283">
        <v>0.50996016</v>
      </c>
      <c r="AV450" s="283">
        <v>0.18326692999999999</v>
      </c>
      <c r="AW450" s="283">
        <v>8.7649400000000002E-2</v>
      </c>
      <c r="AX450" s="283">
        <v>0.36254979999999998</v>
      </c>
      <c r="AY450" s="363">
        <v>109.133</v>
      </c>
      <c r="AZ450" s="283">
        <v>9.3074790000000004E-2</v>
      </c>
      <c r="BA450" s="283">
        <v>0.29599999999999999</v>
      </c>
      <c r="BB450" s="283">
        <v>0.192</v>
      </c>
      <c r="BC450" s="283">
        <v>0.51200000000000001</v>
      </c>
      <c r="BD450" s="164">
        <v>0.266666666</v>
      </c>
      <c r="BE450" s="164">
        <v>0.20108695600000001</v>
      </c>
      <c r="BF450" s="164">
        <v>0.32045454499999998</v>
      </c>
      <c r="BG450" s="164">
        <v>0.36684782599999999</v>
      </c>
      <c r="BH450" s="164">
        <v>0.68730237100000002</v>
      </c>
      <c r="BI450" s="164">
        <v>0.16576087</v>
      </c>
      <c r="BJ450" s="165">
        <v>107.091975592936</v>
      </c>
      <c r="BK450" s="164">
        <v>0.30580589154858201</v>
      </c>
      <c r="BL450" s="165">
        <v>-1.5522256408161801</v>
      </c>
      <c r="BM450" s="165">
        <v>50.035103948014203</v>
      </c>
      <c r="BN450" s="165">
        <v>105.280239064626</v>
      </c>
      <c r="BO450" s="165">
        <v>-0.105605369851084</v>
      </c>
      <c r="BP450" s="165">
        <v>4.1269996687769801</v>
      </c>
      <c r="BQ450" s="165">
        <v>23.051457104198999</v>
      </c>
      <c r="BR450" s="165">
        <v>6.7913895930819796</v>
      </c>
      <c r="BS450" s="289">
        <v>2.3807021533980799</v>
      </c>
      <c r="BT450" s="297"/>
      <c r="BU450" s="284"/>
      <c r="BV450" s="298"/>
      <c r="BW450" s="297"/>
      <c r="BX450" s="297"/>
      <c r="BY450" s="297"/>
      <c r="BZ450" s="297"/>
      <c r="CA450" s="284"/>
      <c r="CB450" s="298"/>
      <c r="CC450" s="297">
        <v>11</v>
      </c>
      <c r="CD450" s="284">
        <v>40.1</v>
      </c>
      <c r="CE450" s="352">
        <v>-1</v>
      </c>
      <c r="CF450" s="298">
        <v>0</v>
      </c>
      <c r="CG450" s="297">
        <v>37</v>
      </c>
      <c r="CH450" s="284">
        <v>226.2</v>
      </c>
      <c r="CI450" s="352">
        <v>0</v>
      </c>
      <c r="CJ450" s="298">
        <v>0</v>
      </c>
      <c r="CK450" s="297">
        <v>45</v>
      </c>
      <c r="CL450" s="284">
        <v>228.1</v>
      </c>
      <c r="CM450" s="352">
        <v>1</v>
      </c>
      <c r="CN450" s="298">
        <v>1</v>
      </c>
      <c r="CO450" s="297">
        <v>48</v>
      </c>
      <c r="CP450" s="284">
        <v>356.1</v>
      </c>
      <c r="CQ450" s="352">
        <v>-3</v>
      </c>
      <c r="CR450" s="298">
        <v>-1</v>
      </c>
      <c r="CS450" s="297">
        <v>22</v>
      </c>
      <c r="CT450" s="284">
        <v>137.1</v>
      </c>
      <c r="CU450" s="352">
        <v>0</v>
      </c>
      <c r="CV450" s="352">
        <v>0</v>
      </c>
      <c r="CW450" s="298">
        <v>0</v>
      </c>
      <c r="CX450" s="297"/>
      <c r="CY450" s="284"/>
      <c r="CZ450" s="352"/>
      <c r="DA450" s="352"/>
      <c r="DB450" s="298"/>
      <c r="DC450" s="297"/>
      <c r="DD450" s="284"/>
      <c r="DE450" s="352"/>
      <c r="DF450" s="352"/>
      <c r="DG450" s="298"/>
      <c r="DH450" s="320">
        <v>-3</v>
      </c>
      <c r="DI450" s="319">
        <v>1.54569270461797</v>
      </c>
      <c r="DP450" s="165"/>
      <c r="DQ450" s="165"/>
      <c r="DR450" s="165"/>
      <c r="ED450" s="165"/>
      <c r="EE450" s="165"/>
      <c r="EF450" s="165"/>
      <c r="EG450" s="165"/>
      <c r="EH450" s="166"/>
      <c r="EI450" s="165"/>
      <c r="EJ450" s="164"/>
      <c r="EK450" s="164"/>
      <c r="EL450" s="283"/>
      <c r="EM450" s="283"/>
      <c r="EN450" s="283"/>
      <c r="EO450" s="283"/>
      <c r="EP450" s="283"/>
      <c r="EQ450" s="283"/>
      <c r="ER450" s="165"/>
      <c r="ES450" s="166"/>
      <c r="ET450" s="166"/>
      <c r="EU450" s="166"/>
      <c r="EV450" s="166"/>
      <c r="EW450" s="166"/>
      <c r="EX450" s="289"/>
    </row>
    <row r="451" spans="1:154" ht="13" customHeight="1">
      <c r="A451" s="160" t="s">
        <v>567</v>
      </c>
      <c r="B451" s="160">
        <v>9571</v>
      </c>
      <c r="C451" s="160">
        <v>12564</v>
      </c>
      <c r="D451" s="160">
        <v>596115</v>
      </c>
      <c r="E451" s="160" t="s">
        <v>609</v>
      </c>
      <c r="G451" s="175"/>
      <c r="H451" s="168" t="s">
        <v>675</v>
      </c>
      <c r="I451" s="169" t="s">
        <v>551</v>
      </c>
      <c r="J451" s="170">
        <v>31</v>
      </c>
      <c r="K451" s="161">
        <v>6</v>
      </c>
      <c r="L451" s="161" t="s">
        <v>837</v>
      </c>
      <c r="Z451" s="163">
        <v>26</v>
      </c>
      <c r="AA451" s="163">
        <v>106</v>
      </c>
      <c r="AB451" s="163">
        <v>94</v>
      </c>
      <c r="AC451" s="163">
        <v>24</v>
      </c>
      <c r="AD451" s="163">
        <v>15</v>
      </c>
      <c r="AE451" s="163">
        <v>7</v>
      </c>
      <c r="AF451" s="163">
        <v>0</v>
      </c>
      <c r="AG451" s="163">
        <v>2</v>
      </c>
      <c r="AH451" s="163">
        <v>8</v>
      </c>
      <c r="AI451" s="163">
        <v>10</v>
      </c>
      <c r="AJ451" s="163">
        <v>6</v>
      </c>
      <c r="AK451" s="163">
        <v>3</v>
      </c>
      <c r="AL451" s="163">
        <v>11</v>
      </c>
      <c r="AM451" s="163">
        <v>2</v>
      </c>
      <c r="AN451" s="163">
        <v>33</v>
      </c>
      <c r="AO451" s="163">
        <v>1</v>
      </c>
      <c r="AP451" s="163">
        <v>0</v>
      </c>
      <c r="AQ451" s="163">
        <v>0</v>
      </c>
      <c r="AR451" s="163">
        <v>2</v>
      </c>
      <c r="AS451" s="283">
        <v>0.103773584</v>
      </c>
      <c r="AT451" s="283">
        <v>0.31132075399999998</v>
      </c>
      <c r="AU451" s="283">
        <v>0.36065574</v>
      </c>
      <c r="AV451" s="283">
        <v>0.31147541000000001</v>
      </c>
      <c r="AW451" s="283">
        <v>6.5573770000000003E-2</v>
      </c>
      <c r="AX451" s="283">
        <v>0.29508197000000003</v>
      </c>
      <c r="AY451" s="363">
        <v>105.185</v>
      </c>
      <c r="AZ451" s="283">
        <v>0.14477212</v>
      </c>
      <c r="BA451" s="283">
        <v>0.344262295</v>
      </c>
      <c r="BB451" s="283">
        <v>0.229508196</v>
      </c>
      <c r="BC451" s="283">
        <v>0.42622950799999998</v>
      </c>
      <c r="BD451" s="164">
        <v>0.37288135500000003</v>
      </c>
      <c r="BE451" s="164">
        <v>0.255319148</v>
      </c>
      <c r="BF451" s="164">
        <v>0.339622641</v>
      </c>
      <c r="BG451" s="164">
        <v>0.39361702100000001</v>
      </c>
      <c r="BH451" s="164">
        <v>0.73323966200000001</v>
      </c>
      <c r="BI451" s="164">
        <v>0.13829787299999999</v>
      </c>
      <c r="BJ451" s="165">
        <v>89.349147599617694</v>
      </c>
      <c r="BK451" s="164">
        <v>0.31758052282608401</v>
      </c>
      <c r="BL451" s="165">
        <v>0.631457776850882</v>
      </c>
      <c r="BM451" s="165">
        <v>13.031133369630901</v>
      </c>
      <c r="BN451" s="165">
        <v>101.387741836911</v>
      </c>
      <c r="BO451" s="165">
        <v>-0.27263709880250098</v>
      </c>
      <c r="BP451" s="165">
        <v>-6.6729061305522905E-2</v>
      </c>
      <c r="BQ451" s="165">
        <v>6.1753043258514699</v>
      </c>
      <c r="BR451" s="165">
        <v>0.101584904915515</v>
      </c>
      <c r="BS451" s="289">
        <v>0.63777141028386797</v>
      </c>
      <c r="BT451" s="297"/>
      <c r="BU451" s="284"/>
      <c r="BV451" s="298"/>
      <c r="BW451" s="297"/>
      <c r="BX451" s="297"/>
      <c r="BY451" s="297"/>
      <c r="BZ451" s="297"/>
      <c r="CA451" s="284"/>
      <c r="CB451" s="298"/>
      <c r="CC451" s="297"/>
      <c r="CD451" s="284"/>
      <c r="CE451" s="352"/>
      <c r="CF451" s="298"/>
      <c r="CG451" s="297"/>
      <c r="CH451" s="284"/>
      <c r="CI451" s="352"/>
      <c r="CJ451" s="298"/>
      <c r="CK451" s="297"/>
      <c r="CL451" s="284"/>
      <c r="CM451" s="352"/>
      <c r="CN451" s="298"/>
      <c r="CO451" s="297">
        <v>26</v>
      </c>
      <c r="CP451" s="284">
        <v>227.2</v>
      </c>
      <c r="CQ451" s="352">
        <v>3</v>
      </c>
      <c r="CR451" s="298">
        <v>3</v>
      </c>
      <c r="CS451" s="297"/>
      <c r="CT451" s="284"/>
      <c r="CU451" s="352"/>
      <c r="CV451" s="352"/>
      <c r="CW451" s="298"/>
      <c r="CX451" s="297"/>
      <c r="CY451" s="284"/>
      <c r="CZ451" s="352"/>
      <c r="DA451" s="352"/>
      <c r="DB451" s="298"/>
      <c r="DC451" s="297"/>
      <c r="DD451" s="284"/>
      <c r="DE451" s="352"/>
      <c r="DF451" s="352"/>
      <c r="DG451" s="298"/>
      <c r="DH451" s="320">
        <v>3</v>
      </c>
      <c r="DI451" s="319">
        <v>2.5369309186935398</v>
      </c>
      <c r="DP451" s="165"/>
      <c r="DQ451" s="165"/>
      <c r="DR451" s="165"/>
      <c r="ED451" s="165"/>
      <c r="EE451" s="165"/>
      <c r="EF451" s="165"/>
      <c r="EG451" s="165"/>
      <c r="EH451" s="166"/>
      <c r="EI451" s="165"/>
      <c r="EJ451" s="164"/>
      <c r="EK451" s="164"/>
      <c r="EL451" s="283"/>
      <c r="EM451" s="283"/>
      <c r="EN451" s="283"/>
      <c r="EO451" s="283"/>
      <c r="EP451" s="283"/>
      <c r="EQ451" s="283"/>
      <c r="ER451" s="165"/>
      <c r="ES451" s="166"/>
      <c r="ET451" s="166"/>
      <c r="EU451" s="166"/>
      <c r="EV451" s="166"/>
      <c r="EW451" s="166"/>
      <c r="EX451" s="289"/>
    </row>
    <row r="452" spans="1:154" ht="13" customHeight="1">
      <c r="A452" s="160" t="s">
        <v>567</v>
      </c>
      <c r="B452" s="160">
        <v>11347</v>
      </c>
      <c r="C452" s="160">
        <v>21501</v>
      </c>
      <c r="D452" s="160">
        <v>663616</v>
      </c>
      <c r="E452" s="160" t="s">
        <v>567</v>
      </c>
      <c r="G452" s="175"/>
      <c r="H452" s="162" t="s">
        <v>2473</v>
      </c>
      <c r="I452" s="162" t="s">
        <v>551</v>
      </c>
      <c r="J452" s="161">
        <v>27</v>
      </c>
      <c r="K452" s="161">
        <v>7</v>
      </c>
      <c r="L452" s="161" t="s">
        <v>46</v>
      </c>
      <c r="Z452" s="163">
        <v>112</v>
      </c>
      <c r="AA452" s="163">
        <v>400</v>
      </c>
      <c r="AB452" s="163">
        <v>355</v>
      </c>
      <c r="AC452" s="163">
        <v>92</v>
      </c>
      <c r="AD452" s="163">
        <v>60</v>
      </c>
      <c r="AE452" s="163">
        <v>17</v>
      </c>
      <c r="AF452" s="163">
        <v>0</v>
      </c>
      <c r="AG452" s="163">
        <v>15</v>
      </c>
      <c r="AH452" s="163">
        <v>59</v>
      </c>
      <c r="AI452" s="163">
        <v>52</v>
      </c>
      <c r="AJ452" s="163">
        <v>4</v>
      </c>
      <c r="AK452" s="163">
        <v>1</v>
      </c>
      <c r="AL452" s="163">
        <v>40</v>
      </c>
      <c r="AM452" s="163">
        <v>1</v>
      </c>
      <c r="AN452" s="163">
        <v>89</v>
      </c>
      <c r="AO452" s="163">
        <v>3</v>
      </c>
      <c r="AP452" s="163">
        <v>2</v>
      </c>
      <c r="AQ452" s="163">
        <v>0</v>
      </c>
      <c r="AR452" s="163">
        <v>12</v>
      </c>
      <c r="AS452" s="283">
        <v>0.1</v>
      </c>
      <c r="AT452" s="283">
        <v>0.2225</v>
      </c>
      <c r="AU452" s="283">
        <v>0.41417910000000002</v>
      </c>
      <c r="AV452" s="283">
        <v>0.23134328000000001</v>
      </c>
      <c r="AW452" s="283">
        <v>0.10074627</v>
      </c>
      <c r="AX452" s="283">
        <v>0.45149254</v>
      </c>
      <c r="AY452" s="363">
        <v>113.19</v>
      </c>
      <c r="AZ452" s="283">
        <v>0.11548223000000001</v>
      </c>
      <c r="BA452" s="283">
        <v>0.44029850700000001</v>
      </c>
      <c r="BB452" s="283">
        <v>0.18656716400000001</v>
      </c>
      <c r="BC452" s="283">
        <v>0.37313432800000002</v>
      </c>
      <c r="BD452" s="164">
        <v>0.30434782599999999</v>
      </c>
      <c r="BE452" s="164">
        <v>0.25915492899999998</v>
      </c>
      <c r="BF452" s="164">
        <v>0.33750000000000002</v>
      </c>
      <c r="BG452" s="164">
        <v>0.43380281599999998</v>
      </c>
      <c r="BH452" s="164">
        <v>0.77130281599999995</v>
      </c>
      <c r="BI452" s="164">
        <v>0.174647887</v>
      </c>
      <c r="BJ452" s="165">
        <v>112.833549027354</v>
      </c>
      <c r="BK452" s="164">
        <v>0.33586232494889601</v>
      </c>
      <c r="BL452" s="165">
        <v>8.2685792312667097</v>
      </c>
      <c r="BM452" s="165">
        <v>55.059807883267098</v>
      </c>
      <c r="BN452" s="165">
        <v>120.719027676319</v>
      </c>
      <c r="BO452" s="165">
        <v>0.17954775534056999</v>
      </c>
      <c r="BP452" s="165">
        <v>-1.71721984446048</v>
      </c>
      <c r="BQ452" s="165">
        <v>14.379668621037901</v>
      </c>
      <c r="BR452" s="165">
        <v>7.7655447439000298</v>
      </c>
      <c r="BS452" s="289">
        <v>1.4850995273968901</v>
      </c>
      <c r="BT452" s="297"/>
      <c r="BU452" s="284"/>
      <c r="BV452" s="298"/>
      <c r="BW452" s="297"/>
      <c r="BX452" s="297"/>
      <c r="BY452" s="297"/>
      <c r="BZ452" s="297"/>
      <c r="CA452" s="284"/>
      <c r="CB452" s="298"/>
      <c r="CC452" s="297"/>
      <c r="CD452" s="284"/>
      <c r="CE452" s="352"/>
      <c r="CF452" s="298"/>
      <c r="CG452" s="297"/>
      <c r="CH452" s="284"/>
      <c r="CI452" s="352"/>
      <c r="CJ452" s="298"/>
      <c r="CK452" s="297"/>
      <c r="CL452" s="284"/>
      <c r="CM452" s="352"/>
      <c r="CN452" s="298"/>
      <c r="CO452" s="297"/>
      <c r="CP452" s="284"/>
      <c r="CQ452" s="352"/>
      <c r="CR452" s="298"/>
      <c r="CS452" s="297">
        <v>52</v>
      </c>
      <c r="CT452" s="284">
        <v>371</v>
      </c>
      <c r="CU452" s="352">
        <v>1</v>
      </c>
      <c r="CV452" s="352">
        <v>1</v>
      </c>
      <c r="CW452" s="298">
        <v>-1</v>
      </c>
      <c r="CX452" s="297"/>
      <c r="CY452" s="284"/>
      <c r="CZ452" s="352"/>
      <c r="DA452" s="352"/>
      <c r="DB452" s="298"/>
      <c r="DC452" s="297">
        <v>10</v>
      </c>
      <c r="DD452" s="284">
        <v>58</v>
      </c>
      <c r="DE452" s="352">
        <v>-1</v>
      </c>
      <c r="DF452" s="352">
        <v>0</v>
      </c>
      <c r="DG452" s="298">
        <v>0</v>
      </c>
      <c r="DH452" s="320">
        <v>0</v>
      </c>
      <c r="DI452" s="319">
        <v>-6.7322478294372496</v>
      </c>
      <c r="DP452" s="165"/>
      <c r="DQ452" s="165"/>
      <c r="DR452" s="165"/>
      <c r="ED452" s="165"/>
      <c r="EE452" s="165"/>
      <c r="EF452" s="165"/>
      <c r="EG452" s="165"/>
      <c r="EH452" s="166"/>
      <c r="EI452" s="165"/>
      <c r="EJ452" s="164"/>
      <c r="EK452" s="164"/>
      <c r="EL452" s="283"/>
      <c r="EM452" s="283"/>
      <c r="EN452" s="283"/>
      <c r="EO452" s="283"/>
      <c r="EP452" s="283"/>
      <c r="EQ452" s="283"/>
      <c r="ER452" s="165"/>
      <c r="ES452" s="166"/>
      <c r="ET452" s="166"/>
      <c r="EU452" s="166"/>
      <c r="EV452" s="166"/>
      <c r="EW452" s="166"/>
      <c r="EX452" s="289"/>
    </row>
    <row r="453" spans="1:154" ht="13" customHeight="1">
      <c r="A453" s="160" t="s">
        <v>567</v>
      </c>
      <c r="B453" s="160">
        <v>10524</v>
      </c>
      <c r="C453" s="160">
        <v>16530</v>
      </c>
      <c r="D453" s="160">
        <v>643289</v>
      </c>
      <c r="E453" s="160" t="s">
        <v>614</v>
      </c>
      <c r="G453" s="175"/>
      <c r="H453" s="168" t="s">
        <v>3373</v>
      </c>
      <c r="I453" s="169" t="s">
        <v>254</v>
      </c>
      <c r="J453" s="170">
        <v>29</v>
      </c>
      <c r="K453" s="161">
        <v>7</v>
      </c>
      <c r="L453" s="161" t="s">
        <v>837</v>
      </c>
      <c r="Z453" s="163">
        <v>137</v>
      </c>
      <c r="AA453" s="163">
        <v>428</v>
      </c>
      <c r="AB453" s="163">
        <v>402</v>
      </c>
      <c r="AC453" s="163">
        <v>108</v>
      </c>
      <c r="AD453" s="163">
        <v>79</v>
      </c>
      <c r="AE453" s="163">
        <v>25</v>
      </c>
      <c r="AF453" s="163">
        <v>0</v>
      </c>
      <c r="AG453" s="163">
        <v>4</v>
      </c>
      <c r="AH453" s="163">
        <v>45</v>
      </c>
      <c r="AI453" s="163">
        <v>47</v>
      </c>
      <c r="AJ453" s="163">
        <v>3</v>
      </c>
      <c r="AK453" s="163">
        <v>2</v>
      </c>
      <c r="AL453" s="163">
        <v>16</v>
      </c>
      <c r="AM453" s="163">
        <v>0</v>
      </c>
      <c r="AN453" s="163">
        <v>55</v>
      </c>
      <c r="AO453" s="163">
        <v>2</v>
      </c>
      <c r="AP453" s="163">
        <v>5</v>
      </c>
      <c r="AQ453" s="163">
        <v>3</v>
      </c>
      <c r="AR453" s="163">
        <v>6</v>
      </c>
      <c r="AS453" s="283">
        <v>3.7383176999999997E-2</v>
      </c>
      <c r="AT453" s="283">
        <v>0.12850467199999999</v>
      </c>
      <c r="AU453" s="283">
        <v>0.34647886999999999</v>
      </c>
      <c r="AV453" s="283">
        <v>0.30985915000000003</v>
      </c>
      <c r="AW453" s="283">
        <v>2.8169010000000001E-2</v>
      </c>
      <c r="AX453" s="283">
        <v>0.26478873000000003</v>
      </c>
      <c r="AY453" s="363">
        <v>108.29900000000001</v>
      </c>
      <c r="AZ453" s="283">
        <v>9.9310339999999997E-2</v>
      </c>
      <c r="BA453" s="283">
        <v>0.42528735600000001</v>
      </c>
      <c r="BB453" s="283">
        <v>0.20977011400000001</v>
      </c>
      <c r="BC453" s="283">
        <v>0.36494252799999999</v>
      </c>
      <c r="BD453" s="164">
        <v>0.29885057399999998</v>
      </c>
      <c r="BE453" s="164">
        <v>0.26865671600000002</v>
      </c>
      <c r="BF453" s="164">
        <v>0.29647058799999998</v>
      </c>
      <c r="BG453" s="164">
        <v>0.36069651699999999</v>
      </c>
      <c r="BH453" s="164">
        <v>0.65716710499999997</v>
      </c>
      <c r="BI453" s="164">
        <v>9.2039801000000004E-2</v>
      </c>
      <c r="BJ453" s="165">
        <v>59.463515860351897</v>
      </c>
      <c r="BK453" s="164">
        <v>0.28630875208798501</v>
      </c>
      <c r="BL453" s="165">
        <v>-8.22284822757344</v>
      </c>
      <c r="BM453" s="165">
        <v>41.843766430066999</v>
      </c>
      <c r="BN453" s="165">
        <v>86.731272652240307</v>
      </c>
      <c r="BO453" s="165">
        <v>0.37752852044080398</v>
      </c>
      <c r="BP453" s="165">
        <v>-1.59475768357515</v>
      </c>
      <c r="BQ453" s="165">
        <v>11.2108334737365</v>
      </c>
      <c r="BR453" s="165">
        <v>-8.0927418156991404</v>
      </c>
      <c r="BS453" s="289">
        <v>1.1578294279475301</v>
      </c>
      <c r="BT453" s="297"/>
      <c r="BU453" s="284"/>
      <c r="BV453" s="298"/>
      <c r="BW453" s="297"/>
      <c r="BX453" s="297"/>
      <c r="BY453" s="297"/>
      <c r="BZ453" s="297"/>
      <c r="CA453" s="284"/>
      <c r="CB453" s="298"/>
      <c r="CC453" s="297">
        <v>20</v>
      </c>
      <c r="CD453" s="284">
        <v>93</v>
      </c>
      <c r="CE453" s="352">
        <v>1</v>
      </c>
      <c r="CF453" s="298">
        <v>1</v>
      </c>
      <c r="CG453" s="297">
        <v>22</v>
      </c>
      <c r="CH453" s="284">
        <v>138</v>
      </c>
      <c r="CI453" s="352">
        <v>2</v>
      </c>
      <c r="CJ453" s="298">
        <v>2</v>
      </c>
      <c r="CK453" s="297">
        <v>10</v>
      </c>
      <c r="CL453" s="284">
        <v>75.099999999999994</v>
      </c>
      <c r="CM453" s="352">
        <v>-1</v>
      </c>
      <c r="CN453" s="298">
        <v>0</v>
      </c>
      <c r="CO453" s="297">
        <v>5</v>
      </c>
      <c r="CP453" s="284">
        <v>32</v>
      </c>
      <c r="CQ453" s="352">
        <v>-1</v>
      </c>
      <c r="CR453" s="298">
        <v>2</v>
      </c>
      <c r="CS453" s="297">
        <v>67</v>
      </c>
      <c r="CT453" s="284">
        <v>405</v>
      </c>
      <c r="CU453" s="352">
        <v>1</v>
      </c>
      <c r="CV453" s="352">
        <v>3</v>
      </c>
      <c r="CW453" s="298">
        <v>-2</v>
      </c>
      <c r="CX453" s="297">
        <v>22</v>
      </c>
      <c r="CY453" s="284">
        <v>153</v>
      </c>
      <c r="CZ453" s="352">
        <v>0</v>
      </c>
      <c r="DA453" s="352">
        <v>1</v>
      </c>
      <c r="DB453" s="298">
        <v>0</v>
      </c>
      <c r="DC453" s="297">
        <v>13</v>
      </c>
      <c r="DD453" s="284">
        <v>88</v>
      </c>
      <c r="DE453" s="352">
        <v>4</v>
      </c>
      <c r="DF453" s="352">
        <v>1</v>
      </c>
      <c r="DG453" s="298">
        <v>1</v>
      </c>
      <c r="DH453" s="320">
        <v>6</v>
      </c>
      <c r="DI453" s="319">
        <v>5.0229575634002597</v>
      </c>
      <c r="DP453" s="165"/>
      <c r="DQ453" s="165"/>
      <c r="DR453" s="165"/>
      <c r="ED453" s="165"/>
      <c r="EE453" s="165"/>
      <c r="EF453" s="165"/>
      <c r="EG453" s="165"/>
      <c r="EH453" s="166"/>
      <c r="EI453" s="165"/>
      <c r="EJ453" s="164"/>
      <c r="EK453" s="164"/>
      <c r="EL453" s="283"/>
      <c r="EM453" s="283"/>
      <c r="EN453" s="283"/>
      <c r="EO453" s="283"/>
      <c r="EP453" s="283"/>
      <c r="EQ453" s="283"/>
      <c r="ER453" s="165"/>
      <c r="ES453" s="166"/>
      <c r="ET453" s="166"/>
      <c r="EU453" s="166"/>
      <c r="EV453" s="166"/>
      <c r="EW453" s="166"/>
      <c r="EX453" s="289"/>
    </row>
    <row r="454" spans="1:154" ht="13" customHeight="1">
      <c r="A454" s="160" t="s">
        <v>567</v>
      </c>
      <c r="B454" s="160">
        <v>11206</v>
      </c>
      <c r="C454" s="160">
        <v>17954</v>
      </c>
      <c r="D454" s="160">
        <v>656541</v>
      </c>
      <c r="E454" s="160" t="s">
        <v>246</v>
      </c>
      <c r="G454" s="175"/>
      <c r="H454" s="168" t="s">
        <v>1248</v>
      </c>
      <c r="I454" s="169" t="s">
        <v>72</v>
      </c>
      <c r="J454" s="170">
        <v>30</v>
      </c>
      <c r="K454" s="161">
        <v>7</v>
      </c>
      <c r="L454" s="161" t="s">
        <v>46</v>
      </c>
      <c r="Z454" s="163">
        <v>58</v>
      </c>
      <c r="AA454" s="163">
        <v>158</v>
      </c>
      <c r="AB454" s="163">
        <v>138</v>
      </c>
      <c r="AC454" s="163">
        <v>33</v>
      </c>
      <c r="AD454" s="163">
        <v>17</v>
      </c>
      <c r="AE454" s="163">
        <v>5</v>
      </c>
      <c r="AF454" s="163">
        <v>1</v>
      </c>
      <c r="AG454" s="163">
        <v>10</v>
      </c>
      <c r="AH454" s="163">
        <v>26</v>
      </c>
      <c r="AI454" s="163">
        <v>27</v>
      </c>
      <c r="AJ454" s="163">
        <v>5</v>
      </c>
      <c r="AK454" s="163">
        <v>2</v>
      </c>
      <c r="AL454" s="163">
        <v>14</v>
      </c>
      <c r="AM454" s="163">
        <v>1</v>
      </c>
      <c r="AN454" s="163">
        <v>56</v>
      </c>
      <c r="AO454" s="163">
        <v>0</v>
      </c>
      <c r="AP454" s="163">
        <v>2</v>
      </c>
      <c r="AQ454" s="163">
        <v>4</v>
      </c>
      <c r="AR454" s="163">
        <v>3</v>
      </c>
      <c r="AS454" s="283">
        <v>8.8607593999999998E-2</v>
      </c>
      <c r="AT454" s="283">
        <v>0.35443037900000002</v>
      </c>
      <c r="AU454" s="283">
        <v>0.36363635999999999</v>
      </c>
      <c r="AV454" s="283">
        <v>0.23863635999999999</v>
      </c>
      <c r="AW454" s="283">
        <v>0.14772726999999999</v>
      </c>
      <c r="AX454" s="283">
        <v>0.51136364000000001</v>
      </c>
      <c r="AY454" s="363">
        <v>111.282</v>
      </c>
      <c r="AZ454" s="283">
        <v>0.18153846000000001</v>
      </c>
      <c r="BA454" s="283">
        <v>0.38554216800000002</v>
      </c>
      <c r="BB454" s="283">
        <v>0.180722891</v>
      </c>
      <c r="BC454" s="283">
        <v>0.43373493899999999</v>
      </c>
      <c r="BD454" s="164">
        <v>0.31081080999999999</v>
      </c>
      <c r="BE454" s="164">
        <v>0.239130434</v>
      </c>
      <c r="BF454" s="164">
        <v>0.30519480500000001</v>
      </c>
      <c r="BG454" s="164">
        <v>0.507246376</v>
      </c>
      <c r="BH454" s="164">
        <v>0.81244118099999996</v>
      </c>
      <c r="BI454" s="164">
        <v>0.268115942</v>
      </c>
      <c r="BJ454" s="165">
        <v>170.69216384087301</v>
      </c>
      <c r="BK454" s="164">
        <v>0.34186948436537601</v>
      </c>
      <c r="BL454" s="165">
        <v>4.0300069386372304</v>
      </c>
      <c r="BM454" s="165">
        <v>22.512542256177401</v>
      </c>
      <c r="BN454" s="165">
        <v>106.66311505155301</v>
      </c>
      <c r="BO454" s="165">
        <v>0.60663525231969495</v>
      </c>
      <c r="BP454" s="165">
        <v>0.70641303062438898</v>
      </c>
      <c r="BQ454" s="165">
        <v>6.4212619425030404</v>
      </c>
      <c r="BR454" s="165">
        <v>1.96532593017909</v>
      </c>
      <c r="BS454" s="289">
        <v>0.66317335450631698</v>
      </c>
      <c r="BT454" s="297"/>
      <c r="BU454" s="284"/>
      <c r="BV454" s="298"/>
      <c r="BW454" s="297"/>
      <c r="BX454" s="297"/>
      <c r="BY454" s="297"/>
      <c r="BZ454" s="297"/>
      <c r="CA454" s="284"/>
      <c r="CB454" s="298"/>
      <c r="CC454" s="297"/>
      <c r="CD454" s="284"/>
      <c r="CE454" s="352"/>
      <c r="CF454" s="298"/>
      <c r="CG454" s="297"/>
      <c r="CH454" s="284"/>
      <c r="CI454" s="352"/>
      <c r="CJ454" s="298"/>
      <c r="CK454" s="297"/>
      <c r="CL454" s="284"/>
      <c r="CM454" s="352"/>
      <c r="CN454" s="298"/>
      <c r="CO454" s="297"/>
      <c r="CP454" s="284"/>
      <c r="CQ454" s="352"/>
      <c r="CR454" s="298"/>
      <c r="CS454" s="297">
        <v>28</v>
      </c>
      <c r="CT454" s="284">
        <v>180</v>
      </c>
      <c r="CU454" s="352">
        <v>3</v>
      </c>
      <c r="CV454" s="352">
        <v>1</v>
      </c>
      <c r="CW454" s="298">
        <v>0</v>
      </c>
      <c r="CX454" s="297">
        <v>15</v>
      </c>
      <c r="CY454" s="284">
        <v>113</v>
      </c>
      <c r="CZ454" s="352">
        <v>-4</v>
      </c>
      <c r="DA454" s="352">
        <v>0</v>
      </c>
      <c r="DB454" s="298">
        <v>1</v>
      </c>
      <c r="DC454" s="297">
        <v>11</v>
      </c>
      <c r="DD454" s="284">
        <v>70</v>
      </c>
      <c r="DE454" s="352">
        <v>-2</v>
      </c>
      <c r="DF454" s="352">
        <v>-1</v>
      </c>
      <c r="DG454" s="298">
        <v>-1</v>
      </c>
      <c r="DH454" s="320">
        <v>-3</v>
      </c>
      <c r="DI454" s="319">
        <v>-0.79815399646759</v>
      </c>
      <c r="DP454" s="165"/>
      <c r="DQ454" s="165"/>
      <c r="DR454" s="165"/>
      <c r="ED454" s="165"/>
      <c r="EE454" s="165"/>
      <c r="EF454" s="165"/>
      <c r="EG454" s="165"/>
      <c r="EH454" s="166"/>
      <c r="EI454" s="165"/>
      <c r="EJ454" s="164"/>
      <c r="EK454" s="164"/>
      <c r="EL454" s="283"/>
      <c r="EM454" s="283"/>
      <c r="EN454" s="283"/>
      <c r="EO454" s="283"/>
      <c r="EP454" s="283"/>
      <c r="EQ454" s="283"/>
      <c r="ER454" s="165"/>
      <c r="ES454" s="166"/>
      <c r="ET454" s="166"/>
      <c r="EU454" s="166"/>
      <c r="EV454" s="166"/>
      <c r="EW454" s="166"/>
      <c r="EX454" s="289"/>
    </row>
    <row r="455" spans="1:154" ht="13" customHeight="1">
      <c r="A455" s="160" t="s">
        <v>567</v>
      </c>
      <c r="B455" s="160">
        <v>10544</v>
      </c>
      <c r="C455" s="160">
        <v>15878</v>
      </c>
      <c r="D455" s="160">
        <v>609280</v>
      </c>
      <c r="E455" s="160" t="s">
        <v>354</v>
      </c>
      <c r="G455" s="175"/>
      <c r="H455" s="162" t="s">
        <v>1609</v>
      </c>
      <c r="I455" s="162" t="s">
        <v>151</v>
      </c>
      <c r="J455" s="161">
        <v>29</v>
      </c>
      <c r="K455" s="161">
        <v>7</v>
      </c>
      <c r="L455" s="161" t="s">
        <v>837</v>
      </c>
      <c r="Z455" s="163">
        <v>75</v>
      </c>
      <c r="AA455" s="163">
        <v>319</v>
      </c>
      <c r="AB455" s="163">
        <v>302</v>
      </c>
      <c r="AC455" s="163">
        <v>86</v>
      </c>
      <c r="AD455" s="163">
        <v>67</v>
      </c>
      <c r="AE455" s="163">
        <v>14</v>
      </c>
      <c r="AF455" s="163">
        <v>1</v>
      </c>
      <c r="AG455" s="163">
        <v>4</v>
      </c>
      <c r="AH455" s="163">
        <v>31</v>
      </c>
      <c r="AI455" s="163">
        <v>30</v>
      </c>
      <c r="AJ455" s="163">
        <v>3</v>
      </c>
      <c r="AK455" s="163">
        <v>2</v>
      </c>
      <c r="AL455" s="163">
        <v>13</v>
      </c>
      <c r="AM455" s="163">
        <v>0</v>
      </c>
      <c r="AN455" s="163">
        <v>42</v>
      </c>
      <c r="AO455" s="163">
        <v>3</v>
      </c>
      <c r="AP455" s="163">
        <v>1</v>
      </c>
      <c r="AQ455" s="163">
        <v>0</v>
      </c>
      <c r="AR455" s="163">
        <v>10</v>
      </c>
      <c r="AS455" s="283">
        <v>4.0752350999999999E-2</v>
      </c>
      <c r="AT455" s="283">
        <v>0.13166144199999999</v>
      </c>
      <c r="AU455" s="283">
        <v>0.40229884999999999</v>
      </c>
      <c r="AV455" s="283">
        <v>0.27203064999999998</v>
      </c>
      <c r="AW455" s="283">
        <v>2.6819920000000001E-2</v>
      </c>
      <c r="AX455" s="283">
        <v>0.33716475000000001</v>
      </c>
      <c r="AY455" s="363">
        <v>110.79300000000001</v>
      </c>
      <c r="AZ455" s="283">
        <v>7.1367879999999995E-2</v>
      </c>
      <c r="BA455" s="283">
        <v>0.50191570799999996</v>
      </c>
      <c r="BB455" s="283">
        <v>0.18007662799999999</v>
      </c>
      <c r="BC455" s="283">
        <v>0.31800766200000002</v>
      </c>
      <c r="BD455" s="164">
        <v>0.31906614700000002</v>
      </c>
      <c r="BE455" s="164">
        <v>0.28476821099999999</v>
      </c>
      <c r="BF455" s="164">
        <v>0.319749216</v>
      </c>
      <c r="BG455" s="164">
        <v>0.37748344299999997</v>
      </c>
      <c r="BH455" s="164">
        <v>0.69723265899999998</v>
      </c>
      <c r="BI455" s="164">
        <v>9.2715231999999995E-2</v>
      </c>
      <c r="BJ455" s="165">
        <v>59.899886881852403</v>
      </c>
      <c r="BK455" s="164">
        <v>0.30578210454749399</v>
      </c>
      <c r="BL455" s="165">
        <v>-1.1289190686478601</v>
      </c>
      <c r="BM455" s="165">
        <v>36.187085781322402</v>
      </c>
      <c r="BN455" s="165">
        <v>102.854265138933</v>
      </c>
      <c r="BO455" s="165">
        <v>0.62873277254089899</v>
      </c>
      <c r="BP455" s="165">
        <v>-2.0355141684412899</v>
      </c>
      <c r="BQ455" s="165">
        <v>4.3146220243830804</v>
      </c>
      <c r="BR455" s="165">
        <v>-0.99369917429828503</v>
      </c>
      <c r="BS455" s="289">
        <v>0.44560436670515202</v>
      </c>
      <c r="BT455" s="297"/>
      <c r="BU455" s="284"/>
      <c r="BV455" s="298"/>
      <c r="BW455" s="297"/>
      <c r="BX455" s="297"/>
      <c r="BY455" s="297"/>
      <c r="BZ455" s="297"/>
      <c r="CA455" s="284"/>
      <c r="CB455" s="298"/>
      <c r="CC455" s="297">
        <v>1</v>
      </c>
      <c r="CD455" s="284">
        <v>0</v>
      </c>
      <c r="CE455" s="352">
        <v>0</v>
      </c>
      <c r="CF455" s="298"/>
      <c r="CG455" s="297"/>
      <c r="CH455" s="284"/>
      <c r="CI455" s="352"/>
      <c r="CJ455" s="298"/>
      <c r="CK455" s="297"/>
      <c r="CL455" s="284"/>
      <c r="CM455" s="352"/>
      <c r="CN455" s="298"/>
      <c r="CO455" s="297"/>
      <c r="CP455" s="284"/>
      <c r="CQ455" s="352"/>
      <c r="CR455" s="298"/>
      <c r="CS455" s="297">
        <v>72</v>
      </c>
      <c r="CT455" s="284">
        <v>615.20000000000005</v>
      </c>
      <c r="CU455" s="352">
        <v>-1</v>
      </c>
      <c r="CV455" s="352">
        <v>-7</v>
      </c>
      <c r="CW455" s="298">
        <v>3</v>
      </c>
      <c r="CX455" s="297"/>
      <c r="CY455" s="284"/>
      <c r="CZ455" s="352"/>
      <c r="DA455" s="352"/>
      <c r="DB455" s="298"/>
      <c r="DC455" s="297"/>
      <c r="DD455" s="284"/>
      <c r="DE455" s="352"/>
      <c r="DF455" s="352"/>
      <c r="DG455" s="298"/>
      <c r="DH455" s="320">
        <v>-1</v>
      </c>
      <c r="DI455" s="319">
        <v>-5.3354102373123098</v>
      </c>
      <c r="DP455" s="165"/>
      <c r="DQ455" s="165"/>
      <c r="DR455" s="165"/>
      <c r="ED455" s="165"/>
      <c r="EE455" s="165"/>
      <c r="EF455" s="165"/>
      <c r="EG455" s="165"/>
      <c r="EH455" s="166"/>
      <c r="EI455" s="165"/>
      <c r="EJ455" s="164"/>
      <c r="EK455" s="164"/>
      <c r="EL455" s="283"/>
      <c r="EM455" s="283"/>
      <c r="EN455" s="283"/>
      <c r="EO455" s="283"/>
      <c r="EP455" s="283"/>
      <c r="EQ455" s="283"/>
      <c r="ER455" s="165"/>
      <c r="ES455" s="166"/>
      <c r="ET455" s="166"/>
      <c r="EU455" s="166"/>
      <c r="EV455" s="166"/>
      <c r="EW455" s="166"/>
      <c r="EX455" s="289"/>
    </row>
    <row r="456" spans="1:154" ht="13" customHeight="1">
      <c r="A456" s="160" t="s">
        <v>567</v>
      </c>
      <c r="B456" s="160">
        <v>10464</v>
      </c>
      <c r="C456" s="160">
        <v>21853</v>
      </c>
      <c r="D456" s="160">
        <v>666181</v>
      </c>
      <c r="E456" s="160" t="s">
        <v>188</v>
      </c>
      <c r="G456" s="175"/>
      <c r="H456" s="162" t="s">
        <v>2989</v>
      </c>
      <c r="I456" s="162" t="s">
        <v>108</v>
      </c>
      <c r="J456" s="160">
        <v>26</v>
      </c>
      <c r="K456" s="161">
        <v>7</v>
      </c>
      <c r="L456" s="161" t="s">
        <v>46</v>
      </c>
      <c r="Z456" s="163">
        <v>128</v>
      </c>
      <c r="AA456" s="163">
        <v>388</v>
      </c>
      <c r="AB456" s="163">
        <v>343</v>
      </c>
      <c r="AC456" s="163">
        <v>64</v>
      </c>
      <c r="AD456" s="163">
        <v>29</v>
      </c>
      <c r="AE456" s="163">
        <v>19</v>
      </c>
      <c r="AF456" s="163">
        <v>2</v>
      </c>
      <c r="AG456" s="163">
        <v>14</v>
      </c>
      <c r="AH456" s="163">
        <v>41</v>
      </c>
      <c r="AI456" s="163">
        <v>43</v>
      </c>
      <c r="AJ456" s="163">
        <v>16</v>
      </c>
      <c r="AK456" s="163">
        <v>7</v>
      </c>
      <c r="AL456" s="163">
        <v>40</v>
      </c>
      <c r="AM456" s="163">
        <v>0</v>
      </c>
      <c r="AN456" s="163">
        <v>154</v>
      </c>
      <c r="AO456" s="163">
        <v>2</v>
      </c>
      <c r="AP456" s="163">
        <v>2</v>
      </c>
      <c r="AQ456" s="163">
        <v>1</v>
      </c>
      <c r="AR456" s="163">
        <v>3</v>
      </c>
      <c r="AS456" s="283">
        <v>0.10309278299999999</v>
      </c>
      <c r="AT456" s="283">
        <v>0.39690721600000001</v>
      </c>
      <c r="AU456" s="283">
        <v>0.5</v>
      </c>
      <c r="AV456" s="283">
        <v>0.18229166999999999</v>
      </c>
      <c r="AW456" s="283">
        <v>0.11458333</v>
      </c>
      <c r="AX456" s="283">
        <v>0.40104167000000002</v>
      </c>
      <c r="AY456" s="363">
        <v>110.74299999999999</v>
      </c>
      <c r="AZ456" s="283">
        <v>0.1694813</v>
      </c>
      <c r="BA456" s="283">
        <v>0.36315789399999998</v>
      </c>
      <c r="BB456" s="283">
        <v>0.19473684199999999</v>
      </c>
      <c r="BC456" s="283">
        <v>0.44210526300000003</v>
      </c>
      <c r="BD456" s="164">
        <v>0.282485875</v>
      </c>
      <c r="BE456" s="164">
        <v>0.18658892099999999</v>
      </c>
      <c r="BF456" s="164">
        <v>0.27390180800000002</v>
      </c>
      <c r="BG456" s="164">
        <v>0.37609329400000002</v>
      </c>
      <c r="BH456" s="164">
        <v>0.64999510199999999</v>
      </c>
      <c r="BI456" s="164">
        <v>0.189504373</v>
      </c>
      <c r="BJ456" s="165">
        <v>120.645237442382</v>
      </c>
      <c r="BK456" s="164">
        <v>0.28497176130304602</v>
      </c>
      <c r="BL456" s="165">
        <v>-7.8718810419749303</v>
      </c>
      <c r="BM456" s="165">
        <v>37.515610750465399</v>
      </c>
      <c r="BN456" s="165">
        <v>74.997579906816398</v>
      </c>
      <c r="BO456" s="165">
        <v>-0.27613833674742799</v>
      </c>
      <c r="BP456" s="165">
        <v>-1.6160131767392101</v>
      </c>
      <c r="BQ456" s="165">
        <v>-6.2025549926992296</v>
      </c>
      <c r="BR456" s="165">
        <v>-13.216469090731</v>
      </c>
      <c r="BS456" s="289">
        <v>-0.64058579728564102</v>
      </c>
      <c r="BT456" s="297"/>
      <c r="BU456" s="284"/>
      <c r="BV456" s="298"/>
      <c r="BW456" s="297"/>
      <c r="BX456" s="297"/>
      <c r="BY456" s="297"/>
      <c r="BZ456" s="297"/>
      <c r="CA456" s="284"/>
      <c r="CB456" s="298"/>
      <c r="CC456" s="297"/>
      <c r="CD456" s="284"/>
      <c r="CE456" s="352"/>
      <c r="CF456" s="298"/>
      <c r="CG456" s="297"/>
      <c r="CH456" s="284"/>
      <c r="CI456" s="352"/>
      <c r="CJ456" s="298"/>
      <c r="CK456" s="297"/>
      <c r="CL456" s="284"/>
      <c r="CM456" s="352"/>
      <c r="CN456" s="298"/>
      <c r="CO456" s="297"/>
      <c r="CP456" s="284"/>
      <c r="CQ456" s="352"/>
      <c r="CR456" s="298"/>
      <c r="CS456" s="297">
        <v>55</v>
      </c>
      <c r="CT456" s="284">
        <v>315.2</v>
      </c>
      <c r="CU456" s="352">
        <v>-1</v>
      </c>
      <c r="CV456" s="352">
        <v>-2</v>
      </c>
      <c r="CW456" s="298">
        <v>-1</v>
      </c>
      <c r="CX456" s="297">
        <v>43</v>
      </c>
      <c r="CY456" s="284">
        <v>264.10000000000002</v>
      </c>
      <c r="CZ456" s="352">
        <v>-2</v>
      </c>
      <c r="DA456" s="352">
        <v>0</v>
      </c>
      <c r="DB456" s="298">
        <v>0</v>
      </c>
      <c r="DC456" s="297">
        <v>45</v>
      </c>
      <c r="DD456" s="284">
        <v>304</v>
      </c>
      <c r="DE456" s="352">
        <v>-3</v>
      </c>
      <c r="DF456" s="352">
        <v>0</v>
      </c>
      <c r="DG456" s="298">
        <v>0</v>
      </c>
      <c r="DH456" s="320">
        <v>-6</v>
      </c>
      <c r="DI456" s="319">
        <v>-5.8885347843170104</v>
      </c>
      <c r="DP456" s="165"/>
      <c r="DQ456" s="165"/>
      <c r="DR456" s="165"/>
      <c r="ED456" s="165"/>
      <c r="EE456" s="165"/>
      <c r="EF456" s="165"/>
      <c r="EG456" s="165"/>
      <c r="EH456" s="166"/>
      <c r="EI456" s="165"/>
      <c r="EJ456" s="164"/>
      <c r="EK456" s="164"/>
      <c r="EL456" s="283"/>
      <c r="EM456" s="283"/>
      <c r="EN456" s="283"/>
      <c r="EO456" s="283"/>
      <c r="EP456" s="283"/>
      <c r="EQ456" s="283"/>
      <c r="ER456" s="165"/>
      <c r="ES456" s="166"/>
      <c r="ET456" s="166"/>
      <c r="EU456" s="166"/>
      <c r="EV456" s="166"/>
      <c r="EW456" s="166"/>
      <c r="EX456" s="289"/>
    </row>
    <row r="457" spans="1:154" ht="13" customHeight="1">
      <c r="A457" s="160" t="s">
        <v>567</v>
      </c>
      <c r="B457" s="160">
        <v>10849</v>
      </c>
      <c r="C457" s="160">
        <v>17929</v>
      </c>
      <c r="D457" s="160">
        <v>656775</v>
      </c>
      <c r="E457" s="160" t="s">
        <v>17</v>
      </c>
      <c r="G457" s="175"/>
      <c r="H457" s="168" t="s">
        <v>1173</v>
      </c>
      <c r="I457" s="169" t="s">
        <v>1174</v>
      </c>
      <c r="J457" s="170">
        <v>29</v>
      </c>
      <c r="K457" s="161">
        <v>8</v>
      </c>
      <c r="L457" s="161" t="s">
        <v>46</v>
      </c>
      <c r="Z457" s="163">
        <v>147</v>
      </c>
      <c r="AA457" s="163">
        <v>499</v>
      </c>
      <c r="AB457" s="163">
        <v>444</v>
      </c>
      <c r="AC457" s="163">
        <v>104</v>
      </c>
      <c r="AD457" s="163">
        <v>67</v>
      </c>
      <c r="AE457" s="163">
        <v>16</v>
      </c>
      <c r="AF457" s="163">
        <v>3</v>
      </c>
      <c r="AG457" s="163">
        <v>18</v>
      </c>
      <c r="AH457" s="163">
        <v>69</v>
      </c>
      <c r="AI457" s="163">
        <v>54</v>
      </c>
      <c r="AJ457" s="163">
        <v>32</v>
      </c>
      <c r="AK457" s="163">
        <v>6</v>
      </c>
      <c r="AL457" s="163">
        <v>41</v>
      </c>
      <c r="AM457" s="163">
        <v>0</v>
      </c>
      <c r="AN457" s="163">
        <v>98</v>
      </c>
      <c r="AO457" s="163">
        <v>5</v>
      </c>
      <c r="AP457" s="163">
        <v>2</v>
      </c>
      <c r="AQ457" s="163">
        <v>2</v>
      </c>
      <c r="AR457" s="163">
        <v>1</v>
      </c>
      <c r="AS457" s="283">
        <v>8.2164327999999995E-2</v>
      </c>
      <c r="AT457" s="283">
        <v>0.19639278499999999</v>
      </c>
      <c r="AU457" s="283">
        <v>0.42571429</v>
      </c>
      <c r="AV457" s="283">
        <v>0.22285714000000001</v>
      </c>
      <c r="AW457" s="283">
        <v>4.7887319999999997E-2</v>
      </c>
      <c r="AX457" s="283">
        <v>0.32676055999999998</v>
      </c>
      <c r="AY457" s="363">
        <v>106.42400000000001</v>
      </c>
      <c r="AZ457" s="283">
        <v>8.77193E-2</v>
      </c>
      <c r="BA457" s="283">
        <v>0.33720930199999999</v>
      </c>
      <c r="BB457" s="283">
        <v>0.174418604</v>
      </c>
      <c r="BC457" s="283">
        <v>0.48837209300000001</v>
      </c>
      <c r="BD457" s="164">
        <v>0.26060605999999997</v>
      </c>
      <c r="BE457" s="164">
        <v>0.23423423400000001</v>
      </c>
      <c r="BF457" s="164">
        <v>0.30487804800000001</v>
      </c>
      <c r="BG457" s="164">
        <v>0.405405405</v>
      </c>
      <c r="BH457" s="164">
        <v>0.71028345299999995</v>
      </c>
      <c r="BI457" s="164">
        <v>0.17117117100000001</v>
      </c>
      <c r="BJ457" s="165">
        <v>110.58737123511899</v>
      </c>
      <c r="BK457" s="164">
        <v>0.31029227485017002</v>
      </c>
      <c r="BL457" s="165">
        <v>4.54720684377736E-2</v>
      </c>
      <c r="BM457" s="165">
        <v>58.417529811808301</v>
      </c>
      <c r="BN457" s="165">
        <v>104.680866735621</v>
      </c>
      <c r="BO457" s="165">
        <v>-3.2540190711164797E-2</v>
      </c>
      <c r="BP457" s="165">
        <v>3.2821960076689698</v>
      </c>
      <c r="BQ457" s="165">
        <v>22.338663711171002</v>
      </c>
      <c r="BR457" s="165">
        <v>5.9547865667430901</v>
      </c>
      <c r="BS457" s="289">
        <v>2.3070864701014</v>
      </c>
      <c r="BT457" s="297"/>
      <c r="BU457" s="284"/>
      <c r="BV457" s="298"/>
      <c r="BW457" s="297"/>
      <c r="BX457" s="297"/>
      <c r="BY457" s="297"/>
      <c r="BZ457" s="297"/>
      <c r="CA457" s="284"/>
      <c r="CB457" s="298"/>
      <c r="CC457" s="297"/>
      <c r="CD457" s="284"/>
      <c r="CE457" s="352"/>
      <c r="CF457" s="298"/>
      <c r="CG457" s="297"/>
      <c r="CH457" s="284"/>
      <c r="CI457" s="352"/>
      <c r="CJ457" s="298"/>
      <c r="CK457" s="297"/>
      <c r="CL457" s="284"/>
      <c r="CM457" s="352"/>
      <c r="CN457" s="298"/>
      <c r="CO457" s="297"/>
      <c r="CP457" s="284"/>
      <c r="CQ457" s="352"/>
      <c r="CR457" s="298"/>
      <c r="CS457" s="297"/>
      <c r="CT457" s="284"/>
      <c r="CU457" s="352"/>
      <c r="CV457" s="352"/>
      <c r="CW457" s="298"/>
      <c r="CX457" s="297">
        <v>139</v>
      </c>
      <c r="CY457" s="284">
        <v>1084</v>
      </c>
      <c r="CZ457" s="352">
        <v>-5</v>
      </c>
      <c r="DA457" s="352">
        <v>3</v>
      </c>
      <c r="DB457" s="298">
        <v>-1</v>
      </c>
      <c r="DC457" s="297"/>
      <c r="DD457" s="284"/>
      <c r="DE457" s="352"/>
      <c r="DF457" s="352"/>
      <c r="DG457" s="298"/>
      <c r="DH457" s="320">
        <v>-5</v>
      </c>
      <c r="DI457" s="319">
        <v>-0.26572155952453602</v>
      </c>
      <c r="DP457" s="165"/>
      <c r="DQ457" s="165"/>
      <c r="DR457" s="165"/>
      <c r="ED457" s="165"/>
      <c r="EE457" s="165"/>
      <c r="EF457" s="165"/>
      <c r="EG457" s="165"/>
      <c r="EH457" s="166"/>
      <c r="EI457" s="165"/>
      <c r="EJ457" s="164"/>
      <c r="EK457" s="164"/>
      <c r="EL457" s="283"/>
      <c r="EM457" s="283"/>
      <c r="EN457" s="283"/>
      <c r="EO457" s="283"/>
      <c r="EP457" s="283"/>
      <c r="EQ457" s="283"/>
      <c r="ER457" s="165"/>
      <c r="ES457" s="166"/>
      <c r="ET457" s="166"/>
      <c r="EU457" s="166"/>
      <c r="EV457" s="166"/>
      <c r="EW457" s="166"/>
      <c r="EX457" s="289"/>
    </row>
    <row r="458" spans="1:154" ht="13" customHeight="1">
      <c r="A458" s="160" t="s">
        <v>567</v>
      </c>
      <c r="B458" s="160">
        <v>10626</v>
      </c>
      <c r="C458" s="160">
        <v>20123</v>
      </c>
      <c r="D458" s="160">
        <v>665742</v>
      </c>
      <c r="E458" s="160" t="s">
        <v>16</v>
      </c>
      <c r="G458" s="175"/>
      <c r="H458" s="168" t="s">
        <v>222</v>
      </c>
      <c r="I458" s="169" t="s">
        <v>540</v>
      </c>
      <c r="J458" s="170">
        <v>25</v>
      </c>
      <c r="K458" s="161">
        <v>9</v>
      </c>
      <c r="L458" s="161" t="s">
        <v>46</v>
      </c>
      <c r="Z458" s="163">
        <v>157</v>
      </c>
      <c r="AA458" s="163">
        <v>713</v>
      </c>
      <c r="AB458" s="163">
        <v>576</v>
      </c>
      <c r="AC458" s="163">
        <v>166</v>
      </c>
      <c r="AD458" s="163">
        <v>90</v>
      </c>
      <c r="AE458" s="163">
        <v>31</v>
      </c>
      <c r="AF458" s="163">
        <v>4</v>
      </c>
      <c r="AG458" s="163">
        <v>41</v>
      </c>
      <c r="AH458" s="163">
        <v>128</v>
      </c>
      <c r="AI458" s="163">
        <v>109</v>
      </c>
      <c r="AJ458" s="163">
        <v>7</v>
      </c>
      <c r="AK458" s="163">
        <v>4</v>
      </c>
      <c r="AL458" s="163">
        <v>129</v>
      </c>
      <c r="AM458" s="163">
        <v>2</v>
      </c>
      <c r="AN458" s="163">
        <v>119</v>
      </c>
      <c r="AO458" s="163">
        <v>4</v>
      </c>
      <c r="AP458" s="163">
        <v>4</v>
      </c>
      <c r="AQ458" s="163">
        <v>0</v>
      </c>
      <c r="AR458" s="163">
        <v>10</v>
      </c>
      <c r="AS458" s="283">
        <v>0.18092566600000001</v>
      </c>
      <c r="AT458" s="283">
        <v>0.16690041999999999</v>
      </c>
      <c r="AU458" s="283">
        <v>0.45119305999999998</v>
      </c>
      <c r="AV458" s="283">
        <v>0.20173536</v>
      </c>
      <c r="AW458" s="283">
        <v>0.19739696000000001</v>
      </c>
      <c r="AX458" s="283">
        <v>0.56832972000000004</v>
      </c>
      <c r="AY458" s="363">
        <v>115.73099999999999</v>
      </c>
      <c r="AZ458" s="283">
        <v>7.4099020000000002E-2</v>
      </c>
      <c r="BA458" s="283">
        <v>0.436403508</v>
      </c>
      <c r="BB458" s="283">
        <v>0.20394736799999999</v>
      </c>
      <c r="BC458" s="283">
        <v>0.35964912199999999</v>
      </c>
      <c r="BD458" s="164">
        <v>0.29761904700000003</v>
      </c>
      <c r="BE458" s="164">
        <v>0.28819444399999999</v>
      </c>
      <c r="BF458" s="164">
        <v>0.41935483800000001</v>
      </c>
      <c r="BG458" s="164">
        <v>0.56944444400000005</v>
      </c>
      <c r="BH458" s="164">
        <v>0.988799282</v>
      </c>
      <c r="BI458" s="164">
        <v>0.28125</v>
      </c>
      <c r="BJ458" s="165">
        <v>181.70523679993599</v>
      </c>
      <c r="BK458" s="164">
        <v>0.42058488194281801</v>
      </c>
      <c r="BL458" s="165">
        <v>63.358094278007599</v>
      </c>
      <c r="BM458" s="165">
        <v>146.76345935019799</v>
      </c>
      <c r="BN458" s="165">
        <v>179.63236309765699</v>
      </c>
      <c r="BO458" s="165">
        <v>-0.49356205653728003</v>
      </c>
      <c r="BP458" s="165">
        <v>-3.8161234036087901</v>
      </c>
      <c r="BQ458" s="165">
        <v>78.890433977341104</v>
      </c>
      <c r="BR458" s="165">
        <v>61.149669128686</v>
      </c>
      <c r="BS458" s="289">
        <v>8.1476249073275806</v>
      </c>
      <c r="BT458" s="297"/>
      <c r="BU458" s="284"/>
      <c r="BV458" s="298"/>
      <c r="BW458" s="297"/>
      <c r="BX458" s="297"/>
      <c r="BY458" s="297"/>
      <c r="BZ458" s="297"/>
      <c r="CA458" s="284"/>
      <c r="CB458" s="298"/>
      <c r="CC458" s="297"/>
      <c r="CD458" s="284"/>
      <c r="CE458" s="352"/>
      <c r="CF458" s="298"/>
      <c r="CG458" s="297"/>
      <c r="CH458" s="284"/>
      <c r="CI458" s="352"/>
      <c r="CJ458" s="298"/>
      <c r="CK458" s="297"/>
      <c r="CL458" s="284"/>
      <c r="CM458" s="352"/>
      <c r="CN458" s="298"/>
      <c r="CO458" s="297"/>
      <c r="CP458" s="284"/>
      <c r="CQ458" s="352"/>
      <c r="CR458" s="298"/>
      <c r="CS458" s="297">
        <v>6</v>
      </c>
      <c r="CT458" s="284">
        <v>52</v>
      </c>
      <c r="CU458" s="352">
        <v>1</v>
      </c>
      <c r="CV458" s="352">
        <v>0</v>
      </c>
      <c r="CW458" s="298">
        <v>0</v>
      </c>
      <c r="CX458" s="297"/>
      <c r="CY458" s="284"/>
      <c r="CZ458" s="352"/>
      <c r="DA458" s="352"/>
      <c r="DB458" s="298"/>
      <c r="DC458" s="297">
        <v>145</v>
      </c>
      <c r="DD458" s="284">
        <v>1277.2</v>
      </c>
      <c r="DE458" s="352">
        <v>-1</v>
      </c>
      <c r="DF458" s="352">
        <v>-5</v>
      </c>
      <c r="DG458" s="298">
        <v>2</v>
      </c>
      <c r="DH458" s="320">
        <v>0</v>
      </c>
      <c r="DI458" s="319">
        <v>-6.0491427183151201</v>
      </c>
      <c r="DP458" s="165"/>
      <c r="DQ458" s="165"/>
      <c r="DR458" s="165"/>
      <c r="ED458" s="165"/>
      <c r="EE458" s="165"/>
      <c r="EF458" s="165"/>
      <c r="EG458" s="165"/>
      <c r="EH458" s="166"/>
      <c r="EI458" s="165"/>
      <c r="EJ458" s="164"/>
      <c r="EK458" s="164"/>
      <c r="EL458" s="283"/>
      <c r="EM458" s="283"/>
      <c r="EN458" s="283"/>
      <c r="EO458" s="283"/>
      <c r="EP458" s="283"/>
      <c r="EQ458" s="283"/>
      <c r="ER458" s="165"/>
      <c r="ES458" s="166"/>
      <c r="ET458" s="166"/>
      <c r="EU458" s="166"/>
      <c r="EV458" s="166"/>
      <c r="EW458" s="166"/>
      <c r="EX458" s="289"/>
    </row>
    <row r="459" spans="1:154" ht="13" customHeight="1">
      <c r="A459" s="160" t="s">
        <v>567</v>
      </c>
      <c r="B459" s="160">
        <v>10666</v>
      </c>
      <c r="C459" s="160">
        <v>14551</v>
      </c>
      <c r="D459" s="160">
        <v>623993</v>
      </c>
      <c r="E459" s="160" t="s">
        <v>17</v>
      </c>
      <c r="G459" s="175"/>
      <c r="H459" s="168" t="s">
        <v>1077</v>
      </c>
      <c r="I459" s="169" t="s">
        <v>110</v>
      </c>
      <c r="J459" s="170">
        <v>29</v>
      </c>
      <c r="K459" s="161">
        <v>9</v>
      </c>
      <c r="L459" s="161" t="s">
        <v>2547</v>
      </c>
      <c r="Z459" s="163">
        <v>155</v>
      </c>
      <c r="AA459" s="163">
        <v>665</v>
      </c>
      <c r="AB459" s="163">
        <v>595</v>
      </c>
      <c r="AC459" s="163">
        <v>140</v>
      </c>
      <c r="AD459" s="163">
        <v>69</v>
      </c>
      <c r="AE459" s="163">
        <v>25</v>
      </c>
      <c r="AF459" s="163">
        <v>2</v>
      </c>
      <c r="AG459" s="163">
        <v>44</v>
      </c>
      <c r="AH459" s="163">
        <v>91</v>
      </c>
      <c r="AI459" s="163">
        <v>102</v>
      </c>
      <c r="AJ459" s="163">
        <v>2</v>
      </c>
      <c r="AK459" s="163">
        <v>0</v>
      </c>
      <c r="AL459" s="163">
        <v>58</v>
      </c>
      <c r="AM459" s="163">
        <v>3</v>
      </c>
      <c r="AN459" s="163">
        <v>129</v>
      </c>
      <c r="AO459" s="163">
        <v>7</v>
      </c>
      <c r="AP459" s="163">
        <v>5</v>
      </c>
      <c r="AQ459" s="163">
        <v>0</v>
      </c>
      <c r="AR459" s="163">
        <v>9</v>
      </c>
      <c r="AS459" s="283">
        <v>8.7218044999999994E-2</v>
      </c>
      <c r="AT459" s="283">
        <v>0.19398496200000001</v>
      </c>
      <c r="AU459" s="283">
        <v>0.44798301000000001</v>
      </c>
      <c r="AV459" s="283">
        <v>0.23566878999999999</v>
      </c>
      <c r="AW459" s="283">
        <v>0.11677282</v>
      </c>
      <c r="AX459" s="283">
        <v>0.41401273999999999</v>
      </c>
      <c r="AY459" s="363">
        <v>114.366</v>
      </c>
      <c r="AZ459" s="283">
        <v>8.8256749999999995E-2</v>
      </c>
      <c r="BA459" s="283">
        <v>0.30785562599999999</v>
      </c>
      <c r="BB459" s="283">
        <v>0.14437367300000001</v>
      </c>
      <c r="BC459" s="283">
        <v>0.54777070000000005</v>
      </c>
      <c r="BD459" s="164">
        <v>0.224824355</v>
      </c>
      <c r="BE459" s="164">
        <v>0.235294117</v>
      </c>
      <c r="BF459" s="164">
        <v>0.30827067600000002</v>
      </c>
      <c r="BG459" s="164">
        <v>0.50588235199999998</v>
      </c>
      <c r="BH459" s="164">
        <v>0.814153028</v>
      </c>
      <c r="BI459" s="164">
        <v>0.27058823500000001</v>
      </c>
      <c r="BJ459" s="165">
        <v>174.81706423449501</v>
      </c>
      <c r="BK459" s="164">
        <v>0.34517436634377702</v>
      </c>
      <c r="BL459" s="165">
        <v>18.730617284815501</v>
      </c>
      <c r="BM459" s="165">
        <v>96.521034918766304</v>
      </c>
      <c r="BN459" s="165">
        <v>129.217642242626</v>
      </c>
      <c r="BO459" s="165">
        <v>-0.60599138472431102</v>
      </c>
      <c r="BP459" s="165">
        <v>-2.6918449476361199</v>
      </c>
      <c r="BQ459" s="165">
        <v>32.217517111258402</v>
      </c>
      <c r="BR459" s="165">
        <v>19.539842069189799</v>
      </c>
      <c r="BS459" s="289">
        <v>3.3273520201870799</v>
      </c>
      <c r="BT459" s="297"/>
      <c r="BU459" s="284"/>
      <c r="BV459" s="298"/>
      <c r="BW459" s="297"/>
      <c r="BX459" s="297"/>
      <c r="BY459" s="297"/>
      <c r="BZ459" s="297"/>
      <c r="CA459" s="284"/>
      <c r="CB459" s="298"/>
      <c r="CC459" s="297">
        <v>1</v>
      </c>
      <c r="CD459" s="284">
        <v>1</v>
      </c>
      <c r="CE459" s="352">
        <v>0</v>
      </c>
      <c r="CF459" s="298">
        <v>0</v>
      </c>
      <c r="CG459" s="297"/>
      <c r="CH459" s="284"/>
      <c r="CI459" s="352"/>
      <c r="CJ459" s="298"/>
      <c r="CK459" s="297"/>
      <c r="CL459" s="284"/>
      <c r="CM459" s="352"/>
      <c r="CN459" s="298"/>
      <c r="CO459" s="297"/>
      <c r="CP459" s="284"/>
      <c r="CQ459" s="352"/>
      <c r="CR459" s="298"/>
      <c r="CS459" s="297"/>
      <c r="CT459" s="284"/>
      <c r="CU459" s="352"/>
      <c r="CV459" s="352"/>
      <c r="CW459" s="298"/>
      <c r="CX459" s="297"/>
      <c r="CY459" s="284"/>
      <c r="CZ459" s="352"/>
      <c r="DA459" s="352"/>
      <c r="DB459" s="298"/>
      <c r="DC459" s="297">
        <v>130</v>
      </c>
      <c r="DD459" s="284">
        <v>1119.0999999999999</v>
      </c>
      <c r="DE459" s="352">
        <v>-7</v>
      </c>
      <c r="DF459" s="352">
        <v>-2</v>
      </c>
      <c r="DG459" s="298">
        <v>-1</v>
      </c>
      <c r="DH459" s="320">
        <v>-7</v>
      </c>
      <c r="DI459" s="319">
        <v>-9.5106679201126099</v>
      </c>
      <c r="DP459" s="165"/>
      <c r="DQ459" s="165"/>
      <c r="DR459" s="165"/>
      <c r="ED459" s="165"/>
      <c r="EE459" s="165"/>
      <c r="EF459" s="165"/>
      <c r="EG459" s="165"/>
      <c r="EH459" s="166"/>
      <c r="EI459" s="165"/>
      <c r="EJ459" s="164"/>
      <c r="EK459" s="164"/>
      <c r="EL459" s="283"/>
      <c r="EM459" s="283"/>
      <c r="EN459" s="283"/>
      <c r="EO459" s="283"/>
      <c r="EP459" s="283"/>
      <c r="EQ459" s="283"/>
      <c r="ER459" s="165"/>
      <c r="ES459" s="166"/>
      <c r="ET459" s="166"/>
      <c r="EU459" s="166"/>
      <c r="EV459" s="166"/>
      <c r="EW459" s="166"/>
      <c r="EX459" s="289"/>
    </row>
    <row r="460" spans="1:154" ht="13" customHeight="1">
      <c r="A460" s="160" t="s">
        <v>567</v>
      </c>
      <c r="B460" s="160">
        <v>9689</v>
      </c>
      <c r="C460" s="160">
        <v>10243</v>
      </c>
      <c r="D460" s="160">
        <v>545341</v>
      </c>
      <c r="E460" s="160" t="s">
        <v>45</v>
      </c>
      <c r="G460" s="175"/>
      <c r="H460" s="168" t="s">
        <v>61</v>
      </c>
      <c r="I460" s="169" t="s">
        <v>62</v>
      </c>
      <c r="J460" s="170">
        <v>32</v>
      </c>
      <c r="K460" s="161">
        <v>9</v>
      </c>
      <c r="L460" s="161" t="s">
        <v>837</v>
      </c>
      <c r="Z460" s="163">
        <v>106</v>
      </c>
      <c r="AA460" s="163">
        <v>279</v>
      </c>
      <c r="AB460" s="163">
        <v>254</v>
      </c>
      <c r="AC460" s="163">
        <v>74</v>
      </c>
      <c r="AD460" s="163">
        <v>40</v>
      </c>
      <c r="AE460" s="163">
        <v>20</v>
      </c>
      <c r="AF460" s="163">
        <v>2</v>
      </c>
      <c r="AG460" s="163">
        <v>12</v>
      </c>
      <c r="AH460" s="163">
        <v>40</v>
      </c>
      <c r="AI460" s="163">
        <v>46</v>
      </c>
      <c r="AJ460" s="163">
        <v>0</v>
      </c>
      <c r="AK460" s="163">
        <v>0</v>
      </c>
      <c r="AL460" s="163">
        <v>20</v>
      </c>
      <c r="AM460" s="163">
        <v>0</v>
      </c>
      <c r="AN460" s="163">
        <v>46</v>
      </c>
      <c r="AO460" s="163">
        <v>3</v>
      </c>
      <c r="AP460" s="163">
        <v>2</v>
      </c>
      <c r="AQ460" s="163">
        <v>0</v>
      </c>
      <c r="AR460" s="163">
        <v>5</v>
      </c>
      <c r="AS460" s="283">
        <v>7.1684586999999994E-2</v>
      </c>
      <c r="AT460" s="283">
        <v>0.16487455100000001</v>
      </c>
      <c r="AU460" s="283">
        <v>0.45238095</v>
      </c>
      <c r="AV460" s="283">
        <v>0.18095238</v>
      </c>
      <c r="AW460" s="283">
        <v>0.10952381</v>
      </c>
      <c r="AX460" s="283">
        <v>0.47619048000000003</v>
      </c>
      <c r="AY460" s="363">
        <v>112.303</v>
      </c>
      <c r="AZ460" s="283">
        <v>8.6159490000000005E-2</v>
      </c>
      <c r="BA460" s="283">
        <v>0.36666666599999997</v>
      </c>
      <c r="BB460" s="283">
        <v>0.18095238</v>
      </c>
      <c r="BC460" s="283">
        <v>0.452380952</v>
      </c>
      <c r="BD460" s="164">
        <v>0.31313131300000002</v>
      </c>
      <c r="BE460" s="164">
        <v>0.29133858200000001</v>
      </c>
      <c r="BF460" s="164">
        <v>0.34767025000000001</v>
      </c>
      <c r="BG460" s="164">
        <v>0.527559055</v>
      </c>
      <c r="BH460" s="164">
        <v>0.87522930499999996</v>
      </c>
      <c r="BI460" s="164">
        <v>0.23622047299999999</v>
      </c>
      <c r="BJ460" s="165">
        <v>150.38637157906999</v>
      </c>
      <c r="BK460" s="164">
        <v>0.37303115026925199</v>
      </c>
      <c r="BL460" s="165">
        <v>14.113819050782499</v>
      </c>
      <c r="BM460" s="165">
        <v>46.750701035552801</v>
      </c>
      <c r="BN460" s="165">
        <v>139.107353790464</v>
      </c>
      <c r="BO460" s="165">
        <v>0.97597118385148096</v>
      </c>
      <c r="BP460" s="165">
        <v>0.58992534130811602</v>
      </c>
      <c r="BQ460" s="165">
        <v>14.945755664206301</v>
      </c>
      <c r="BR460" s="165">
        <v>13.637323568755001</v>
      </c>
      <c r="BS460" s="289">
        <v>1.54356371196405</v>
      </c>
      <c r="BT460" s="297"/>
      <c r="BU460" s="284"/>
      <c r="BV460" s="298"/>
      <c r="BW460" s="297"/>
      <c r="BX460" s="297"/>
      <c r="BY460" s="297"/>
      <c r="BZ460" s="297"/>
      <c r="CA460" s="284"/>
      <c r="CB460" s="298"/>
      <c r="CC460" s="297"/>
      <c r="CD460" s="284"/>
      <c r="CE460" s="352"/>
      <c r="CF460" s="298"/>
      <c r="CG460" s="297"/>
      <c r="CH460" s="284"/>
      <c r="CI460" s="352"/>
      <c r="CJ460" s="298"/>
      <c r="CK460" s="297"/>
      <c r="CL460" s="284"/>
      <c r="CM460" s="352"/>
      <c r="CN460" s="298"/>
      <c r="CO460" s="297"/>
      <c r="CP460" s="284"/>
      <c r="CQ460" s="352"/>
      <c r="CR460" s="298"/>
      <c r="CS460" s="297">
        <v>14</v>
      </c>
      <c r="CT460" s="284">
        <v>90</v>
      </c>
      <c r="CU460" s="352">
        <v>2</v>
      </c>
      <c r="CV460" s="352">
        <v>0</v>
      </c>
      <c r="CW460" s="298">
        <v>-1</v>
      </c>
      <c r="CX460" s="297"/>
      <c r="CY460" s="284"/>
      <c r="CZ460" s="352"/>
      <c r="DA460" s="352"/>
      <c r="DB460" s="298"/>
      <c r="DC460" s="297">
        <v>43</v>
      </c>
      <c r="DD460" s="284">
        <v>291</v>
      </c>
      <c r="DE460" s="352">
        <v>1</v>
      </c>
      <c r="DF460" s="352">
        <v>-1</v>
      </c>
      <c r="DG460" s="298">
        <v>-1</v>
      </c>
      <c r="DH460" s="320">
        <v>3</v>
      </c>
      <c r="DI460" s="319">
        <v>-7.9693597555160496</v>
      </c>
      <c r="DP460" s="165"/>
      <c r="DQ460" s="165"/>
      <c r="DR460" s="165"/>
      <c r="ED460" s="165"/>
      <c r="EE460" s="165"/>
      <c r="EF460" s="165"/>
      <c r="EG460" s="165"/>
      <c r="EH460" s="166"/>
      <c r="EI460" s="165"/>
      <c r="EJ460" s="164"/>
      <c r="EK460" s="164"/>
      <c r="EL460" s="283"/>
      <c r="EM460" s="283"/>
      <c r="EN460" s="283"/>
      <c r="EO460" s="283"/>
      <c r="EP460" s="283"/>
      <c r="EQ460" s="283"/>
      <c r="ER460" s="165"/>
      <c r="ES460" s="166"/>
      <c r="ET460" s="166"/>
      <c r="EU460" s="166"/>
      <c r="EV460" s="166"/>
      <c r="EW460" s="166"/>
      <c r="EX460" s="289"/>
    </row>
    <row r="461" spans="1:154" ht="13" customHeight="1">
      <c r="A461" s="160" t="s">
        <v>567</v>
      </c>
      <c r="B461" s="160">
        <v>11970</v>
      </c>
      <c r="C461" s="160">
        <v>26149</v>
      </c>
      <c r="D461" s="160">
        <v>666150</v>
      </c>
      <c r="E461" s="160" t="s">
        <v>164</v>
      </c>
      <c r="G461" s="175"/>
      <c r="H461" s="162" t="s">
        <v>1210</v>
      </c>
      <c r="I461" s="162" t="s">
        <v>801</v>
      </c>
      <c r="J461" s="160">
        <v>26</v>
      </c>
      <c r="K461" s="161">
        <v>9</v>
      </c>
      <c r="L461" s="161" t="s">
        <v>46</v>
      </c>
      <c r="Z461" s="163">
        <v>72</v>
      </c>
      <c r="AA461" s="163">
        <v>241</v>
      </c>
      <c r="AB461" s="163">
        <v>223</v>
      </c>
      <c r="AC461" s="163">
        <v>46</v>
      </c>
      <c r="AD461" s="163">
        <v>37</v>
      </c>
      <c r="AE461" s="163">
        <v>8</v>
      </c>
      <c r="AF461" s="163">
        <v>0</v>
      </c>
      <c r="AG461" s="163">
        <v>1</v>
      </c>
      <c r="AH461" s="163">
        <v>14</v>
      </c>
      <c r="AI461" s="163">
        <v>17</v>
      </c>
      <c r="AJ461" s="163">
        <v>0</v>
      </c>
      <c r="AK461" s="163">
        <v>0</v>
      </c>
      <c r="AL461" s="163">
        <v>11</v>
      </c>
      <c r="AM461" s="163">
        <v>1</v>
      </c>
      <c r="AN461" s="163">
        <v>58</v>
      </c>
      <c r="AO461" s="163">
        <v>3</v>
      </c>
      <c r="AP461" s="163">
        <v>1</v>
      </c>
      <c r="AQ461" s="163">
        <v>2</v>
      </c>
      <c r="AR461" s="163">
        <v>5</v>
      </c>
      <c r="AS461" s="283">
        <v>4.5643152999999999E-2</v>
      </c>
      <c r="AT461" s="283">
        <v>0.24066389999999999</v>
      </c>
      <c r="AU461" s="283">
        <v>0.30357142999999998</v>
      </c>
      <c r="AV461" s="283">
        <v>0.30357142999999998</v>
      </c>
      <c r="AW461" s="283">
        <v>1.775148E-2</v>
      </c>
      <c r="AX461" s="283">
        <v>0.26627219000000002</v>
      </c>
      <c r="AY461" s="363">
        <v>105.41800000000001</v>
      </c>
      <c r="AZ461" s="283">
        <v>8.7680359999999999E-2</v>
      </c>
      <c r="BA461" s="283">
        <v>0.44242424200000002</v>
      </c>
      <c r="BB461" s="283">
        <v>0.224242424</v>
      </c>
      <c r="BC461" s="283">
        <v>0.33333333300000001</v>
      </c>
      <c r="BD461" s="164">
        <v>0.27272727200000002</v>
      </c>
      <c r="BE461" s="164">
        <v>0.206278026</v>
      </c>
      <c r="BF461" s="164">
        <v>0.25210083999999999</v>
      </c>
      <c r="BG461" s="164">
        <v>0.25560538100000002</v>
      </c>
      <c r="BH461" s="164">
        <v>0.50770622099999996</v>
      </c>
      <c r="BI461" s="164">
        <v>4.9327355000000003E-2</v>
      </c>
      <c r="BJ461" s="165">
        <v>31.8685821190738</v>
      </c>
      <c r="BK461" s="164">
        <v>0.22683696102995399</v>
      </c>
      <c r="BL461" s="165">
        <v>-16.1659796984192</v>
      </c>
      <c r="BM461" s="165">
        <v>12.025735564410899</v>
      </c>
      <c r="BN461" s="165">
        <v>42.841200111101998</v>
      </c>
      <c r="BO461" s="165">
        <v>-0.22822447951389399</v>
      </c>
      <c r="BP461" s="165">
        <v>-0.47324208170175502</v>
      </c>
      <c r="BQ461" s="165">
        <v>-7.8322134487123201</v>
      </c>
      <c r="BR461" s="165">
        <v>-16.2350398750302</v>
      </c>
      <c r="BS461" s="289">
        <v>-0.808893222625232</v>
      </c>
      <c r="BT461" s="297"/>
      <c r="BU461" s="284"/>
      <c r="BV461" s="298"/>
      <c r="BW461" s="297"/>
      <c r="BX461" s="297"/>
      <c r="BY461" s="297"/>
      <c r="BZ461" s="297"/>
      <c r="CA461" s="284"/>
      <c r="CB461" s="298"/>
      <c r="CC461" s="297"/>
      <c r="CD461" s="284"/>
      <c r="CE461" s="352"/>
      <c r="CF461" s="298"/>
      <c r="CG461" s="297"/>
      <c r="CH461" s="284"/>
      <c r="CI461" s="352"/>
      <c r="CJ461" s="298"/>
      <c r="CK461" s="297"/>
      <c r="CL461" s="284"/>
      <c r="CM461" s="352"/>
      <c r="CN461" s="298"/>
      <c r="CO461" s="297"/>
      <c r="CP461" s="284"/>
      <c r="CQ461" s="352"/>
      <c r="CR461" s="298"/>
      <c r="CS461" s="297">
        <v>1</v>
      </c>
      <c r="CT461" s="284">
        <v>8</v>
      </c>
      <c r="CU461" s="352">
        <v>0</v>
      </c>
      <c r="CV461" s="352">
        <v>0</v>
      </c>
      <c r="CW461" s="298">
        <v>0</v>
      </c>
      <c r="CX461" s="297">
        <v>29</v>
      </c>
      <c r="CY461" s="284">
        <v>216.1</v>
      </c>
      <c r="CZ461" s="352">
        <v>-3</v>
      </c>
      <c r="DA461" s="352">
        <v>-2</v>
      </c>
      <c r="DB461" s="298">
        <v>0</v>
      </c>
      <c r="DC461" s="297">
        <v>42</v>
      </c>
      <c r="DD461" s="284">
        <v>334.1</v>
      </c>
      <c r="DE461" s="352">
        <v>10</v>
      </c>
      <c r="DF461" s="352">
        <v>3</v>
      </c>
      <c r="DG461" s="298">
        <v>1</v>
      </c>
      <c r="DH461" s="320">
        <v>7</v>
      </c>
      <c r="DI461" s="319">
        <v>0.361637473106384</v>
      </c>
      <c r="DP461" s="165"/>
      <c r="DQ461" s="165"/>
      <c r="DR461" s="165"/>
      <c r="ED461" s="165"/>
      <c r="EE461" s="165"/>
      <c r="EF461" s="165"/>
      <c r="EG461" s="165"/>
      <c r="EH461" s="166"/>
      <c r="EI461" s="165"/>
      <c r="EJ461" s="164"/>
      <c r="EK461" s="164"/>
      <c r="EL461" s="283"/>
      <c r="EM461" s="283"/>
      <c r="EN461" s="283"/>
      <c r="EO461" s="283"/>
      <c r="EP461" s="283"/>
      <c r="EQ461" s="283"/>
      <c r="ER461" s="165"/>
      <c r="ES461" s="166"/>
      <c r="ET461" s="166"/>
      <c r="EU461" s="166"/>
      <c r="EV461" s="166"/>
      <c r="EW461" s="166"/>
      <c r="EX461" s="289"/>
    </row>
    <row r="462" spans="1:154" ht="13" customHeight="1">
      <c r="A462" s="171" t="s">
        <v>16</v>
      </c>
      <c r="B462" s="317"/>
      <c r="C462" s="317"/>
      <c r="D462" s="317"/>
      <c r="E462" s="171" cm="1">
        <f t="array" ref="E462">SUMPRODUCT(--($A463:$A$2539=A462),--(K463:$K$2539&gt;0))</f>
        <v>40</v>
      </c>
      <c r="F462" s="171"/>
      <c r="G462" s="190"/>
      <c r="H462" s="172"/>
      <c r="I462" s="172"/>
      <c r="J462" s="173"/>
      <c r="K462" s="174">
        <v>0</v>
      </c>
      <c r="L462" s="174"/>
      <c r="M462" s="185"/>
      <c r="N462" s="188"/>
      <c r="O462" s="174"/>
      <c r="P462" s="174"/>
      <c r="Q462" s="174"/>
      <c r="R462" s="174"/>
      <c r="S462" s="174"/>
      <c r="T462" s="174"/>
      <c r="U462" s="174"/>
      <c r="V462" s="174"/>
      <c r="W462" s="174"/>
      <c r="X462" s="174"/>
      <c r="Y462" s="185"/>
      <c r="Z462" s="364" cm="1">
        <f t="array" ref="Z462">SUMPRODUCT(--($A463:$A$2539=$A462),--(Z463:Z$2539))</f>
        <v>2474</v>
      </c>
      <c r="AA462" s="364" cm="1">
        <f t="array" ref="AA462">SUMPRODUCT(--($A463:$A$2539=$A462),--(AA463:AA$2539))</f>
        <v>9569</v>
      </c>
      <c r="AB462" s="364" cm="1">
        <f t="array" ref="AB462">SUMPRODUCT(--($A463:$A$2539=$A462),--(AB463:AB$2539))</f>
        <v>8603</v>
      </c>
      <c r="AC462" s="364" cm="1">
        <f t="array" ref="AC462">SUMPRODUCT(--($A463:$A$2539=$A462),--(AC463:AC$2539))</f>
        <v>2155</v>
      </c>
      <c r="AD462" s="364" cm="1">
        <f t="array" ref="AD462">SUMPRODUCT(--($A463:$A$2539=$A462),--(AD463:AD$2539))</f>
        <v>1418</v>
      </c>
      <c r="AE462" s="364" cm="1">
        <f t="array" ref="AE462">SUMPRODUCT(--($A463:$A$2539=$A462),--(AE463:AE$2539))</f>
        <v>405</v>
      </c>
      <c r="AF462" s="364" cm="1">
        <f t="array" ref="AF462">SUMPRODUCT(--($A463:$A$2539=$A462),--(AF463:AF$2539))</f>
        <v>23</v>
      </c>
      <c r="AG462" s="364" cm="1">
        <f t="array" ref="AG462">SUMPRODUCT(--($A463:$A$2539=$A462),--(AG463:AG$2539))</f>
        <v>309</v>
      </c>
      <c r="AH462" s="364" cm="1">
        <f t="array" ref="AH462">SUMPRODUCT(--($A463:$A$2539=$A462),--(AH463:AH$2539))</f>
        <v>1141</v>
      </c>
      <c r="AI462" s="364" cm="1">
        <f t="array" ref="AI462">SUMPRODUCT(--($A463:$A$2539=$A462),--(AI463:AI$2539))</f>
        <v>1073</v>
      </c>
      <c r="AJ462" s="364" cm="1">
        <f t="array" ref="AJ462">SUMPRODUCT(--($A463:$A$2539=$A462),--(AJ463:AJ$2539))</f>
        <v>227</v>
      </c>
      <c r="AK462" s="364" cm="1">
        <f t="array" ref="AK462">SUMPRODUCT(--($A463:$A$2539=$A462),--(AK463:AK$2539))</f>
        <v>55</v>
      </c>
      <c r="AL462" s="364" cm="1">
        <f t="array" ref="AL462">SUMPRODUCT(--($A463:$A$2539=$A462),--(AL463:AL$2539))</f>
        <v>801</v>
      </c>
      <c r="AM462" s="364" cm="1">
        <f t="array" ref="AM462">SUMPRODUCT(--($A463:$A$2539=$A462),--(AM463:AM$2539))</f>
        <v>19</v>
      </c>
      <c r="AN462" s="364" cm="1">
        <f t="array" ref="AN462">SUMPRODUCT(--($A463:$A$2539=$A462),--(AN463:AN$2539))</f>
        <v>2238</v>
      </c>
      <c r="AO462" s="364" cm="1">
        <f t="array" ref="AO462">SUMPRODUCT(--($A463:$A$2539=$A462),--(AO463:AO$2539))</f>
        <v>88</v>
      </c>
      <c r="AP462" s="364" cm="1">
        <f t="array" ref="AP462">SUMPRODUCT(--($A463:$A$2539=$A462),--(AP463:AP$2539))</f>
        <v>58</v>
      </c>
      <c r="AQ462" s="364" cm="1">
        <f t="array" ref="AQ462">SUMPRODUCT(--($A463:$A$2539=$A462),--(AQ463:AQ$2539))</f>
        <v>9</v>
      </c>
      <c r="AR462" s="364" cm="1">
        <f t="array" ref="AR462">SUMPRODUCT(--($A463:$A$2539=$A462),--(AR463:AR$2539))</f>
        <v>188</v>
      </c>
      <c r="AS462" s="365"/>
      <c r="AT462" s="365"/>
      <c r="AU462" s="365"/>
      <c r="AV462" s="365"/>
      <c r="AW462" s="365"/>
      <c r="AX462" s="365"/>
      <c r="AY462" s="366"/>
      <c r="AZ462" s="365"/>
      <c r="BA462" s="365"/>
      <c r="BB462" s="365"/>
      <c r="BC462" s="365"/>
      <c r="BD462" s="367"/>
      <c r="BE462" s="367">
        <f>AC462/AB462</f>
        <v>0.25049401371614555</v>
      </c>
      <c r="BF462" s="367">
        <f>(AC462+AL462+AM462+AO462)/(AA462-AP462-AQ462)</f>
        <v>0.32235318880235742</v>
      </c>
      <c r="BG462" s="367">
        <f>((AC462-AE462-AF462-AG462)+(AE462*2)+(AF462*3)+(AG462*4))/AB462</f>
        <v>0.41067069626874347</v>
      </c>
      <c r="BH462" s="367">
        <f>BF462+BG462</f>
        <v>0.73302388507110083</v>
      </c>
      <c r="BI462" s="367">
        <f>BG462+BH462</f>
        <v>1.1436945813398443</v>
      </c>
      <c r="BJ462" s="367"/>
      <c r="BK462" s="367"/>
      <c r="BL462" s="366"/>
      <c r="BM462" s="366"/>
      <c r="BN462" s="366"/>
      <c r="BO462" s="368"/>
      <c r="BP462" s="368"/>
      <c r="BQ462" s="366"/>
      <c r="BR462" s="369" cm="1">
        <f t="array" ref="BR462">SUMPRODUCT(--($A463:$A$2539=$A462),--(BR463:BR$2539))</f>
        <v>72.447763428953081</v>
      </c>
      <c r="BS462" s="361" cm="1">
        <f t="array" ref="BS462">SUMPRODUCT(--($A463:$A$2539=$A462),--(BS463:BS$2539))</f>
        <v>40.278214876766221</v>
      </c>
      <c r="BT462" s="238"/>
      <c r="BU462" s="239"/>
      <c r="BV462" s="309"/>
      <c r="BW462" s="238"/>
      <c r="BX462" s="238"/>
      <c r="BY462" s="238"/>
      <c r="BZ462" s="238"/>
      <c r="CA462" s="239"/>
      <c r="CB462" s="309"/>
      <c r="CC462" s="238"/>
      <c r="CD462" s="239"/>
      <c r="CE462" s="353"/>
      <c r="CF462" s="309"/>
      <c r="CG462" s="238"/>
      <c r="CH462" s="239"/>
      <c r="CI462" s="353"/>
      <c r="CJ462" s="309"/>
      <c r="CK462" s="238"/>
      <c r="CL462" s="239"/>
      <c r="CM462" s="353"/>
      <c r="CN462" s="309"/>
      <c r="CO462" s="238"/>
      <c r="CP462" s="239"/>
      <c r="CQ462" s="353"/>
      <c r="CR462" s="309"/>
      <c r="CS462" s="299"/>
      <c r="CT462" s="300"/>
      <c r="CU462" s="356"/>
      <c r="CV462" s="356"/>
      <c r="CW462" s="301"/>
      <c r="CX462" s="299"/>
      <c r="CY462" s="300"/>
      <c r="CZ462" s="356"/>
      <c r="DA462" s="356"/>
      <c r="DB462" s="301"/>
      <c r="DC462" s="299"/>
      <c r="DD462" s="300"/>
      <c r="DE462" s="356"/>
      <c r="DF462" s="356"/>
      <c r="DG462" s="301"/>
      <c r="DH462" s="321" cm="1">
        <f t="array" ref="DH462">SUMPRODUCT(--($A463:$A$2539=$A462),--(DH463:DH$2539))</f>
        <v>-11</v>
      </c>
      <c r="DI462" s="381" cm="1">
        <f t="array" ref="DI462">SUMPRODUCT(--($A463:$A$2539=$A462),--(DI463:DI$2539))</f>
        <v>-1.193818187340991</v>
      </c>
      <c r="DJ462" s="364" cm="1">
        <f t="array" ref="DJ462">SUMPRODUCT(--($A463:$A$2539=$A462),--(DJ463:DJ$2539))</f>
        <v>595</v>
      </c>
      <c r="DK462" s="364" cm="1">
        <f t="array" ref="DK462">SUMPRODUCT(--($A463:$A$2539=$A462),--(DK463:DK$2539))</f>
        <v>133</v>
      </c>
      <c r="DL462" s="364" cm="1">
        <f t="array" ref="DL462">SUMPRODUCT(--($A463:$A$2539=$A462),--(DL463:DL$2539))</f>
        <v>3</v>
      </c>
      <c r="DM462" s="364" cm="1">
        <f t="array" ref="DM462">SUMPRODUCT(--($A463:$A$2539=$A462),--(DM463:DM$2539))</f>
        <v>68</v>
      </c>
      <c r="DN462" s="364" cm="1">
        <f t="array" ref="DN462">SUMPRODUCT(--($A463:$A$2539=$A462),--(DN463:DN$2539))</f>
        <v>71</v>
      </c>
      <c r="DO462" s="364" cm="1">
        <f t="array" ref="DO462">SUMPRODUCT(--($A463:$A$2539=$A462),--(DO463:DO$2539))</f>
        <v>57</v>
      </c>
      <c r="DP462" s="369" cm="1">
        <f t="array" ref="DP462">SUMPRODUCT(--($A463:$A$2539=$A462),--(DP463:DP$2539))</f>
        <v>1186.4000000000001</v>
      </c>
      <c r="DQ462" s="369" cm="1">
        <f t="array" ref="DQ462">SUMPRODUCT(--($A463:$A$2539=$A462),--(DQ463:DQ$2539))</f>
        <v>725.79999446868862</v>
      </c>
      <c r="DR462" s="369" cm="1">
        <f t="array" ref="DR462">SUMPRODUCT(--($A463:$A$2539=$A462),--(DR463:DR$2539))</f>
        <v>459.19999694824168</v>
      </c>
      <c r="DS462" s="364" cm="1">
        <f t="array" ref="DS462">SUMPRODUCT(--($A463:$A$2539=$A462),--(DS463:DS$2539))</f>
        <v>4992</v>
      </c>
      <c r="DT462" s="364" cm="1">
        <f t="array" ref="DT462">SUMPRODUCT(--($A463:$A$2539=$A462),--(DT463:DT$2539))</f>
        <v>1052</v>
      </c>
      <c r="DU462" s="364" cm="1">
        <f t="array" ref="DU462">SUMPRODUCT(--($A463:$A$2539=$A462),--(DU463:DU$2539))</f>
        <v>572</v>
      </c>
      <c r="DV462" s="364" cm="1">
        <f t="array" ref="DV462">SUMPRODUCT(--($A463:$A$2539=$A462),--(DV463:DV$2539))</f>
        <v>521</v>
      </c>
      <c r="DW462" s="364" cm="1">
        <f t="array" ref="DW462">SUMPRODUCT(--($A463:$A$2539=$A462),--(DW463:DW$2539))</f>
        <v>146</v>
      </c>
      <c r="DX462" s="364" cm="1">
        <f t="array" ref="DX462">SUMPRODUCT(--($A463:$A$2539=$A462),--(DX463:DX$2539))</f>
        <v>387</v>
      </c>
      <c r="DY462" s="364" cm="1">
        <f t="array" ref="DY462">SUMPRODUCT(--($A463:$A$2539=$A462),--(DY463:DY$2539))</f>
        <v>15</v>
      </c>
      <c r="DZ462" s="364" cm="1">
        <f t="array" ref="DZ462">SUMPRODUCT(--($A463:$A$2539=$A462),--(DZ463:DZ$2539))</f>
        <v>65</v>
      </c>
      <c r="EA462" s="364" cm="1">
        <f t="array" ref="EA462">SUMPRODUCT(--($A463:$A$2539=$A462),--(EA463:EA$2539))</f>
        <v>34</v>
      </c>
      <c r="EB462" s="364" cm="1">
        <f t="array" ref="EB462">SUMPRODUCT(--($A463:$A$2539=$A462),--(EB463:EB$2539))</f>
        <v>8</v>
      </c>
      <c r="EC462" s="364" cm="1">
        <f t="array" ref="EC462">SUMPRODUCT(--($A463:$A$2539=$A462),--(EC463:EC$2539))</f>
        <v>1241</v>
      </c>
      <c r="ED462" s="368">
        <f>EC462/DP462*10</f>
        <v>10.460215778826703</v>
      </c>
      <c r="EE462" s="368">
        <f>DX462/DP462*10</f>
        <v>3.2619689817936615</v>
      </c>
      <c r="EF462" s="368">
        <f>DW462/DP462*10</f>
        <v>1.2306136210384355</v>
      </c>
      <c r="EG462" s="368">
        <f>DX462/DQ462*10</f>
        <v>5.3320474366123101</v>
      </c>
      <c r="EH462" s="371">
        <f>(DT462+DX462+DZ462)/DP462</f>
        <v>1.2677006068779499</v>
      </c>
      <c r="EI462" s="371"/>
      <c r="EJ462" s="367">
        <f>DT462/(DS462-DX462-DY462-DZ462)</f>
        <v>0.23248618784530387</v>
      </c>
      <c r="EK462" s="367"/>
      <c r="EL462" s="372"/>
      <c r="EM462" s="372"/>
      <c r="EN462" s="372"/>
      <c r="EO462" s="372"/>
      <c r="EP462" s="372"/>
      <c r="EQ462" s="372"/>
      <c r="ER462" s="237"/>
      <c r="ES462" s="371"/>
      <c r="ET462" s="371"/>
      <c r="EU462" s="371"/>
      <c r="EV462" s="371"/>
      <c r="EW462" s="371"/>
      <c r="EX462" s="361" cm="1">
        <f t="array" ref="EX462">SUMPRODUCT(--($A463:$A$2539=$A462),--(EX463:EX$2539))</f>
        <v>15.963644210249139</v>
      </c>
    </row>
    <row r="463" spans="1:154" ht="13" customHeight="1">
      <c r="A463" s="160" t="s">
        <v>16</v>
      </c>
      <c r="B463" s="160">
        <v>12096</v>
      </c>
      <c r="C463" s="160">
        <v>21224</v>
      </c>
      <c r="D463" s="160">
        <v>641927</v>
      </c>
      <c r="E463" s="160" t="s">
        <v>567</v>
      </c>
      <c r="G463" s="175"/>
      <c r="H463" s="162" t="s">
        <v>2465</v>
      </c>
      <c r="I463" s="162" t="s">
        <v>334</v>
      </c>
      <c r="J463" s="161">
        <v>28</v>
      </c>
      <c r="K463" s="161">
        <v>1</v>
      </c>
      <c r="M463" s="184" t="s">
        <v>837</v>
      </c>
      <c r="Z463" s="163"/>
      <c r="AS463" s="283"/>
      <c r="AT463" s="283"/>
      <c r="AU463" s="283"/>
      <c r="AV463" s="283"/>
      <c r="AW463" s="283"/>
      <c r="AX463" s="283"/>
      <c r="AY463" s="363"/>
      <c r="AZ463" s="283"/>
      <c r="BA463" s="283"/>
      <c r="BB463" s="283"/>
      <c r="BC463" s="283"/>
      <c r="BD463" s="164"/>
      <c r="BE463" s="164"/>
      <c r="BF463" s="164"/>
      <c r="BG463" s="164"/>
      <c r="BH463" s="164"/>
      <c r="BI463" s="164"/>
      <c r="BJ463" s="165"/>
      <c r="BK463" s="164"/>
      <c r="BL463" s="165"/>
      <c r="BM463" s="165"/>
      <c r="BN463" s="165"/>
      <c r="BO463" s="165"/>
      <c r="BP463" s="165"/>
      <c r="BQ463" s="165"/>
      <c r="BR463" s="165"/>
      <c r="BS463" s="289"/>
      <c r="BT463" s="297">
        <v>30</v>
      </c>
      <c r="BU463" s="284">
        <v>173.2</v>
      </c>
      <c r="BV463" s="298">
        <v>4</v>
      </c>
      <c r="BW463" s="297"/>
      <c r="BX463" s="297"/>
      <c r="BY463" s="297"/>
      <c r="BZ463" s="297"/>
      <c r="CA463" s="284"/>
      <c r="CB463" s="298"/>
      <c r="CC463" s="297"/>
      <c r="CD463" s="284"/>
      <c r="CE463" s="352"/>
      <c r="CF463" s="298"/>
      <c r="CG463" s="297"/>
      <c r="CH463" s="284"/>
      <c r="CI463" s="352"/>
      <c r="CJ463" s="298"/>
      <c r="CK463" s="297"/>
      <c r="CL463" s="284"/>
      <c r="CM463" s="352"/>
      <c r="CN463" s="298"/>
      <c r="CO463" s="297"/>
      <c r="CP463" s="284"/>
      <c r="CQ463" s="352"/>
      <c r="CR463" s="298"/>
      <c r="CS463" s="297"/>
      <c r="CT463" s="284"/>
      <c r="CU463" s="352"/>
      <c r="CV463" s="352"/>
      <c r="CW463" s="298"/>
      <c r="CX463" s="297"/>
      <c r="CY463" s="284"/>
      <c r="CZ463" s="352"/>
      <c r="DA463" s="352"/>
      <c r="DB463" s="298"/>
      <c r="DC463" s="297"/>
      <c r="DD463" s="284"/>
      <c r="DE463" s="352"/>
      <c r="DF463" s="352"/>
      <c r="DG463" s="298"/>
      <c r="DH463" s="320">
        <v>4</v>
      </c>
      <c r="DI463" s="319">
        <v>0</v>
      </c>
      <c r="DJ463" s="163">
        <v>31</v>
      </c>
      <c r="DK463" s="163">
        <v>31</v>
      </c>
      <c r="DL463" s="163">
        <v>1</v>
      </c>
      <c r="DM463" s="163">
        <v>12</v>
      </c>
      <c r="DN463" s="163">
        <v>9</v>
      </c>
      <c r="DO463" s="163">
        <v>0</v>
      </c>
      <c r="DP463" s="165">
        <v>178.2</v>
      </c>
      <c r="DQ463" s="165">
        <v>178.19999694824199</v>
      </c>
      <c r="DR463" s="165"/>
      <c r="DS463" s="163">
        <v>709</v>
      </c>
      <c r="DT463" s="163">
        <v>136</v>
      </c>
      <c r="DU463" s="163">
        <v>81</v>
      </c>
      <c r="DV463" s="163">
        <v>79</v>
      </c>
      <c r="DW463" s="163">
        <v>27</v>
      </c>
      <c r="DX463" s="163">
        <v>43</v>
      </c>
      <c r="DY463" s="163">
        <v>0</v>
      </c>
      <c r="DZ463" s="163">
        <v>6</v>
      </c>
      <c r="EA463" s="163">
        <v>1</v>
      </c>
      <c r="EB463" s="163">
        <v>0</v>
      </c>
      <c r="EC463" s="163">
        <v>191</v>
      </c>
      <c r="ED463" s="165">
        <v>9.6212692045108792</v>
      </c>
      <c r="EE463" s="165">
        <v>2.16604489944485</v>
      </c>
      <c r="EF463" s="165">
        <v>1.36007470430258</v>
      </c>
      <c r="EG463" s="165">
        <v>6.85074665870932</v>
      </c>
      <c r="EH463" s="166">
        <v>1.00186572868379</v>
      </c>
      <c r="EI463" s="165">
        <v>80.032580242357994</v>
      </c>
      <c r="EJ463" s="164">
        <v>0.206060606060606</v>
      </c>
      <c r="EK463" s="164">
        <v>0.246606334841628</v>
      </c>
      <c r="EL463" s="283">
        <v>0.33548387000000002</v>
      </c>
      <c r="EM463" s="283">
        <v>0.16129032200000001</v>
      </c>
      <c r="EN463" s="283">
        <v>0.503225806</v>
      </c>
      <c r="EO463" s="283">
        <v>8.3155649999999998E-2</v>
      </c>
      <c r="EP463" s="283">
        <v>0.33901919000000003</v>
      </c>
      <c r="EQ463" s="283">
        <v>0.14200963999999999</v>
      </c>
      <c r="ER463" s="165">
        <v>-0.46780253821006801</v>
      </c>
      <c r="ES463" s="166">
        <v>3.9794778385149701</v>
      </c>
      <c r="ET463" s="166">
        <v>3.24</v>
      </c>
      <c r="EU463" s="166">
        <v>3.8159424012741399</v>
      </c>
      <c r="EV463" s="166">
        <v>3.8317965573489698</v>
      </c>
      <c r="EW463" s="166">
        <v>3.5650499818830199</v>
      </c>
      <c r="EX463" s="289">
        <v>2.9312863349914502</v>
      </c>
    </row>
    <row r="464" spans="1:154" ht="13" customHeight="1">
      <c r="A464" s="160" t="s">
        <v>16</v>
      </c>
      <c r="B464" s="160">
        <v>10565</v>
      </c>
      <c r="C464" s="160">
        <v>17594</v>
      </c>
      <c r="D464" s="160">
        <v>656605</v>
      </c>
      <c r="E464" s="160" t="s">
        <v>438</v>
      </c>
      <c r="G464" s="175"/>
      <c r="H464" s="168" t="s">
        <v>899</v>
      </c>
      <c r="I464" s="169" t="s">
        <v>144</v>
      </c>
      <c r="J464" s="170">
        <v>28</v>
      </c>
      <c r="K464" s="161">
        <v>1</v>
      </c>
      <c r="M464" s="184" t="s">
        <v>837</v>
      </c>
      <c r="Z464" s="163"/>
      <c r="AS464" s="283"/>
      <c r="AT464" s="283"/>
      <c r="AU464" s="283"/>
      <c r="AV464" s="283"/>
      <c r="AW464" s="283"/>
      <c r="AX464" s="283"/>
      <c r="AY464" s="363"/>
      <c r="AZ464" s="283"/>
      <c r="BA464" s="283"/>
      <c r="BB464" s="283"/>
      <c r="BC464" s="283"/>
      <c r="BD464" s="164"/>
      <c r="BE464" s="164"/>
      <c r="BF464" s="164"/>
      <c r="BG464" s="164"/>
      <c r="BH464" s="164"/>
      <c r="BI464" s="164"/>
      <c r="BJ464" s="165"/>
      <c r="BK464" s="164"/>
      <c r="BL464" s="165"/>
      <c r="BM464" s="165"/>
      <c r="BN464" s="165"/>
      <c r="BO464" s="165"/>
      <c r="BP464" s="165"/>
      <c r="BQ464" s="165"/>
      <c r="BR464" s="165"/>
      <c r="BS464" s="289"/>
      <c r="BT464" s="297">
        <v>31</v>
      </c>
      <c r="BU464" s="284">
        <v>178</v>
      </c>
      <c r="BV464" s="298">
        <v>-1</v>
      </c>
      <c r="BW464" s="297"/>
      <c r="BX464" s="297"/>
      <c r="BY464" s="297"/>
      <c r="BZ464" s="297"/>
      <c r="CA464" s="284"/>
      <c r="CB464" s="298"/>
      <c r="CC464" s="297"/>
      <c r="CD464" s="284"/>
      <c r="CE464" s="352"/>
      <c r="CF464" s="298"/>
      <c r="CG464" s="297"/>
      <c r="CH464" s="284"/>
      <c r="CI464" s="352"/>
      <c r="CJ464" s="298"/>
      <c r="CK464" s="297"/>
      <c r="CL464" s="284"/>
      <c r="CM464" s="352"/>
      <c r="CN464" s="298"/>
      <c r="CO464" s="297"/>
      <c r="CP464" s="284"/>
      <c r="CQ464" s="352"/>
      <c r="CR464" s="298"/>
      <c r="CS464" s="297"/>
      <c r="CT464" s="284"/>
      <c r="CU464" s="352"/>
      <c r="CV464" s="352"/>
      <c r="CW464" s="298"/>
      <c r="CX464" s="297"/>
      <c r="CY464" s="284"/>
      <c r="CZ464" s="352"/>
      <c r="DA464" s="352"/>
      <c r="DB464" s="298"/>
      <c r="DC464" s="297"/>
      <c r="DD464" s="284"/>
      <c r="DE464" s="352"/>
      <c r="DF464" s="352"/>
      <c r="DG464" s="298"/>
      <c r="DH464" s="320">
        <v>-1</v>
      </c>
      <c r="DI464" s="319">
        <v>0</v>
      </c>
      <c r="DJ464" s="163">
        <v>31</v>
      </c>
      <c r="DK464" s="163">
        <v>31</v>
      </c>
      <c r="DL464" s="163">
        <v>1</v>
      </c>
      <c r="DM464" s="163">
        <v>11</v>
      </c>
      <c r="DN464" s="163">
        <v>12</v>
      </c>
      <c r="DO464" s="163">
        <v>0</v>
      </c>
      <c r="DP464" s="165">
        <v>178</v>
      </c>
      <c r="DQ464" s="165">
        <v>178</v>
      </c>
      <c r="DR464" s="165"/>
      <c r="DS464" s="163">
        <v>773</v>
      </c>
      <c r="DT464" s="163">
        <v>182</v>
      </c>
      <c r="DU464" s="163">
        <v>90</v>
      </c>
      <c r="DV464" s="163">
        <v>84</v>
      </c>
      <c r="DW464" s="163">
        <v>23</v>
      </c>
      <c r="DX464" s="163">
        <v>50</v>
      </c>
      <c r="DY464" s="163">
        <v>0</v>
      </c>
      <c r="DZ464" s="163">
        <v>15</v>
      </c>
      <c r="EA464" s="163">
        <v>1</v>
      </c>
      <c r="EB464" s="163">
        <v>2</v>
      </c>
      <c r="EC464" s="163">
        <v>166</v>
      </c>
      <c r="ED464" s="165">
        <v>8.3932584269662893</v>
      </c>
      <c r="EE464" s="165">
        <v>2.5280898876404398</v>
      </c>
      <c r="EF464" s="165">
        <v>1.1629213483145999</v>
      </c>
      <c r="EG464" s="165">
        <v>9.2022471910112298</v>
      </c>
      <c r="EH464" s="166">
        <v>1.30337078651685</v>
      </c>
      <c r="EI464" s="165">
        <v>101.202864130253</v>
      </c>
      <c r="EJ464" s="164">
        <v>0.257062146892655</v>
      </c>
      <c r="EK464" s="164">
        <v>0.30635838150289002</v>
      </c>
      <c r="EL464" s="283">
        <v>0.39405204399999999</v>
      </c>
      <c r="EM464" s="283">
        <v>0.23791821499999999</v>
      </c>
      <c r="EN464" s="283">
        <v>0.36802973900000002</v>
      </c>
      <c r="EO464" s="283">
        <v>7.1955720000000001E-2</v>
      </c>
      <c r="EP464" s="283">
        <v>0.39114390999999998</v>
      </c>
      <c r="EQ464" s="283">
        <v>9.2566620000000002E-2</v>
      </c>
      <c r="ER464" s="165">
        <v>1.2766291155421099</v>
      </c>
      <c r="ES464" s="166">
        <v>4.2471910112359499</v>
      </c>
      <c r="ET464" s="166">
        <v>4.3099999999999996</v>
      </c>
      <c r="EU464" s="166">
        <v>4.0768009925156496</v>
      </c>
      <c r="EV464" s="166">
        <v>4.0790303354852604</v>
      </c>
      <c r="EW464" s="166">
        <v>4.0824715151714104</v>
      </c>
      <c r="EX464" s="289">
        <v>2.2043967247009202</v>
      </c>
    </row>
    <row r="465" spans="1:272" ht="13" customHeight="1">
      <c r="A465" s="160" t="s">
        <v>16</v>
      </c>
      <c r="B465" s="160">
        <v>9879</v>
      </c>
      <c r="C465" s="160">
        <v>15890</v>
      </c>
      <c r="D465" s="160">
        <v>622663</v>
      </c>
      <c r="E465" s="160" t="s">
        <v>345</v>
      </c>
      <c r="G465" s="175"/>
      <c r="H465" s="168" t="s">
        <v>818</v>
      </c>
      <c r="I465" s="169" t="s">
        <v>589</v>
      </c>
      <c r="J465" s="170">
        <v>30</v>
      </c>
      <c r="K465" s="161">
        <v>1</v>
      </c>
      <c r="M465" s="184" t="s">
        <v>837</v>
      </c>
      <c r="Z465" s="163"/>
      <c r="AS465" s="283"/>
      <c r="AT465" s="283"/>
      <c r="AU465" s="283"/>
      <c r="AV465" s="283"/>
      <c r="AW465" s="283"/>
      <c r="AX465" s="283"/>
      <c r="AY465" s="363"/>
      <c r="AZ465" s="283"/>
      <c r="BA465" s="283"/>
      <c r="BB465" s="283"/>
      <c r="BC465" s="283"/>
      <c r="BD465" s="164"/>
      <c r="BE465" s="164"/>
      <c r="BF465" s="164"/>
      <c r="BG465" s="164"/>
      <c r="BH465" s="164"/>
      <c r="BI465" s="164"/>
      <c r="BJ465" s="165"/>
      <c r="BK465" s="164"/>
      <c r="BL465" s="165"/>
      <c r="BM465" s="165"/>
      <c r="BN465" s="165"/>
      <c r="BO465" s="165"/>
      <c r="BP465" s="165"/>
      <c r="BQ465" s="165"/>
      <c r="BR465" s="165"/>
      <c r="BS465" s="289"/>
      <c r="BT465" s="297">
        <v>31</v>
      </c>
      <c r="BU465" s="284">
        <v>182</v>
      </c>
      <c r="BV465" s="298">
        <v>5</v>
      </c>
      <c r="BW465" s="297"/>
      <c r="BX465" s="297"/>
      <c r="BY465" s="297"/>
      <c r="BZ465" s="297"/>
      <c r="CA465" s="284"/>
      <c r="CB465" s="298"/>
      <c r="CC465" s="297"/>
      <c r="CD465" s="284"/>
      <c r="CE465" s="352"/>
      <c r="CF465" s="298"/>
      <c r="CG465" s="297"/>
      <c r="CH465" s="284"/>
      <c r="CI465" s="352"/>
      <c r="CJ465" s="298"/>
      <c r="CK465" s="297"/>
      <c r="CL465" s="284"/>
      <c r="CM465" s="352"/>
      <c r="CN465" s="298"/>
      <c r="CO465" s="297"/>
      <c r="CP465" s="284"/>
      <c r="CQ465" s="352"/>
      <c r="CR465" s="298"/>
      <c r="CS465" s="297"/>
      <c r="CT465" s="284"/>
      <c r="CU465" s="352"/>
      <c r="CV465" s="352"/>
      <c r="CW465" s="298"/>
      <c r="CX465" s="297"/>
      <c r="CY465" s="284"/>
      <c r="CZ465" s="352"/>
      <c r="DA465" s="352"/>
      <c r="DB465" s="298"/>
      <c r="DC465" s="297"/>
      <c r="DD465" s="284"/>
      <c r="DE465" s="352"/>
      <c r="DF465" s="352"/>
      <c r="DG465" s="298"/>
      <c r="DH465" s="320">
        <v>5</v>
      </c>
      <c r="DI465" s="319">
        <v>0</v>
      </c>
      <c r="DJ465" s="163">
        <v>31</v>
      </c>
      <c r="DK465" s="163">
        <v>31</v>
      </c>
      <c r="DL465" s="163">
        <v>1</v>
      </c>
      <c r="DM465" s="163">
        <v>11</v>
      </c>
      <c r="DN465" s="163">
        <v>7</v>
      </c>
      <c r="DO465" s="163">
        <v>0</v>
      </c>
      <c r="DP465" s="165">
        <v>182</v>
      </c>
      <c r="DQ465" s="165">
        <v>182</v>
      </c>
      <c r="DR465" s="165"/>
      <c r="DS465" s="163">
        <v>761</v>
      </c>
      <c r="DT465" s="163">
        <v>166</v>
      </c>
      <c r="DU465" s="163">
        <v>86</v>
      </c>
      <c r="DV465" s="163">
        <v>79</v>
      </c>
      <c r="DW465" s="163">
        <v>23</v>
      </c>
      <c r="DX465" s="163">
        <v>60</v>
      </c>
      <c r="DY465" s="163">
        <v>0</v>
      </c>
      <c r="DZ465" s="163">
        <v>11</v>
      </c>
      <c r="EA465" s="163">
        <v>6</v>
      </c>
      <c r="EB465" s="163">
        <v>2</v>
      </c>
      <c r="EC465" s="163">
        <v>161</v>
      </c>
      <c r="ED465" s="165">
        <v>7.9615384615384599</v>
      </c>
      <c r="EE465" s="165">
        <v>2.96703296703296</v>
      </c>
      <c r="EF465" s="165">
        <v>1.13736263736263</v>
      </c>
      <c r="EG465" s="165">
        <v>8.2087912087911992</v>
      </c>
      <c r="EH465" s="166">
        <v>1.24175824175824</v>
      </c>
      <c r="EI465" s="165">
        <v>96.418833323035301</v>
      </c>
      <c r="EJ465" s="164">
        <v>0.24057971014492699</v>
      </c>
      <c r="EK465" s="164">
        <v>0.282608695652173</v>
      </c>
      <c r="EL465" s="283">
        <v>0.45961538400000002</v>
      </c>
      <c r="EM465" s="283">
        <v>0.18076923</v>
      </c>
      <c r="EN465" s="283">
        <v>0.35961538399999998</v>
      </c>
      <c r="EO465" s="283">
        <v>5.6710780000000002E-2</v>
      </c>
      <c r="EP465" s="283">
        <v>0.34971645000000001</v>
      </c>
      <c r="EQ465" s="283">
        <v>9.4398339999999997E-2</v>
      </c>
      <c r="ER465" s="165">
        <v>0.17674596700405701</v>
      </c>
      <c r="ES465" s="166">
        <v>3.9065934065933998</v>
      </c>
      <c r="ET465" s="166">
        <v>3.88</v>
      </c>
      <c r="EU465" s="166">
        <v>4.2106446769211301</v>
      </c>
      <c r="EV465" s="166">
        <v>4.1214340517154104</v>
      </c>
      <c r="EW465" s="166">
        <v>4.2189054993591197</v>
      </c>
      <c r="EX465" s="289">
        <v>2.0831263065338099</v>
      </c>
    </row>
    <row r="466" spans="1:272" ht="13" customHeight="1">
      <c r="A466" s="160" t="s">
        <v>16</v>
      </c>
      <c r="B466" s="160">
        <v>10548</v>
      </c>
      <c r="C466" s="160">
        <v>19343</v>
      </c>
      <c r="D466" s="160">
        <v>640462</v>
      </c>
      <c r="E466" s="160" t="s">
        <v>3331</v>
      </c>
      <c r="G466" s="175"/>
      <c r="H466" s="168" t="s">
        <v>1033</v>
      </c>
      <c r="I466" s="169" t="s">
        <v>1663</v>
      </c>
      <c r="J466" s="170">
        <v>29</v>
      </c>
      <c r="K466" s="161">
        <v>1</v>
      </c>
      <c r="M466" s="184" t="s">
        <v>46</v>
      </c>
      <c r="Z466" s="163"/>
      <c r="AS466" s="283"/>
      <c r="AT466" s="283"/>
      <c r="AU466" s="283"/>
      <c r="AV466" s="283"/>
      <c r="AW466" s="283"/>
      <c r="AX466" s="283"/>
      <c r="AY466" s="363"/>
      <c r="AZ466" s="283"/>
      <c r="BA466" s="283"/>
      <c r="BB466" s="283"/>
      <c r="BC466" s="283"/>
      <c r="BD466" s="164"/>
      <c r="BE466" s="164"/>
      <c r="BF466" s="164"/>
      <c r="BG466" s="164"/>
      <c r="BH466" s="164"/>
      <c r="BI466" s="164"/>
      <c r="BJ466" s="165"/>
      <c r="BK466" s="164"/>
      <c r="BL466" s="165"/>
      <c r="BM466" s="165"/>
      <c r="BN466" s="165"/>
      <c r="BO466" s="165"/>
      <c r="BP466" s="165"/>
      <c r="BQ466" s="165"/>
      <c r="BR466" s="165"/>
      <c r="BS466" s="289"/>
      <c r="BT466" s="297">
        <v>62</v>
      </c>
      <c r="BU466" s="284">
        <v>71.099999999999994</v>
      </c>
      <c r="BV466" s="298">
        <v>1</v>
      </c>
      <c r="BW466" s="297"/>
      <c r="BX466" s="297"/>
      <c r="BY466" s="297"/>
      <c r="BZ466" s="297"/>
      <c r="CA466" s="284"/>
      <c r="CB466" s="298"/>
      <c r="CC466" s="297"/>
      <c r="CD466" s="284"/>
      <c r="CE466" s="352"/>
      <c r="CF466" s="298"/>
      <c r="CG466" s="297"/>
      <c r="CH466" s="284"/>
      <c r="CI466" s="352"/>
      <c r="CJ466" s="298"/>
      <c r="CK466" s="297"/>
      <c r="CL466" s="284"/>
      <c r="CM466" s="352"/>
      <c r="CN466" s="298"/>
      <c r="CO466" s="297"/>
      <c r="CP466" s="284"/>
      <c r="CQ466" s="352"/>
      <c r="CR466" s="298"/>
      <c r="CS466" s="297"/>
      <c r="CT466" s="284"/>
      <c r="CU466" s="352"/>
      <c r="CV466" s="352"/>
      <c r="CW466" s="298"/>
      <c r="CX466" s="297"/>
      <c r="CY466" s="284"/>
      <c r="CZ466" s="352"/>
      <c r="DA466" s="352"/>
      <c r="DB466" s="298"/>
      <c r="DC466" s="297"/>
      <c r="DD466" s="284"/>
      <c r="DE466" s="352"/>
      <c r="DF466" s="352"/>
      <c r="DG466" s="298"/>
      <c r="DH466" s="320">
        <v>1</v>
      </c>
      <c r="DI466" s="319">
        <v>0</v>
      </c>
      <c r="DJ466" s="163">
        <v>62</v>
      </c>
      <c r="DK466" s="163">
        <v>4</v>
      </c>
      <c r="DL466" s="163">
        <v>0</v>
      </c>
      <c r="DM466" s="163">
        <v>4</v>
      </c>
      <c r="DN466" s="163">
        <v>9</v>
      </c>
      <c r="DO466" s="163">
        <v>3</v>
      </c>
      <c r="DP466" s="165">
        <v>71.099999999999994</v>
      </c>
      <c r="DQ466" s="165">
        <v>13.199999809265099</v>
      </c>
      <c r="DR466" s="165">
        <v>57.200000762939403</v>
      </c>
      <c r="DS466" s="163">
        <v>294</v>
      </c>
      <c r="DT466" s="163">
        <v>51</v>
      </c>
      <c r="DU466" s="163">
        <v>31</v>
      </c>
      <c r="DV466" s="163">
        <v>25</v>
      </c>
      <c r="DW466" s="163">
        <v>5</v>
      </c>
      <c r="DX466" s="163">
        <v>28</v>
      </c>
      <c r="DY466" s="163">
        <v>2</v>
      </c>
      <c r="DZ466" s="163">
        <v>2</v>
      </c>
      <c r="EA466" s="163">
        <v>2</v>
      </c>
      <c r="EB466" s="163">
        <v>1</v>
      </c>
      <c r="EC466" s="163">
        <v>88</v>
      </c>
      <c r="ED466" s="165">
        <v>11.102805717469201</v>
      </c>
      <c r="EE466" s="165">
        <v>3.5327109101038601</v>
      </c>
      <c r="EF466" s="165">
        <v>0.630841233947118</v>
      </c>
      <c r="EG466" s="165">
        <v>6.4345805862605996</v>
      </c>
      <c r="EH466" s="166">
        <v>1.10747683292938</v>
      </c>
      <c r="EI466" s="165">
        <v>85.992281405876696</v>
      </c>
      <c r="EJ466" s="164">
        <v>0.19318181818181801</v>
      </c>
      <c r="EK466" s="164">
        <v>0.26900584795321603</v>
      </c>
      <c r="EL466" s="283">
        <v>0.36781609100000001</v>
      </c>
      <c r="EM466" s="283">
        <v>0.22413793100000001</v>
      </c>
      <c r="EN466" s="283">
        <v>0.408045977</v>
      </c>
      <c r="EO466" s="283">
        <v>3.9772729999999999E-2</v>
      </c>
      <c r="EP466" s="283">
        <v>0.32954545000000002</v>
      </c>
      <c r="EQ466" s="283">
        <v>0.14236999</v>
      </c>
      <c r="ER466" s="165">
        <v>-0.37036213026159198</v>
      </c>
      <c r="ES466" s="166">
        <v>3.1542061697355899</v>
      </c>
      <c r="ET466" s="166">
        <v>2.72</v>
      </c>
      <c r="EU466" s="166">
        <v>2.8722960571230902</v>
      </c>
      <c r="EV466" s="166">
        <v>3.4661204646225201</v>
      </c>
      <c r="EW466" s="166">
        <v>3.2256781888589598</v>
      </c>
      <c r="EX466" s="289">
        <v>1.70826080441474</v>
      </c>
    </row>
    <row r="467" spans="1:272" ht="13" customHeight="1">
      <c r="A467" s="160" t="s">
        <v>16</v>
      </c>
      <c r="B467" s="160">
        <v>10926</v>
      </c>
      <c r="C467" s="160">
        <v>19899</v>
      </c>
      <c r="D467" s="160">
        <v>657376</v>
      </c>
      <c r="E467" s="160" t="s">
        <v>16</v>
      </c>
      <c r="G467" s="175"/>
      <c r="H467" s="162" t="s">
        <v>1891</v>
      </c>
      <c r="I467" s="162" t="s">
        <v>1082</v>
      </c>
      <c r="J467" s="161">
        <v>28</v>
      </c>
      <c r="K467" s="161">
        <v>1</v>
      </c>
      <c r="M467" s="184" t="s">
        <v>837</v>
      </c>
      <c r="Z467" s="163"/>
      <c r="AS467" s="283"/>
      <c r="AT467" s="283"/>
      <c r="AU467" s="283"/>
      <c r="AV467" s="283"/>
      <c r="AW467" s="283"/>
      <c r="AX467" s="283"/>
      <c r="AY467" s="363"/>
      <c r="AZ467" s="283"/>
      <c r="BA467" s="283"/>
      <c r="BB467" s="283"/>
      <c r="BC467" s="283"/>
      <c r="BD467" s="164"/>
      <c r="BE467" s="164"/>
      <c r="BF467" s="164"/>
      <c r="BG467" s="164"/>
      <c r="BH467" s="164"/>
      <c r="BI467" s="164"/>
      <c r="BJ467" s="165"/>
      <c r="BK467" s="164"/>
      <c r="BL467" s="165"/>
      <c r="BM467" s="165"/>
      <c r="BN467" s="165"/>
      <c r="BO467" s="165"/>
      <c r="BP467" s="165"/>
      <c r="BQ467" s="165"/>
      <c r="BR467" s="165"/>
      <c r="BS467" s="289"/>
      <c r="BT467" s="297">
        <v>15</v>
      </c>
      <c r="BU467" s="284">
        <v>81.099999999999994</v>
      </c>
      <c r="BV467" s="298">
        <v>1</v>
      </c>
      <c r="BW467" s="297"/>
      <c r="BX467" s="297"/>
      <c r="BY467" s="297"/>
      <c r="BZ467" s="297"/>
      <c r="CA467" s="284"/>
      <c r="CB467" s="298"/>
      <c r="CC467" s="297"/>
      <c r="CD467" s="284"/>
      <c r="CE467" s="352"/>
      <c r="CF467" s="298"/>
      <c r="CG467" s="297"/>
      <c r="CH467" s="284"/>
      <c r="CI467" s="352"/>
      <c r="CJ467" s="298"/>
      <c r="CK467" s="297"/>
      <c r="CL467" s="284"/>
      <c r="CM467" s="352"/>
      <c r="CN467" s="298"/>
      <c r="CO467" s="297"/>
      <c r="CP467" s="284"/>
      <c r="CQ467" s="352"/>
      <c r="CR467" s="298"/>
      <c r="CS467" s="297"/>
      <c r="CT467" s="284"/>
      <c r="CU467" s="352"/>
      <c r="CV467" s="352"/>
      <c r="CW467" s="298"/>
      <c r="CX467" s="297"/>
      <c r="CY467" s="284"/>
      <c r="CZ467" s="352"/>
      <c r="DA467" s="352"/>
      <c r="DB467" s="298"/>
      <c r="DC467" s="297"/>
      <c r="DD467" s="284"/>
      <c r="DE467" s="352"/>
      <c r="DF467" s="352"/>
      <c r="DG467" s="298"/>
      <c r="DH467" s="320">
        <v>1</v>
      </c>
      <c r="DI467" s="319">
        <v>0</v>
      </c>
      <c r="DJ467" s="163">
        <v>16</v>
      </c>
      <c r="DK467" s="163">
        <v>16</v>
      </c>
      <c r="DL467" s="163">
        <v>0</v>
      </c>
      <c r="DM467" s="163">
        <v>5</v>
      </c>
      <c r="DN467" s="163">
        <v>5</v>
      </c>
      <c r="DO467" s="163">
        <v>0</v>
      </c>
      <c r="DP467" s="165">
        <v>85.1</v>
      </c>
      <c r="DQ467" s="165">
        <v>85.099998474121094</v>
      </c>
      <c r="DR467" s="165"/>
      <c r="DS467" s="163">
        <v>353</v>
      </c>
      <c r="DT467" s="163">
        <v>71</v>
      </c>
      <c r="DU467" s="163">
        <v>31</v>
      </c>
      <c r="DV467" s="163">
        <v>27</v>
      </c>
      <c r="DW467" s="163">
        <v>8</v>
      </c>
      <c r="DX467" s="163">
        <v>30</v>
      </c>
      <c r="DY467" s="163">
        <v>0</v>
      </c>
      <c r="DZ467" s="163">
        <v>9</v>
      </c>
      <c r="EA467" s="163">
        <v>2</v>
      </c>
      <c r="EB467" s="163">
        <v>0</v>
      </c>
      <c r="EC467" s="163">
        <v>93</v>
      </c>
      <c r="ED467" s="165">
        <v>9.80859433463778</v>
      </c>
      <c r="EE467" s="165">
        <v>3.1640626885928298</v>
      </c>
      <c r="EF467" s="165">
        <v>0.84375005029142203</v>
      </c>
      <c r="EG467" s="165">
        <v>7.4882816963363696</v>
      </c>
      <c r="EH467" s="166">
        <v>1.1835938205476799</v>
      </c>
      <c r="EI467" s="165">
        <v>94.549663398296403</v>
      </c>
      <c r="EJ467" s="164">
        <v>0.226114649681528</v>
      </c>
      <c r="EK467" s="164">
        <v>0.29577464788732299</v>
      </c>
      <c r="EL467" s="283">
        <v>0.40454545400000003</v>
      </c>
      <c r="EM467" s="283">
        <v>0.19545454500000001</v>
      </c>
      <c r="EN467" s="283">
        <v>0.4</v>
      </c>
      <c r="EO467" s="283">
        <v>5.8823529999999999E-2</v>
      </c>
      <c r="EP467" s="283">
        <v>0.3800905</v>
      </c>
      <c r="EQ467" s="283">
        <v>0.12156593</v>
      </c>
      <c r="ER467" s="165">
        <v>0.63628268806779398</v>
      </c>
      <c r="ES467" s="166">
        <v>2.8476564197335401</v>
      </c>
      <c r="ET467" s="166">
        <v>3.75</v>
      </c>
      <c r="EU467" s="166">
        <v>3.5768449074122999</v>
      </c>
      <c r="EV467" s="166">
        <v>3.9174533810922298</v>
      </c>
      <c r="EW467" s="166">
        <v>3.7729642873882399</v>
      </c>
      <c r="EX467" s="289">
        <v>1.7059010267257599</v>
      </c>
    </row>
    <row r="468" spans="1:272" ht="13" customHeight="1">
      <c r="A468" s="160" t="s">
        <v>16</v>
      </c>
      <c r="B468" s="160">
        <v>10274</v>
      </c>
      <c r="C468" s="160">
        <v>14542</v>
      </c>
      <c r="D468" s="160">
        <v>608032</v>
      </c>
      <c r="E468" s="160" t="s">
        <v>3331</v>
      </c>
      <c r="G468" s="175"/>
      <c r="H468" s="168" t="s">
        <v>984</v>
      </c>
      <c r="I468" s="169" t="s">
        <v>597</v>
      </c>
      <c r="J468" s="170">
        <v>31</v>
      </c>
      <c r="K468" s="161">
        <v>1</v>
      </c>
      <c r="M468" s="184" t="s">
        <v>837</v>
      </c>
      <c r="Z468" s="163"/>
      <c r="AS468" s="283"/>
      <c r="AT468" s="283"/>
      <c r="AU468" s="283"/>
      <c r="AV468" s="283"/>
      <c r="AW468" s="283"/>
      <c r="AX468" s="283"/>
      <c r="AY468" s="363"/>
      <c r="AZ468" s="283"/>
      <c r="BA468" s="283"/>
      <c r="BB468" s="283"/>
      <c r="BC468" s="283"/>
      <c r="BD468" s="164"/>
      <c r="BE468" s="164"/>
      <c r="BF468" s="164"/>
      <c r="BG468" s="164"/>
      <c r="BH468" s="164"/>
      <c r="BI468" s="164"/>
      <c r="BJ468" s="165"/>
      <c r="BK468" s="164"/>
      <c r="BL468" s="165"/>
      <c r="BM468" s="165"/>
      <c r="BN468" s="165"/>
      <c r="BO468" s="165"/>
      <c r="BP468" s="165"/>
      <c r="BQ468" s="165"/>
      <c r="BR468" s="165"/>
      <c r="BS468" s="289"/>
      <c r="BT468" s="297">
        <v>54</v>
      </c>
      <c r="BU468" s="284">
        <v>55</v>
      </c>
      <c r="BV468" s="298">
        <v>0</v>
      </c>
      <c r="BW468" s="297"/>
      <c r="BX468" s="297"/>
      <c r="BY468" s="297"/>
      <c r="BZ468" s="297"/>
      <c r="CA468" s="284"/>
      <c r="CB468" s="298"/>
      <c r="CC468" s="297"/>
      <c r="CD468" s="284"/>
      <c r="CE468" s="352"/>
      <c r="CF468" s="298"/>
      <c r="CG468" s="297"/>
      <c r="CH468" s="284"/>
      <c r="CI468" s="352"/>
      <c r="CJ468" s="298"/>
      <c r="CK468" s="297"/>
      <c r="CL468" s="284"/>
      <c r="CM468" s="352"/>
      <c r="CN468" s="298"/>
      <c r="CO468" s="297"/>
      <c r="CP468" s="284"/>
      <c r="CQ468" s="352"/>
      <c r="CR468" s="298"/>
      <c r="CS468" s="297"/>
      <c r="CT468" s="284"/>
      <c r="CU468" s="352"/>
      <c r="CV468" s="352"/>
      <c r="CW468" s="298"/>
      <c r="CX468" s="297"/>
      <c r="CY468" s="284"/>
      <c r="CZ468" s="352"/>
      <c r="DA468" s="352"/>
      <c r="DB468" s="298"/>
      <c r="DC468" s="297"/>
      <c r="DD468" s="284"/>
      <c r="DE468" s="352"/>
      <c r="DF468" s="352"/>
      <c r="DG468" s="298"/>
      <c r="DH468" s="320">
        <v>0</v>
      </c>
      <c r="DI468" s="319">
        <v>0</v>
      </c>
      <c r="DJ468" s="163">
        <v>54</v>
      </c>
      <c r="DK468" s="163">
        <v>0</v>
      </c>
      <c r="DL468" s="163">
        <v>0</v>
      </c>
      <c r="DM468" s="163">
        <v>4</v>
      </c>
      <c r="DN468" s="163">
        <v>5</v>
      </c>
      <c r="DO468" s="163">
        <v>26</v>
      </c>
      <c r="DP468" s="165">
        <v>55</v>
      </c>
      <c r="DQ468" s="165"/>
      <c r="DR468" s="165">
        <v>55</v>
      </c>
      <c r="DS468" s="163">
        <v>212</v>
      </c>
      <c r="DT468" s="163">
        <v>38</v>
      </c>
      <c r="DU468" s="163">
        <v>18</v>
      </c>
      <c r="DV468" s="163">
        <v>15</v>
      </c>
      <c r="DW468" s="163">
        <v>5</v>
      </c>
      <c r="DX468" s="163">
        <v>12</v>
      </c>
      <c r="DY468" s="163">
        <v>4</v>
      </c>
      <c r="DZ468" s="163">
        <v>1</v>
      </c>
      <c r="EA468" s="163">
        <v>3</v>
      </c>
      <c r="EB468" s="163">
        <v>0</v>
      </c>
      <c r="EC468" s="163">
        <v>50</v>
      </c>
      <c r="ED468" s="165">
        <v>8.1818184655560007</v>
      </c>
      <c r="EE468" s="165">
        <v>1.96363643173344</v>
      </c>
      <c r="EF468" s="165">
        <v>0.8181818465556</v>
      </c>
      <c r="EG468" s="165">
        <v>6.2181820338225604</v>
      </c>
      <c r="EH468" s="166">
        <v>0.90909094061733298</v>
      </c>
      <c r="EI468" s="165">
        <v>71.604804436507294</v>
      </c>
      <c r="EJ468" s="164">
        <v>0.19095477386934601</v>
      </c>
      <c r="EK468" s="164">
        <v>0.22916666666666599</v>
      </c>
      <c r="EL468" s="283">
        <v>0.32885905999999998</v>
      </c>
      <c r="EM468" s="283">
        <v>0.17449664400000001</v>
      </c>
      <c r="EN468" s="283">
        <v>0.49664429500000001</v>
      </c>
      <c r="EO468" s="283">
        <v>0.10067114000000001</v>
      </c>
      <c r="EP468" s="283">
        <v>0.42281879</v>
      </c>
      <c r="EQ468" s="283">
        <v>0.12545676</v>
      </c>
      <c r="ER468" s="165">
        <v>9.01781077563856E-2</v>
      </c>
      <c r="ES468" s="166">
        <v>2.4545455396668001</v>
      </c>
      <c r="ET468" s="166">
        <v>3.24</v>
      </c>
      <c r="EU468" s="166">
        <v>3.23941590821447</v>
      </c>
      <c r="EV468" s="166">
        <v>4.0920665259925801</v>
      </c>
      <c r="EW468" s="166">
        <v>3.56608109366169</v>
      </c>
      <c r="EX468" s="289">
        <v>1.1629381477832701</v>
      </c>
    </row>
    <row r="469" spans="1:272" ht="13" customHeight="1">
      <c r="A469" s="160" t="s">
        <v>16</v>
      </c>
      <c r="B469" s="160">
        <v>10336</v>
      </c>
      <c r="C469" s="160">
        <v>14524</v>
      </c>
      <c r="D469" s="160">
        <v>600917</v>
      </c>
      <c r="E469" s="160" t="s">
        <v>14</v>
      </c>
      <c r="G469" s="175"/>
      <c r="H469" s="168" t="s">
        <v>983</v>
      </c>
      <c r="I469" s="169" t="s">
        <v>565</v>
      </c>
      <c r="J469" s="170">
        <v>30</v>
      </c>
      <c r="K469" s="161">
        <v>1</v>
      </c>
      <c r="M469" s="184" t="s">
        <v>837</v>
      </c>
      <c r="Z469" s="163"/>
      <c r="AS469" s="283"/>
      <c r="AT469" s="283"/>
      <c r="AU469" s="283"/>
      <c r="AV469" s="283"/>
      <c r="AW469" s="283"/>
      <c r="AX469" s="283"/>
      <c r="AY469" s="363"/>
      <c r="AZ469" s="283"/>
      <c r="BA469" s="283"/>
      <c r="BB469" s="283"/>
      <c r="BC469" s="283"/>
      <c r="BD469" s="164"/>
      <c r="BE469" s="164"/>
      <c r="BF469" s="164"/>
      <c r="BG469" s="164"/>
      <c r="BH469" s="164"/>
      <c r="BI469" s="164"/>
      <c r="BJ469" s="165"/>
      <c r="BK469" s="164"/>
      <c r="BL469" s="165"/>
      <c r="BM469" s="165"/>
      <c r="BN469" s="165"/>
      <c r="BO469" s="165"/>
      <c r="BP469" s="165"/>
      <c r="BQ469" s="165"/>
      <c r="BR469" s="165"/>
      <c r="BS469" s="289"/>
      <c r="BT469" s="297">
        <v>63</v>
      </c>
      <c r="BU469" s="284">
        <v>65.2</v>
      </c>
      <c r="BV469" s="298">
        <v>0</v>
      </c>
      <c r="BW469" s="297"/>
      <c r="BX469" s="297"/>
      <c r="BY469" s="297"/>
      <c r="BZ469" s="297"/>
      <c r="CA469" s="284"/>
      <c r="CB469" s="298"/>
      <c r="CC469" s="297"/>
      <c r="CD469" s="284"/>
      <c r="CE469" s="352"/>
      <c r="CF469" s="298"/>
      <c r="CG469" s="297"/>
      <c r="CH469" s="284"/>
      <c r="CI469" s="352"/>
      <c r="CJ469" s="298"/>
      <c r="CK469" s="297"/>
      <c r="CL469" s="284"/>
      <c r="CM469" s="352"/>
      <c r="CN469" s="298"/>
      <c r="CO469" s="297"/>
      <c r="CP469" s="284"/>
      <c r="CQ469" s="352"/>
      <c r="CR469" s="298"/>
      <c r="CS469" s="297"/>
      <c r="CT469" s="284"/>
      <c r="CU469" s="352"/>
      <c r="CV469" s="352"/>
      <c r="CW469" s="298"/>
      <c r="CX469" s="297"/>
      <c r="CY469" s="284"/>
      <c r="CZ469" s="352"/>
      <c r="DA469" s="352"/>
      <c r="DB469" s="298"/>
      <c r="DC469" s="297"/>
      <c r="DD469" s="284"/>
      <c r="DE469" s="352"/>
      <c r="DF469" s="352"/>
      <c r="DG469" s="298"/>
      <c r="DH469" s="320">
        <v>0</v>
      </c>
      <c r="DI469" s="319">
        <v>0</v>
      </c>
      <c r="DJ469" s="163">
        <v>64</v>
      </c>
      <c r="DK469" s="163">
        <v>0</v>
      </c>
      <c r="DL469" s="163">
        <v>0</v>
      </c>
      <c r="DM469" s="163">
        <v>6</v>
      </c>
      <c r="DN469" s="163">
        <v>5</v>
      </c>
      <c r="DO469" s="163">
        <v>1</v>
      </c>
      <c r="DP469" s="165">
        <v>66.2</v>
      </c>
      <c r="DQ469" s="165"/>
      <c r="DR469" s="165">
        <v>66.199996948242102</v>
      </c>
      <c r="DS469" s="163">
        <v>288</v>
      </c>
      <c r="DT469" s="163">
        <v>56</v>
      </c>
      <c r="DU469" s="163">
        <v>33</v>
      </c>
      <c r="DV469" s="163">
        <v>32</v>
      </c>
      <c r="DW469" s="163">
        <v>7</v>
      </c>
      <c r="DX469" s="163">
        <v>32</v>
      </c>
      <c r="DY469" s="163">
        <v>1</v>
      </c>
      <c r="DZ469" s="163">
        <v>4</v>
      </c>
      <c r="EA469" s="163">
        <v>5</v>
      </c>
      <c r="EB469" s="163">
        <v>2</v>
      </c>
      <c r="EC469" s="163">
        <v>89</v>
      </c>
      <c r="ED469" s="165">
        <v>12.0150018333437</v>
      </c>
      <c r="EE469" s="165">
        <v>4.3200006591797804</v>
      </c>
      <c r="EF469" s="165">
        <v>0.94500014419557798</v>
      </c>
      <c r="EG469" s="165">
        <v>7.5600011535646203</v>
      </c>
      <c r="EH469" s="166">
        <v>1.3200002014160399</v>
      </c>
      <c r="EI469" s="165">
        <v>105.44628787586799</v>
      </c>
      <c r="EJ469" s="164">
        <v>0.22222222222222199</v>
      </c>
      <c r="EK469" s="164">
        <v>0.31410256410256399</v>
      </c>
      <c r="EL469" s="283">
        <v>0.35220125699999999</v>
      </c>
      <c r="EM469" s="283">
        <v>0.22012578599999999</v>
      </c>
      <c r="EN469" s="283">
        <v>0.42767295500000002</v>
      </c>
      <c r="EO469" s="283">
        <v>7.3619630000000005E-2</v>
      </c>
      <c r="EP469" s="283">
        <v>0.30674847</v>
      </c>
      <c r="EQ469" s="283">
        <v>0.16279070000000001</v>
      </c>
      <c r="ER469" s="165">
        <v>-0.40296395509323202</v>
      </c>
      <c r="ES469" s="166">
        <v>4.3200006591797804</v>
      </c>
      <c r="ET469" s="166">
        <v>3.57</v>
      </c>
      <c r="EU469" s="166">
        <v>3.4816886810302798</v>
      </c>
      <c r="EV469" s="166">
        <v>3.6590359783416502</v>
      </c>
      <c r="EW469" s="166">
        <v>3.26405964276737</v>
      </c>
      <c r="EX469" s="289">
        <v>0.83668005466461104</v>
      </c>
    </row>
    <row r="470" spans="1:272" ht="13" customHeight="1">
      <c r="A470" s="160" t="s">
        <v>16</v>
      </c>
      <c r="B470" s="160">
        <v>12673</v>
      </c>
      <c r="C470" s="160">
        <v>25942</v>
      </c>
      <c r="D470" s="160">
        <v>677053</v>
      </c>
      <c r="E470" s="160" t="s">
        <v>686</v>
      </c>
      <c r="G470" s="175"/>
      <c r="H470" s="162" t="s">
        <v>3078</v>
      </c>
      <c r="I470" s="162" t="s">
        <v>136</v>
      </c>
      <c r="J470" s="160">
        <v>25</v>
      </c>
      <c r="K470" s="161">
        <v>1</v>
      </c>
      <c r="Z470" s="163"/>
      <c r="AS470" s="283"/>
      <c r="AT470" s="283"/>
      <c r="AU470" s="283"/>
      <c r="AV470" s="283"/>
      <c r="AW470" s="283"/>
      <c r="AX470" s="283"/>
      <c r="AY470" s="363"/>
      <c r="AZ470" s="283"/>
      <c r="BA470" s="283"/>
      <c r="BB470" s="283"/>
      <c r="BC470" s="283"/>
      <c r="BD470" s="164"/>
      <c r="BE470" s="164"/>
      <c r="BF470" s="164"/>
      <c r="BG470" s="164"/>
      <c r="BH470" s="164"/>
      <c r="BI470" s="164"/>
      <c r="BJ470" s="165"/>
      <c r="BK470" s="164"/>
      <c r="BL470" s="165"/>
      <c r="BM470" s="165"/>
      <c r="BN470" s="165"/>
      <c r="BO470" s="165"/>
      <c r="BP470" s="165"/>
      <c r="BQ470" s="165"/>
      <c r="BR470" s="165"/>
      <c r="BS470" s="289"/>
      <c r="BT470" s="297">
        <v>59</v>
      </c>
      <c r="BU470" s="284">
        <v>49.2</v>
      </c>
      <c r="BV470" s="298">
        <v>0</v>
      </c>
      <c r="BW470" s="297"/>
      <c r="BX470" s="297"/>
      <c r="BY470" s="297"/>
      <c r="BZ470" s="297"/>
      <c r="CA470" s="284"/>
      <c r="CB470" s="298"/>
      <c r="CC470" s="297"/>
      <c r="CD470" s="284"/>
      <c r="CE470" s="352"/>
      <c r="CF470" s="298"/>
      <c r="CG470" s="297"/>
      <c r="CH470" s="284"/>
      <c r="CI470" s="352"/>
      <c r="CJ470" s="298"/>
      <c r="CK470" s="297"/>
      <c r="CL470" s="284"/>
      <c r="CM470" s="352"/>
      <c r="CN470" s="298"/>
      <c r="CO470" s="297"/>
      <c r="CP470" s="284"/>
      <c r="CQ470" s="352"/>
      <c r="CR470" s="298"/>
      <c r="CS470" s="297"/>
      <c r="CT470" s="284"/>
      <c r="CU470" s="352"/>
      <c r="CV470" s="352"/>
      <c r="CW470" s="298"/>
      <c r="CX470" s="297"/>
      <c r="CY470" s="284"/>
      <c r="CZ470" s="352"/>
      <c r="DA470" s="352"/>
      <c r="DB470" s="298"/>
      <c r="DC470" s="297"/>
      <c r="DD470" s="284"/>
      <c r="DE470" s="352"/>
      <c r="DF470" s="352"/>
      <c r="DG470" s="298"/>
      <c r="DH470" s="320">
        <v>0</v>
      </c>
      <c r="DI470" s="319">
        <v>0</v>
      </c>
      <c r="DJ470" s="163">
        <v>59</v>
      </c>
      <c r="DK470" s="163">
        <v>0</v>
      </c>
      <c r="DL470" s="163">
        <v>0</v>
      </c>
      <c r="DM470" s="163">
        <v>3</v>
      </c>
      <c r="DN470" s="163">
        <v>2</v>
      </c>
      <c r="DO470" s="163">
        <v>0</v>
      </c>
      <c r="DP470" s="165">
        <v>49.2</v>
      </c>
      <c r="DQ470" s="165"/>
      <c r="DR470" s="165">
        <v>49.200000762939403</v>
      </c>
      <c r="DS470" s="163">
        <v>210</v>
      </c>
      <c r="DT470" s="163">
        <v>44</v>
      </c>
      <c r="DU470" s="163">
        <v>29</v>
      </c>
      <c r="DV470" s="163">
        <v>28</v>
      </c>
      <c r="DW470" s="163">
        <v>7</v>
      </c>
      <c r="DX470" s="163">
        <v>18</v>
      </c>
      <c r="DY470" s="163">
        <v>1</v>
      </c>
      <c r="DZ470" s="163">
        <v>1</v>
      </c>
      <c r="EA470" s="163">
        <v>1</v>
      </c>
      <c r="EB470" s="163">
        <v>0</v>
      </c>
      <c r="EC470" s="163">
        <v>70</v>
      </c>
      <c r="ED470" s="165">
        <v>12.684566356390899</v>
      </c>
      <c r="EE470" s="165">
        <v>3.2617456345005098</v>
      </c>
      <c r="EF470" s="165">
        <v>1.2684566356390901</v>
      </c>
      <c r="EG470" s="165">
        <v>7.9731559954457101</v>
      </c>
      <c r="EH470" s="166">
        <v>1.2483224033273499</v>
      </c>
      <c r="EI470" s="165">
        <v>96.928520940926205</v>
      </c>
      <c r="EJ470" s="164">
        <v>0.23036649214659599</v>
      </c>
      <c r="EK470" s="164">
        <v>0.324561403508771</v>
      </c>
      <c r="EL470" s="283">
        <v>0.31666666599999999</v>
      </c>
      <c r="EM470" s="283">
        <v>0.17499999999999999</v>
      </c>
      <c r="EN470" s="283">
        <v>0.50833333300000005</v>
      </c>
      <c r="EO470" s="283">
        <v>7.4380169999999995E-2</v>
      </c>
      <c r="EP470" s="283">
        <v>0.34710743999999999</v>
      </c>
      <c r="EQ470" s="283">
        <v>0.14569536</v>
      </c>
      <c r="ER470" s="165">
        <v>-0.10997371568787</v>
      </c>
      <c r="ES470" s="166">
        <v>5.0738265425563602</v>
      </c>
      <c r="ET470" s="166">
        <v>2.75</v>
      </c>
      <c r="EU470" s="166">
        <v>3.3277624914589401</v>
      </c>
      <c r="EV470" s="166">
        <v>3.3526970304243902</v>
      </c>
      <c r="EW470" s="166">
        <v>2.76994907310084</v>
      </c>
      <c r="EX470" s="289">
        <v>0.70883709192276001</v>
      </c>
    </row>
    <row r="471" spans="1:272" ht="13" customHeight="1">
      <c r="A471" s="160" t="s">
        <v>16</v>
      </c>
      <c r="B471" s="160">
        <v>8193</v>
      </c>
      <c r="C471" s="160">
        <v>3137</v>
      </c>
      <c r="D471" s="160">
        <v>453286</v>
      </c>
      <c r="E471" s="160" t="s">
        <v>14</v>
      </c>
      <c r="G471" s="175"/>
      <c r="H471" s="168" t="s">
        <v>272</v>
      </c>
      <c r="I471" s="169" t="s">
        <v>273</v>
      </c>
      <c r="J471" s="170">
        <v>39</v>
      </c>
      <c r="K471" s="161">
        <v>1</v>
      </c>
      <c r="M471" s="184" t="s">
        <v>837</v>
      </c>
      <c r="Z471" s="163"/>
      <c r="AS471" s="283"/>
      <c r="AT471" s="283"/>
      <c r="AU471" s="283"/>
      <c r="AV471" s="283"/>
      <c r="AW471" s="283"/>
      <c r="AX471" s="283"/>
      <c r="AY471" s="363"/>
      <c r="AZ471" s="283"/>
      <c r="BA471" s="283"/>
      <c r="BB471" s="283"/>
      <c r="BC471" s="283"/>
      <c r="BD471" s="164"/>
      <c r="BE471" s="164"/>
      <c r="BF471" s="164"/>
      <c r="BG471" s="164"/>
      <c r="BH471" s="164"/>
      <c r="BI471" s="164"/>
      <c r="BJ471" s="165"/>
      <c r="BK471" s="164"/>
      <c r="BL471" s="165"/>
      <c r="BM471" s="165"/>
      <c r="BN471" s="165"/>
      <c r="BO471" s="165"/>
      <c r="BP471" s="165"/>
      <c r="BQ471" s="165"/>
      <c r="BR471" s="165"/>
      <c r="BS471" s="289"/>
      <c r="BT471" s="297">
        <v>9</v>
      </c>
      <c r="BU471" s="284">
        <v>43.1</v>
      </c>
      <c r="BV471" s="298">
        <v>0</v>
      </c>
      <c r="BW471" s="297"/>
      <c r="BX471" s="297"/>
      <c r="BY471" s="297"/>
      <c r="BZ471" s="297"/>
      <c r="CA471" s="284"/>
      <c r="CB471" s="298"/>
      <c r="CC471" s="297"/>
      <c r="CD471" s="284"/>
      <c r="CE471" s="352"/>
      <c r="CF471" s="298"/>
      <c r="CG471" s="297"/>
      <c r="CH471" s="284"/>
      <c r="CI471" s="352"/>
      <c r="CJ471" s="298"/>
      <c r="CK471" s="297"/>
      <c r="CL471" s="284"/>
      <c r="CM471" s="352"/>
      <c r="CN471" s="298"/>
      <c r="CO471" s="297"/>
      <c r="CP471" s="284"/>
      <c r="CQ471" s="352"/>
      <c r="CR471" s="298"/>
      <c r="CS471" s="297"/>
      <c r="CT471" s="284"/>
      <c r="CU471" s="352"/>
      <c r="CV471" s="352"/>
      <c r="CW471" s="298"/>
      <c r="CX471" s="297"/>
      <c r="CY471" s="284"/>
      <c r="CZ471" s="352"/>
      <c r="DA471" s="352"/>
      <c r="DB471" s="298"/>
      <c r="DC471" s="297"/>
      <c r="DD471" s="284"/>
      <c r="DE471" s="352"/>
      <c r="DF471" s="352"/>
      <c r="DG471" s="298"/>
      <c r="DH471" s="320">
        <v>0</v>
      </c>
      <c r="DI471" s="319">
        <v>0</v>
      </c>
      <c r="DJ471" s="163">
        <v>9</v>
      </c>
      <c r="DK471" s="163">
        <v>9</v>
      </c>
      <c r="DL471" s="163">
        <v>0</v>
      </c>
      <c r="DM471" s="163">
        <v>2</v>
      </c>
      <c r="DN471" s="163">
        <v>4</v>
      </c>
      <c r="DO471" s="163">
        <v>0</v>
      </c>
      <c r="DP471" s="165">
        <v>43.1</v>
      </c>
      <c r="DQ471" s="165">
        <v>43.099998474121001</v>
      </c>
      <c r="DR471" s="165"/>
      <c r="DS471" s="163">
        <v>177</v>
      </c>
      <c r="DT471" s="163">
        <v>40</v>
      </c>
      <c r="DU471" s="163">
        <v>20</v>
      </c>
      <c r="DV471" s="163">
        <v>19</v>
      </c>
      <c r="DW471" s="163">
        <v>7</v>
      </c>
      <c r="DX471" s="163">
        <v>10</v>
      </c>
      <c r="DY471" s="163">
        <v>0</v>
      </c>
      <c r="DZ471" s="163">
        <v>1</v>
      </c>
      <c r="EA471" s="163">
        <v>2</v>
      </c>
      <c r="EB471" s="163">
        <v>0</v>
      </c>
      <c r="EC471" s="163">
        <v>40</v>
      </c>
      <c r="ED471" s="165">
        <v>8.3076925514717797</v>
      </c>
      <c r="EE471" s="165">
        <v>2.07692313786794</v>
      </c>
      <c r="EF471" s="165">
        <v>1.45384619650756</v>
      </c>
      <c r="EG471" s="165">
        <v>8.3076925514717797</v>
      </c>
      <c r="EH471" s="166">
        <v>1.1538461877044099</v>
      </c>
      <c r="EI471" s="165">
        <v>92.173317203005993</v>
      </c>
      <c r="EJ471" s="164">
        <v>0.240963855421686</v>
      </c>
      <c r="EK471" s="164">
        <v>0.27731092436974702</v>
      </c>
      <c r="EL471" s="283">
        <v>0.31967213100000003</v>
      </c>
      <c r="EM471" s="283">
        <v>0.22131147500000001</v>
      </c>
      <c r="EN471" s="283">
        <v>0.45901639300000002</v>
      </c>
      <c r="EO471" s="283">
        <v>7.9365080000000005E-2</v>
      </c>
      <c r="EP471" s="283">
        <v>0.34920635</v>
      </c>
      <c r="EQ471" s="283">
        <v>0.14626865999999999</v>
      </c>
      <c r="ER471" s="165">
        <v>-0.266061742746318</v>
      </c>
      <c r="ES471" s="166">
        <v>3.94615396194909</v>
      </c>
      <c r="ET471" s="166">
        <v>3.86</v>
      </c>
      <c r="EU471" s="166">
        <v>4.1820732781449701</v>
      </c>
      <c r="EV471" s="166">
        <v>4.0361784126425402</v>
      </c>
      <c r="EW471" s="166">
        <v>4.0074391360799702</v>
      </c>
      <c r="EX471" s="289">
        <v>0.622528135776519</v>
      </c>
    </row>
    <row r="472" spans="1:272" ht="13" customHeight="1">
      <c r="A472" s="160" t="s">
        <v>16</v>
      </c>
      <c r="B472" s="160">
        <v>11597</v>
      </c>
      <c r="C472" s="160">
        <v>17998</v>
      </c>
      <c r="D472" s="160">
        <v>664126</v>
      </c>
      <c r="E472" s="160" t="s">
        <v>2178</v>
      </c>
      <c r="G472" s="175"/>
      <c r="H472" s="168" t="s">
        <v>1278</v>
      </c>
      <c r="I472" s="169" t="s">
        <v>148</v>
      </c>
      <c r="J472" s="170">
        <v>30</v>
      </c>
      <c r="K472" s="161">
        <v>1</v>
      </c>
      <c r="M472" s="184" t="s">
        <v>837</v>
      </c>
      <c r="Z472" s="163"/>
      <c r="AS472" s="283"/>
      <c r="AT472" s="283"/>
      <c r="AU472" s="283"/>
      <c r="AV472" s="283"/>
      <c r="AW472" s="283"/>
      <c r="AX472" s="283"/>
      <c r="AY472" s="363"/>
      <c r="AZ472" s="283"/>
      <c r="BA472" s="283"/>
      <c r="BB472" s="283"/>
      <c r="BC472" s="283"/>
      <c r="BD472" s="164"/>
      <c r="BE472" s="164"/>
      <c r="BF472" s="164"/>
      <c r="BG472" s="164"/>
      <c r="BH472" s="164"/>
      <c r="BI472" s="164"/>
      <c r="BJ472" s="165"/>
      <c r="BK472" s="164"/>
      <c r="BL472" s="165"/>
      <c r="BM472" s="165"/>
      <c r="BN472" s="165"/>
      <c r="BO472" s="165"/>
      <c r="BP472" s="165"/>
      <c r="BQ472" s="165"/>
      <c r="BR472" s="165"/>
      <c r="BS472" s="289"/>
      <c r="BT472" s="297">
        <v>46</v>
      </c>
      <c r="BU472" s="284">
        <v>45.1</v>
      </c>
      <c r="BV472" s="298">
        <v>0</v>
      </c>
      <c r="BW472" s="297"/>
      <c r="BX472" s="297"/>
      <c r="BY472" s="297"/>
      <c r="BZ472" s="297"/>
      <c r="CA472" s="284"/>
      <c r="CB472" s="298"/>
      <c r="CC472" s="297"/>
      <c r="CD472" s="284"/>
      <c r="CE472" s="352"/>
      <c r="CF472" s="298"/>
      <c r="CG472" s="297"/>
      <c r="CH472" s="284"/>
      <c r="CI472" s="352"/>
      <c r="CJ472" s="298"/>
      <c r="CK472" s="297"/>
      <c r="CL472" s="284"/>
      <c r="CM472" s="352"/>
      <c r="CN472" s="298"/>
      <c r="CO472" s="297"/>
      <c r="CP472" s="284"/>
      <c r="CQ472" s="352"/>
      <c r="CR472" s="298"/>
      <c r="CS472" s="297"/>
      <c r="CT472" s="284"/>
      <c r="CU472" s="352"/>
      <c r="CV472" s="352"/>
      <c r="CW472" s="298"/>
      <c r="CX472" s="297"/>
      <c r="CY472" s="284"/>
      <c r="CZ472" s="352"/>
      <c r="DA472" s="352"/>
      <c r="DB472" s="298"/>
      <c r="DC472" s="297"/>
      <c r="DD472" s="284"/>
      <c r="DE472" s="352"/>
      <c r="DF472" s="352"/>
      <c r="DG472" s="298"/>
      <c r="DH472" s="320">
        <v>0</v>
      </c>
      <c r="DI472" s="319">
        <v>0</v>
      </c>
      <c r="DJ472" s="163">
        <v>46</v>
      </c>
      <c r="DK472" s="163">
        <v>0</v>
      </c>
      <c r="DL472" s="163">
        <v>0</v>
      </c>
      <c r="DM472" s="163">
        <v>3</v>
      </c>
      <c r="DN472" s="163">
        <v>3</v>
      </c>
      <c r="DO472" s="163">
        <v>23</v>
      </c>
      <c r="DP472" s="165">
        <v>45.1</v>
      </c>
      <c r="DQ472" s="165"/>
      <c r="DR472" s="165">
        <v>45.099998474121001</v>
      </c>
      <c r="DS472" s="163">
        <v>185</v>
      </c>
      <c r="DT472" s="163">
        <v>36</v>
      </c>
      <c r="DU472" s="163">
        <v>20</v>
      </c>
      <c r="DV472" s="163">
        <v>18</v>
      </c>
      <c r="DW472" s="163">
        <v>4</v>
      </c>
      <c r="DX472" s="163">
        <v>17</v>
      </c>
      <c r="DY472" s="163">
        <v>2</v>
      </c>
      <c r="DZ472" s="163">
        <v>0</v>
      </c>
      <c r="EA472" s="163">
        <v>2</v>
      </c>
      <c r="EB472" s="163">
        <v>1</v>
      </c>
      <c r="EC472" s="163">
        <v>44</v>
      </c>
      <c r="ED472" s="165">
        <v>8.73529436266546</v>
      </c>
      <c r="EE472" s="165">
        <v>3.3750000946662002</v>
      </c>
      <c r="EF472" s="165">
        <v>0.79411766933322403</v>
      </c>
      <c r="EG472" s="165">
        <v>7.1470590239990104</v>
      </c>
      <c r="EH472" s="166">
        <v>1.16911767985169</v>
      </c>
      <c r="EI472" s="165">
        <v>93.393258045081893</v>
      </c>
      <c r="EJ472" s="164">
        <v>0.214285714285714</v>
      </c>
      <c r="EK472" s="164">
        <v>0.266666666666666</v>
      </c>
      <c r="EL472" s="283">
        <v>0.434426229</v>
      </c>
      <c r="EM472" s="283">
        <v>0.18852458999999999</v>
      </c>
      <c r="EN472" s="283">
        <v>0.37704917999999998</v>
      </c>
      <c r="EO472" s="283">
        <v>5.6451609999999999E-2</v>
      </c>
      <c r="EP472" s="283">
        <v>0.41129031999999999</v>
      </c>
      <c r="EQ472" s="283">
        <v>9.4827590000000003E-2</v>
      </c>
      <c r="ER472" s="165">
        <v>0.33310292935813501</v>
      </c>
      <c r="ES472" s="166">
        <v>3.5735295119994999</v>
      </c>
      <c r="ET472" s="166">
        <v>3.97</v>
      </c>
      <c r="EU472" s="166">
        <v>3.4975709951872598</v>
      </c>
      <c r="EV472" s="166">
        <v>3.8848541901228102</v>
      </c>
      <c r="EW472" s="166">
        <v>3.7496182146995398</v>
      </c>
      <c r="EX472" s="289">
        <v>0.590409815311431</v>
      </c>
    </row>
    <row r="473" spans="1:272" ht="13" customHeight="1">
      <c r="A473" s="160" t="s">
        <v>16</v>
      </c>
      <c r="B473" s="160">
        <v>8736</v>
      </c>
      <c r="C473" s="160">
        <v>1247</v>
      </c>
      <c r="D473" s="160">
        <v>493603</v>
      </c>
      <c r="E473" s="160" t="s">
        <v>345</v>
      </c>
      <c r="G473" s="175"/>
      <c r="H473" s="168" t="s">
        <v>139</v>
      </c>
      <c r="I473" s="169" t="s">
        <v>613</v>
      </c>
      <c r="J473" s="170">
        <v>38</v>
      </c>
      <c r="K473" s="161">
        <v>1</v>
      </c>
      <c r="M473" s="184" t="s">
        <v>837</v>
      </c>
      <c r="Z473" s="163"/>
      <c r="AS473" s="283"/>
      <c r="AT473" s="283"/>
      <c r="AU473" s="283"/>
      <c r="AV473" s="283"/>
      <c r="AW473" s="283"/>
      <c r="AX473" s="283"/>
      <c r="AY473" s="363"/>
      <c r="AZ473" s="283"/>
      <c r="BA473" s="283"/>
      <c r="BB473" s="283"/>
      <c r="BC473" s="283"/>
      <c r="BD473" s="164"/>
      <c r="BE473" s="164"/>
      <c r="BF473" s="164"/>
      <c r="BG473" s="164"/>
      <c r="BH473" s="164"/>
      <c r="BI473" s="164"/>
      <c r="BJ473" s="165"/>
      <c r="BK473" s="164"/>
      <c r="BL473" s="165"/>
      <c r="BM473" s="165"/>
      <c r="BN473" s="165"/>
      <c r="BO473" s="165"/>
      <c r="BP473" s="165"/>
      <c r="BQ473" s="165"/>
      <c r="BR473" s="165"/>
      <c r="BS473" s="289"/>
      <c r="BT473" s="297">
        <v>58</v>
      </c>
      <c r="BU473" s="284">
        <v>54</v>
      </c>
      <c r="BV473" s="298">
        <v>-3</v>
      </c>
      <c r="BW473" s="297"/>
      <c r="BX473" s="297"/>
      <c r="BY473" s="297"/>
      <c r="BZ473" s="297"/>
      <c r="CA473" s="284"/>
      <c r="CB473" s="298"/>
      <c r="CC473" s="297"/>
      <c r="CD473" s="284"/>
      <c r="CE473" s="352"/>
      <c r="CF473" s="298"/>
      <c r="CG473" s="297"/>
      <c r="CH473" s="284"/>
      <c r="CI473" s="352"/>
      <c r="CJ473" s="298"/>
      <c r="CK473" s="297"/>
      <c r="CL473" s="284"/>
      <c r="CM473" s="352"/>
      <c r="CN473" s="298"/>
      <c r="CO473" s="297"/>
      <c r="CP473" s="284"/>
      <c r="CQ473" s="352"/>
      <c r="CR473" s="298"/>
      <c r="CS473" s="297"/>
      <c r="CT473" s="284"/>
      <c r="CU473" s="352"/>
      <c r="CV473" s="352"/>
      <c r="CW473" s="298"/>
      <c r="CX473" s="297"/>
      <c r="CY473" s="284"/>
      <c r="CZ473" s="352"/>
      <c r="DA473" s="352"/>
      <c r="DB473" s="298"/>
      <c r="DC473" s="297"/>
      <c r="DD473" s="284"/>
      <c r="DE473" s="352"/>
      <c r="DF473" s="352"/>
      <c r="DG473" s="298"/>
      <c r="DH473" s="320">
        <v>-3</v>
      </c>
      <c r="DI473" s="319">
        <v>0</v>
      </c>
      <c r="DJ473" s="163">
        <v>60</v>
      </c>
      <c r="DK473" s="163">
        <v>0</v>
      </c>
      <c r="DL473" s="163">
        <v>0</v>
      </c>
      <c r="DM473" s="163">
        <v>2</v>
      </c>
      <c r="DN473" s="163">
        <v>2</v>
      </c>
      <c r="DO473" s="163">
        <v>1</v>
      </c>
      <c r="DP473" s="165">
        <v>56</v>
      </c>
      <c r="DQ473" s="165"/>
      <c r="DR473" s="165">
        <v>56</v>
      </c>
      <c r="DS473" s="163">
        <v>245</v>
      </c>
      <c r="DT473" s="163">
        <v>49</v>
      </c>
      <c r="DU473" s="163">
        <v>29</v>
      </c>
      <c r="DV473" s="163">
        <v>27</v>
      </c>
      <c r="DW473" s="163">
        <v>6</v>
      </c>
      <c r="DX473" s="163">
        <v>23</v>
      </c>
      <c r="DY473" s="163">
        <v>1</v>
      </c>
      <c r="DZ473" s="163">
        <v>7</v>
      </c>
      <c r="EA473" s="163">
        <v>5</v>
      </c>
      <c r="EB473" s="163">
        <v>0</v>
      </c>
      <c r="EC473" s="163">
        <v>70</v>
      </c>
      <c r="ED473" s="165">
        <v>11.2500022990367</v>
      </c>
      <c r="EE473" s="165">
        <v>3.6964293268263599</v>
      </c>
      <c r="EF473" s="165">
        <v>0.96428591134600805</v>
      </c>
      <c r="EG473" s="165">
        <v>7.8750016093257296</v>
      </c>
      <c r="EH473" s="166">
        <v>1.2857145484613399</v>
      </c>
      <c r="EI473" s="165">
        <v>99.8319097713959</v>
      </c>
      <c r="EJ473" s="164">
        <v>0.227906976744186</v>
      </c>
      <c r="EK473" s="164">
        <v>0.30935251798561098</v>
      </c>
      <c r="EL473" s="283">
        <v>0.43356643299999997</v>
      </c>
      <c r="EM473" s="283">
        <v>0.14685314599999999</v>
      </c>
      <c r="EN473" s="283">
        <v>0.41958041899999998</v>
      </c>
      <c r="EO473" s="283">
        <v>7.5862070000000004E-2</v>
      </c>
      <c r="EP473" s="283">
        <v>0.33793103000000002</v>
      </c>
      <c r="EQ473" s="283">
        <v>0.10238569</v>
      </c>
      <c r="ER473" s="165">
        <v>-0.28206682693368601</v>
      </c>
      <c r="ES473" s="166">
        <v>4.3392866010570303</v>
      </c>
      <c r="ET473" s="166">
        <v>3.13</v>
      </c>
      <c r="EU473" s="166">
        <v>3.6666887351445001</v>
      </c>
      <c r="EV473" s="166">
        <v>3.8939443175633999</v>
      </c>
      <c r="EW473" s="166">
        <v>3.2705894661610801</v>
      </c>
      <c r="EX473" s="289">
        <v>0.45379716157913202</v>
      </c>
    </row>
    <row r="474" spans="1:272" s="167" customFormat="1" ht="13" customHeight="1">
      <c r="A474" s="200" t="s">
        <v>16</v>
      </c>
      <c r="B474" s="200">
        <v>11036</v>
      </c>
      <c r="C474" s="200">
        <v>19349</v>
      </c>
      <c r="D474" s="200">
        <v>657571</v>
      </c>
      <c r="E474" s="200" t="s">
        <v>3331</v>
      </c>
      <c r="F474" s="160"/>
      <c r="G474" s="175"/>
      <c r="H474" s="207" t="s">
        <v>1208</v>
      </c>
      <c r="I474" s="208" t="s">
        <v>393</v>
      </c>
      <c r="J474" s="209">
        <v>27</v>
      </c>
      <c r="K474" s="161">
        <v>1</v>
      </c>
      <c r="L474" s="175"/>
      <c r="M474" s="210" t="s">
        <v>46</v>
      </c>
      <c r="N474" s="211"/>
      <c r="O474" s="175"/>
      <c r="P474" s="161"/>
      <c r="Q474" s="175"/>
      <c r="R474" s="175"/>
      <c r="S474" s="175"/>
      <c r="T474" s="161"/>
      <c r="U474" s="161"/>
      <c r="V474" s="161"/>
      <c r="W474" s="161"/>
      <c r="X474" s="161"/>
      <c r="Y474" s="184"/>
      <c r="Z474" s="163"/>
      <c r="AA474" s="163"/>
      <c r="AB474" s="163"/>
      <c r="AC474" s="163"/>
      <c r="AD474" s="163"/>
      <c r="AE474" s="163"/>
      <c r="AF474" s="163"/>
      <c r="AG474" s="163"/>
      <c r="AH474" s="163"/>
      <c r="AI474" s="163"/>
      <c r="AJ474" s="163"/>
      <c r="AK474" s="163"/>
      <c r="AL474" s="163"/>
      <c r="AM474" s="163"/>
      <c r="AN474" s="163"/>
      <c r="AO474" s="163"/>
      <c r="AP474" s="163"/>
      <c r="AQ474" s="163"/>
      <c r="AR474" s="163"/>
      <c r="AS474" s="283"/>
      <c r="AT474" s="283"/>
      <c r="AU474" s="283"/>
      <c r="AV474" s="283"/>
      <c r="AW474" s="283"/>
      <c r="AX474" s="283"/>
      <c r="AY474" s="363"/>
      <c r="AZ474" s="283"/>
      <c r="BA474" s="283"/>
      <c r="BB474" s="283"/>
      <c r="BC474" s="283"/>
      <c r="BD474" s="164"/>
      <c r="BE474" s="164"/>
      <c r="BF474" s="164"/>
      <c r="BG474" s="164"/>
      <c r="BH474" s="164"/>
      <c r="BI474" s="164"/>
      <c r="BJ474" s="165"/>
      <c r="BK474" s="164"/>
      <c r="BL474" s="165"/>
      <c r="BM474" s="165"/>
      <c r="BN474" s="165"/>
      <c r="BO474" s="165"/>
      <c r="BP474" s="165"/>
      <c r="BQ474" s="165"/>
      <c r="BR474" s="165"/>
      <c r="BS474" s="289"/>
      <c r="BT474" s="297">
        <v>62</v>
      </c>
      <c r="BU474" s="284">
        <v>54.1</v>
      </c>
      <c r="BV474" s="298">
        <v>-1</v>
      </c>
      <c r="BW474" s="297"/>
      <c r="BX474" s="297"/>
      <c r="BY474" s="297"/>
      <c r="BZ474" s="297"/>
      <c r="CA474" s="284"/>
      <c r="CB474" s="298"/>
      <c r="CC474" s="297"/>
      <c r="CD474" s="284"/>
      <c r="CE474" s="352"/>
      <c r="CF474" s="298"/>
      <c r="CG474" s="297"/>
      <c r="CH474" s="284"/>
      <c r="CI474" s="352"/>
      <c r="CJ474" s="298"/>
      <c r="CK474" s="297"/>
      <c r="CL474" s="284"/>
      <c r="CM474" s="352"/>
      <c r="CN474" s="298"/>
      <c r="CO474" s="297"/>
      <c r="CP474" s="284"/>
      <c r="CQ474" s="352"/>
      <c r="CR474" s="298"/>
      <c r="CS474" s="297"/>
      <c r="CT474" s="284"/>
      <c r="CU474" s="352"/>
      <c r="CV474" s="352"/>
      <c r="CW474" s="298"/>
      <c r="CX474" s="297"/>
      <c r="CY474" s="284"/>
      <c r="CZ474" s="352"/>
      <c r="DA474" s="352"/>
      <c r="DB474" s="298"/>
      <c r="DC474" s="297"/>
      <c r="DD474" s="284"/>
      <c r="DE474" s="352"/>
      <c r="DF474" s="352"/>
      <c r="DG474" s="298"/>
      <c r="DH474" s="320">
        <v>-1</v>
      </c>
      <c r="DI474" s="319">
        <v>0</v>
      </c>
      <c r="DJ474" s="163">
        <v>62</v>
      </c>
      <c r="DK474" s="163">
        <v>0</v>
      </c>
      <c r="DL474" s="163">
        <v>0</v>
      </c>
      <c r="DM474" s="163">
        <v>1</v>
      </c>
      <c r="DN474" s="163">
        <v>4</v>
      </c>
      <c r="DO474" s="163">
        <v>1</v>
      </c>
      <c r="DP474" s="165">
        <v>54.1</v>
      </c>
      <c r="DQ474" s="165"/>
      <c r="DR474" s="165">
        <v>54.099998474121001</v>
      </c>
      <c r="DS474" s="163">
        <v>249</v>
      </c>
      <c r="DT474" s="163">
        <v>56</v>
      </c>
      <c r="DU474" s="163">
        <v>34</v>
      </c>
      <c r="DV474" s="163">
        <v>28</v>
      </c>
      <c r="DW474" s="163">
        <v>6</v>
      </c>
      <c r="DX474" s="163">
        <v>25</v>
      </c>
      <c r="DY474" s="163">
        <v>1</v>
      </c>
      <c r="DZ474" s="163">
        <v>4</v>
      </c>
      <c r="EA474" s="163">
        <v>3</v>
      </c>
      <c r="EB474" s="163">
        <v>0</v>
      </c>
      <c r="EC474" s="163">
        <v>67</v>
      </c>
      <c r="ED474" s="165">
        <v>11.098162885703699</v>
      </c>
      <c r="EE474" s="165">
        <v>4.1411055543670701</v>
      </c>
      <c r="EF474" s="165">
        <v>0.99386533304809599</v>
      </c>
      <c r="EG474" s="165">
        <v>9.2760764417822301</v>
      </c>
      <c r="EH474" s="166">
        <v>1.4907979995721401</v>
      </c>
      <c r="EI474" s="165">
        <v>119.090220485584</v>
      </c>
      <c r="EJ474" s="164">
        <v>0.25454545454545402</v>
      </c>
      <c r="EK474" s="164">
        <v>0.34013605442176797</v>
      </c>
      <c r="EL474" s="283">
        <v>0.46710526299999999</v>
      </c>
      <c r="EM474" s="283">
        <v>0.236842105</v>
      </c>
      <c r="EN474" s="283">
        <v>0.29605263100000001</v>
      </c>
      <c r="EO474" s="283">
        <v>6.5359479999999998E-2</v>
      </c>
      <c r="EP474" s="283">
        <v>0.37254902000000001</v>
      </c>
      <c r="EQ474" s="283">
        <v>0.10911017000000001</v>
      </c>
      <c r="ER474" s="165">
        <v>-0.65948251112756295</v>
      </c>
      <c r="ES474" s="166">
        <v>4.6380382208911097</v>
      </c>
      <c r="ET474" s="166">
        <v>4.1399999999999997</v>
      </c>
      <c r="EU474" s="166">
        <v>3.7372409537889899</v>
      </c>
      <c r="EV474" s="166">
        <v>3.55401511603909</v>
      </c>
      <c r="EW474" s="166">
        <v>3.43450603139912</v>
      </c>
      <c r="EX474" s="289">
        <v>0.28696407750248898</v>
      </c>
      <c r="EY474" s="291"/>
      <c r="EZ474" s="162"/>
      <c r="FA474" s="162"/>
      <c r="FB474" s="162"/>
      <c r="FC474" s="162"/>
      <c r="FD474" s="162"/>
      <c r="FE474" s="162"/>
      <c r="FF474" s="162"/>
      <c r="FG474" s="162"/>
      <c r="FH474" s="162"/>
      <c r="FI474" s="162"/>
      <c r="FJ474" s="162"/>
      <c r="FK474" s="162"/>
      <c r="FL474" s="162"/>
      <c r="FM474" s="162"/>
      <c r="FN474" s="162"/>
      <c r="FO474" s="162"/>
      <c r="FP474" s="162"/>
      <c r="FQ474" s="162"/>
      <c r="FR474" s="162"/>
      <c r="FS474" s="162"/>
      <c r="FT474" s="162"/>
      <c r="FU474" s="162"/>
      <c r="FV474" s="162"/>
      <c r="FW474" s="162"/>
      <c r="FX474" s="162"/>
      <c r="FY474" s="162"/>
      <c r="FZ474" s="162"/>
      <c r="GA474" s="162"/>
      <c r="GB474" s="162"/>
      <c r="GC474" s="162"/>
      <c r="GD474" s="162"/>
      <c r="GE474" s="162"/>
      <c r="GF474" s="162"/>
      <c r="GG474" s="162"/>
      <c r="GH474" s="162"/>
      <c r="GI474" s="162"/>
      <c r="GJ474" s="162"/>
      <c r="GK474" s="162"/>
      <c r="GL474" s="162"/>
      <c r="GM474" s="162"/>
      <c r="GN474" s="162"/>
      <c r="GO474" s="162"/>
      <c r="GP474" s="162"/>
      <c r="GQ474" s="162"/>
      <c r="GR474" s="162"/>
      <c r="GS474" s="162"/>
      <c r="GT474" s="162"/>
      <c r="GU474" s="162"/>
      <c r="GV474" s="162"/>
      <c r="GW474" s="162"/>
      <c r="GX474" s="162"/>
      <c r="GY474" s="162"/>
      <c r="GZ474" s="162"/>
      <c r="HA474" s="162"/>
      <c r="HB474" s="162"/>
      <c r="HC474" s="162"/>
      <c r="HD474" s="162"/>
      <c r="HE474" s="162"/>
      <c r="HF474" s="162"/>
      <c r="HG474" s="162"/>
      <c r="HH474" s="162"/>
      <c r="HI474" s="162"/>
      <c r="HJ474" s="162"/>
      <c r="HK474" s="162"/>
      <c r="HL474" s="162"/>
      <c r="HM474" s="162"/>
      <c r="HN474" s="162"/>
      <c r="HO474" s="162"/>
      <c r="HP474" s="162"/>
      <c r="HQ474" s="162"/>
      <c r="HR474" s="162"/>
      <c r="HS474" s="162"/>
      <c r="HT474" s="162"/>
      <c r="HU474" s="162"/>
      <c r="HV474" s="162"/>
      <c r="HW474" s="162"/>
      <c r="HX474" s="162"/>
      <c r="HY474" s="162"/>
      <c r="HZ474" s="162"/>
      <c r="IA474" s="162"/>
      <c r="IB474" s="162"/>
      <c r="IC474" s="162"/>
      <c r="ID474" s="162"/>
      <c r="IE474" s="162"/>
      <c r="IF474" s="162"/>
      <c r="IG474" s="162"/>
      <c r="IH474" s="162"/>
      <c r="II474" s="162"/>
      <c r="IJ474" s="162"/>
      <c r="IK474" s="162"/>
      <c r="IL474" s="162"/>
      <c r="IM474" s="162"/>
      <c r="IN474" s="162"/>
      <c r="IO474" s="162"/>
      <c r="IP474" s="162"/>
      <c r="IQ474" s="162"/>
      <c r="IR474" s="162"/>
      <c r="IS474" s="162"/>
      <c r="IT474" s="162"/>
      <c r="IU474" s="162"/>
      <c r="IV474" s="162"/>
      <c r="IW474" s="162"/>
      <c r="IX474" s="162"/>
      <c r="IY474" s="162"/>
      <c r="IZ474" s="162"/>
      <c r="JA474" s="162"/>
      <c r="JB474" s="162"/>
      <c r="JC474" s="162"/>
      <c r="JD474" s="162"/>
      <c r="JE474" s="162"/>
      <c r="JF474" s="162"/>
      <c r="JG474" s="162"/>
      <c r="JH474" s="162"/>
      <c r="JI474" s="162"/>
      <c r="JJ474" s="162"/>
      <c r="JK474" s="162"/>
      <c r="JL474" s="162"/>
    </row>
    <row r="475" spans="1:272" ht="13" customHeight="1">
      <c r="A475" s="160" t="s">
        <v>16</v>
      </c>
      <c r="B475" s="200">
        <v>11204</v>
      </c>
      <c r="C475" s="160">
        <v>18548</v>
      </c>
      <c r="D475" s="200">
        <v>656529</v>
      </c>
      <c r="E475" s="200" t="s">
        <v>213</v>
      </c>
      <c r="G475" s="175"/>
      <c r="H475" s="206" t="s">
        <v>2353</v>
      </c>
      <c r="I475" s="206" t="s">
        <v>72</v>
      </c>
      <c r="J475" s="175">
        <v>27</v>
      </c>
      <c r="K475" s="161">
        <v>1</v>
      </c>
      <c r="L475" s="175"/>
      <c r="M475" s="210" t="s">
        <v>46</v>
      </c>
      <c r="N475" s="211"/>
      <c r="O475" s="175"/>
      <c r="P475" s="175"/>
      <c r="Q475" s="175"/>
      <c r="R475" s="175"/>
      <c r="S475" s="175"/>
      <c r="T475" s="175"/>
      <c r="U475" s="175"/>
      <c r="V475" s="175"/>
      <c r="W475" s="175"/>
      <c r="X475" s="175"/>
      <c r="Y475" s="210"/>
      <c r="Z475" s="163"/>
      <c r="AS475" s="283"/>
      <c r="AT475" s="283"/>
      <c r="AU475" s="283"/>
      <c r="AV475" s="283"/>
      <c r="AW475" s="283"/>
      <c r="AX475" s="283"/>
      <c r="AY475" s="363"/>
      <c r="AZ475" s="283"/>
      <c r="BA475" s="283"/>
      <c r="BB475" s="283"/>
      <c r="BC475" s="283"/>
      <c r="BD475" s="164"/>
      <c r="BE475" s="164"/>
      <c r="BF475" s="164"/>
      <c r="BG475" s="164"/>
      <c r="BH475" s="164"/>
      <c r="BI475" s="164"/>
      <c r="BJ475" s="165"/>
      <c r="BK475" s="164"/>
      <c r="BL475" s="165"/>
      <c r="BM475" s="165"/>
      <c r="BN475" s="165"/>
      <c r="BO475" s="165"/>
      <c r="BP475" s="165"/>
      <c r="BQ475" s="165"/>
      <c r="BR475" s="165"/>
      <c r="BS475" s="289"/>
      <c r="BT475" s="297">
        <v>25</v>
      </c>
      <c r="BU475" s="284">
        <v>23.2</v>
      </c>
      <c r="BV475" s="298">
        <v>0</v>
      </c>
      <c r="BW475" s="297"/>
      <c r="BX475" s="297"/>
      <c r="BY475" s="297"/>
      <c r="BZ475" s="297"/>
      <c r="CA475" s="284"/>
      <c r="CB475" s="298"/>
      <c r="CC475" s="297"/>
      <c r="CD475" s="284"/>
      <c r="CE475" s="352"/>
      <c r="CF475" s="298"/>
      <c r="CG475" s="297"/>
      <c r="CH475" s="284"/>
      <c r="CI475" s="352"/>
      <c r="CJ475" s="298"/>
      <c r="CK475" s="297"/>
      <c r="CL475" s="284"/>
      <c r="CM475" s="352"/>
      <c r="CN475" s="298"/>
      <c r="CO475" s="297"/>
      <c r="CP475" s="284"/>
      <c r="CQ475" s="352"/>
      <c r="CR475" s="298"/>
      <c r="CS475" s="297"/>
      <c r="CT475" s="284"/>
      <c r="CU475" s="352"/>
      <c r="CV475" s="352"/>
      <c r="CW475" s="298"/>
      <c r="CX475" s="297"/>
      <c r="CY475" s="284"/>
      <c r="CZ475" s="352"/>
      <c r="DA475" s="352"/>
      <c r="DB475" s="298"/>
      <c r="DC475" s="297"/>
      <c r="DD475" s="284"/>
      <c r="DE475" s="352"/>
      <c r="DF475" s="352"/>
      <c r="DG475" s="298"/>
      <c r="DH475" s="320">
        <v>0</v>
      </c>
      <c r="DI475" s="319">
        <v>0</v>
      </c>
      <c r="DJ475" s="163">
        <v>25</v>
      </c>
      <c r="DK475" s="163">
        <v>0</v>
      </c>
      <c r="DL475" s="163">
        <v>0</v>
      </c>
      <c r="DM475" s="163">
        <v>0</v>
      </c>
      <c r="DN475" s="163">
        <v>0</v>
      </c>
      <c r="DO475" s="163">
        <v>0</v>
      </c>
      <c r="DP475" s="165">
        <v>23.2</v>
      </c>
      <c r="DQ475" s="165"/>
      <c r="DR475" s="165">
        <v>23.2000007629394</v>
      </c>
      <c r="DS475" s="163">
        <v>91</v>
      </c>
      <c r="DT475" s="163">
        <v>18</v>
      </c>
      <c r="DU475" s="163">
        <v>8</v>
      </c>
      <c r="DV475" s="163">
        <v>8</v>
      </c>
      <c r="DW475" s="163">
        <v>3</v>
      </c>
      <c r="DX475" s="163">
        <v>5</v>
      </c>
      <c r="DY475" s="163">
        <v>0</v>
      </c>
      <c r="DZ475" s="163">
        <v>0</v>
      </c>
      <c r="EA475" s="163">
        <v>0</v>
      </c>
      <c r="EB475" s="163">
        <v>0</v>
      </c>
      <c r="EC475" s="163">
        <v>27</v>
      </c>
      <c r="ED475" s="165">
        <v>10.2676092195892</v>
      </c>
      <c r="EE475" s="165">
        <v>1.90140911473874</v>
      </c>
      <c r="EF475" s="165">
        <v>1.1408454688432399</v>
      </c>
      <c r="EG475" s="165">
        <v>6.8450728130594802</v>
      </c>
      <c r="EH475" s="166">
        <v>0.97183132531091398</v>
      </c>
      <c r="EI475" s="165">
        <v>77.633325802215097</v>
      </c>
      <c r="EJ475" s="164">
        <v>0.209302325581395</v>
      </c>
      <c r="EK475" s="164">
        <v>0.26785714285714202</v>
      </c>
      <c r="EL475" s="283">
        <v>0.47368420999999999</v>
      </c>
      <c r="EM475" s="283">
        <v>0.175438596</v>
      </c>
      <c r="EN475" s="283">
        <v>0.350877192</v>
      </c>
      <c r="EO475" s="283">
        <v>5.0847459999999997E-2</v>
      </c>
      <c r="EP475" s="283">
        <v>0.35593219999999998</v>
      </c>
      <c r="EQ475" s="283">
        <v>0.13105412999999999</v>
      </c>
      <c r="ER475" s="165">
        <v>0.614369750987105</v>
      </c>
      <c r="ES475" s="166">
        <v>3.0422545835819901</v>
      </c>
      <c r="ET475" s="166">
        <v>2.44</v>
      </c>
      <c r="EU475" s="166">
        <v>3.1666886329650801</v>
      </c>
      <c r="EV475" s="166">
        <v>2.79663653210714</v>
      </c>
      <c r="EW475" s="166">
        <v>2.6525072690812501</v>
      </c>
      <c r="EX475" s="289">
        <v>0.260772794485092</v>
      </c>
    </row>
    <row r="476" spans="1:272" ht="13" customHeight="1">
      <c r="A476" s="160" t="s">
        <v>16</v>
      </c>
      <c r="B476" s="200">
        <v>12329</v>
      </c>
      <c r="C476" s="160">
        <v>22387</v>
      </c>
      <c r="D476" s="200">
        <v>670174</v>
      </c>
      <c r="E476" s="200" t="s">
        <v>609</v>
      </c>
      <c r="F476" s="200"/>
      <c r="G476" s="175"/>
      <c r="H476" s="162" t="s">
        <v>3008</v>
      </c>
      <c r="I476" s="162" t="s">
        <v>533</v>
      </c>
      <c r="J476" s="160">
        <v>26</v>
      </c>
      <c r="K476" s="161">
        <v>1</v>
      </c>
      <c r="M476" s="184" t="s">
        <v>837</v>
      </c>
      <c r="X476" s="175"/>
      <c r="Y476" s="210"/>
      <c r="Z476" s="163"/>
      <c r="AS476" s="283"/>
      <c r="AT476" s="283"/>
      <c r="AU476" s="283"/>
      <c r="AV476" s="283"/>
      <c r="AW476" s="283"/>
      <c r="AX476" s="283"/>
      <c r="AY476" s="363"/>
      <c r="AZ476" s="283"/>
      <c r="BA476" s="283"/>
      <c r="BB476" s="283"/>
      <c r="BC476" s="283"/>
      <c r="BD476" s="164"/>
      <c r="BE476" s="164"/>
      <c r="BF476" s="164"/>
      <c r="BG476" s="164"/>
      <c r="BH476" s="164"/>
      <c r="BI476" s="164"/>
      <c r="BJ476" s="165"/>
      <c r="BK476" s="164"/>
      <c r="BL476" s="165"/>
      <c r="BM476" s="165"/>
      <c r="BN476" s="165"/>
      <c r="BO476" s="165"/>
      <c r="BP476" s="165"/>
      <c r="BQ476" s="165"/>
      <c r="BR476" s="165"/>
      <c r="BS476" s="289"/>
      <c r="BT476" s="297">
        <v>39</v>
      </c>
      <c r="BU476" s="284">
        <v>75</v>
      </c>
      <c r="BV476" s="298">
        <v>-1</v>
      </c>
      <c r="BW476" s="297"/>
      <c r="BX476" s="297"/>
      <c r="BY476" s="297"/>
      <c r="BZ476" s="297"/>
      <c r="CA476" s="284"/>
      <c r="CB476" s="298"/>
      <c r="CC476" s="297"/>
      <c r="CD476" s="284"/>
      <c r="CE476" s="352"/>
      <c r="CF476" s="298"/>
      <c r="CG476" s="297"/>
      <c r="CH476" s="284"/>
      <c r="CI476" s="352"/>
      <c r="CJ476" s="298"/>
      <c r="CK476" s="297"/>
      <c r="CL476" s="284"/>
      <c r="CM476" s="352"/>
      <c r="CN476" s="298"/>
      <c r="CO476" s="297"/>
      <c r="CP476" s="284"/>
      <c r="CQ476" s="352"/>
      <c r="CR476" s="298"/>
      <c r="CS476" s="297"/>
      <c r="CT476" s="284"/>
      <c r="CU476" s="352"/>
      <c r="CV476" s="352"/>
      <c r="CW476" s="298"/>
      <c r="CX476" s="297"/>
      <c r="CY476" s="284"/>
      <c r="CZ476" s="352"/>
      <c r="DA476" s="352"/>
      <c r="DB476" s="298"/>
      <c r="DC476" s="297"/>
      <c r="DD476" s="284"/>
      <c r="DE476" s="352"/>
      <c r="DF476" s="352"/>
      <c r="DG476" s="298"/>
      <c r="DH476" s="320">
        <v>-1</v>
      </c>
      <c r="DI476" s="319">
        <v>0</v>
      </c>
      <c r="DJ476" s="163">
        <v>40</v>
      </c>
      <c r="DK476" s="163">
        <v>6</v>
      </c>
      <c r="DL476" s="163">
        <v>0</v>
      </c>
      <c r="DM476" s="163">
        <v>4</v>
      </c>
      <c r="DN476" s="163">
        <v>2</v>
      </c>
      <c r="DO476" s="163">
        <v>2</v>
      </c>
      <c r="DP476" s="165">
        <v>76</v>
      </c>
      <c r="DQ476" s="165">
        <v>22.100000381469702</v>
      </c>
      <c r="DR476" s="165">
        <v>53.200000762939403</v>
      </c>
      <c r="DS476" s="163">
        <v>336</v>
      </c>
      <c r="DT476" s="163">
        <v>81</v>
      </c>
      <c r="DU476" s="163">
        <v>44</v>
      </c>
      <c r="DV476" s="163">
        <v>35</v>
      </c>
      <c r="DW476" s="163">
        <v>10</v>
      </c>
      <c r="DX476" s="163">
        <v>26</v>
      </c>
      <c r="DY476" s="163">
        <v>3</v>
      </c>
      <c r="DZ476" s="163">
        <v>4</v>
      </c>
      <c r="EA476" s="163">
        <v>1</v>
      </c>
      <c r="EB476" s="163">
        <v>0</v>
      </c>
      <c r="EC476" s="163">
        <v>60</v>
      </c>
      <c r="ED476" s="165">
        <v>7.1052638711692202</v>
      </c>
      <c r="EE476" s="165">
        <v>3.07894767750666</v>
      </c>
      <c r="EF476" s="165">
        <v>1.18421064519487</v>
      </c>
      <c r="EG476" s="165">
        <v>9.5921062260784495</v>
      </c>
      <c r="EH476" s="166">
        <v>1.40789487817612</v>
      </c>
      <c r="EI476" s="165">
        <v>112.467625735103</v>
      </c>
      <c r="EJ476" s="164">
        <v>0.26470588235294101</v>
      </c>
      <c r="EK476" s="164">
        <v>0.30084745762711801</v>
      </c>
      <c r="EL476" s="283">
        <v>0.51452282100000002</v>
      </c>
      <c r="EM476" s="283">
        <v>0.199170124</v>
      </c>
      <c r="EN476" s="283">
        <v>0.28630705299999998</v>
      </c>
      <c r="EO476" s="283">
        <v>6.097561E-2</v>
      </c>
      <c r="EP476" s="283">
        <v>0.43089431</v>
      </c>
      <c r="EQ476" s="283">
        <v>9.112903E-2</v>
      </c>
      <c r="ER476" s="165">
        <v>0.50475571925837803</v>
      </c>
      <c r="ES476" s="166">
        <v>4.1447372581820403</v>
      </c>
      <c r="ET476" s="166">
        <v>4.34</v>
      </c>
      <c r="EU476" s="166">
        <v>4.4824782387371602</v>
      </c>
      <c r="EV476" s="166">
        <v>4.1447842116389104</v>
      </c>
      <c r="EW476" s="166">
        <v>4.1272641475399903</v>
      </c>
      <c r="EX476" s="289">
        <v>0.237544771283864</v>
      </c>
    </row>
    <row r="477" spans="1:272" ht="13" customHeight="1">
      <c r="A477" s="160" t="s">
        <v>16</v>
      </c>
      <c r="B477" s="160">
        <v>12114</v>
      </c>
      <c r="C477" s="160">
        <v>20000</v>
      </c>
      <c r="D477" s="160">
        <v>669330</v>
      </c>
      <c r="E477" s="160" t="s">
        <v>17</v>
      </c>
      <c r="G477" s="175"/>
      <c r="H477" s="162" t="s">
        <v>2396</v>
      </c>
      <c r="I477" s="162" t="s">
        <v>571</v>
      </c>
      <c r="J477" s="161">
        <v>29</v>
      </c>
      <c r="K477" s="161">
        <v>1</v>
      </c>
      <c r="M477" s="184" t="s">
        <v>837</v>
      </c>
      <c r="Z477" s="163"/>
      <c r="AS477" s="283"/>
      <c r="AT477" s="283"/>
      <c r="AU477" s="283"/>
      <c r="AV477" s="283"/>
      <c r="AW477" s="283"/>
      <c r="AX477" s="283"/>
      <c r="AY477" s="363"/>
      <c r="AZ477" s="283"/>
      <c r="BA477" s="283"/>
      <c r="BB477" s="283"/>
      <c r="BC477" s="283"/>
      <c r="BD477" s="164"/>
      <c r="BE477" s="164"/>
      <c r="BF477" s="164"/>
      <c r="BG477" s="164"/>
      <c r="BH477" s="164"/>
      <c r="BI477" s="164"/>
      <c r="BJ477" s="165"/>
      <c r="BK477" s="164"/>
      <c r="BL477" s="165"/>
      <c r="BM477" s="165"/>
      <c r="BN477" s="165"/>
      <c r="BO477" s="165"/>
      <c r="BP477" s="165"/>
      <c r="BQ477" s="165"/>
      <c r="BR477" s="165"/>
      <c r="BS477" s="289"/>
      <c r="BT477" s="297">
        <v>3</v>
      </c>
      <c r="BU477" s="284">
        <v>15.1</v>
      </c>
      <c r="BV477" s="298">
        <v>0</v>
      </c>
      <c r="BW477" s="297"/>
      <c r="BX477" s="297"/>
      <c r="BY477" s="297"/>
      <c r="BZ477" s="297"/>
      <c r="CA477" s="284"/>
      <c r="CB477" s="298"/>
      <c r="CC477" s="297"/>
      <c r="CD477" s="284"/>
      <c r="CE477" s="352"/>
      <c r="CF477" s="298"/>
      <c r="CG477" s="297"/>
      <c r="CH477" s="284"/>
      <c r="CI477" s="352"/>
      <c r="CJ477" s="298"/>
      <c r="CK477" s="297"/>
      <c r="CL477" s="284"/>
      <c r="CM477" s="352"/>
      <c r="CN477" s="298"/>
      <c r="CO477" s="297"/>
      <c r="CP477" s="284"/>
      <c r="CQ477" s="352"/>
      <c r="CR477" s="298"/>
      <c r="CS477" s="297"/>
      <c r="CT477" s="284"/>
      <c r="CU477" s="352"/>
      <c r="CV477" s="352"/>
      <c r="CW477" s="298"/>
      <c r="CX477" s="297"/>
      <c r="CY477" s="284"/>
      <c r="CZ477" s="352"/>
      <c r="DA477" s="352"/>
      <c r="DB477" s="298"/>
      <c r="DC477" s="297"/>
      <c r="DD477" s="284"/>
      <c r="DE477" s="352"/>
      <c r="DF477" s="352"/>
      <c r="DG477" s="298"/>
      <c r="DH477" s="320">
        <v>0</v>
      </c>
      <c r="DI477" s="319">
        <v>0</v>
      </c>
      <c r="DJ477" s="163">
        <v>3</v>
      </c>
      <c r="DK477" s="163">
        <v>3</v>
      </c>
      <c r="DL477" s="163">
        <v>0</v>
      </c>
      <c r="DM477" s="163">
        <v>0</v>
      </c>
      <c r="DN477" s="163">
        <v>2</v>
      </c>
      <c r="DO477" s="163">
        <v>0</v>
      </c>
      <c r="DP477" s="165">
        <v>15.1</v>
      </c>
      <c r="DQ477" s="165">
        <v>15.1000003814697</v>
      </c>
      <c r="DR477" s="165"/>
      <c r="DS477" s="163">
        <v>67</v>
      </c>
      <c r="DT477" s="163">
        <v>18</v>
      </c>
      <c r="DU477" s="163">
        <v>11</v>
      </c>
      <c r="DV477" s="163">
        <v>10</v>
      </c>
      <c r="DW477" s="163">
        <v>3</v>
      </c>
      <c r="DX477" s="163">
        <v>3</v>
      </c>
      <c r="DY477" s="163">
        <v>0</v>
      </c>
      <c r="DZ477" s="163">
        <v>0</v>
      </c>
      <c r="EA477" s="163">
        <v>0</v>
      </c>
      <c r="EB477" s="163">
        <v>0</v>
      </c>
      <c r="EC477" s="163">
        <v>13</v>
      </c>
      <c r="ED477" s="165">
        <v>7.6304349408032497</v>
      </c>
      <c r="EE477" s="165">
        <v>1.7608696017238199</v>
      </c>
      <c r="EF477" s="165">
        <v>1.7608696017238199</v>
      </c>
      <c r="EG477" s="165">
        <v>10.5652176103429</v>
      </c>
      <c r="EH477" s="166">
        <v>1.3695652457851999</v>
      </c>
      <c r="EI477" s="165">
        <v>109.40571904226</v>
      </c>
      <c r="EJ477" s="164">
        <v>0.28125</v>
      </c>
      <c r="EK477" s="164">
        <v>0.3125</v>
      </c>
      <c r="EL477" s="283">
        <v>0.37254901899999998</v>
      </c>
      <c r="EM477" s="283">
        <v>0.17647058800000001</v>
      </c>
      <c r="EN477" s="283">
        <v>0.45098039200000001</v>
      </c>
      <c r="EO477" s="283">
        <v>0.11764706</v>
      </c>
      <c r="EP477" s="283">
        <v>0.45098039000000001</v>
      </c>
      <c r="EQ477" s="283">
        <v>0.11969112</v>
      </c>
      <c r="ER477" s="165">
        <v>-0.47993089156144297</v>
      </c>
      <c r="ES477" s="166">
        <v>5.8695653390794202</v>
      </c>
      <c r="ET477" s="166">
        <v>7.44</v>
      </c>
      <c r="EU477" s="166">
        <v>4.6014712714067203</v>
      </c>
      <c r="EV477" s="166">
        <v>4.32615075519732</v>
      </c>
      <c r="EW477" s="166">
        <v>4.2154257375695501</v>
      </c>
      <c r="EX477" s="289">
        <v>0.15892255306243799</v>
      </c>
    </row>
    <row r="478" spans="1:272" ht="13" customHeight="1">
      <c r="A478" s="160" t="s">
        <v>16</v>
      </c>
      <c r="B478" s="160">
        <v>12281</v>
      </c>
      <c r="C478" s="160">
        <v>27498</v>
      </c>
      <c r="D478" s="160">
        <v>675911</v>
      </c>
      <c r="E478" s="160" t="s">
        <v>555</v>
      </c>
      <c r="G478" s="175"/>
      <c r="H478" s="162" t="s">
        <v>2605</v>
      </c>
      <c r="I478" s="162" t="s">
        <v>867</v>
      </c>
      <c r="J478" s="161">
        <v>25</v>
      </c>
      <c r="K478" s="161">
        <v>1</v>
      </c>
      <c r="M478" s="184" t="s">
        <v>837</v>
      </c>
      <c r="Z478" s="163"/>
      <c r="AS478" s="283"/>
      <c r="AT478" s="283"/>
      <c r="AU478" s="283"/>
      <c r="AV478" s="283"/>
      <c r="AW478" s="283"/>
      <c r="AX478" s="283"/>
      <c r="AY478" s="363"/>
      <c r="AZ478" s="283"/>
      <c r="BA478" s="283"/>
      <c r="BB478" s="283"/>
      <c r="BC478" s="283"/>
      <c r="BD478" s="164"/>
      <c r="BE478" s="164"/>
      <c r="BF478" s="164"/>
      <c r="BG478" s="164"/>
      <c r="BH478" s="164"/>
      <c r="BI478" s="164"/>
      <c r="BJ478" s="165"/>
      <c r="BK478" s="164"/>
      <c r="BL478" s="165"/>
      <c r="BM478" s="165"/>
      <c r="BN478" s="165"/>
      <c r="BO478" s="165"/>
      <c r="BP478" s="165"/>
      <c r="BQ478" s="165"/>
      <c r="BR478" s="165"/>
      <c r="BS478" s="289"/>
      <c r="BT478" s="297">
        <v>2</v>
      </c>
      <c r="BU478" s="284">
        <v>9</v>
      </c>
      <c r="BV478" s="298">
        <v>0</v>
      </c>
      <c r="BW478" s="297"/>
      <c r="BX478" s="297"/>
      <c r="BY478" s="297"/>
      <c r="BZ478" s="297"/>
      <c r="CA478" s="284"/>
      <c r="CB478" s="298"/>
      <c r="CC478" s="297"/>
      <c r="CD478" s="284"/>
      <c r="CE478" s="352"/>
      <c r="CF478" s="298"/>
      <c r="CG478" s="297"/>
      <c r="CH478" s="284"/>
      <c r="CI478" s="352"/>
      <c r="CJ478" s="298"/>
      <c r="CK478" s="297"/>
      <c r="CL478" s="284"/>
      <c r="CM478" s="352"/>
      <c r="CN478" s="298"/>
      <c r="CO478" s="297"/>
      <c r="CP478" s="284"/>
      <c r="CQ478" s="352"/>
      <c r="CR478" s="298"/>
      <c r="CS478" s="297"/>
      <c r="CT478" s="284"/>
      <c r="CU478" s="352"/>
      <c r="CV478" s="352"/>
      <c r="CW478" s="298"/>
      <c r="CX478" s="297"/>
      <c r="CY478" s="284"/>
      <c r="CZ478" s="352"/>
      <c r="DA478" s="352"/>
      <c r="DB478" s="298"/>
      <c r="DC478" s="297"/>
      <c r="DD478" s="284"/>
      <c r="DE478" s="352"/>
      <c r="DF478" s="352"/>
      <c r="DG478" s="298"/>
      <c r="DH478" s="320">
        <v>0</v>
      </c>
      <c r="DI478" s="319">
        <v>0</v>
      </c>
      <c r="DJ478" s="163">
        <v>2</v>
      </c>
      <c r="DK478" s="163">
        <v>2</v>
      </c>
      <c r="DL478" s="163">
        <v>0</v>
      </c>
      <c r="DM478" s="163">
        <v>0</v>
      </c>
      <c r="DN478" s="163">
        <v>0</v>
      </c>
      <c r="DO478" s="163">
        <v>0</v>
      </c>
      <c r="DP478" s="165">
        <v>9</v>
      </c>
      <c r="DQ478" s="165">
        <v>9</v>
      </c>
      <c r="DR478" s="165"/>
      <c r="DS478" s="163">
        <v>42</v>
      </c>
      <c r="DT478" s="163">
        <v>10</v>
      </c>
      <c r="DU478" s="163">
        <v>7</v>
      </c>
      <c r="DV478" s="163">
        <v>7</v>
      </c>
      <c r="DW478" s="163">
        <v>2</v>
      </c>
      <c r="DX478" s="163">
        <v>5</v>
      </c>
      <c r="DY478" s="163">
        <v>0</v>
      </c>
      <c r="DZ478" s="163">
        <v>0</v>
      </c>
      <c r="EA478" s="163">
        <v>0</v>
      </c>
      <c r="EB478" s="163">
        <v>0</v>
      </c>
      <c r="EC478" s="163">
        <v>12</v>
      </c>
      <c r="ED478" s="165">
        <v>12</v>
      </c>
      <c r="EE478" s="165">
        <v>5</v>
      </c>
      <c r="EF478" s="165">
        <v>2</v>
      </c>
      <c r="EG478" s="165">
        <v>10</v>
      </c>
      <c r="EH478" s="166">
        <v>1.6666666666666601</v>
      </c>
      <c r="EI478" s="165">
        <v>129.411708442422</v>
      </c>
      <c r="EJ478" s="164">
        <v>0.27027027027027001</v>
      </c>
      <c r="EK478" s="164">
        <v>0.34782608695652101</v>
      </c>
      <c r="EL478" s="283">
        <v>0.4</v>
      </c>
      <c r="EM478" s="283">
        <v>0.16</v>
      </c>
      <c r="EN478" s="283">
        <v>0.44</v>
      </c>
      <c r="EO478" s="283">
        <v>0.12</v>
      </c>
      <c r="EP478" s="283">
        <v>0.36</v>
      </c>
      <c r="EQ478" s="283">
        <v>0.16853932999999999</v>
      </c>
      <c r="ER478" s="165">
        <v>-0.22787212753214001</v>
      </c>
      <c r="ES478" s="166">
        <v>7</v>
      </c>
      <c r="ET478" s="166">
        <v>4.49</v>
      </c>
      <c r="EU478" s="166">
        <v>5.0555775218539702</v>
      </c>
      <c r="EV478" s="166">
        <v>4.0148171703020701</v>
      </c>
      <c r="EW478" s="166">
        <v>3.9748065906694601</v>
      </c>
      <c r="EX478" s="289">
        <v>1.1278409510850899E-2</v>
      </c>
    </row>
    <row r="479" spans="1:272" ht="13" customHeight="1">
      <c r="A479" s="160" t="s">
        <v>16</v>
      </c>
      <c r="C479" s="160">
        <v>12703</v>
      </c>
      <c r="E479" s="160" t="s">
        <v>15</v>
      </c>
      <c r="G479" s="175"/>
      <c r="H479" s="168" t="s">
        <v>620</v>
      </c>
      <c r="I479" s="169" t="s">
        <v>551</v>
      </c>
      <c r="J479" s="170">
        <v>31</v>
      </c>
      <c r="K479" s="161">
        <v>1</v>
      </c>
      <c r="M479" s="184" t="s">
        <v>837</v>
      </c>
      <c r="Z479" s="163"/>
      <c r="BT479" s="297"/>
      <c r="BU479" s="284"/>
      <c r="BV479" s="298"/>
      <c r="BW479" s="297"/>
      <c r="BX479" s="297"/>
      <c r="BY479" s="297"/>
      <c r="BZ479" s="297"/>
      <c r="CA479" s="284"/>
      <c r="CB479" s="298"/>
      <c r="CC479" s="297"/>
      <c r="CD479" s="284"/>
      <c r="CE479" s="352"/>
      <c r="CF479" s="298"/>
      <c r="CG479" s="297"/>
      <c r="CH479" s="284"/>
      <c r="CI479" s="352"/>
      <c r="CJ479" s="298"/>
      <c r="CK479" s="297"/>
      <c r="CL479" s="284"/>
      <c r="CM479" s="352"/>
      <c r="CN479" s="298"/>
      <c r="CO479" s="297"/>
      <c r="CP479" s="284"/>
      <c r="CQ479" s="352"/>
      <c r="CR479" s="298"/>
      <c r="CS479" s="297"/>
      <c r="CT479" s="284"/>
      <c r="CU479" s="352"/>
      <c r="CV479" s="352"/>
      <c r="CW479" s="298"/>
      <c r="CX479" s="297"/>
      <c r="CY479" s="284"/>
      <c r="CZ479" s="352"/>
      <c r="DA479" s="352"/>
      <c r="DB479" s="298"/>
      <c r="DC479" s="297"/>
      <c r="DD479" s="284"/>
      <c r="DE479" s="352"/>
      <c r="DF479" s="352"/>
      <c r="DG479" s="298"/>
      <c r="DH479" s="320"/>
      <c r="DI479" s="318"/>
      <c r="DP479" s="165"/>
      <c r="DQ479" s="165"/>
      <c r="DR479" s="165"/>
      <c r="ED479" s="165"/>
      <c r="EE479" s="165"/>
      <c r="EF479" s="165"/>
      <c r="EG479" s="165"/>
      <c r="EH479" s="166"/>
      <c r="EI479" s="166"/>
      <c r="EJ479" s="164"/>
      <c r="EK479" s="164"/>
      <c r="EL479" s="283"/>
      <c r="EM479" s="283"/>
      <c r="EN479" s="283"/>
      <c r="EO479" s="283"/>
      <c r="EP479" s="283"/>
      <c r="EQ479" s="283"/>
      <c r="ER479" s="165"/>
      <c r="ES479" s="166"/>
      <c r="ET479" s="166"/>
      <c r="EU479" s="166"/>
      <c r="EV479" s="166"/>
      <c r="EW479" s="166"/>
      <c r="EX479" s="289"/>
    </row>
    <row r="480" spans="1:272" ht="13" customHeight="1">
      <c r="A480" s="160" t="s">
        <v>16</v>
      </c>
      <c r="B480" s="160">
        <v>10597</v>
      </c>
      <c r="C480" s="160">
        <v>18684</v>
      </c>
      <c r="E480" s="160" t="s">
        <v>686</v>
      </c>
      <c r="G480" s="175"/>
      <c r="H480" s="168" t="s">
        <v>703</v>
      </c>
      <c r="I480" s="169" t="s">
        <v>483</v>
      </c>
      <c r="J480" s="170">
        <v>27</v>
      </c>
      <c r="K480" s="161">
        <v>1</v>
      </c>
      <c r="M480" s="184" t="s">
        <v>837</v>
      </c>
      <c r="Z480" s="163"/>
      <c r="BT480" s="297"/>
      <c r="BU480" s="284"/>
      <c r="BV480" s="298"/>
      <c r="BW480" s="297"/>
      <c r="BX480" s="297"/>
      <c r="BY480" s="297"/>
      <c r="BZ480" s="297"/>
      <c r="CA480" s="284"/>
      <c r="CB480" s="298"/>
      <c r="CC480" s="297"/>
      <c r="CD480" s="284"/>
      <c r="CE480" s="352"/>
      <c r="CF480" s="298"/>
      <c r="CG480" s="297"/>
      <c r="CH480" s="284"/>
      <c r="CI480" s="352"/>
      <c r="CJ480" s="298"/>
      <c r="CK480" s="297"/>
      <c r="CL480" s="284"/>
      <c r="CM480" s="352"/>
      <c r="CN480" s="298"/>
      <c r="CO480" s="297"/>
      <c r="CP480" s="284"/>
      <c r="CQ480" s="352"/>
      <c r="CR480" s="298"/>
      <c r="CS480" s="297"/>
      <c r="CT480" s="284"/>
      <c r="CU480" s="352"/>
      <c r="CV480" s="352"/>
      <c r="CW480" s="298"/>
      <c r="CX480" s="297"/>
      <c r="CY480" s="284"/>
      <c r="CZ480" s="352"/>
      <c r="DA480" s="352"/>
      <c r="DB480" s="298"/>
      <c r="DC480" s="297"/>
      <c r="DD480" s="284"/>
      <c r="DE480" s="352"/>
      <c r="DF480" s="352"/>
      <c r="DG480" s="298"/>
      <c r="DH480" s="320"/>
      <c r="DI480" s="318"/>
      <c r="DP480" s="165"/>
      <c r="DQ480" s="165"/>
      <c r="DR480" s="165"/>
      <c r="ED480" s="165"/>
      <c r="EE480" s="165"/>
      <c r="EF480" s="165"/>
      <c r="EG480" s="165"/>
      <c r="EH480" s="166"/>
      <c r="EI480" s="166"/>
      <c r="EJ480" s="164"/>
      <c r="EK480" s="164"/>
      <c r="EL480" s="283"/>
      <c r="EM480" s="283"/>
      <c r="EN480" s="283"/>
      <c r="EO480" s="283"/>
      <c r="EP480" s="283"/>
      <c r="EQ480" s="283"/>
      <c r="ER480" s="165"/>
      <c r="ES480" s="166"/>
      <c r="ET480" s="166"/>
      <c r="EU480" s="166"/>
      <c r="EV480" s="166"/>
      <c r="EW480" s="166"/>
      <c r="EX480" s="289"/>
    </row>
    <row r="481" spans="1:154" ht="13" customHeight="1">
      <c r="A481" s="160" t="s">
        <v>16</v>
      </c>
      <c r="B481" s="160">
        <v>12054</v>
      </c>
      <c r="C481" s="160">
        <v>27478</v>
      </c>
      <c r="D481" s="160">
        <v>672275</v>
      </c>
      <c r="E481" s="160" t="s">
        <v>2177</v>
      </c>
      <c r="G481" s="175"/>
      <c r="H481" s="162" t="s">
        <v>334</v>
      </c>
      <c r="I481" s="162" t="s">
        <v>645</v>
      </c>
      <c r="J481" s="160">
        <v>25</v>
      </c>
      <c r="K481" s="161">
        <v>2</v>
      </c>
      <c r="L481" s="161" t="s">
        <v>2547</v>
      </c>
      <c r="Z481" s="163">
        <v>121</v>
      </c>
      <c r="AA481" s="163">
        <v>448</v>
      </c>
      <c r="AB481" s="163">
        <v>401</v>
      </c>
      <c r="AC481" s="163">
        <v>94</v>
      </c>
      <c r="AD481" s="163">
        <v>69</v>
      </c>
      <c r="AE481" s="163">
        <v>16</v>
      </c>
      <c r="AF481" s="163">
        <v>1</v>
      </c>
      <c r="AG481" s="163">
        <v>8</v>
      </c>
      <c r="AH481" s="163">
        <v>46</v>
      </c>
      <c r="AI481" s="163">
        <v>46</v>
      </c>
      <c r="AJ481" s="163">
        <v>4</v>
      </c>
      <c r="AK481" s="163">
        <v>0</v>
      </c>
      <c r="AL481" s="163">
        <v>39</v>
      </c>
      <c r="AM481" s="163">
        <v>0</v>
      </c>
      <c r="AN481" s="163">
        <v>100</v>
      </c>
      <c r="AO481" s="163">
        <v>0</v>
      </c>
      <c r="AP481" s="163">
        <v>7</v>
      </c>
      <c r="AQ481" s="163">
        <v>1</v>
      </c>
      <c r="AR481" s="163">
        <v>10</v>
      </c>
      <c r="AS481" s="283">
        <v>8.7053570999999996E-2</v>
      </c>
      <c r="AT481" s="283">
        <v>0.22321428500000001</v>
      </c>
      <c r="AU481" s="283">
        <v>0.37864078000000001</v>
      </c>
      <c r="AV481" s="283">
        <v>0.24271845</v>
      </c>
      <c r="AW481" s="283">
        <v>5.5016179999999998E-2</v>
      </c>
      <c r="AX481" s="283">
        <v>0.42394821999999999</v>
      </c>
      <c r="AY481" s="363">
        <v>110.075</v>
      </c>
      <c r="AZ481" s="283">
        <v>0.10167598</v>
      </c>
      <c r="BA481" s="283">
        <v>0.39144736800000002</v>
      </c>
      <c r="BB481" s="283">
        <v>0.263157894</v>
      </c>
      <c r="BC481" s="283">
        <v>0.34539473599999998</v>
      </c>
      <c r="BD481" s="164">
        <v>0.28666666600000001</v>
      </c>
      <c r="BE481" s="164">
        <v>0.234413965</v>
      </c>
      <c r="BF481" s="164">
        <v>0.297539149</v>
      </c>
      <c r="BG481" s="164">
        <v>0.33915211899999997</v>
      </c>
      <c r="BH481" s="164">
        <v>0.63669126799999998</v>
      </c>
      <c r="BI481" s="164">
        <v>0.104738154</v>
      </c>
      <c r="BJ481" s="165">
        <v>66.680041513378598</v>
      </c>
      <c r="BK481" s="164">
        <v>0.28136928902909702</v>
      </c>
      <c r="BL481" s="165">
        <v>-10.388152592617599</v>
      </c>
      <c r="BM481" s="165">
        <v>42.018023497622799</v>
      </c>
      <c r="BN481" s="165">
        <v>81.014396055354894</v>
      </c>
      <c r="BO481" s="165">
        <v>-0.12036363844888399</v>
      </c>
      <c r="BP481" s="165">
        <v>0.49825742840766901</v>
      </c>
      <c r="BQ481" s="165">
        <v>41.899912915390303</v>
      </c>
      <c r="BR481" s="165">
        <v>-9.6727439992013906</v>
      </c>
      <c r="BS481" s="289">
        <v>4.3273278758023199</v>
      </c>
      <c r="BT481" s="297"/>
      <c r="BU481" s="284"/>
      <c r="BV481" s="298"/>
      <c r="BW481" s="297">
        <v>115</v>
      </c>
      <c r="BX481" s="297">
        <v>908</v>
      </c>
      <c r="BY481" s="297">
        <v>19</v>
      </c>
      <c r="BZ481" s="297">
        <v>6</v>
      </c>
      <c r="CA481" s="284">
        <v>0</v>
      </c>
      <c r="CB481" s="298">
        <v>16</v>
      </c>
      <c r="CC481" s="297"/>
      <c r="CD481" s="284"/>
      <c r="CE481" s="352"/>
      <c r="CF481" s="298"/>
      <c r="CG481" s="297"/>
      <c r="CH481" s="284"/>
      <c r="CI481" s="352"/>
      <c r="CJ481" s="298"/>
      <c r="CK481" s="297"/>
      <c r="CL481" s="284"/>
      <c r="CM481" s="352"/>
      <c r="CN481" s="298"/>
      <c r="CO481" s="297"/>
      <c r="CP481" s="284"/>
      <c r="CQ481" s="352"/>
      <c r="CR481" s="298"/>
      <c r="CS481" s="297"/>
      <c r="CT481" s="284"/>
      <c r="CU481" s="352"/>
      <c r="CV481" s="352"/>
      <c r="CW481" s="298"/>
      <c r="CX481" s="297"/>
      <c r="CY481" s="284"/>
      <c r="CZ481" s="352"/>
      <c r="DA481" s="352"/>
      <c r="DB481" s="298"/>
      <c r="DC481" s="297"/>
      <c r="DD481" s="284"/>
      <c r="DE481" s="352"/>
      <c r="DF481" s="352"/>
      <c r="DG481" s="298"/>
      <c r="DH481" s="320">
        <v>19</v>
      </c>
      <c r="DI481" s="319">
        <v>36.674983978271399</v>
      </c>
      <c r="DP481" s="165"/>
      <c r="DQ481" s="165"/>
      <c r="DR481" s="165"/>
      <c r="ED481" s="165"/>
      <c r="EE481" s="165"/>
      <c r="EF481" s="165"/>
      <c r="EG481" s="165"/>
      <c r="EH481" s="166"/>
      <c r="EI481" s="165"/>
      <c r="EJ481" s="164"/>
      <c r="EK481" s="164"/>
      <c r="EL481" s="283"/>
      <c r="EM481" s="283"/>
      <c r="EN481" s="283"/>
      <c r="EO481" s="283"/>
      <c r="EP481" s="283"/>
      <c r="EQ481" s="283"/>
      <c r="ER481" s="165"/>
      <c r="ES481" s="166"/>
      <c r="ET481" s="166"/>
      <c r="EU481" s="166"/>
      <c r="EV481" s="166"/>
      <c r="EW481" s="166"/>
      <c r="EX481" s="289"/>
    </row>
    <row r="482" spans="1:154" ht="13" customHeight="1">
      <c r="A482" s="160" t="s">
        <v>16</v>
      </c>
      <c r="B482" s="160">
        <v>11836</v>
      </c>
      <c r="C482" s="160">
        <v>20599</v>
      </c>
      <c r="D482" s="160">
        <v>671056</v>
      </c>
      <c r="E482" s="160" t="s">
        <v>276</v>
      </c>
      <c r="G482" s="175"/>
      <c r="H482" s="162" t="s">
        <v>25</v>
      </c>
      <c r="I482" s="162" t="s">
        <v>3415</v>
      </c>
      <c r="J482" s="160">
        <v>24</v>
      </c>
      <c r="K482" s="161">
        <v>2</v>
      </c>
      <c r="L482" s="161" t="s">
        <v>837</v>
      </c>
      <c r="Z482" s="163">
        <v>72</v>
      </c>
      <c r="AA482" s="163">
        <v>259</v>
      </c>
      <c r="AB482" s="163">
        <v>229</v>
      </c>
      <c r="AC482" s="163">
        <v>69</v>
      </c>
      <c r="AD482" s="163">
        <v>51</v>
      </c>
      <c r="AE482" s="163">
        <v>12</v>
      </c>
      <c r="AF482" s="163">
        <v>1</v>
      </c>
      <c r="AG482" s="163">
        <v>5</v>
      </c>
      <c r="AH482" s="163">
        <v>37</v>
      </c>
      <c r="AI482" s="163">
        <v>27</v>
      </c>
      <c r="AJ482" s="163">
        <v>5</v>
      </c>
      <c r="AK482" s="163">
        <v>0</v>
      </c>
      <c r="AL482" s="163">
        <v>25</v>
      </c>
      <c r="AM482" s="163">
        <v>0</v>
      </c>
      <c r="AN482" s="163">
        <v>53</v>
      </c>
      <c r="AO482" s="163">
        <v>2</v>
      </c>
      <c r="AP482" s="163">
        <v>2</v>
      </c>
      <c r="AQ482" s="163">
        <v>0</v>
      </c>
      <c r="AR482" s="163">
        <v>3</v>
      </c>
      <c r="AS482" s="283">
        <v>9.6525096000000005E-2</v>
      </c>
      <c r="AT482" s="283">
        <v>0.20463320400000001</v>
      </c>
      <c r="AU482" s="283">
        <v>0.35955056000000002</v>
      </c>
      <c r="AV482" s="283">
        <v>0.2752809</v>
      </c>
      <c r="AW482" s="283">
        <v>8.9385469999999995E-2</v>
      </c>
      <c r="AX482" s="283">
        <v>0.41899440999999998</v>
      </c>
      <c r="AY482" s="363">
        <v>112.377</v>
      </c>
      <c r="AZ482" s="283">
        <v>9.3629340000000005E-2</v>
      </c>
      <c r="BA482" s="283">
        <v>0.43258426900000002</v>
      </c>
      <c r="BB482" s="283">
        <v>0.269662921</v>
      </c>
      <c r="BC482" s="283">
        <v>0.29775280799999998</v>
      </c>
      <c r="BD482" s="164">
        <v>0.369942196</v>
      </c>
      <c r="BE482" s="164">
        <v>0.30131004300000003</v>
      </c>
      <c r="BF482" s="164">
        <v>0.37209302300000002</v>
      </c>
      <c r="BG482" s="164">
        <v>0.42794759799999998</v>
      </c>
      <c r="BH482" s="164">
        <v>0.80004062099999995</v>
      </c>
      <c r="BI482" s="164">
        <v>0.12663755500000001</v>
      </c>
      <c r="BJ482" s="165">
        <v>80.621980644730101</v>
      </c>
      <c r="BK482" s="164">
        <v>0.35088068015815599</v>
      </c>
      <c r="BL482" s="165">
        <v>8.4846141546363807</v>
      </c>
      <c r="BM482" s="165">
        <v>38.781934706806602</v>
      </c>
      <c r="BN482" s="165">
        <v>127.301132544591</v>
      </c>
      <c r="BO482" s="165">
        <v>-2.4757182994579501E-2</v>
      </c>
      <c r="BP482" s="165">
        <v>1.91803419589996</v>
      </c>
      <c r="BQ482" s="165">
        <v>20.5432313215783</v>
      </c>
      <c r="BR482" s="165">
        <v>10.3735812737937</v>
      </c>
      <c r="BS482" s="289">
        <v>2.1216582892769802</v>
      </c>
      <c r="BT482" s="297"/>
      <c r="BU482" s="284"/>
      <c r="BV482" s="298"/>
      <c r="BW482" s="297">
        <v>56</v>
      </c>
      <c r="BX482" s="297">
        <v>469.2</v>
      </c>
      <c r="BY482" s="297">
        <v>-7</v>
      </c>
      <c r="BZ482" s="297">
        <v>-2</v>
      </c>
      <c r="CA482" s="284">
        <v>1</v>
      </c>
      <c r="CB482" s="298">
        <v>0</v>
      </c>
      <c r="CC482" s="297"/>
      <c r="CD482" s="284"/>
      <c r="CE482" s="352"/>
      <c r="CF482" s="298"/>
      <c r="CG482" s="297"/>
      <c r="CH482" s="284"/>
      <c r="CI482" s="352"/>
      <c r="CJ482" s="298"/>
      <c r="CK482" s="297"/>
      <c r="CL482" s="284"/>
      <c r="CM482" s="352"/>
      <c r="CN482" s="298"/>
      <c r="CO482" s="297"/>
      <c r="CP482" s="284"/>
      <c r="CQ482" s="352"/>
      <c r="CR482" s="298"/>
      <c r="CS482" s="297"/>
      <c r="CT482" s="284"/>
      <c r="CU482" s="352"/>
      <c r="CV482" s="352"/>
      <c r="CW482" s="298"/>
      <c r="CX482" s="297"/>
      <c r="CY482" s="284"/>
      <c r="CZ482" s="352"/>
      <c r="DA482" s="352"/>
      <c r="DB482" s="298"/>
      <c r="DC482" s="297"/>
      <c r="DD482" s="284"/>
      <c r="DE482" s="352"/>
      <c r="DF482" s="352"/>
      <c r="DG482" s="298"/>
      <c r="DH482" s="320">
        <v>-7</v>
      </c>
      <c r="DI482" s="319">
        <v>1.55693288147449</v>
      </c>
      <c r="DP482" s="165"/>
      <c r="DQ482" s="165"/>
      <c r="DR482" s="165"/>
      <c r="ED482" s="165"/>
      <c r="EE482" s="165"/>
      <c r="EF482" s="165"/>
      <c r="EG482" s="165"/>
      <c r="EH482" s="166"/>
      <c r="EI482" s="165"/>
      <c r="EJ482" s="164"/>
      <c r="EK482" s="164"/>
      <c r="EL482" s="283"/>
      <c r="EM482" s="283"/>
      <c r="EN482" s="283"/>
      <c r="EO482" s="283"/>
      <c r="EP482" s="283"/>
      <c r="EQ482" s="283"/>
      <c r="ER482" s="165"/>
      <c r="ES482" s="166"/>
      <c r="ET482" s="166"/>
      <c r="EU482" s="166"/>
      <c r="EV482" s="166"/>
      <c r="EW482" s="166"/>
      <c r="EX482" s="289"/>
    </row>
    <row r="483" spans="1:154" ht="13" customHeight="1">
      <c r="A483" s="160" t="s">
        <v>16</v>
      </c>
      <c r="B483" s="160">
        <v>9096</v>
      </c>
      <c r="C483" s="160">
        <v>7739</v>
      </c>
      <c r="D483" s="160">
        <v>518595</v>
      </c>
      <c r="E483" s="160" t="s">
        <v>555</v>
      </c>
      <c r="G483" s="175"/>
      <c r="H483" s="168" t="s">
        <v>2188</v>
      </c>
      <c r="I483" s="169" t="s">
        <v>118</v>
      </c>
      <c r="J483" s="170">
        <v>35</v>
      </c>
      <c r="K483" s="161">
        <v>2</v>
      </c>
      <c r="L483" s="161" t="s">
        <v>837</v>
      </c>
      <c r="Z483" s="163">
        <v>99</v>
      </c>
      <c r="AA483" s="163">
        <v>341</v>
      </c>
      <c r="AB483" s="163">
        <v>307</v>
      </c>
      <c r="AC483" s="163">
        <v>73</v>
      </c>
      <c r="AD483" s="163">
        <v>42</v>
      </c>
      <c r="AE483" s="163">
        <v>16</v>
      </c>
      <c r="AF483" s="163">
        <v>0</v>
      </c>
      <c r="AG483" s="163">
        <v>15</v>
      </c>
      <c r="AH483" s="163">
        <v>40</v>
      </c>
      <c r="AI483" s="163">
        <v>48</v>
      </c>
      <c r="AJ483" s="163">
        <v>1</v>
      </c>
      <c r="AK483" s="163">
        <v>0</v>
      </c>
      <c r="AL483" s="163">
        <v>24</v>
      </c>
      <c r="AM483" s="163">
        <v>0</v>
      </c>
      <c r="AN483" s="163">
        <v>89</v>
      </c>
      <c r="AO483" s="163">
        <v>6</v>
      </c>
      <c r="AP483" s="163">
        <v>4</v>
      </c>
      <c r="AQ483" s="163">
        <v>0</v>
      </c>
      <c r="AR483" s="163">
        <v>8</v>
      </c>
      <c r="AS483" s="283">
        <v>7.0381231000000002E-2</v>
      </c>
      <c r="AT483" s="283">
        <v>0.26099706700000003</v>
      </c>
      <c r="AU483" s="283">
        <v>0.38288287999999998</v>
      </c>
      <c r="AV483" s="283">
        <v>0.29279279000000002</v>
      </c>
      <c r="AW483" s="283">
        <v>0.1036036</v>
      </c>
      <c r="AX483" s="283">
        <v>0.40990990999999999</v>
      </c>
      <c r="AY483" s="363">
        <v>109.767</v>
      </c>
      <c r="AZ483" s="283">
        <v>0.14823009000000001</v>
      </c>
      <c r="BA483" s="283">
        <v>0.46396396299999998</v>
      </c>
      <c r="BB483" s="283">
        <v>0.18018018</v>
      </c>
      <c r="BC483" s="283">
        <v>0.355855855</v>
      </c>
      <c r="BD483" s="164">
        <v>0.28019323600000001</v>
      </c>
      <c r="BE483" s="164">
        <v>0.23778501599999999</v>
      </c>
      <c r="BF483" s="164">
        <v>0.30205278499999999</v>
      </c>
      <c r="BG483" s="164">
        <v>0.43648208399999999</v>
      </c>
      <c r="BH483" s="164">
        <v>0.73853486899999998</v>
      </c>
      <c r="BI483" s="164">
        <v>0.198697068</v>
      </c>
      <c r="BJ483" s="165">
        <v>126.49763469028299</v>
      </c>
      <c r="BK483" s="164">
        <v>0.31879015821865198</v>
      </c>
      <c r="BL483" s="165">
        <v>2.3633811494009298</v>
      </c>
      <c r="BM483" s="165">
        <v>42.252903575231201</v>
      </c>
      <c r="BN483" s="165">
        <v>103.041283841584</v>
      </c>
      <c r="BO483" s="165">
        <v>-1.42779246909811E-2</v>
      </c>
      <c r="BP483" s="165">
        <v>-1.2145788520574501</v>
      </c>
      <c r="BQ483" s="165">
        <v>17.963634610562501</v>
      </c>
      <c r="BR483" s="165">
        <v>2.5566579927664899E-2</v>
      </c>
      <c r="BS483" s="289">
        <v>1.8552433977126901</v>
      </c>
      <c r="BT483" s="297"/>
      <c r="BU483" s="284"/>
      <c r="BV483" s="298"/>
      <c r="BW483" s="297">
        <v>88</v>
      </c>
      <c r="BX483" s="297">
        <v>697.2</v>
      </c>
      <c r="BY483" s="297">
        <v>-5</v>
      </c>
      <c r="BZ483" s="297">
        <v>0</v>
      </c>
      <c r="CA483" s="284">
        <v>1</v>
      </c>
      <c r="CB483" s="298">
        <v>-1</v>
      </c>
      <c r="CC483" s="297"/>
      <c r="CD483" s="284"/>
      <c r="CE483" s="352"/>
      <c r="CF483" s="298"/>
      <c r="CG483" s="297"/>
      <c r="CH483" s="284"/>
      <c r="CI483" s="352"/>
      <c r="CJ483" s="298"/>
      <c r="CK483" s="297"/>
      <c r="CL483" s="284"/>
      <c r="CM483" s="352"/>
      <c r="CN483" s="298"/>
      <c r="CO483" s="297"/>
      <c r="CP483" s="284"/>
      <c r="CQ483" s="352"/>
      <c r="CR483" s="298"/>
      <c r="CS483" s="297"/>
      <c r="CT483" s="284"/>
      <c r="CU483" s="352"/>
      <c r="CV483" s="352"/>
      <c r="CW483" s="298"/>
      <c r="CX483" s="297"/>
      <c r="CY483" s="284"/>
      <c r="CZ483" s="352"/>
      <c r="DA483" s="352"/>
      <c r="DB483" s="298"/>
      <c r="DC483" s="297"/>
      <c r="DD483" s="284"/>
      <c r="DE483" s="352"/>
      <c r="DF483" s="352"/>
      <c r="DG483" s="298"/>
      <c r="DH483" s="320">
        <v>-5</v>
      </c>
      <c r="DI483" s="319">
        <v>6.5985446572303701</v>
      </c>
      <c r="DP483" s="165"/>
      <c r="DQ483" s="165"/>
      <c r="DR483" s="165"/>
      <c r="ED483" s="165"/>
      <c r="EE483" s="165"/>
      <c r="EF483" s="165"/>
      <c r="EG483" s="165"/>
      <c r="EH483" s="166"/>
      <c r="EI483" s="165"/>
      <c r="EJ483" s="164"/>
      <c r="EK483" s="164"/>
      <c r="EL483" s="283"/>
      <c r="EM483" s="283"/>
      <c r="EN483" s="283"/>
      <c r="EO483" s="283"/>
      <c r="EP483" s="283"/>
      <c r="EQ483" s="283"/>
      <c r="ER483" s="165"/>
      <c r="ES483" s="166"/>
      <c r="ET483" s="166"/>
      <c r="EU483" s="166"/>
      <c r="EV483" s="166"/>
      <c r="EW483" s="166"/>
      <c r="EX483" s="289"/>
    </row>
    <row r="484" spans="1:154" ht="13" customHeight="1">
      <c r="A484" s="160" t="s">
        <v>16</v>
      </c>
      <c r="B484" s="160">
        <v>11090</v>
      </c>
      <c r="C484" s="160">
        <v>19566</v>
      </c>
      <c r="D484" s="160">
        <v>663993</v>
      </c>
      <c r="E484" s="160" t="s">
        <v>14</v>
      </c>
      <c r="G484" s="175"/>
      <c r="H484" s="168" t="s">
        <v>190</v>
      </c>
      <c r="I484" s="169" t="s">
        <v>3148</v>
      </c>
      <c r="J484" s="170">
        <v>28</v>
      </c>
      <c r="K484" s="161">
        <v>3</v>
      </c>
      <c r="L484" s="161" t="s">
        <v>46</v>
      </c>
      <c r="Z484" s="163">
        <v>140</v>
      </c>
      <c r="AA484" s="163">
        <v>565</v>
      </c>
      <c r="AB484" s="163">
        <v>486</v>
      </c>
      <c r="AC484" s="163">
        <v>129</v>
      </c>
      <c r="AD484" s="163">
        <v>96</v>
      </c>
      <c r="AE484" s="163">
        <v>16</v>
      </c>
      <c r="AF484" s="163">
        <v>1</v>
      </c>
      <c r="AG484" s="163">
        <v>16</v>
      </c>
      <c r="AH484" s="163">
        <v>62</v>
      </c>
      <c r="AI484" s="163">
        <v>69</v>
      </c>
      <c r="AJ484" s="163">
        <v>2</v>
      </c>
      <c r="AK484" s="163">
        <v>0</v>
      </c>
      <c r="AL484" s="163">
        <v>71</v>
      </c>
      <c r="AM484" s="163">
        <v>1</v>
      </c>
      <c r="AN484" s="163">
        <v>125</v>
      </c>
      <c r="AO484" s="163">
        <v>4</v>
      </c>
      <c r="AP484" s="163">
        <v>4</v>
      </c>
      <c r="AQ484" s="163">
        <v>0</v>
      </c>
      <c r="AR484" s="163">
        <v>9</v>
      </c>
      <c r="AS484" s="283">
        <v>0.12566371600000001</v>
      </c>
      <c r="AT484" s="283">
        <v>0.221238938</v>
      </c>
      <c r="AU484" s="283">
        <v>0.29589040999999999</v>
      </c>
      <c r="AV484" s="283">
        <v>0.30958903999999998</v>
      </c>
      <c r="AW484" s="283">
        <v>5.7534250000000002E-2</v>
      </c>
      <c r="AX484" s="283">
        <v>0.39452055000000003</v>
      </c>
      <c r="AY484" s="363">
        <v>111.81</v>
      </c>
      <c r="AZ484" s="283">
        <v>8.0186679999999996E-2</v>
      </c>
      <c r="BA484" s="283">
        <v>0.47671232800000002</v>
      </c>
      <c r="BB484" s="283">
        <v>0.23013698599999999</v>
      </c>
      <c r="BC484" s="283">
        <v>0.29315068399999999</v>
      </c>
      <c r="BD484" s="164">
        <v>0.323782234</v>
      </c>
      <c r="BE484" s="164">
        <v>0.26543209800000001</v>
      </c>
      <c r="BF484" s="164">
        <v>0.36106194600000002</v>
      </c>
      <c r="BG484" s="164">
        <v>0.40123456699999999</v>
      </c>
      <c r="BH484" s="164">
        <v>0.76229651300000001</v>
      </c>
      <c r="BI484" s="164">
        <v>0.13580246900000001</v>
      </c>
      <c r="BJ484" s="165">
        <v>87.736959245016806</v>
      </c>
      <c r="BK484" s="164">
        <v>0.33726767825742099</v>
      </c>
      <c r="BL484" s="165">
        <v>12.3184471660058</v>
      </c>
      <c r="BM484" s="165">
        <v>78.4110576369564</v>
      </c>
      <c r="BN484" s="165">
        <v>121.04904259838401</v>
      </c>
      <c r="BO484" s="165">
        <v>-0.41035631019168001</v>
      </c>
      <c r="BP484" s="165">
        <v>-0.83371932059526399</v>
      </c>
      <c r="BQ484" s="165">
        <v>27.294736174516999</v>
      </c>
      <c r="BR484" s="165">
        <v>12.7740331970851</v>
      </c>
      <c r="BS484" s="289">
        <v>2.8189383817853502</v>
      </c>
      <c r="BT484" s="297"/>
      <c r="BU484" s="284"/>
      <c r="BV484" s="298"/>
      <c r="BW484" s="297"/>
      <c r="BX484" s="297"/>
      <c r="BY484" s="297"/>
      <c r="BZ484" s="297"/>
      <c r="CA484" s="284"/>
      <c r="CB484" s="298"/>
      <c r="CC484" s="297">
        <v>137</v>
      </c>
      <c r="CD484" s="284">
        <v>1184.2</v>
      </c>
      <c r="CE484" s="352">
        <v>0</v>
      </c>
      <c r="CF484" s="298">
        <v>5</v>
      </c>
      <c r="CG484" s="297"/>
      <c r="CH484" s="284"/>
      <c r="CI484" s="352"/>
      <c r="CJ484" s="298"/>
      <c r="CK484" s="297"/>
      <c r="CL484" s="284"/>
      <c r="CM484" s="352"/>
      <c r="CN484" s="298"/>
      <c r="CO484" s="297"/>
      <c r="CP484" s="284"/>
      <c r="CQ484" s="352"/>
      <c r="CR484" s="298"/>
      <c r="CS484" s="297"/>
      <c r="CT484" s="284"/>
      <c r="CU484" s="352"/>
      <c r="CV484" s="352"/>
      <c r="CW484" s="298"/>
      <c r="CX484" s="297"/>
      <c r="CY484" s="284"/>
      <c r="CZ484" s="352"/>
      <c r="DA484" s="352"/>
      <c r="DB484" s="298"/>
      <c r="DC484" s="297"/>
      <c r="DD484" s="284"/>
      <c r="DE484" s="352"/>
      <c r="DF484" s="352"/>
      <c r="DG484" s="298"/>
      <c r="DH484" s="320">
        <v>0</v>
      </c>
      <c r="DI484" s="319">
        <v>-4.3310470581054599</v>
      </c>
      <c r="DP484" s="165"/>
      <c r="DQ484" s="165"/>
      <c r="DR484" s="165"/>
      <c r="ED484" s="165"/>
      <c r="EE484" s="165"/>
      <c r="EF484" s="165"/>
      <c r="EG484" s="165"/>
      <c r="EH484" s="166"/>
      <c r="EI484" s="165"/>
      <c r="EJ484" s="164"/>
      <c r="EK484" s="164"/>
      <c r="EL484" s="283"/>
      <c r="EM484" s="283"/>
      <c r="EN484" s="283"/>
      <c r="EO484" s="283"/>
      <c r="EP484" s="283"/>
      <c r="EQ484" s="283"/>
      <c r="ER484" s="165"/>
      <c r="ES484" s="166"/>
      <c r="ET484" s="166"/>
      <c r="EU484" s="166"/>
      <c r="EV484" s="166"/>
      <c r="EW484" s="166"/>
      <c r="EX484" s="289"/>
    </row>
    <row r="485" spans="1:154" ht="13" customHeight="1">
      <c r="A485" s="160" t="s">
        <v>16</v>
      </c>
      <c r="B485" s="160">
        <v>12005</v>
      </c>
      <c r="C485" s="160">
        <v>27467</v>
      </c>
      <c r="D485" s="160">
        <v>691016</v>
      </c>
      <c r="E485" s="160" t="s">
        <v>354</v>
      </c>
      <c r="G485" s="175"/>
      <c r="H485" s="162" t="s">
        <v>3545</v>
      </c>
      <c r="I485" s="162" t="s">
        <v>571</v>
      </c>
      <c r="J485" s="160">
        <v>22</v>
      </c>
      <c r="K485" s="161">
        <v>3</v>
      </c>
      <c r="L485" s="161" t="s">
        <v>46</v>
      </c>
      <c r="Z485" s="163">
        <v>61</v>
      </c>
      <c r="AA485" s="163">
        <v>213</v>
      </c>
      <c r="AB485" s="163">
        <v>189</v>
      </c>
      <c r="AC485" s="163">
        <v>44</v>
      </c>
      <c r="AD485" s="163">
        <v>25</v>
      </c>
      <c r="AE485" s="163">
        <v>10</v>
      </c>
      <c r="AF485" s="163">
        <v>0</v>
      </c>
      <c r="AG485" s="163">
        <v>9</v>
      </c>
      <c r="AH485" s="163">
        <v>18</v>
      </c>
      <c r="AI485" s="163">
        <v>26</v>
      </c>
      <c r="AJ485" s="163">
        <v>0</v>
      </c>
      <c r="AK485" s="163">
        <v>0</v>
      </c>
      <c r="AL485" s="163">
        <v>20</v>
      </c>
      <c r="AM485" s="163">
        <v>1</v>
      </c>
      <c r="AN485" s="163">
        <v>53</v>
      </c>
      <c r="AO485" s="163">
        <v>3</v>
      </c>
      <c r="AP485" s="163">
        <v>1</v>
      </c>
      <c r="AQ485" s="163">
        <v>0</v>
      </c>
      <c r="AR485" s="163">
        <v>7</v>
      </c>
      <c r="AS485" s="283">
        <v>9.3896713000000007E-2</v>
      </c>
      <c r="AT485" s="283">
        <v>0.248826291</v>
      </c>
      <c r="AU485" s="283">
        <v>0.33576642000000001</v>
      </c>
      <c r="AV485" s="283">
        <v>0.24087591</v>
      </c>
      <c r="AW485" s="283">
        <v>0.14598539999999999</v>
      </c>
      <c r="AX485" s="283">
        <v>0.48905109000000002</v>
      </c>
      <c r="AY485" s="363">
        <v>112.148</v>
      </c>
      <c r="AZ485" s="283">
        <v>0.13748378999999999</v>
      </c>
      <c r="BA485" s="283">
        <v>0.48905109400000002</v>
      </c>
      <c r="BB485" s="283">
        <v>0.13138686099999999</v>
      </c>
      <c r="BC485" s="283">
        <v>0.37956204300000002</v>
      </c>
      <c r="BD485" s="164">
        <v>0.2734375</v>
      </c>
      <c r="BE485" s="164">
        <v>0.232804232</v>
      </c>
      <c r="BF485" s="164">
        <v>0.31455399000000001</v>
      </c>
      <c r="BG485" s="164">
        <v>0.42857142799999998</v>
      </c>
      <c r="BH485" s="164">
        <v>0.74312541799999998</v>
      </c>
      <c r="BI485" s="164">
        <v>0.195767196</v>
      </c>
      <c r="BJ485" s="165">
        <v>126.477954513207</v>
      </c>
      <c r="BK485" s="164">
        <v>0.32211221136012103</v>
      </c>
      <c r="BL485" s="165">
        <v>2.0457639635863698</v>
      </c>
      <c r="BM485" s="165">
        <v>26.962093220776602</v>
      </c>
      <c r="BN485" s="165">
        <v>114.341195758913</v>
      </c>
      <c r="BO485" s="165">
        <v>0.28930992157581298</v>
      </c>
      <c r="BP485" s="165">
        <v>-2.0656430199742299</v>
      </c>
      <c r="BQ485" s="165">
        <v>2.9301638365580698</v>
      </c>
      <c r="BR485" s="165">
        <v>1.4295452551308101</v>
      </c>
      <c r="BS485" s="289">
        <v>0.30262066835819601</v>
      </c>
      <c r="BT485" s="297"/>
      <c r="BU485" s="284"/>
      <c r="BV485" s="298"/>
      <c r="BW485" s="297">
        <v>1</v>
      </c>
      <c r="BX485" s="297">
        <v>4</v>
      </c>
      <c r="BY485" s="297">
        <v>0</v>
      </c>
      <c r="BZ485" s="297">
        <v>0</v>
      </c>
      <c r="CA485" s="284">
        <v>0</v>
      </c>
      <c r="CB485" s="298">
        <v>0</v>
      </c>
      <c r="CC485" s="297">
        <v>58</v>
      </c>
      <c r="CD485" s="284">
        <v>443</v>
      </c>
      <c r="CE485" s="352">
        <v>-4</v>
      </c>
      <c r="CF485" s="298">
        <v>-4</v>
      </c>
      <c r="CG485" s="297"/>
      <c r="CH485" s="284"/>
      <c r="CI485" s="352"/>
      <c r="CJ485" s="298"/>
      <c r="CK485" s="297"/>
      <c r="CL485" s="284"/>
      <c r="CM485" s="352"/>
      <c r="CN485" s="298"/>
      <c r="CO485" s="297"/>
      <c r="CP485" s="284"/>
      <c r="CQ485" s="352"/>
      <c r="CR485" s="298"/>
      <c r="CS485" s="297"/>
      <c r="CT485" s="284"/>
      <c r="CU485" s="352"/>
      <c r="CV485" s="352"/>
      <c r="CW485" s="298"/>
      <c r="CX485" s="297"/>
      <c r="CY485" s="284"/>
      <c r="CZ485" s="352"/>
      <c r="DA485" s="352"/>
      <c r="DB485" s="298"/>
      <c r="DC485" s="297"/>
      <c r="DD485" s="284"/>
      <c r="DE485" s="352"/>
      <c r="DF485" s="352"/>
      <c r="DG485" s="298"/>
      <c r="DH485" s="320">
        <v>-4</v>
      </c>
      <c r="DI485" s="319">
        <v>-5.6063243523240001</v>
      </c>
      <c r="DP485" s="165"/>
      <c r="DQ485" s="165"/>
      <c r="DR485" s="165"/>
      <c r="ED485" s="165"/>
      <c r="EE485" s="165"/>
      <c r="EF485" s="165"/>
      <c r="EG485" s="165"/>
      <c r="EH485" s="166"/>
      <c r="EI485" s="165"/>
      <c r="EJ485" s="164"/>
      <c r="EK485" s="164"/>
      <c r="EL485" s="283"/>
      <c r="EM485" s="283"/>
      <c r="EN485" s="283"/>
      <c r="EO485" s="283"/>
      <c r="EP485" s="283"/>
      <c r="EQ485" s="283"/>
      <c r="ER485" s="165"/>
      <c r="ES485" s="166"/>
      <c r="ET485" s="166"/>
      <c r="EU485" s="166"/>
      <c r="EV485" s="166"/>
      <c r="EW485" s="166"/>
      <c r="EX485" s="289"/>
    </row>
    <row r="486" spans="1:154" ht="13" customHeight="1">
      <c r="A486" s="160" t="s">
        <v>16</v>
      </c>
      <c r="B486" s="160">
        <v>9883</v>
      </c>
      <c r="C486" s="160">
        <v>13145</v>
      </c>
      <c r="D486" s="160">
        <v>605137</v>
      </c>
      <c r="E486" s="160" t="s">
        <v>3331</v>
      </c>
      <c r="G486" s="175"/>
      <c r="H486" s="168" t="s">
        <v>169</v>
      </c>
      <c r="I486" s="169" t="s">
        <v>533</v>
      </c>
      <c r="J486" s="170">
        <v>31</v>
      </c>
      <c r="K486" s="161">
        <v>3</v>
      </c>
      <c r="L486" s="161" t="s">
        <v>2547</v>
      </c>
      <c r="Z486" s="163">
        <v>145</v>
      </c>
      <c r="AA486" s="163">
        <v>603</v>
      </c>
      <c r="AB486" s="163">
        <v>538</v>
      </c>
      <c r="AC486" s="163">
        <v>134</v>
      </c>
      <c r="AD486" s="163">
        <v>90</v>
      </c>
      <c r="AE486" s="163">
        <v>23</v>
      </c>
      <c r="AF486" s="163">
        <v>2</v>
      </c>
      <c r="AG486" s="163">
        <v>19</v>
      </c>
      <c r="AH486" s="163">
        <v>62</v>
      </c>
      <c r="AI486" s="163">
        <v>71</v>
      </c>
      <c r="AJ486" s="163">
        <v>0</v>
      </c>
      <c r="AK486" s="163">
        <v>1</v>
      </c>
      <c r="AL486" s="163">
        <v>51</v>
      </c>
      <c r="AM486" s="163">
        <v>1</v>
      </c>
      <c r="AN486" s="163">
        <v>120</v>
      </c>
      <c r="AO486" s="163">
        <v>6</v>
      </c>
      <c r="AP486" s="163">
        <v>3</v>
      </c>
      <c r="AQ486" s="163">
        <v>0</v>
      </c>
      <c r="AR486" s="163">
        <v>22</v>
      </c>
      <c r="AS486" s="283">
        <v>8.4577113999999995E-2</v>
      </c>
      <c r="AT486" s="283">
        <v>0.199004975</v>
      </c>
      <c r="AU486" s="283">
        <v>0.42280285000000001</v>
      </c>
      <c r="AV486" s="283">
        <v>0.25653207</v>
      </c>
      <c r="AW486" s="283">
        <v>7.5117370000000003E-2</v>
      </c>
      <c r="AX486" s="283">
        <v>0.39671361999999999</v>
      </c>
      <c r="AY486" s="363">
        <v>111.22199999999999</v>
      </c>
      <c r="AZ486" s="283">
        <v>0.11349418999999999</v>
      </c>
      <c r="BA486" s="283">
        <v>0.49643705399999999</v>
      </c>
      <c r="BB486" s="283">
        <v>0.173396674</v>
      </c>
      <c r="BC486" s="283">
        <v>0.33016626999999998</v>
      </c>
      <c r="BD486" s="164">
        <v>0.28606965099999998</v>
      </c>
      <c r="BE486" s="164">
        <v>0.24907063099999999</v>
      </c>
      <c r="BF486" s="164">
        <v>0.31939799299999999</v>
      </c>
      <c r="BG486" s="164">
        <v>0.40520445999999999</v>
      </c>
      <c r="BH486" s="164">
        <v>0.72460245300000004</v>
      </c>
      <c r="BI486" s="164">
        <v>0.156133829</v>
      </c>
      <c r="BJ486" s="165">
        <v>99.400359618093205</v>
      </c>
      <c r="BK486" s="164">
        <v>0.316761038810563</v>
      </c>
      <c r="BL486" s="165">
        <v>3.2810826565569502</v>
      </c>
      <c r="BM486" s="165">
        <v>73.818859849447605</v>
      </c>
      <c r="BN486" s="165">
        <v>100.631834062992</v>
      </c>
      <c r="BO486" s="165">
        <v>-5.4967602651255699E-2</v>
      </c>
      <c r="BP486" s="165">
        <v>-4.0479397624731002</v>
      </c>
      <c r="BQ486" s="165">
        <v>-1.3772852624801599</v>
      </c>
      <c r="BR486" s="165">
        <v>-3.5923419479781402</v>
      </c>
      <c r="BS486" s="289">
        <v>-0.142242894902842</v>
      </c>
      <c r="BT486" s="297"/>
      <c r="BU486" s="284"/>
      <c r="BV486" s="298"/>
      <c r="BW486" s="297"/>
      <c r="BX486" s="297"/>
      <c r="BY486" s="297"/>
      <c r="BZ486" s="297"/>
      <c r="CA486" s="284"/>
      <c r="CB486" s="298"/>
      <c r="CC486" s="297">
        <v>98</v>
      </c>
      <c r="CD486" s="284">
        <v>813</v>
      </c>
      <c r="CE486" s="352">
        <v>-9</v>
      </c>
      <c r="CF486" s="298">
        <v>-9</v>
      </c>
      <c r="CG486" s="297"/>
      <c r="CH486" s="284"/>
      <c r="CI486" s="352"/>
      <c r="CJ486" s="298"/>
      <c r="CK486" s="297"/>
      <c r="CL486" s="284"/>
      <c r="CM486" s="352"/>
      <c r="CN486" s="298"/>
      <c r="CO486" s="297"/>
      <c r="CP486" s="284"/>
      <c r="CQ486" s="352"/>
      <c r="CR486" s="298"/>
      <c r="CS486" s="297"/>
      <c r="CT486" s="284"/>
      <c r="CU486" s="352"/>
      <c r="CV486" s="352"/>
      <c r="CW486" s="298"/>
      <c r="CX486" s="297"/>
      <c r="CY486" s="284"/>
      <c r="CZ486" s="352"/>
      <c r="DA486" s="352"/>
      <c r="DB486" s="298"/>
      <c r="DC486" s="297"/>
      <c r="DD486" s="284"/>
      <c r="DE486" s="352"/>
      <c r="DF486" s="352"/>
      <c r="DG486" s="298"/>
      <c r="DH486" s="320">
        <v>-9</v>
      </c>
      <c r="DI486" s="319">
        <v>-17.836945056915201</v>
      </c>
      <c r="DP486" s="165"/>
      <c r="DQ486" s="165"/>
      <c r="DR486" s="165"/>
      <c r="ED486" s="165"/>
      <c r="EE486" s="165"/>
      <c r="EF486" s="165"/>
      <c r="EG486" s="165"/>
      <c r="EH486" s="166"/>
      <c r="EI486" s="165"/>
      <c r="EJ486" s="164"/>
      <c r="EK486" s="164"/>
      <c r="EL486" s="283"/>
      <c r="EM486" s="283"/>
      <c r="EN486" s="283"/>
      <c r="EO486" s="283"/>
      <c r="EP486" s="283"/>
      <c r="EQ486" s="283"/>
      <c r="ER486" s="165"/>
      <c r="ES486" s="166"/>
      <c r="ET486" s="166"/>
      <c r="EU486" s="166"/>
      <c r="EV486" s="166"/>
      <c r="EW486" s="166"/>
      <c r="EX486" s="289"/>
    </row>
    <row r="487" spans="1:154" ht="13" customHeight="1">
      <c r="A487" s="160" t="s">
        <v>16</v>
      </c>
      <c r="C487" s="160">
        <v>20391</v>
      </c>
      <c r="D487" s="160">
        <v>671277</v>
      </c>
      <c r="E487" s="160" t="s">
        <v>2171</v>
      </c>
      <c r="G487" s="175"/>
      <c r="H487" s="162" t="s">
        <v>3336</v>
      </c>
      <c r="I487" s="162" t="s">
        <v>589</v>
      </c>
      <c r="J487" s="161">
        <v>24</v>
      </c>
      <c r="K487" s="161">
        <v>4</v>
      </c>
      <c r="L487" s="161" t="s">
        <v>46</v>
      </c>
      <c r="Z487" s="163">
        <v>140</v>
      </c>
      <c r="AA487" s="163">
        <v>528</v>
      </c>
      <c r="AB487" s="163">
        <v>500</v>
      </c>
      <c r="AC487" s="163">
        <v>141</v>
      </c>
      <c r="AD487" s="163">
        <v>97</v>
      </c>
      <c r="AE487" s="163">
        <v>25</v>
      </c>
      <c r="AF487" s="163">
        <v>1</v>
      </c>
      <c r="AG487" s="163">
        <v>18</v>
      </c>
      <c r="AH487" s="163">
        <v>58</v>
      </c>
      <c r="AI487" s="163">
        <v>70</v>
      </c>
      <c r="AJ487" s="163">
        <v>22</v>
      </c>
      <c r="AK487" s="163">
        <v>5</v>
      </c>
      <c r="AL487" s="163">
        <v>27</v>
      </c>
      <c r="AM487" s="163">
        <v>2</v>
      </c>
      <c r="AN487" s="163">
        <v>86</v>
      </c>
      <c r="AO487" s="163">
        <v>0</v>
      </c>
      <c r="AP487" s="163">
        <v>1</v>
      </c>
      <c r="AQ487" s="163">
        <v>0</v>
      </c>
      <c r="AR487" s="163">
        <v>12</v>
      </c>
      <c r="AS487" s="283">
        <v>5.1136362999999997E-2</v>
      </c>
      <c r="AT487" s="283">
        <v>0.162878787</v>
      </c>
      <c r="AU487" s="283">
        <v>0.30361445999999997</v>
      </c>
      <c r="AV487" s="283">
        <v>0.27228915999999997</v>
      </c>
      <c r="AW487" s="283">
        <v>7.9518069999999996E-2</v>
      </c>
      <c r="AX487" s="283">
        <v>0.41204818999999998</v>
      </c>
      <c r="AY487" s="363">
        <v>110.699</v>
      </c>
      <c r="AZ487" s="283">
        <v>9.6602969999999996E-2</v>
      </c>
      <c r="BA487" s="283">
        <v>0.474327628</v>
      </c>
      <c r="BB487" s="283">
        <v>0.200488997</v>
      </c>
      <c r="BC487" s="283">
        <v>0.32518337400000003</v>
      </c>
      <c r="BD487" s="164">
        <v>0.30982367700000002</v>
      </c>
      <c r="BE487" s="164">
        <v>0.28199999999999997</v>
      </c>
      <c r="BF487" s="164">
        <v>0.31818181800000001</v>
      </c>
      <c r="BG487" s="164">
        <v>0.44400000000000001</v>
      </c>
      <c r="BH487" s="164">
        <v>0.76218181799999996</v>
      </c>
      <c r="BI487" s="164">
        <v>0.16200000000000001</v>
      </c>
      <c r="BJ487" s="165">
        <v>103.13497338483999</v>
      </c>
      <c r="BK487" s="164">
        <v>0.32813358964122202</v>
      </c>
      <c r="BL487" s="165">
        <v>7.6300724562013196</v>
      </c>
      <c r="BM487" s="165">
        <v>69.394494276841897</v>
      </c>
      <c r="BN487" s="165">
        <v>110.886734181375</v>
      </c>
      <c r="BO487" s="165">
        <v>0.65782378926714502</v>
      </c>
      <c r="BP487" s="165">
        <v>0.54695723950862796</v>
      </c>
      <c r="BQ487" s="165">
        <v>29.6454644653701</v>
      </c>
      <c r="BR487" s="165">
        <v>7.4206928875053002</v>
      </c>
      <c r="BS487" s="289">
        <v>3.0617162625410299</v>
      </c>
      <c r="BT487" s="297"/>
      <c r="BU487" s="284"/>
      <c r="BV487" s="298"/>
      <c r="BW487" s="297"/>
      <c r="BX487" s="297"/>
      <c r="BY487" s="297"/>
      <c r="BZ487" s="297"/>
      <c r="CA487" s="284"/>
      <c r="CB487" s="298"/>
      <c r="CC487" s="297"/>
      <c r="CD487" s="284"/>
      <c r="CE487" s="352"/>
      <c r="CF487" s="298"/>
      <c r="CG487" s="297">
        <v>128</v>
      </c>
      <c r="CH487" s="284">
        <v>1077</v>
      </c>
      <c r="CI487" s="352">
        <v>-5</v>
      </c>
      <c r="CJ487" s="298">
        <v>5</v>
      </c>
      <c r="CK487" s="297"/>
      <c r="CL487" s="284"/>
      <c r="CM487" s="352"/>
      <c r="CN487" s="298"/>
      <c r="CO487" s="297"/>
      <c r="CP487" s="284"/>
      <c r="CQ487" s="352"/>
      <c r="CR487" s="298"/>
      <c r="CS487" s="297"/>
      <c r="CT487" s="284"/>
      <c r="CU487" s="352"/>
      <c r="CV487" s="352"/>
      <c r="CW487" s="298"/>
      <c r="CX487" s="297"/>
      <c r="CY487" s="284"/>
      <c r="CZ487" s="352"/>
      <c r="DA487" s="352"/>
      <c r="DB487" s="298"/>
      <c r="DC487" s="297"/>
      <c r="DD487" s="284"/>
      <c r="DE487" s="352"/>
      <c r="DF487" s="352"/>
      <c r="DG487" s="298"/>
      <c r="DH487" s="320">
        <v>-5</v>
      </c>
      <c r="DI487" s="319">
        <v>4.6667999029159501</v>
      </c>
      <c r="DP487" s="165"/>
      <c r="DQ487" s="165"/>
      <c r="DR487" s="165"/>
      <c r="ED487" s="165"/>
      <c r="EE487" s="165"/>
      <c r="EF487" s="165"/>
      <c r="EG487" s="165"/>
      <c r="EH487" s="166"/>
      <c r="EI487" s="165"/>
      <c r="EJ487" s="164"/>
      <c r="EK487" s="164"/>
      <c r="EL487" s="283"/>
      <c r="EM487" s="283"/>
      <c r="EN487" s="283"/>
      <c r="EO487" s="283"/>
      <c r="EP487" s="283"/>
      <c r="EQ487" s="283"/>
      <c r="ER487" s="165"/>
      <c r="ES487" s="166"/>
      <c r="ET487" s="166"/>
      <c r="EU487" s="166"/>
      <c r="EV487" s="166"/>
      <c r="EW487" s="166"/>
      <c r="EX487" s="289"/>
    </row>
    <row r="488" spans="1:154" ht="13" customHeight="1">
      <c r="A488" s="160" t="s">
        <v>16</v>
      </c>
      <c r="B488" s="160">
        <v>12503</v>
      </c>
      <c r="C488" s="160">
        <v>29766</v>
      </c>
      <c r="D488" s="160">
        <v>680869</v>
      </c>
      <c r="E488" s="160" t="s">
        <v>354</v>
      </c>
      <c r="G488" s="175"/>
      <c r="H488" s="162" t="s">
        <v>3586</v>
      </c>
      <c r="I488" s="162" t="s">
        <v>287</v>
      </c>
      <c r="J488" s="160">
        <v>24</v>
      </c>
      <c r="K488" s="161">
        <v>4</v>
      </c>
      <c r="L488" s="161" t="s">
        <v>837</v>
      </c>
      <c r="Z488" s="163">
        <v>138</v>
      </c>
      <c r="AA488" s="163">
        <v>547</v>
      </c>
      <c r="AB488" s="163">
        <v>497</v>
      </c>
      <c r="AC488" s="163">
        <v>105</v>
      </c>
      <c r="AD488" s="163">
        <v>66</v>
      </c>
      <c r="AE488" s="163">
        <v>20</v>
      </c>
      <c r="AF488" s="163">
        <v>2</v>
      </c>
      <c r="AG488" s="163">
        <v>17</v>
      </c>
      <c r="AH488" s="163">
        <v>60</v>
      </c>
      <c r="AI488" s="163">
        <v>49</v>
      </c>
      <c r="AJ488" s="163">
        <v>25</v>
      </c>
      <c r="AK488" s="163">
        <v>3</v>
      </c>
      <c r="AL488" s="163">
        <v>38</v>
      </c>
      <c r="AM488" s="163">
        <v>0</v>
      </c>
      <c r="AN488" s="163">
        <v>188</v>
      </c>
      <c r="AO488" s="163">
        <v>4</v>
      </c>
      <c r="AP488" s="163">
        <v>5</v>
      </c>
      <c r="AQ488" s="163">
        <v>3</v>
      </c>
      <c r="AR488" s="163">
        <v>7</v>
      </c>
      <c r="AS488" s="283">
        <v>6.9469834999999994E-2</v>
      </c>
      <c r="AT488" s="283">
        <v>0.34369286999999998</v>
      </c>
      <c r="AU488" s="283">
        <v>0.46687697</v>
      </c>
      <c r="AV488" s="283">
        <v>0.20504732000000001</v>
      </c>
      <c r="AW488" s="283">
        <v>8.8328080000000003E-2</v>
      </c>
      <c r="AX488" s="283">
        <v>0.37223974999999998</v>
      </c>
      <c r="AY488" s="363">
        <v>109.136</v>
      </c>
      <c r="AZ488" s="283">
        <v>0.17801555999999999</v>
      </c>
      <c r="BA488" s="283">
        <v>0.42443729899999999</v>
      </c>
      <c r="BB488" s="283">
        <v>0.19614147900000001</v>
      </c>
      <c r="BC488" s="283">
        <v>0.37942122099999998</v>
      </c>
      <c r="BD488" s="164">
        <v>0.29629629600000001</v>
      </c>
      <c r="BE488" s="164">
        <v>0.211267605</v>
      </c>
      <c r="BF488" s="164">
        <v>0.27022058799999998</v>
      </c>
      <c r="BG488" s="164">
        <v>0.362173038</v>
      </c>
      <c r="BH488" s="164">
        <v>0.63239362600000004</v>
      </c>
      <c r="BI488" s="164">
        <v>0.15090543300000001</v>
      </c>
      <c r="BJ488" s="165">
        <v>97.494426445019997</v>
      </c>
      <c r="BK488" s="164">
        <v>0.27642053278053502</v>
      </c>
      <c r="BL488" s="165">
        <v>-14.862481601911</v>
      </c>
      <c r="BM488" s="165">
        <v>49.124523579699499</v>
      </c>
      <c r="BN488" s="165">
        <v>82.200735945858995</v>
      </c>
      <c r="BO488" s="165">
        <v>-0.99139585523533202</v>
      </c>
      <c r="BP488" s="165">
        <v>4.2863983362913096</v>
      </c>
      <c r="BQ488" s="165">
        <v>13.9620802969183</v>
      </c>
      <c r="BR488" s="165">
        <v>-6.8538527566962202</v>
      </c>
      <c r="BS488" s="289">
        <v>1.4419719533797</v>
      </c>
      <c r="BT488" s="297"/>
      <c r="BU488" s="284"/>
      <c r="BV488" s="298"/>
      <c r="BW488" s="297"/>
      <c r="BX488" s="297"/>
      <c r="BY488" s="297"/>
      <c r="BZ488" s="297"/>
      <c r="CA488" s="284"/>
      <c r="CB488" s="298"/>
      <c r="CC488" s="297"/>
      <c r="CD488" s="284"/>
      <c r="CE488" s="352"/>
      <c r="CF488" s="298"/>
      <c r="CG488" s="297">
        <v>137</v>
      </c>
      <c r="CH488" s="284">
        <v>1201.2</v>
      </c>
      <c r="CI488" s="352">
        <v>-2</v>
      </c>
      <c r="CJ488" s="298">
        <v>2</v>
      </c>
      <c r="CK488" s="297"/>
      <c r="CL488" s="284"/>
      <c r="CM488" s="352"/>
      <c r="CN488" s="298"/>
      <c r="CO488" s="297"/>
      <c r="CP488" s="284"/>
      <c r="CQ488" s="352"/>
      <c r="CR488" s="298"/>
      <c r="CS488" s="297"/>
      <c r="CT488" s="284"/>
      <c r="CU488" s="352"/>
      <c r="CV488" s="352"/>
      <c r="CW488" s="298"/>
      <c r="CX488" s="297"/>
      <c r="CY488" s="284"/>
      <c r="CZ488" s="352"/>
      <c r="DA488" s="352"/>
      <c r="DB488" s="298"/>
      <c r="DC488" s="297"/>
      <c r="DD488" s="284"/>
      <c r="DE488" s="352"/>
      <c r="DF488" s="352"/>
      <c r="DG488" s="298"/>
      <c r="DH488" s="320">
        <v>-2</v>
      </c>
      <c r="DI488" s="319">
        <v>2.5647697448730402</v>
      </c>
      <c r="DP488" s="165"/>
      <c r="DQ488" s="165"/>
      <c r="DR488" s="165"/>
      <c r="ED488" s="165"/>
      <c r="EE488" s="165"/>
      <c r="EF488" s="165"/>
      <c r="EG488" s="165"/>
      <c r="EH488" s="166"/>
      <c r="EI488" s="165"/>
      <c r="EJ488" s="164"/>
      <c r="EK488" s="164"/>
      <c r="EL488" s="283"/>
      <c r="EM488" s="283"/>
      <c r="EN488" s="283"/>
      <c r="EO488" s="283"/>
      <c r="EP488" s="283"/>
      <c r="EQ488" s="283"/>
      <c r="ER488" s="165"/>
      <c r="ES488" s="166"/>
      <c r="ET488" s="166"/>
      <c r="EU488" s="166"/>
      <c r="EV488" s="166"/>
      <c r="EW488" s="166"/>
      <c r="EX488" s="289"/>
    </row>
    <row r="489" spans="1:154" ht="13" customHeight="1">
      <c r="A489" s="160" t="s">
        <v>16</v>
      </c>
      <c r="B489" s="160">
        <v>10205</v>
      </c>
      <c r="C489" s="160">
        <v>16505</v>
      </c>
      <c r="D489" s="160">
        <v>656305</v>
      </c>
      <c r="E489" s="160" t="s">
        <v>2177</v>
      </c>
      <c r="G489" s="175"/>
      <c r="H489" s="168" t="s">
        <v>83</v>
      </c>
      <c r="I489" s="169" t="s">
        <v>531</v>
      </c>
      <c r="J489" s="170">
        <v>31</v>
      </c>
      <c r="K489" s="161">
        <v>5</v>
      </c>
      <c r="L489" s="161" t="s">
        <v>837</v>
      </c>
      <c r="Z489" s="163">
        <v>154</v>
      </c>
      <c r="AA489" s="163">
        <v>647</v>
      </c>
      <c r="AB489" s="163">
        <v>575</v>
      </c>
      <c r="AC489" s="163">
        <v>142</v>
      </c>
      <c r="AD489" s="163">
        <v>74</v>
      </c>
      <c r="AE489" s="163">
        <v>39</v>
      </c>
      <c r="AF489" s="163">
        <v>2</v>
      </c>
      <c r="AG489" s="163">
        <v>27</v>
      </c>
      <c r="AH489" s="163">
        <v>98</v>
      </c>
      <c r="AI489" s="163">
        <v>78</v>
      </c>
      <c r="AJ489" s="163">
        <v>15</v>
      </c>
      <c r="AK489" s="163">
        <v>2</v>
      </c>
      <c r="AL489" s="163">
        <v>64</v>
      </c>
      <c r="AM489" s="163">
        <v>3</v>
      </c>
      <c r="AN489" s="163">
        <v>158</v>
      </c>
      <c r="AO489" s="163">
        <v>6</v>
      </c>
      <c r="AP489" s="163">
        <v>2</v>
      </c>
      <c r="AQ489" s="163">
        <v>0</v>
      </c>
      <c r="AR489" s="163">
        <v>13</v>
      </c>
      <c r="AS489" s="283">
        <v>9.8918083000000004E-2</v>
      </c>
      <c r="AT489" s="283">
        <v>0.24420401799999999</v>
      </c>
      <c r="AU489" s="283">
        <v>0.38902147999999998</v>
      </c>
      <c r="AV489" s="283">
        <v>0.23389020999999999</v>
      </c>
      <c r="AW489" s="283">
        <v>0.12649165000000001</v>
      </c>
      <c r="AX489" s="283">
        <v>0.48210024000000001</v>
      </c>
      <c r="AY489" s="363">
        <v>114.488</v>
      </c>
      <c r="AZ489" s="283">
        <v>9.225092E-2</v>
      </c>
      <c r="BA489" s="283">
        <v>0.38424820999999998</v>
      </c>
      <c r="BB489" s="283">
        <v>0.16229116900000001</v>
      </c>
      <c r="BC489" s="283">
        <v>0.45346061999999998</v>
      </c>
      <c r="BD489" s="164">
        <v>0.29336734599999997</v>
      </c>
      <c r="BE489" s="164">
        <v>0.24695652100000001</v>
      </c>
      <c r="BF489" s="164">
        <v>0.32766615100000002</v>
      </c>
      <c r="BG489" s="164">
        <v>0.46260869500000001</v>
      </c>
      <c r="BH489" s="164">
        <v>0.79027484599999998</v>
      </c>
      <c r="BI489" s="164">
        <v>0.215652174</v>
      </c>
      <c r="BJ489" s="165">
        <v>137.29185941896901</v>
      </c>
      <c r="BK489" s="164">
        <v>0.34013576694526998</v>
      </c>
      <c r="BL489" s="165">
        <v>15.5997991877763</v>
      </c>
      <c r="BM489" s="165">
        <v>91.284611532387004</v>
      </c>
      <c r="BN489" s="165">
        <v>120.568263908699</v>
      </c>
      <c r="BO489" s="165">
        <v>-1.2290272891843499</v>
      </c>
      <c r="BP489" s="165">
        <v>3.7167282924056</v>
      </c>
      <c r="BQ489" s="165">
        <v>52.7487272533278</v>
      </c>
      <c r="BR489" s="165">
        <v>19.630136417147401</v>
      </c>
      <c r="BS489" s="289">
        <v>5.4477687893374096</v>
      </c>
      <c r="BT489" s="297"/>
      <c r="BU489" s="284"/>
      <c r="BV489" s="298"/>
      <c r="BW489" s="297"/>
      <c r="BX489" s="297"/>
      <c r="BY489" s="297"/>
      <c r="BZ489" s="297"/>
      <c r="CA489" s="284"/>
      <c r="CB489" s="298"/>
      <c r="CC489" s="297"/>
      <c r="CD489" s="284"/>
      <c r="CE489" s="352"/>
      <c r="CF489" s="298"/>
      <c r="CG489" s="297"/>
      <c r="CH489" s="284"/>
      <c r="CI489" s="352"/>
      <c r="CJ489" s="298"/>
      <c r="CK489" s="297">
        <v>153</v>
      </c>
      <c r="CL489" s="284">
        <v>1336</v>
      </c>
      <c r="CM489" s="352">
        <v>18</v>
      </c>
      <c r="CN489" s="298">
        <v>10</v>
      </c>
      <c r="CO489" s="297"/>
      <c r="CP489" s="284"/>
      <c r="CQ489" s="352"/>
      <c r="CR489" s="298"/>
      <c r="CS489" s="297"/>
      <c r="CT489" s="284"/>
      <c r="CU489" s="352"/>
      <c r="CV489" s="352"/>
      <c r="CW489" s="298"/>
      <c r="CX489" s="297"/>
      <c r="CY489" s="284"/>
      <c r="CZ489" s="352"/>
      <c r="DA489" s="352"/>
      <c r="DB489" s="298"/>
      <c r="DC489" s="297"/>
      <c r="DD489" s="284"/>
      <c r="DE489" s="352"/>
      <c r="DF489" s="352"/>
      <c r="DG489" s="298"/>
      <c r="DH489" s="320">
        <v>18</v>
      </c>
      <c r="DI489" s="319">
        <v>11.6034247875213</v>
      </c>
      <c r="DP489" s="165"/>
      <c r="DQ489" s="165"/>
      <c r="DR489" s="165"/>
      <c r="ED489" s="165"/>
      <c r="EE489" s="165"/>
      <c r="EF489" s="165"/>
      <c r="EG489" s="165"/>
      <c r="EH489" s="166"/>
      <c r="EI489" s="165"/>
      <c r="EJ489" s="164"/>
      <c r="EK489" s="164"/>
      <c r="EL489" s="283"/>
      <c r="EM489" s="283"/>
      <c r="EN489" s="283"/>
      <c r="EO489" s="283"/>
      <c r="EP489" s="283"/>
      <c r="EQ489" s="283"/>
      <c r="ER489" s="165"/>
      <c r="ES489" s="166"/>
      <c r="ET489" s="166"/>
      <c r="EU489" s="166"/>
      <c r="EV489" s="166"/>
      <c r="EW489" s="166"/>
      <c r="EX489" s="289"/>
    </row>
    <row r="490" spans="1:154" ht="13" customHeight="1">
      <c r="A490" s="160" t="s">
        <v>16</v>
      </c>
      <c r="B490" s="160">
        <v>10175</v>
      </c>
      <c r="C490" s="160">
        <v>15112</v>
      </c>
      <c r="D490" s="160">
        <v>641857</v>
      </c>
      <c r="E490" s="160" t="s">
        <v>246</v>
      </c>
      <c r="G490" s="175"/>
      <c r="H490" s="168" t="s">
        <v>806</v>
      </c>
      <c r="I490" s="169" t="s">
        <v>549</v>
      </c>
      <c r="J490" s="170">
        <v>29</v>
      </c>
      <c r="K490" s="161">
        <v>5</v>
      </c>
      <c r="L490" s="161" t="s">
        <v>46</v>
      </c>
      <c r="Z490" s="163">
        <v>153</v>
      </c>
      <c r="AA490" s="163">
        <v>645</v>
      </c>
      <c r="AB490" s="163">
        <v>567</v>
      </c>
      <c r="AC490" s="163">
        <v>137</v>
      </c>
      <c r="AD490" s="163">
        <v>89</v>
      </c>
      <c r="AE490" s="163">
        <v>28</v>
      </c>
      <c r="AF490" s="163">
        <v>0</v>
      </c>
      <c r="AG490" s="163">
        <v>20</v>
      </c>
      <c r="AH490" s="163">
        <v>68</v>
      </c>
      <c r="AI490" s="163">
        <v>65</v>
      </c>
      <c r="AJ490" s="163">
        <v>4</v>
      </c>
      <c r="AK490" s="163">
        <v>6</v>
      </c>
      <c r="AL490" s="163">
        <v>69</v>
      </c>
      <c r="AM490" s="163">
        <v>4</v>
      </c>
      <c r="AN490" s="163">
        <v>185</v>
      </c>
      <c r="AO490" s="163">
        <v>3</v>
      </c>
      <c r="AP490" s="163">
        <v>4</v>
      </c>
      <c r="AQ490" s="163">
        <v>0</v>
      </c>
      <c r="AR490" s="163">
        <v>9</v>
      </c>
      <c r="AS490" s="283">
        <v>0.106976744</v>
      </c>
      <c r="AT490" s="283">
        <v>0.28682170499999998</v>
      </c>
      <c r="AU490" s="283">
        <v>0.35751295</v>
      </c>
      <c r="AV490" s="283">
        <v>0.29792745999999998</v>
      </c>
      <c r="AW490" s="283">
        <v>0.10824742</v>
      </c>
      <c r="AX490" s="283">
        <v>0.48969072000000002</v>
      </c>
      <c r="AY490" s="363">
        <v>113.014</v>
      </c>
      <c r="AZ490" s="283">
        <v>0.12981297999999999</v>
      </c>
      <c r="BA490" s="283">
        <v>0.48958333300000001</v>
      </c>
      <c r="BB490" s="283">
        <v>0.1953125</v>
      </c>
      <c r="BC490" s="283">
        <v>0.31510416600000002</v>
      </c>
      <c r="BD490" s="164">
        <v>0.31967213100000003</v>
      </c>
      <c r="BE490" s="164">
        <v>0.24162257400000001</v>
      </c>
      <c r="BF490" s="164">
        <v>0.32503887999999997</v>
      </c>
      <c r="BG490" s="164">
        <v>0.396825396</v>
      </c>
      <c r="BH490" s="164">
        <v>0.72186427600000003</v>
      </c>
      <c r="BI490" s="164">
        <v>0.15520282199999999</v>
      </c>
      <c r="BJ490" s="165">
        <v>98.807647631000904</v>
      </c>
      <c r="BK490" s="164">
        <v>0.315403818617777</v>
      </c>
      <c r="BL490" s="165">
        <v>2.7123577013867299</v>
      </c>
      <c r="BM490" s="165">
        <v>78.163213902737397</v>
      </c>
      <c r="BN490" s="165">
        <v>88.849907883947594</v>
      </c>
      <c r="BO490" s="165">
        <v>1.6103389313277301</v>
      </c>
      <c r="BP490" s="165">
        <v>-2.72071950882673</v>
      </c>
      <c r="BQ490" s="165">
        <v>18.6614279857626</v>
      </c>
      <c r="BR490" s="165">
        <v>-11.320739372048999</v>
      </c>
      <c r="BS490" s="289">
        <v>1.9273099132243301</v>
      </c>
      <c r="BT490" s="297"/>
      <c r="BU490" s="284"/>
      <c r="BV490" s="298"/>
      <c r="BW490" s="297"/>
      <c r="BX490" s="297"/>
      <c r="BY490" s="297"/>
      <c r="BZ490" s="297"/>
      <c r="CA490" s="284"/>
      <c r="CB490" s="298"/>
      <c r="CC490" s="297"/>
      <c r="CD490" s="284"/>
      <c r="CE490" s="352"/>
      <c r="CF490" s="298"/>
      <c r="CG490" s="297"/>
      <c r="CH490" s="284"/>
      <c r="CI490" s="352"/>
      <c r="CJ490" s="298"/>
      <c r="CK490" s="297">
        <v>151</v>
      </c>
      <c r="CL490" s="284">
        <v>1297.2</v>
      </c>
      <c r="CM490" s="352">
        <v>10</v>
      </c>
      <c r="CN490" s="298">
        <v>7</v>
      </c>
      <c r="CO490" s="297"/>
      <c r="CP490" s="284"/>
      <c r="CQ490" s="352"/>
      <c r="CR490" s="298"/>
      <c r="CS490" s="297"/>
      <c r="CT490" s="284"/>
      <c r="CU490" s="352"/>
      <c r="CV490" s="352"/>
      <c r="CW490" s="298"/>
      <c r="CX490" s="297"/>
      <c r="CY490" s="284"/>
      <c r="CZ490" s="352"/>
      <c r="DA490" s="352"/>
      <c r="DB490" s="298"/>
      <c r="DC490" s="297"/>
      <c r="DD490" s="284"/>
      <c r="DE490" s="352"/>
      <c r="DF490" s="352"/>
      <c r="DG490" s="298"/>
      <c r="DH490" s="320">
        <v>10</v>
      </c>
      <c r="DI490" s="319">
        <v>8.5335087776183993</v>
      </c>
      <c r="DP490" s="165"/>
      <c r="DQ490" s="165"/>
      <c r="DR490" s="165"/>
      <c r="ED490" s="165"/>
      <c r="EE490" s="165"/>
      <c r="EF490" s="165"/>
      <c r="EG490" s="165"/>
      <c r="EH490" s="166"/>
      <c r="EI490" s="165"/>
      <c r="EJ490" s="164"/>
      <c r="EK490" s="164"/>
      <c r="EL490" s="283"/>
      <c r="EM490" s="283"/>
      <c r="EN490" s="283"/>
      <c r="EO490" s="283"/>
      <c r="EP490" s="283"/>
      <c r="EQ490" s="283"/>
      <c r="ER490" s="165"/>
      <c r="ES490" s="166"/>
      <c r="ET490" s="166"/>
      <c r="EU490" s="166"/>
      <c r="EV490" s="166"/>
      <c r="EW490" s="166"/>
      <c r="EX490" s="289"/>
    </row>
    <row r="491" spans="1:154" ht="13" customHeight="1">
      <c r="A491" s="160" t="s">
        <v>16</v>
      </c>
      <c r="B491" s="160">
        <v>11210</v>
      </c>
      <c r="C491" s="160">
        <v>19858</v>
      </c>
      <c r="D491" s="160">
        <v>650859</v>
      </c>
      <c r="E491" s="160" t="s">
        <v>18</v>
      </c>
      <c r="G491" s="175"/>
      <c r="H491" s="168" t="s">
        <v>1252</v>
      </c>
      <c r="I491" s="169" t="s">
        <v>589</v>
      </c>
      <c r="J491" s="170">
        <v>27</v>
      </c>
      <c r="K491" s="161">
        <v>5</v>
      </c>
      <c r="L491" s="161" t="s">
        <v>2547</v>
      </c>
      <c r="Z491" s="163">
        <v>78</v>
      </c>
      <c r="AA491" s="163">
        <v>304</v>
      </c>
      <c r="AB491" s="163">
        <v>283</v>
      </c>
      <c r="AC491" s="163">
        <v>85</v>
      </c>
      <c r="AD491" s="163">
        <v>65</v>
      </c>
      <c r="AE491" s="163">
        <v>13</v>
      </c>
      <c r="AF491" s="163">
        <v>1</v>
      </c>
      <c r="AG491" s="163">
        <v>6</v>
      </c>
      <c r="AH491" s="163">
        <v>41</v>
      </c>
      <c r="AI491" s="163">
        <v>30</v>
      </c>
      <c r="AJ491" s="163">
        <v>24</v>
      </c>
      <c r="AK491" s="163">
        <v>7</v>
      </c>
      <c r="AL491" s="163">
        <v>16</v>
      </c>
      <c r="AM491" s="163">
        <v>0</v>
      </c>
      <c r="AN491" s="163">
        <v>44</v>
      </c>
      <c r="AO491" s="163">
        <v>4</v>
      </c>
      <c r="AP491" s="163">
        <v>0</v>
      </c>
      <c r="AQ491" s="163">
        <v>1</v>
      </c>
      <c r="AR491" s="163">
        <v>6</v>
      </c>
      <c r="AS491" s="283">
        <v>5.2631577999999998E-2</v>
      </c>
      <c r="AT491" s="283">
        <v>0.144736842</v>
      </c>
      <c r="AU491" s="283">
        <v>0.39583332999999998</v>
      </c>
      <c r="AV491" s="283">
        <v>0.22500000000000001</v>
      </c>
      <c r="AW491" s="283">
        <v>2.5000000000000001E-2</v>
      </c>
      <c r="AX491" s="283">
        <v>0.32500000000000001</v>
      </c>
      <c r="AY491" s="363">
        <v>110.16500000000001</v>
      </c>
      <c r="AZ491" s="283">
        <v>0.11694291</v>
      </c>
      <c r="BA491" s="283">
        <v>0.54811715400000005</v>
      </c>
      <c r="BB491" s="283">
        <v>0.20502092</v>
      </c>
      <c r="BC491" s="283">
        <v>0.24686192400000001</v>
      </c>
      <c r="BD491" s="164">
        <v>0.33905579299999999</v>
      </c>
      <c r="BE491" s="164">
        <v>0.30035335600000002</v>
      </c>
      <c r="BF491" s="164">
        <v>0.34653465300000003</v>
      </c>
      <c r="BG491" s="164">
        <v>0.41696113000000001</v>
      </c>
      <c r="BH491" s="164">
        <v>0.76349578299999998</v>
      </c>
      <c r="BI491" s="164">
        <v>0.116607774</v>
      </c>
      <c r="BJ491" s="165">
        <v>75.335975777363302</v>
      </c>
      <c r="BK491" s="164">
        <v>0.33469778928819599</v>
      </c>
      <c r="BL491" s="165">
        <v>5.99918445691931</v>
      </c>
      <c r="BM491" s="165">
        <v>41.560518232439598</v>
      </c>
      <c r="BN491" s="165">
        <v>117.451988298202</v>
      </c>
      <c r="BO491" s="165">
        <v>5.8066843824891003E-2</v>
      </c>
      <c r="BP491" s="165">
        <v>1.9445549622178</v>
      </c>
      <c r="BQ491" s="165">
        <v>13.988944136802999</v>
      </c>
      <c r="BR491" s="165">
        <v>8.0150499393092396</v>
      </c>
      <c r="BS491" s="289">
        <v>1.44474638977099</v>
      </c>
      <c r="BT491" s="297"/>
      <c r="BU491" s="284"/>
      <c r="BV491" s="298"/>
      <c r="BW491" s="297"/>
      <c r="BX491" s="297"/>
      <c r="BY491" s="297"/>
      <c r="BZ491" s="297"/>
      <c r="CA491" s="284"/>
      <c r="CB491" s="298"/>
      <c r="CC491" s="297"/>
      <c r="CD491" s="284"/>
      <c r="CE491" s="352"/>
      <c r="CF491" s="298"/>
      <c r="CG491" s="297">
        <v>31</v>
      </c>
      <c r="CH491" s="284">
        <v>244.2</v>
      </c>
      <c r="CI491" s="352">
        <v>-2</v>
      </c>
      <c r="CJ491" s="298">
        <v>-4</v>
      </c>
      <c r="CK491" s="297">
        <v>48</v>
      </c>
      <c r="CL491" s="284">
        <v>368</v>
      </c>
      <c r="CM491" s="352">
        <v>-2</v>
      </c>
      <c r="CN491" s="298">
        <v>-3</v>
      </c>
      <c r="CO491" s="297">
        <v>2</v>
      </c>
      <c r="CP491" s="284">
        <v>9</v>
      </c>
      <c r="CQ491" s="352">
        <v>0</v>
      </c>
      <c r="CR491" s="298">
        <v>0</v>
      </c>
      <c r="CS491" s="297"/>
      <c r="CT491" s="284"/>
      <c r="CU491" s="352"/>
      <c r="CV491" s="352"/>
      <c r="CW491" s="298"/>
      <c r="CX491" s="297"/>
      <c r="CY491" s="284"/>
      <c r="CZ491" s="352"/>
      <c r="DA491" s="352"/>
      <c r="DB491" s="298"/>
      <c r="DC491" s="297">
        <v>1</v>
      </c>
      <c r="DD491" s="284">
        <v>1</v>
      </c>
      <c r="DE491" s="352">
        <v>0</v>
      </c>
      <c r="DF491" s="352"/>
      <c r="DG491" s="298"/>
      <c r="DH491" s="320">
        <v>-4</v>
      </c>
      <c r="DI491" s="319">
        <v>-4.1693482995033202</v>
      </c>
      <c r="DP491" s="165"/>
      <c r="DQ491" s="165"/>
      <c r="DR491" s="165"/>
      <c r="ED491" s="165"/>
      <c r="EE491" s="165"/>
      <c r="EF491" s="165"/>
      <c r="EG491" s="165"/>
      <c r="EH491" s="166"/>
      <c r="EI491" s="165"/>
      <c r="EJ491" s="164"/>
      <c r="EK491" s="164"/>
      <c r="EL491" s="283"/>
      <c r="EM491" s="283"/>
      <c r="EN491" s="283"/>
      <c r="EO491" s="283"/>
      <c r="EP491" s="283"/>
      <c r="EQ491" s="283"/>
      <c r="ER491" s="165"/>
      <c r="ES491" s="166"/>
      <c r="ET491" s="166"/>
      <c r="EU491" s="166"/>
      <c r="EV491" s="166"/>
      <c r="EW491" s="166"/>
      <c r="EX491" s="289"/>
    </row>
    <row r="492" spans="1:154" ht="13" customHeight="1">
      <c r="A492" s="160" t="s">
        <v>16</v>
      </c>
      <c r="B492" s="160">
        <v>12097</v>
      </c>
      <c r="C492" s="160">
        <v>22823</v>
      </c>
      <c r="D492" s="160">
        <v>672724</v>
      </c>
      <c r="E492" s="160" t="s">
        <v>16</v>
      </c>
      <c r="G492" s="175"/>
      <c r="H492" s="162" t="s">
        <v>759</v>
      </c>
      <c r="I492" s="162" t="s">
        <v>3017</v>
      </c>
      <c r="J492" s="160">
        <v>24</v>
      </c>
      <c r="K492" s="161">
        <v>5</v>
      </c>
      <c r="L492" s="161" t="s">
        <v>837</v>
      </c>
      <c r="Z492" s="163">
        <v>4</v>
      </c>
      <c r="AA492" s="163">
        <v>11</v>
      </c>
      <c r="AB492" s="163">
        <v>10</v>
      </c>
      <c r="AC492" s="163">
        <v>2</v>
      </c>
      <c r="AD492" s="163">
        <v>1</v>
      </c>
      <c r="AE492" s="163">
        <v>0</v>
      </c>
      <c r="AF492" s="163">
        <v>0</v>
      </c>
      <c r="AG492" s="163">
        <v>1</v>
      </c>
      <c r="AH492" s="163">
        <v>2</v>
      </c>
      <c r="AI492" s="163">
        <v>1</v>
      </c>
      <c r="AJ492" s="163">
        <v>0</v>
      </c>
      <c r="AK492" s="163">
        <v>0</v>
      </c>
      <c r="AL492" s="163">
        <v>1</v>
      </c>
      <c r="AM492" s="163">
        <v>0</v>
      </c>
      <c r="AN492" s="163">
        <v>3</v>
      </c>
      <c r="AO492" s="163">
        <v>0</v>
      </c>
      <c r="AP492" s="163">
        <v>0</v>
      </c>
      <c r="AQ492" s="163">
        <v>0</v>
      </c>
      <c r="AR492" s="163">
        <v>0</v>
      </c>
      <c r="AS492" s="283">
        <v>9.0909089999999998E-2</v>
      </c>
      <c r="AT492" s="283">
        <v>0.27272727200000002</v>
      </c>
      <c r="AU492" s="283">
        <v>0.42857142999999998</v>
      </c>
      <c r="AV492" s="283">
        <v>0.14285713999999999</v>
      </c>
      <c r="AW492" s="283">
        <v>0.14285713999999999</v>
      </c>
      <c r="AX492" s="283">
        <v>0.28571428999999998</v>
      </c>
      <c r="AY492" s="363">
        <v>105.05200000000001</v>
      </c>
      <c r="AZ492" s="283">
        <v>0.15</v>
      </c>
      <c r="BA492" s="283">
        <v>0.42857142799999998</v>
      </c>
      <c r="BB492" s="283">
        <v>0.14285714199999999</v>
      </c>
      <c r="BC492" s="283">
        <v>0.42857142799999998</v>
      </c>
      <c r="BD492" s="164">
        <v>0.16666666599999999</v>
      </c>
      <c r="BE492" s="164">
        <v>0.2</v>
      </c>
      <c r="BF492" s="164">
        <v>0.27272727200000002</v>
      </c>
      <c r="BG492" s="164">
        <v>0.5</v>
      </c>
      <c r="BH492" s="164">
        <v>0.77272727200000002</v>
      </c>
      <c r="BI492" s="164">
        <v>0.3</v>
      </c>
      <c r="BJ492" s="165">
        <v>193.81891925326499</v>
      </c>
      <c r="BK492" s="164">
        <v>0.3291320475665</v>
      </c>
      <c r="BL492" s="165">
        <v>0.16779965493678101</v>
      </c>
      <c r="BM492" s="165">
        <v>1.4545584428667899</v>
      </c>
      <c r="BN492" s="165">
        <v>115.302571778168</v>
      </c>
      <c r="BO492" s="165">
        <v>-6.1607609910293702E-2</v>
      </c>
      <c r="BP492" s="165">
        <v>-1.57848447561264E-2</v>
      </c>
      <c r="BQ492" s="165">
        <v>0.561792450778549</v>
      </c>
      <c r="BR492" s="165">
        <v>0.176818009054651</v>
      </c>
      <c r="BS492" s="289">
        <v>5.8020648815629502E-2</v>
      </c>
      <c r="BT492" s="297"/>
      <c r="BU492" s="284"/>
      <c r="BV492" s="298"/>
      <c r="BW492" s="297"/>
      <c r="BX492" s="297"/>
      <c r="BY492" s="297"/>
      <c r="BZ492" s="297"/>
      <c r="CA492" s="284"/>
      <c r="CB492" s="298"/>
      <c r="CC492" s="297"/>
      <c r="CD492" s="284"/>
      <c r="CE492" s="352"/>
      <c r="CF492" s="298"/>
      <c r="CG492" s="297"/>
      <c r="CH492" s="284"/>
      <c r="CI492" s="352"/>
      <c r="CJ492" s="298"/>
      <c r="CK492" s="297">
        <v>4</v>
      </c>
      <c r="CL492" s="284">
        <v>31</v>
      </c>
      <c r="CM492" s="352">
        <v>0</v>
      </c>
      <c r="CN492" s="298">
        <v>0</v>
      </c>
      <c r="CO492" s="297"/>
      <c r="CP492" s="284"/>
      <c r="CQ492" s="352"/>
      <c r="CR492" s="298"/>
      <c r="CS492" s="297"/>
      <c r="CT492" s="284"/>
      <c r="CU492" s="352"/>
      <c r="CV492" s="352"/>
      <c r="CW492" s="298"/>
      <c r="CX492" s="297"/>
      <c r="CY492" s="284"/>
      <c r="CZ492" s="352"/>
      <c r="DA492" s="352"/>
      <c r="DB492" s="298"/>
      <c r="DC492" s="297"/>
      <c r="DD492" s="284"/>
      <c r="DE492" s="352"/>
      <c r="DF492" s="352"/>
      <c r="DG492" s="298"/>
      <c r="DH492" s="320">
        <v>0</v>
      </c>
      <c r="DI492" s="319">
        <v>1.79492197930812E-2</v>
      </c>
      <c r="DP492" s="165"/>
      <c r="DQ492" s="165"/>
      <c r="DR492" s="165"/>
      <c r="ED492" s="165"/>
      <c r="EE492" s="165"/>
      <c r="EF492" s="165"/>
      <c r="EG492" s="165"/>
      <c r="EH492" s="166"/>
      <c r="EI492" s="165"/>
      <c r="EJ492" s="164"/>
      <c r="EK492" s="164"/>
      <c r="EL492" s="283"/>
      <c r="EM492" s="283"/>
      <c r="EN492" s="283"/>
      <c r="EO492" s="283"/>
      <c r="EP492" s="283"/>
      <c r="EQ492" s="283"/>
      <c r="ER492" s="165"/>
      <c r="ES492" s="166"/>
      <c r="ET492" s="166"/>
      <c r="EU492" s="166"/>
      <c r="EV492" s="166"/>
      <c r="EW492" s="166"/>
      <c r="EX492" s="289"/>
    </row>
    <row r="493" spans="1:154" ht="13" customHeight="1">
      <c r="A493" s="160" t="s">
        <v>16</v>
      </c>
      <c r="B493" s="160">
        <v>10056</v>
      </c>
      <c r="C493" s="160">
        <v>16252</v>
      </c>
      <c r="D493" s="160">
        <v>607208</v>
      </c>
      <c r="E493" s="160" t="s">
        <v>13</v>
      </c>
      <c r="G493" s="175"/>
      <c r="H493" s="168" t="s">
        <v>57</v>
      </c>
      <c r="I493" s="169" t="s">
        <v>893</v>
      </c>
      <c r="J493" s="170">
        <v>31</v>
      </c>
      <c r="K493" s="161">
        <v>6</v>
      </c>
      <c r="L493" s="161" t="s">
        <v>837</v>
      </c>
      <c r="Z493" s="163">
        <v>121</v>
      </c>
      <c r="AA493" s="163">
        <v>539</v>
      </c>
      <c r="AB493" s="163">
        <v>505</v>
      </c>
      <c r="AC493" s="163">
        <v>149</v>
      </c>
      <c r="AD493" s="163">
        <v>103</v>
      </c>
      <c r="AE493" s="163">
        <v>25</v>
      </c>
      <c r="AF493" s="163">
        <v>0</v>
      </c>
      <c r="AG493" s="163">
        <v>21</v>
      </c>
      <c r="AH493" s="163">
        <v>88</v>
      </c>
      <c r="AI493" s="163">
        <v>62</v>
      </c>
      <c r="AJ493" s="163">
        <v>19</v>
      </c>
      <c r="AK493" s="163">
        <v>4</v>
      </c>
      <c r="AL493" s="163">
        <v>27</v>
      </c>
      <c r="AM493" s="163">
        <v>0</v>
      </c>
      <c r="AN493" s="163">
        <v>98</v>
      </c>
      <c r="AO493" s="163">
        <v>6</v>
      </c>
      <c r="AP493" s="163">
        <v>1</v>
      </c>
      <c r="AQ493" s="163">
        <v>0</v>
      </c>
      <c r="AR493" s="163">
        <v>10</v>
      </c>
      <c r="AS493" s="283">
        <v>5.0092763999999998E-2</v>
      </c>
      <c r="AT493" s="283">
        <v>0.181818181</v>
      </c>
      <c r="AU493" s="283">
        <v>0.46078430999999997</v>
      </c>
      <c r="AV493" s="283">
        <v>0.22058823999999999</v>
      </c>
      <c r="AW493" s="283">
        <v>6.8627450000000007E-2</v>
      </c>
      <c r="AX493" s="283">
        <v>0.40196078000000002</v>
      </c>
      <c r="AY493" s="363">
        <v>110.58199999999999</v>
      </c>
      <c r="AZ493" s="283">
        <v>0.13160469999999999</v>
      </c>
      <c r="BA493" s="283">
        <v>0.47303921500000001</v>
      </c>
      <c r="BB493" s="283">
        <v>0.16176470500000001</v>
      </c>
      <c r="BC493" s="283">
        <v>0.36519607799999998</v>
      </c>
      <c r="BD493" s="164">
        <v>0.330749354</v>
      </c>
      <c r="BE493" s="164">
        <v>0.29504950400000002</v>
      </c>
      <c r="BF493" s="164">
        <v>0.33766233699999998</v>
      </c>
      <c r="BG493" s="164">
        <v>0.46930693000000001</v>
      </c>
      <c r="BH493" s="164">
        <v>0.80696926700000005</v>
      </c>
      <c r="BI493" s="164">
        <v>0.17425742599999999</v>
      </c>
      <c r="BJ493" s="165">
        <v>110.93848760877</v>
      </c>
      <c r="BK493" s="164">
        <v>0.34906655140843101</v>
      </c>
      <c r="BL493" s="165">
        <v>16.8701650707828</v>
      </c>
      <c r="BM493" s="165">
        <v>79.921345679353394</v>
      </c>
      <c r="BN493" s="165">
        <v>124.022747880854</v>
      </c>
      <c r="BO493" s="165">
        <v>-0.252319631012767</v>
      </c>
      <c r="BP493" s="165">
        <v>2.6401383131742402</v>
      </c>
      <c r="BQ493" s="165">
        <v>37.833017822386203</v>
      </c>
      <c r="BR493" s="165">
        <v>18.123766465376502</v>
      </c>
      <c r="BS493" s="289">
        <v>3.9073081841275799</v>
      </c>
      <c r="BT493" s="297"/>
      <c r="BU493" s="284"/>
      <c r="BV493" s="298"/>
      <c r="BW493" s="297"/>
      <c r="BX493" s="297"/>
      <c r="BY493" s="297"/>
      <c r="BZ493" s="297"/>
      <c r="CA493" s="284"/>
      <c r="CB493" s="298"/>
      <c r="CC493" s="297"/>
      <c r="CD493" s="284"/>
      <c r="CE493" s="352"/>
      <c r="CF493" s="298"/>
      <c r="CG493" s="297"/>
      <c r="CH493" s="284"/>
      <c r="CI493" s="352"/>
      <c r="CJ493" s="298"/>
      <c r="CK493" s="297"/>
      <c r="CL493" s="284"/>
      <c r="CM493" s="352"/>
      <c r="CN493" s="298"/>
      <c r="CO493" s="297">
        <v>117</v>
      </c>
      <c r="CP493" s="284">
        <v>1012.2</v>
      </c>
      <c r="CQ493" s="352">
        <v>-14</v>
      </c>
      <c r="CR493" s="298">
        <v>-3</v>
      </c>
      <c r="CS493" s="297"/>
      <c r="CT493" s="284"/>
      <c r="CU493" s="352"/>
      <c r="CV493" s="352"/>
      <c r="CW493" s="298"/>
      <c r="CX493" s="297"/>
      <c r="CY493" s="284"/>
      <c r="CZ493" s="352"/>
      <c r="DA493" s="352"/>
      <c r="DB493" s="298"/>
      <c r="DC493" s="297"/>
      <c r="DD493" s="284"/>
      <c r="DE493" s="352"/>
      <c r="DF493" s="352"/>
      <c r="DG493" s="298"/>
      <c r="DH493" s="320">
        <v>-14</v>
      </c>
      <c r="DI493" s="319">
        <v>1.78548860549926</v>
      </c>
      <c r="DP493" s="165"/>
      <c r="DQ493" s="165"/>
      <c r="DR493" s="165"/>
      <c r="ED493" s="165"/>
      <c r="EE493" s="165"/>
      <c r="EF493" s="165"/>
      <c r="EG493" s="165"/>
      <c r="EH493" s="166"/>
      <c r="EI493" s="165"/>
      <c r="EJ493" s="164"/>
      <c r="EK493" s="164"/>
      <c r="EL493" s="283"/>
      <c r="EM493" s="283"/>
      <c r="EN493" s="283"/>
      <c r="EO493" s="283"/>
      <c r="EP493" s="283"/>
      <c r="EQ493" s="283"/>
      <c r="ER493" s="165"/>
      <c r="ES493" s="166"/>
      <c r="ET493" s="166"/>
      <c r="EU493" s="166"/>
      <c r="EV493" s="166"/>
      <c r="EW493" s="166"/>
      <c r="EX493" s="289"/>
    </row>
    <row r="494" spans="1:154" ht="13" customHeight="1">
      <c r="A494" s="160" t="s">
        <v>16</v>
      </c>
      <c r="B494" s="160">
        <v>11883</v>
      </c>
      <c r="C494" s="160">
        <v>24273</v>
      </c>
      <c r="D494" s="160">
        <v>678894</v>
      </c>
      <c r="E494" s="160" t="s">
        <v>438</v>
      </c>
      <c r="G494" s="175"/>
      <c r="H494" s="162" t="s">
        <v>2487</v>
      </c>
      <c r="I494" s="162" t="s">
        <v>3038</v>
      </c>
      <c r="J494" s="160">
        <v>23</v>
      </c>
      <c r="K494" s="161">
        <v>6</v>
      </c>
      <c r="L494" s="161" t="s">
        <v>837</v>
      </c>
      <c r="Z494" s="163">
        <v>3</v>
      </c>
      <c r="AA494" s="163">
        <v>10</v>
      </c>
      <c r="AB494" s="163">
        <v>10</v>
      </c>
      <c r="AC494" s="163">
        <v>2</v>
      </c>
      <c r="AD494" s="163">
        <v>1</v>
      </c>
      <c r="AE494" s="163">
        <v>1</v>
      </c>
      <c r="AF494" s="163">
        <v>0</v>
      </c>
      <c r="AG494" s="163">
        <v>0</v>
      </c>
      <c r="AH494" s="163">
        <v>0</v>
      </c>
      <c r="AI494" s="163">
        <v>2</v>
      </c>
      <c r="AJ494" s="163">
        <v>0</v>
      </c>
      <c r="AK494" s="163">
        <v>0</v>
      </c>
      <c r="AL494" s="163">
        <v>0</v>
      </c>
      <c r="AM494" s="163">
        <v>0</v>
      </c>
      <c r="AN494" s="163">
        <v>3</v>
      </c>
      <c r="AO494" s="163">
        <v>0</v>
      </c>
      <c r="AP494" s="163">
        <v>0</v>
      </c>
      <c r="AQ494" s="163">
        <v>0</v>
      </c>
      <c r="AR494" s="163">
        <v>0</v>
      </c>
      <c r="AS494" s="283">
        <v>0</v>
      </c>
      <c r="AT494" s="283">
        <v>0.3</v>
      </c>
      <c r="AU494" s="283">
        <v>0.71428570999999996</v>
      </c>
      <c r="AV494" s="283">
        <v>0.14285713999999999</v>
      </c>
      <c r="AW494" s="283">
        <v>0</v>
      </c>
      <c r="AX494" s="283">
        <v>0.28571428999999998</v>
      </c>
      <c r="AY494" s="363">
        <v>104.93600000000001</v>
      </c>
      <c r="AZ494" s="283">
        <v>0.21739130000000001</v>
      </c>
      <c r="BA494" s="283">
        <v>0.42857142799999998</v>
      </c>
      <c r="BB494" s="283">
        <v>0.42857142799999998</v>
      </c>
      <c r="BC494" s="283">
        <v>0.14285714199999999</v>
      </c>
      <c r="BD494" s="164">
        <v>0.28571428500000001</v>
      </c>
      <c r="BE494" s="164">
        <v>0.2</v>
      </c>
      <c r="BF494" s="164">
        <v>0.2</v>
      </c>
      <c r="BG494" s="164">
        <v>0.3</v>
      </c>
      <c r="BH494" s="164">
        <v>0.5</v>
      </c>
      <c r="BI494" s="164">
        <v>0.1</v>
      </c>
      <c r="BJ494" s="165">
        <v>63.663563817802803</v>
      </c>
      <c r="BK494" s="164">
        <v>0.21361568570136999</v>
      </c>
      <c r="BL494" s="165">
        <v>-0.77720035369843399</v>
      </c>
      <c r="BM494" s="165">
        <v>0.39258036260157603</v>
      </c>
      <c r="BN494" s="165">
        <v>30.857797876828201</v>
      </c>
      <c r="BO494" s="165">
        <v>0.11031640029607501</v>
      </c>
      <c r="BP494" s="165">
        <v>-7.8924223780632002E-3</v>
      </c>
      <c r="BQ494" s="165">
        <v>-1.4089504935718999</v>
      </c>
      <c r="BR494" s="165">
        <v>-0.83470008279532304</v>
      </c>
      <c r="BS494" s="289">
        <v>-0.145513208076851</v>
      </c>
      <c r="BT494" s="297"/>
      <c r="BU494" s="284"/>
      <c r="BV494" s="298"/>
      <c r="BW494" s="297"/>
      <c r="BX494" s="297"/>
      <c r="BY494" s="297"/>
      <c r="BZ494" s="297"/>
      <c r="CA494" s="284"/>
      <c r="CB494" s="298"/>
      <c r="CC494" s="297"/>
      <c r="CD494" s="284"/>
      <c r="CE494" s="352"/>
      <c r="CF494" s="298"/>
      <c r="CG494" s="297"/>
      <c r="CH494" s="284"/>
      <c r="CI494" s="352"/>
      <c r="CJ494" s="298"/>
      <c r="CK494" s="297"/>
      <c r="CL494" s="284"/>
      <c r="CM494" s="352"/>
      <c r="CN494" s="298"/>
      <c r="CO494" s="297">
        <v>2</v>
      </c>
      <c r="CP494" s="284">
        <v>18</v>
      </c>
      <c r="CQ494" s="352">
        <v>0</v>
      </c>
      <c r="CR494" s="298">
        <v>-1</v>
      </c>
      <c r="CS494" s="297"/>
      <c r="CT494" s="284"/>
      <c r="CU494" s="352"/>
      <c r="CV494" s="352"/>
      <c r="CW494" s="298"/>
      <c r="CX494" s="297"/>
      <c r="CY494" s="284"/>
      <c r="CZ494" s="352"/>
      <c r="DA494" s="352"/>
      <c r="DB494" s="298"/>
      <c r="DC494" s="297"/>
      <c r="DD494" s="284"/>
      <c r="DE494" s="352"/>
      <c r="DF494" s="352"/>
      <c r="DG494" s="298"/>
      <c r="DH494" s="320">
        <v>0</v>
      </c>
      <c r="DI494" s="319">
        <v>-0.90678775310516302</v>
      </c>
      <c r="DP494" s="165"/>
      <c r="DQ494" s="165"/>
      <c r="DR494" s="165"/>
      <c r="ED494" s="165"/>
      <c r="EE494" s="165"/>
      <c r="EF494" s="165"/>
      <c r="EG494" s="165"/>
      <c r="EH494" s="166"/>
      <c r="EI494" s="165"/>
      <c r="EJ494" s="164"/>
      <c r="EK494" s="164"/>
      <c r="EL494" s="283"/>
      <c r="EM494" s="283"/>
      <c r="EN494" s="283"/>
      <c r="EO494" s="283"/>
      <c r="EP494" s="283"/>
      <c r="EQ494" s="283"/>
      <c r="ER494" s="165"/>
      <c r="ES494" s="166"/>
      <c r="ET494" s="166"/>
      <c r="EU494" s="166"/>
      <c r="EV494" s="166"/>
      <c r="EW494" s="166"/>
      <c r="EX494" s="289"/>
    </row>
    <row r="495" spans="1:154" ht="13" customHeight="1">
      <c r="A495" s="160" t="s">
        <v>16</v>
      </c>
      <c r="B495" s="160">
        <v>10917</v>
      </c>
      <c r="C495" s="160">
        <v>19627</v>
      </c>
      <c r="D495" s="160">
        <v>667670</v>
      </c>
      <c r="E495" s="160" t="s">
        <v>354</v>
      </c>
      <c r="G495" s="175"/>
      <c r="H495" s="162" t="s">
        <v>1878</v>
      </c>
      <c r="I495" s="162" t="s">
        <v>243</v>
      </c>
      <c r="J495" s="161">
        <v>29</v>
      </c>
      <c r="K495" s="161">
        <v>7</v>
      </c>
      <c r="L495" s="161" t="s">
        <v>837</v>
      </c>
      <c r="Z495" s="163">
        <v>145</v>
      </c>
      <c r="AA495" s="163">
        <v>614</v>
      </c>
      <c r="AB495" s="163">
        <v>546</v>
      </c>
      <c r="AC495" s="163">
        <v>160</v>
      </c>
      <c r="AD495" s="163">
        <v>93</v>
      </c>
      <c r="AE495" s="163">
        <v>26</v>
      </c>
      <c r="AF495" s="163">
        <v>2</v>
      </c>
      <c r="AG495" s="163">
        <v>39</v>
      </c>
      <c r="AH495" s="163">
        <v>82</v>
      </c>
      <c r="AI495" s="163">
        <v>112</v>
      </c>
      <c r="AJ495" s="163">
        <v>11</v>
      </c>
      <c r="AK495" s="163">
        <v>3</v>
      </c>
      <c r="AL495" s="163">
        <v>59</v>
      </c>
      <c r="AM495" s="163">
        <v>4</v>
      </c>
      <c r="AN495" s="163">
        <v>177</v>
      </c>
      <c r="AO495" s="163">
        <v>5</v>
      </c>
      <c r="AP495" s="163">
        <v>4</v>
      </c>
      <c r="AQ495" s="163">
        <v>0</v>
      </c>
      <c r="AR495" s="163">
        <v>5</v>
      </c>
      <c r="AS495" s="283">
        <v>9.6091204999999999E-2</v>
      </c>
      <c r="AT495" s="283">
        <v>0.28827361499999998</v>
      </c>
      <c r="AU495" s="283">
        <v>0.44235924999999998</v>
      </c>
      <c r="AV495" s="283">
        <v>0.23592493</v>
      </c>
      <c r="AW495" s="283">
        <v>0.16621984000000001</v>
      </c>
      <c r="AX495" s="283">
        <v>0.49597855000000002</v>
      </c>
      <c r="AY495" s="363">
        <v>113.364</v>
      </c>
      <c r="AZ495" s="283">
        <v>0.15853659000000001</v>
      </c>
      <c r="BA495" s="283">
        <v>0.33243967800000002</v>
      </c>
      <c r="BB495" s="283">
        <v>0.21179624599999999</v>
      </c>
      <c r="BC495" s="283">
        <v>0.45576407499999999</v>
      </c>
      <c r="BD495" s="164">
        <v>0.36227544900000003</v>
      </c>
      <c r="BE495" s="164">
        <v>0.29304029300000001</v>
      </c>
      <c r="BF495" s="164">
        <v>0.36482084599999998</v>
      </c>
      <c r="BG495" s="164">
        <v>0.56227106199999999</v>
      </c>
      <c r="BH495" s="164">
        <v>0.92709190799999996</v>
      </c>
      <c r="BI495" s="164">
        <v>0.26923076899999998</v>
      </c>
      <c r="BJ495" s="165">
        <v>173.94005559101799</v>
      </c>
      <c r="BK495" s="164">
        <v>0.39218441668103898</v>
      </c>
      <c r="BL495" s="165">
        <v>40.525763054765399</v>
      </c>
      <c r="BM495" s="165">
        <v>112.350299035586</v>
      </c>
      <c r="BN495" s="165">
        <v>163.63141597277999</v>
      </c>
      <c r="BO495" s="165">
        <v>-0.176392060103395</v>
      </c>
      <c r="BP495" s="165">
        <v>0.83827351778745596</v>
      </c>
      <c r="BQ495" s="165">
        <v>49.446989163677799</v>
      </c>
      <c r="BR495" s="165">
        <v>45.542189282752197</v>
      </c>
      <c r="BS495" s="289">
        <v>5.1067727757468298</v>
      </c>
      <c r="BT495" s="297"/>
      <c r="BU495" s="284"/>
      <c r="BV495" s="298"/>
      <c r="BW495" s="297"/>
      <c r="BX495" s="297"/>
      <c r="BY495" s="297"/>
      <c r="BZ495" s="297"/>
      <c r="CA495" s="284"/>
      <c r="CB495" s="298"/>
      <c r="CC495" s="297"/>
      <c r="CD495" s="284"/>
      <c r="CE495" s="352"/>
      <c r="CF495" s="298"/>
      <c r="CG495" s="297"/>
      <c r="CH495" s="284"/>
      <c r="CI495" s="352"/>
      <c r="CJ495" s="298"/>
      <c r="CK495" s="297"/>
      <c r="CL495" s="284"/>
      <c r="CM495" s="352"/>
      <c r="CN495" s="298"/>
      <c r="CO495" s="297"/>
      <c r="CP495" s="284"/>
      <c r="CQ495" s="352"/>
      <c r="CR495" s="298"/>
      <c r="CS495" s="297">
        <v>9</v>
      </c>
      <c r="CT495" s="284">
        <v>72.099999999999994</v>
      </c>
      <c r="CU495" s="352">
        <v>-1</v>
      </c>
      <c r="CV495" s="352">
        <v>-2</v>
      </c>
      <c r="CW495" s="298">
        <v>0</v>
      </c>
      <c r="CX495" s="297"/>
      <c r="CY495" s="284"/>
      <c r="CZ495" s="352"/>
      <c r="DA495" s="352"/>
      <c r="DB495" s="298"/>
      <c r="DC495" s="297">
        <v>5</v>
      </c>
      <c r="DD495" s="284">
        <v>30</v>
      </c>
      <c r="DE495" s="352">
        <v>0</v>
      </c>
      <c r="DF495" s="352">
        <v>0</v>
      </c>
      <c r="DG495" s="298">
        <v>0</v>
      </c>
      <c r="DH495" s="320">
        <v>-1</v>
      </c>
      <c r="DI495" s="319">
        <v>-16.581880688667201</v>
      </c>
      <c r="DP495" s="165"/>
      <c r="DQ495" s="165"/>
      <c r="DR495" s="165"/>
      <c r="ED495" s="165"/>
      <c r="EE495" s="165"/>
      <c r="EF495" s="165"/>
      <c r="EG495" s="165"/>
      <c r="EH495" s="166"/>
      <c r="EI495" s="165"/>
      <c r="EJ495" s="164"/>
      <c r="EK495" s="164"/>
      <c r="EL495" s="283"/>
      <c r="EM495" s="283"/>
      <c r="EN495" s="283"/>
      <c r="EO495" s="283"/>
      <c r="EP495" s="283"/>
      <c r="EQ495" s="283"/>
      <c r="ER495" s="165"/>
      <c r="ES495" s="166"/>
      <c r="ET495" s="166"/>
      <c r="EU495" s="166"/>
      <c r="EV495" s="166"/>
      <c r="EW495" s="166"/>
      <c r="EX495" s="289"/>
    </row>
    <row r="496" spans="1:154" ht="13" customHeight="1">
      <c r="A496" s="160" t="s">
        <v>16</v>
      </c>
      <c r="B496" s="160">
        <v>10616</v>
      </c>
      <c r="C496" s="160">
        <v>19238</v>
      </c>
      <c r="D496" s="160">
        <v>666971</v>
      </c>
      <c r="E496" s="160" t="s">
        <v>45</v>
      </c>
      <c r="G496" s="175"/>
      <c r="H496" s="168" t="s">
        <v>3389</v>
      </c>
      <c r="I496" s="169" t="s">
        <v>1051</v>
      </c>
      <c r="J496" s="170">
        <v>30</v>
      </c>
      <c r="K496" s="161">
        <v>7</v>
      </c>
      <c r="L496" s="161" t="s">
        <v>837</v>
      </c>
      <c r="Z496" s="163">
        <v>133</v>
      </c>
      <c r="AA496" s="163">
        <v>553</v>
      </c>
      <c r="AB496" s="163">
        <v>513</v>
      </c>
      <c r="AC496" s="163">
        <v>143</v>
      </c>
      <c r="AD496" s="163">
        <v>101</v>
      </c>
      <c r="AE496" s="163">
        <v>22</v>
      </c>
      <c r="AF496" s="163">
        <v>2</v>
      </c>
      <c r="AG496" s="163">
        <v>18</v>
      </c>
      <c r="AH496" s="163">
        <v>72</v>
      </c>
      <c r="AI496" s="163">
        <v>75</v>
      </c>
      <c r="AJ496" s="163">
        <v>7</v>
      </c>
      <c r="AK496" s="163">
        <v>1</v>
      </c>
      <c r="AL496" s="163">
        <v>29</v>
      </c>
      <c r="AM496" s="163">
        <v>1</v>
      </c>
      <c r="AN496" s="163">
        <v>101</v>
      </c>
      <c r="AO496" s="163">
        <v>6</v>
      </c>
      <c r="AP496" s="163">
        <v>5</v>
      </c>
      <c r="AQ496" s="163">
        <v>0</v>
      </c>
      <c r="AR496" s="163">
        <v>16</v>
      </c>
      <c r="AS496" s="283">
        <v>5.2441228999999999E-2</v>
      </c>
      <c r="AT496" s="283">
        <v>0.182640144</v>
      </c>
      <c r="AU496" s="283">
        <v>0.41726618999999998</v>
      </c>
      <c r="AV496" s="283">
        <v>0.27577938000000002</v>
      </c>
      <c r="AW496" s="283">
        <v>6.7146280000000003E-2</v>
      </c>
      <c r="AX496" s="283">
        <v>0.39808153000000002</v>
      </c>
      <c r="AY496" s="363">
        <v>110.631</v>
      </c>
      <c r="AZ496" s="283">
        <v>9.5923259999999996E-2</v>
      </c>
      <c r="BA496" s="283">
        <v>0.37889688199999999</v>
      </c>
      <c r="BB496" s="283">
        <v>0.21103117499999999</v>
      </c>
      <c r="BC496" s="283">
        <v>0.41007194200000002</v>
      </c>
      <c r="BD496" s="164">
        <v>0.31328320799999998</v>
      </c>
      <c r="BE496" s="164">
        <v>0.27875243599999999</v>
      </c>
      <c r="BF496" s="164">
        <v>0.32188064999999999</v>
      </c>
      <c r="BG496" s="164">
        <v>0.43469785500000002</v>
      </c>
      <c r="BH496" s="164">
        <v>0.75657850500000001</v>
      </c>
      <c r="BI496" s="164">
        <v>0.155945419</v>
      </c>
      <c r="BJ496" s="165">
        <v>99.280411346004996</v>
      </c>
      <c r="BK496" s="164">
        <v>0.32670330580161899</v>
      </c>
      <c r="BL496" s="165">
        <v>7.3547429080100004</v>
      </c>
      <c r="BM496" s="165">
        <v>72.043616519400601</v>
      </c>
      <c r="BN496" s="165">
        <v>107.92553886841</v>
      </c>
      <c r="BO496" s="165">
        <v>-0.28786568792839401</v>
      </c>
      <c r="BP496" s="165">
        <v>-0.68924649804830496</v>
      </c>
      <c r="BQ496" s="165">
        <v>20.919301025893201</v>
      </c>
      <c r="BR496" s="165">
        <v>4.5517662475795602</v>
      </c>
      <c r="BS496" s="289">
        <v>2.1604979145051399</v>
      </c>
      <c r="BT496" s="297"/>
      <c r="BU496" s="284"/>
      <c r="BV496" s="298"/>
      <c r="BW496" s="297"/>
      <c r="BX496" s="297"/>
      <c r="BY496" s="297"/>
      <c r="BZ496" s="297"/>
      <c r="CA496" s="284"/>
      <c r="CB496" s="298"/>
      <c r="CC496" s="297">
        <v>1</v>
      </c>
      <c r="CD496" s="284">
        <v>1</v>
      </c>
      <c r="CE496" s="352">
        <v>0</v>
      </c>
      <c r="CF496" s="298"/>
      <c r="CG496" s="297"/>
      <c r="CH496" s="284"/>
      <c r="CI496" s="352"/>
      <c r="CJ496" s="298"/>
      <c r="CK496" s="297"/>
      <c r="CL496" s="284"/>
      <c r="CM496" s="352"/>
      <c r="CN496" s="298"/>
      <c r="CO496" s="297"/>
      <c r="CP496" s="284"/>
      <c r="CQ496" s="352"/>
      <c r="CR496" s="298"/>
      <c r="CS496" s="297">
        <v>126</v>
      </c>
      <c r="CT496" s="284">
        <v>1051</v>
      </c>
      <c r="CU496" s="352">
        <v>5</v>
      </c>
      <c r="CV496" s="352">
        <v>3</v>
      </c>
      <c r="CW496" s="298">
        <v>-1</v>
      </c>
      <c r="CX496" s="297"/>
      <c r="CY496" s="284"/>
      <c r="CZ496" s="352"/>
      <c r="DA496" s="352"/>
      <c r="DB496" s="298"/>
      <c r="DC496" s="297"/>
      <c r="DD496" s="284"/>
      <c r="DE496" s="352"/>
      <c r="DF496" s="352"/>
      <c r="DG496" s="298"/>
      <c r="DH496" s="320">
        <v>5</v>
      </c>
      <c r="DI496" s="319">
        <v>-2.0217802524566602</v>
      </c>
      <c r="DP496" s="165"/>
      <c r="DQ496" s="165"/>
      <c r="DR496" s="165"/>
      <c r="ED496" s="165"/>
      <c r="EE496" s="165"/>
      <c r="EF496" s="165"/>
      <c r="EG496" s="165"/>
      <c r="EH496" s="166"/>
      <c r="EI496" s="165"/>
      <c r="EJ496" s="164"/>
      <c r="EK496" s="164"/>
      <c r="EL496" s="283"/>
      <c r="EM496" s="283"/>
      <c r="EN496" s="283"/>
      <c r="EO496" s="283"/>
      <c r="EP496" s="283"/>
      <c r="EQ496" s="283"/>
      <c r="ER496" s="165"/>
      <c r="ES496" s="166"/>
      <c r="ET496" s="166"/>
      <c r="EU496" s="166"/>
      <c r="EV496" s="166"/>
      <c r="EW496" s="166"/>
      <c r="EX496" s="289"/>
    </row>
    <row r="497" spans="1:159" ht="13" customHeight="1">
      <c r="A497" s="160" t="s">
        <v>16</v>
      </c>
      <c r="B497" s="160">
        <v>11104</v>
      </c>
      <c r="C497" s="160">
        <v>19290</v>
      </c>
      <c r="D497" s="160">
        <v>668227</v>
      </c>
      <c r="E497" s="160" t="s">
        <v>3331</v>
      </c>
      <c r="G497" s="175"/>
      <c r="H497" s="162" t="s">
        <v>1615</v>
      </c>
      <c r="I497" s="162" t="s">
        <v>157</v>
      </c>
      <c r="J497" s="161">
        <v>29</v>
      </c>
      <c r="K497" s="161">
        <v>7</v>
      </c>
      <c r="L497" s="161" t="s">
        <v>837</v>
      </c>
      <c r="Z497" s="163">
        <v>154</v>
      </c>
      <c r="AA497" s="163">
        <v>648</v>
      </c>
      <c r="AB497" s="163">
        <v>549</v>
      </c>
      <c r="AC497" s="163">
        <v>120</v>
      </c>
      <c r="AD497" s="163">
        <v>67</v>
      </c>
      <c r="AE497" s="163">
        <v>33</v>
      </c>
      <c r="AF497" s="163">
        <v>0</v>
      </c>
      <c r="AG497" s="163">
        <v>20</v>
      </c>
      <c r="AH497" s="163">
        <v>77</v>
      </c>
      <c r="AI497" s="163">
        <v>60</v>
      </c>
      <c r="AJ497" s="163">
        <v>20</v>
      </c>
      <c r="AK497" s="163">
        <v>10</v>
      </c>
      <c r="AL497" s="163">
        <v>73</v>
      </c>
      <c r="AM497" s="163">
        <v>0</v>
      </c>
      <c r="AN497" s="163">
        <v>169</v>
      </c>
      <c r="AO497" s="163">
        <v>22</v>
      </c>
      <c r="AP497" s="163">
        <v>4</v>
      </c>
      <c r="AQ497" s="163">
        <v>0</v>
      </c>
      <c r="AR497" s="163">
        <v>7</v>
      </c>
      <c r="AS497" s="283">
        <v>0.11265432</v>
      </c>
      <c r="AT497" s="283">
        <v>0.26080246899999998</v>
      </c>
      <c r="AU497" s="283">
        <v>0.47135417000000002</v>
      </c>
      <c r="AV497" s="283">
        <v>0.203125</v>
      </c>
      <c r="AW497" s="283">
        <v>8.3333329999999997E-2</v>
      </c>
      <c r="AX497" s="283">
        <v>0.43489582999999998</v>
      </c>
      <c r="AY497" s="363">
        <v>112.127</v>
      </c>
      <c r="AZ497" s="283">
        <v>0.11095101</v>
      </c>
      <c r="BA497" s="283">
        <v>0.44647519499999999</v>
      </c>
      <c r="BB497" s="283">
        <v>0.14360313299999999</v>
      </c>
      <c r="BC497" s="283">
        <v>0.40992167099999999</v>
      </c>
      <c r="BD497" s="164">
        <v>0.27472527400000002</v>
      </c>
      <c r="BE497" s="164">
        <v>0.21857923400000001</v>
      </c>
      <c r="BF497" s="164">
        <v>0.33179012299999999</v>
      </c>
      <c r="BG497" s="164">
        <v>0.38797814200000003</v>
      </c>
      <c r="BH497" s="164">
        <v>0.71976826500000002</v>
      </c>
      <c r="BI497" s="164">
        <v>0.16939890799999999</v>
      </c>
      <c r="BJ497" s="165">
        <v>109.442377234246</v>
      </c>
      <c r="BK497" s="164">
        <v>0.32039248354640998</v>
      </c>
      <c r="BL497" s="165">
        <v>5.3268093319432399</v>
      </c>
      <c r="BM497" s="165">
        <v>81.128599748183902</v>
      </c>
      <c r="BN497" s="165">
        <v>114.070555279861</v>
      </c>
      <c r="BO497" s="165">
        <v>-2.8986627164946399</v>
      </c>
      <c r="BP497" s="165">
        <v>-1.11848564445972</v>
      </c>
      <c r="BQ497" s="165">
        <v>18.771695403550702</v>
      </c>
      <c r="BR497" s="165">
        <v>9.3140973897473494</v>
      </c>
      <c r="BS497" s="289">
        <v>1.9386980817809301</v>
      </c>
      <c r="BT497" s="297"/>
      <c r="BU497" s="284"/>
      <c r="BV497" s="298"/>
      <c r="BW497" s="297"/>
      <c r="BX497" s="297"/>
      <c r="BY497" s="297"/>
      <c r="BZ497" s="297"/>
      <c r="CA497" s="284"/>
      <c r="CB497" s="298"/>
      <c r="CC497" s="297"/>
      <c r="CD497" s="284"/>
      <c r="CE497" s="352"/>
      <c r="CF497" s="298"/>
      <c r="CG497" s="297"/>
      <c r="CH497" s="284"/>
      <c r="CI497" s="352"/>
      <c r="CJ497" s="298"/>
      <c r="CK497" s="297"/>
      <c r="CL497" s="284"/>
      <c r="CM497" s="352"/>
      <c r="CN497" s="298"/>
      <c r="CO497" s="297"/>
      <c r="CP497" s="284"/>
      <c r="CQ497" s="352"/>
      <c r="CR497" s="298"/>
      <c r="CS497" s="297">
        <v>139</v>
      </c>
      <c r="CT497" s="284">
        <v>1180</v>
      </c>
      <c r="CU497" s="352">
        <v>-8</v>
      </c>
      <c r="CV497" s="352">
        <v>-7</v>
      </c>
      <c r="CW497" s="298">
        <v>-3</v>
      </c>
      <c r="CX497" s="297">
        <v>9</v>
      </c>
      <c r="CY497" s="284">
        <v>58.1</v>
      </c>
      <c r="CZ497" s="352">
        <v>1</v>
      </c>
      <c r="DA497" s="352">
        <v>0</v>
      </c>
      <c r="DB497" s="298">
        <v>0</v>
      </c>
      <c r="DC497" s="297"/>
      <c r="DD497" s="284"/>
      <c r="DE497" s="352"/>
      <c r="DF497" s="352"/>
      <c r="DG497" s="298"/>
      <c r="DH497" s="320">
        <v>-7</v>
      </c>
      <c r="DI497" s="319">
        <v>-12.1635241508483</v>
      </c>
      <c r="DP497" s="165"/>
      <c r="DQ497" s="165"/>
      <c r="DR497" s="165"/>
      <c r="ED497" s="165"/>
      <c r="EE497" s="165"/>
      <c r="EF497" s="165"/>
      <c r="EG497" s="165"/>
      <c r="EH497" s="166"/>
      <c r="EI497" s="165"/>
      <c r="EJ497" s="164"/>
      <c r="EK497" s="164"/>
      <c r="EL497" s="283"/>
      <c r="EM497" s="283"/>
      <c r="EN497" s="283"/>
      <c r="EO497" s="283"/>
      <c r="EP497" s="283"/>
      <c r="EQ497" s="283"/>
      <c r="ER497" s="165"/>
      <c r="ES497" s="166"/>
      <c r="ET497" s="166"/>
      <c r="EU497" s="166"/>
      <c r="EV497" s="166"/>
      <c r="EW497" s="166"/>
      <c r="EX497" s="289"/>
    </row>
    <row r="498" spans="1:159" ht="13" customHeight="1">
      <c r="A498" s="160" t="s">
        <v>16</v>
      </c>
      <c r="B498" s="160">
        <v>9858</v>
      </c>
      <c r="C498" s="160">
        <v>14712</v>
      </c>
      <c r="D498" s="160">
        <v>622534</v>
      </c>
      <c r="E498" s="160" t="s">
        <v>567</v>
      </c>
      <c r="G498" s="175"/>
      <c r="H498" s="168" t="s">
        <v>767</v>
      </c>
      <c r="I498" s="169" t="s">
        <v>627</v>
      </c>
      <c r="J498" s="170">
        <v>29</v>
      </c>
      <c r="K498" s="161">
        <v>7</v>
      </c>
      <c r="L498" s="161" t="s">
        <v>837</v>
      </c>
      <c r="Z498" s="163">
        <v>129</v>
      </c>
      <c r="AA498" s="163">
        <v>343</v>
      </c>
      <c r="AB498" s="163">
        <v>315</v>
      </c>
      <c r="AC498" s="163">
        <v>75</v>
      </c>
      <c r="AD498" s="163">
        <v>53</v>
      </c>
      <c r="AE498" s="163">
        <v>17</v>
      </c>
      <c r="AF498" s="163">
        <v>1</v>
      </c>
      <c r="AG498" s="163">
        <v>4</v>
      </c>
      <c r="AH498" s="163">
        <v>37</v>
      </c>
      <c r="AI498" s="163">
        <v>31</v>
      </c>
      <c r="AJ498" s="163">
        <v>5</v>
      </c>
      <c r="AK498" s="163">
        <v>0</v>
      </c>
      <c r="AL498" s="163">
        <v>21</v>
      </c>
      <c r="AM498" s="163">
        <v>0</v>
      </c>
      <c r="AN498" s="163">
        <v>54</v>
      </c>
      <c r="AO498" s="163">
        <v>3</v>
      </c>
      <c r="AP498" s="163">
        <v>3</v>
      </c>
      <c r="AQ498" s="163">
        <v>1</v>
      </c>
      <c r="AR498" s="163">
        <v>10</v>
      </c>
      <c r="AS498" s="283">
        <v>6.1224489E-2</v>
      </c>
      <c r="AT498" s="283">
        <v>0.157434402</v>
      </c>
      <c r="AU498" s="283">
        <v>0.32075471999999999</v>
      </c>
      <c r="AV498" s="283">
        <v>0.24528301999999999</v>
      </c>
      <c r="AW498" s="283">
        <v>4.9056599999999999E-2</v>
      </c>
      <c r="AX498" s="283">
        <v>0.33584905999999998</v>
      </c>
      <c r="AY498" s="363">
        <v>111.248</v>
      </c>
      <c r="AZ498" s="283">
        <v>9.1673030000000003E-2</v>
      </c>
      <c r="BA498" s="283">
        <v>0.40996168500000002</v>
      </c>
      <c r="BB498" s="283">
        <v>0.18390804499999999</v>
      </c>
      <c r="BC498" s="283">
        <v>0.40613026800000002</v>
      </c>
      <c r="BD498" s="164">
        <v>0.27307692300000003</v>
      </c>
      <c r="BE498" s="164">
        <v>0.23809523799999999</v>
      </c>
      <c r="BF498" s="164">
        <v>0.28947368400000001</v>
      </c>
      <c r="BG498" s="164">
        <v>0.33650793600000001</v>
      </c>
      <c r="BH498" s="164">
        <v>0.62598162000000002</v>
      </c>
      <c r="BI498" s="164">
        <v>9.8412698000000007E-2</v>
      </c>
      <c r="BJ498" s="165">
        <v>63.580809223859902</v>
      </c>
      <c r="BK498" s="164">
        <v>0.27624832067573202</v>
      </c>
      <c r="BL498" s="165">
        <v>-9.3671603637453096</v>
      </c>
      <c r="BM498" s="165">
        <v>30.756318205345</v>
      </c>
      <c r="BN498" s="165">
        <v>78.785319653325701</v>
      </c>
      <c r="BO498" s="165">
        <v>7.9646772643671093E-2</v>
      </c>
      <c r="BP498" s="165">
        <v>0.92890691012144</v>
      </c>
      <c r="BQ498" s="165">
        <v>-1.96557244511171</v>
      </c>
      <c r="BR498" s="165">
        <v>-7.3970895099159302</v>
      </c>
      <c r="BS498" s="289">
        <v>-0.20299985947027199</v>
      </c>
      <c r="BT498" s="297"/>
      <c r="BU498" s="284"/>
      <c r="BV498" s="298"/>
      <c r="BW498" s="297"/>
      <c r="BX498" s="297"/>
      <c r="BY498" s="297"/>
      <c r="BZ498" s="297"/>
      <c r="CA498" s="284"/>
      <c r="CB498" s="298"/>
      <c r="CC498" s="297"/>
      <c r="CD498" s="284"/>
      <c r="CE498" s="352"/>
      <c r="CF498" s="298"/>
      <c r="CG498" s="297"/>
      <c r="CH498" s="284"/>
      <c r="CI498" s="352"/>
      <c r="CJ498" s="298"/>
      <c r="CK498" s="297"/>
      <c r="CL498" s="284"/>
      <c r="CM498" s="352"/>
      <c r="CN498" s="298"/>
      <c r="CO498" s="297"/>
      <c r="CP498" s="284"/>
      <c r="CQ498" s="352"/>
      <c r="CR498" s="298"/>
      <c r="CS498" s="297">
        <v>65</v>
      </c>
      <c r="CT498" s="284">
        <v>288</v>
      </c>
      <c r="CU498" s="352">
        <v>0</v>
      </c>
      <c r="CV498" s="352">
        <v>-2</v>
      </c>
      <c r="CW498" s="298">
        <v>0</v>
      </c>
      <c r="CX498" s="297">
        <v>21</v>
      </c>
      <c r="CY498" s="284">
        <v>136.1</v>
      </c>
      <c r="CZ498" s="352">
        <v>-1</v>
      </c>
      <c r="DA498" s="352">
        <v>-1</v>
      </c>
      <c r="DB498" s="298">
        <v>0</v>
      </c>
      <c r="DC498" s="297">
        <v>43</v>
      </c>
      <c r="DD498" s="284">
        <v>255</v>
      </c>
      <c r="DE498" s="352">
        <v>-1</v>
      </c>
      <c r="DF498" s="352">
        <v>-1</v>
      </c>
      <c r="DG498" s="298">
        <v>0</v>
      </c>
      <c r="DH498" s="320">
        <v>-2</v>
      </c>
      <c r="DI498" s="319">
        <v>-6.0129966735839799</v>
      </c>
      <c r="DP498" s="165"/>
      <c r="DQ498" s="165"/>
      <c r="DR498" s="165"/>
      <c r="ED498" s="165"/>
      <c r="EE498" s="165"/>
      <c r="EF498" s="165"/>
      <c r="EG498" s="165"/>
      <c r="EH498" s="166"/>
      <c r="EI498" s="165"/>
      <c r="EJ498" s="164"/>
      <c r="EK498" s="164"/>
      <c r="EL498" s="283"/>
      <c r="EM498" s="283"/>
      <c r="EN498" s="283"/>
      <c r="EO498" s="283"/>
      <c r="EP498" s="283"/>
      <c r="EQ498" s="283"/>
      <c r="ER498" s="165"/>
      <c r="ES498" s="166"/>
      <c r="ET498" s="166"/>
      <c r="EU498" s="166"/>
      <c r="EV498" s="166"/>
      <c r="EW498" s="166"/>
      <c r="EX498" s="289"/>
    </row>
    <row r="499" spans="1:159" ht="13" customHeight="1">
      <c r="A499" s="160" t="s">
        <v>16</v>
      </c>
      <c r="B499" s="160">
        <v>10608</v>
      </c>
      <c r="C499" s="160">
        <v>18900</v>
      </c>
      <c r="D499" s="160">
        <v>665750</v>
      </c>
      <c r="E499" s="160" t="s">
        <v>14</v>
      </c>
      <c r="G499" s="175"/>
      <c r="H499" s="162" t="s">
        <v>1914</v>
      </c>
      <c r="I499" s="162" t="s">
        <v>1915</v>
      </c>
      <c r="J499" s="161">
        <v>25</v>
      </c>
      <c r="K499" s="161">
        <v>8</v>
      </c>
      <c r="L499" s="161" t="s">
        <v>2547</v>
      </c>
      <c r="Z499" s="163">
        <v>151</v>
      </c>
      <c r="AA499" s="163">
        <v>529</v>
      </c>
      <c r="AB499" s="163">
        <v>480</v>
      </c>
      <c r="AC499" s="163">
        <v>110</v>
      </c>
      <c r="AD499" s="163">
        <v>78</v>
      </c>
      <c r="AE499" s="163">
        <v>17</v>
      </c>
      <c r="AF499" s="163">
        <v>3</v>
      </c>
      <c r="AG499" s="163">
        <v>12</v>
      </c>
      <c r="AH499" s="163">
        <v>59</v>
      </c>
      <c r="AI499" s="163">
        <v>44</v>
      </c>
      <c r="AJ499" s="163">
        <v>23</v>
      </c>
      <c r="AK499" s="163">
        <v>6</v>
      </c>
      <c r="AL499" s="163">
        <v>42</v>
      </c>
      <c r="AM499" s="163">
        <v>0</v>
      </c>
      <c r="AN499" s="163">
        <v>112</v>
      </c>
      <c r="AO499" s="163">
        <v>0</v>
      </c>
      <c r="AP499" s="163">
        <v>4</v>
      </c>
      <c r="AQ499" s="163">
        <v>3</v>
      </c>
      <c r="AR499" s="163">
        <v>8</v>
      </c>
      <c r="AS499" s="283">
        <v>7.9395085000000004E-2</v>
      </c>
      <c r="AT499" s="283">
        <v>0.21172022600000001</v>
      </c>
      <c r="AU499" s="283">
        <v>0.30399999999999999</v>
      </c>
      <c r="AV499" s="283">
        <v>0.32266666999999999</v>
      </c>
      <c r="AW499" s="283">
        <v>5.8666669999999997E-2</v>
      </c>
      <c r="AX499" s="283">
        <v>0.34933333</v>
      </c>
      <c r="AY499" s="363">
        <v>110.136</v>
      </c>
      <c r="AZ499" s="283">
        <v>0.11697362</v>
      </c>
      <c r="BA499" s="283">
        <v>0.39837398299999999</v>
      </c>
      <c r="BB499" s="283">
        <v>0.18970189700000001</v>
      </c>
      <c r="BC499" s="283">
        <v>0.41192411899999998</v>
      </c>
      <c r="BD499" s="164">
        <v>0.27222222200000001</v>
      </c>
      <c r="BE499" s="164">
        <v>0.22916666599999999</v>
      </c>
      <c r="BF499" s="164">
        <v>0.288973384</v>
      </c>
      <c r="BG499" s="164">
        <v>0.352083333</v>
      </c>
      <c r="BH499" s="164">
        <v>0.641056717</v>
      </c>
      <c r="BI499" s="164">
        <v>0.12291666699999999</v>
      </c>
      <c r="BJ499" s="165">
        <v>79.411918520511605</v>
      </c>
      <c r="BK499" s="164">
        <v>0.28214366399743201</v>
      </c>
      <c r="BL499" s="165">
        <v>-11.936661144842001</v>
      </c>
      <c r="BM499" s="165">
        <v>49.944738747428403</v>
      </c>
      <c r="BN499" s="165">
        <v>82.273685243731606</v>
      </c>
      <c r="BO499" s="165">
        <v>-0.74778412203018996</v>
      </c>
      <c r="BP499" s="165">
        <v>1.60526762902736</v>
      </c>
      <c r="BQ499" s="165">
        <v>10.7443772625339</v>
      </c>
      <c r="BR499" s="165">
        <v>-9.1242385936273696</v>
      </c>
      <c r="BS499" s="289">
        <v>1.1096548895026901</v>
      </c>
      <c r="BT499" s="297"/>
      <c r="BU499" s="284"/>
      <c r="BV499" s="298"/>
      <c r="BW499" s="297"/>
      <c r="BX499" s="297"/>
      <c r="BY499" s="297"/>
      <c r="BZ499" s="297"/>
      <c r="CA499" s="284"/>
      <c r="CB499" s="298"/>
      <c r="CC499" s="297"/>
      <c r="CD499" s="284"/>
      <c r="CE499" s="352"/>
      <c r="CF499" s="298"/>
      <c r="CG499" s="297"/>
      <c r="CH499" s="284"/>
      <c r="CI499" s="352"/>
      <c r="CJ499" s="298"/>
      <c r="CK499" s="297"/>
      <c r="CL499" s="284"/>
      <c r="CM499" s="352"/>
      <c r="CN499" s="298"/>
      <c r="CO499" s="297"/>
      <c r="CP499" s="284"/>
      <c r="CQ499" s="352"/>
      <c r="CR499" s="298"/>
      <c r="CS499" s="297"/>
      <c r="CT499" s="284"/>
      <c r="CU499" s="352"/>
      <c r="CV499" s="352"/>
      <c r="CW499" s="298"/>
      <c r="CX499" s="297">
        <v>147</v>
      </c>
      <c r="CY499" s="284">
        <v>1218</v>
      </c>
      <c r="CZ499" s="352">
        <v>-10</v>
      </c>
      <c r="DA499" s="352">
        <v>5</v>
      </c>
      <c r="DB499" s="298">
        <v>1</v>
      </c>
      <c r="DC499" s="297"/>
      <c r="DD499" s="284"/>
      <c r="DE499" s="352"/>
      <c r="DF499" s="352"/>
      <c r="DG499" s="298"/>
      <c r="DH499" s="320">
        <v>-10</v>
      </c>
      <c r="DI499" s="319">
        <v>2.2180392742156898</v>
      </c>
      <c r="DP499" s="165"/>
      <c r="DQ499" s="165"/>
      <c r="DR499" s="165"/>
      <c r="ED499" s="165"/>
      <c r="EE499" s="165"/>
      <c r="EF499" s="165"/>
      <c r="EG499" s="165"/>
      <c r="EH499" s="166"/>
      <c r="EI499" s="165"/>
      <c r="EJ499" s="164"/>
      <c r="EK499" s="164"/>
      <c r="EL499" s="283"/>
      <c r="EM499" s="283"/>
      <c r="EN499" s="283"/>
      <c r="EO499" s="283"/>
      <c r="EP499" s="283"/>
      <c r="EQ499" s="283"/>
      <c r="ER499" s="165"/>
      <c r="ES499" s="166"/>
      <c r="ET499" s="166"/>
      <c r="EU499" s="166"/>
      <c r="EV499" s="166"/>
      <c r="EW499" s="166"/>
      <c r="EX499" s="289"/>
      <c r="FC499" s="167"/>
    </row>
    <row r="500" spans="1:159" ht="13" customHeight="1">
      <c r="A500" s="160" t="s">
        <v>16</v>
      </c>
      <c r="B500" s="160">
        <v>10765</v>
      </c>
      <c r="C500" s="160">
        <v>20043</v>
      </c>
      <c r="D500" s="160">
        <v>673357</v>
      </c>
      <c r="E500" s="160" t="s">
        <v>164</v>
      </c>
      <c r="G500" s="175"/>
      <c r="H500" s="162" t="s">
        <v>3407</v>
      </c>
      <c r="I500" s="162" t="s">
        <v>589</v>
      </c>
      <c r="J500" s="161">
        <v>26</v>
      </c>
      <c r="K500" s="161">
        <v>8</v>
      </c>
      <c r="L500" s="161" t="s">
        <v>837</v>
      </c>
      <c r="Z500" s="163">
        <v>100</v>
      </c>
      <c r="AA500" s="163">
        <v>425</v>
      </c>
      <c r="AB500" s="163">
        <v>393</v>
      </c>
      <c r="AC500" s="163">
        <v>88</v>
      </c>
      <c r="AD500" s="163">
        <v>55</v>
      </c>
      <c r="AE500" s="163">
        <v>19</v>
      </c>
      <c r="AF500" s="163">
        <v>0</v>
      </c>
      <c r="AG500" s="163">
        <v>14</v>
      </c>
      <c r="AH500" s="163">
        <v>47</v>
      </c>
      <c r="AI500" s="163">
        <v>35</v>
      </c>
      <c r="AJ500" s="163">
        <v>23</v>
      </c>
      <c r="AK500" s="163">
        <v>6</v>
      </c>
      <c r="AL500" s="163">
        <v>28</v>
      </c>
      <c r="AM500" s="163">
        <v>2</v>
      </c>
      <c r="AN500" s="163">
        <v>141</v>
      </c>
      <c r="AO500" s="163">
        <v>2</v>
      </c>
      <c r="AP500" s="163">
        <v>1</v>
      </c>
      <c r="AQ500" s="163">
        <v>0</v>
      </c>
      <c r="AR500" s="163">
        <v>8</v>
      </c>
      <c r="AS500" s="283">
        <v>6.5882352000000005E-2</v>
      </c>
      <c r="AT500" s="283">
        <v>0.33176470499999999</v>
      </c>
      <c r="AU500" s="283">
        <v>0.33992095</v>
      </c>
      <c r="AV500" s="283">
        <v>0.27272727000000002</v>
      </c>
      <c r="AW500" s="283">
        <v>9.8425200000000004E-2</v>
      </c>
      <c r="AX500" s="283">
        <v>0.40551180999999997</v>
      </c>
      <c r="AY500" s="363">
        <v>113.02800000000001</v>
      </c>
      <c r="AZ500" s="283">
        <v>0.17526414000000001</v>
      </c>
      <c r="BA500" s="283">
        <v>0.38735177799999998</v>
      </c>
      <c r="BB500" s="283">
        <v>0.201581027</v>
      </c>
      <c r="BC500" s="283">
        <v>0.411067193</v>
      </c>
      <c r="BD500" s="164">
        <v>0.30962342999999998</v>
      </c>
      <c r="BE500" s="164">
        <v>0.22391857500000001</v>
      </c>
      <c r="BF500" s="164">
        <v>0.278301886</v>
      </c>
      <c r="BG500" s="164">
        <v>0.37913486000000002</v>
      </c>
      <c r="BH500" s="164">
        <v>0.65743674600000002</v>
      </c>
      <c r="BI500" s="164">
        <v>0.15521628500000001</v>
      </c>
      <c r="BJ500" s="165">
        <v>100.279508697355</v>
      </c>
      <c r="BK500" s="164">
        <v>0.28526280544945398</v>
      </c>
      <c r="BL500" s="165">
        <v>-8.5229938949325206</v>
      </c>
      <c r="BM500" s="165">
        <v>41.1926865478179</v>
      </c>
      <c r="BN500" s="165">
        <v>83.939132228825798</v>
      </c>
      <c r="BO500" s="165">
        <v>0.40578496143391701</v>
      </c>
      <c r="BP500" s="165">
        <v>0.97367710620164805</v>
      </c>
      <c r="BQ500" s="165">
        <v>5.1222710433083396</v>
      </c>
      <c r="BR500" s="165">
        <v>-6.8365478689649199</v>
      </c>
      <c r="BS500" s="289">
        <v>0.52901652368307195</v>
      </c>
      <c r="BT500" s="297"/>
      <c r="BU500" s="284"/>
      <c r="BV500" s="298"/>
      <c r="BW500" s="297"/>
      <c r="BX500" s="297"/>
      <c r="BY500" s="297"/>
      <c r="BZ500" s="297"/>
      <c r="CA500" s="284"/>
      <c r="CB500" s="298"/>
      <c r="CC500" s="297"/>
      <c r="CD500" s="284"/>
      <c r="CE500" s="352"/>
      <c r="CF500" s="298"/>
      <c r="CG500" s="297"/>
      <c r="CH500" s="284"/>
      <c r="CI500" s="352"/>
      <c r="CJ500" s="298"/>
      <c r="CK500" s="297"/>
      <c r="CL500" s="284"/>
      <c r="CM500" s="352"/>
      <c r="CN500" s="298"/>
      <c r="CO500" s="297"/>
      <c r="CP500" s="284"/>
      <c r="CQ500" s="352"/>
      <c r="CR500" s="298"/>
      <c r="CS500" s="297"/>
      <c r="CT500" s="284"/>
      <c r="CU500" s="352"/>
      <c r="CV500" s="352"/>
      <c r="CW500" s="298"/>
      <c r="CX500" s="297">
        <v>96</v>
      </c>
      <c r="CY500" s="284">
        <v>818.2</v>
      </c>
      <c r="CZ500" s="352">
        <v>1</v>
      </c>
      <c r="DA500" s="352">
        <v>1</v>
      </c>
      <c r="DB500" s="298">
        <v>-1</v>
      </c>
      <c r="DC500" s="297"/>
      <c r="DD500" s="284"/>
      <c r="DE500" s="352"/>
      <c r="DF500" s="352"/>
      <c r="DG500" s="298"/>
      <c r="DH500" s="320">
        <v>1</v>
      </c>
      <c r="DI500" s="319">
        <v>-2.2217010259628198</v>
      </c>
      <c r="DP500" s="165"/>
      <c r="DQ500" s="165"/>
      <c r="DR500" s="165"/>
      <c r="ED500" s="165"/>
      <c r="EE500" s="165"/>
      <c r="EF500" s="165"/>
      <c r="EG500" s="165"/>
      <c r="EH500" s="166"/>
      <c r="EI500" s="165"/>
      <c r="EJ500" s="164"/>
      <c r="EK500" s="164"/>
      <c r="EL500" s="283"/>
      <c r="EM500" s="283"/>
      <c r="EN500" s="283"/>
      <c r="EO500" s="283"/>
      <c r="EP500" s="283"/>
      <c r="EQ500" s="283"/>
      <c r="ER500" s="165"/>
      <c r="ES500" s="166"/>
      <c r="ET500" s="166"/>
      <c r="EU500" s="166"/>
      <c r="EV500" s="166"/>
      <c r="EW500" s="166"/>
      <c r="EX500" s="289"/>
    </row>
    <row r="501" spans="1:159" ht="13" customHeight="1">
      <c r="A501" s="160" t="s">
        <v>16</v>
      </c>
      <c r="B501" s="160">
        <v>11271</v>
      </c>
      <c r="C501" s="160">
        <v>19948</v>
      </c>
      <c r="D501" s="160">
        <v>665506</v>
      </c>
      <c r="E501" s="160" t="s">
        <v>3331</v>
      </c>
      <c r="G501" s="175"/>
      <c r="H501" s="162" t="s">
        <v>1850</v>
      </c>
      <c r="I501" s="162" t="s">
        <v>1750</v>
      </c>
      <c r="J501" s="161">
        <v>25</v>
      </c>
      <c r="K501" s="161">
        <v>8</v>
      </c>
      <c r="L501" s="161" t="s">
        <v>837</v>
      </c>
      <c r="Z501" s="163">
        <v>88</v>
      </c>
      <c r="AA501" s="163">
        <v>183</v>
      </c>
      <c r="AB501" s="163">
        <v>165</v>
      </c>
      <c r="AC501" s="163">
        <v>33</v>
      </c>
      <c r="AD501" s="163">
        <v>23</v>
      </c>
      <c r="AE501" s="163">
        <v>8</v>
      </c>
      <c r="AF501" s="163">
        <v>1</v>
      </c>
      <c r="AG501" s="163">
        <v>1</v>
      </c>
      <c r="AH501" s="163">
        <v>13</v>
      </c>
      <c r="AI501" s="163">
        <v>16</v>
      </c>
      <c r="AJ501" s="163">
        <v>1</v>
      </c>
      <c r="AK501" s="163">
        <v>0</v>
      </c>
      <c r="AL501" s="163">
        <v>17</v>
      </c>
      <c r="AM501" s="163">
        <v>0</v>
      </c>
      <c r="AN501" s="163">
        <v>64</v>
      </c>
      <c r="AO501" s="163">
        <v>0</v>
      </c>
      <c r="AP501" s="163">
        <v>1</v>
      </c>
      <c r="AQ501" s="163">
        <v>0</v>
      </c>
      <c r="AR501" s="163">
        <v>2</v>
      </c>
      <c r="AS501" s="283">
        <v>9.2896173999999998E-2</v>
      </c>
      <c r="AT501" s="283">
        <v>0.34972677499999999</v>
      </c>
      <c r="AU501" s="283">
        <v>0.38235293999999997</v>
      </c>
      <c r="AV501" s="283">
        <v>0.27450980000000003</v>
      </c>
      <c r="AW501" s="283">
        <v>4.9019609999999998E-2</v>
      </c>
      <c r="AX501" s="283">
        <v>0.38235293999999997</v>
      </c>
      <c r="AY501" s="363">
        <v>109.21</v>
      </c>
      <c r="AZ501" s="283">
        <v>0.14814815000000001</v>
      </c>
      <c r="BA501" s="283">
        <v>0.50505050500000004</v>
      </c>
      <c r="BB501" s="283">
        <v>0.15151515099999999</v>
      </c>
      <c r="BC501" s="283">
        <v>0.34343434299999998</v>
      </c>
      <c r="BD501" s="164">
        <v>0.31683168299999998</v>
      </c>
      <c r="BE501" s="164">
        <v>0.2</v>
      </c>
      <c r="BF501" s="164">
        <v>0.27322404300000003</v>
      </c>
      <c r="BG501" s="164">
        <v>0.27878787799999999</v>
      </c>
      <c r="BH501" s="164">
        <v>0.55201192099999996</v>
      </c>
      <c r="BI501" s="164">
        <v>7.8787878000000006E-2</v>
      </c>
      <c r="BJ501" s="165">
        <v>50.159171770618897</v>
      </c>
      <c r="BK501" s="164">
        <v>0.249560966517755</v>
      </c>
      <c r="BL501" s="165">
        <v>-8.9284054748034904</v>
      </c>
      <c r="BM501" s="165">
        <v>12.4785816334867</v>
      </c>
      <c r="BN501" s="165">
        <v>56.469545139295597</v>
      </c>
      <c r="BO501" s="165">
        <v>0.574123090890437</v>
      </c>
      <c r="BP501" s="165">
        <v>0.30646902322769098</v>
      </c>
      <c r="BQ501" s="165">
        <v>0.18736609008434199</v>
      </c>
      <c r="BR501" s="165">
        <v>-9.2404025084591304</v>
      </c>
      <c r="BS501" s="289">
        <v>1.9350744385538899E-2</v>
      </c>
      <c r="BT501" s="297"/>
      <c r="BU501" s="284"/>
      <c r="BV501" s="298"/>
      <c r="BW501" s="297"/>
      <c r="BX501" s="297"/>
      <c r="BY501" s="297"/>
      <c r="BZ501" s="297"/>
      <c r="CA501" s="284"/>
      <c r="CB501" s="298"/>
      <c r="CC501" s="297"/>
      <c r="CD501" s="284"/>
      <c r="CE501" s="352"/>
      <c r="CF501" s="298"/>
      <c r="CG501" s="297"/>
      <c r="CH501" s="284"/>
      <c r="CI501" s="352"/>
      <c r="CJ501" s="298"/>
      <c r="CK501" s="297"/>
      <c r="CL501" s="284"/>
      <c r="CM501" s="352"/>
      <c r="CN501" s="298"/>
      <c r="CO501" s="297"/>
      <c r="CP501" s="284"/>
      <c r="CQ501" s="352"/>
      <c r="CR501" s="298"/>
      <c r="CS501" s="297">
        <v>18</v>
      </c>
      <c r="CT501" s="284">
        <v>110</v>
      </c>
      <c r="CU501" s="352">
        <v>3</v>
      </c>
      <c r="CV501" s="352">
        <v>0</v>
      </c>
      <c r="CW501" s="298">
        <v>1</v>
      </c>
      <c r="CX501" s="297">
        <v>60</v>
      </c>
      <c r="CY501" s="284">
        <v>335.2</v>
      </c>
      <c r="CZ501" s="352">
        <v>-1</v>
      </c>
      <c r="DA501" s="352">
        <v>5</v>
      </c>
      <c r="DB501" s="298">
        <v>0</v>
      </c>
      <c r="DC501" s="297">
        <v>3</v>
      </c>
      <c r="DD501" s="284">
        <v>6</v>
      </c>
      <c r="DE501" s="352">
        <v>0</v>
      </c>
      <c r="DF501" s="352">
        <v>0</v>
      </c>
      <c r="DG501" s="298">
        <v>0</v>
      </c>
      <c r="DH501" s="320">
        <v>2</v>
      </c>
      <c r="DI501" s="319">
        <v>3.3422230388969099</v>
      </c>
      <c r="DP501" s="165"/>
      <c r="DQ501" s="165"/>
      <c r="DR501" s="165"/>
      <c r="ED501" s="165"/>
      <c r="EE501" s="165"/>
      <c r="EF501" s="165"/>
      <c r="EG501" s="165"/>
      <c r="EH501" s="166"/>
      <c r="EI501" s="165"/>
      <c r="EJ501" s="164"/>
      <c r="EK501" s="164"/>
      <c r="EL501" s="283"/>
      <c r="EM501" s="283"/>
      <c r="EN501" s="283"/>
      <c r="EO501" s="283"/>
      <c r="EP501" s="283"/>
      <c r="EQ501" s="283"/>
      <c r="ER501" s="165"/>
      <c r="ES501" s="166"/>
      <c r="ET501" s="166"/>
      <c r="EU501" s="166"/>
      <c r="EV501" s="166"/>
      <c r="EW501" s="166"/>
      <c r="EX501" s="289"/>
    </row>
    <row r="502" spans="1:159" ht="13" customHeight="1">
      <c r="A502" s="160" t="s">
        <v>16</v>
      </c>
      <c r="B502" s="160">
        <v>9339</v>
      </c>
      <c r="C502" s="160">
        <v>12856</v>
      </c>
      <c r="D502" s="160">
        <v>543807</v>
      </c>
      <c r="E502" s="160" t="s">
        <v>470</v>
      </c>
      <c r="G502" s="175"/>
      <c r="H502" s="168" t="s">
        <v>472</v>
      </c>
      <c r="I502" s="169" t="s">
        <v>112</v>
      </c>
      <c r="J502" s="170">
        <v>34</v>
      </c>
      <c r="K502" s="161">
        <v>9</v>
      </c>
      <c r="L502" s="161" t="s">
        <v>837</v>
      </c>
      <c r="Z502" s="163">
        <v>145</v>
      </c>
      <c r="AA502" s="163">
        <v>614</v>
      </c>
      <c r="AB502" s="163">
        <v>545</v>
      </c>
      <c r="AC502" s="163">
        <v>120</v>
      </c>
      <c r="AD502" s="163">
        <v>79</v>
      </c>
      <c r="AE502" s="163">
        <v>19</v>
      </c>
      <c r="AF502" s="163">
        <v>3</v>
      </c>
      <c r="AG502" s="163">
        <v>19</v>
      </c>
      <c r="AH502" s="163">
        <v>74</v>
      </c>
      <c r="AI502" s="163">
        <v>56</v>
      </c>
      <c r="AJ502" s="163">
        <v>16</v>
      </c>
      <c r="AK502" s="163">
        <v>1</v>
      </c>
      <c r="AL502" s="163">
        <v>60</v>
      </c>
      <c r="AM502" s="163">
        <v>0</v>
      </c>
      <c r="AN502" s="163">
        <v>115</v>
      </c>
      <c r="AO502" s="163">
        <v>6</v>
      </c>
      <c r="AP502" s="163">
        <v>2</v>
      </c>
      <c r="AQ502" s="163">
        <v>0</v>
      </c>
      <c r="AR502" s="163">
        <v>16</v>
      </c>
      <c r="AS502" s="283">
        <v>9.7719869000000001E-2</v>
      </c>
      <c r="AT502" s="283">
        <v>0.18729641599999999</v>
      </c>
      <c r="AU502" s="283">
        <v>0.39814814999999998</v>
      </c>
      <c r="AV502" s="283">
        <v>0.22916666999999999</v>
      </c>
      <c r="AW502" s="283">
        <v>9.0069280000000002E-2</v>
      </c>
      <c r="AX502" s="283">
        <v>0.36951500999999998</v>
      </c>
      <c r="AY502" s="363">
        <v>110.55200000000001</v>
      </c>
      <c r="AZ502" s="283">
        <v>0.11313394</v>
      </c>
      <c r="BA502" s="283">
        <v>0.50694444400000005</v>
      </c>
      <c r="BB502" s="283">
        <v>0.16435185099999999</v>
      </c>
      <c r="BC502" s="283">
        <v>0.32870370300000001</v>
      </c>
      <c r="BD502" s="164">
        <v>0.24455205799999999</v>
      </c>
      <c r="BE502" s="164">
        <v>0.22018348600000001</v>
      </c>
      <c r="BF502" s="164">
        <v>0.30342577399999998</v>
      </c>
      <c r="BG502" s="164">
        <v>0.370642201</v>
      </c>
      <c r="BH502" s="164">
        <v>0.67406797500000004</v>
      </c>
      <c r="BI502" s="164">
        <v>0.15045871499999999</v>
      </c>
      <c r="BJ502" s="165">
        <v>97.205818445116705</v>
      </c>
      <c r="BK502" s="164">
        <v>0.29832129367607402</v>
      </c>
      <c r="BL502" s="165">
        <v>-5.8599194458435298</v>
      </c>
      <c r="BM502" s="165">
        <v>65.964616534977097</v>
      </c>
      <c r="BN502" s="165">
        <v>94.983976439944499</v>
      </c>
      <c r="BO502" s="165">
        <v>-1.20167067392419</v>
      </c>
      <c r="BP502" s="165">
        <v>3.4671580269932698</v>
      </c>
      <c r="BQ502" s="165">
        <v>11.525709949645099</v>
      </c>
      <c r="BR502" s="165">
        <v>-5.6822875768974997E-2</v>
      </c>
      <c r="BS502" s="289">
        <v>1.19034915547978</v>
      </c>
      <c r="BT502" s="297"/>
      <c r="BU502" s="284"/>
      <c r="BV502" s="298"/>
      <c r="BW502" s="297"/>
      <c r="BX502" s="297"/>
      <c r="BY502" s="297"/>
      <c r="BZ502" s="297"/>
      <c r="CA502" s="284"/>
      <c r="CB502" s="298"/>
      <c r="CC502" s="297"/>
      <c r="CD502" s="284"/>
      <c r="CE502" s="352"/>
      <c r="CF502" s="298"/>
      <c r="CG502" s="297"/>
      <c r="CH502" s="284"/>
      <c r="CI502" s="352"/>
      <c r="CJ502" s="298"/>
      <c r="CK502" s="297"/>
      <c r="CL502" s="284"/>
      <c r="CM502" s="352"/>
      <c r="CN502" s="298"/>
      <c r="CO502" s="297"/>
      <c r="CP502" s="284"/>
      <c r="CQ502" s="352"/>
      <c r="CR502" s="298"/>
      <c r="CS502" s="297"/>
      <c r="CT502" s="284"/>
      <c r="CU502" s="352"/>
      <c r="CV502" s="352"/>
      <c r="CW502" s="298"/>
      <c r="CX502" s="297">
        <v>1</v>
      </c>
      <c r="CY502" s="284">
        <v>9</v>
      </c>
      <c r="CZ502" s="352">
        <v>1</v>
      </c>
      <c r="DA502" s="352">
        <v>1</v>
      </c>
      <c r="DB502" s="298">
        <v>0</v>
      </c>
      <c r="DC502" s="297">
        <v>123</v>
      </c>
      <c r="DD502" s="284">
        <v>1029.2</v>
      </c>
      <c r="DE502" s="352">
        <v>-2</v>
      </c>
      <c r="DF502" s="352">
        <v>-1</v>
      </c>
      <c r="DG502" s="298">
        <v>-3</v>
      </c>
      <c r="DH502" s="320">
        <v>-1</v>
      </c>
      <c r="DI502" s="319">
        <v>-8.9041477441787702</v>
      </c>
      <c r="DP502" s="165"/>
      <c r="DQ502" s="165"/>
      <c r="DR502" s="165"/>
      <c r="ED502" s="165"/>
      <c r="EE502" s="165"/>
      <c r="EF502" s="165"/>
      <c r="EG502" s="165"/>
      <c r="EH502" s="166"/>
      <c r="EI502" s="165"/>
      <c r="EJ502" s="164"/>
      <c r="EK502" s="164"/>
      <c r="EL502" s="283"/>
      <c r="EM502" s="283"/>
      <c r="EN502" s="283"/>
      <c r="EO502" s="283"/>
      <c r="EP502" s="283"/>
      <c r="EQ502" s="283"/>
      <c r="ER502" s="165"/>
      <c r="ES502" s="166"/>
      <c r="ET502" s="166"/>
      <c r="EU502" s="166"/>
      <c r="EV502" s="166"/>
      <c r="EW502" s="166"/>
      <c r="EX502" s="289"/>
    </row>
    <row r="503" spans="1:159" ht="13" customHeight="1">
      <c r="A503" s="171" t="s">
        <v>13</v>
      </c>
      <c r="B503" s="317"/>
      <c r="C503" s="317"/>
      <c r="D503" s="317"/>
      <c r="E503" s="171" cm="1">
        <f t="array" ref="E503">SUMPRODUCT(--($A504:$A$2539=A503),--(K504:$K$2539&gt;0))</f>
        <v>40</v>
      </c>
      <c r="F503" s="171"/>
      <c r="G503" s="190"/>
      <c r="H503" s="172"/>
      <c r="I503" s="172"/>
      <c r="J503" s="173"/>
      <c r="K503" s="174">
        <v>0</v>
      </c>
      <c r="L503" s="174"/>
      <c r="M503" s="185"/>
      <c r="N503" s="188"/>
      <c r="O503" s="174"/>
      <c r="P503" s="174"/>
      <c r="Q503" s="174"/>
      <c r="R503" s="174"/>
      <c r="S503" s="174"/>
      <c r="T503" s="174"/>
      <c r="U503" s="174"/>
      <c r="V503" s="174"/>
      <c r="W503" s="174"/>
      <c r="X503" s="174"/>
      <c r="Y503" s="185"/>
      <c r="Z503" s="364" cm="1">
        <f t="array" ref="Z503">SUMPRODUCT(--($A504:$A$2539=$A503),--(Z504:Z$2539))</f>
        <v>2027</v>
      </c>
      <c r="AA503" s="364" cm="1">
        <f t="array" ref="AA503">SUMPRODUCT(--($A504:$A$2539=$A503),--(AA504:AA$2539))</f>
        <v>7101</v>
      </c>
      <c r="AB503" s="364" cm="1">
        <f t="array" ref="AB503">SUMPRODUCT(--($A504:$A$2539=$A503),--(AB504:AB$2539))</f>
        <v>6371</v>
      </c>
      <c r="AC503" s="364" cm="1">
        <f t="array" ref="AC503">SUMPRODUCT(--($A504:$A$2539=$A503),--(AC504:AC$2539))</f>
        <v>1522</v>
      </c>
      <c r="AD503" s="364" cm="1">
        <f t="array" ref="AD503">SUMPRODUCT(--($A504:$A$2539=$A503),--(AD504:AD$2539))</f>
        <v>1052</v>
      </c>
      <c r="AE503" s="364" cm="1">
        <f t="array" ref="AE503">SUMPRODUCT(--($A504:$A$2539=$A503),--(AE504:AE$2539))</f>
        <v>272</v>
      </c>
      <c r="AF503" s="364" cm="1">
        <f t="array" ref="AF503">SUMPRODUCT(--($A504:$A$2539=$A503),--(AF504:AF$2539))</f>
        <v>15</v>
      </c>
      <c r="AG503" s="364" cm="1">
        <f t="array" ref="AG503">SUMPRODUCT(--($A504:$A$2539=$A503),--(AG504:AG$2539))</f>
        <v>183</v>
      </c>
      <c r="AH503" s="364" cm="1">
        <f t="array" ref="AH503">SUMPRODUCT(--($A504:$A$2539=$A503),--(AH504:AH$2539))</f>
        <v>850</v>
      </c>
      <c r="AI503" s="364" cm="1">
        <f t="array" ref="AI503">SUMPRODUCT(--($A504:$A$2539=$A503),--(AI504:AI$2539))</f>
        <v>721</v>
      </c>
      <c r="AJ503" s="364" cm="1">
        <f t="array" ref="AJ503">SUMPRODUCT(--($A504:$A$2539=$A503),--(AJ504:AJ$2539))</f>
        <v>138</v>
      </c>
      <c r="AK503" s="364" cm="1">
        <f t="array" ref="AK503">SUMPRODUCT(--($A504:$A$2539=$A503),--(AK504:AK$2539))</f>
        <v>29</v>
      </c>
      <c r="AL503" s="364" cm="1">
        <f t="array" ref="AL503">SUMPRODUCT(--($A504:$A$2539=$A503),--(AL504:AL$2539))</f>
        <v>559</v>
      </c>
      <c r="AM503" s="364" cm="1">
        <f t="array" ref="AM503">SUMPRODUCT(--($A504:$A$2539=$A503),--(AM504:AM$2539))</f>
        <v>13</v>
      </c>
      <c r="AN503" s="364" cm="1">
        <f t="array" ref="AN503">SUMPRODUCT(--($A504:$A$2539=$A503),--(AN504:AN$2539))</f>
        <v>1552</v>
      </c>
      <c r="AO503" s="364" cm="1">
        <f t="array" ref="AO503">SUMPRODUCT(--($A504:$A$2539=$A503),--(AO504:AO$2539))</f>
        <v>92</v>
      </c>
      <c r="AP503" s="364" cm="1">
        <f t="array" ref="AP503">SUMPRODUCT(--($A504:$A$2539=$A503),--(AP504:AP$2539))</f>
        <v>47</v>
      </c>
      <c r="AQ503" s="364" cm="1">
        <f t="array" ref="AQ503">SUMPRODUCT(--($A504:$A$2539=$A503),--(AQ504:AQ$2539))</f>
        <v>27</v>
      </c>
      <c r="AR503" s="364" cm="1">
        <f t="array" ref="AR503">SUMPRODUCT(--($A504:$A$2539=$A503),--(AR504:AR$2539))</f>
        <v>125</v>
      </c>
      <c r="AS503" s="365"/>
      <c r="AT503" s="365"/>
      <c r="AU503" s="365"/>
      <c r="AV503" s="365"/>
      <c r="AW503" s="365"/>
      <c r="AX503" s="365"/>
      <c r="AY503" s="366"/>
      <c r="AZ503" s="365"/>
      <c r="BA503" s="365"/>
      <c r="BB503" s="365"/>
      <c r="BC503" s="365"/>
      <c r="BD503" s="367"/>
      <c r="BE503" s="367">
        <f>AC503/AB503</f>
        <v>0.23889499293674463</v>
      </c>
      <c r="BF503" s="367">
        <f>(AC503+AL503+AM503+AO503)/(AA503-AP503-AQ503)</f>
        <v>0.3110858118685072</v>
      </c>
      <c r="BG503" s="367">
        <f>((AC503-AE503-AF503-AG503)+(AE503*2)+(AF503*3)+(AG503*4))/AB503</f>
        <v>0.37246900015696122</v>
      </c>
      <c r="BH503" s="367">
        <f>BF503+BG503</f>
        <v>0.68355481202546842</v>
      </c>
      <c r="BI503" s="367">
        <f>BG503+BH503</f>
        <v>1.0560238121824297</v>
      </c>
      <c r="BJ503" s="367"/>
      <c r="BK503" s="367"/>
      <c r="BL503" s="366"/>
      <c r="BM503" s="366"/>
      <c r="BN503" s="366"/>
      <c r="BO503" s="368"/>
      <c r="BP503" s="368"/>
      <c r="BQ503" s="366"/>
      <c r="BR503" s="369" cm="1">
        <f t="array" ref="BR503">SUMPRODUCT(--($A504:$A$2539=$A503),--(BR504:BR$2539))</f>
        <v>-62.356011132048238</v>
      </c>
      <c r="BS503" s="361" cm="1">
        <f t="array" ref="BS503">SUMPRODUCT(--($A504:$A$2539=$A503),--(BS504:BS$2539))</f>
        <v>19.269508948040588</v>
      </c>
      <c r="BT503" s="238"/>
      <c r="BU503" s="239"/>
      <c r="BV503" s="309"/>
      <c r="BW503" s="238"/>
      <c r="BX503" s="238"/>
      <c r="BY503" s="238"/>
      <c r="BZ503" s="238"/>
      <c r="CA503" s="239"/>
      <c r="CB503" s="309"/>
      <c r="CC503" s="238"/>
      <c r="CD503" s="239"/>
      <c r="CE503" s="353"/>
      <c r="CF503" s="309"/>
      <c r="CG503" s="238"/>
      <c r="CH503" s="239"/>
      <c r="CI503" s="353"/>
      <c r="CJ503" s="309"/>
      <c r="CK503" s="238"/>
      <c r="CL503" s="239"/>
      <c r="CM503" s="353"/>
      <c r="CN503" s="309"/>
      <c r="CO503" s="238"/>
      <c r="CP503" s="239"/>
      <c r="CQ503" s="353"/>
      <c r="CR503" s="309"/>
      <c r="CS503" s="299"/>
      <c r="CT503" s="300"/>
      <c r="CU503" s="356"/>
      <c r="CV503" s="356"/>
      <c r="CW503" s="301"/>
      <c r="CX503" s="299"/>
      <c r="CY503" s="300"/>
      <c r="CZ503" s="356"/>
      <c r="DA503" s="356"/>
      <c r="DB503" s="301"/>
      <c r="DC503" s="299"/>
      <c r="DD503" s="300"/>
      <c r="DE503" s="356"/>
      <c r="DF503" s="356"/>
      <c r="DG503" s="301"/>
      <c r="DH503" s="321" cm="1">
        <f t="array" ref="DH503">SUMPRODUCT(--($A504:$A$2539=$A503),--(DH504:DH$2539))</f>
        <v>41</v>
      </c>
      <c r="DI503" s="381" cm="1">
        <f t="array" ref="DI503">SUMPRODUCT(--($A504:$A$2539=$A503),--(DI504:DI$2539))</f>
        <v>12.290835350751884</v>
      </c>
      <c r="DJ503" s="364" cm="1">
        <f t="array" ref="DJ503">SUMPRODUCT(--($A504:$A$2539=$A503),--(DJ504:DJ$2539))</f>
        <v>581</v>
      </c>
      <c r="DK503" s="364" cm="1">
        <f t="array" ref="DK503">SUMPRODUCT(--($A504:$A$2539=$A503),--(DK504:DK$2539))</f>
        <v>58</v>
      </c>
      <c r="DL503" s="364" cm="1">
        <f t="array" ref="DL503">SUMPRODUCT(--($A504:$A$2539=$A503),--(DL504:DL$2539))</f>
        <v>0</v>
      </c>
      <c r="DM503" s="364" cm="1">
        <f t="array" ref="DM503">SUMPRODUCT(--($A504:$A$2539=$A503),--(DM504:DM$2539))</f>
        <v>50</v>
      </c>
      <c r="DN503" s="364" cm="1">
        <f t="array" ref="DN503">SUMPRODUCT(--($A504:$A$2539=$A503),--(DN504:DN$2539))</f>
        <v>40</v>
      </c>
      <c r="DO503" s="364" cm="1">
        <f t="array" ref="DO503">SUMPRODUCT(--($A504:$A$2539=$A503),--(DO504:DO$2539))</f>
        <v>34</v>
      </c>
      <c r="DP503" s="369" cm="1">
        <f t="array" ref="DP503">SUMPRODUCT(--($A504:$A$2539=$A503),--(DP504:DP$2539))</f>
        <v>808.80000000000018</v>
      </c>
      <c r="DQ503" s="369" cm="1">
        <f t="array" ref="DQ503">SUMPRODUCT(--($A504:$A$2539=$A503),--(DQ504:DQ$2539))</f>
        <v>261</v>
      </c>
      <c r="DR503" s="369" cm="1">
        <f t="array" ref="DR503">SUMPRODUCT(--($A504:$A$2539=$A503),--(DR504:DR$2539))</f>
        <v>547.09999656677201</v>
      </c>
      <c r="DS503" s="364" cm="1">
        <f t="array" ref="DS503">SUMPRODUCT(--($A504:$A$2539=$A503),--(DS504:DS$2539))</f>
        <v>3475</v>
      </c>
      <c r="DT503" s="364" cm="1">
        <f t="array" ref="DT503">SUMPRODUCT(--($A504:$A$2539=$A503),--(DT504:DT$2539))</f>
        <v>740</v>
      </c>
      <c r="DU503" s="364" cm="1">
        <f t="array" ref="DU503">SUMPRODUCT(--($A504:$A$2539=$A503),--(DU504:DU$2539))</f>
        <v>385</v>
      </c>
      <c r="DV503" s="364" cm="1">
        <f t="array" ref="DV503">SUMPRODUCT(--($A504:$A$2539=$A503),--(DV504:DV$2539))</f>
        <v>356</v>
      </c>
      <c r="DW503" s="364" cm="1">
        <f t="array" ref="DW503">SUMPRODUCT(--($A504:$A$2539=$A503),--(DW504:DW$2539))</f>
        <v>85</v>
      </c>
      <c r="DX503" s="364" cm="1">
        <f t="array" ref="DX503">SUMPRODUCT(--($A504:$A$2539=$A503),--(DX504:DX$2539))</f>
        <v>344</v>
      </c>
      <c r="DY503" s="364" cm="1">
        <f t="array" ref="DY503">SUMPRODUCT(--($A504:$A$2539=$A503),--(DY504:DY$2539))</f>
        <v>15</v>
      </c>
      <c r="DZ503" s="364" cm="1">
        <f t="array" ref="DZ503">SUMPRODUCT(--($A504:$A$2539=$A503),--(DZ504:DZ$2539))</f>
        <v>48</v>
      </c>
      <c r="EA503" s="364" cm="1">
        <f t="array" ref="EA503">SUMPRODUCT(--($A504:$A$2539=$A503),--(EA504:EA$2539))</f>
        <v>30</v>
      </c>
      <c r="EB503" s="364" cm="1">
        <f t="array" ref="EB503">SUMPRODUCT(--($A504:$A$2539=$A503),--(EB504:EB$2539))</f>
        <v>5</v>
      </c>
      <c r="EC503" s="364" cm="1">
        <f t="array" ref="EC503">SUMPRODUCT(--($A504:$A$2539=$A503),--(EC504:EC$2539))</f>
        <v>794</v>
      </c>
      <c r="ED503" s="368">
        <f>EC503/DP503*10</f>
        <v>9.8170128585558842</v>
      </c>
      <c r="EE503" s="368">
        <f>DX503/DP503*10</f>
        <v>4.2532146389713148</v>
      </c>
      <c r="EF503" s="368">
        <f>DW503/DP503*10</f>
        <v>1.0509396636993074</v>
      </c>
      <c r="EG503" s="368">
        <f>DX503/DQ503*10</f>
        <v>13.180076628352491</v>
      </c>
      <c r="EH503" s="371">
        <f>(DT503+DX503+DZ503)/DP503</f>
        <v>1.3996043521266071</v>
      </c>
      <c r="EI503" s="371"/>
      <c r="EJ503" s="367">
        <f>DT503/(DS503-DX503-DY503-DZ503)</f>
        <v>0.24119947848761408</v>
      </c>
      <c r="EK503" s="367"/>
      <c r="EL503" s="372"/>
      <c r="EM503" s="372"/>
      <c r="EN503" s="372"/>
      <c r="EO503" s="372"/>
      <c r="EP503" s="372"/>
      <c r="EQ503" s="372"/>
      <c r="ER503" s="237"/>
      <c r="ES503" s="371"/>
      <c r="ET503" s="371"/>
      <c r="EU503" s="371"/>
      <c r="EV503" s="371"/>
      <c r="EW503" s="371"/>
      <c r="EX503" s="361" cm="1">
        <f t="array" ref="EX503">SUMPRODUCT(--($A504:$A$2539=$A503),--(EX504:EX$2539))</f>
        <v>6.672034662216892</v>
      </c>
    </row>
    <row r="504" spans="1:159" ht="13" customHeight="1">
      <c r="A504" s="160" t="s">
        <v>13</v>
      </c>
      <c r="B504" s="160">
        <v>11009</v>
      </c>
      <c r="C504" s="160">
        <v>11861</v>
      </c>
      <c r="D504" s="160">
        <v>592094</v>
      </c>
      <c r="E504" s="160" t="s">
        <v>3331</v>
      </c>
      <c r="G504" s="175"/>
      <c r="H504" s="168" t="s">
        <v>613</v>
      </c>
      <c r="I504" s="169" t="s">
        <v>523</v>
      </c>
      <c r="J504" s="170">
        <v>32</v>
      </c>
      <c r="K504" s="161">
        <v>1</v>
      </c>
      <c r="M504" s="184" t="s">
        <v>837</v>
      </c>
      <c r="Z504" s="163"/>
      <c r="AS504" s="283"/>
      <c r="AT504" s="283"/>
      <c r="AU504" s="283"/>
      <c r="AV504" s="283"/>
      <c r="AW504" s="283"/>
      <c r="AX504" s="283"/>
      <c r="AY504" s="363"/>
      <c r="AZ504" s="283"/>
      <c r="BA504" s="283"/>
      <c r="BB504" s="283"/>
      <c r="BC504" s="283"/>
      <c r="BD504" s="164"/>
      <c r="BE504" s="164"/>
      <c r="BF504" s="164"/>
      <c r="BG504" s="164"/>
      <c r="BH504" s="164"/>
      <c r="BI504" s="164"/>
      <c r="BJ504" s="165"/>
      <c r="BK504" s="164"/>
      <c r="BL504" s="165"/>
      <c r="BM504" s="165"/>
      <c r="BN504" s="165"/>
      <c r="BO504" s="165"/>
      <c r="BP504" s="165"/>
      <c r="BQ504" s="165"/>
      <c r="BR504" s="165"/>
      <c r="BS504" s="289"/>
      <c r="BT504" s="297">
        <v>74</v>
      </c>
      <c r="BU504" s="284">
        <v>73.2</v>
      </c>
      <c r="BV504" s="298">
        <v>-2</v>
      </c>
      <c r="BW504" s="297"/>
      <c r="BX504" s="297"/>
      <c r="BY504" s="297"/>
      <c r="BZ504" s="297"/>
      <c r="CA504" s="284"/>
      <c r="CB504" s="298"/>
      <c r="CC504" s="297"/>
      <c r="CD504" s="284"/>
      <c r="CE504" s="352"/>
      <c r="CF504" s="298"/>
      <c r="CG504" s="297"/>
      <c r="CH504" s="284"/>
      <c r="CI504" s="352"/>
      <c r="CJ504" s="298"/>
      <c r="CK504" s="297"/>
      <c r="CL504" s="284"/>
      <c r="CM504" s="352"/>
      <c r="CN504" s="298"/>
      <c r="CO504" s="297"/>
      <c r="CP504" s="284"/>
      <c r="CQ504" s="352"/>
      <c r="CR504" s="298"/>
      <c r="CS504" s="297"/>
      <c r="CT504" s="284"/>
      <c r="CU504" s="352"/>
      <c r="CV504" s="352"/>
      <c r="CW504" s="298"/>
      <c r="CX504" s="297"/>
      <c r="CY504" s="284"/>
      <c r="CZ504" s="352"/>
      <c r="DA504" s="352"/>
      <c r="DB504" s="298"/>
      <c r="DC504" s="297"/>
      <c r="DD504" s="284"/>
      <c r="DE504" s="352"/>
      <c r="DF504" s="352"/>
      <c r="DG504" s="298"/>
      <c r="DH504" s="320">
        <v>-2</v>
      </c>
      <c r="DI504" s="319">
        <v>0</v>
      </c>
      <c r="DJ504" s="163">
        <v>74</v>
      </c>
      <c r="DK504" s="163">
        <v>0</v>
      </c>
      <c r="DL504" s="163">
        <v>0</v>
      </c>
      <c r="DM504" s="163">
        <v>7</v>
      </c>
      <c r="DN504" s="163">
        <v>2</v>
      </c>
      <c r="DO504" s="163">
        <v>4</v>
      </c>
      <c r="DP504" s="165">
        <v>73.2</v>
      </c>
      <c r="DQ504" s="165"/>
      <c r="DR504" s="165">
        <v>73.200000762939396</v>
      </c>
      <c r="DS504" s="163">
        <v>282</v>
      </c>
      <c r="DT504" s="163">
        <v>40</v>
      </c>
      <c r="DU504" s="163">
        <v>20</v>
      </c>
      <c r="DV504" s="163">
        <v>16</v>
      </c>
      <c r="DW504" s="163">
        <v>5</v>
      </c>
      <c r="DX504" s="163">
        <v>23</v>
      </c>
      <c r="DY504" s="163">
        <v>4</v>
      </c>
      <c r="DZ504" s="163">
        <v>6</v>
      </c>
      <c r="EA504" s="163">
        <v>2</v>
      </c>
      <c r="EB504" s="163">
        <v>1</v>
      </c>
      <c r="EC504" s="163">
        <v>81</v>
      </c>
      <c r="ED504" s="165">
        <v>9.8959284558817</v>
      </c>
      <c r="EE504" s="165">
        <v>2.80995499364542</v>
      </c>
      <c r="EF504" s="165">
        <v>0.61085978122726503</v>
      </c>
      <c r="EG504" s="165">
        <v>4.8868782498181202</v>
      </c>
      <c r="EH504" s="166">
        <v>0.85520369371817095</v>
      </c>
      <c r="EI504" s="165">
        <v>67.679139426306705</v>
      </c>
      <c r="EJ504" s="164">
        <v>0.158102766798418</v>
      </c>
      <c r="EK504" s="164">
        <v>0.209580838323353</v>
      </c>
      <c r="EL504" s="283">
        <v>0.42941176399999997</v>
      </c>
      <c r="EM504" s="283">
        <v>0.170588235</v>
      </c>
      <c r="EN504" s="283">
        <v>0.4</v>
      </c>
      <c r="EO504" s="283">
        <v>6.3953490000000002E-2</v>
      </c>
      <c r="EP504" s="283">
        <v>0.37790698</v>
      </c>
      <c r="EQ504" s="283">
        <v>0.18394949999999999</v>
      </c>
      <c r="ER504" s="165">
        <v>-0.43726118464989799</v>
      </c>
      <c r="ES504" s="166">
        <v>1.9547512999272401</v>
      </c>
      <c r="ET504" s="166">
        <v>3.1</v>
      </c>
      <c r="EU504" s="166">
        <v>3.0309420149145798</v>
      </c>
      <c r="EV504" s="166">
        <v>3.54437850289235</v>
      </c>
      <c r="EW504" s="166">
        <v>3.1016585227242799</v>
      </c>
      <c r="EX504" s="289">
        <v>1.3001518249511701</v>
      </c>
    </row>
    <row r="505" spans="1:159" ht="13" customHeight="1">
      <c r="A505" s="160" t="s">
        <v>13</v>
      </c>
      <c r="B505" s="160">
        <v>11717</v>
      </c>
      <c r="C505" s="160">
        <v>17722</v>
      </c>
      <c r="D505" s="160">
        <v>656730</v>
      </c>
      <c r="E505" s="160" t="s">
        <v>563</v>
      </c>
      <c r="G505" s="175"/>
      <c r="H505" s="162" t="s">
        <v>2321</v>
      </c>
      <c r="I505" s="162" t="s">
        <v>551</v>
      </c>
      <c r="J505" s="161">
        <v>30</v>
      </c>
      <c r="K505" s="161">
        <v>1</v>
      </c>
      <c r="M505" s="184" t="s">
        <v>837</v>
      </c>
      <c r="Z505" s="163"/>
      <c r="AS505" s="283"/>
      <c r="AT505" s="283"/>
      <c r="AU505" s="283"/>
      <c r="AV505" s="283"/>
      <c r="AW505" s="283"/>
      <c r="AX505" s="283"/>
      <c r="AY505" s="363"/>
      <c r="AZ505" s="283"/>
      <c r="BA505" s="283"/>
      <c r="BB505" s="283"/>
      <c r="BC505" s="283"/>
      <c r="BD505" s="164"/>
      <c r="BE505" s="164"/>
      <c r="BF505" s="164"/>
      <c r="BG505" s="164"/>
      <c r="BH505" s="164"/>
      <c r="BI505" s="164"/>
      <c r="BJ505" s="165"/>
      <c r="BK505" s="164"/>
      <c r="BL505" s="165"/>
      <c r="BM505" s="165"/>
      <c r="BN505" s="165"/>
      <c r="BO505" s="165"/>
      <c r="BP505" s="165"/>
      <c r="BQ505" s="165"/>
      <c r="BR505" s="165"/>
      <c r="BS505" s="289"/>
      <c r="BT505" s="297">
        <v>48</v>
      </c>
      <c r="BU505" s="284">
        <v>46.1</v>
      </c>
      <c r="BV505" s="298">
        <v>-1</v>
      </c>
      <c r="BW505" s="297"/>
      <c r="BX505" s="297"/>
      <c r="BY505" s="297"/>
      <c r="BZ505" s="297"/>
      <c r="CA505" s="284"/>
      <c r="CB505" s="298"/>
      <c r="CC505" s="297"/>
      <c r="CD505" s="284"/>
      <c r="CE505" s="352"/>
      <c r="CF505" s="298"/>
      <c r="CG505" s="297"/>
      <c r="CH505" s="284"/>
      <c r="CI505" s="352"/>
      <c r="CJ505" s="298"/>
      <c r="CK505" s="297"/>
      <c r="CL505" s="284"/>
      <c r="CM505" s="352"/>
      <c r="CN505" s="298"/>
      <c r="CO505" s="297"/>
      <c r="CP505" s="284"/>
      <c r="CQ505" s="352"/>
      <c r="CR505" s="298"/>
      <c r="CS505" s="297"/>
      <c r="CT505" s="284"/>
      <c r="CU505" s="352"/>
      <c r="CV505" s="352"/>
      <c r="CW505" s="298"/>
      <c r="CX505" s="297"/>
      <c r="CY505" s="284"/>
      <c r="CZ505" s="352"/>
      <c r="DA505" s="352"/>
      <c r="DB505" s="298"/>
      <c r="DC505" s="297"/>
      <c r="DD505" s="284"/>
      <c r="DE505" s="352"/>
      <c r="DF505" s="352"/>
      <c r="DG505" s="298"/>
      <c r="DH505" s="320">
        <v>-1</v>
      </c>
      <c r="DI505" s="319">
        <v>0</v>
      </c>
      <c r="DJ505" s="163">
        <v>48</v>
      </c>
      <c r="DK505" s="163">
        <v>0</v>
      </c>
      <c r="DL505" s="163">
        <v>0</v>
      </c>
      <c r="DM505" s="163">
        <v>1</v>
      </c>
      <c r="DN505" s="163">
        <v>3</v>
      </c>
      <c r="DO505" s="163">
        <v>21</v>
      </c>
      <c r="DP505" s="165">
        <v>46.1</v>
      </c>
      <c r="DQ505" s="165"/>
      <c r="DR505" s="165">
        <v>46.099998474121001</v>
      </c>
      <c r="DS505" s="163">
        <v>183</v>
      </c>
      <c r="DT505" s="163">
        <v>33</v>
      </c>
      <c r="DU505" s="163">
        <v>16</v>
      </c>
      <c r="DV505" s="163">
        <v>14</v>
      </c>
      <c r="DW505" s="163">
        <v>4</v>
      </c>
      <c r="DX505" s="163">
        <v>14</v>
      </c>
      <c r="DY505" s="163">
        <v>4</v>
      </c>
      <c r="DZ505" s="163">
        <v>1</v>
      </c>
      <c r="EA505" s="163">
        <v>4</v>
      </c>
      <c r="EB505" s="163">
        <v>0</v>
      </c>
      <c r="EC505" s="163">
        <v>50</v>
      </c>
      <c r="ED505" s="165">
        <v>9.7122312819920005</v>
      </c>
      <c r="EE505" s="165">
        <v>2.7194247589577598</v>
      </c>
      <c r="EF505" s="165">
        <v>0.77697850255935996</v>
      </c>
      <c r="EG505" s="165">
        <v>6.4100726461147204</v>
      </c>
      <c r="EH505" s="166">
        <v>1.0143886005636</v>
      </c>
      <c r="EI505" s="165">
        <v>78.764257094072505</v>
      </c>
      <c r="EJ505" s="164">
        <v>0.19642857142857101</v>
      </c>
      <c r="EK505" s="164">
        <v>0.25438596491227999</v>
      </c>
      <c r="EL505" s="283">
        <v>0.33333333300000001</v>
      </c>
      <c r="EM505" s="283">
        <v>0.17094017</v>
      </c>
      <c r="EN505" s="283">
        <v>0.49572649499999999</v>
      </c>
      <c r="EO505" s="283">
        <v>7.6271190000000003E-2</v>
      </c>
      <c r="EP505" s="283">
        <v>0.42372881000000001</v>
      </c>
      <c r="EQ505" s="283">
        <v>0.13922155999999999</v>
      </c>
      <c r="ER505" s="165">
        <v>8.4376808253199403E-2</v>
      </c>
      <c r="ES505" s="166">
        <v>2.7194247589577598</v>
      </c>
      <c r="ET505" s="166">
        <v>2.92</v>
      </c>
      <c r="EU505" s="166">
        <v>3.1019404244184701</v>
      </c>
      <c r="EV505" s="166">
        <v>3.8724894229821101</v>
      </c>
      <c r="EW505" s="166">
        <v>3.3122466467880698</v>
      </c>
      <c r="EX505" s="289">
        <v>1.00517058372497</v>
      </c>
    </row>
    <row r="506" spans="1:159" ht="13" customHeight="1">
      <c r="A506" s="160" t="s">
        <v>13</v>
      </c>
      <c r="B506" s="160">
        <v>12682</v>
      </c>
      <c r="C506" s="160">
        <v>21741</v>
      </c>
      <c r="D506" s="160">
        <v>665871</v>
      </c>
      <c r="E506" s="160" t="s">
        <v>129</v>
      </c>
      <c r="G506" s="175"/>
      <c r="H506" s="162" t="s">
        <v>2984</v>
      </c>
      <c r="I506" s="162" t="s">
        <v>131</v>
      </c>
      <c r="J506" s="160">
        <v>26</v>
      </c>
      <c r="K506" s="161">
        <v>1</v>
      </c>
      <c r="M506" s="184" t="s">
        <v>837</v>
      </c>
      <c r="Z506" s="163"/>
      <c r="AS506" s="283"/>
      <c r="AT506" s="283"/>
      <c r="AU506" s="283"/>
      <c r="AV506" s="283"/>
      <c r="AW506" s="283"/>
      <c r="AX506" s="283"/>
      <c r="AY506" s="363"/>
      <c r="AZ506" s="283"/>
      <c r="BA506" s="283"/>
      <c r="BB506" s="283"/>
      <c r="BC506" s="283"/>
      <c r="BD506" s="164"/>
      <c r="BE506" s="164"/>
      <c r="BF506" s="164"/>
      <c r="BG506" s="164"/>
      <c r="BH506" s="164"/>
      <c r="BI506" s="164"/>
      <c r="BJ506" s="165"/>
      <c r="BK506" s="164"/>
      <c r="BL506" s="165"/>
      <c r="BM506" s="165"/>
      <c r="BN506" s="165"/>
      <c r="BO506" s="165"/>
      <c r="BP506" s="165"/>
      <c r="BQ506" s="165"/>
      <c r="BR506" s="165"/>
      <c r="BS506" s="289"/>
      <c r="BT506" s="297">
        <v>29</v>
      </c>
      <c r="BU506" s="284">
        <v>147</v>
      </c>
      <c r="BV506" s="298">
        <v>2</v>
      </c>
      <c r="BW506" s="297"/>
      <c r="BX506" s="297"/>
      <c r="BY506" s="297"/>
      <c r="BZ506" s="297"/>
      <c r="CA506" s="284"/>
      <c r="CB506" s="298"/>
      <c r="CC506" s="297"/>
      <c r="CD506" s="284"/>
      <c r="CE506" s="352"/>
      <c r="CF506" s="298"/>
      <c r="CG506" s="297"/>
      <c r="CH506" s="284"/>
      <c r="CI506" s="352"/>
      <c r="CJ506" s="298"/>
      <c r="CK506" s="297"/>
      <c r="CL506" s="284"/>
      <c r="CM506" s="352"/>
      <c r="CN506" s="298"/>
      <c r="CO506" s="297"/>
      <c r="CP506" s="284"/>
      <c r="CQ506" s="352"/>
      <c r="CR506" s="298"/>
      <c r="CS506" s="297"/>
      <c r="CT506" s="284"/>
      <c r="CU506" s="352"/>
      <c r="CV506" s="352"/>
      <c r="CW506" s="298"/>
      <c r="CX506" s="297"/>
      <c r="CY506" s="284"/>
      <c r="CZ506" s="352"/>
      <c r="DA506" s="352"/>
      <c r="DB506" s="298"/>
      <c r="DC506" s="297"/>
      <c r="DD506" s="284"/>
      <c r="DE506" s="352"/>
      <c r="DF506" s="352"/>
      <c r="DG506" s="298"/>
      <c r="DH506" s="320">
        <v>2</v>
      </c>
      <c r="DI506" s="319">
        <v>0</v>
      </c>
      <c r="DJ506" s="163">
        <v>29</v>
      </c>
      <c r="DK506" s="163">
        <v>29</v>
      </c>
      <c r="DL506" s="163">
        <v>0</v>
      </c>
      <c r="DM506" s="163">
        <v>7</v>
      </c>
      <c r="DN506" s="163">
        <v>6</v>
      </c>
      <c r="DO506" s="163">
        <v>0</v>
      </c>
      <c r="DP506" s="165">
        <v>147</v>
      </c>
      <c r="DQ506" s="165">
        <v>147</v>
      </c>
      <c r="DR506" s="165"/>
      <c r="DS506" s="163">
        <v>638</v>
      </c>
      <c r="DT506" s="163">
        <v>143</v>
      </c>
      <c r="DU506" s="163">
        <v>64</v>
      </c>
      <c r="DV506" s="163">
        <v>61</v>
      </c>
      <c r="DW506" s="163">
        <v>20</v>
      </c>
      <c r="DX506" s="163">
        <v>63</v>
      </c>
      <c r="DY506" s="163">
        <v>0</v>
      </c>
      <c r="DZ506" s="163">
        <v>5</v>
      </c>
      <c r="EA506" s="163">
        <v>5</v>
      </c>
      <c r="EB506" s="163">
        <v>0</v>
      </c>
      <c r="EC506" s="163">
        <v>124</v>
      </c>
      <c r="ED506" s="165">
        <v>7.59183673469387</v>
      </c>
      <c r="EE506" s="165">
        <v>3.8571428571428501</v>
      </c>
      <c r="EF506" s="165">
        <v>1.22448979591836</v>
      </c>
      <c r="EG506" s="165">
        <v>8.75510204081632</v>
      </c>
      <c r="EH506" s="166">
        <v>1.40136054421768</v>
      </c>
      <c r="EI506" s="165">
        <v>108.811477302607</v>
      </c>
      <c r="EJ506" s="164">
        <v>0.25087719298245598</v>
      </c>
      <c r="EK506" s="164">
        <v>0.28873239436619702</v>
      </c>
      <c r="EL506" s="283">
        <v>0.43607305899999999</v>
      </c>
      <c r="EM506" s="283">
        <v>0.178082191</v>
      </c>
      <c r="EN506" s="283">
        <v>0.38584474800000002</v>
      </c>
      <c r="EO506" s="283">
        <v>8.7443950000000006E-2</v>
      </c>
      <c r="EP506" s="283">
        <v>0.39237667999999998</v>
      </c>
      <c r="EQ506" s="283">
        <v>6.6193849999999999E-2</v>
      </c>
      <c r="ER506" s="165">
        <v>0.83273731168416598</v>
      </c>
      <c r="ES506" s="166">
        <v>3.7346938775510199</v>
      </c>
      <c r="ET506" s="166">
        <v>4.97</v>
      </c>
      <c r="EU506" s="166">
        <v>4.6360763880671199</v>
      </c>
      <c r="EV506" s="166">
        <v>4.6057755255374699</v>
      </c>
      <c r="EW506" s="166">
        <v>4.71925660923762</v>
      </c>
      <c r="EX506" s="289">
        <v>0.99666184186935403</v>
      </c>
    </row>
    <row r="507" spans="1:159" ht="13" customHeight="1">
      <c r="A507" s="160" t="s">
        <v>13</v>
      </c>
      <c r="B507" s="160">
        <v>12337</v>
      </c>
      <c r="C507" s="160">
        <v>23313</v>
      </c>
      <c r="D507" s="160">
        <v>676130</v>
      </c>
      <c r="E507" s="160" t="s">
        <v>345</v>
      </c>
      <c r="G507" s="175"/>
      <c r="H507" s="162" t="s">
        <v>3027</v>
      </c>
      <c r="I507" s="162" t="s">
        <v>565</v>
      </c>
      <c r="J507" s="160">
        <v>26</v>
      </c>
      <c r="K507" s="161">
        <v>1</v>
      </c>
      <c r="Z507" s="163"/>
      <c r="AS507" s="283"/>
      <c r="AT507" s="283"/>
      <c r="AU507" s="283"/>
      <c r="AV507" s="283"/>
      <c r="AW507" s="283"/>
      <c r="AX507" s="283"/>
      <c r="AY507" s="363"/>
      <c r="AZ507" s="283"/>
      <c r="BA507" s="283"/>
      <c r="BB507" s="283"/>
      <c r="BC507" s="283"/>
      <c r="BD507" s="164"/>
      <c r="BE507" s="164"/>
      <c r="BF507" s="164"/>
      <c r="BG507" s="164"/>
      <c r="BH507" s="164"/>
      <c r="BI507" s="164"/>
      <c r="BJ507" s="165"/>
      <c r="BK507" s="164"/>
      <c r="BL507" s="165"/>
      <c r="BM507" s="165"/>
      <c r="BN507" s="165"/>
      <c r="BO507" s="165"/>
      <c r="BP507" s="165"/>
      <c r="BQ507" s="165"/>
      <c r="BR507" s="165"/>
      <c r="BS507" s="289"/>
      <c r="BT507" s="297">
        <v>30</v>
      </c>
      <c r="BU507" s="284">
        <v>74</v>
      </c>
      <c r="BV507" s="298">
        <v>2</v>
      </c>
      <c r="BW507" s="297"/>
      <c r="BX507" s="297"/>
      <c r="BY507" s="297"/>
      <c r="BZ507" s="297"/>
      <c r="CA507" s="284"/>
      <c r="CB507" s="298"/>
      <c r="CC507" s="297"/>
      <c r="CD507" s="284"/>
      <c r="CE507" s="352"/>
      <c r="CF507" s="298"/>
      <c r="CG507" s="297"/>
      <c r="CH507" s="284"/>
      <c r="CI507" s="352"/>
      <c r="CJ507" s="298"/>
      <c r="CK507" s="297"/>
      <c r="CL507" s="284"/>
      <c r="CM507" s="352"/>
      <c r="CN507" s="298"/>
      <c r="CO507" s="297"/>
      <c r="CP507" s="284"/>
      <c r="CQ507" s="352"/>
      <c r="CR507" s="298"/>
      <c r="CS507" s="297"/>
      <c r="CT507" s="284"/>
      <c r="CU507" s="352"/>
      <c r="CV507" s="352"/>
      <c r="CW507" s="298"/>
      <c r="CX507" s="297"/>
      <c r="CY507" s="284"/>
      <c r="CZ507" s="352"/>
      <c r="DA507" s="352"/>
      <c r="DB507" s="298"/>
      <c r="DC507" s="297"/>
      <c r="DD507" s="284"/>
      <c r="DE507" s="352"/>
      <c r="DF507" s="352"/>
      <c r="DG507" s="298"/>
      <c r="DH507" s="320">
        <v>2</v>
      </c>
      <c r="DI507" s="319">
        <v>0</v>
      </c>
      <c r="DJ507" s="163">
        <v>30</v>
      </c>
      <c r="DK507" s="163">
        <v>7</v>
      </c>
      <c r="DL507" s="163">
        <v>0</v>
      </c>
      <c r="DM507" s="163">
        <v>7</v>
      </c>
      <c r="DN507" s="163">
        <v>3</v>
      </c>
      <c r="DO507" s="163">
        <v>3</v>
      </c>
      <c r="DP507" s="165">
        <v>74</v>
      </c>
      <c r="DQ507" s="165">
        <v>38</v>
      </c>
      <c r="DR507" s="165">
        <v>36</v>
      </c>
      <c r="DS507" s="163">
        <v>294</v>
      </c>
      <c r="DT507" s="163">
        <v>41</v>
      </c>
      <c r="DU507" s="163">
        <v>21</v>
      </c>
      <c r="DV507" s="163">
        <v>21</v>
      </c>
      <c r="DW507" s="163">
        <v>6</v>
      </c>
      <c r="DX507" s="163">
        <v>38</v>
      </c>
      <c r="DY507" s="163">
        <v>0</v>
      </c>
      <c r="DZ507" s="163">
        <v>5</v>
      </c>
      <c r="EA507" s="163">
        <v>2</v>
      </c>
      <c r="EB507" s="163">
        <v>1</v>
      </c>
      <c r="EC507" s="163">
        <v>79</v>
      </c>
      <c r="ED507" s="165">
        <v>9.6081086034057499</v>
      </c>
      <c r="EE507" s="165">
        <v>4.6216218598660497</v>
      </c>
      <c r="EF507" s="165">
        <v>0.72972976734727202</v>
      </c>
      <c r="EG507" s="165">
        <v>4.9864867435396896</v>
      </c>
      <c r="EH507" s="166">
        <v>1.0675676226006301</v>
      </c>
      <c r="EI507" s="165">
        <v>82.893449951138095</v>
      </c>
      <c r="EJ507" s="164">
        <v>0.16334661354581601</v>
      </c>
      <c r="EK507" s="164">
        <v>0.210843373493975</v>
      </c>
      <c r="EL507" s="283">
        <v>0.41520467799999999</v>
      </c>
      <c r="EM507" s="283">
        <v>0.175438596</v>
      </c>
      <c r="EN507" s="283">
        <v>0.40935672499999998</v>
      </c>
      <c r="EO507" s="283">
        <v>7.5581400000000007E-2</v>
      </c>
      <c r="EP507" s="283">
        <v>0.37790698</v>
      </c>
      <c r="EQ507" s="283">
        <v>0.12919052</v>
      </c>
      <c r="ER507" s="165">
        <v>-0.27759619012248699</v>
      </c>
      <c r="ES507" s="166">
        <v>2.55405418571545</v>
      </c>
      <c r="ET507" s="166">
        <v>3.51</v>
      </c>
      <c r="EU507" s="166">
        <v>3.8288508292616799</v>
      </c>
      <c r="EV507" s="166">
        <v>4.2051665470910899</v>
      </c>
      <c r="EW507" s="166">
        <v>4.1126081922816704</v>
      </c>
      <c r="EX507" s="289">
        <v>0.95731589198112399</v>
      </c>
    </row>
    <row r="508" spans="1:159" ht="13" customHeight="1">
      <c r="A508" s="160" t="s">
        <v>13</v>
      </c>
      <c r="B508" s="160">
        <v>10047</v>
      </c>
      <c r="C508" s="160">
        <v>12857</v>
      </c>
      <c r="D508" s="160">
        <v>542888</v>
      </c>
      <c r="E508" s="160" t="s">
        <v>3331</v>
      </c>
      <c r="G508" s="175"/>
      <c r="H508" s="168" t="s">
        <v>910</v>
      </c>
      <c r="I508" s="169" t="s">
        <v>321</v>
      </c>
      <c r="J508" s="170">
        <v>33</v>
      </c>
      <c r="K508" s="161">
        <v>1</v>
      </c>
      <c r="M508" s="184" t="s">
        <v>837</v>
      </c>
      <c r="Z508" s="163"/>
      <c r="AS508" s="283"/>
      <c r="AT508" s="283"/>
      <c r="AU508" s="283"/>
      <c r="AV508" s="283"/>
      <c r="AW508" s="283"/>
      <c r="AX508" s="283"/>
      <c r="AY508" s="363"/>
      <c r="AZ508" s="283"/>
      <c r="BA508" s="283"/>
      <c r="BB508" s="283"/>
      <c r="BC508" s="283"/>
      <c r="BD508" s="164"/>
      <c r="BE508" s="164"/>
      <c r="BF508" s="164"/>
      <c r="BG508" s="164"/>
      <c r="BH508" s="164"/>
      <c r="BI508" s="164"/>
      <c r="BJ508" s="165"/>
      <c r="BK508" s="164"/>
      <c r="BL508" s="165"/>
      <c r="BM508" s="165"/>
      <c r="BN508" s="165"/>
      <c r="BO508" s="165"/>
      <c r="BP508" s="165"/>
      <c r="BQ508" s="165"/>
      <c r="BR508" s="165"/>
      <c r="BS508" s="289"/>
      <c r="BT508" s="297">
        <v>57</v>
      </c>
      <c r="BU508" s="284">
        <v>66.2</v>
      </c>
      <c r="BV508" s="298">
        <v>-3</v>
      </c>
      <c r="BW508" s="297"/>
      <c r="BX508" s="297"/>
      <c r="BY508" s="297"/>
      <c r="BZ508" s="297"/>
      <c r="CA508" s="284"/>
      <c r="CB508" s="298"/>
      <c r="CC508" s="297"/>
      <c r="CD508" s="284"/>
      <c r="CE508" s="352"/>
      <c r="CF508" s="298"/>
      <c r="CG508" s="297"/>
      <c r="CH508" s="284"/>
      <c r="CI508" s="352"/>
      <c r="CJ508" s="298"/>
      <c r="CK508" s="297"/>
      <c r="CL508" s="284"/>
      <c r="CM508" s="352"/>
      <c r="CN508" s="298"/>
      <c r="CO508" s="297"/>
      <c r="CP508" s="284"/>
      <c r="CQ508" s="352"/>
      <c r="CR508" s="298"/>
      <c r="CS508" s="297"/>
      <c r="CT508" s="284"/>
      <c r="CU508" s="352"/>
      <c r="CV508" s="352"/>
      <c r="CW508" s="298"/>
      <c r="CX508" s="297"/>
      <c r="CY508" s="284"/>
      <c r="CZ508" s="352"/>
      <c r="DA508" s="352"/>
      <c r="DB508" s="298"/>
      <c r="DC508" s="297"/>
      <c r="DD508" s="284"/>
      <c r="DE508" s="352"/>
      <c r="DF508" s="352"/>
      <c r="DG508" s="298"/>
      <c r="DH508" s="320">
        <v>-3</v>
      </c>
      <c r="DI508" s="319">
        <v>0</v>
      </c>
      <c r="DJ508" s="163">
        <v>57</v>
      </c>
      <c r="DK508" s="163">
        <v>7</v>
      </c>
      <c r="DL508" s="163">
        <v>0</v>
      </c>
      <c r="DM508" s="163">
        <v>3</v>
      </c>
      <c r="DN508" s="163">
        <v>3</v>
      </c>
      <c r="DO508" s="163">
        <v>1</v>
      </c>
      <c r="DP508" s="165">
        <v>66.2</v>
      </c>
      <c r="DQ508" s="165">
        <v>12</v>
      </c>
      <c r="DR508" s="165">
        <v>53.500000476837101</v>
      </c>
      <c r="DS508" s="163">
        <v>295</v>
      </c>
      <c r="DT508" s="163">
        <v>77</v>
      </c>
      <c r="DU508" s="163">
        <v>38</v>
      </c>
      <c r="DV508" s="163">
        <v>36</v>
      </c>
      <c r="DW508" s="163">
        <v>6</v>
      </c>
      <c r="DX508" s="163">
        <v>25</v>
      </c>
      <c r="DY508" s="163">
        <v>0</v>
      </c>
      <c r="DZ508" s="163">
        <v>2</v>
      </c>
      <c r="EA508" s="163">
        <v>1</v>
      </c>
      <c r="EB508" s="163">
        <v>1</v>
      </c>
      <c r="EC508" s="163">
        <v>66</v>
      </c>
      <c r="ED508" s="165">
        <v>8.9100009771824897</v>
      </c>
      <c r="EE508" s="165">
        <v>3.3750003701448801</v>
      </c>
      <c r="EF508" s="165">
        <v>0.81000008883477204</v>
      </c>
      <c r="EG508" s="165">
        <v>10.395001140046199</v>
      </c>
      <c r="EH508" s="166">
        <v>1.53000016779901</v>
      </c>
      <c r="EI508" s="165">
        <v>121.316040092378</v>
      </c>
      <c r="EJ508" s="164">
        <v>0.28731343283582</v>
      </c>
      <c r="EK508" s="164">
        <v>0.36224489795918302</v>
      </c>
      <c r="EL508" s="283">
        <v>0.358208955</v>
      </c>
      <c r="EM508" s="283">
        <v>0.248756218</v>
      </c>
      <c r="EN508" s="283">
        <v>0.39303482499999998</v>
      </c>
      <c r="EO508" s="283">
        <v>8.910891E-2</v>
      </c>
      <c r="EP508" s="283">
        <v>0.38118812000000002</v>
      </c>
      <c r="EQ508" s="283">
        <v>9.1809180000000004E-2</v>
      </c>
      <c r="ER508" s="165">
        <v>0.35705431770159701</v>
      </c>
      <c r="ES508" s="166">
        <v>4.8600005330086304</v>
      </c>
      <c r="ET508" s="166">
        <v>5.0999999999999996</v>
      </c>
      <c r="EU508" s="166">
        <v>3.5716886773824701</v>
      </c>
      <c r="EV508" s="166">
        <v>4.1935333683725702</v>
      </c>
      <c r="EW508" s="166">
        <v>3.9456346073072401</v>
      </c>
      <c r="EX508" s="289">
        <v>0.68432949855923597</v>
      </c>
    </row>
    <row r="509" spans="1:159" ht="13" customHeight="1">
      <c r="A509" s="160" t="s">
        <v>13</v>
      </c>
      <c r="B509" s="160">
        <v>8180</v>
      </c>
      <c r="C509" s="160">
        <v>2036</v>
      </c>
      <c r="D509" s="160">
        <v>477132</v>
      </c>
      <c r="E509" s="160" t="s">
        <v>15</v>
      </c>
      <c r="G509" s="175"/>
      <c r="H509" s="168" t="s">
        <v>573</v>
      </c>
      <c r="I509" s="169" t="s">
        <v>574</v>
      </c>
      <c r="J509" s="170">
        <v>36</v>
      </c>
      <c r="K509" s="161">
        <v>1</v>
      </c>
      <c r="M509" s="184" t="s">
        <v>46</v>
      </c>
      <c r="Z509" s="163"/>
      <c r="AS509" s="283"/>
      <c r="AT509" s="283"/>
      <c r="AU509" s="283"/>
      <c r="AV509" s="283"/>
      <c r="AW509" s="283"/>
      <c r="AX509" s="283"/>
      <c r="AY509" s="363"/>
      <c r="AZ509" s="283"/>
      <c r="BA509" s="283"/>
      <c r="BB509" s="283"/>
      <c r="BC509" s="283"/>
      <c r="BD509" s="164"/>
      <c r="BE509" s="164"/>
      <c r="BF509" s="164"/>
      <c r="BG509" s="164"/>
      <c r="BH509" s="164"/>
      <c r="BI509" s="164"/>
      <c r="BJ509" s="165"/>
      <c r="BK509" s="164"/>
      <c r="BL509" s="165"/>
      <c r="BM509" s="165"/>
      <c r="BN509" s="165"/>
      <c r="BO509" s="165"/>
      <c r="BP509" s="165"/>
      <c r="BQ509" s="165"/>
      <c r="BR509" s="165"/>
      <c r="BS509" s="289"/>
      <c r="BT509" s="297">
        <v>7</v>
      </c>
      <c r="BU509" s="284">
        <v>30</v>
      </c>
      <c r="BV509" s="298">
        <v>0</v>
      </c>
      <c r="BW509" s="297"/>
      <c r="BX509" s="297"/>
      <c r="BY509" s="297"/>
      <c r="BZ509" s="297"/>
      <c r="CA509" s="284"/>
      <c r="CB509" s="298"/>
      <c r="CC509" s="297"/>
      <c r="CD509" s="284"/>
      <c r="CE509" s="352"/>
      <c r="CF509" s="298"/>
      <c r="CG509" s="297"/>
      <c r="CH509" s="284"/>
      <c r="CI509" s="352"/>
      <c r="CJ509" s="298"/>
      <c r="CK509" s="297"/>
      <c r="CL509" s="284"/>
      <c r="CM509" s="352"/>
      <c r="CN509" s="298"/>
      <c r="CO509" s="297"/>
      <c r="CP509" s="284"/>
      <c r="CQ509" s="352"/>
      <c r="CR509" s="298"/>
      <c r="CS509" s="297"/>
      <c r="CT509" s="284"/>
      <c r="CU509" s="352"/>
      <c r="CV509" s="352"/>
      <c r="CW509" s="298"/>
      <c r="CX509" s="297"/>
      <c r="CY509" s="284"/>
      <c r="CZ509" s="352"/>
      <c r="DA509" s="352"/>
      <c r="DB509" s="298"/>
      <c r="DC509" s="297"/>
      <c r="DD509" s="284"/>
      <c r="DE509" s="352"/>
      <c r="DF509" s="352"/>
      <c r="DG509" s="298"/>
      <c r="DH509" s="320">
        <v>0</v>
      </c>
      <c r="DI509" s="319">
        <v>0</v>
      </c>
      <c r="DJ509" s="163">
        <v>7</v>
      </c>
      <c r="DK509" s="163">
        <v>7</v>
      </c>
      <c r="DL509" s="163">
        <v>0</v>
      </c>
      <c r="DM509" s="163">
        <v>2</v>
      </c>
      <c r="DN509" s="163">
        <v>2</v>
      </c>
      <c r="DO509" s="163">
        <v>0</v>
      </c>
      <c r="DP509" s="165">
        <v>30</v>
      </c>
      <c r="DQ509" s="165">
        <v>30</v>
      </c>
      <c r="DR509" s="165"/>
      <c r="DS509" s="163">
        <v>133</v>
      </c>
      <c r="DT509" s="163">
        <v>36</v>
      </c>
      <c r="DU509" s="163">
        <v>19</v>
      </c>
      <c r="DV509" s="163">
        <v>15</v>
      </c>
      <c r="DW509" s="163">
        <v>2</v>
      </c>
      <c r="DX509" s="163">
        <v>9</v>
      </c>
      <c r="DY509" s="163">
        <v>1</v>
      </c>
      <c r="DZ509" s="163">
        <v>2</v>
      </c>
      <c r="EA509" s="163">
        <v>2</v>
      </c>
      <c r="EB509" s="163">
        <v>1</v>
      </c>
      <c r="EC509" s="163">
        <v>24</v>
      </c>
      <c r="ED509" s="165">
        <v>7.2000004577637</v>
      </c>
      <c r="EE509" s="165">
        <v>2.70000017166138</v>
      </c>
      <c r="EF509" s="165">
        <v>0.600000038146975</v>
      </c>
      <c r="EG509" s="165">
        <v>10.8000006866455</v>
      </c>
      <c r="EH509" s="166">
        <v>1.50000009536743</v>
      </c>
      <c r="EI509" s="165">
        <v>116.47054500317699</v>
      </c>
      <c r="EJ509" s="164">
        <v>0.29508196721311403</v>
      </c>
      <c r="EK509" s="164">
        <v>0.35416666666666602</v>
      </c>
      <c r="EL509" s="283">
        <v>0.38541666600000002</v>
      </c>
      <c r="EM509" s="283">
        <v>0.27083333300000001</v>
      </c>
      <c r="EN509" s="283">
        <v>0.34375</v>
      </c>
      <c r="EO509" s="283">
        <v>4.0816329999999998E-2</v>
      </c>
      <c r="EP509" s="283">
        <v>0.40816327000000002</v>
      </c>
      <c r="EQ509" s="283">
        <v>0.10515873000000001</v>
      </c>
      <c r="ER509" s="165">
        <v>6.56346262808475E-2</v>
      </c>
      <c r="ES509" s="166">
        <v>4.5000002861023098</v>
      </c>
      <c r="ET509" s="166">
        <v>4.43</v>
      </c>
      <c r="EU509" s="166">
        <v>3.5333553229437902</v>
      </c>
      <c r="EV509" s="166">
        <v>4.3300043905299903</v>
      </c>
      <c r="EW509" s="166">
        <v>4.5148361210085604</v>
      </c>
      <c r="EX509" s="289">
        <v>0.63917070627212502</v>
      </c>
    </row>
    <row r="510" spans="1:159" ht="13" customHeight="1">
      <c r="A510" s="160" t="s">
        <v>13</v>
      </c>
      <c r="B510" s="160">
        <v>10691</v>
      </c>
      <c r="C510" s="160">
        <v>14771</v>
      </c>
      <c r="D510" s="160">
        <v>641941</v>
      </c>
      <c r="E510" s="160" t="s">
        <v>188</v>
      </c>
      <c r="G510" s="175"/>
      <c r="H510" s="168" t="s">
        <v>3</v>
      </c>
      <c r="I510" s="169" t="s">
        <v>122</v>
      </c>
      <c r="J510" s="170">
        <v>33</v>
      </c>
      <c r="K510" s="161">
        <v>1</v>
      </c>
      <c r="M510" s="184" t="s">
        <v>837</v>
      </c>
      <c r="Z510" s="163"/>
      <c r="AS510" s="283"/>
      <c r="AT510" s="283"/>
      <c r="AU510" s="283"/>
      <c r="AV510" s="283"/>
      <c r="AW510" s="283"/>
      <c r="AX510" s="283"/>
      <c r="AY510" s="363"/>
      <c r="AZ510" s="283"/>
      <c r="BA510" s="283"/>
      <c r="BB510" s="283"/>
      <c r="BC510" s="283"/>
      <c r="BD510" s="164"/>
      <c r="BE510" s="164"/>
      <c r="BF510" s="164"/>
      <c r="BG510" s="164"/>
      <c r="BH510" s="164"/>
      <c r="BI510" s="164"/>
      <c r="BJ510" s="165"/>
      <c r="BK510" s="164"/>
      <c r="BL510" s="165"/>
      <c r="BM510" s="165"/>
      <c r="BN510" s="165"/>
      <c r="BO510" s="165"/>
      <c r="BP510" s="165"/>
      <c r="BQ510" s="165"/>
      <c r="BR510" s="165"/>
      <c r="BS510" s="289"/>
      <c r="BT510" s="297">
        <v>38</v>
      </c>
      <c r="BU510" s="284">
        <v>38</v>
      </c>
      <c r="BV510" s="298">
        <v>1</v>
      </c>
      <c r="BW510" s="297"/>
      <c r="BX510" s="297"/>
      <c r="BY510" s="297"/>
      <c r="BZ510" s="297"/>
      <c r="CA510" s="284"/>
      <c r="CB510" s="298"/>
      <c r="CC510" s="297"/>
      <c r="CD510" s="284"/>
      <c r="CE510" s="352"/>
      <c r="CF510" s="298"/>
      <c r="CG510" s="297"/>
      <c r="CH510" s="284"/>
      <c r="CI510" s="352"/>
      <c r="CJ510" s="298"/>
      <c r="CK510" s="297"/>
      <c r="CL510" s="284"/>
      <c r="CM510" s="352"/>
      <c r="CN510" s="298"/>
      <c r="CO510" s="297"/>
      <c r="CP510" s="284"/>
      <c r="CQ510" s="352"/>
      <c r="CR510" s="298"/>
      <c r="CS510" s="297"/>
      <c r="CT510" s="284"/>
      <c r="CU510" s="352"/>
      <c r="CV510" s="352"/>
      <c r="CW510" s="298"/>
      <c r="CX510" s="297"/>
      <c r="CY510" s="284"/>
      <c r="CZ510" s="352"/>
      <c r="DA510" s="352"/>
      <c r="DB510" s="298"/>
      <c r="DC510" s="297"/>
      <c r="DD510" s="284"/>
      <c r="DE510" s="352"/>
      <c r="DF510" s="352"/>
      <c r="DG510" s="298"/>
      <c r="DH510" s="320">
        <v>1</v>
      </c>
      <c r="DI510" s="319">
        <v>0</v>
      </c>
      <c r="DJ510" s="163">
        <v>38</v>
      </c>
      <c r="DK510" s="163">
        <v>1</v>
      </c>
      <c r="DL510" s="163">
        <v>0</v>
      </c>
      <c r="DM510" s="163">
        <v>4</v>
      </c>
      <c r="DN510" s="163">
        <v>5</v>
      </c>
      <c r="DO510" s="163">
        <v>1</v>
      </c>
      <c r="DP510" s="165">
        <v>38</v>
      </c>
      <c r="DQ510" s="165">
        <v>2</v>
      </c>
      <c r="DR510" s="165">
        <v>36</v>
      </c>
      <c r="DS510" s="163">
        <v>158</v>
      </c>
      <c r="DT510" s="163">
        <v>40</v>
      </c>
      <c r="DU510" s="163">
        <v>20</v>
      </c>
      <c r="DV510" s="163">
        <v>19</v>
      </c>
      <c r="DW510" s="163">
        <v>6</v>
      </c>
      <c r="DX510" s="163">
        <v>11</v>
      </c>
      <c r="DY510" s="163">
        <v>0</v>
      </c>
      <c r="DZ510" s="163">
        <v>0</v>
      </c>
      <c r="EA510" s="163">
        <v>0</v>
      </c>
      <c r="EB510" s="163">
        <v>1</v>
      </c>
      <c r="EC510" s="163">
        <v>44</v>
      </c>
      <c r="ED510" s="165">
        <v>10.4210536777148</v>
      </c>
      <c r="EE510" s="165">
        <v>2.6052634194287099</v>
      </c>
      <c r="EF510" s="165">
        <v>1.4210527742338399</v>
      </c>
      <c r="EG510" s="165">
        <v>9.4736851615589703</v>
      </c>
      <c r="EH510" s="166">
        <v>1.3421053978875199</v>
      </c>
      <c r="EI510" s="165">
        <v>104.21049147025199</v>
      </c>
      <c r="EJ510" s="164">
        <v>0.27210884353741499</v>
      </c>
      <c r="EK510" s="164">
        <v>0.35051546391752503</v>
      </c>
      <c r="EL510" s="283">
        <v>0.31372549</v>
      </c>
      <c r="EM510" s="283">
        <v>0.21568627400000001</v>
      </c>
      <c r="EN510" s="283">
        <v>0.47058823500000002</v>
      </c>
      <c r="EO510" s="283">
        <v>8.7378639999999994E-2</v>
      </c>
      <c r="EP510" s="283">
        <v>0.50485437</v>
      </c>
      <c r="EQ510" s="283">
        <v>0.14141413999999999</v>
      </c>
      <c r="ER510" s="165">
        <v>-6.0683043004169102E-2</v>
      </c>
      <c r="ES510" s="166">
        <v>4.5000004517405099</v>
      </c>
      <c r="ET510" s="166">
        <v>4.05</v>
      </c>
      <c r="EU510" s="166">
        <v>3.7719518516202402</v>
      </c>
      <c r="EV510" s="166">
        <v>3.6293478376146799</v>
      </c>
      <c r="EW510" s="166">
        <v>3.1941429930618002</v>
      </c>
      <c r="EX510" s="289">
        <v>0.49692164361476898</v>
      </c>
    </row>
    <row r="511" spans="1:159" ht="13" customHeight="1">
      <c r="A511" s="160" t="s">
        <v>13</v>
      </c>
      <c r="B511" s="160">
        <v>10178</v>
      </c>
      <c r="C511" s="160">
        <v>14874</v>
      </c>
      <c r="D511" s="160">
        <v>594580</v>
      </c>
      <c r="E511" s="160" t="s">
        <v>188</v>
      </c>
      <c r="G511" s="175"/>
      <c r="H511" s="162" t="s">
        <v>2262</v>
      </c>
      <c r="I511" s="162" t="s">
        <v>72</v>
      </c>
      <c r="J511" s="161">
        <v>32</v>
      </c>
      <c r="K511" s="161">
        <v>1</v>
      </c>
      <c r="M511" s="184" t="s">
        <v>46</v>
      </c>
      <c r="Z511" s="163"/>
      <c r="AS511" s="283"/>
      <c r="AT511" s="283"/>
      <c r="AU511" s="283"/>
      <c r="AV511" s="283"/>
      <c r="AW511" s="283"/>
      <c r="AX511" s="283"/>
      <c r="AY511" s="363"/>
      <c r="AZ511" s="283"/>
      <c r="BA511" s="283"/>
      <c r="BB511" s="283"/>
      <c r="BC511" s="283"/>
      <c r="BD511" s="164"/>
      <c r="BE511" s="164"/>
      <c r="BF511" s="164"/>
      <c r="BG511" s="164"/>
      <c r="BH511" s="164"/>
      <c r="BI511" s="164"/>
      <c r="BJ511" s="165"/>
      <c r="BK511" s="164"/>
      <c r="BL511" s="165"/>
      <c r="BM511" s="165"/>
      <c r="BN511" s="165"/>
      <c r="BO511" s="165"/>
      <c r="BP511" s="165"/>
      <c r="BQ511" s="165"/>
      <c r="BR511" s="165"/>
      <c r="BS511" s="289"/>
      <c r="BT511" s="297">
        <v>48</v>
      </c>
      <c r="BU511" s="284">
        <v>37.200000000000003</v>
      </c>
      <c r="BV511" s="298">
        <v>0</v>
      </c>
      <c r="BW511" s="297"/>
      <c r="BX511" s="297"/>
      <c r="BY511" s="297"/>
      <c r="BZ511" s="297"/>
      <c r="CA511" s="284"/>
      <c r="CB511" s="298"/>
      <c r="CC511" s="297"/>
      <c r="CD511" s="284"/>
      <c r="CE511" s="352"/>
      <c r="CF511" s="298"/>
      <c r="CG511" s="297"/>
      <c r="CH511" s="284"/>
      <c r="CI511" s="352"/>
      <c r="CJ511" s="298"/>
      <c r="CK511" s="297"/>
      <c r="CL511" s="284"/>
      <c r="CM511" s="352"/>
      <c r="CN511" s="298"/>
      <c r="CO511" s="297"/>
      <c r="CP511" s="284"/>
      <c r="CQ511" s="352"/>
      <c r="CR511" s="298"/>
      <c r="CS511" s="297"/>
      <c r="CT511" s="284"/>
      <c r="CU511" s="352"/>
      <c r="CV511" s="352"/>
      <c r="CW511" s="298"/>
      <c r="CX511" s="297"/>
      <c r="CY511" s="284"/>
      <c r="CZ511" s="352"/>
      <c r="DA511" s="352"/>
      <c r="DB511" s="298"/>
      <c r="DC511" s="297"/>
      <c r="DD511" s="284"/>
      <c r="DE511" s="352"/>
      <c r="DF511" s="352"/>
      <c r="DG511" s="298"/>
      <c r="DH511" s="320">
        <v>0</v>
      </c>
      <c r="DI511" s="319">
        <v>0</v>
      </c>
      <c r="DJ511" s="163">
        <v>48</v>
      </c>
      <c r="DK511" s="163">
        <v>0</v>
      </c>
      <c r="DL511" s="163">
        <v>0</v>
      </c>
      <c r="DM511" s="163">
        <v>3</v>
      </c>
      <c r="DN511" s="163">
        <v>2</v>
      </c>
      <c r="DO511" s="163">
        <v>0</v>
      </c>
      <c r="DP511" s="165">
        <v>37.200000000000003</v>
      </c>
      <c r="DQ511" s="165"/>
      <c r="DR511" s="165">
        <v>37.200000762939403</v>
      </c>
      <c r="DS511" s="163">
        <v>152</v>
      </c>
      <c r="DT511" s="163">
        <v>27</v>
      </c>
      <c r="DU511" s="163">
        <v>16</v>
      </c>
      <c r="DV511" s="163">
        <v>14</v>
      </c>
      <c r="DW511" s="163">
        <v>3</v>
      </c>
      <c r="DX511" s="163">
        <v>14</v>
      </c>
      <c r="DY511" s="163">
        <v>2</v>
      </c>
      <c r="DZ511" s="163">
        <v>2</v>
      </c>
      <c r="EA511" s="163">
        <v>0</v>
      </c>
      <c r="EB511" s="163">
        <v>0</v>
      </c>
      <c r="EC511" s="163">
        <v>38</v>
      </c>
      <c r="ED511" s="165">
        <v>9.0796484698131099</v>
      </c>
      <c r="EE511" s="165">
        <v>3.3451336467732502</v>
      </c>
      <c r="EF511" s="165">
        <v>0.71681435287998196</v>
      </c>
      <c r="EG511" s="165">
        <v>6.4513291759198399</v>
      </c>
      <c r="EH511" s="166">
        <v>1.0884958691881199</v>
      </c>
      <c r="EI511" s="165">
        <v>84.518466038492306</v>
      </c>
      <c r="EJ511" s="164">
        <v>0.19852941176470501</v>
      </c>
      <c r="EK511" s="164">
        <v>0.25263157894736799</v>
      </c>
      <c r="EL511" s="283">
        <v>0.46875</v>
      </c>
      <c r="EM511" s="283">
        <v>0.14583333300000001</v>
      </c>
      <c r="EN511" s="283">
        <v>0.38541666600000002</v>
      </c>
      <c r="EO511" s="283">
        <v>6.1224489999999999E-2</v>
      </c>
      <c r="EP511" s="283">
        <v>0.36734694000000001</v>
      </c>
      <c r="EQ511" s="283">
        <v>0.10416667</v>
      </c>
      <c r="ER511" s="165">
        <v>-4.47731890213919E-2</v>
      </c>
      <c r="ES511" s="166">
        <v>3.3451336467732502</v>
      </c>
      <c r="ET511" s="166">
        <v>2.92</v>
      </c>
      <c r="EU511" s="166">
        <v>3.45872411006434</v>
      </c>
      <c r="EV511" s="166">
        <v>3.9086682450948298</v>
      </c>
      <c r="EW511" s="166">
        <v>3.6003498121731199</v>
      </c>
      <c r="EX511" s="289">
        <v>0.45382151007652199</v>
      </c>
    </row>
    <row r="512" spans="1:159" ht="13" customHeight="1">
      <c r="A512" s="160" t="s">
        <v>13</v>
      </c>
      <c r="B512" s="160">
        <v>10492</v>
      </c>
      <c r="C512" s="160">
        <v>18335</v>
      </c>
      <c r="D512" s="160">
        <v>622251</v>
      </c>
      <c r="E512" s="160" t="s">
        <v>567</v>
      </c>
      <c r="G512" s="175"/>
      <c r="H512" s="168" t="s">
        <v>1052</v>
      </c>
      <c r="I512" s="169" t="s">
        <v>533</v>
      </c>
      <c r="J512" s="170">
        <v>30</v>
      </c>
      <c r="K512" s="161">
        <v>1</v>
      </c>
      <c r="M512" s="184" t="s">
        <v>837</v>
      </c>
      <c r="Z512" s="163"/>
      <c r="AS512" s="283"/>
      <c r="AT512" s="283"/>
      <c r="AU512" s="283"/>
      <c r="AV512" s="283"/>
      <c r="AW512" s="283"/>
      <c r="AX512" s="283"/>
      <c r="AY512" s="363"/>
      <c r="AZ512" s="283"/>
      <c r="BA512" s="283"/>
      <c r="BB512" s="283"/>
      <c r="BC512" s="283"/>
      <c r="BD512" s="164"/>
      <c r="BE512" s="164"/>
      <c r="BF512" s="164"/>
      <c r="BG512" s="164"/>
      <c r="BH512" s="164"/>
      <c r="BI512" s="164"/>
      <c r="BJ512" s="165"/>
      <c r="BK512" s="164"/>
      <c r="BL512" s="165"/>
      <c r="BM512" s="165"/>
      <c r="BN512" s="165"/>
      <c r="BO512" s="165"/>
      <c r="BP512" s="165"/>
      <c r="BQ512" s="165"/>
      <c r="BR512" s="165"/>
      <c r="BS512" s="289"/>
      <c r="BT512" s="297">
        <v>25</v>
      </c>
      <c r="BU512" s="284">
        <v>24.1</v>
      </c>
      <c r="BV512" s="298">
        <v>0</v>
      </c>
      <c r="BW512" s="297"/>
      <c r="BX512" s="297"/>
      <c r="BY512" s="297"/>
      <c r="BZ512" s="297"/>
      <c r="CA512" s="284"/>
      <c r="CB512" s="298"/>
      <c r="CC512" s="297"/>
      <c r="CD512" s="284"/>
      <c r="CE512" s="352"/>
      <c r="CF512" s="298"/>
      <c r="CG512" s="297"/>
      <c r="CH512" s="284"/>
      <c r="CI512" s="352"/>
      <c r="CJ512" s="298"/>
      <c r="CK512" s="297"/>
      <c r="CL512" s="284"/>
      <c r="CM512" s="352"/>
      <c r="CN512" s="298"/>
      <c r="CO512" s="297"/>
      <c r="CP512" s="284"/>
      <c r="CQ512" s="352"/>
      <c r="CR512" s="298"/>
      <c r="CS512" s="297"/>
      <c r="CT512" s="284"/>
      <c r="CU512" s="352"/>
      <c r="CV512" s="352"/>
      <c r="CW512" s="298"/>
      <c r="CX512" s="297"/>
      <c r="CY512" s="284"/>
      <c r="CZ512" s="352"/>
      <c r="DA512" s="352"/>
      <c r="DB512" s="298"/>
      <c r="DC512" s="297"/>
      <c r="DD512" s="284"/>
      <c r="DE512" s="352"/>
      <c r="DF512" s="352"/>
      <c r="DG512" s="298"/>
      <c r="DH512" s="320">
        <v>0</v>
      </c>
      <c r="DI512" s="319">
        <v>0</v>
      </c>
      <c r="DJ512" s="163">
        <v>25</v>
      </c>
      <c r="DK512" s="163">
        <v>0</v>
      </c>
      <c r="DL512" s="163">
        <v>0</v>
      </c>
      <c r="DM512" s="163">
        <v>1</v>
      </c>
      <c r="DN512" s="163">
        <v>0</v>
      </c>
      <c r="DO512" s="163">
        <v>0</v>
      </c>
      <c r="DP512" s="165">
        <v>24.1</v>
      </c>
      <c r="DQ512" s="165"/>
      <c r="DR512" s="165">
        <v>24.100000381469702</v>
      </c>
      <c r="DS512" s="163">
        <v>102</v>
      </c>
      <c r="DT512" s="163">
        <v>17</v>
      </c>
      <c r="DU512" s="163">
        <v>12</v>
      </c>
      <c r="DV512" s="163">
        <v>10</v>
      </c>
      <c r="DW512" s="163">
        <v>0</v>
      </c>
      <c r="DX512" s="163">
        <v>14</v>
      </c>
      <c r="DY512" s="163">
        <v>0</v>
      </c>
      <c r="DZ512" s="163">
        <v>1</v>
      </c>
      <c r="EA512" s="163">
        <v>1</v>
      </c>
      <c r="EB512" s="163">
        <v>0</v>
      </c>
      <c r="EC512" s="163">
        <v>18</v>
      </c>
      <c r="ED512" s="165">
        <v>6.65753511631784</v>
      </c>
      <c r="EE512" s="165">
        <v>5.17808286824721</v>
      </c>
      <c r="EF512" s="165">
        <v>0</v>
      </c>
      <c r="EG512" s="165">
        <v>6.2876720543001801</v>
      </c>
      <c r="EH512" s="166">
        <v>1.27397276917193</v>
      </c>
      <c r="EI512" s="165">
        <v>101.769453686454</v>
      </c>
      <c r="EJ512" s="164">
        <v>0.195402298850574</v>
      </c>
      <c r="EK512" s="164">
        <v>0.24637681159420199</v>
      </c>
      <c r="EL512" s="283">
        <v>0.47058823500000002</v>
      </c>
      <c r="EM512" s="283">
        <v>0.17647058800000001</v>
      </c>
      <c r="EN512" s="283">
        <v>0.35294117600000002</v>
      </c>
      <c r="EO512" s="283">
        <v>2.8985509999999999E-2</v>
      </c>
      <c r="EP512" s="283">
        <v>0.34782608999999998</v>
      </c>
      <c r="EQ512" s="283">
        <v>0.10476190000000001</v>
      </c>
      <c r="ER512" s="165">
        <v>0.217444768827701</v>
      </c>
      <c r="ES512" s="166">
        <v>3.6986306201765702</v>
      </c>
      <c r="ET512" s="166">
        <v>4.4000000000000004</v>
      </c>
      <c r="EU512" s="166">
        <v>3.53655169498274</v>
      </c>
      <c r="EV512" s="166">
        <v>5.02794328732094</v>
      </c>
      <c r="EW512" s="166">
        <v>5.05641000269015</v>
      </c>
      <c r="EX512" s="289">
        <v>0.217062592506408</v>
      </c>
    </row>
    <row r="513" spans="1:272" ht="13" customHeight="1">
      <c r="A513" s="160" t="s">
        <v>13</v>
      </c>
      <c r="B513" s="160">
        <v>12208</v>
      </c>
      <c r="C513" s="160">
        <v>17888</v>
      </c>
      <c r="D513" s="160">
        <v>642048</v>
      </c>
      <c r="E513" s="160" t="s">
        <v>598</v>
      </c>
      <c r="G513" s="175"/>
      <c r="H513" s="162" t="s">
        <v>2330</v>
      </c>
      <c r="I513" s="162" t="s">
        <v>2331</v>
      </c>
      <c r="J513" s="161">
        <v>31</v>
      </c>
      <c r="K513" s="161">
        <v>1</v>
      </c>
      <c r="M513" s="184" t="s">
        <v>46</v>
      </c>
      <c r="Z513" s="163"/>
      <c r="AS513" s="283"/>
      <c r="AT513" s="283"/>
      <c r="AU513" s="283"/>
      <c r="AV513" s="283"/>
      <c r="AW513" s="283"/>
      <c r="AX513" s="283"/>
      <c r="AY513" s="363"/>
      <c r="AZ513" s="283"/>
      <c r="BA513" s="283"/>
      <c r="BB513" s="283"/>
      <c r="BC513" s="283"/>
      <c r="BD513" s="164"/>
      <c r="BE513" s="164"/>
      <c r="BF513" s="164"/>
      <c r="BG513" s="164"/>
      <c r="BH513" s="164"/>
      <c r="BI513" s="164"/>
      <c r="BJ513" s="165"/>
      <c r="BK513" s="164"/>
      <c r="BL513" s="165"/>
      <c r="BM513" s="165"/>
      <c r="BN513" s="165"/>
      <c r="BO513" s="165"/>
      <c r="BP513" s="165"/>
      <c r="BQ513" s="165"/>
      <c r="BR513" s="165"/>
      <c r="BS513" s="289"/>
      <c r="BT513" s="297">
        <v>53</v>
      </c>
      <c r="BU513" s="284">
        <v>38.200000000000003</v>
      </c>
      <c r="BV513" s="298">
        <v>0</v>
      </c>
      <c r="BW513" s="297"/>
      <c r="BX513" s="297"/>
      <c r="BY513" s="297"/>
      <c r="BZ513" s="297"/>
      <c r="CA513" s="284"/>
      <c r="CB513" s="298"/>
      <c r="CC513" s="297"/>
      <c r="CD513" s="284"/>
      <c r="CE513" s="352"/>
      <c r="CF513" s="298"/>
      <c r="CG513" s="297"/>
      <c r="CH513" s="284"/>
      <c r="CI513" s="352"/>
      <c r="CJ513" s="298"/>
      <c r="CK513" s="297"/>
      <c r="CL513" s="284"/>
      <c r="CM513" s="352"/>
      <c r="CN513" s="298"/>
      <c r="CO513" s="297"/>
      <c r="CP513" s="284"/>
      <c r="CQ513" s="352"/>
      <c r="CR513" s="298"/>
      <c r="CS513" s="297"/>
      <c r="CT513" s="284"/>
      <c r="CU513" s="352"/>
      <c r="CV513" s="352"/>
      <c r="CW513" s="298"/>
      <c r="CX513" s="297"/>
      <c r="CY513" s="284"/>
      <c r="CZ513" s="352"/>
      <c r="DA513" s="352"/>
      <c r="DB513" s="298"/>
      <c r="DC513" s="297"/>
      <c r="DD513" s="284"/>
      <c r="DE513" s="352"/>
      <c r="DF513" s="352"/>
      <c r="DG513" s="298"/>
      <c r="DH513" s="320">
        <v>0</v>
      </c>
      <c r="DI513" s="319">
        <v>0</v>
      </c>
      <c r="DJ513" s="163">
        <v>53</v>
      </c>
      <c r="DK513" s="163">
        <v>0</v>
      </c>
      <c r="DL513" s="163">
        <v>0</v>
      </c>
      <c r="DM513" s="163">
        <v>2</v>
      </c>
      <c r="DN513" s="163">
        <v>0</v>
      </c>
      <c r="DO513" s="163">
        <v>3</v>
      </c>
      <c r="DP513" s="165">
        <v>38.200000000000003</v>
      </c>
      <c r="DQ513" s="165"/>
      <c r="DR513" s="165">
        <v>38.200000762939403</v>
      </c>
      <c r="DS513" s="163">
        <v>166</v>
      </c>
      <c r="DT513" s="163">
        <v>35</v>
      </c>
      <c r="DU513" s="163">
        <v>15</v>
      </c>
      <c r="DV513" s="163">
        <v>15</v>
      </c>
      <c r="DW513" s="163">
        <v>3</v>
      </c>
      <c r="DX513" s="163">
        <v>18</v>
      </c>
      <c r="DY513" s="163">
        <v>3</v>
      </c>
      <c r="DZ513" s="163">
        <v>2</v>
      </c>
      <c r="EA513" s="163">
        <v>1</v>
      </c>
      <c r="EB513" s="163">
        <v>0</v>
      </c>
      <c r="EC513" s="163">
        <v>38</v>
      </c>
      <c r="ED513" s="165">
        <v>8.8448316583187196</v>
      </c>
      <c r="EE513" s="165">
        <v>4.1896571013088604</v>
      </c>
      <c r="EF513" s="165">
        <v>0.69827618355147802</v>
      </c>
      <c r="EG513" s="165">
        <v>8.14655547476724</v>
      </c>
      <c r="EH513" s="166">
        <v>1.37069028623067</v>
      </c>
      <c r="EI513" s="165">
        <v>109.49559125482401</v>
      </c>
      <c r="EJ513" s="164">
        <v>0.23972602739726001</v>
      </c>
      <c r="EK513" s="164">
        <v>0.30476190476190401</v>
      </c>
      <c r="EL513" s="283">
        <v>0.50925925900000002</v>
      </c>
      <c r="EM513" s="283">
        <v>0.19444444399999999</v>
      </c>
      <c r="EN513" s="283">
        <v>0.29629629600000001</v>
      </c>
      <c r="EO513" s="283">
        <v>4.6296299999999999E-2</v>
      </c>
      <c r="EP513" s="283">
        <v>0.27777777999999997</v>
      </c>
      <c r="EQ513" s="283">
        <v>0.11980831</v>
      </c>
      <c r="ER513" s="165">
        <v>0.24813472718235499</v>
      </c>
      <c r="ES513" s="166">
        <v>3.49138091775739</v>
      </c>
      <c r="ET513" s="166">
        <v>3.06</v>
      </c>
      <c r="EU513" s="166">
        <v>3.7615164930274498</v>
      </c>
      <c r="EV513" s="166">
        <v>4.0042932946588303</v>
      </c>
      <c r="EW513" s="166">
        <v>3.91556016579684</v>
      </c>
      <c r="EX513" s="289">
        <v>0.21537327766418399</v>
      </c>
    </row>
    <row r="514" spans="1:272" s="167" customFormat="1" ht="13" customHeight="1">
      <c r="A514" s="200" t="s">
        <v>13</v>
      </c>
      <c r="B514" s="200">
        <v>11230</v>
      </c>
      <c r="C514" s="200">
        <v>18864</v>
      </c>
      <c r="D514" s="200">
        <v>658648</v>
      </c>
      <c r="E514" s="200" t="s">
        <v>3331</v>
      </c>
      <c r="F514" s="160"/>
      <c r="G514" s="175"/>
      <c r="H514" s="206" t="s">
        <v>75</v>
      </c>
      <c r="I514" s="206" t="s">
        <v>591</v>
      </c>
      <c r="J514" s="175">
        <v>27</v>
      </c>
      <c r="K514" s="161">
        <v>1</v>
      </c>
      <c r="L514" s="175"/>
      <c r="M514" s="210" t="s">
        <v>837</v>
      </c>
      <c r="N514" s="211"/>
      <c r="O514" s="175"/>
      <c r="P514" s="175"/>
      <c r="Q514" s="175"/>
      <c r="R514" s="175"/>
      <c r="S514" s="175"/>
      <c r="T514" s="175"/>
      <c r="U514" s="175"/>
      <c r="V514" s="175"/>
      <c r="W514" s="175"/>
      <c r="X514" s="175"/>
      <c r="Y514" s="210"/>
      <c r="Z514" s="163"/>
      <c r="AA514" s="163"/>
      <c r="AB514" s="163"/>
      <c r="AC514" s="163"/>
      <c r="AD514" s="163"/>
      <c r="AE514" s="163"/>
      <c r="AF514" s="163"/>
      <c r="AG514" s="163"/>
      <c r="AH514" s="163"/>
      <c r="AI514" s="163"/>
      <c r="AJ514" s="163"/>
      <c r="AK514" s="163"/>
      <c r="AL514" s="163"/>
      <c r="AM514" s="163"/>
      <c r="AN514" s="163"/>
      <c r="AO514" s="163"/>
      <c r="AP514" s="163"/>
      <c r="AQ514" s="163"/>
      <c r="AR514" s="163"/>
      <c r="AS514" s="283"/>
      <c r="AT514" s="283"/>
      <c r="AU514" s="283"/>
      <c r="AV514" s="283"/>
      <c r="AW514" s="283"/>
      <c r="AX514" s="283"/>
      <c r="AY514" s="363"/>
      <c r="AZ514" s="283"/>
      <c r="BA514" s="283"/>
      <c r="BB514" s="283"/>
      <c r="BC514" s="283"/>
      <c r="BD514" s="164"/>
      <c r="BE514" s="164"/>
      <c r="BF514" s="164"/>
      <c r="BG514" s="164"/>
      <c r="BH514" s="164"/>
      <c r="BI514" s="164"/>
      <c r="BJ514" s="165"/>
      <c r="BK514" s="164"/>
      <c r="BL514" s="165"/>
      <c r="BM514" s="165"/>
      <c r="BN514" s="165"/>
      <c r="BO514" s="165"/>
      <c r="BP514" s="165"/>
      <c r="BQ514" s="165"/>
      <c r="BR514" s="165"/>
      <c r="BS514" s="289"/>
      <c r="BT514" s="297">
        <v>54</v>
      </c>
      <c r="BU514" s="284">
        <v>82.2</v>
      </c>
      <c r="BV514" s="298">
        <v>1</v>
      </c>
      <c r="BW514" s="297"/>
      <c r="BX514" s="297"/>
      <c r="BY514" s="297"/>
      <c r="BZ514" s="297"/>
      <c r="CA514" s="284"/>
      <c r="CB514" s="298"/>
      <c r="CC514" s="297"/>
      <c r="CD514" s="284"/>
      <c r="CE514" s="352"/>
      <c r="CF514" s="298"/>
      <c r="CG514" s="297"/>
      <c r="CH514" s="284"/>
      <c r="CI514" s="352"/>
      <c r="CJ514" s="298"/>
      <c r="CK514" s="297"/>
      <c r="CL514" s="284"/>
      <c r="CM514" s="352"/>
      <c r="CN514" s="298"/>
      <c r="CO514" s="297"/>
      <c r="CP514" s="284"/>
      <c r="CQ514" s="352"/>
      <c r="CR514" s="298"/>
      <c r="CS514" s="297"/>
      <c r="CT514" s="284"/>
      <c r="CU514" s="352"/>
      <c r="CV514" s="352"/>
      <c r="CW514" s="298"/>
      <c r="CX514" s="297"/>
      <c r="CY514" s="284"/>
      <c r="CZ514" s="352"/>
      <c r="DA514" s="352"/>
      <c r="DB514" s="298"/>
      <c r="DC514" s="297"/>
      <c r="DD514" s="284"/>
      <c r="DE514" s="352"/>
      <c r="DF514" s="352"/>
      <c r="DG514" s="298"/>
      <c r="DH514" s="320">
        <v>1</v>
      </c>
      <c r="DI514" s="319">
        <v>0</v>
      </c>
      <c r="DJ514" s="163">
        <v>54</v>
      </c>
      <c r="DK514" s="163">
        <v>0</v>
      </c>
      <c r="DL514" s="163">
        <v>0</v>
      </c>
      <c r="DM514" s="163">
        <v>6</v>
      </c>
      <c r="DN514" s="163">
        <v>1</v>
      </c>
      <c r="DO514" s="163">
        <v>1</v>
      </c>
      <c r="DP514" s="165">
        <v>82.2</v>
      </c>
      <c r="DQ514" s="165"/>
      <c r="DR514" s="165">
        <v>82.199996948242102</v>
      </c>
      <c r="DS514" s="163">
        <v>353</v>
      </c>
      <c r="DT514" s="163">
        <v>73</v>
      </c>
      <c r="DU514" s="163">
        <v>38</v>
      </c>
      <c r="DV514" s="163">
        <v>35</v>
      </c>
      <c r="DW514" s="163">
        <v>8</v>
      </c>
      <c r="DX514" s="163">
        <v>36</v>
      </c>
      <c r="DY514" s="163">
        <v>1</v>
      </c>
      <c r="DZ514" s="163">
        <v>4</v>
      </c>
      <c r="EA514" s="163">
        <v>7</v>
      </c>
      <c r="EB514" s="163">
        <v>0</v>
      </c>
      <c r="EC514" s="163">
        <v>82</v>
      </c>
      <c r="ED514" s="165">
        <v>8.9274204534002006</v>
      </c>
      <c r="EE514" s="165">
        <v>3.9193553210049599</v>
      </c>
      <c r="EF514" s="165">
        <v>0.87096784911221503</v>
      </c>
      <c r="EG514" s="165">
        <v>7.9475816231489604</v>
      </c>
      <c r="EH514" s="166">
        <v>1.3185485493504301</v>
      </c>
      <c r="EI514" s="165">
        <v>105.032724059145</v>
      </c>
      <c r="EJ514" s="164">
        <v>0.23322683706070199</v>
      </c>
      <c r="EK514" s="164">
        <v>0.29147982062780198</v>
      </c>
      <c r="EL514" s="283">
        <v>0.449781659</v>
      </c>
      <c r="EM514" s="283">
        <v>0.21834061099999999</v>
      </c>
      <c r="EN514" s="283">
        <v>0.33187772900000001</v>
      </c>
      <c r="EO514" s="283">
        <v>5.1948050000000003E-2</v>
      </c>
      <c r="EP514" s="283">
        <v>0.41558442000000001</v>
      </c>
      <c r="EQ514" s="283">
        <v>0.10119466000000001</v>
      </c>
      <c r="ER514" s="165">
        <v>0.97597477949647404</v>
      </c>
      <c r="ES514" s="166">
        <v>3.81048433986594</v>
      </c>
      <c r="ET514" s="166">
        <v>4.5199999999999996</v>
      </c>
      <c r="EU514" s="166">
        <v>3.89249517389193</v>
      </c>
      <c r="EV514" s="166">
        <v>4.02459187585655</v>
      </c>
      <c r="EW514" s="166">
        <v>3.8954073913420002</v>
      </c>
      <c r="EX514" s="289">
        <v>0.212134730070829</v>
      </c>
      <c r="EY514" s="291"/>
      <c r="EZ514" s="162"/>
      <c r="FA514" s="162"/>
      <c r="FB514" s="162"/>
      <c r="FC514" s="162"/>
      <c r="FD514" s="162"/>
      <c r="FE514" s="162"/>
      <c r="FF514" s="162"/>
      <c r="FG514" s="162"/>
      <c r="FH514" s="162"/>
      <c r="FI514" s="162"/>
      <c r="FJ514" s="162"/>
      <c r="FK514" s="162"/>
      <c r="FL514" s="162"/>
      <c r="FM514" s="162"/>
      <c r="FN514" s="162"/>
      <c r="FO514" s="162"/>
      <c r="FP514" s="162"/>
      <c r="FQ514" s="162"/>
      <c r="FR514" s="162"/>
      <c r="FS514" s="162"/>
      <c r="FT514" s="162"/>
      <c r="FU514" s="162"/>
      <c r="FV514" s="162"/>
      <c r="FW514" s="162"/>
      <c r="FX514" s="162"/>
      <c r="FY514" s="162"/>
      <c r="FZ514" s="162"/>
      <c r="GA514" s="162"/>
      <c r="GB514" s="162"/>
      <c r="GC514" s="162"/>
      <c r="GD514" s="162"/>
      <c r="GE514" s="162"/>
      <c r="GF514" s="162"/>
      <c r="GG514" s="162"/>
      <c r="GH514" s="162"/>
      <c r="GI514" s="162"/>
      <c r="GJ514" s="162"/>
      <c r="GK514" s="162"/>
      <c r="GL514" s="162"/>
      <c r="GM514" s="162"/>
      <c r="GN514" s="162"/>
      <c r="GO514" s="162"/>
      <c r="GP514" s="162"/>
      <c r="GQ514" s="162"/>
      <c r="GR514" s="162"/>
      <c r="GS514" s="162"/>
      <c r="GT514" s="162"/>
      <c r="GU514" s="162"/>
      <c r="GV514" s="162"/>
      <c r="GW514" s="162"/>
      <c r="GX514" s="162"/>
      <c r="GY514" s="162"/>
      <c r="GZ514" s="162"/>
      <c r="HA514" s="162"/>
      <c r="HB514" s="162"/>
      <c r="HC514" s="162"/>
      <c r="HD514" s="162"/>
      <c r="HE514" s="162"/>
      <c r="HF514" s="162"/>
      <c r="HG514" s="162"/>
      <c r="HH514" s="162"/>
      <c r="HI514" s="162"/>
      <c r="HJ514" s="162"/>
      <c r="HK514" s="162"/>
      <c r="HL514" s="162"/>
      <c r="HM514" s="162"/>
      <c r="HN514" s="162"/>
      <c r="HO514" s="162"/>
      <c r="HP514" s="162"/>
      <c r="HQ514" s="162"/>
      <c r="HR514" s="162"/>
      <c r="HS514" s="162"/>
      <c r="HT514" s="162"/>
      <c r="HU514" s="162"/>
      <c r="HV514" s="162"/>
      <c r="HW514" s="162"/>
      <c r="HX514" s="162"/>
      <c r="HY514" s="162"/>
      <c r="HZ514" s="162"/>
      <c r="IA514" s="162"/>
      <c r="IB514" s="162"/>
      <c r="IC514" s="162"/>
      <c r="ID514" s="162"/>
      <c r="IE514" s="162"/>
      <c r="IF514" s="162"/>
      <c r="IG514" s="162"/>
      <c r="IH514" s="162"/>
      <c r="II514" s="162"/>
      <c r="IJ514" s="162"/>
      <c r="IK514" s="162"/>
      <c r="IL514" s="162"/>
      <c r="IM514" s="162"/>
      <c r="IN514" s="162"/>
      <c r="IO514" s="162"/>
      <c r="IP514" s="162"/>
      <c r="IQ514" s="162"/>
      <c r="IR514" s="162"/>
      <c r="IS514" s="162"/>
      <c r="IT514" s="162"/>
      <c r="IU514" s="162"/>
      <c r="IV514" s="162"/>
      <c r="IW514" s="162"/>
      <c r="IX514" s="162"/>
      <c r="IY514" s="162"/>
      <c r="IZ514" s="162"/>
      <c r="JA514" s="162"/>
      <c r="JB514" s="162"/>
      <c r="JC514" s="162"/>
      <c r="JD514" s="162"/>
      <c r="JE514" s="162"/>
      <c r="JF514" s="162"/>
      <c r="JG514" s="162"/>
      <c r="JH514" s="162"/>
      <c r="JI514" s="162"/>
      <c r="JJ514" s="162"/>
      <c r="JK514" s="162"/>
      <c r="JL514" s="162"/>
    </row>
    <row r="515" spans="1:272" ht="13" customHeight="1">
      <c r="A515" s="160" t="s">
        <v>13</v>
      </c>
      <c r="B515" s="200">
        <v>12616</v>
      </c>
      <c r="C515" s="160">
        <v>22361</v>
      </c>
      <c r="D515" s="200">
        <v>670059</v>
      </c>
      <c r="E515" s="200" t="s">
        <v>438</v>
      </c>
      <c r="G515" s="175"/>
      <c r="H515" s="206" t="s">
        <v>3007</v>
      </c>
      <c r="I515" s="206" t="s">
        <v>802</v>
      </c>
      <c r="J515" s="200">
        <v>28</v>
      </c>
      <c r="K515" s="161">
        <v>1</v>
      </c>
      <c r="L515" s="175"/>
      <c r="M515" s="210" t="s">
        <v>837</v>
      </c>
      <c r="N515" s="211"/>
      <c r="O515" s="175"/>
      <c r="P515" s="175"/>
      <c r="Q515" s="175"/>
      <c r="R515" s="175"/>
      <c r="S515" s="175"/>
      <c r="T515" s="175"/>
      <c r="U515" s="175"/>
      <c r="V515" s="175"/>
      <c r="W515" s="175"/>
      <c r="X515" s="175"/>
      <c r="Y515" s="210"/>
      <c r="Z515" s="163"/>
      <c r="AS515" s="283"/>
      <c r="AT515" s="283"/>
      <c r="AU515" s="283"/>
      <c r="AV515" s="283"/>
      <c r="AW515" s="283"/>
      <c r="AX515" s="283"/>
      <c r="AY515" s="363"/>
      <c r="AZ515" s="283"/>
      <c r="BA515" s="283"/>
      <c r="BB515" s="283"/>
      <c r="BC515" s="283"/>
      <c r="BD515" s="164"/>
      <c r="BE515" s="164"/>
      <c r="BF515" s="164"/>
      <c r="BG515" s="164"/>
      <c r="BH515" s="164"/>
      <c r="BI515" s="164"/>
      <c r="BJ515" s="165"/>
      <c r="BK515" s="164"/>
      <c r="BL515" s="165"/>
      <c r="BM515" s="165"/>
      <c r="BN515" s="165"/>
      <c r="BO515" s="165"/>
      <c r="BP515" s="165"/>
      <c r="BQ515" s="165"/>
      <c r="BR515" s="165"/>
      <c r="BS515" s="289"/>
      <c r="BT515" s="297">
        <v>54</v>
      </c>
      <c r="BU515" s="284">
        <v>50</v>
      </c>
      <c r="BV515" s="298">
        <v>-1</v>
      </c>
      <c r="BW515" s="297"/>
      <c r="BX515" s="297"/>
      <c r="BY515" s="297"/>
      <c r="BZ515" s="297"/>
      <c r="CA515" s="284"/>
      <c r="CB515" s="298"/>
      <c r="CC515" s="297"/>
      <c r="CD515" s="284"/>
      <c r="CE515" s="352"/>
      <c r="CF515" s="298"/>
      <c r="CG515" s="297"/>
      <c r="CH515" s="284"/>
      <c r="CI515" s="352"/>
      <c r="CJ515" s="298"/>
      <c r="CK515" s="297"/>
      <c r="CL515" s="284"/>
      <c r="CM515" s="352"/>
      <c r="CN515" s="298"/>
      <c r="CO515" s="297"/>
      <c r="CP515" s="284"/>
      <c r="CQ515" s="352"/>
      <c r="CR515" s="298"/>
      <c r="CS515" s="297"/>
      <c r="CT515" s="284"/>
      <c r="CU515" s="352"/>
      <c r="CV515" s="352"/>
      <c r="CW515" s="298"/>
      <c r="CX515" s="297"/>
      <c r="CY515" s="284"/>
      <c r="CZ515" s="352"/>
      <c r="DA515" s="352"/>
      <c r="DB515" s="298"/>
      <c r="DC515" s="297"/>
      <c r="DD515" s="284"/>
      <c r="DE515" s="352"/>
      <c r="DF515" s="352"/>
      <c r="DG515" s="298"/>
      <c r="DH515" s="320">
        <v>-1</v>
      </c>
      <c r="DI515" s="319">
        <v>0</v>
      </c>
      <c r="DJ515" s="163">
        <v>55</v>
      </c>
      <c r="DK515" s="163">
        <v>0</v>
      </c>
      <c r="DL515" s="163">
        <v>0</v>
      </c>
      <c r="DM515" s="163">
        <v>3</v>
      </c>
      <c r="DN515" s="163">
        <v>6</v>
      </c>
      <c r="DO515" s="163">
        <v>0</v>
      </c>
      <c r="DP515" s="165">
        <v>51.1</v>
      </c>
      <c r="DQ515" s="165"/>
      <c r="DR515" s="165">
        <v>51.099998474121001</v>
      </c>
      <c r="DS515" s="163">
        <v>223</v>
      </c>
      <c r="DT515" s="163">
        <v>42</v>
      </c>
      <c r="DU515" s="163">
        <v>23</v>
      </c>
      <c r="DV515" s="163">
        <v>18</v>
      </c>
      <c r="DW515" s="163">
        <v>6</v>
      </c>
      <c r="DX515" s="163">
        <v>25</v>
      </c>
      <c r="DY515" s="163">
        <v>0</v>
      </c>
      <c r="DZ515" s="163">
        <v>5</v>
      </c>
      <c r="EA515" s="163">
        <v>2</v>
      </c>
      <c r="EB515" s="163">
        <v>0</v>
      </c>
      <c r="EC515" s="163">
        <v>56</v>
      </c>
      <c r="ED515" s="165">
        <v>9.81818352060899</v>
      </c>
      <c r="EE515" s="165">
        <v>4.38311764312901</v>
      </c>
      <c r="EF515" s="165">
        <v>1.0519482343509601</v>
      </c>
      <c r="EG515" s="165">
        <v>7.3636376404567399</v>
      </c>
      <c r="EH515" s="166">
        <v>1.30519503150952</v>
      </c>
      <c r="EI515" s="165">
        <v>101.344511326925</v>
      </c>
      <c r="EJ515" s="164">
        <v>0.21761658031087999</v>
      </c>
      <c r="EK515" s="164">
        <v>0.27480916030534303</v>
      </c>
      <c r="EL515" s="283">
        <v>0.375</v>
      </c>
      <c r="EM515" s="283">
        <v>0.20588235199999999</v>
      </c>
      <c r="EN515" s="283">
        <v>0.41911764699999998</v>
      </c>
      <c r="EO515" s="283">
        <v>0.10948905</v>
      </c>
      <c r="EP515" s="283">
        <v>0.37956203999999999</v>
      </c>
      <c r="EQ515" s="283">
        <v>0.12183908</v>
      </c>
      <c r="ER515" s="165">
        <v>0.20871734095866701</v>
      </c>
      <c r="ES515" s="166">
        <v>3.1558447030528902</v>
      </c>
      <c r="ET515" s="166">
        <v>4.16</v>
      </c>
      <c r="EU515" s="166">
        <v>4.2575979130327504</v>
      </c>
      <c r="EV515" s="166">
        <v>4.4171432883722703</v>
      </c>
      <c r="EW515" s="166">
        <v>3.90516988156475</v>
      </c>
      <c r="EX515" s="289">
        <v>0.154147192835807</v>
      </c>
    </row>
    <row r="516" spans="1:272" ht="13" customHeight="1">
      <c r="A516" s="160" t="s">
        <v>13</v>
      </c>
      <c r="B516" s="200">
        <v>11192</v>
      </c>
      <c r="C516" s="160">
        <v>16703</v>
      </c>
      <c r="D516" s="200">
        <v>657240</v>
      </c>
      <c r="E516" s="200" t="s">
        <v>129</v>
      </c>
      <c r="F516" s="200"/>
      <c r="G516" s="175"/>
      <c r="H516" s="162" t="s">
        <v>1815</v>
      </c>
      <c r="I516" s="162" t="s">
        <v>1816</v>
      </c>
      <c r="J516" s="161">
        <v>32</v>
      </c>
      <c r="K516" s="161">
        <v>1</v>
      </c>
      <c r="M516" s="184" t="s">
        <v>837</v>
      </c>
      <c r="Z516" s="163"/>
      <c r="AS516" s="283"/>
      <c r="AT516" s="283"/>
      <c r="AU516" s="283"/>
      <c r="AV516" s="283"/>
      <c r="AW516" s="283"/>
      <c r="AX516" s="283"/>
      <c r="AY516" s="363"/>
      <c r="AZ516" s="283"/>
      <c r="BA516" s="283"/>
      <c r="BB516" s="283"/>
      <c r="BC516" s="283"/>
      <c r="BD516" s="164"/>
      <c r="BE516" s="164"/>
      <c r="BF516" s="164"/>
      <c r="BG516" s="164"/>
      <c r="BH516" s="164"/>
      <c r="BI516" s="164"/>
      <c r="BJ516" s="165"/>
      <c r="BK516" s="164"/>
      <c r="BL516" s="165"/>
      <c r="BM516" s="165"/>
      <c r="BN516" s="165"/>
      <c r="BO516" s="165"/>
      <c r="BP516" s="165"/>
      <c r="BQ516" s="165"/>
      <c r="BR516" s="165"/>
      <c r="BS516" s="289"/>
      <c r="BT516" s="297">
        <v>15</v>
      </c>
      <c r="BU516" s="284">
        <v>15</v>
      </c>
      <c r="BV516" s="298">
        <v>0</v>
      </c>
      <c r="BW516" s="297"/>
      <c r="BX516" s="297"/>
      <c r="BY516" s="297"/>
      <c r="BZ516" s="297"/>
      <c r="CA516" s="284"/>
      <c r="CB516" s="298"/>
      <c r="CC516" s="297"/>
      <c r="CD516" s="284"/>
      <c r="CE516" s="352"/>
      <c r="CF516" s="298"/>
      <c r="CG516" s="297"/>
      <c r="CH516" s="284"/>
      <c r="CI516" s="352"/>
      <c r="CJ516" s="298"/>
      <c r="CK516" s="297"/>
      <c r="CL516" s="284"/>
      <c r="CM516" s="352"/>
      <c r="CN516" s="298"/>
      <c r="CO516" s="297"/>
      <c r="CP516" s="284"/>
      <c r="CQ516" s="352"/>
      <c r="CR516" s="298"/>
      <c r="CS516" s="297"/>
      <c r="CT516" s="284"/>
      <c r="CU516" s="352"/>
      <c r="CV516" s="352"/>
      <c r="CW516" s="298"/>
      <c r="CX516" s="297"/>
      <c r="CY516" s="284"/>
      <c r="CZ516" s="352"/>
      <c r="DA516" s="352"/>
      <c r="DB516" s="298"/>
      <c r="DC516" s="297"/>
      <c r="DD516" s="284"/>
      <c r="DE516" s="352"/>
      <c r="DF516" s="352"/>
      <c r="DG516" s="298"/>
      <c r="DH516" s="320">
        <v>0</v>
      </c>
      <c r="DI516" s="319">
        <v>0</v>
      </c>
      <c r="DJ516" s="163">
        <v>15</v>
      </c>
      <c r="DK516" s="163">
        <v>0</v>
      </c>
      <c r="DL516" s="163">
        <v>0</v>
      </c>
      <c r="DM516" s="163">
        <v>1</v>
      </c>
      <c r="DN516" s="163">
        <v>1</v>
      </c>
      <c r="DO516" s="163">
        <v>0</v>
      </c>
      <c r="DP516" s="165">
        <v>15</v>
      </c>
      <c r="DQ516" s="165"/>
      <c r="DR516" s="165">
        <v>15</v>
      </c>
      <c r="DS516" s="163">
        <v>74</v>
      </c>
      <c r="DT516" s="163">
        <v>18</v>
      </c>
      <c r="DU516" s="163">
        <v>11</v>
      </c>
      <c r="DV516" s="163">
        <v>11</v>
      </c>
      <c r="DW516" s="163">
        <v>0</v>
      </c>
      <c r="DX516" s="163">
        <v>9</v>
      </c>
      <c r="DY516" s="163">
        <v>0</v>
      </c>
      <c r="DZ516" s="163">
        <v>3</v>
      </c>
      <c r="EA516" s="163">
        <v>2</v>
      </c>
      <c r="EB516" s="163">
        <v>0</v>
      </c>
      <c r="EC516" s="163">
        <v>14</v>
      </c>
      <c r="ED516" s="165">
        <v>8.4000010681153707</v>
      </c>
      <c r="EE516" s="165">
        <v>5.4000006866455896</v>
      </c>
      <c r="EF516" s="165">
        <v>0</v>
      </c>
      <c r="EG516" s="165">
        <v>10.800001373291099</v>
      </c>
      <c r="EH516" s="166">
        <v>1.80000022888186</v>
      </c>
      <c r="EI516" s="165">
        <v>139.76466288981101</v>
      </c>
      <c r="EJ516" s="164">
        <v>0.29032258064516098</v>
      </c>
      <c r="EK516" s="164">
        <v>0.375</v>
      </c>
      <c r="EL516" s="283">
        <v>0.404255319</v>
      </c>
      <c r="EM516" s="283">
        <v>0.23404255299999999</v>
      </c>
      <c r="EN516" s="283">
        <v>0.36170212699999998</v>
      </c>
      <c r="EO516" s="283">
        <v>4.1666670000000003E-2</v>
      </c>
      <c r="EP516" s="283">
        <v>0.52083332999999998</v>
      </c>
      <c r="EQ516" s="283">
        <v>0.10256410000000001</v>
      </c>
      <c r="ER516" s="165">
        <v>-3.68570656410575E-2</v>
      </c>
      <c r="ES516" s="166">
        <v>6.6000008392335001</v>
      </c>
      <c r="ET516" s="166">
        <v>6.04</v>
      </c>
      <c r="EU516" s="166">
        <v>3.7000220341152699</v>
      </c>
      <c r="EV516" s="166">
        <v>5.4137414411929798</v>
      </c>
      <c r="EW516" s="166">
        <v>4.7348073982544996</v>
      </c>
      <c r="EX516" s="289">
        <v>9.5900282263755798E-2</v>
      </c>
    </row>
    <row r="517" spans="1:272" ht="13" customHeight="1">
      <c r="A517" s="160" t="s">
        <v>13</v>
      </c>
      <c r="B517" s="160">
        <v>12624</v>
      </c>
      <c r="C517" s="160">
        <v>21367</v>
      </c>
      <c r="D517" s="160">
        <v>657265</v>
      </c>
      <c r="E517" s="160" t="s">
        <v>213</v>
      </c>
      <c r="G517" s="175"/>
      <c r="H517" s="162" t="s">
        <v>2975</v>
      </c>
      <c r="I517" s="162" t="s">
        <v>265</v>
      </c>
      <c r="J517" s="160">
        <v>29</v>
      </c>
      <c r="K517" s="161">
        <v>1</v>
      </c>
      <c r="M517" s="184" t="s">
        <v>837</v>
      </c>
      <c r="Z517" s="163"/>
      <c r="AS517" s="283"/>
      <c r="AT517" s="283"/>
      <c r="AU517" s="283"/>
      <c r="AV517" s="283"/>
      <c r="AW517" s="283"/>
      <c r="AX517" s="283"/>
      <c r="AY517" s="363"/>
      <c r="AZ517" s="283"/>
      <c r="BA517" s="283"/>
      <c r="BB517" s="283"/>
      <c r="BC517" s="283"/>
      <c r="BD517" s="164"/>
      <c r="BE517" s="164"/>
      <c r="BF517" s="164"/>
      <c r="BG517" s="164"/>
      <c r="BH517" s="164"/>
      <c r="BI517" s="164"/>
      <c r="BJ517" s="165"/>
      <c r="BK517" s="164"/>
      <c r="BL517" s="165"/>
      <c r="BM517" s="165"/>
      <c r="BN517" s="165"/>
      <c r="BO517" s="165"/>
      <c r="BP517" s="165"/>
      <c r="BQ517" s="165"/>
      <c r="BR517" s="165"/>
      <c r="BS517" s="289"/>
      <c r="BT517" s="297">
        <v>10</v>
      </c>
      <c r="BU517" s="284">
        <v>11.2</v>
      </c>
      <c r="BV517" s="298">
        <v>0</v>
      </c>
      <c r="BW517" s="297"/>
      <c r="BX517" s="297"/>
      <c r="BY517" s="297"/>
      <c r="BZ517" s="297"/>
      <c r="CA517" s="284"/>
      <c r="CB517" s="298"/>
      <c r="CC517" s="297"/>
      <c r="CD517" s="284"/>
      <c r="CE517" s="352"/>
      <c r="CF517" s="298"/>
      <c r="CG517" s="297"/>
      <c r="CH517" s="284"/>
      <c r="CI517" s="352"/>
      <c r="CJ517" s="298"/>
      <c r="CK517" s="297"/>
      <c r="CL517" s="284"/>
      <c r="CM517" s="352"/>
      <c r="CN517" s="298"/>
      <c r="CO517" s="297"/>
      <c r="CP517" s="284"/>
      <c r="CQ517" s="352"/>
      <c r="CR517" s="298"/>
      <c r="CS517" s="297"/>
      <c r="CT517" s="284"/>
      <c r="CU517" s="352"/>
      <c r="CV517" s="352"/>
      <c r="CW517" s="298"/>
      <c r="CX517" s="297"/>
      <c r="CY517" s="284"/>
      <c r="CZ517" s="352"/>
      <c r="DA517" s="352"/>
      <c r="DB517" s="298"/>
      <c r="DC517" s="297"/>
      <c r="DD517" s="284"/>
      <c r="DE517" s="352"/>
      <c r="DF517" s="352"/>
      <c r="DG517" s="298"/>
      <c r="DH517" s="320">
        <v>0</v>
      </c>
      <c r="DI517" s="319">
        <v>0</v>
      </c>
      <c r="DJ517" s="163">
        <v>10</v>
      </c>
      <c r="DK517" s="163">
        <v>0</v>
      </c>
      <c r="DL517" s="163">
        <v>0</v>
      </c>
      <c r="DM517" s="163">
        <v>0</v>
      </c>
      <c r="DN517" s="163">
        <v>0</v>
      </c>
      <c r="DO517" s="163">
        <v>0</v>
      </c>
      <c r="DP517" s="165">
        <v>11.2</v>
      </c>
      <c r="DQ517" s="165"/>
      <c r="DR517" s="165">
        <v>11.199999809265099</v>
      </c>
      <c r="DS517" s="163">
        <v>47</v>
      </c>
      <c r="DT517" s="163">
        <v>11</v>
      </c>
      <c r="DU517" s="163">
        <v>3</v>
      </c>
      <c r="DV517" s="163">
        <v>3</v>
      </c>
      <c r="DW517" s="163">
        <v>1</v>
      </c>
      <c r="DX517" s="163">
        <v>3</v>
      </c>
      <c r="DY517" s="163">
        <v>0</v>
      </c>
      <c r="DZ517" s="163">
        <v>1</v>
      </c>
      <c r="EA517" s="163">
        <v>0</v>
      </c>
      <c r="EB517" s="163">
        <v>0</v>
      </c>
      <c r="EC517" s="163">
        <v>9</v>
      </c>
      <c r="ED517" s="165">
        <v>6.9428586562802197</v>
      </c>
      <c r="EE517" s="165">
        <v>2.3142862187600701</v>
      </c>
      <c r="EF517" s="165">
        <v>0.771428739586691</v>
      </c>
      <c r="EG517" s="165">
        <v>8.4857161354536004</v>
      </c>
      <c r="EH517" s="166">
        <v>1.20000026157929</v>
      </c>
      <c r="EI517" s="165">
        <v>95.860267974099997</v>
      </c>
      <c r="EJ517" s="164">
        <v>0.25581395348837199</v>
      </c>
      <c r="EK517" s="164">
        <v>0.30303030303030298</v>
      </c>
      <c r="EL517" s="283">
        <v>0.41176470500000001</v>
      </c>
      <c r="EM517" s="283">
        <v>0.29411764699999998</v>
      </c>
      <c r="EN517" s="283">
        <v>0.29411764699999998</v>
      </c>
      <c r="EO517" s="283">
        <v>8.8235289999999994E-2</v>
      </c>
      <c r="EP517" s="283">
        <v>0.38235293999999997</v>
      </c>
      <c r="EQ517" s="283">
        <v>5.7291670000000003E-2</v>
      </c>
      <c r="ER517" s="165">
        <v>0.378554908675591</v>
      </c>
      <c r="ES517" s="166">
        <v>2.3142862187600701</v>
      </c>
      <c r="ET517" s="166">
        <v>4.9000000000000004</v>
      </c>
      <c r="EU517" s="166">
        <v>3.7666887637547299</v>
      </c>
      <c r="EV517" s="166">
        <v>3.9484932321667401</v>
      </c>
      <c r="EW517" s="166">
        <v>3.88191481952525</v>
      </c>
      <c r="EX517" s="289">
        <v>5.3712170571088701E-2</v>
      </c>
    </row>
    <row r="518" spans="1:272" ht="13" customHeight="1">
      <c r="A518" s="160" t="s">
        <v>13</v>
      </c>
      <c r="B518" s="160">
        <v>9855</v>
      </c>
      <c r="C518" s="160">
        <v>16929</v>
      </c>
      <c r="D518" s="160">
        <v>657053</v>
      </c>
      <c r="E518" s="160" t="s">
        <v>164</v>
      </c>
      <c r="G518" s="175"/>
      <c r="H518" s="168" t="s">
        <v>876</v>
      </c>
      <c r="I518" s="169" t="s">
        <v>877</v>
      </c>
      <c r="J518" s="170">
        <v>28</v>
      </c>
      <c r="K518" s="161">
        <v>1</v>
      </c>
      <c r="M518" s="184" t="s">
        <v>837</v>
      </c>
      <c r="Z518" s="163"/>
      <c r="AS518" s="283"/>
      <c r="AT518" s="283"/>
      <c r="AU518" s="283"/>
      <c r="AV518" s="283"/>
      <c r="AW518" s="283"/>
      <c r="AX518" s="283"/>
      <c r="AY518" s="363"/>
      <c r="AZ518" s="283"/>
      <c r="BA518" s="283"/>
      <c r="BB518" s="283"/>
      <c r="BC518" s="283"/>
      <c r="BD518" s="164"/>
      <c r="BE518" s="164"/>
      <c r="BF518" s="164"/>
      <c r="BG518" s="164"/>
      <c r="BH518" s="164"/>
      <c r="BI518" s="164"/>
      <c r="BJ518" s="165"/>
      <c r="BK518" s="164"/>
      <c r="BL518" s="165"/>
      <c r="BM518" s="165"/>
      <c r="BN518" s="165"/>
      <c r="BO518" s="165"/>
      <c r="BP518" s="165"/>
      <c r="BQ518" s="165"/>
      <c r="BR518" s="165"/>
      <c r="BS518" s="289"/>
      <c r="BT518" s="297">
        <v>11</v>
      </c>
      <c r="BU518" s="284">
        <v>23</v>
      </c>
      <c r="BV518" s="298">
        <v>0</v>
      </c>
      <c r="BW518" s="297"/>
      <c r="BX518" s="297"/>
      <c r="BY518" s="297"/>
      <c r="BZ518" s="297"/>
      <c r="CA518" s="284"/>
      <c r="CB518" s="298"/>
      <c r="CC518" s="297"/>
      <c r="CD518" s="284"/>
      <c r="CE518" s="352"/>
      <c r="CF518" s="298"/>
      <c r="CG518" s="297"/>
      <c r="CH518" s="284"/>
      <c r="CI518" s="352"/>
      <c r="CJ518" s="298"/>
      <c r="CK518" s="297"/>
      <c r="CL518" s="284"/>
      <c r="CM518" s="352"/>
      <c r="CN518" s="298"/>
      <c r="CO518" s="297"/>
      <c r="CP518" s="284"/>
      <c r="CQ518" s="352"/>
      <c r="CR518" s="298"/>
      <c r="CS518" s="297"/>
      <c r="CT518" s="284"/>
      <c r="CU518" s="352"/>
      <c r="CV518" s="352"/>
      <c r="CW518" s="298"/>
      <c r="CX518" s="297"/>
      <c r="CY518" s="284"/>
      <c r="CZ518" s="352"/>
      <c r="DA518" s="352"/>
      <c r="DB518" s="298"/>
      <c r="DC518" s="297"/>
      <c r="DD518" s="284"/>
      <c r="DE518" s="352"/>
      <c r="DF518" s="352"/>
      <c r="DG518" s="298"/>
      <c r="DH518" s="320">
        <v>0</v>
      </c>
      <c r="DI518" s="319">
        <v>0</v>
      </c>
      <c r="DJ518" s="163">
        <v>11</v>
      </c>
      <c r="DK518" s="163">
        <v>0</v>
      </c>
      <c r="DL518" s="163">
        <v>0</v>
      </c>
      <c r="DM518" s="163">
        <v>1</v>
      </c>
      <c r="DN518" s="163">
        <v>2</v>
      </c>
      <c r="DO518" s="163">
        <v>0</v>
      </c>
      <c r="DP518" s="165">
        <v>23</v>
      </c>
      <c r="DQ518" s="165"/>
      <c r="DR518" s="165">
        <v>23</v>
      </c>
      <c r="DS518" s="163">
        <v>117</v>
      </c>
      <c r="DT518" s="163">
        <v>35</v>
      </c>
      <c r="DU518" s="163">
        <v>19</v>
      </c>
      <c r="DV518" s="163">
        <v>19</v>
      </c>
      <c r="DW518" s="163">
        <v>3</v>
      </c>
      <c r="DX518" s="163">
        <v>18</v>
      </c>
      <c r="DY518" s="163">
        <v>0</v>
      </c>
      <c r="DZ518" s="163">
        <v>1</v>
      </c>
      <c r="EA518" s="163">
        <v>1</v>
      </c>
      <c r="EB518" s="163">
        <v>0</v>
      </c>
      <c r="EC518" s="163">
        <v>26</v>
      </c>
      <c r="ED518" s="165">
        <v>10.1739147308871</v>
      </c>
      <c r="EE518" s="165">
        <v>7.0434794290757203</v>
      </c>
      <c r="EF518" s="165">
        <v>1.1739132381792801</v>
      </c>
      <c r="EG518" s="165">
        <v>13.695654445424999</v>
      </c>
      <c r="EH518" s="166">
        <v>2.3043482082778599</v>
      </c>
      <c r="EI518" s="165">
        <v>184.07949049980701</v>
      </c>
      <c r="EJ518" s="164">
        <v>0.35714285714285698</v>
      </c>
      <c r="EK518" s="164">
        <v>0.46376811594202899</v>
      </c>
      <c r="EL518" s="283">
        <v>0.51388888799999999</v>
      </c>
      <c r="EM518" s="283">
        <v>0.25</v>
      </c>
      <c r="EN518" s="283">
        <v>0.23611111100000001</v>
      </c>
      <c r="EO518" s="283">
        <v>5.5555559999999997E-2</v>
      </c>
      <c r="EP518" s="283">
        <v>0.375</v>
      </c>
      <c r="EQ518" s="283">
        <v>0.10794297</v>
      </c>
      <c r="ER518" s="165">
        <v>-0.13904614018017</v>
      </c>
      <c r="ES518" s="166">
        <v>7.4347838418021501</v>
      </c>
      <c r="ET518" s="166">
        <v>5.52</v>
      </c>
      <c r="EU518" s="166">
        <v>5.07973242851652</v>
      </c>
      <c r="EV518" s="166">
        <v>4.5017231081936799</v>
      </c>
      <c r="EW518" s="166">
        <v>4.60758172928176</v>
      </c>
      <c r="EX518" s="289">
        <v>-0.147101640701293</v>
      </c>
    </row>
    <row r="519" spans="1:272" ht="13" customHeight="1">
      <c r="A519" s="160" t="s">
        <v>13</v>
      </c>
      <c r="B519" s="160">
        <v>12756</v>
      </c>
      <c r="C519" s="160">
        <v>23443</v>
      </c>
      <c r="D519" s="160">
        <v>676680</v>
      </c>
      <c r="E519" s="160" t="s">
        <v>2172</v>
      </c>
      <c r="G519" s="175"/>
      <c r="H519" s="162" t="s">
        <v>3452</v>
      </c>
      <c r="I519" s="162" t="s">
        <v>248</v>
      </c>
      <c r="J519" s="160">
        <v>28</v>
      </c>
      <c r="K519" s="161">
        <v>1</v>
      </c>
      <c r="Z519" s="163"/>
      <c r="AS519" s="283"/>
      <c r="AT519" s="283"/>
      <c r="AU519" s="283"/>
      <c r="AV519" s="283"/>
      <c r="AW519" s="283"/>
      <c r="AX519" s="283"/>
      <c r="AY519" s="363"/>
      <c r="AZ519" s="283"/>
      <c r="BA519" s="283"/>
      <c r="BB519" s="283"/>
      <c r="BC519" s="283"/>
      <c r="BD519" s="164"/>
      <c r="BE519" s="164"/>
      <c r="BF519" s="164"/>
      <c r="BG519" s="164"/>
      <c r="BH519" s="164"/>
      <c r="BI519" s="164"/>
      <c r="BJ519" s="165"/>
      <c r="BK519" s="164"/>
      <c r="BL519" s="165"/>
      <c r="BM519" s="165"/>
      <c r="BN519" s="165"/>
      <c r="BO519" s="165"/>
      <c r="BP519" s="165"/>
      <c r="BQ519" s="165"/>
      <c r="BR519" s="165"/>
      <c r="BS519" s="289"/>
      <c r="BT519" s="297">
        <v>18</v>
      </c>
      <c r="BU519" s="284">
        <v>14.2</v>
      </c>
      <c r="BV519" s="298">
        <v>1</v>
      </c>
      <c r="BW519" s="297"/>
      <c r="BX519" s="297"/>
      <c r="BY519" s="297"/>
      <c r="BZ519" s="297"/>
      <c r="CA519" s="284"/>
      <c r="CB519" s="298"/>
      <c r="CC519" s="297"/>
      <c r="CD519" s="284"/>
      <c r="CE519" s="352"/>
      <c r="CF519" s="298"/>
      <c r="CG519" s="297"/>
      <c r="CH519" s="284"/>
      <c r="CI519" s="352"/>
      <c r="CJ519" s="298"/>
      <c r="CK519" s="297"/>
      <c r="CL519" s="284"/>
      <c r="CM519" s="352"/>
      <c r="CN519" s="298"/>
      <c r="CO519" s="297"/>
      <c r="CP519" s="284"/>
      <c r="CQ519" s="352"/>
      <c r="CR519" s="298"/>
      <c r="CS519" s="297"/>
      <c r="CT519" s="284"/>
      <c r="CU519" s="352"/>
      <c r="CV519" s="352"/>
      <c r="CW519" s="298"/>
      <c r="CX519" s="297"/>
      <c r="CY519" s="284"/>
      <c r="CZ519" s="352"/>
      <c r="DA519" s="352"/>
      <c r="DB519" s="298"/>
      <c r="DC519" s="297"/>
      <c r="DD519" s="284"/>
      <c r="DE519" s="352"/>
      <c r="DF519" s="352"/>
      <c r="DG519" s="298"/>
      <c r="DH519" s="320">
        <v>1</v>
      </c>
      <c r="DI519" s="319">
        <v>0</v>
      </c>
      <c r="DJ519" s="163">
        <v>18</v>
      </c>
      <c r="DK519" s="163">
        <v>0</v>
      </c>
      <c r="DL519" s="163">
        <v>0</v>
      </c>
      <c r="DM519" s="163">
        <v>0</v>
      </c>
      <c r="DN519" s="163">
        <v>1</v>
      </c>
      <c r="DO519" s="163">
        <v>0</v>
      </c>
      <c r="DP519" s="165">
        <v>14.2</v>
      </c>
      <c r="DQ519" s="165"/>
      <c r="DR519" s="165">
        <v>14.199999809265099</v>
      </c>
      <c r="DS519" s="163">
        <v>76</v>
      </c>
      <c r="DT519" s="163">
        <v>23</v>
      </c>
      <c r="DU519" s="163">
        <v>19</v>
      </c>
      <c r="DV519" s="163">
        <v>19</v>
      </c>
      <c r="DW519" s="163">
        <v>3</v>
      </c>
      <c r="DX519" s="163">
        <v>6</v>
      </c>
      <c r="DY519" s="163">
        <v>0</v>
      </c>
      <c r="DZ519" s="163">
        <v>4</v>
      </c>
      <c r="EA519" s="163">
        <v>0</v>
      </c>
      <c r="EB519" s="163">
        <v>0</v>
      </c>
      <c r="EC519" s="163">
        <v>15</v>
      </c>
      <c r="ED519" s="165">
        <v>9.2045488461002503</v>
      </c>
      <c r="EE519" s="165">
        <v>3.6818195384401</v>
      </c>
      <c r="EF519" s="165">
        <v>1.84090976922005</v>
      </c>
      <c r="EG519" s="165">
        <v>14.1136415640203</v>
      </c>
      <c r="EH519" s="166">
        <v>1.97727345582894</v>
      </c>
      <c r="EI519" s="165">
        <v>153.52940158600501</v>
      </c>
      <c r="EJ519" s="164">
        <v>0.34848484848484801</v>
      </c>
      <c r="EK519" s="164">
        <v>0.41666666666666602</v>
      </c>
      <c r="EL519" s="283">
        <v>0.38</v>
      </c>
      <c r="EM519" s="283">
        <v>0.26</v>
      </c>
      <c r="EN519" s="283">
        <v>0.36</v>
      </c>
      <c r="EO519" s="283">
        <v>3.9215689999999997E-2</v>
      </c>
      <c r="EP519" s="283">
        <v>0.37254902000000001</v>
      </c>
      <c r="EQ519" s="283">
        <v>7.430341E-2</v>
      </c>
      <c r="ER519" s="165">
        <v>0.13558066395806601</v>
      </c>
      <c r="ES519" s="166">
        <v>11.6590952050603</v>
      </c>
      <c r="ET519" s="166">
        <v>4.87</v>
      </c>
      <c r="EU519" s="166">
        <v>5.8257805218384897</v>
      </c>
      <c r="EV519" s="166">
        <v>5.0224547488694604</v>
      </c>
      <c r="EW519" s="166">
        <v>4.0928458275108301</v>
      </c>
      <c r="EX519" s="289">
        <v>-0.19435130059719</v>
      </c>
    </row>
    <row r="520" spans="1:272" ht="13" customHeight="1">
      <c r="A520" s="160" t="s">
        <v>13</v>
      </c>
      <c r="B520" s="160">
        <v>11969</v>
      </c>
      <c r="C520" s="160">
        <v>26285</v>
      </c>
      <c r="D520" s="160">
        <v>674072</v>
      </c>
      <c r="E520" s="160" t="s">
        <v>45</v>
      </c>
      <c r="G520" s="175"/>
      <c r="H520" s="162" t="s">
        <v>2217</v>
      </c>
      <c r="I520" s="162" t="s">
        <v>324</v>
      </c>
      <c r="J520" s="160">
        <v>26</v>
      </c>
      <c r="K520" s="161">
        <v>1</v>
      </c>
      <c r="M520" s="184" t="s">
        <v>46</v>
      </c>
      <c r="Z520" s="163"/>
      <c r="AS520" s="283"/>
      <c r="AT520" s="283"/>
      <c r="AU520" s="283"/>
      <c r="AV520" s="283"/>
      <c r="AW520" s="283"/>
      <c r="AX520" s="283"/>
      <c r="AY520" s="363"/>
      <c r="AZ520" s="283"/>
      <c r="BA520" s="283"/>
      <c r="BB520" s="283"/>
      <c r="BC520" s="283"/>
      <c r="BD520" s="164"/>
      <c r="BE520" s="164"/>
      <c r="BF520" s="164"/>
      <c r="BG520" s="164"/>
      <c r="BH520" s="164"/>
      <c r="BI520" s="164"/>
      <c r="BJ520" s="165"/>
      <c r="BK520" s="164"/>
      <c r="BL520" s="165"/>
      <c r="BM520" s="165"/>
      <c r="BN520" s="165"/>
      <c r="BO520" s="165"/>
      <c r="BP520" s="165"/>
      <c r="BQ520" s="165"/>
      <c r="BR520" s="165"/>
      <c r="BS520" s="289"/>
      <c r="BT520" s="297">
        <v>9</v>
      </c>
      <c r="BU520" s="284">
        <v>38.1</v>
      </c>
      <c r="BV520" s="298">
        <v>0</v>
      </c>
      <c r="BW520" s="297"/>
      <c r="BX520" s="297"/>
      <c r="BY520" s="297"/>
      <c r="BZ520" s="297"/>
      <c r="CA520" s="284"/>
      <c r="CB520" s="298"/>
      <c r="CC520" s="297"/>
      <c r="CD520" s="284"/>
      <c r="CE520" s="352"/>
      <c r="CF520" s="298"/>
      <c r="CG520" s="297"/>
      <c r="CH520" s="284"/>
      <c r="CI520" s="352"/>
      <c r="CJ520" s="298"/>
      <c r="CK520" s="297"/>
      <c r="CL520" s="284"/>
      <c r="CM520" s="352"/>
      <c r="CN520" s="298"/>
      <c r="CO520" s="297"/>
      <c r="CP520" s="284"/>
      <c r="CQ520" s="352"/>
      <c r="CR520" s="298"/>
      <c r="CS520" s="297"/>
      <c r="CT520" s="284"/>
      <c r="CU520" s="352"/>
      <c r="CV520" s="352"/>
      <c r="CW520" s="298"/>
      <c r="CX520" s="297"/>
      <c r="CY520" s="284"/>
      <c r="CZ520" s="352"/>
      <c r="DA520" s="352"/>
      <c r="DB520" s="298"/>
      <c r="DC520" s="297"/>
      <c r="DD520" s="284"/>
      <c r="DE520" s="352"/>
      <c r="DF520" s="352"/>
      <c r="DG520" s="298"/>
      <c r="DH520" s="320">
        <v>0</v>
      </c>
      <c r="DI520" s="319">
        <v>0</v>
      </c>
      <c r="DJ520" s="163">
        <v>9</v>
      </c>
      <c r="DK520" s="163">
        <v>7</v>
      </c>
      <c r="DL520" s="163">
        <v>0</v>
      </c>
      <c r="DM520" s="163">
        <v>2</v>
      </c>
      <c r="DN520" s="163">
        <v>3</v>
      </c>
      <c r="DO520" s="163">
        <v>0</v>
      </c>
      <c r="DP520" s="165">
        <v>38.1</v>
      </c>
      <c r="DQ520" s="165">
        <v>32</v>
      </c>
      <c r="DR520" s="165">
        <v>6.0999999046325604</v>
      </c>
      <c r="DS520" s="163">
        <v>182</v>
      </c>
      <c r="DT520" s="163">
        <v>49</v>
      </c>
      <c r="DU520" s="163">
        <v>31</v>
      </c>
      <c r="DV520" s="163">
        <v>30</v>
      </c>
      <c r="DW520" s="163">
        <v>9</v>
      </c>
      <c r="DX520" s="163">
        <v>18</v>
      </c>
      <c r="DY520" s="163">
        <v>0</v>
      </c>
      <c r="DZ520" s="163">
        <v>4</v>
      </c>
      <c r="EA520" s="163">
        <v>0</v>
      </c>
      <c r="EB520" s="163">
        <v>0</v>
      </c>
      <c r="EC520" s="163">
        <v>30</v>
      </c>
      <c r="ED520" s="165">
        <v>7.0434783192798598</v>
      </c>
      <c r="EE520" s="165">
        <v>4.22608699156791</v>
      </c>
      <c r="EF520" s="165">
        <v>2.1130434957839501</v>
      </c>
      <c r="EG520" s="165">
        <v>11.5043479214904</v>
      </c>
      <c r="EH520" s="166">
        <v>1.74782610145092</v>
      </c>
      <c r="EI520" s="165">
        <v>135.713497109413</v>
      </c>
      <c r="EJ520" s="164">
        <v>0.30625000000000002</v>
      </c>
      <c r="EK520" s="164">
        <v>0.330578512396694</v>
      </c>
      <c r="EL520" s="283">
        <v>0.43410852700000002</v>
      </c>
      <c r="EM520" s="283">
        <v>0.19379844900000001</v>
      </c>
      <c r="EN520" s="283">
        <v>0.37209302300000002</v>
      </c>
      <c r="EO520" s="283">
        <v>0.1</v>
      </c>
      <c r="EP520" s="283">
        <v>0.40769231</v>
      </c>
      <c r="EQ520" s="283">
        <v>7.0821529999999994E-2</v>
      </c>
      <c r="ER520" s="165">
        <v>0.33082413475174999</v>
      </c>
      <c r="ES520" s="166">
        <v>7.0434783192798598</v>
      </c>
      <c r="ET520" s="166">
        <v>6.52</v>
      </c>
      <c r="EU520" s="166">
        <v>6.3753843117481299</v>
      </c>
      <c r="EV520" s="166">
        <v>5.21662903288086</v>
      </c>
      <c r="EW520" s="166">
        <v>5.0151991423052102</v>
      </c>
      <c r="EX520" s="289">
        <v>-0.46838614344596802</v>
      </c>
    </row>
    <row r="521" spans="1:272" ht="13" customHeight="1">
      <c r="A521" s="160" t="s">
        <v>13</v>
      </c>
      <c r="B521" s="160">
        <v>11331</v>
      </c>
      <c r="C521" s="160">
        <v>19388</v>
      </c>
      <c r="E521" s="160" t="s">
        <v>15</v>
      </c>
      <c r="G521" s="175"/>
      <c r="H521" s="168" t="s">
        <v>1261</v>
      </c>
      <c r="I521" s="169" t="s">
        <v>198</v>
      </c>
      <c r="J521" s="170">
        <v>29</v>
      </c>
      <c r="K521" s="161">
        <v>1</v>
      </c>
      <c r="M521" s="184" t="s">
        <v>837</v>
      </c>
      <c r="Z521" s="163"/>
      <c r="BT521" s="297"/>
      <c r="BU521" s="284"/>
      <c r="BV521" s="298"/>
      <c r="BW521" s="297"/>
      <c r="BX521" s="297"/>
      <c r="BY521" s="297"/>
      <c r="BZ521" s="297"/>
      <c r="CA521" s="284"/>
      <c r="CB521" s="298"/>
      <c r="CC521" s="297"/>
      <c r="CD521" s="284"/>
      <c r="CE521" s="352"/>
      <c r="CF521" s="298"/>
      <c r="CG521" s="297"/>
      <c r="CH521" s="284"/>
      <c r="CI521" s="352"/>
      <c r="CJ521" s="298"/>
      <c r="CK521" s="297"/>
      <c r="CL521" s="284"/>
      <c r="CM521" s="352"/>
      <c r="CN521" s="298"/>
      <c r="CO521" s="297"/>
      <c r="CP521" s="284"/>
      <c r="CQ521" s="352"/>
      <c r="CR521" s="298"/>
      <c r="CS521" s="297"/>
      <c r="CT521" s="284"/>
      <c r="CU521" s="352"/>
      <c r="CV521" s="352"/>
      <c r="CW521" s="298"/>
      <c r="CX521" s="297"/>
      <c r="CY521" s="284"/>
      <c r="CZ521" s="352"/>
      <c r="DA521" s="352"/>
      <c r="DB521" s="298"/>
      <c r="DC521" s="297"/>
      <c r="DD521" s="284"/>
      <c r="DE521" s="352"/>
      <c r="DF521" s="352"/>
      <c r="DG521" s="298"/>
      <c r="DH521" s="320"/>
      <c r="DI521" s="318"/>
      <c r="DP521" s="165"/>
      <c r="DQ521" s="165"/>
      <c r="DR521" s="165"/>
      <c r="ED521" s="165"/>
      <c r="EE521" s="165"/>
      <c r="EF521" s="165"/>
      <c r="EG521" s="165"/>
      <c r="EH521" s="166"/>
      <c r="EI521" s="166"/>
      <c r="EJ521" s="164"/>
      <c r="EK521" s="164"/>
      <c r="EL521" s="283"/>
      <c r="EM521" s="283"/>
      <c r="EN521" s="283"/>
      <c r="EO521" s="283"/>
      <c r="EP521" s="283"/>
      <c r="EQ521" s="283"/>
      <c r="ER521" s="165"/>
      <c r="ES521" s="166"/>
      <c r="ET521" s="166"/>
      <c r="EU521" s="166"/>
      <c r="EV521" s="166"/>
      <c r="EW521" s="166"/>
      <c r="EX521" s="289"/>
    </row>
    <row r="522" spans="1:272" ht="13" customHeight="1">
      <c r="A522" s="160" t="s">
        <v>13</v>
      </c>
      <c r="B522" s="160">
        <v>11469</v>
      </c>
      <c r="C522" s="160">
        <v>24604</v>
      </c>
      <c r="E522" s="160" t="s">
        <v>2170</v>
      </c>
      <c r="G522" s="175"/>
      <c r="H522" s="162" t="s">
        <v>3478</v>
      </c>
      <c r="I522" s="162" t="s">
        <v>595</v>
      </c>
      <c r="J522" s="160">
        <v>26</v>
      </c>
      <c r="K522" s="161">
        <v>1</v>
      </c>
      <c r="Z522" s="163"/>
      <c r="BT522" s="297"/>
      <c r="BU522" s="284"/>
      <c r="BV522" s="298"/>
      <c r="BW522" s="297"/>
      <c r="BX522" s="297"/>
      <c r="BY522" s="297"/>
      <c r="BZ522" s="297"/>
      <c r="CA522" s="284"/>
      <c r="CB522" s="298"/>
      <c r="CC522" s="297"/>
      <c r="CD522" s="284"/>
      <c r="CE522" s="352"/>
      <c r="CF522" s="298"/>
      <c r="CG522" s="297"/>
      <c r="CH522" s="284"/>
      <c r="CI522" s="352"/>
      <c r="CJ522" s="298"/>
      <c r="CK522" s="297"/>
      <c r="CL522" s="284"/>
      <c r="CM522" s="352"/>
      <c r="CN522" s="298"/>
      <c r="CO522" s="297"/>
      <c r="CP522" s="284"/>
      <c r="CQ522" s="352"/>
      <c r="CR522" s="298"/>
      <c r="CS522" s="297"/>
      <c r="CT522" s="284"/>
      <c r="CU522" s="352"/>
      <c r="CV522" s="352"/>
      <c r="CW522" s="298"/>
      <c r="CX522" s="297"/>
      <c r="CY522" s="284"/>
      <c r="CZ522" s="352"/>
      <c r="DA522" s="352"/>
      <c r="DB522" s="298"/>
      <c r="DC522" s="297"/>
      <c r="DD522" s="284"/>
      <c r="DE522" s="352"/>
      <c r="DF522" s="352"/>
      <c r="DG522" s="298"/>
      <c r="DH522" s="320"/>
      <c r="DI522" s="318"/>
      <c r="DP522" s="165"/>
      <c r="DQ522" s="165"/>
      <c r="DR522" s="165"/>
      <c r="ED522" s="165"/>
      <c r="EE522" s="165"/>
      <c r="EF522" s="165"/>
      <c r="EG522" s="165"/>
      <c r="EH522" s="166"/>
      <c r="EI522" s="166"/>
      <c r="EJ522" s="164"/>
      <c r="EK522" s="164"/>
      <c r="EL522" s="283"/>
      <c r="EM522" s="283"/>
      <c r="EN522" s="283"/>
      <c r="EO522" s="283"/>
      <c r="EP522" s="283"/>
      <c r="EQ522" s="283"/>
      <c r="ER522" s="165"/>
      <c r="ES522" s="166"/>
      <c r="ET522" s="166"/>
      <c r="EU522" s="166"/>
      <c r="EV522" s="166"/>
      <c r="EW522" s="166"/>
      <c r="EX522" s="289"/>
    </row>
    <row r="523" spans="1:272" ht="13" customHeight="1">
      <c r="A523" s="160" t="s">
        <v>13</v>
      </c>
      <c r="B523" s="160">
        <v>10900</v>
      </c>
      <c r="C523" s="160">
        <v>19452</v>
      </c>
      <c r="D523" s="160">
        <v>668670</v>
      </c>
      <c r="E523" s="160" t="s">
        <v>239</v>
      </c>
      <c r="G523" s="175"/>
      <c r="H523" s="168" t="s">
        <v>200</v>
      </c>
      <c r="I523" s="169" t="s">
        <v>247</v>
      </c>
      <c r="J523" s="170">
        <v>29</v>
      </c>
      <c r="K523" s="161">
        <v>2</v>
      </c>
      <c r="L523" s="161" t="s">
        <v>837</v>
      </c>
      <c r="Z523" s="163">
        <v>102</v>
      </c>
      <c r="AA523" s="163">
        <v>337</v>
      </c>
      <c r="AB523" s="163">
        <v>310</v>
      </c>
      <c r="AC523" s="163">
        <v>61</v>
      </c>
      <c r="AD523" s="163">
        <v>34</v>
      </c>
      <c r="AE523" s="163">
        <v>16</v>
      </c>
      <c r="AF523" s="163">
        <v>1</v>
      </c>
      <c r="AG523" s="163">
        <v>10</v>
      </c>
      <c r="AH523" s="163">
        <v>43</v>
      </c>
      <c r="AI523" s="163">
        <v>36</v>
      </c>
      <c r="AJ523" s="163">
        <v>1</v>
      </c>
      <c r="AK523" s="163">
        <v>0</v>
      </c>
      <c r="AL523" s="163">
        <v>22</v>
      </c>
      <c r="AM523" s="163">
        <v>1</v>
      </c>
      <c r="AN523" s="163">
        <v>99</v>
      </c>
      <c r="AO523" s="163">
        <v>3</v>
      </c>
      <c r="AP523" s="163">
        <v>2</v>
      </c>
      <c r="AQ523" s="163">
        <v>0</v>
      </c>
      <c r="AR523" s="163">
        <v>6</v>
      </c>
      <c r="AS523" s="283">
        <v>6.5281899000000004E-2</v>
      </c>
      <c r="AT523" s="283">
        <v>0.29376854499999999</v>
      </c>
      <c r="AU523" s="283">
        <v>0.47887323999999998</v>
      </c>
      <c r="AV523" s="283">
        <v>0.15492958000000001</v>
      </c>
      <c r="AW523" s="283">
        <v>9.859155E-2</v>
      </c>
      <c r="AX523" s="283">
        <v>0.41314553999999998</v>
      </c>
      <c r="AY523" s="363">
        <v>107.119</v>
      </c>
      <c r="AZ523" s="283">
        <v>0.14614774</v>
      </c>
      <c r="BA523" s="283">
        <v>0.408450704</v>
      </c>
      <c r="BB523" s="283">
        <v>0.164319248</v>
      </c>
      <c r="BC523" s="283">
        <v>0.42723004599999997</v>
      </c>
      <c r="BD523" s="164">
        <v>0.25123152700000001</v>
      </c>
      <c r="BE523" s="164">
        <v>0.19677419299999999</v>
      </c>
      <c r="BF523" s="164">
        <v>0.25519287800000001</v>
      </c>
      <c r="BG523" s="164">
        <v>0.35161290299999998</v>
      </c>
      <c r="BH523" s="164">
        <v>0.60680578100000004</v>
      </c>
      <c r="BI523" s="164">
        <v>0.15483870999999999</v>
      </c>
      <c r="BJ523" s="165">
        <v>100.035571435899</v>
      </c>
      <c r="BK523" s="164">
        <v>0.26418941255126599</v>
      </c>
      <c r="BL523" s="165">
        <v>-12.4741370570261</v>
      </c>
      <c r="BM523" s="165">
        <v>26.947473082284201</v>
      </c>
      <c r="BN523" s="165">
        <v>70.817666758882197</v>
      </c>
      <c r="BO523" s="165">
        <v>-0.10448972945497099</v>
      </c>
      <c r="BP523" s="165">
        <v>-0.64466157555580095</v>
      </c>
      <c r="BQ523" s="165">
        <v>21.542529815167899</v>
      </c>
      <c r="BR523" s="165">
        <v>-11.8973299678761</v>
      </c>
      <c r="BS523" s="289">
        <v>2.2248635688748002</v>
      </c>
      <c r="BT523" s="297"/>
      <c r="BU523" s="284"/>
      <c r="BV523" s="298"/>
      <c r="BW523" s="297">
        <v>91</v>
      </c>
      <c r="BX523" s="297">
        <v>752</v>
      </c>
      <c r="BY523" s="297">
        <v>14</v>
      </c>
      <c r="BZ523" s="297">
        <v>1</v>
      </c>
      <c r="CA523" s="284">
        <v>2</v>
      </c>
      <c r="CB523" s="298">
        <v>9</v>
      </c>
      <c r="CC523" s="297"/>
      <c r="CD523" s="284"/>
      <c r="CE523" s="352"/>
      <c r="CF523" s="298"/>
      <c r="CG523" s="297"/>
      <c r="CH523" s="284"/>
      <c r="CI523" s="352"/>
      <c r="CJ523" s="298"/>
      <c r="CK523" s="297"/>
      <c r="CL523" s="284"/>
      <c r="CM523" s="352"/>
      <c r="CN523" s="298"/>
      <c r="CO523" s="297"/>
      <c r="CP523" s="284"/>
      <c r="CQ523" s="352"/>
      <c r="CR523" s="298"/>
      <c r="CS523" s="297"/>
      <c r="CT523" s="284"/>
      <c r="CU523" s="352"/>
      <c r="CV523" s="352"/>
      <c r="CW523" s="298"/>
      <c r="CX523" s="297"/>
      <c r="CY523" s="284"/>
      <c r="CZ523" s="352"/>
      <c r="DA523" s="352"/>
      <c r="DB523" s="298"/>
      <c r="DC523" s="297"/>
      <c r="DD523" s="284"/>
      <c r="DE523" s="352"/>
      <c r="DF523" s="352"/>
      <c r="DG523" s="298"/>
      <c r="DH523" s="320">
        <v>14</v>
      </c>
      <c r="DI523" s="319">
        <v>22.195541620254499</v>
      </c>
      <c r="DP523" s="165"/>
      <c r="DQ523" s="165"/>
      <c r="DR523" s="165"/>
      <c r="ED523" s="165"/>
      <c r="EE523" s="165"/>
      <c r="EF523" s="165"/>
      <c r="EG523" s="165"/>
      <c r="EH523" s="166"/>
      <c r="EI523" s="165"/>
      <c r="EJ523" s="164"/>
      <c r="EK523" s="164"/>
      <c r="EL523" s="283"/>
      <c r="EM523" s="283"/>
      <c r="EN523" s="283"/>
      <c r="EO523" s="283"/>
      <c r="EP523" s="283"/>
      <c r="EQ523" s="283"/>
      <c r="ER523" s="165"/>
      <c r="ES523" s="166"/>
      <c r="ET523" s="166"/>
      <c r="EU523" s="166"/>
      <c r="EV523" s="166"/>
      <c r="EW523" s="166"/>
      <c r="EX523" s="289"/>
    </row>
    <row r="524" spans="1:272" ht="13" customHeight="1">
      <c r="A524" s="160" t="s">
        <v>13</v>
      </c>
      <c r="B524" s="160">
        <v>12013</v>
      </c>
      <c r="C524" s="160">
        <v>21840</v>
      </c>
      <c r="D524" s="160">
        <v>666023</v>
      </c>
      <c r="E524" s="160" t="s">
        <v>2170</v>
      </c>
      <c r="G524" s="175"/>
      <c r="H524" s="162" t="s">
        <v>2987</v>
      </c>
      <c r="I524" s="162" t="s">
        <v>154</v>
      </c>
      <c r="J524" s="160">
        <v>29</v>
      </c>
      <c r="K524" s="161">
        <v>2</v>
      </c>
      <c r="L524" s="161" t="s">
        <v>837</v>
      </c>
      <c r="Z524" s="163">
        <v>111</v>
      </c>
      <c r="AA524" s="163">
        <v>368</v>
      </c>
      <c r="AB524" s="163">
        <v>339</v>
      </c>
      <c r="AC524" s="163">
        <v>92</v>
      </c>
      <c r="AD524" s="163">
        <v>72</v>
      </c>
      <c r="AE524" s="163">
        <v>14</v>
      </c>
      <c r="AF524" s="163">
        <v>0</v>
      </c>
      <c r="AG524" s="163">
        <v>6</v>
      </c>
      <c r="AH524" s="163">
        <v>40</v>
      </c>
      <c r="AI524" s="163">
        <v>36</v>
      </c>
      <c r="AJ524" s="163">
        <v>2</v>
      </c>
      <c r="AK524" s="163">
        <v>0</v>
      </c>
      <c r="AL524" s="163">
        <v>23</v>
      </c>
      <c r="AM524" s="163">
        <v>1</v>
      </c>
      <c r="AN524" s="163">
        <v>66</v>
      </c>
      <c r="AO524" s="163">
        <v>2</v>
      </c>
      <c r="AP524" s="163">
        <v>3</v>
      </c>
      <c r="AQ524" s="163">
        <v>1</v>
      </c>
      <c r="AR524" s="163">
        <v>10</v>
      </c>
      <c r="AS524" s="283">
        <v>6.25E-2</v>
      </c>
      <c r="AT524" s="283">
        <v>0.17934782599999999</v>
      </c>
      <c r="AU524" s="283">
        <v>0.48014440000000003</v>
      </c>
      <c r="AV524" s="283">
        <v>0.20577617000000001</v>
      </c>
      <c r="AW524" s="283">
        <v>3.2490970000000001E-2</v>
      </c>
      <c r="AX524" s="283">
        <v>0.33935018</v>
      </c>
      <c r="AY524" s="363">
        <v>108.081</v>
      </c>
      <c r="AZ524" s="283">
        <v>0.10522648</v>
      </c>
      <c r="BA524" s="283">
        <v>0.48880596999999998</v>
      </c>
      <c r="BB524" s="283">
        <v>0.201492537</v>
      </c>
      <c r="BC524" s="283">
        <v>0.30970149200000002</v>
      </c>
      <c r="BD524" s="164">
        <v>0.31851851799999997</v>
      </c>
      <c r="BE524" s="164">
        <v>0.27138643000000001</v>
      </c>
      <c r="BF524" s="164">
        <v>0.31880108899999998</v>
      </c>
      <c r="BG524" s="164">
        <v>0.36578170999999998</v>
      </c>
      <c r="BH524" s="164">
        <v>0.68458279899999996</v>
      </c>
      <c r="BI524" s="164">
        <v>9.4395279999999998E-2</v>
      </c>
      <c r="BJ524" s="165">
        <v>60.985303840697803</v>
      </c>
      <c r="BK524" s="164">
        <v>0.30039438133031199</v>
      </c>
      <c r="BL524" s="165">
        <v>-2.8981091160470198</v>
      </c>
      <c r="BM524" s="165">
        <v>40.149821243793298</v>
      </c>
      <c r="BN524" s="165">
        <v>90.6255634606581</v>
      </c>
      <c r="BO524" s="165">
        <v>-0.67379592621831197</v>
      </c>
      <c r="BP524" s="165">
        <v>-0.45756569504737798</v>
      </c>
      <c r="BQ524" s="165">
        <v>18.223680134475799</v>
      </c>
      <c r="BR524" s="165">
        <v>-4.4048517424756302</v>
      </c>
      <c r="BS524" s="289">
        <v>1.8821003090117601</v>
      </c>
      <c r="BT524" s="297"/>
      <c r="BU524" s="284"/>
      <c r="BV524" s="298"/>
      <c r="BW524" s="297">
        <v>90</v>
      </c>
      <c r="BX524" s="297">
        <v>654</v>
      </c>
      <c r="BY524" s="297">
        <v>15</v>
      </c>
      <c r="BZ524" s="297">
        <v>5</v>
      </c>
      <c r="CA524" s="284">
        <v>2</v>
      </c>
      <c r="CB524" s="298">
        <v>-2</v>
      </c>
      <c r="CC524" s="297"/>
      <c r="CD524" s="284"/>
      <c r="CE524" s="352"/>
      <c r="CF524" s="298"/>
      <c r="CG524" s="297"/>
      <c r="CH524" s="284"/>
      <c r="CI524" s="352"/>
      <c r="CJ524" s="298"/>
      <c r="CK524" s="297"/>
      <c r="CL524" s="284"/>
      <c r="CM524" s="352"/>
      <c r="CN524" s="298"/>
      <c r="CO524" s="297"/>
      <c r="CP524" s="284"/>
      <c r="CQ524" s="352"/>
      <c r="CR524" s="298"/>
      <c r="CS524" s="297"/>
      <c r="CT524" s="284"/>
      <c r="CU524" s="352"/>
      <c r="CV524" s="352"/>
      <c r="CW524" s="298"/>
      <c r="CX524" s="297"/>
      <c r="CY524" s="284"/>
      <c r="CZ524" s="352"/>
      <c r="DA524" s="352"/>
      <c r="DB524" s="298"/>
      <c r="DC524" s="297"/>
      <c r="DD524" s="284"/>
      <c r="DE524" s="352"/>
      <c r="DF524" s="352"/>
      <c r="DG524" s="298"/>
      <c r="DH524" s="320">
        <v>15</v>
      </c>
      <c r="DI524" s="319">
        <v>10.349869906902301</v>
      </c>
      <c r="DP524" s="165"/>
      <c r="DQ524" s="165"/>
      <c r="DR524" s="165"/>
      <c r="ED524" s="165"/>
      <c r="EE524" s="165"/>
      <c r="EF524" s="165"/>
      <c r="EG524" s="165"/>
      <c r="EH524" s="166"/>
      <c r="EI524" s="165"/>
      <c r="EJ524" s="164"/>
      <c r="EK524" s="164"/>
      <c r="EL524" s="283"/>
      <c r="EM524" s="283"/>
      <c r="EN524" s="283"/>
      <c r="EO524" s="283"/>
      <c r="EP524" s="283"/>
      <c r="EQ524" s="283"/>
      <c r="ER524" s="165"/>
      <c r="ES524" s="166"/>
      <c r="ET524" s="166"/>
      <c r="EU524" s="166"/>
      <c r="EV524" s="166"/>
      <c r="EW524" s="166"/>
      <c r="EX524" s="289"/>
    </row>
    <row r="525" spans="1:272" ht="13" customHeight="1">
      <c r="A525" s="160" t="s">
        <v>13</v>
      </c>
      <c r="B525" s="160">
        <v>9336</v>
      </c>
      <c r="C525" s="160">
        <v>12976</v>
      </c>
      <c r="D525" s="160">
        <v>595978</v>
      </c>
      <c r="E525" s="160" t="s">
        <v>213</v>
      </c>
      <c r="G525" s="175"/>
      <c r="H525" s="168" t="s">
        <v>672</v>
      </c>
      <c r="I525" s="169" t="s">
        <v>595</v>
      </c>
      <c r="J525" s="170">
        <v>31</v>
      </c>
      <c r="K525" s="161">
        <v>2</v>
      </c>
      <c r="L525" s="161" t="s">
        <v>837</v>
      </c>
      <c r="Z525" s="163">
        <v>66</v>
      </c>
      <c r="AA525" s="163">
        <v>146</v>
      </c>
      <c r="AB525" s="163">
        <v>132</v>
      </c>
      <c r="AC525" s="163">
        <v>20</v>
      </c>
      <c r="AD525" s="163">
        <v>15</v>
      </c>
      <c r="AE525" s="163">
        <v>3</v>
      </c>
      <c r="AF525" s="163">
        <v>0</v>
      </c>
      <c r="AG525" s="163">
        <v>2</v>
      </c>
      <c r="AH525" s="163">
        <v>12</v>
      </c>
      <c r="AI525" s="163">
        <v>15</v>
      </c>
      <c r="AJ525" s="163">
        <v>2</v>
      </c>
      <c r="AK525" s="163">
        <v>0</v>
      </c>
      <c r="AL525" s="163">
        <v>6</v>
      </c>
      <c r="AM525" s="163">
        <v>0</v>
      </c>
      <c r="AN525" s="163">
        <v>50</v>
      </c>
      <c r="AO525" s="163">
        <v>3</v>
      </c>
      <c r="AP525" s="163">
        <v>2</v>
      </c>
      <c r="AQ525" s="163">
        <v>3</v>
      </c>
      <c r="AR525" s="163">
        <v>2</v>
      </c>
      <c r="AS525" s="283">
        <v>4.1095890000000003E-2</v>
      </c>
      <c r="AT525" s="283">
        <v>0.34246575299999998</v>
      </c>
      <c r="AU525" s="283">
        <v>0.52873563000000001</v>
      </c>
      <c r="AV525" s="283">
        <v>0.2183908</v>
      </c>
      <c r="AW525" s="283">
        <v>1.1494249999999999E-2</v>
      </c>
      <c r="AX525" s="283">
        <v>0.24137931000000001</v>
      </c>
      <c r="AY525" s="363">
        <v>103.238</v>
      </c>
      <c r="AZ525" s="283">
        <v>0.16788321</v>
      </c>
      <c r="BA525" s="283">
        <v>0.33333333300000001</v>
      </c>
      <c r="BB525" s="283">
        <v>0.14814814800000001</v>
      </c>
      <c r="BC525" s="283">
        <v>0.51851851800000004</v>
      </c>
      <c r="BD525" s="164">
        <v>0.21951219499999999</v>
      </c>
      <c r="BE525" s="164">
        <v>0.15151515099999999</v>
      </c>
      <c r="BF525" s="164">
        <v>0.20279720200000001</v>
      </c>
      <c r="BG525" s="164">
        <v>0.21969696899999999</v>
      </c>
      <c r="BH525" s="164">
        <v>0.42249417099999997</v>
      </c>
      <c r="BI525" s="164">
        <v>6.8181818000000005E-2</v>
      </c>
      <c r="BJ525" s="165">
        <v>44.049754258276003</v>
      </c>
      <c r="BK525" s="164">
        <v>0.19149357789046201</v>
      </c>
      <c r="BL525" s="165">
        <v>-13.946685729545999</v>
      </c>
      <c r="BM525" s="165">
        <v>3.1321127284341199</v>
      </c>
      <c r="BN525" s="165">
        <v>19.7344868242389</v>
      </c>
      <c r="BO525" s="165">
        <v>8.72281650757709E-2</v>
      </c>
      <c r="BP525" s="165">
        <v>-0.65342459082603399</v>
      </c>
      <c r="BQ525" s="165">
        <v>4.0262187286303002</v>
      </c>
      <c r="BR525" s="165">
        <v>-14.062148539347101</v>
      </c>
      <c r="BS525" s="289">
        <v>0.41581872911434398</v>
      </c>
      <c r="BT525" s="297"/>
      <c r="BU525" s="284"/>
      <c r="BV525" s="298"/>
      <c r="BW525" s="297">
        <v>65</v>
      </c>
      <c r="BX525" s="297">
        <v>396.2</v>
      </c>
      <c r="BY525" s="297">
        <v>5</v>
      </c>
      <c r="BZ525" s="297">
        <v>1</v>
      </c>
      <c r="CA525" s="284">
        <v>1</v>
      </c>
      <c r="CB525" s="298">
        <v>6</v>
      </c>
      <c r="CC525" s="297"/>
      <c r="CD525" s="284"/>
      <c r="CE525" s="352"/>
      <c r="CF525" s="298"/>
      <c r="CG525" s="297"/>
      <c r="CH525" s="284"/>
      <c r="CI525" s="352"/>
      <c r="CJ525" s="298"/>
      <c r="CK525" s="297"/>
      <c r="CL525" s="284"/>
      <c r="CM525" s="352"/>
      <c r="CN525" s="298"/>
      <c r="CO525" s="297"/>
      <c r="CP525" s="284"/>
      <c r="CQ525" s="352"/>
      <c r="CR525" s="298"/>
      <c r="CS525" s="297"/>
      <c r="CT525" s="284"/>
      <c r="CU525" s="352"/>
      <c r="CV525" s="352"/>
      <c r="CW525" s="298"/>
      <c r="CX525" s="297"/>
      <c r="CY525" s="284"/>
      <c r="CZ525" s="352"/>
      <c r="DA525" s="352"/>
      <c r="DB525" s="298"/>
      <c r="DC525" s="297"/>
      <c r="DD525" s="284"/>
      <c r="DE525" s="352"/>
      <c r="DF525" s="352"/>
      <c r="DG525" s="298"/>
      <c r="DH525" s="320">
        <v>5</v>
      </c>
      <c r="DI525" s="319">
        <v>13.2169415950775</v>
      </c>
      <c r="DP525" s="165"/>
      <c r="DQ525" s="165"/>
      <c r="DR525" s="165"/>
      <c r="ED525" s="165"/>
      <c r="EE525" s="165"/>
      <c r="EF525" s="165"/>
      <c r="EG525" s="165"/>
      <c r="EH525" s="166"/>
      <c r="EI525" s="165"/>
      <c r="EJ525" s="164"/>
      <c r="EK525" s="164"/>
      <c r="EL525" s="283"/>
      <c r="EM525" s="283"/>
      <c r="EN525" s="283"/>
      <c r="EO525" s="283"/>
      <c r="EP525" s="283"/>
      <c r="EQ525" s="283"/>
      <c r="ER525" s="165"/>
      <c r="ES525" s="166"/>
      <c r="ET525" s="166"/>
      <c r="EU525" s="166"/>
      <c r="EV525" s="166"/>
      <c r="EW525" s="166"/>
      <c r="EX525" s="289"/>
    </row>
    <row r="526" spans="1:272" ht="13" customHeight="1">
      <c r="A526" s="160" t="s">
        <v>13</v>
      </c>
      <c r="B526" s="160">
        <v>10497</v>
      </c>
      <c r="C526" s="160">
        <v>19318</v>
      </c>
      <c r="D526" s="160">
        <v>642136</v>
      </c>
      <c r="E526" s="160" t="s">
        <v>18</v>
      </c>
      <c r="G526" s="175"/>
      <c r="H526" s="168" t="s">
        <v>1036</v>
      </c>
      <c r="I526" s="169" t="s">
        <v>531</v>
      </c>
      <c r="J526" s="170">
        <v>29</v>
      </c>
      <c r="K526" s="161">
        <v>2</v>
      </c>
      <c r="L526" s="161" t="s">
        <v>46</v>
      </c>
      <c r="Z526" s="163">
        <v>57</v>
      </c>
      <c r="AA526" s="163">
        <v>186</v>
      </c>
      <c r="AB526" s="163">
        <v>157</v>
      </c>
      <c r="AC526" s="163">
        <v>32</v>
      </c>
      <c r="AD526" s="163">
        <v>21</v>
      </c>
      <c r="AE526" s="163">
        <v>9</v>
      </c>
      <c r="AF526" s="163">
        <v>0</v>
      </c>
      <c r="AG526" s="163">
        <v>2</v>
      </c>
      <c r="AH526" s="163">
        <v>14</v>
      </c>
      <c r="AI526" s="163">
        <v>16</v>
      </c>
      <c r="AJ526" s="163">
        <v>3</v>
      </c>
      <c r="AK526" s="163">
        <v>0</v>
      </c>
      <c r="AL526" s="163">
        <v>28</v>
      </c>
      <c r="AM526" s="163">
        <v>0</v>
      </c>
      <c r="AN526" s="163">
        <v>58</v>
      </c>
      <c r="AO526" s="163">
        <v>0</v>
      </c>
      <c r="AP526" s="163">
        <v>1</v>
      </c>
      <c r="AQ526" s="163">
        <v>0</v>
      </c>
      <c r="AR526" s="163">
        <v>2</v>
      </c>
      <c r="AS526" s="283">
        <v>0.150537634</v>
      </c>
      <c r="AT526" s="283">
        <v>0.31182795600000002</v>
      </c>
      <c r="AU526" s="283">
        <v>0.37</v>
      </c>
      <c r="AV526" s="283">
        <v>0.26</v>
      </c>
      <c r="AW526" s="283">
        <v>0.08</v>
      </c>
      <c r="AX526" s="283">
        <v>0.4</v>
      </c>
      <c r="AY526" s="363">
        <v>109.736</v>
      </c>
      <c r="AZ526" s="283">
        <v>0.16688742000000001</v>
      </c>
      <c r="BA526" s="283">
        <v>0.40404040400000002</v>
      </c>
      <c r="BB526" s="283">
        <v>0.212121212</v>
      </c>
      <c r="BC526" s="283">
        <v>0.38383838300000001</v>
      </c>
      <c r="BD526" s="164">
        <v>0.30612244799999999</v>
      </c>
      <c r="BE526" s="164">
        <v>0.20382165599999999</v>
      </c>
      <c r="BF526" s="164">
        <v>0.322580645</v>
      </c>
      <c r="BG526" s="164">
        <v>0.29936305699999999</v>
      </c>
      <c r="BH526" s="164">
        <v>0.62194370200000004</v>
      </c>
      <c r="BI526" s="164">
        <v>9.5541400999999998E-2</v>
      </c>
      <c r="BJ526" s="165">
        <v>61.725770285876003</v>
      </c>
      <c r="BK526" s="164">
        <v>0.28602592823325901</v>
      </c>
      <c r="BL526" s="165">
        <v>-3.6158206458028301</v>
      </c>
      <c r="BM526" s="165">
        <v>18.1421006773773</v>
      </c>
      <c r="BN526" s="165">
        <v>83.215207271697395</v>
      </c>
      <c r="BO526" s="165">
        <v>-0.56247655134623098</v>
      </c>
      <c r="BP526" s="165">
        <v>-1.3246007636189401</v>
      </c>
      <c r="BQ526" s="165">
        <v>-1.4695639181707001</v>
      </c>
      <c r="BR526" s="165">
        <v>-4.8967906306322604</v>
      </c>
      <c r="BS526" s="289">
        <v>-0.151773224951919</v>
      </c>
      <c r="BT526" s="297"/>
      <c r="BU526" s="284"/>
      <c r="BV526" s="298"/>
      <c r="BW526" s="297">
        <v>45</v>
      </c>
      <c r="BX526" s="297">
        <v>357.2</v>
      </c>
      <c r="BY526" s="297">
        <v>-1</v>
      </c>
      <c r="BZ526" s="297">
        <v>-1</v>
      </c>
      <c r="CA526" s="284">
        <v>1</v>
      </c>
      <c r="CB526" s="298">
        <v>-3</v>
      </c>
      <c r="CC526" s="297"/>
      <c r="CD526" s="284"/>
      <c r="CE526" s="352"/>
      <c r="CF526" s="298"/>
      <c r="CG526" s="297"/>
      <c r="CH526" s="284"/>
      <c r="CI526" s="352"/>
      <c r="CJ526" s="298"/>
      <c r="CK526" s="297"/>
      <c r="CL526" s="284"/>
      <c r="CM526" s="352"/>
      <c r="CN526" s="298"/>
      <c r="CO526" s="297"/>
      <c r="CP526" s="284"/>
      <c r="CQ526" s="352"/>
      <c r="CR526" s="298"/>
      <c r="CS526" s="297"/>
      <c r="CT526" s="284"/>
      <c r="CU526" s="352"/>
      <c r="CV526" s="352"/>
      <c r="CW526" s="298"/>
      <c r="CX526" s="297"/>
      <c r="CY526" s="284"/>
      <c r="CZ526" s="352"/>
      <c r="DA526" s="352"/>
      <c r="DB526" s="298"/>
      <c r="DC526" s="297"/>
      <c r="DD526" s="284"/>
      <c r="DE526" s="352"/>
      <c r="DF526" s="352"/>
      <c r="DG526" s="298"/>
      <c r="DH526" s="320">
        <v>-1</v>
      </c>
      <c r="DI526" s="319">
        <v>-2.77883613109588</v>
      </c>
      <c r="DP526" s="165"/>
      <c r="DQ526" s="165"/>
      <c r="DR526" s="165"/>
      <c r="ED526" s="165"/>
      <c r="EE526" s="165"/>
      <c r="EF526" s="165"/>
      <c r="EG526" s="165"/>
      <c r="EH526" s="166"/>
      <c r="EI526" s="165"/>
      <c r="EJ526" s="164"/>
      <c r="EK526" s="164"/>
      <c r="EL526" s="283"/>
      <c r="EM526" s="283"/>
      <c r="EN526" s="283"/>
      <c r="EO526" s="283"/>
      <c r="EP526" s="283"/>
      <c r="EQ526" s="283"/>
      <c r="ER526" s="165"/>
      <c r="ES526" s="166"/>
      <c r="ET526" s="166"/>
      <c r="EU526" s="166"/>
      <c r="EV526" s="166"/>
      <c r="EW526" s="166"/>
      <c r="EX526" s="289"/>
    </row>
    <row r="527" spans="1:272" ht="13" customHeight="1">
      <c r="A527" s="160" t="s">
        <v>13</v>
      </c>
      <c r="B527" s="160">
        <v>11997</v>
      </c>
      <c r="C527" s="160">
        <v>19864</v>
      </c>
      <c r="D527" s="160">
        <v>656180</v>
      </c>
      <c r="E527" s="160" t="s">
        <v>2171</v>
      </c>
      <c r="G527" s="175"/>
      <c r="H527" s="162" t="s">
        <v>181</v>
      </c>
      <c r="I527" s="162" t="s">
        <v>805</v>
      </c>
      <c r="J527" s="161">
        <v>28</v>
      </c>
      <c r="K527" s="161">
        <v>2</v>
      </c>
      <c r="L527" s="161" t="s">
        <v>837</v>
      </c>
      <c r="Z527" s="163">
        <v>41</v>
      </c>
      <c r="AA527" s="163">
        <v>130</v>
      </c>
      <c r="AB527" s="163">
        <v>116</v>
      </c>
      <c r="AC527" s="163">
        <v>26</v>
      </c>
      <c r="AD527" s="163">
        <v>18</v>
      </c>
      <c r="AE527" s="163">
        <v>5</v>
      </c>
      <c r="AF527" s="163">
        <v>1</v>
      </c>
      <c r="AG527" s="163">
        <v>2</v>
      </c>
      <c r="AH527" s="163">
        <v>10</v>
      </c>
      <c r="AI527" s="163">
        <v>8</v>
      </c>
      <c r="AJ527" s="163">
        <v>1</v>
      </c>
      <c r="AK527" s="163">
        <v>0</v>
      </c>
      <c r="AL527" s="163">
        <v>10</v>
      </c>
      <c r="AM527" s="163">
        <v>1</v>
      </c>
      <c r="AN527" s="163">
        <v>35</v>
      </c>
      <c r="AO527" s="163">
        <v>2</v>
      </c>
      <c r="AP527" s="163">
        <v>2</v>
      </c>
      <c r="AQ527" s="163">
        <v>0</v>
      </c>
      <c r="AR527" s="163">
        <v>4</v>
      </c>
      <c r="AS527" s="283">
        <v>7.6923076000000007E-2</v>
      </c>
      <c r="AT527" s="283">
        <v>0.26923076899999998</v>
      </c>
      <c r="AU527" s="283">
        <v>0.37349398</v>
      </c>
      <c r="AV527" s="283">
        <v>0.25301204999999999</v>
      </c>
      <c r="AW527" s="283">
        <v>7.2289160000000005E-2</v>
      </c>
      <c r="AX527" s="283">
        <v>0.43373494000000001</v>
      </c>
      <c r="AY527" s="363">
        <v>110.121</v>
      </c>
      <c r="AZ527" s="283">
        <v>0.12052731</v>
      </c>
      <c r="BA527" s="283">
        <v>0.49397590299999999</v>
      </c>
      <c r="BB527" s="283">
        <v>0.180722891</v>
      </c>
      <c r="BC527" s="283">
        <v>0.32530120400000001</v>
      </c>
      <c r="BD527" s="164">
        <v>0.29629629600000001</v>
      </c>
      <c r="BE527" s="164">
        <v>0.22413793100000001</v>
      </c>
      <c r="BF527" s="164">
        <v>0.29230769200000001</v>
      </c>
      <c r="BG527" s="164">
        <v>0.33620689599999998</v>
      </c>
      <c r="BH527" s="164">
        <v>0.62851458800000004</v>
      </c>
      <c r="BI527" s="164">
        <v>0.11206896500000001</v>
      </c>
      <c r="BJ527" s="165">
        <v>71.347097052726099</v>
      </c>
      <c r="BK527" s="164">
        <v>0.27499778464782998</v>
      </c>
      <c r="BL527" s="165">
        <v>-3.6810816129317199</v>
      </c>
      <c r="BM527" s="165">
        <v>11.526067698968401</v>
      </c>
      <c r="BN527" s="165">
        <v>75.1226951660081</v>
      </c>
      <c r="BO527" s="165">
        <v>-1.6215675084743499E-2</v>
      </c>
      <c r="BP527" s="165">
        <v>-0.400273866951465</v>
      </c>
      <c r="BQ527" s="165">
        <v>-2.45012468366154</v>
      </c>
      <c r="BR527" s="165">
        <v>-4.2675747697820601</v>
      </c>
      <c r="BS527" s="289">
        <v>-0.25304331453408602</v>
      </c>
      <c r="BT527" s="297"/>
      <c r="BU527" s="284"/>
      <c r="BV527" s="298"/>
      <c r="BW527" s="297">
        <v>40</v>
      </c>
      <c r="BX527" s="297">
        <v>314.10000000000002</v>
      </c>
      <c r="BY527" s="297">
        <v>-2</v>
      </c>
      <c r="BZ527" s="297">
        <v>-1</v>
      </c>
      <c r="CA527" s="284">
        <v>-1</v>
      </c>
      <c r="CB527" s="298">
        <v>-4</v>
      </c>
      <c r="CC527" s="297"/>
      <c r="CD527" s="284"/>
      <c r="CE527" s="352"/>
      <c r="CF527" s="298"/>
      <c r="CG527" s="297"/>
      <c r="CH527" s="284"/>
      <c r="CI527" s="352"/>
      <c r="CJ527" s="298"/>
      <c r="CK527" s="297"/>
      <c r="CL527" s="284"/>
      <c r="CM527" s="352"/>
      <c r="CN527" s="298"/>
      <c r="CO527" s="297"/>
      <c r="CP527" s="284"/>
      <c r="CQ527" s="352"/>
      <c r="CR527" s="298"/>
      <c r="CS527" s="297"/>
      <c r="CT527" s="284"/>
      <c r="CU527" s="352"/>
      <c r="CV527" s="352"/>
      <c r="CW527" s="298"/>
      <c r="CX527" s="297"/>
      <c r="CY527" s="284"/>
      <c r="CZ527" s="352"/>
      <c r="DA527" s="352"/>
      <c r="DB527" s="298"/>
      <c r="DC527" s="297"/>
      <c r="DD527" s="284"/>
      <c r="DE527" s="352"/>
      <c r="DF527" s="352"/>
      <c r="DG527" s="298"/>
      <c r="DH527" s="320">
        <v>-2</v>
      </c>
      <c r="DI527" s="319">
        <v>-2.5055353641510001</v>
      </c>
      <c r="DP527" s="165"/>
      <c r="DQ527" s="165"/>
      <c r="DR527" s="165"/>
      <c r="ED527" s="165"/>
      <c r="EE527" s="165"/>
      <c r="EF527" s="165"/>
      <c r="EG527" s="165"/>
      <c r="EH527" s="166"/>
      <c r="EI527" s="165"/>
      <c r="EJ527" s="164"/>
      <c r="EK527" s="164"/>
      <c r="EL527" s="283"/>
      <c r="EM527" s="283"/>
      <c r="EN527" s="283"/>
      <c r="EO527" s="283"/>
      <c r="EP527" s="283"/>
      <c r="EQ527" s="283"/>
      <c r="ER527" s="165"/>
      <c r="ES527" s="166"/>
      <c r="ET527" s="166"/>
      <c r="EU527" s="166"/>
      <c r="EV527" s="166"/>
      <c r="EW527" s="166"/>
      <c r="EX527" s="289"/>
    </row>
    <row r="528" spans="1:272" ht="13" customHeight="1">
      <c r="A528" s="160" t="s">
        <v>13</v>
      </c>
      <c r="B528" s="160">
        <v>9846</v>
      </c>
      <c r="C528" s="160">
        <v>13419</v>
      </c>
      <c r="D528" s="160">
        <v>572233</v>
      </c>
      <c r="E528" s="160" t="s">
        <v>45</v>
      </c>
      <c r="G528" s="175"/>
      <c r="H528" s="168" t="s">
        <v>206</v>
      </c>
      <c r="I528" s="169" t="s">
        <v>331</v>
      </c>
      <c r="J528" s="170">
        <v>33</v>
      </c>
      <c r="K528" s="161">
        <v>3</v>
      </c>
      <c r="L528" s="161" t="s">
        <v>837</v>
      </c>
      <c r="Z528" s="163">
        <v>130</v>
      </c>
      <c r="AA528" s="163">
        <v>552</v>
      </c>
      <c r="AB528" s="163">
        <v>479</v>
      </c>
      <c r="AC528" s="163">
        <v>120</v>
      </c>
      <c r="AD528" s="163">
        <v>68</v>
      </c>
      <c r="AE528" s="163">
        <v>26</v>
      </c>
      <c r="AF528" s="163">
        <v>0</v>
      </c>
      <c r="AG528" s="163">
        <v>26</v>
      </c>
      <c r="AH528" s="163">
        <v>72</v>
      </c>
      <c r="AI528" s="163">
        <v>84</v>
      </c>
      <c r="AJ528" s="163">
        <v>2</v>
      </c>
      <c r="AK528" s="163">
        <v>2</v>
      </c>
      <c r="AL528" s="163">
        <v>55</v>
      </c>
      <c r="AM528" s="163">
        <v>4</v>
      </c>
      <c r="AN528" s="163">
        <v>133</v>
      </c>
      <c r="AO528" s="163">
        <v>10</v>
      </c>
      <c r="AP528" s="163">
        <v>8</v>
      </c>
      <c r="AQ528" s="163">
        <v>0</v>
      </c>
      <c r="AR528" s="163">
        <v>12</v>
      </c>
      <c r="AS528" s="283">
        <v>9.9637681000000006E-2</v>
      </c>
      <c r="AT528" s="283">
        <v>0.240942028</v>
      </c>
      <c r="AU528" s="283">
        <v>0.42090395000000003</v>
      </c>
      <c r="AV528" s="283">
        <v>0.22598869999999999</v>
      </c>
      <c r="AW528" s="283">
        <v>0.13276836</v>
      </c>
      <c r="AX528" s="283">
        <v>0.48022598999999999</v>
      </c>
      <c r="AY528" s="363">
        <v>113.913</v>
      </c>
      <c r="AZ528" s="283">
        <v>0.1147541</v>
      </c>
      <c r="BA528" s="283">
        <v>0.378531073</v>
      </c>
      <c r="BB528" s="283">
        <v>0.15254237200000001</v>
      </c>
      <c r="BC528" s="283">
        <v>0.46892655300000002</v>
      </c>
      <c r="BD528" s="164">
        <v>0.28658536499999998</v>
      </c>
      <c r="BE528" s="164">
        <v>0.25052192000000001</v>
      </c>
      <c r="BF528" s="164">
        <v>0.33514492699999998</v>
      </c>
      <c r="BG528" s="164">
        <v>0.46764091800000002</v>
      </c>
      <c r="BH528" s="164">
        <v>0.80278584500000005</v>
      </c>
      <c r="BI528" s="164">
        <v>0.21711899800000001</v>
      </c>
      <c r="BJ528" s="165">
        <v>138.22569185230401</v>
      </c>
      <c r="BK528" s="164">
        <v>0.34344781652419198</v>
      </c>
      <c r="BL528" s="165">
        <v>14.7807439972403</v>
      </c>
      <c r="BM528" s="165">
        <v>79.352639537000897</v>
      </c>
      <c r="BN528" s="165">
        <v>119.195742356431</v>
      </c>
      <c r="BO528" s="165">
        <v>-0.78549406800586496</v>
      </c>
      <c r="BP528" s="165">
        <v>-3.2428995594382202</v>
      </c>
      <c r="BQ528" s="165">
        <v>29.074221944132699</v>
      </c>
      <c r="BR528" s="165">
        <v>9.4279365722778099</v>
      </c>
      <c r="BS528" s="289">
        <v>3.0027196319039602</v>
      </c>
      <c r="BT528" s="297"/>
      <c r="BU528" s="284"/>
      <c r="BV528" s="298"/>
      <c r="BW528" s="297"/>
      <c r="BX528" s="297"/>
      <c r="BY528" s="297"/>
      <c r="BZ528" s="297"/>
      <c r="CA528" s="284"/>
      <c r="CB528" s="298"/>
      <c r="CC528" s="297">
        <v>128</v>
      </c>
      <c r="CD528" s="284">
        <v>1095.0999999999999</v>
      </c>
      <c r="CE528" s="352">
        <v>7</v>
      </c>
      <c r="CF528" s="298">
        <v>13</v>
      </c>
      <c r="CG528" s="297"/>
      <c r="CH528" s="284"/>
      <c r="CI528" s="352"/>
      <c r="CJ528" s="298"/>
      <c r="CK528" s="297"/>
      <c r="CL528" s="284"/>
      <c r="CM528" s="352"/>
      <c r="CN528" s="298"/>
      <c r="CO528" s="297"/>
      <c r="CP528" s="284"/>
      <c r="CQ528" s="352"/>
      <c r="CR528" s="298"/>
      <c r="CS528" s="297"/>
      <c r="CT528" s="284"/>
      <c r="CU528" s="352"/>
      <c r="CV528" s="352"/>
      <c r="CW528" s="298"/>
      <c r="CX528" s="297"/>
      <c r="CY528" s="284"/>
      <c r="CZ528" s="352"/>
      <c r="DA528" s="352"/>
      <c r="DB528" s="298"/>
      <c r="DC528" s="297"/>
      <c r="DD528" s="284"/>
      <c r="DE528" s="352"/>
      <c r="DF528" s="352"/>
      <c r="DG528" s="298"/>
      <c r="DH528" s="320">
        <v>7</v>
      </c>
      <c r="DI528" s="319">
        <v>1.2902240753173799</v>
      </c>
      <c r="DP528" s="165"/>
      <c r="DQ528" s="165"/>
      <c r="DR528" s="165"/>
      <c r="ED528" s="165"/>
      <c r="EE528" s="165"/>
      <c r="EF528" s="165"/>
      <c r="EG528" s="165"/>
      <c r="EH528" s="166"/>
      <c r="EI528" s="165"/>
      <c r="EJ528" s="164"/>
      <c r="EK528" s="164"/>
      <c r="EL528" s="283"/>
      <c r="EM528" s="283"/>
      <c r="EN528" s="283"/>
      <c r="EO528" s="283"/>
      <c r="EP528" s="283"/>
      <c r="EQ528" s="283"/>
      <c r="ER528" s="165"/>
      <c r="ES528" s="166"/>
      <c r="ET528" s="166"/>
      <c r="EU528" s="166"/>
      <c r="EV528" s="166"/>
      <c r="EW528" s="166"/>
      <c r="EX528" s="289"/>
    </row>
    <row r="529" spans="1:160" ht="13" customHeight="1">
      <c r="A529" s="160" t="s">
        <v>13</v>
      </c>
      <c r="B529" s="160">
        <v>8996</v>
      </c>
      <c r="C529" s="160">
        <v>5417</v>
      </c>
      <c r="D529" s="160">
        <v>514888</v>
      </c>
      <c r="E529" s="160" t="s">
        <v>614</v>
      </c>
      <c r="G529" s="175"/>
      <c r="H529" s="168" t="s">
        <v>387</v>
      </c>
      <c r="I529" s="169" t="s">
        <v>565</v>
      </c>
      <c r="J529" s="170">
        <v>34</v>
      </c>
      <c r="K529" s="161">
        <v>4</v>
      </c>
      <c r="L529" s="161" t="s">
        <v>837</v>
      </c>
      <c r="Z529" s="163">
        <v>153</v>
      </c>
      <c r="AA529" s="163">
        <v>682</v>
      </c>
      <c r="AB529" s="163">
        <v>628</v>
      </c>
      <c r="AC529" s="163">
        <v>185</v>
      </c>
      <c r="AD529" s="163">
        <v>134</v>
      </c>
      <c r="AE529" s="163">
        <v>31</v>
      </c>
      <c r="AF529" s="163">
        <v>0</v>
      </c>
      <c r="AG529" s="163">
        <v>20</v>
      </c>
      <c r="AH529" s="163">
        <v>94</v>
      </c>
      <c r="AI529" s="163">
        <v>65</v>
      </c>
      <c r="AJ529" s="163">
        <v>22</v>
      </c>
      <c r="AK529" s="163">
        <v>7</v>
      </c>
      <c r="AL529" s="163">
        <v>47</v>
      </c>
      <c r="AM529" s="163">
        <v>2</v>
      </c>
      <c r="AN529" s="163">
        <v>119</v>
      </c>
      <c r="AO529" s="163">
        <v>7</v>
      </c>
      <c r="AP529" s="163">
        <v>0</v>
      </c>
      <c r="AQ529" s="163">
        <v>0</v>
      </c>
      <c r="AR529" s="163">
        <v>15</v>
      </c>
      <c r="AS529" s="283">
        <v>6.8914955999999999E-2</v>
      </c>
      <c r="AT529" s="283">
        <v>0.174486803</v>
      </c>
      <c r="AU529" s="283">
        <v>0.55599213999999997</v>
      </c>
      <c r="AV529" s="283">
        <v>0.14145383</v>
      </c>
      <c r="AW529" s="283">
        <v>6.4833009999999996E-2</v>
      </c>
      <c r="AX529" s="283">
        <v>0.31041257</v>
      </c>
      <c r="AY529" s="363">
        <v>108.45</v>
      </c>
      <c r="AZ529" s="283">
        <v>0.10382735999999999</v>
      </c>
      <c r="BA529" s="283">
        <v>0.41935483800000001</v>
      </c>
      <c r="BB529" s="283">
        <v>0.24596774099999999</v>
      </c>
      <c r="BC529" s="283">
        <v>0.33467741899999998</v>
      </c>
      <c r="BD529" s="164">
        <v>0.33742331199999998</v>
      </c>
      <c r="BE529" s="164">
        <v>0.29458598699999999</v>
      </c>
      <c r="BF529" s="164">
        <v>0.35043988199999998</v>
      </c>
      <c r="BG529" s="164">
        <v>0.43949044500000001</v>
      </c>
      <c r="BH529" s="164">
        <v>0.78993032699999999</v>
      </c>
      <c r="BI529" s="164">
        <v>0.14490445800000001</v>
      </c>
      <c r="BJ529" s="165">
        <v>93.617418148467095</v>
      </c>
      <c r="BK529" s="164">
        <v>0.34423752058954799</v>
      </c>
      <c r="BL529" s="165">
        <v>18.695196578596601</v>
      </c>
      <c r="BM529" s="165">
        <v>98.474241430257294</v>
      </c>
      <c r="BN529" s="165">
        <v>127.479551418168</v>
      </c>
      <c r="BO529" s="165">
        <v>0.50744131985320695</v>
      </c>
      <c r="BP529" s="165">
        <v>-0.72365798056125596</v>
      </c>
      <c r="BQ529" s="165">
        <v>38.096603069306198</v>
      </c>
      <c r="BR529" s="165">
        <v>20.720036993120601</v>
      </c>
      <c r="BS529" s="289">
        <v>3.9345306699821601</v>
      </c>
      <c r="BT529" s="297"/>
      <c r="BU529" s="284"/>
      <c r="BV529" s="298"/>
      <c r="BW529" s="297"/>
      <c r="BX529" s="297"/>
      <c r="BY529" s="297"/>
      <c r="BZ529" s="297"/>
      <c r="CA529" s="284"/>
      <c r="CB529" s="298"/>
      <c r="CC529" s="297"/>
      <c r="CD529" s="284"/>
      <c r="CE529" s="352"/>
      <c r="CF529" s="298"/>
      <c r="CG529" s="297">
        <v>147</v>
      </c>
      <c r="CH529" s="284">
        <v>1262</v>
      </c>
      <c r="CI529" s="352">
        <v>-13</v>
      </c>
      <c r="CJ529" s="298">
        <v>-8</v>
      </c>
      <c r="CK529" s="297"/>
      <c r="CL529" s="284"/>
      <c r="CM529" s="352"/>
      <c r="CN529" s="298"/>
      <c r="CO529" s="297"/>
      <c r="CP529" s="284"/>
      <c r="CQ529" s="352"/>
      <c r="CR529" s="298"/>
      <c r="CS529" s="297"/>
      <c r="CT529" s="284"/>
      <c r="CU529" s="352"/>
      <c r="CV529" s="352"/>
      <c r="CW529" s="298"/>
      <c r="CX529" s="297"/>
      <c r="CY529" s="284"/>
      <c r="CZ529" s="352"/>
      <c r="DA529" s="352"/>
      <c r="DB529" s="298"/>
      <c r="DC529" s="297"/>
      <c r="DD529" s="284"/>
      <c r="DE529" s="352"/>
      <c r="DF529" s="352"/>
      <c r="DG529" s="298"/>
      <c r="DH529" s="320">
        <v>-13</v>
      </c>
      <c r="DI529" s="319">
        <v>-5.3789976835250801</v>
      </c>
      <c r="DP529" s="165"/>
      <c r="DQ529" s="165"/>
      <c r="DR529" s="165"/>
      <c r="ED529" s="165"/>
      <c r="EE529" s="165"/>
      <c r="EF529" s="165"/>
      <c r="EG529" s="165"/>
      <c r="EH529" s="166"/>
      <c r="EI529" s="165"/>
      <c r="EJ529" s="164"/>
      <c r="EK529" s="164"/>
      <c r="EL529" s="283"/>
      <c r="EM529" s="283"/>
      <c r="EN529" s="283"/>
      <c r="EO529" s="283"/>
      <c r="EP529" s="283"/>
      <c r="EQ529" s="283"/>
      <c r="ER529" s="165"/>
      <c r="ES529" s="166"/>
      <c r="ET529" s="166"/>
      <c r="EU529" s="166"/>
      <c r="EV529" s="166"/>
      <c r="EW529" s="166"/>
      <c r="EX529" s="289"/>
    </row>
    <row r="530" spans="1:160" ht="13" customHeight="1">
      <c r="A530" s="160" t="s">
        <v>13</v>
      </c>
      <c r="B530" s="160">
        <v>10919</v>
      </c>
      <c r="C530" s="160">
        <v>19950</v>
      </c>
      <c r="D530" s="160">
        <v>665926</v>
      </c>
      <c r="E530" s="160" t="s">
        <v>213</v>
      </c>
      <c r="G530" s="175"/>
      <c r="H530" s="162" t="s">
        <v>3404</v>
      </c>
      <c r="I530" s="162" t="s">
        <v>3405</v>
      </c>
      <c r="J530" s="161">
        <v>25</v>
      </c>
      <c r="K530" s="161">
        <v>4</v>
      </c>
      <c r="L530" s="161" t="s">
        <v>46</v>
      </c>
      <c r="Z530" s="163">
        <v>152</v>
      </c>
      <c r="AA530" s="163">
        <v>633</v>
      </c>
      <c r="AB530" s="163">
        <v>583</v>
      </c>
      <c r="AC530" s="163">
        <v>147</v>
      </c>
      <c r="AD530" s="163">
        <v>115</v>
      </c>
      <c r="AE530" s="163">
        <v>22</v>
      </c>
      <c r="AF530" s="163">
        <v>1</v>
      </c>
      <c r="AG530" s="163">
        <v>9</v>
      </c>
      <c r="AH530" s="163">
        <v>64</v>
      </c>
      <c r="AI530" s="163">
        <v>63</v>
      </c>
      <c r="AJ530" s="163">
        <v>30</v>
      </c>
      <c r="AK530" s="163">
        <v>5</v>
      </c>
      <c r="AL530" s="163">
        <v>26</v>
      </c>
      <c r="AM530" s="163">
        <v>1</v>
      </c>
      <c r="AN530" s="163">
        <v>97</v>
      </c>
      <c r="AO530" s="163">
        <v>15</v>
      </c>
      <c r="AP530" s="163">
        <v>6</v>
      </c>
      <c r="AQ530" s="163">
        <v>3</v>
      </c>
      <c r="AR530" s="163">
        <v>11</v>
      </c>
      <c r="AS530" s="283">
        <v>4.1074249E-2</v>
      </c>
      <c r="AT530" s="283">
        <v>0.153238546</v>
      </c>
      <c r="AU530" s="283">
        <v>0.4</v>
      </c>
      <c r="AV530" s="283">
        <v>0.25252524999999998</v>
      </c>
      <c r="AW530" s="283">
        <v>2.8282829999999998E-2</v>
      </c>
      <c r="AX530" s="283">
        <v>0.28484848000000001</v>
      </c>
      <c r="AY530" s="363">
        <v>109.617</v>
      </c>
      <c r="AZ530" s="283">
        <v>0.1156406</v>
      </c>
      <c r="BA530" s="283">
        <v>0.50308008199999998</v>
      </c>
      <c r="BB530" s="283">
        <v>0.20533880900000001</v>
      </c>
      <c r="BC530" s="283">
        <v>0.29158110799999998</v>
      </c>
      <c r="BD530" s="164">
        <v>0.28571428500000001</v>
      </c>
      <c r="BE530" s="164">
        <v>0.25214408199999999</v>
      </c>
      <c r="BF530" s="164">
        <v>0.29841269799999998</v>
      </c>
      <c r="BG530" s="164">
        <v>0.339622641</v>
      </c>
      <c r="BH530" s="164">
        <v>0.63803533899999998</v>
      </c>
      <c r="BI530" s="164">
        <v>8.7478558999999997E-2</v>
      </c>
      <c r="BJ530" s="165">
        <v>56.516665877376603</v>
      </c>
      <c r="BK530" s="164">
        <v>0.28149777878259402</v>
      </c>
      <c r="BL530" s="165">
        <v>-14.6124405751982</v>
      </c>
      <c r="BM530" s="165">
        <v>59.434678766592299</v>
      </c>
      <c r="BN530" s="165">
        <v>83.045279767442494</v>
      </c>
      <c r="BO530" s="165">
        <v>1.34243406121763</v>
      </c>
      <c r="BP530" s="165">
        <v>2.22752963751554</v>
      </c>
      <c r="BQ530" s="165">
        <v>26.761630191882102</v>
      </c>
      <c r="BR530" s="165">
        <v>-10.0525149966636</v>
      </c>
      <c r="BS530" s="289">
        <v>2.76388040626947</v>
      </c>
      <c r="BT530" s="297"/>
      <c r="BU530" s="284"/>
      <c r="BV530" s="298"/>
      <c r="BW530" s="297"/>
      <c r="BX530" s="297"/>
      <c r="BY530" s="297"/>
      <c r="BZ530" s="297"/>
      <c r="CA530" s="284"/>
      <c r="CB530" s="298"/>
      <c r="CC530" s="297"/>
      <c r="CD530" s="284"/>
      <c r="CE530" s="352"/>
      <c r="CF530" s="298"/>
      <c r="CG530" s="297">
        <v>152</v>
      </c>
      <c r="CH530" s="284">
        <v>1331</v>
      </c>
      <c r="CI530" s="352">
        <v>20</v>
      </c>
      <c r="CJ530" s="298">
        <v>19</v>
      </c>
      <c r="CK530" s="297"/>
      <c r="CL530" s="284"/>
      <c r="CM530" s="352"/>
      <c r="CN530" s="298"/>
      <c r="CO530" s="297"/>
      <c r="CP530" s="284"/>
      <c r="CQ530" s="352"/>
      <c r="CR530" s="298"/>
      <c r="CS530" s="297"/>
      <c r="CT530" s="284"/>
      <c r="CU530" s="352"/>
      <c r="CV530" s="352"/>
      <c r="CW530" s="298"/>
      <c r="CX530" s="297"/>
      <c r="CY530" s="284"/>
      <c r="CZ530" s="352"/>
      <c r="DA530" s="352"/>
      <c r="DB530" s="298"/>
      <c r="DC530" s="297"/>
      <c r="DD530" s="284"/>
      <c r="DE530" s="352"/>
      <c r="DF530" s="352"/>
      <c r="DG530" s="298"/>
      <c r="DH530" s="320">
        <v>20</v>
      </c>
      <c r="DI530" s="319">
        <v>15.6935119628906</v>
      </c>
      <c r="DP530" s="165"/>
      <c r="DQ530" s="165"/>
      <c r="DR530" s="165"/>
      <c r="ED530" s="165"/>
      <c r="EE530" s="165"/>
      <c r="EF530" s="165"/>
      <c r="EG530" s="165"/>
      <c r="EH530" s="166"/>
      <c r="EI530" s="165"/>
      <c r="EJ530" s="164"/>
      <c r="EK530" s="164"/>
      <c r="EL530" s="283"/>
      <c r="EM530" s="283"/>
      <c r="EN530" s="283"/>
      <c r="EO530" s="283"/>
      <c r="EP530" s="283"/>
      <c r="EQ530" s="283"/>
      <c r="ER530" s="165"/>
      <c r="ES530" s="166"/>
      <c r="ET530" s="166"/>
      <c r="EU530" s="166"/>
      <c r="EV530" s="166"/>
      <c r="EW530" s="166"/>
      <c r="EX530" s="289"/>
    </row>
    <row r="531" spans="1:160" ht="13" customHeight="1">
      <c r="A531" s="160" t="s">
        <v>13</v>
      </c>
      <c r="B531" s="160">
        <v>10239</v>
      </c>
      <c r="C531" s="160">
        <v>17273</v>
      </c>
      <c r="D531" s="160">
        <v>622761</v>
      </c>
      <c r="E531" s="160" t="s">
        <v>17</v>
      </c>
      <c r="G531" s="175"/>
      <c r="H531" s="162" t="s">
        <v>1796</v>
      </c>
      <c r="I531" s="162" t="s">
        <v>548</v>
      </c>
      <c r="J531" s="161">
        <v>29</v>
      </c>
      <c r="K531" s="161">
        <v>4</v>
      </c>
      <c r="L531" s="161" t="s">
        <v>837</v>
      </c>
      <c r="Z531" s="163">
        <v>68</v>
      </c>
      <c r="AA531" s="163">
        <v>208</v>
      </c>
      <c r="AB531" s="163">
        <v>192</v>
      </c>
      <c r="AC531" s="163">
        <v>44</v>
      </c>
      <c r="AD531" s="163">
        <v>23</v>
      </c>
      <c r="AE531" s="163">
        <v>14</v>
      </c>
      <c r="AF531" s="163">
        <v>2</v>
      </c>
      <c r="AG531" s="163">
        <v>5</v>
      </c>
      <c r="AH531" s="163">
        <v>30</v>
      </c>
      <c r="AI531" s="163">
        <v>18</v>
      </c>
      <c r="AJ531" s="163">
        <v>13</v>
      </c>
      <c r="AK531" s="163">
        <v>2</v>
      </c>
      <c r="AL531" s="163">
        <v>10</v>
      </c>
      <c r="AM531" s="163">
        <v>0</v>
      </c>
      <c r="AN531" s="163">
        <v>48</v>
      </c>
      <c r="AO531" s="163">
        <v>1</v>
      </c>
      <c r="AP531" s="163">
        <v>3</v>
      </c>
      <c r="AQ531" s="163">
        <v>2</v>
      </c>
      <c r="AR531" s="163">
        <v>3</v>
      </c>
      <c r="AS531" s="283">
        <v>4.8076923000000001E-2</v>
      </c>
      <c r="AT531" s="283">
        <v>0.23076922999999999</v>
      </c>
      <c r="AU531" s="283">
        <v>0.39597315</v>
      </c>
      <c r="AV531" s="283">
        <v>0.22147650999999999</v>
      </c>
      <c r="AW531" s="283">
        <v>4.0268459999999999E-2</v>
      </c>
      <c r="AX531" s="283">
        <v>0.34899329000000001</v>
      </c>
      <c r="AY531" s="363">
        <v>109.175</v>
      </c>
      <c r="AZ531" s="283">
        <v>0.11219512</v>
      </c>
      <c r="BA531" s="283">
        <v>0.43448275800000002</v>
      </c>
      <c r="BB531" s="283">
        <v>0.17931034400000001</v>
      </c>
      <c r="BC531" s="283">
        <v>0.38620689600000002</v>
      </c>
      <c r="BD531" s="164">
        <v>0.27464788699999998</v>
      </c>
      <c r="BE531" s="164">
        <v>0.22916666599999999</v>
      </c>
      <c r="BF531" s="164">
        <v>0.26699029099999999</v>
      </c>
      <c r="BG531" s="164">
        <v>0.40104166600000002</v>
      </c>
      <c r="BH531" s="164">
        <v>0.66803195699999995</v>
      </c>
      <c r="BI531" s="164">
        <v>0.171875</v>
      </c>
      <c r="BJ531" s="165">
        <v>111.042089155516</v>
      </c>
      <c r="BK531" s="164">
        <v>0.28582991789845502</v>
      </c>
      <c r="BL531" s="165">
        <v>-4.0763126370389804</v>
      </c>
      <c r="BM531" s="165">
        <v>20.255126262001198</v>
      </c>
      <c r="BN531" s="165">
        <v>87.473545293716001</v>
      </c>
      <c r="BO531" s="165">
        <v>0.47852702281341197</v>
      </c>
      <c r="BP531" s="165">
        <v>3.8502688705921102</v>
      </c>
      <c r="BQ531" s="165">
        <v>7.5533594246129496</v>
      </c>
      <c r="BR531" s="165">
        <v>0.869027668527799</v>
      </c>
      <c r="BS531" s="289">
        <v>0.78009381212999895</v>
      </c>
      <c r="BT531" s="297"/>
      <c r="BU531" s="284"/>
      <c r="BV531" s="298"/>
      <c r="BW531" s="297"/>
      <c r="BX531" s="297"/>
      <c r="BY531" s="297"/>
      <c r="BZ531" s="297"/>
      <c r="CA531" s="284"/>
      <c r="CB531" s="298"/>
      <c r="CC531" s="297"/>
      <c r="CD531" s="284"/>
      <c r="CE531" s="352"/>
      <c r="CF531" s="298"/>
      <c r="CG531" s="297">
        <v>56</v>
      </c>
      <c r="CH531" s="284">
        <v>457.2</v>
      </c>
      <c r="CI531" s="352">
        <v>1</v>
      </c>
      <c r="CJ531" s="298">
        <v>-1</v>
      </c>
      <c r="CK531" s="297"/>
      <c r="CL531" s="284"/>
      <c r="CM531" s="352"/>
      <c r="CN531" s="298"/>
      <c r="CO531" s="297">
        <v>6</v>
      </c>
      <c r="CP531" s="284">
        <v>31</v>
      </c>
      <c r="CQ531" s="352">
        <v>0</v>
      </c>
      <c r="CR531" s="298">
        <v>1</v>
      </c>
      <c r="CS531" s="297"/>
      <c r="CT531" s="284"/>
      <c r="CU531" s="352"/>
      <c r="CV531" s="352"/>
      <c r="CW531" s="298"/>
      <c r="CX531" s="297">
        <v>4</v>
      </c>
      <c r="CY531" s="284">
        <v>17</v>
      </c>
      <c r="CZ531" s="352">
        <v>0</v>
      </c>
      <c r="DA531" s="352">
        <v>0</v>
      </c>
      <c r="DB531" s="298">
        <v>0</v>
      </c>
      <c r="DC531" s="297"/>
      <c r="DD531" s="284"/>
      <c r="DE531" s="352"/>
      <c r="DF531" s="352"/>
      <c r="DG531" s="298"/>
      <c r="DH531" s="320">
        <v>1</v>
      </c>
      <c r="DI531" s="319">
        <v>-0.25578153133392301</v>
      </c>
      <c r="DP531" s="165"/>
      <c r="DQ531" s="165"/>
      <c r="DR531" s="165"/>
      <c r="ED531" s="165"/>
      <c r="EE531" s="165"/>
      <c r="EF531" s="165"/>
      <c r="EG531" s="165"/>
      <c r="EH531" s="166"/>
      <c r="EI531" s="165"/>
      <c r="EJ531" s="164"/>
      <c r="EK531" s="164"/>
      <c r="EL531" s="283"/>
      <c r="EM531" s="283"/>
      <c r="EN531" s="283"/>
      <c r="EO531" s="283"/>
      <c r="EP531" s="283"/>
      <c r="EQ531" s="283"/>
      <c r="ER531" s="165"/>
      <c r="ES531" s="166"/>
      <c r="ET531" s="166"/>
      <c r="EU531" s="166"/>
      <c r="EV531" s="166"/>
      <c r="EW531" s="166"/>
      <c r="EX531" s="289"/>
    </row>
    <row r="532" spans="1:160" ht="13" customHeight="1">
      <c r="A532" s="160" t="s">
        <v>13</v>
      </c>
      <c r="B532" s="160">
        <v>9750</v>
      </c>
      <c r="C532" s="160">
        <v>13152</v>
      </c>
      <c r="D532" s="160">
        <v>593871</v>
      </c>
      <c r="E532" s="160" t="s">
        <v>598</v>
      </c>
      <c r="G532" s="175"/>
      <c r="H532" s="168" t="s">
        <v>226</v>
      </c>
      <c r="I532" s="169" t="s">
        <v>548</v>
      </c>
      <c r="J532" s="170">
        <v>30</v>
      </c>
      <c r="K532" s="161">
        <v>4</v>
      </c>
      <c r="L532" s="161" t="s">
        <v>2547</v>
      </c>
      <c r="Z532" s="163">
        <v>118</v>
      </c>
      <c r="AA532" s="163">
        <v>469</v>
      </c>
      <c r="AB532" s="163">
        <v>417</v>
      </c>
      <c r="AC532" s="163">
        <v>89</v>
      </c>
      <c r="AD532" s="163">
        <v>62</v>
      </c>
      <c r="AE532" s="163">
        <v>11</v>
      </c>
      <c r="AF532" s="163">
        <v>0</v>
      </c>
      <c r="AG532" s="163">
        <v>16</v>
      </c>
      <c r="AH532" s="163">
        <v>43</v>
      </c>
      <c r="AI532" s="163">
        <v>45</v>
      </c>
      <c r="AJ532" s="163">
        <v>4</v>
      </c>
      <c r="AK532" s="163">
        <v>2</v>
      </c>
      <c r="AL532" s="163">
        <v>46</v>
      </c>
      <c r="AM532" s="163">
        <v>3</v>
      </c>
      <c r="AN532" s="163">
        <v>137</v>
      </c>
      <c r="AO532" s="163">
        <v>4</v>
      </c>
      <c r="AP532" s="163">
        <v>2</v>
      </c>
      <c r="AQ532" s="163">
        <v>0</v>
      </c>
      <c r="AR532" s="163">
        <v>16</v>
      </c>
      <c r="AS532" s="283">
        <v>9.8081023000000003E-2</v>
      </c>
      <c r="AT532" s="283">
        <v>0.29211087400000002</v>
      </c>
      <c r="AU532" s="283">
        <v>0.48581560000000001</v>
      </c>
      <c r="AV532" s="283">
        <v>0.19503545999999999</v>
      </c>
      <c r="AW532" s="283">
        <v>8.8652480000000006E-2</v>
      </c>
      <c r="AX532" s="283">
        <v>0.37234043</v>
      </c>
      <c r="AY532" s="363">
        <v>110.73699999999999</v>
      </c>
      <c r="AZ532" s="283">
        <v>0.11761685</v>
      </c>
      <c r="BA532" s="283">
        <v>0.33812949599999997</v>
      </c>
      <c r="BB532" s="283">
        <v>0.24100719400000001</v>
      </c>
      <c r="BC532" s="283">
        <v>0.42086330900000002</v>
      </c>
      <c r="BD532" s="164">
        <v>0.27443609000000002</v>
      </c>
      <c r="BE532" s="164">
        <v>0.21342925600000001</v>
      </c>
      <c r="BF532" s="164">
        <v>0.29637526600000003</v>
      </c>
      <c r="BG532" s="164">
        <v>0.354916067</v>
      </c>
      <c r="BH532" s="164">
        <v>0.65129133299999997</v>
      </c>
      <c r="BI532" s="164">
        <v>0.14148681099999999</v>
      </c>
      <c r="BJ532" s="165">
        <v>91.409402655369902</v>
      </c>
      <c r="BK532" s="164">
        <v>0.28706467420246401</v>
      </c>
      <c r="BL532" s="165">
        <v>-8.7252058426640104</v>
      </c>
      <c r="BM532" s="165">
        <v>46.137509751806398</v>
      </c>
      <c r="BN532" s="165">
        <v>92.097284056496903</v>
      </c>
      <c r="BO532" s="165">
        <v>-1.0161273144267899</v>
      </c>
      <c r="BP532" s="165">
        <v>-1.51902141422033</v>
      </c>
      <c r="BQ532" s="165">
        <v>2.6589393545617099</v>
      </c>
      <c r="BR532" s="165">
        <v>-5.7598900685808703</v>
      </c>
      <c r="BS532" s="289">
        <v>0.27460921964915103</v>
      </c>
      <c r="BT532" s="297"/>
      <c r="BU532" s="284"/>
      <c r="BV532" s="298"/>
      <c r="BW532" s="297"/>
      <c r="BX532" s="297"/>
      <c r="BY532" s="297"/>
      <c r="BZ532" s="297"/>
      <c r="CA532" s="284"/>
      <c r="CB532" s="298"/>
      <c r="CC532" s="297"/>
      <c r="CD532" s="284"/>
      <c r="CE532" s="352"/>
      <c r="CF532" s="298"/>
      <c r="CG532" s="297">
        <v>111</v>
      </c>
      <c r="CH532" s="284">
        <v>918.1</v>
      </c>
      <c r="CI532" s="352">
        <v>-2</v>
      </c>
      <c r="CJ532" s="298">
        <v>-11</v>
      </c>
      <c r="CK532" s="297"/>
      <c r="CL532" s="284"/>
      <c r="CM532" s="352"/>
      <c r="CN532" s="298"/>
      <c r="CO532" s="297"/>
      <c r="CP532" s="284"/>
      <c r="CQ532" s="352"/>
      <c r="CR532" s="298"/>
      <c r="CS532" s="297"/>
      <c r="CT532" s="284"/>
      <c r="CU532" s="352"/>
      <c r="CV532" s="352"/>
      <c r="CW532" s="298"/>
      <c r="CX532" s="297"/>
      <c r="CY532" s="284"/>
      <c r="CZ532" s="352"/>
      <c r="DA532" s="352"/>
      <c r="DB532" s="298"/>
      <c r="DC532" s="297"/>
      <c r="DD532" s="284"/>
      <c r="DE532" s="352"/>
      <c r="DF532" s="352"/>
      <c r="DG532" s="298"/>
      <c r="DH532" s="320">
        <v>-2</v>
      </c>
      <c r="DI532" s="319">
        <v>-7.2297914028167698</v>
      </c>
      <c r="DP532" s="165"/>
      <c r="DQ532" s="165"/>
      <c r="DR532" s="165"/>
      <c r="ED532" s="165"/>
      <c r="EE532" s="165"/>
      <c r="EF532" s="165"/>
      <c r="EG532" s="165"/>
      <c r="EH532" s="166"/>
      <c r="EI532" s="165"/>
      <c r="EJ532" s="164"/>
      <c r="EK532" s="164"/>
      <c r="EL532" s="283"/>
      <c r="EM532" s="283"/>
      <c r="EN532" s="283"/>
      <c r="EO532" s="283"/>
      <c r="EP532" s="283"/>
      <c r="EQ532" s="283"/>
      <c r="ER532" s="165"/>
      <c r="ES532" s="166"/>
      <c r="ET532" s="166"/>
      <c r="EU532" s="166"/>
      <c r="EV532" s="166"/>
      <c r="EW532" s="166"/>
      <c r="EX532" s="289"/>
    </row>
    <row r="533" spans="1:160" ht="13" customHeight="1">
      <c r="A533" s="160" t="s">
        <v>13</v>
      </c>
      <c r="B533" s="160">
        <v>10203</v>
      </c>
      <c r="C533" s="160">
        <v>15730</v>
      </c>
      <c r="D533" s="160">
        <v>642180</v>
      </c>
      <c r="E533" s="160" t="s">
        <v>2172</v>
      </c>
      <c r="G533" s="175"/>
      <c r="H533" s="168" t="s">
        <v>218</v>
      </c>
      <c r="I533" s="169" t="s">
        <v>571</v>
      </c>
      <c r="J533" s="170">
        <v>29</v>
      </c>
      <c r="K533" s="161">
        <v>5</v>
      </c>
      <c r="L533" s="161" t="s">
        <v>46</v>
      </c>
      <c r="Z533" s="163">
        <v>90</v>
      </c>
      <c r="AA533" s="163">
        <v>156</v>
      </c>
      <c r="AB533" s="163">
        <v>138</v>
      </c>
      <c r="AC533" s="163">
        <v>30</v>
      </c>
      <c r="AD533" s="163">
        <v>27</v>
      </c>
      <c r="AE533" s="163">
        <v>3</v>
      </c>
      <c r="AF533" s="163">
        <v>0</v>
      </c>
      <c r="AG533" s="163">
        <v>0</v>
      </c>
      <c r="AH533" s="163">
        <v>28</v>
      </c>
      <c r="AI533" s="163">
        <v>8</v>
      </c>
      <c r="AJ533" s="163">
        <v>8</v>
      </c>
      <c r="AK533" s="163">
        <v>1</v>
      </c>
      <c r="AL533" s="163">
        <v>11</v>
      </c>
      <c r="AM533" s="163">
        <v>0</v>
      </c>
      <c r="AN533" s="163">
        <v>29</v>
      </c>
      <c r="AO533" s="163">
        <v>2</v>
      </c>
      <c r="AP533" s="163">
        <v>0</v>
      </c>
      <c r="AQ533" s="163">
        <v>4</v>
      </c>
      <c r="AR533" s="163">
        <v>0</v>
      </c>
      <c r="AS533" s="283">
        <v>7.0512820000000004E-2</v>
      </c>
      <c r="AT533" s="283">
        <v>0.185897435</v>
      </c>
      <c r="AU533" s="283">
        <v>0.44247787999999999</v>
      </c>
      <c r="AV533" s="283">
        <v>0.24778760999999999</v>
      </c>
      <c r="AW533" s="283">
        <v>1.7543860000000001E-2</v>
      </c>
      <c r="AX533" s="283">
        <v>0.1754386</v>
      </c>
      <c r="AY533" s="363">
        <v>104.866</v>
      </c>
      <c r="AZ533" s="283">
        <v>7.8231289999999995E-2</v>
      </c>
      <c r="BA533" s="283">
        <v>0.41584158399999999</v>
      </c>
      <c r="BB533" s="283">
        <v>0.25742574200000001</v>
      </c>
      <c r="BC533" s="283">
        <v>0.32673267299999997</v>
      </c>
      <c r="BD533" s="164">
        <v>0.27522935700000001</v>
      </c>
      <c r="BE533" s="164">
        <v>0.21739130400000001</v>
      </c>
      <c r="BF533" s="164">
        <v>0.28476821099999999</v>
      </c>
      <c r="BG533" s="164">
        <v>0.239130434</v>
      </c>
      <c r="BH533" s="164">
        <v>0.52389864500000005</v>
      </c>
      <c r="BI533" s="164">
        <v>2.1739129999999999E-2</v>
      </c>
      <c r="BJ533" s="165">
        <v>13.839904900985101</v>
      </c>
      <c r="BK533" s="164">
        <v>0.24232019572857899</v>
      </c>
      <c r="BL533" s="165">
        <v>-8.52023809954526</v>
      </c>
      <c r="BM533" s="165">
        <v>9.7283410747348995</v>
      </c>
      <c r="BN533" s="165">
        <v>56.441476764303601</v>
      </c>
      <c r="BO533" s="165">
        <v>0.93505963240252099</v>
      </c>
      <c r="BP533" s="165">
        <v>1.66669285297393</v>
      </c>
      <c r="BQ533" s="165">
        <v>-3.1017242175713302</v>
      </c>
      <c r="BR533" s="165">
        <v>-6.4589743296802196</v>
      </c>
      <c r="BS533" s="289">
        <v>-0.32033903499635802</v>
      </c>
      <c r="BT533" s="297"/>
      <c r="BU533" s="284"/>
      <c r="BV533" s="298"/>
      <c r="BW533" s="297"/>
      <c r="BX533" s="297"/>
      <c r="BY533" s="297"/>
      <c r="BZ533" s="297"/>
      <c r="CA533" s="284"/>
      <c r="CB533" s="298"/>
      <c r="CC533" s="297"/>
      <c r="CD533" s="284"/>
      <c r="CE533" s="352"/>
      <c r="CF533" s="298"/>
      <c r="CG533" s="297">
        <v>15</v>
      </c>
      <c r="CH533" s="284">
        <v>52.2</v>
      </c>
      <c r="CI533" s="352">
        <v>0</v>
      </c>
      <c r="CJ533" s="298">
        <v>0</v>
      </c>
      <c r="CK533" s="297">
        <v>30</v>
      </c>
      <c r="CL533" s="284">
        <v>166</v>
      </c>
      <c r="CM533" s="352">
        <v>-1</v>
      </c>
      <c r="CN533" s="298">
        <v>1</v>
      </c>
      <c r="CO533" s="297">
        <v>13</v>
      </c>
      <c r="CP533" s="284">
        <v>89</v>
      </c>
      <c r="CQ533" s="352">
        <v>-4</v>
      </c>
      <c r="CR533" s="298">
        <v>-4</v>
      </c>
      <c r="CS533" s="297">
        <v>12</v>
      </c>
      <c r="CT533" s="284">
        <v>34</v>
      </c>
      <c r="CU533" s="352">
        <v>0</v>
      </c>
      <c r="CV533" s="352">
        <v>0</v>
      </c>
      <c r="CW533" s="298">
        <v>0</v>
      </c>
      <c r="CX533" s="297">
        <v>2</v>
      </c>
      <c r="CY533" s="284">
        <v>11</v>
      </c>
      <c r="CZ533" s="352">
        <v>0</v>
      </c>
      <c r="DA533" s="352">
        <v>0</v>
      </c>
      <c r="DB533" s="298">
        <v>0</v>
      </c>
      <c r="DC533" s="297">
        <v>7</v>
      </c>
      <c r="DD533" s="284">
        <v>21</v>
      </c>
      <c r="DE533" s="352">
        <v>0</v>
      </c>
      <c r="DF533" s="352">
        <v>0</v>
      </c>
      <c r="DG533" s="298">
        <v>0</v>
      </c>
      <c r="DH533" s="320">
        <v>-5</v>
      </c>
      <c r="DI533" s="319">
        <v>-1.83033242821693</v>
      </c>
      <c r="DP533" s="165"/>
      <c r="DQ533" s="165"/>
      <c r="DR533" s="165"/>
      <c r="ED533" s="165"/>
      <c r="EE533" s="165"/>
      <c r="EF533" s="165"/>
      <c r="EG533" s="165"/>
      <c r="EH533" s="166"/>
      <c r="EI533" s="165"/>
      <c r="EJ533" s="164"/>
      <c r="EK533" s="164"/>
      <c r="EL533" s="283"/>
      <c r="EM533" s="283"/>
      <c r="EN533" s="283"/>
      <c r="EO533" s="283"/>
      <c r="EP533" s="283"/>
      <c r="EQ533" s="283"/>
      <c r="ER533" s="165"/>
      <c r="ES533" s="166"/>
      <c r="ET533" s="166"/>
      <c r="EU533" s="166"/>
      <c r="EV533" s="166"/>
      <c r="EW533" s="166"/>
      <c r="EX533" s="289"/>
    </row>
    <row r="534" spans="1:160" ht="13" customHeight="1">
      <c r="A534" s="160" t="s">
        <v>13</v>
      </c>
      <c r="B534" s="160">
        <v>9853</v>
      </c>
      <c r="C534" s="160">
        <v>11615</v>
      </c>
      <c r="D534" s="160">
        <v>592273</v>
      </c>
      <c r="E534" s="160" t="s">
        <v>18</v>
      </c>
      <c r="G534" s="175"/>
      <c r="H534" s="168" t="s">
        <v>693</v>
      </c>
      <c r="I534" s="169" t="s">
        <v>544</v>
      </c>
      <c r="J534" s="170">
        <v>31</v>
      </c>
      <c r="K534" s="161">
        <v>5</v>
      </c>
      <c r="L534" s="161" t="s">
        <v>837</v>
      </c>
      <c r="Z534" s="163">
        <v>97</v>
      </c>
      <c r="AA534" s="163">
        <v>360</v>
      </c>
      <c r="AB534" s="163">
        <v>325</v>
      </c>
      <c r="AC534" s="163">
        <v>55</v>
      </c>
      <c r="AD534" s="163">
        <v>44</v>
      </c>
      <c r="AE534" s="163">
        <v>7</v>
      </c>
      <c r="AF534" s="163">
        <v>0</v>
      </c>
      <c r="AG534" s="163">
        <v>4</v>
      </c>
      <c r="AH534" s="163">
        <v>28</v>
      </c>
      <c r="AI534" s="163">
        <v>15</v>
      </c>
      <c r="AJ534" s="163">
        <v>1</v>
      </c>
      <c r="AK534" s="163">
        <v>0</v>
      </c>
      <c r="AL534" s="163">
        <v>27</v>
      </c>
      <c r="AM534" s="163">
        <v>0</v>
      </c>
      <c r="AN534" s="163">
        <v>81</v>
      </c>
      <c r="AO534" s="163">
        <v>5</v>
      </c>
      <c r="AP534" s="163">
        <v>3</v>
      </c>
      <c r="AQ534" s="163">
        <v>0</v>
      </c>
      <c r="AR534" s="163">
        <v>13</v>
      </c>
      <c r="AS534" s="283">
        <v>7.4999999999999997E-2</v>
      </c>
      <c r="AT534" s="283">
        <v>0.22500000000000001</v>
      </c>
      <c r="AU534" s="283">
        <v>0.36842105000000003</v>
      </c>
      <c r="AV534" s="283">
        <v>0.19838057000000001</v>
      </c>
      <c r="AW534" s="283">
        <v>3.6437249999999997E-2</v>
      </c>
      <c r="AX534" s="283">
        <v>0.35222671999999999</v>
      </c>
      <c r="AY534" s="363">
        <v>113.748</v>
      </c>
      <c r="AZ534" s="283">
        <v>0.10443491000000001</v>
      </c>
      <c r="BA534" s="283">
        <v>0.57085020200000003</v>
      </c>
      <c r="BB534" s="283">
        <v>0.15384615300000001</v>
      </c>
      <c r="BC534" s="283">
        <v>0.27530364299999999</v>
      </c>
      <c r="BD534" s="164">
        <v>0.209876543</v>
      </c>
      <c r="BE534" s="164">
        <v>0.169230769</v>
      </c>
      <c r="BF534" s="164">
        <v>0.241666666</v>
      </c>
      <c r="BG534" s="164">
        <v>0.22769230700000001</v>
      </c>
      <c r="BH534" s="164">
        <v>0.46935897300000001</v>
      </c>
      <c r="BI534" s="164">
        <v>5.8461538E-2</v>
      </c>
      <c r="BJ534" s="165">
        <v>37.769840376812297</v>
      </c>
      <c r="BK534" s="164">
        <v>0.216617578268051</v>
      </c>
      <c r="BL534" s="165">
        <v>-27.109415090787699</v>
      </c>
      <c r="BM534" s="165">
        <v>15.0026906960126</v>
      </c>
      <c r="BN534" s="165">
        <v>34.3919564720686</v>
      </c>
      <c r="BO534" s="165">
        <v>-0.66303451697637195</v>
      </c>
      <c r="BP534" s="165">
        <v>-1.92497165501117</v>
      </c>
      <c r="BQ534" s="165">
        <v>-20.216836513164999</v>
      </c>
      <c r="BR534" s="165">
        <v>-28.949940077173999</v>
      </c>
      <c r="BS534" s="289">
        <v>-2.0879489745150002</v>
      </c>
      <c r="BT534" s="297"/>
      <c r="BU534" s="284"/>
      <c r="BV534" s="298"/>
      <c r="BW534" s="297"/>
      <c r="BX534" s="297"/>
      <c r="BY534" s="297"/>
      <c r="BZ534" s="297"/>
      <c r="CA534" s="284"/>
      <c r="CB534" s="298"/>
      <c r="CC534" s="297">
        <v>14</v>
      </c>
      <c r="CD534" s="284">
        <v>99.2</v>
      </c>
      <c r="CE534" s="352">
        <v>-1</v>
      </c>
      <c r="CF534" s="298">
        <v>-1</v>
      </c>
      <c r="CG534" s="297">
        <v>56</v>
      </c>
      <c r="CH534" s="284">
        <v>435</v>
      </c>
      <c r="CI534" s="352">
        <v>-5</v>
      </c>
      <c r="CJ534" s="298">
        <v>-2</v>
      </c>
      <c r="CK534" s="297">
        <v>16</v>
      </c>
      <c r="CL534" s="284">
        <v>123</v>
      </c>
      <c r="CM534" s="352">
        <v>2</v>
      </c>
      <c r="CN534" s="298">
        <v>0</v>
      </c>
      <c r="CO534" s="297"/>
      <c r="CP534" s="284"/>
      <c r="CQ534" s="352"/>
      <c r="CR534" s="298"/>
      <c r="CS534" s="297"/>
      <c r="CT534" s="284"/>
      <c r="CU534" s="352"/>
      <c r="CV534" s="352"/>
      <c r="CW534" s="298"/>
      <c r="CX534" s="297"/>
      <c r="CY534" s="284"/>
      <c r="CZ534" s="352"/>
      <c r="DA534" s="352"/>
      <c r="DB534" s="298"/>
      <c r="DC534" s="297"/>
      <c r="DD534" s="284"/>
      <c r="DE534" s="352"/>
      <c r="DF534" s="352"/>
      <c r="DG534" s="298"/>
      <c r="DH534" s="320">
        <v>-4</v>
      </c>
      <c r="DI534" s="319">
        <v>-3.27863097190856</v>
      </c>
      <c r="DP534" s="165"/>
      <c r="DQ534" s="165"/>
      <c r="DR534" s="165"/>
      <c r="ED534" s="165"/>
      <c r="EE534" s="165"/>
      <c r="EF534" s="165"/>
      <c r="EG534" s="165"/>
      <c r="EH534" s="166"/>
      <c r="EI534" s="165"/>
      <c r="EJ534" s="164"/>
      <c r="EK534" s="164"/>
      <c r="EL534" s="283"/>
      <c r="EM534" s="283"/>
      <c r="EN534" s="283"/>
      <c r="EO534" s="283"/>
      <c r="EP534" s="283"/>
      <c r="EQ534" s="283"/>
      <c r="ER534" s="165"/>
      <c r="ES534" s="166"/>
      <c r="ET534" s="166"/>
      <c r="EU534" s="166"/>
      <c r="EV534" s="166"/>
      <c r="EW534" s="166"/>
      <c r="EX534" s="289"/>
    </row>
    <row r="535" spans="1:160" ht="13" customHeight="1">
      <c r="A535" s="160" t="s">
        <v>13</v>
      </c>
      <c r="B535" s="160">
        <v>7914</v>
      </c>
      <c r="C535" s="160">
        <v>9368</v>
      </c>
      <c r="E535" s="160" t="s">
        <v>45</v>
      </c>
      <c r="G535" s="175"/>
      <c r="H535" s="168" t="s">
        <v>235</v>
      </c>
      <c r="I535" s="169" t="s">
        <v>236</v>
      </c>
      <c r="J535" s="170">
        <v>37</v>
      </c>
      <c r="K535" s="161">
        <v>5</v>
      </c>
      <c r="L535" s="161" t="s">
        <v>837</v>
      </c>
      <c r="Z535" s="163"/>
      <c r="AS535" s="283"/>
      <c r="AT535" s="283"/>
      <c r="AU535" s="283"/>
      <c r="AV535" s="283"/>
      <c r="AW535" s="283"/>
      <c r="AX535" s="283"/>
      <c r="AY535" s="165"/>
      <c r="AZ535" s="283"/>
      <c r="BA535" s="283"/>
      <c r="BB535" s="283"/>
      <c r="BC535" s="283"/>
      <c r="BD535" s="164"/>
      <c r="BE535" s="164"/>
      <c r="BF535" s="164"/>
      <c r="BG535" s="164"/>
      <c r="BH535" s="164"/>
      <c r="BI535" s="164"/>
      <c r="BJ535" s="164"/>
      <c r="BK535" s="164"/>
      <c r="BL535" s="165"/>
      <c r="BM535" s="165"/>
      <c r="BN535" s="165"/>
      <c r="BO535" s="165"/>
      <c r="BP535" s="165"/>
      <c r="BQ535" s="165"/>
      <c r="BR535" s="165"/>
      <c r="BS535" s="289"/>
      <c r="BT535" s="297"/>
      <c r="BU535" s="284"/>
      <c r="BV535" s="298"/>
      <c r="BW535" s="297"/>
      <c r="BX535" s="297"/>
      <c r="BY535" s="297"/>
      <c r="BZ535" s="297"/>
      <c r="CA535" s="284"/>
      <c r="CB535" s="298"/>
      <c r="CC535" s="297"/>
      <c r="CD535" s="284"/>
      <c r="CE535" s="352"/>
      <c r="CF535" s="298"/>
      <c r="CG535" s="297"/>
      <c r="CH535" s="284"/>
      <c r="CI535" s="352"/>
      <c r="CJ535" s="298"/>
      <c r="CK535" s="297"/>
      <c r="CL535" s="284"/>
      <c r="CM535" s="352"/>
      <c r="CN535" s="298"/>
      <c r="CO535" s="297"/>
      <c r="CP535" s="284"/>
      <c r="CQ535" s="352"/>
      <c r="CR535" s="298"/>
      <c r="CS535" s="297"/>
      <c r="CT535" s="284"/>
      <c r="CU535" s="352"/>
      <c r="CV535" s="352"/>
      <c r="CW535" s="298"/>
      <c r="CX535" s="297"/>
      <c r="CY535" s="284"/>
      <c r="CZ535" s="352"/>
      <c r="DA535" s="352"/>
      <c r="DB535" s="298"/>
      <c r="DC535" s="297"/>
      <c r="DD535" s="284"/>
      <c r="DE535" s="352"/>
      <c r="DF535" s="352"/>
      <c r="DG535" s="298"/>
      <c r="DH535" s="320"/>
      <c r="DI535" s="319"/>
      <c r="DP535" s="165"/>
      <c r="DQ535" s="165"/>
      <c r="DR535" s="165"/>
      <c r="ED535" s="165"/>
      <c r="EE535" s="165"/>
      <c r="EF535" s="165"/>
      <c r="EG535" s="165"/>
      <c r="EH535" s="166"/>
      <c r="EI535" s="166"/>
      <c r="EJ535" s="164"/>
      <c r="EK535" s="164"/>
      <c r="EL535" s="283"/>
      <c r="EM535" s="283"/>
      <c r="EN535" s="283"/>
      <c r="EO535" s="283"/>
      <c r="EP535" s="283"/>
      <c r="EQ535" s="283"/>
      <c r="ER535" s="165"/>
      <c r="ES535" s="166"/>
      <c r="ET535" s="166"/>
      <c r="EU535" s="166"/>
      <c r="EV535" s="166"/>
      <c r="EW535" s="166"/>
      <c r="EX535" s="289"/>
      <c r="FD535" s="167"/>
    </row>
    <row r="536" spans="1:160" ht="13" customHeight="1">
      <c r="A536" s="160" t="s">
        <v>13</v>
      </c>
      <c r="B536" s="160">
        <v>12314</v>
      </c>
      <c r="C536" s="160">
        <v>24610</v>
      </c>
      <c r="D536" s="160">
        <v>680757</v>
      </c>
      <c r="E536" s="160" t="s">
        <v>213</v>
      </c>
      <c r="G536" s="175"/>
      <c r="H536" s="162" t="s">
        <v>3045</v>
      </c>
      <c r="I536" s="162" t="s">
        <v>56</v>
      </c>
      <c r="J536" s="160">
        <v>26</v>
      </c>
      <c r="K536" s="161">
        <v>7</v>
      </c>
      <c r="L536" s="161" t="s">
        <v>46</v>
      </c>
      <c r="Z536" s="163">
        <v>122</v>
      </c>
      <c r="AA536" s="163">
        <v>540</v>
      </c>
      <c r="AB536" s="163">
        <v>480</v>
      </c>
      <c r="AC536" s="163">
        <v>140</v>
      </c>
      <c r="AD536" s="163">
        <v>107</v>
      </c>
      <c r="AE536" s="163">
        <v>16</v>
      </c>
      <c r="AF536" s="163">
        <v>3</v>
      </c>
      <c r="AG536" s="163">
        <v>14</v>
      </c>
      <c r="AH536" s="163">
        <v>83</v>
      </c>
      <c r="AI536" s="163">
        <v>44</v>
      </c>
      <c r="AJ536" s="163">
        <v>12</v>
      </c>
      <c r="AK536" s="163">
        <v>5</v>
      </c>
      <c r="AL536" s="163">
        <v>53</v>
      </c>
      <c r="AM536" s="163">
        <v>0</v>
      </c>
      <c r="AN536" s="163">
        <v>51</v>
      </c>
      <c r="AO536" s="163">
        <v>5</v>
      </c>
      <c r="AP536" s="163">
        <v>0</v>
      </c>
      <c r="AQ536" s="163">
        <v>2</v>
      </c>
      <c r="AR536" s="163">
        <v>5</v>
      </c>
      <c r="AS536" s="283">
        <v>9.8148148000000004E-2</v>
      </c>
      <c r="AT536" s="283">
        <v>9.4444444000000002E-2</v>
      </c>
      <c r="AU536" s="283">
        <v>0.31786543</v>
      </c>
      <c r="AV536" s="283">
        <v>0.32250580000000001</v>
      </c>
      <c r="AW536" s="283">
        <v>2.5522039999999999E-2</v>
      </c>
      <c r="AX536" s="283">
        <v>0.23665892999999999</v>
      </c>
      <c r="AY536" s="363">
        <v>105.637</v>
      </c>
      <c r="AZ536" s="283">
        <v>2.8149520000000001E-2</v>
      </c>
      <c r="BA536" s="283">
        <v>0.36342042699999999</v>
      </c>
      <c r="BB536" s="283">
        <v>0.24228028500000001</v>
      </c>
      <c r="BC536" s="283">
        <v>0.394299287</v>
      </c>
      <c r="BD536" s="164">
        <v>0.303614457</v>
      </c>
      <c r="BE536" s="164">
        <v>0.29166666600000002</v>
      </c>
      <c r="BF536" s="164">
        <v>0.36802973900000002</v>
      </c>
      <c r="BG536" s="164">
        <v>0.42499999999999999</v>
      </c>
      <c r="BH536" s="164">
        <v>0.79302973899999996</v>
      </c>
      <c r="BI536" s="164">
        <v>0.133333334</v>
      </c>
      <c r="BJ536" s="165">
        <v>86.141742321048696</v>
      </c>
      <c r="BK536" s="164">
        <v>0.34944860941858502</v>
      </c>
      <c r="BL536" s="165">
        <v>17.067515901856599</v>
      </c>
      <c r="BM536" s="165">
        <v>80.2356745820572</v>
      </c>
      <c r="BN536" s="165">
        <v>130.84328170592701</v>
      </c>
      <c r="BO536" s="165">
        <v>-0.63189161273874594</v>
      </c>
      <c r="BP536" s="165">
        <v>0.204446710646152</v>
      </c>
      <c r="BQ536" s="165">
        <v>40.1257607197469</v>
      </c>
      <c r="BR536" s="165">
        <v>19.2616842683484</v>
      </c>
      <c r="BS536" s="289">
        <v>4.1440974650941396</v>
      </c>
      <c r="BT536" s="297"/>
      <c r="BU536" s="284"/>
      <c r="BV536" s="298"/>
      <c r="BW536" s="297"/>
      <c r="BX536" s="297"/>
      <c r="BY536" s="297"/>
      <c r="BZ536" s="297"/>
      <c r="CA536" s="284"/>
      <c r="CB536" s="298"/>
      <c r="CC536" s="297"/>
      <c r="CD536" s="284"/>
      <c r="CE536" s="352"/>
      <c r="CF536" s="298"/>
      <c r="CG536" s="297"/>
      <c r="CH536" s="284"/>
      <c r="CI536" s="352"/>
      <c r="CJ536" s="298"/>
      <c r="CK536" s="297"/>
      <c r="CL536" s="284"/>
      <c r="CM536" s="352"/>
      <c r="CN536" s="298"/>
      <c r="CO536" s="297"/>
      <c r="CP536" s="284"/>
      <c r="CQ536" s="352"/>
      <c r="CR536" s="298"/>
      <c r="CS536" s="297">
        <v>114</v>
      </c>
      <c r="CT536" s="284">
        <v>990</v>
      </c>
      <c r="CU536" s="352">
        <v>10</v>
      </c>
      <c r="CV536" s="352">
        <v>3</v>
      </c>
      <c r="CW536" s="298">
        <v>4</v>
      </c>
      <c r="CX536" s="297"/>
      <c r="CY536" s="284"/>
      <c r="CZ536" s="352"/>
      <c r="DA536" s="352"/>
      <c r="DB536" s="298"/>
      <c r="DC536" s="297"/>
      <c r="DD536" s="284"/>
      <c r="DE536" s="352"/>
      <c r="DF536" s="352"/>
      <c r="DG536" s="298"/>
      <c r="DH536" s="320">
        <v>10</v>
      </c>
      <c r="DI536" s="319">
        <v>2.84647464752197</v>
      </c>
      <c r="DP536" s="165"/>
      <c r="DQ536" s="165"/>
      <c r="DR536" s="165"/>
      <c r="ED536" s="165"/>
      <c r="EE536" s="165"/>
      <c r="EF536" s="165"/>
      <c r="EG536" s="165"/>
      <c r="EH536" s="166"/>
      <c r="EI536" s="165"/>
      <c r="EJ536" s="164"/>
      <c r="EK536" s="164"/>
      <c r="EL536" s="283"/>
      <c r="EM536" s="283"/>
      <c r="EN536" s="283"/>
      <c r="EO536" s="283"/>
      <c r="EP536" s="283"/>
      <c r="EQ536" s="283"/>
      <c r="ER536" s="165"/>
      <c r="ES536" s="166"/>
      <c r="ET536" s="166"/>
      <c r="EU536" s="166"/>
      <c r="EV536" s="166"/>
      <c r="EW536" s="166"/>
      <c r="EX536" s="289"/>
    </row>
    <row r="537" spans="1:160" ht="13" customHeight="1">
      <c r="A537" s="160" t="s">
        <v>13</v>
      </c>
      <c r="B537" s="160">
        <v>9771</v>
      </c>
      <c r="C537" s="160">
        <v>13757</v>
      </c>
      <c r="D537" s="160">
        <v>621035</v>
      </c>
      <c r="E537" s="160" t="s">
        <v>15</v>
      </c>
      <c r="G537" s="175"/>
      <c r="H537" s="168" t="s">
        <v>288</v>
      </c>
      <c r="I537" s="169" t="s">
        <v>545</v>
      </c>
      <c r="J537" s="170">
        <v>33</v>
      </c>
      <c r="K537" s="161">
        <v>7</v>
      </c>
      <c r="L537" s="161" t="s">
        <v>837</v>
      </c>
      <c r="Z537" s="163">
        <v>87</v>
      </c>
      <c r="AA537" s="163">
        <v>246</v>
      </c>
      <c r="AB537" s="163">
        <v>213</v>
      </c>
      <c r="AC537" s="163">
        <v>43</v>
      </c>
      <c r="AD537" s="163">
        <v>31</v>
      </c>
      <c r="AE537" s="163">
        <v>7</v>
      </c>
      <c r="AF537" s="163">
        <v>1</v>
      </c>
      <c r="AG537" s="163">
        <v>4</v>
      </c>
      <c r="AH537" s="163">
        <v>28</v>
      </c>
      <c r="AI537" s="163">
        <v>23</v>
      </c>
      <c r="AJ537" s="163">
        <v>5</v>
      </c>
      <c r="AK537" s="163">
        <v>1</v>
      </c>
      <c r="AL537" s="163">
        <v>28</v>
      </c>
      <c r="AM537" s="163">
        <v>0</v>
      </c>
      <c r="AN537" s="163">
        <v>76</v>
      </c>
      <c r="AO537" s="163">
        <v>2</v>
      </c>
      <c r="AP537" s="163">
        <v>2</v>
      </c>
      <c r="AQ537" s="163">
        <v>1</v>
      </c>
      <c r="AR537" s="163">
        <v>5</v>
      </c>
      <c r="AS537" s="283">
        <v>0.113821138</v>
      </c>
      <c r="AT537" s="283">
        <v>0.308943089</v>
      </c>
      <c r="AU537" s="283">
        <v>0.37857142999999999</v>
      </c>
      <c r="AV537" s="283">
        <v>0.27142856999999998</v>
      </c>
      <c r="AW537" s="283">
        <v>7.1428569999999997E-2</v>
      </c>
      <c r="AX537" s="283">
        <v>0.28571428999999998</v>
      </c>
      <c r="AY537" s="363">
        <v>108.51300000000001</v>
      </c>
      <c r="AZ537" s="283">
        <v>0.14244741999999999</v>
      </c>
      <c r="BA537" s="283">
        <v>0.41304347800000002</v>
      </c>
      <c r="BB537" s="283">
        <v>0.21014492700000001</v>
      </c>
      <c r="BC537" s="283">
        <v>0.37681159400000003</v>
      </c>
      <c r="BD537" s="164">
        <v>0.28888888800000001</v>
      </c>
      <c r="BE537" s="164">
        <v>0.20187793400000001</v>
      </c>
      <c r="BF537" s="164">
        <v>0.29795918300000002</v>
      </c>
      <c r="BG537" s="164">
        <v>0.30046948299999998</v>
      </c>
      <c r="BH537" s="164">
        <v>0.598428666</v>
      </c>
      <c r="BI537" s="164">
        <v>9.8591549000000001E-2</v>
      </c>
      <c r="BJ537" s="165">
        <v>62.766893716575296</v>
      </c>
      <c r="BK537" s="164">
        <v>0.27199408837727101</v>
      </c>
      <c r="BL537" s="165">
        <v>-7.5604578999928398</v>
      </c>
      <c r="BM537" s="165">
        <v>21.216147720987401</v>
      </c>
      <c r="BN537" s="165">
        <v>74.435624167038398</v>
      </c>
      <c r="BO537" s="165">
        <v>-9.8636139284761101E-2</v>
      </c>
      <c r="BP537" s="165">
        <v>-1.13017363101243</v>
      </c>
      <c r="BQ537" s="165">
        <v>-5.2766988392113898</v>
      </c>
      <c r="BR537" s="165">
        <v>-8.6504116280130301</v>
      </c>
      <c r="BS537" s="289">
        <v>-0.54496547582909205</v>
      </c>
      <c r="BT537" s="297"/>
      <c r="BU537" s="284"/>
      <c r="BV537" s="298"/>
      <c r="BW537" s="297"/>
      <c r="BX537" s="297"/>
      <c r="BY537" s="297"/>
      <c r="BZ537" s="297"/>
      <c r="CA537" s="284"/>
      <c r="CB537" s="298"/>
      <c r="CC537" s="297"/>
      <c r="CD537" s="284"/>
      <c r="CE537" s="352"/>
      <c r="CF537" s="298"/>
      <c r="CG537" s="297">
        <v>20</v>
      </c>
      <c r="CH537" s="284">
        <v>115</v>
      </c>
      <c r="CI537" s="352">
        <v>0</v>
      </c>
      <c r="CJ537" s="298">
        <v>0</v>
      </c>
      <c r="CK537" s="297">
        <v>24</v>
      </c>
      <c r="CL537" s="284">
        <v>141</v>
      </c>
      <c r="CM537" s="352">
        <v>-5</v>
      </c>
      <c r="CN537" s="298">
        <v>-3</v>
      </c>
      <c r="CO537" s="297"/>
      <c r="CP537" s="284"/>
      <c r="CQ537" s="352"/>
      <c r="CR537" s="298"/>
      <c r="CS537" s="297">
        <v>48</v>
      </c>
      <c r="CT537" s="284">
        <v>272</v>
      </c>
      <c r="CU537" s="352">
        <v>2</v>
      </c>
      <c r="CV537" s="352">
        <v>0</v>
      </c>
      <c r="CW537" s="298">
        <v>-1</v>
      </c>
      <c r="CX537" s="297">
        <v>8</v>
      </c>
      <c r="CY537" s="284">
        <v>27</v>
      </c>
      <c r="CZ537" s="352">
        <v>0</v>
      </c>
      <c r="DA537" s="352">
        <v>-1</v>
      </c>
      <c r="DB537" s="298">
        <v>0</v>
      </c>
      <c r="DC537" s="297"/>
      <c r="DD537" s="284"/>
      <c r="DE537" s="352"/>
      <c r="DF537" s="352"/>
      <c r="DG537" s="298"/>
      <c r="DH537" s="320">
        <v>-3</v>
      </c>
      <c r="DI537" s="319">
        <v>-4.8067058324813798</v>
      </c>
      <c r="DP537" s="165"/>
      <c r="DQ537" s="165"/>
      <c r="DR537" s="165"/>
      <c r="ED537" s="165"/>
      <c r="EE537" s="165"/>
      <c r="EF537" s="165"/>
      <c r="EG537" s="165"/>
      <c r="EH537" s="166"/>
      <c r="EI537" s="165"/>
      <c r="EJ537" s="164"/>
      <c r="EK537" s="164"/>
      <c r="EL537" s="283"/>
      <c r="EM537" s="283"/>
      <c r="EN537" s="283"/>
      <c r="EO537" s="283"/>
      <c r="EP537" s="283"/>
      <c r="EQ537" s="283"/>
      <c r="ER537" s="165"/>
      <c r="ES537" s="166"/>
      <c r="ET537" s="166"/>
      <c r="EU537" s="166"/>
      <c r="EV537" s="166"/>
      <c r="EW537" s="166"/>
      <c r="EX537" s="289"/>
    </row>
    <row r="538" spans="1:160" ht="13" customHeight="1">
      <c r="A538" s="160" t="s">
        <v>13</v>
      </c>
      <c r="B538" s="160">
        <v>11289</v>
      </c>
      <c r="C538" s="160">
        <v>20321</v>
      </c>
      <c r="D538" s="160">
        <v>656413</v>
      </c>
      <c r="E538" s="160" t="s">
        <v>188</v>
      </c>
      <c r="G538" s="175"/>
      <c r="H538" s="162" t="s">
        <v>2439</v>
      </c>
      <c r="I538" s="162" t="s">
        <v>2440</v>
      </c>
      <c r="J538" s="161">
        <v>28</v>
      </c>
      <c r="K538" s="161">
        <v>8</v>
      </c>
      <c r="L538" s="161" t="s">
        <v>837</v>
      </c>
      <c r="Z538" s="163">
        <v>94</v>
      </c>
      <c r="AA538" s="163">
        <v>233</v>
      </c>
      <c r="AB538" s="163">
        <v>209</v>
      </c>
      <c r="AC538" s="163">
        <v>45</v>
      </c>
      <c r="AD538" s="163">
        <v>29</v>
      </c>
      <c r="AE538" s="163">
        <v>8</v>
      </c>
      <c r="AF538" s="163">
        <v>0</v>
      </c>
      <c r="AG538" s="163">
        <v>8</v>
      </c>
      <c r="AH538" s="163">
        <v>33</v>
      </c>
      <c r="AI538" s="163">
        <v>30</v>
      </c>
      <c r="AJ538" s="163">
        <v>13</v>
      </c>
      <c r="AK538" s="163">
        <v>1</v>
      </c>
      <c r="AL538" s="163">
        <v>17</v>
      </c>
      <c r="AM538" s="163">
        <v>0</v>
      </c>
      <c r="AN538" s="163">
        <v>60</v>
      </c>
      <c r="AO538" s="163">
        <v>4</v>
      </c>
      <c r="AP538" s="163">
        <v>1</v>
      </c>
      <c r="AQ538" s="163">
        <v>2</v>
      </c>
      <c r="AR538" s="163">
        <v>1</v>
      </c>
      <c r="AS538" s="283">
        <v>7.2961372999999996E-2</v>
      </c>
      <c r="AT538" s="283">
        <v>0.25751072899999999</v>
      </c>
      <c r="AU538" s="283">
        <v>0.47368420999999999</v>
      </c>
      <c r="AV538" s="283">
        <v>0.22368420999999999</v>
      </c>
      <c r="AW538" s="283">
        <v>7.8947370000000003E-2</v>
      </c>
      <c r="AX538" s="283">
        <v>0.36842105000000003</v>
      </c>
      <c r="AY538" s="363">
        <v>110.804</v>
      </c>
      <c r="AZ538" s="283">
        <v>0.15826494999999999</v>
      </c>
      <c r="BA538" s="283">
        <v>0.37241379299999999</v>
      </c>
      <c r="BB538" s="283">
        <v>0.13103448200000001</v>
      </c>
      <c r="BC538" s="283">
        <v>0.49655172400000003</v>
      </c>
      <c r="BD538" s="164">
        <v>0.26056338000000001</v>
      </c>
      <c r="BE538" s="164">
        <v>0.215311004</v>
      </c>
      <c r="BF538" s="164">
        <v>0.28571428500000001</v>
      </c>
      <c r="BG538" s="164">
        <v>0.36842105200000003</v>
      </c>
      <c r="BH538" s="164">
        <v>0.65413533700000004</v>
      </c>
      <c r="BI538" s="164">
        <v>0.153110048</v>
      </c>
      <c r="BJ538" s="165">
        <v>97.475313119948495</v>
      </c>
      <c r="BK538" s="164">
        <v>0.28830328493407198</v>
      </c>
      <c r="BL538" s="165">
        <v>-4.1024174012981902</v>
      </c>
      <c r="BM538" s="165">
        <v>23.153473288491998</v>
      </c>
      <c r="BN538" s="165">
        <v>77.239923673612793</v>
      </c>
      <c r="BO538" s="165">
        <v>4.6170841060792799E-2</v>
      </c>
      <c r="BP538" s="165">
        <v>1.13928434252738</v>
      </c>
      <c r="BQ538" s="165">
        <v>2.0739798694576401</v>
      </c>
      <c r="BR538" s="165">
        <v>-5.2021999277912601</v>
      </c>
      <c r="BS538" s="289">
        <v>0.21419593212711299</v>
      </c>
      <c r="BT538" s="297"/>
      <c r="BU538" s="284"/>
      <c r="BV538" s="298"/>
      <c r="BW538" s="297"/>
      <c r="BX538" s="297"/>
      <c r="BY538" s="297"/>
      <c r="BZ538" s="297"/>
      <c r="CA538" s="284"/>
      <c r="CB538" s="298"/>
      <c r="CC538" s="297"/>
      <c r="CD538" s="284"/>
      <c r="CE538" s="352"/>
      <c r="CF538" s="298"/>
      <c r="CG538" s="297"/>
      <c r="CH538" s="284"/>
      <c r="CI538" s="352"/>
      <c r="CJ538" s="298"/>
      <c r="CK538" s="297"/>
      <c r="CL538" s="284"/>
      <c r="CM538" s="352"/>
      <c r="CN538" s="298"/>
      <c r="CO538" s="297"/>
      <c r="CP538" s="284"/>
      <c r="CQ538" s="352"/>
      <c r="CR538" s="298"/>
      <c r="CS538" s="297">
        <v>10</v>
      </c>
      <c r="CT538" s="284">
        <v>19.100000000000001</v>
      </c>
      <c r="CU538" s="352">
        <v>1</v>
      </c>
      <c r="CV538" s="352">
        <v>1</v>
      </c>
      <c r="CW538" s="298">
        <v>0</v>
      </c>
      <c r="CX538" s="297">
        <v>59</v>
      </c>
      <c r="CY538" s="284">
        <v>373.2</v>
      </c>
      <c r="CZ538" s="352">
        <v>2</v>
      </c>
      <c r="DA538" s="352">
        <v>1</v>
      </c>
      <c r="DB538" s="298">
        <v>-1</v>
      </c>
      <c r="DC538" s="297">
        <v>22</v>
      </c>
      <c r="DD538" s="284">
        <v>133</v>
      </c>
      <c r="DE538" s="352">
        <v>3</v>
      </c>
      <c r="DF538" s="352">
        <v>2</v>
      </c>
      <c r="DG538" s="298">
        <v>-1</v>
      </c>
      <c r="DH538" s="320">
        <v>6</v>
      </c>
      <c r="DI538" s="319">
        <v>-0.47194027900695801</v>
      </c>
      <c r="DP538" s="165"/>
      <c r="DQ538" s="165"/>
      <c r="DR538" s="165"/>
      <c r="ED538" s="165"/>
      <c r="EE538" s="165"/>
      <c r="EF538" s="165"/>
      <c r="EG538" s="165"/>
      <c r="EH538" s="166"/>
      <c r="EI538" s="165"/>
      <c r="EJ538" s="164"/>
      <c r="EK538" s="164"/>
      <c r="EL538" s="283"/>
      <c r="EM538" s="283"/>
      <c r="EN538" s="283"/>
      <c r="EO538" s="283"/>
      <c r="EP538" s="283"/>
      <c r="EQ538" s="283"/>
      <c r="ER538" s="165"/>
      <c r="ES538" s="166"/>
      <c r="ET538" s="166"/>
      <c r="EU538" s="166"/>
      <c r="EV538" s="166"/>
      <c r="EW538" s="166"/>
      <c r="EX538" s="289"/>
    </row>
    <row r="539" spans="1:160" ht="13" customHeight="1">
      <c r="A539" s="160" t="s">
        <v>13</v>
      </c>
      <c r="C539" s="160">
        <v>19522</v>
      </c>
      <c r="D539" s="160">
        <v>670770</v>
      </c>
      <c r="E539" s="160" t="s">
        <v>188</v>
      </c>
      <c r="G539" s="175"/>
      <c r="H539" s="162" t="s">
        <v>2373</v>
      </c>
      <c r="I539" s="162" t="s">
        <v>3395</v>
      </c>
      <c r="J539" s="160">
        <v>28</v>
      </c>
      <c r="K539" s="161">
        <v>8</v>
      </c>
      <c r="Z539" s="163">
        <v>85</v>
      </c>
      <c r="AA539" s="163">
        <v>341</v>
      </c>
      <c r="AB539" s="163">
        <v>297</v>
      </c>
      <c r="AC539" s="163">
        <v>67</v>
      </c>
      <c r="AD539" s="163">
        <v>48</v>
      </c>
      <c r="AE539" s="163">
        <v>5</v>
      </c>
      <c r="AF539" s="163">
        <v>1</v>
      </c>
      <c r="AG539" s="163">
        <v>13</v>
      </c>
      <c r="AH539" s="163">
        <v>35</v>
      </c>
      <c r="AI539" s="163">
        <v>55</v>
      </c>
      <c r="AJ539" s="163">
        <v>9</v>
      </c>
      <c r="AK539" s="163">
        <v>1</v>
      </c>
      <c r="AL539" s="163">
        <v>26</v>
      </c>
      <c r="AM539" s="163">
        <v>0</v>
      </c>
      <c r="AN539" s="163">
        <v>52</v>
      </c>
      <c r="AO539" s="163">
        <v>12</v>
      </c>
      <c r="AP539" s="163">
        <v>4</v>
      </c>
      <c r="AQ539" s="163">
        <v>2</v>
      </c>
      <c r="AR539" s="163">
        <v>1</v>
      </c>
      <c r="AS539" s="283">
        <v>7.6246333999999999E-2</v>
      </c>
      <c r="AT539" s="283">
        <v>0.152492668</v>
      </c>
      <c r="AU539" s="283">
        <v>0.48207170999999999</v>
      </c>
      <c r="AV539" s="283">
        <v>0.21912350999999999</v>
      </c>
      <c r="AW539" s="283">
        <v>3.187251E-2</v>
      </c>
      <c r="AX539" s="283">
        <v>0.31474104000000003</v>
      </c>
      <c r="AY539" s="363">
        <v>108.875</v>
      </c>
      <c r="AZ539" s="283">
        <v>6.9930069999999997E-2</v>
      </c>
      <c r="BA539" s="283">
        <v>0.37083333299999999</v>
      </c>
      <c r="BB539" s="283">
        <v>0.17499999999999999</v>
      </c>
      <c r="BC539" s="283">
        <v>0.454166666</v>
      </c>
      <c r="BD539" s="164">
        <v>0.228813559</v>
      </c>
      <c r="BE539" s="164">
        <v>0.225589225</v>
      </c>
      <c r="BF539" s="164">
        <v>0.30973451299999999</v>
      </c>
      <c r="BG539" s="164">
        <v>0.38047138000000003</v>
      </c>
      <c r="BH539" s="164">
        <v>0.69020589300000001</v>
      </c>
      <c r="BI539" s="164">
        <v>0.15488215499999999</v>
      </c>
      <c r="BJ539" s="165">
        <v>98.6034995908132</v>
      </c>
      <c r="BK539" s="164">
        <v>0.30498200567070999</v>
      </c>
      <c r="BL539" s="165">
        <v>-1.42636862073434</v>
      </c>
      <c r="BM539" s="165">
        <v>38.463153805095999</v>
      </c>
      <c r="BN539" s="165">
        <v>88.465845991449399</v>
      </c>
      <c r="BO539" s="165">
        <v>-4.0732942042268197E-2</v>
      </c>
      <c r="BP539" s="165">
        <v>1.9971406459808301</v>
      </c>
      <c r="BQ539" s="165">
        <v>1.8451807515009599</v>
      </c>
      <c r="BR539" s="165">
        <v>-2.7061455813456901</v>
      </c>
      <c r="BS539" s="289">
        <v>0.19056607869299699</v>
      </c>
      <c r="BT539" s="297"/>
      <c r="BU539" s="284"/>
      <c r="BV539" s="298"/>
      <c r="BW539" s="297"/>
      <c r="BX539" s="297"/>
      <c r="BY539" s="297"/>
      <c r="BZ539" s="297"/>
      <c r="CA539" s="284"/>
      <c r="CB539" s="298"/>
      <c r="CC539" s="297"/>
      <c r="CD539" s="284"/>
      <c r="CE539" s="352"/>
      <c r="CF539" s="298"/>
      <c r="CG539" s="297"/>
      <c r="CH539" s="284"/>
      <c r="CI539" s="352"/>
      <c r="CJ539" s="298"/>
      <c r="CK539" s="297"/>
      <c r="CL539" s="284"/>
      <c r="CM539" s="352"/>
      <c r="CN539" s="298"/>
      <c r="CO539" s="297"/>
      <c r="CP539" s="284"/>
      <c r="CQ539" s="352"/>
      <c r="CR539" s="298"/>
      <c r="CS539" s="297"/>
      <c r="CT539" s="284"/>
      <c r="CU539" s="352"/>
      <c r="CV539" s="352"/>
      <c r="CW539" s="298"/>
      <c r="CX539" s="297">
        <v>81</v>
      </c>
      <c r="CY539" s="284">
        <v>668</v>
      </c>
      <c r="CZ539" s="352">
        <v>-5</v>
      </c>
      <c r="DA539" s="352">
        <v>-4</v>
      </c>
      <c r="DB539" s="298">
        <v>-1</v>
      </c>
      <c r="DC539" s="297"/>
      <c r="DD539" s="284"/>
      <c r="DE539" s="352"/>
      <c r="DF539" s="352"/>
      <c r="DG539" s="298"/>
      <c r="DH539" s="347">
        <v>-5</v>
      </c>
      <c r="DI539" s="319">
        <v>-6.7881970405578604</v>
      </c>
      <c r="DP539" s="165"/>
      <c r="DQ539" s="165"/>
      <c r="DR539" s="165"/>
      <c r="ED539" s="165"/>
      <c r="EE539" s="165"/>
      <c r="EF539" s="165"/>
      <c r="EG539" s="165"/>
      <c r="EH539" s="166"/>
      <c r="EI539" s="165"/>
      <c r="EL539" s="283"/>
      <c r="EM539" s="283"/>
      <c r="EN539" s="283"/>
      <c r="EO539" s="283"/>
      <c r="EP539" s="283"/>
      <c r="EQ539" s="283"/>
      <c r="ER539" s="165"/>
    </row>
    <row r="540" spans="1:160" ht="13" customHeight="1">
      <c r="A540" s="160" t="s">
        <v>13</v>
      </c>
      <c r="B540" s="160">
        <v>9228</v>
      </c>
      <c r="C540" s="160">
        <v>14221</v>
      </c>
      <c r="D540" s="160">
        <v>624585</v>
      </c>
      <c r="E540" s="160" t="s">
        <v>3331</v>
      </c>
      <c r="G540" s="175"/>
      <c r="H540" s="168" t="s">
        <v>10</v>
      </c>
      <c r="I540" s="169" t="s">
        <v>548</v>
      </c>
      <c r="J540" s="170">
        <v>32</v>
      </c>
      <c r="K540" s="161">
        <v>9</v>
      </c>
      <c r="L540" s="161" t="s">
        <v>837</v>
      </c>
      <c r="Z540" s="163">
        <v>142</v>
      </c>
      <c r="AA540" s="163">
        <v>574</v>
      </c>
      <c r="AB540" s="163">
        <v>493</v>
      </c>
      <c r="AC540" s="163">
        <v>119</v>
      </c>
      <c r="AD540" s="163">
        <v>63</v>
      </c>
      <c r="AE540" s="163">
        <v>34</v>
      </c>
      <c r="AF540" s="163">
        <v>1</v>
      </c>
      <c r="AG540" s="163">
        <v>21</v>
      </c>
      <c r="AH540" s="163">
        <v>84</v>
      </c>
      <c r="AI540" s="163">
        <v>64</v>
      </c>
      <c r="AJ540" s="163">
        <v>1</v>
      </c>
      <c r="AK540" s="163">
        <v>0</v>
      </c>
      <c r="AL540" s="163">
        <v>68</v>
      </c>
      <c r="AM540" s="163">
        <v>0</v>
      </c>
      <c r="AN540" s="163">
        <v>141</v>
      </c>
      <c r="AO540" s="163">
        <v>6</v>
      </c>
      <c r="AP540" s="163">
        <v>4</v>
      </c>
      <c r="AQ540" s="163">
        <v>0</v>
      </c>
      <c r="AR540" s="163">
        <v>9</v>
      </c>
      <c r="AS540" s="283">
        <v>0.118466898</v>
      </c>
      <c r="AT540" s="283">
        <v>0.24564459899999999</v>
      </c>
      <c r="AU540" s="283">
        <v>0.44101124000000003</v>
      </c>
      <c r="AV540" s="283">
        <v>0.23314607000000001</v>
      </c>
      <c r="AW540" s="283">
        <v>0.12256267</v>
      </c>
      <c r="AX540" s="283">
        <v>0.43732590999999998</v>
      </c>
      <c r="AY540" s="363">
        <v>115.4</v>
      </c>
      <c r="AZ540" s="283">
        <v>0.12071156</v>
      </c>
      <c r="BA540" s="283">
        <v>0.37921348300000002</v>
      </c>
      <c r="BB540" s="283">
        <v>0.16011235900000001</v>
      </c>
      <c r="BC540" s="283">
        <v>0.46067415699999997</v>
      </c>
      <c r="BD540" s="164">
        <v>0.29253731300000002</v>
      </c>
      <c r="BE540" s="164">
        <v>0.24137931000000001</v>
      </c>
      <c r="BF540" s="164">
        <v>0.33800350200000001</v>
      </c>
      <c r="BG540" s="164">
        <v>0.44219066899999998</v>
      </c>
      <c r="BH540" s="164">
        <v>0.78019417099999999</v>
      </c>
      <c r="BI540" s="164">
        <v>0.20081135899999999</v>
      </c>
      <c r="BJ540" s="165">
        <v>127.84366748762</v>
      </c>
      <c r="BK540" s="164">
        <v>0.33977710313429499</v>
      </c>
      <c r="BL540" s="165">
        <v>13.706867630837101</v>
      </c>
      <c r="BM540" s="165">
        <v>80.852280746457694</v>
      </c>
      <c r="BN540" s="165">
        <v>119.37281779504301</v>
      </c>
      <c r="BO540" s="165">
        <v>-1.71683382726181</v>
      </c>
      <c r="BP540" s="165">
        <v>-4.2546266689896504</v>
      </c>
      <c r="BQ540" s="165">
        <v>10.563056760245599</v>
      </c>
      <c r="BR540" s="165">
        <v>9.0427499890901508</v>
      </c>
      <c r="BS540" s="289">
        <v>1.0909285196987399</v>
      </c>
      <c r="BT540" s="297"/>
      <c r="BU540" s="284"/>
      <c r="BV540" s="298"/>
      <c r="BW540" s="297"/>
      <c r="BX540" s="297"/>
      <c r="BY540" s="297"/>
      <c r="BZ540" s="297"/>
      <c r="CA540" s="284"/>
      <c r="CB540" s="298"/>
      <c r="CC540" s="297"/>
      <c r="CD540" s="284"/>
      <c r="CE540" s="352"/>
      <c r="CF540" s="298"/>
      <c r="CG540" s="297"/>
      <c r="CH540" s="284"/>
      <c r="CI540" s="352"/>
      <c r="CJ540" s="298"/>
      <c r="CK540" s="297"/>
      <c r="CL540" s="284"/>
      <c r="CM540" s="352"/>
      <c r="CN540" s="298"/>
      <c r="CO540" s="297"/>
      <c r="CP540" s="284"/>
      <c r="CQ540" s="352"/>
      <c r="CR540" s="298"/>
      <c r="CS540" s="297">
        <v>3</v>
      </c>
      <c r="CT540" s="284">
        <v>22</v>
      </c>
      <c r="CU540" s="352">
        <v>0</v>
      </c>
      <c r="CV540" s="352">
        <v>-1</v>
      </c>
      <c r="CW540" s="298">
        <v>0</v>
      </c>
      <c r="CX540" s="297"/>
      <c r="CY540" s="284"/>
      <c r="CZ540" s="352"/>
      <c r="DA540" s="352"/>
      <c r="DB540" s="298"/>
      <c r="DC540" s="297">
        <v>40</v>
      </c>
      <c r="DD540" s="284">
        <v>284</v>
      </c>
      <c r="DE540" s="352">
        <v>-11</v>
      </c>
      <c r="DF540" s="352">
        <v>-6</v>
      </c>
      <c r="DG540" s="298">
        <v>0</v>
      </c>
      <c r="DH540" s="320">
        <v>-11</v>
      </c>
      <c r="DI540" s="319">
        <v>-17.567336678504901</v>
      </c>
      <c r="DP540" s="165"/>
      <c r="DQ540" s="165"/>
      <c r="DR540" s="165"/>
      <c r="ED540" s="165"/>
      <c r="EE540" s="165"/>
      <c r="EF540" s="165"/>
      <c r="EG540" s="165"/>
      <c r="EH540" s="166"/>
      <c r="EI540" s="165"/>
      <c r="EJ540" s="164"/>
      <c r="EK540" s="164"/>
      <c r="EL540" s="283"/>
      <c r="EM540" s="283"/>
      <c r="EN540" s="283"/>
      <c r="EO540" s="283"/>
      <c r="EP540" s="283"/>
      <c r="EQ540" s="283"/>
      <c r="ER540" s="165"/>
      <c r="ES540" s="166"/>
      <c r="ET540" s="166"/>
      <c r="EU540" s="166"/>
      <c r="EV540" s="166"/>
      <c r="EW540" s="166"/>
      <c r="EX540" s="289"/>
    </row>
    <row r="541" spans="1:160" ht="13" customHeight="1">
      <c r="A541" s="160" t="s">
        <v>13</v>
      </c>
      <c r="B541" s="160">
        <v>10095</v>
      </c>
      <c r="C541" s="160">
        <v>12144</v>
      </c>
      <c r="D541" s="160">
        <v>596146</v>
      </c>
      <c r="E541" s="160" t="s">
        <v>567</v>
      </c>
      <c r="G541" s="175"/>
      <c r="H541" s="168" t="s">
        <v>719</v>
      </c>
      <c r="I541" s="169" t="s">
        <v>273</v>
      </c>
      <c r="J541" s="170">
        <v>31</v>
      </c>
      <c r="K541" s="161">
        <v>9</v>
      </c>
      <c r="L541" s="161" t="s">
        <v>46</v>
      </c>
      <c r="Z541" s="163">
        <v>105</v>
      </c>
      <c r="AA541" s="163">
        <v>399</v>
      </c>
      <c r="AB541" s="163">
        <v>368</v>
      </c>
      <c r="AC541" s="163">
        <v>93</v>
      </c>
      <c r="AD541" s="163">
        <v>63</v>
      </c>
      <c r="AE541" s="163">
        <v>21</v>
      </c>
      <c r="AF541" s="163">
        <v>1</v>
      </c>
      <c r="AG541" s="163">
        <v>8</v>
      </c>
      <c r="AH541" s="163">
        <v>43</v>
      </c>
      <c r="AI541" s="163">
        <v>42</v>
      </c>
      <c r="AJ541" s="163">
        <v>1</v>
      </c>
      <c r="AK541" s="163">
        <v>0</v>
      </c>
      <c r="AL541" s="163">
        <v>22</v>
      </c>
      <c r="AM541" s="163">
        <v>0</v>
      </c>
      <c r="AN541" s="163">
        <v>80</v>
      </c>
      <c r="AO541" s="163">
        <v>5</v>
      </c>
      <c r="AP541" s="163">
        <v>3</v>
      </c>
      <c r="AQ541" s="163">
        <v>0</v>
      </c>
      <c r="AR541" s="163">
        <v>3</v>
      </c>
      <c r="AS541" s="283">
        <v>5.5137843999999998E-2</v>
      </c>
      <c r="AT541" s="283">
        <v>0.20050125299999999</v>
      </c>
      <c r="AU541" s="283">
        <v>0.42611684</v>
      </c>
      <c r="AV541" s="283">
        <v>0.26460481000000002</v>
      </c>
      <c r="AW541" s="283">
        <v>6.1643839999999998E-2</v>
      </c>
      <c r="AX541" s="283">
        <v>0.36643836000000002</v>
      </c>
      <c r="AY541" s="363">
        <v>115.392</v>
      </c>
      <c r="AZ541" s="283">
        <v>0.11474316</v>
      </c>
      <c r="BA541" s="283">
        <v>0.35172413699999999</v>
      </c>
      <c r="BB541" s="283">
        <v>0.21034482700000001</v>
      </c>
      <c r="BC541" s="283">
        <v>0.437931034</v>
      </c>
      <c r="BD541" s="164">
        <v>0.30035335600000002</v>
      </c>
      <c r="BE541" s="164">
        <v>0.25271739100000001</v>
      </c>
      <c r="BF541" s="164">
        <v>0.30150753699999999</v>
      </c>
      <c r="BG541" s="164">
        <v>0.38043478200000003</v>
      </c>
      <c r="BH541" s="164">
        <v>0.68194231900000002</v>
      </c>
      <c r="BI541" s="164">
        <v>0.12771739100000001</v>
      </c>
      <c r="BJ541" s="165">
        <v>82.513488978222298</v>
      </c>
      <c r="BK541" s="164">
        <v>0.29808989062381103</v>
      </c>
      <c r="BL541" s="165">
        <v>-3.8823058730398601</v>
      </c>
      <c r="BM541" s="165">
        <v>42.791944707330501</v>
      </c>
      <c r="BN541" s="165">
        <v>94.149125996038407</v>
      </c>
      <c r="BO541" s="165">
        <v>0.183545624515421</v>
      </c>
      <c r="BP541" s="165">
        <v>-0.845124810934066</v>
      </c>
      <c r="BQ541" s="165">
        <v>9.3375813484250205</v>
      </c>
      <c r="BR541" s="165">
        <v>-3.5162807902728499</v>
      </c>
      <c r="BS541" s="289">
        <v>0.96436420150099</v>
      </c>
      <c r="BT541" s="297"/>
      <c r="BU541" s="284"/>
      <c r="BV541" s="298"/>
      <c r="BW541" s="297"/>
      <c r="BX541" s="297"/>
      <c r="BY541" s="297"/>
      <c r="BZ541" s="297"/>
      <c r="CA541" s="284"/>
      <c r="CB541" s="298"/>
      <c r="CC541" s="297"/>
      <c r="CD541" s="284"/>
      <c r="CE541" s="352"/>
      <c r="CF541" s="298"/>
      <c r="CG541" s="297"/>
      <c r="CH541" s="284"/>
      <c r="CI541" s="352"/>
      <c r="CJ541" s="298"/>
      <c r="CK541" s="297"/>
      <c r="CL541" s="284"/>
      <c r="CM541" s="352"/>
      <c r="CN541" s="298"/>
      <c r="CO541" s="297"/>
      <c r="CP541" s="284"/>
      <c r="CQ541" s="352"/>
      <c r="CR541" s="298"/>
      <c r="CS541" s="297"/>
      <c r="CT541" s="284"/>
      <c r="CU541" s="352"/>
      <c r="CV541" s="352"/>
      <c r="CW541" s="298"/>
      <c r="CX541" s="297"/>
      <c r="CY541" s="284"/>
      <c r="CZ541" s="352"/>
      <c r="DA541" s="352"/>
      <c r="DB541" s="298"/>
      <c r="DC541" s="297">
        <v>103</v>
      </c>
      <c r="DD541" s="284">
        <v>806.1</v>
      </c>
      <c r="DE541" s="352">
        <v>0</v>
      </c>
      <c r="DF541" s="352">
        <v>4</v>
      </c>
      <c r="DG541" s="298">
        <v>-1</v>
      </c>
      <c r="DH541" s="320">
        <v>0</v>
      </c>
      <c r="DI541" s="319">
        <v>-0.45914363861083901</v>
      </c>
      <c r="DP541" s="165"/>
      <c r="DQ541" s="165"/>
      <c r="DR541" s="165"/>
      <c r="ED541" s="165"/>
      <c r="EE541" s="165"/>
      <c r="EF541" s="165"/>
      <c r="EG541" s="165"/>
      <c r="EH541" s="166"/>
      <c r="EI541" s="165"/>
      <c r="EJ541" s="164"/>
      <c r="EK541" s="164"/>
      <c r="EL541" s="283"/>
      <c r="EM541" s="283"/>
      <c r="EN541" s="283"/>
      <c r="EO541" s="283"/>
      <c r="EP541" s="283"/>
      <c r="EQ541" s="283"/>
      <c r="ER541" s="165"/>
      <c r="ES541" s="166"/>
      <c r="ET541" s="166"/>
      <c r="EU541" s="166"/>
      <c r="EV541" s="166"/>
      <c r="EW541" s="166"/>
      <c r="EX541" s="289"/>
    </row>
    <row r="542" spans="1:160" ht="13" customHeight="1">
      <c r="A542" s="160" t="s">
        <v>13</v>
      </c>
      <c r="B542" s="160">
        <v>9719</v>
      </c>
      <c r="C542" s="160">
        <v>2136</v>
      </c>
      <c r="D542" s="160">
        <v>444482</v>
      </c>
      <c r="E542" s="160" t="s">
        <v>2172</v>
      </c>
      <c r="G542" s="175"/>
      <c r="H542" s="168" t="s">
        <v>125</v>
      </c>
      <c r="I542" s="169" t="s">
        <v>617</v>
      </c>
      <c r="J542" s="170">
        <v>36</v>
      </c>
      <c r="K542" s="161">
        <v>9</v>
      </c>
      <c r="L542" s="161" t="s">
        <v>46</v>
      </c>
      <c r="Z542" s="163">
        <v>91</v>
      </c>
      <c r="AA542" s="163">
        <v>260</v>
      </c>
      <c r="AB542" s="163">
        <v>236</v>
      </c>
      <c r="AC542" s="163">
        <v>63</v>
      </c>
      <c r="AD542" s="163">
        <v>44</v>
      </c>
      <c r="AE542" s="163">
        <v>11</v>
      </c>
      <c r="AF542" s="163">
        <v>0</v>
      </c>
      <c r="AG542" s="163">
        <v>8</v>
      </c>
      <c r="AH542" s="163">
        <v>35</v>
      </c>
      <c r="AI542" s="163">
        <v>28</v>
      </c>
      <c r="AJ542" s="163">
        <v>2</v>
      </c>
      <c r="AK542" s="163">
        <v>0</v>
      </c>
      <c r="AL542" s="163">
        <v>22</v>
      </c>
      <c r="AM542" s="163">
        <v>0</v>
      </c>
      <c r="AN542" s="163">
        <v>54</v>
      </c>
      <c r="AO542" s="163">
        <v>2</v>
      </c>
      <c r="AP542" s="163">
        <v>0</v>
      </c>
      <c r="AQ542" s="163">
        <v>0</v>
      </c>
      <c r="AR542" s="163">
        <v>3</v>
      </c>
      <c r="AS542" s="283">
        <v>8.4615384000000002E-2</v>
      </c>
      <c r="AT542" s="283">
        <v>0.20769230699999999</v>
      </c>
      <c r="AU542" s="283">
        <v>0.37912087999999999</v>
      </c>
      <c r="AV542" s="283">
        <v>0.24175824000000001</v>
      </c>
      <c r="AW542" s="283">
        <v>5.4945050000000002E-2</v>
      </c>
      <c r="AX542" s="283">
        <v>0.41758242000000001</v>
      </c>
      <c r="AY542" s="363">
        <v>111.559</v>
      </c>
      <c r="AZ542" s="283">
        <v>0.12524655000000001</v>
      </c>
      <c r="BA542" s="283">
        <v>0.472527472</v>
      </c>
      <c r="BB542" s="283">
        <v>0.219780219</v>
      </c>
      <c r="BC542" s="283">
        <v>0.307692307</v>
      </c>
      <c r="BD542" s="164">
        <v>0.31609195400000001</v>
      </c>
      <c r="BE542" s="164">
        <v>0.26694915200000002</v>
      </c>
      <c r="BF542" s="164">
        <v>0.33461538400000002</v>
      </c>
      <c r="BG542" s="164">
        <v>0.41525423700000003</v>
      </c>
      <c r="BH542" s="164">
        <v>0.74986962099999999</v>
      </c>
      <c r="BI542" s="164">
        <v>0.148305085</v>
      </c>
      <c r="BJ542" s="165">
        <v>94.416302434021702</v>
      </c>
      <c r="BK542" s="164">
        <v>0.329201259521337</v>
      </c>
      <c r="BL542" s="165">
        <v>3.9806572128325399</v>
      </c>
      <c r="BM542" s="165">
        <v>34.394955836632803</v>
      </c>
      <c r="BN542" s="165">
        <v>114.918388059187</v>
      </c>
      <c r="BO542" s="165">
        <v>-0.399444796774306</v>
      </c>
      <c r="BP542" s="165">
        <v>-0.57949224114417996</v>
      </c>
      <c r="BQ542" s="165">
        <v>4.0724598890408599</v>
      </c>
      <c r="BR542" s="165">
        <v>4.0587831665068599</v>
      </c>
      <c r="BS542" s="289">
        <v>0.420594411175023</v>
      </c>
      <c r="BT542" s="297"/>
      <c r="BU542" s="284"/>
      <c r="BV542" s="298"/>
      <c r="BW542" s="297"/>
      <c r="BX542" s="297"/>
      <c r="BY542" s="297"/>
      <c r="BZ542" s="297"/>
      <c r="CA542" s="284"/>
      <c r="CB542" s="298"/>
      <c r="CC542" s="297"/>
      <c r="CD542" s="284"/>
      <c r="CE542" s="352"/>
      <c r="CF542" s="298"/>
      <c r="CG542" s="297"/>
      <c r="CH542" s="284"/>
      <c r="CI542" s="352"/>
      <c r="CJ542" s="298"/>
      <c r="CK542" s="297"/>
      <c r="CL542" s="284"/>
      <c r="CM542" s="352"/>
      <c r="CN542" s="298"/>
      <c r="CO542" s="297"/>
      <c r="CP542" s="284"/>
      <c r="CQ542" s="352"/>
      <c r="CR542" s="298"/>
      <c r="CS542" s="297">
        <v>10</v>
      </c>
      <c r="CT542" s="284">
        <v>47</v>
      </c>
      <c r="CU542" s="352">
        <v>1</v>
      </c>
      <c r="CV542" s="352">
        <v>-1</v>
      </c>
      <c r="CW542" s="298">
        <v>0</v>
      </c>
      <c r="CX542" s="297"/>
      <c r="CY542" s="284"/>
      <c r="CZ542" s="352"/>
      <c r="DA542" s="352"/>
      <c r="DB542" s="298"/>
      <c r="DC542" s="297">
        <v>54</v>
      </c>
      <c r="DD542" s="284">
        <v>393</v>
      </c>
      <c r="DE542" s="352">
        <v>-2</v>
      </c>
      <c r="DF542" s="352">
        <v>-4</v>
      </c>
      <c r="DG542" s="298">
        <v>-2</v>
      </c>
      <c r="DH542" s="320">
        <v>-1</v>
      </c>
      <c r="DI542" s="319">
        <v>-8.6322941780090297</v>
      </c>
      <c r="DP542" s="165"/>
      <c r="DQ542" s="165"/>
      <c r="DR542" s="165"/>
      <c r="ED542" s="165"/>
      <c r="EE542" s="165"/>
      <c r="EF542" s="165"/>
      <c r="EG542" s="165"/>
      <c r="EH542" s="166"/>
      <c r="EI542" s="165"/>
      <c r="EJ542" s="164"/>
      <c r="EK542" s="164"/>
      <c r="EL542" s="283"/>
      <c r="EM542" s="283"/>
      <c r="EN542" s="283"/>
      <c r="EO542" s="283"/>
      <c r="EP542" s="283"/>
      <c r="EQ542" s="283"/>
      <c r="ER542" s="165"/>
      <c r="ES542" s="166"/>
      <c r="ET542" s="166"/>
      <c r="EU542" s="166"/>
      <c r="EV542" s="166"/>
      <c r="EW542" s="166"/>
      <c r="EX542" s="289"/>
    </row>
    <row r="543" spans="1:160" ht="13" customHeight="1">
      <c r="A543" s="160" t="s">
        <v>13</v>
      </c>
      <c r="B543" s="160">
        <v>9538</v>
      </c>
      <c r="C543" s="160">
        <v>11038</v>
      </c>
      <c r="D543" s="160">
        <v>595281</v>
      </c>
      <c r="E543" s="160" t="s">
        <v>3331</v>
      </c>
      <c r="G543" s="175"/>
      <c r="H543" s="168" t="s">
        <v>813</v>
      </c>
      <c r="I543" s="169" t="s">
        <v>105</v>
      </c>
      <c r="J543" s="170">
        <v>34</v>
      </c>
      <c r="K543" s="161">
        <v>9</v>
      </c>
      <c r="L543" s="161" t="s">
        <v>46</v>
      </c>
      <c r="Z543" s="163">
        <v>116</v>
      </c>
      <c r="AA543" s="163">
        <v>281</v>
      </c>
      <c r="AB543" s="163">
        <v>259</v>
      </c>
      <c r="AC543" s="163">
        <v>51</v>
      </c>
      <c r="AD543" s="163">
        <v>34</v>
      </c>
      <c r="AE543" s="163">
        <v>9</v>
      </c>
      <c r="AF543" s="163">
        <v>3</v>
      </c>
      <c r="AG543" s="163">
        <v>5</v>
      </c>
      <c r="AH543" s="163">
        <v>31</v>
      </c>
      <c r="AI543" s="163">
        <v>26</v>
      </c>
      <c r="AJ543" s="163">
        <v>6</v>
      </c>
      <c r="AK543" s="163">
        <v>2</v>
      </c>
      <c r="AL543" s="163">
        <v>12</v>
      </c>
      <c r="AM543" s="163">
        <v>0</v>
      </c>
      <c r="AN543" s="163">
        <v>86</v>
      </c>
      <c r="AO543" s="163">
        <v>2</v>
      </c>
      <c r="AP543" s="163">
        <v>1</v>
      </c>
      <c r="AQ543" s="163">
        <v>7</v>
      </c>
      <c r="AR543" s="163">
        <v>4</v>
      </c>
      <c r="AS543" s="283">
        <v>4.2704626000000002E-2</v>
      </c>
      <c r="AT543" s="283">
        <v>0.30604982200000003</v>
      </c>
      <c r="AU543" s="283">
        <v>0.40331492000000002</v>
      </c>
      <c r="AV543" s="283">
        <v>0.25414365</v>
      </c>
      <c r="AW543" s="283">
        <v>3.8674029999999998E-2</v>
      </c>
      <c r="AX543" s="283">
        <v>0.29834253999999999</v>
      </c>
      <c r="AY543" s="363">
        <v>105.857</v>
      </c>
      <c r="AZ543" s="283">
        <v>0.17745098000000001</v>
      </c>
      <c r="BA543" s="283">
        <v>0.54385964899999995</v>
      </c>
      <c r="BB543" s="283">
        <v>0.15204678299999999</v>
      </c>
      <c r="BC543" s="283">
        <v>0.30409356700000001</v>
      </c>
      <c r="BD543" s="164">
        <v>0.27218934900000002</v>
      </c>
      <c r="BE543" s="164">
        <v>0.19691119600000001</v>
      </c>
      <c r="BF543" s="164">
        <v>0.23722627700000001</v>
      </c>
      <c r="BG543" s="164">
        <v>0.31274131199999999</v>
      </c>
      <c r="BH543" s="164">
        <v>0.54996758899999998</v>
      </c>
      <c r="BI543" s="164">
        <v>0.115830116</v>
      </c>
      <c r="BJ543" s="165">
        <v>74.578764289457396</v>
      </c>
      <c r="BK543" s="164">
        <v>0.240860991234326</v>
      </c>
      <c r="BL543" s="165">
        <v>-15.6748109973037</v>
      </c>
      <c r="BM543" s="165">
        <v>17.196027130726499</v>
      </c>
      <c r="BN543" s="165">
        <v>54.2852989257633</v>
      </c>
      <c r="BO543" s="165">
        <v>-0.311771509885447</v>
      </c>
      <c r="BP543" s="165">
        <v>-7.2397314012050601E-2</v>
      </c>
      <c r="BQ543" s="165">
        <v>3.1392636044414401</v>
      </c>
      <c r="BR543" s="165">
        <v>-14.9111767402852</v>
      </c>
      <c r="BS543" s="289">
        <v>0.32421601764239799</v>
      </c>
      <c r="BT543" s="297"/>
      <c r="BU543" s="284"/>
      <c r="BV543" s="298"/>
      <c r="BW543" s="297"/>
      <c r="BX543" s="297"/>
      <c r="BY543" s="297"/>
      <c r="BZ543" s="297"/>
      <c r="CA543" s="284"/>
      <c r="CB543" s="298"/>
      <c r="CC543" s="297"/>
      <c r="CD543" s="284"/>
      <c r="CE543" s="352"/>
      <c r="CF543" s="298"/>
      <c r="CG543" s="297"/>
      <c r="CH543" s="284"/>
      <c r="CI543" s="352"/>
      <c r="CJ543" s="298"/>
      <c r="CK543" s="297"/>
      <c r="CL543" s="284"/>
      <c r="CM543" s="352"/>
      <c r="CN543" s="298"/>
      <c r="CO543" s="297"/>
      <c r="CP543" s="284"/>
      <c r="CQ543" s="352"/>
      <c r="CR543" s="298"/>
      <c r="CS543" s="297"/>
      <c r="CT543" s="284"/>
      <c r="CU543" s="352"/>
      <c r="CV543" s="352"/>
      <c r="CW543" s="298"/>
      <c r="CX543" s="297">
        <v>112</v>
      </c>
      <c r="CY543" s="284">
        <v>721.1</v>
      </c>
      <c r="CZ543" s="352">
        <v>10</v>
      </c>
      <c r="DA543" s="352">
        <v>11</v>
      </c>
      <c r="DB543" s="298">
        <v>0</v>
      </c>
      <c r="DC543" s="297">
        <v>1</v>
      </c>
      <c r="DD543" s="284">
        <v>1</v>
      </c>
      <c r="DE543" s="352">
        <v>0</v>
      </c>
      <c r="DF543" s="352">
        <v>0</v>
      </c>
      <c r="DG543" s="298">
        <v>0</v>
      </c>
      <c r="DH543" s="320">
        <v>10</v>
      </c>
      <c r="DI543" s="319">
        <v>8.6817947030067408</v>
      </c>
      <c r="DP543" s="165"/>
      <c r="DQ543" s="165"/>
      <c r="DR543" s="165"/>
      <c r="ED543" s="165"/>
      <c r="EE543" s="165"/>
      <c r="EF543" s="165"/>
      <c r="EG543" s="165"/>
      <c r="EH543" s="166"/>
      <c r="EI543" s="165"/>
      <c r="EJ543" s="164"/>
      <c r="EK543" s="164"/>
      <c r="EL543" s="283"/>
      <c r="EM543" s="283"/>
      <c r="EN543" s="283"/>
      <c r="EO543" s="283"/>
      <c r="EP543" s="283"/>
      <c r="EQ543" s="283"/>
      <c r="ER543" s="165"/>
      <c r="ES543" s="166"/>
      <c r="ET543" s="166"/>
      <c r="EU543" s="166"/>
      <c r="EV543" s="166"/>
      <c r="EW543" s="166"/>
      <c r="EX543" s="289"/>
    </row>
    <row r="544" spans="1:160" ht="13" customHeight="1">
      <c r="A544" s="171" t="s">
        <v>2172</v>
      </c>
      <c r="B544" s="317"/>
      <c r="C544" s="317"/>
      <c r="D544" s="317"/>
      <c r="E544" s="171" cm="1">
        <f t="array" ref="E544">SUMPRODUCT(--($A545:$A$2539=A544),--(K545:$K$2539&gt;0))</f>
        <v>40</v>
      </c>
      <c r="F544" s="171"/>
      <c r="G544" s="190"/>
      <c r="H544" s="172"/>
      <c r="I544" s="172"/>
      <c r="J544" s="173"/>
      <c r="K544" s="174">
        <v>0</v>
      </c>
      <c r="L544" s="174"/>
      <c r="M544" s="185"/>
      <c r="N544" s="188"/>
      <c r="O544" s="174"/>
      <c r="P544" s="174"/>
      <c r="Q544" s="174"/>
      <c r="R544" s="174"/>
      <c r="S544" s="174"/>
      <c r="T544" s="174"/>
      <c r="U544" s="174"/>
      <c r="V544" s="174"/>
      <c r="W544" s="174"/>
      <c r="X544" s="174"/>
      <c r="Y544" s="185"/>
      <c r="Z544" s="364" cm="1">
        <f t="array" ref="Z544">SUMPRODUCT(--($A545:$A$2539=$A544),--(Z545:Z$2539))</f>
        <v>2130</v>
      </c>
      <c r="AA544" s="364" cm="1">
        <f t="array" ref="AA544">SUMPRODUCT(--($A545:$A$2539=$A544),--(AA545:AA$2539))</f>
        <v>7685</v>
      </c>
      <c r="AB544" s="364" cm="1">
        <f t="array" ref="AB544">SUMPRODUCT(--($A545:$A$2539=$A544),--(AB545:AB$2539))</f>
        <v>6884</v>
      </c>
      <c r="AC544" s="364" cm="1">
        <f t="array" ref="AC544">SUMPRODUCT(--($A545:$A$2539=$A544),--(AC545:AC$2539))</f>
        <v>1681</v>
      </c>
      <c r="AD544" s="364" cm="1">
        <f t="array" ref="AD544">SUMPRODUCT(--($A545:$A$2539=$A544),--(AD545:AD$2539))</f>
        <v>1082</v>
      </c>
      <c r="AE544" s="364" cm="1">
        <f t="array" ref="AE544">SUMPRODUCT(--($A545:$A$2539=$A544),--(AE545:AE$2539))</f>
        <v>346</v>
      </c>
      <c r="AF544" s="364" cm="1">
        <f t="array" ref="AF544">SUMPRODUCT(--($A545:$A$2539=$A544),--(AF545:AF$2539))</f>
        <v>25</v>
      </c>
      <c r="AG544" s="364" cm="1">
        <f t="array" ref="AG544">SUMPRODUCT(--($A545:$A$2539=$A544),--(AG545:AG$2539))</f>
        <v>228</v>
      </c>
      <c r="AH544" s="364" cm="1">
        <f t="array" ref="AH544">SUMPRODUCT(--($A545:$A$2539=$A544),--(AH545:AH$2539))</f>
        <v>921</v>
      </c>
      <c r="AI544" s="364" cm="1">
        <f t="array" ref="AI544">SUMPRODUCT(--($A545:$A$2539=$A544),--(AI545:AI$2539))</f>
        <v>912</v>
      </c>
      <c r="AJ544" s="364" cm="1">
        <f t="array" ref="AJ544">SUMPRODUCT(--($A545:$A$2539=$A544),--(AJ545:AJ$2539))</f>
        <v>148</v>
      </c>
      <c r="AK544" s="364" cm="1">
        <f t="array" ref="AK544">SUMPRODUCT(--($A545:$A$2539=$A544),--(AK545:AK$2539))</f>
        <v>38</v>
      </c>
      <c r="AL544" s="364" cm="1">
        <f t="array" ref="AL544">SUMPRODUCT(--($A545:$A$2539=$A544),--(AL545:AL$2539))</f>
        <v>653</v>
      </c>
      <c r="AM544" s="364" cm="1">
        <f t="array" ref="AM544">SUMPRODUCT(--($A545:$A$2539=$A544),--(AM545:AM$2539))</f>
        <v>20</v>
      </c>
      <c r="AN544" s="364" cm="1">
        <f t="array" ref="AN544">SUMPRODUCT(--($A545:$A$2539=$A544),--(AN545:AN$2539))</f>
        <v>1661</v>
      </c>
      <c r="AO544" s="364" cm="1">
        <f t="array" ref="AO544">SUMPRODUCT(--($A545:$A$2539=$A544),--(AO545:AO$2539))</f>
        <v>68</v>
      </c>
      <c r="AP544" s="364" cm="1">
        <f t="array" ref="AP544">SUMPRODUCT(--($A545:$A$2539=$A544),--(AP545:AP$2539))</f>
        <v>54</v>
      </c>
      <c r="AQ544" s="364" cm="1">
        <f t="array" ref="AQ544">SUMPRODUCT(--($A545:$A$2539=$A544),--(AQ545:AQ$2539))</f>
        <v>20</v>
      </c>
      <c r="AR544" s="364" cm="1">
        <f t="array" ref="AR544">SUMPRODUCT(--($A545:$A$2539=$A544),--(AR545:AR$2539))</f>
        <v>149</v>
      </c>
      <c r="AS544" s="365"/>
      <c r="AT544" s="365"/>
      <c r="AU544" s="365"/>
      <c r="AV544" s="365"/>
      <c r="AW544" s="365"/>
      <c r="AX544" s="365"/>
      <c r="AY544" s="366"/>
      <c r="AZ544" s="365"/>
      <c r="BA544" s="365"/>
      <c r="BB544" s="365"/>
      <c r="BC544" s="365"/>
      <c r="BD544" s="367"/>
      <c r="BE544" s="367">
        <f>AC544/AB544</f>
        <v>0.24418942475305055</v>
      </c>
      <c r="BF544" s="367">
        <f>(AC544+AL544+AM544+AO544)/(AA544-AP544-AQ544)</f>
        <v>0.31822362370253582</v>
      </c>
      <c r="BG544" s="367">
        <f>((AC544-AE544-AF544-AG544)+(AE544*2)+(AF544*3)+(AG544*4))/AB544</f>
        <v>0.40107495642068564</v>
      </c>
      <c r="BH544" s="367">
        <f>BF544+BG544</f>
        <v>0.71929858012322145</v>
      </c>
      <c r="BI544" s="367">
        <f>BG544+BH544</f>
        <v>1.1203735365439071</v>
      </c>
      <c r="BJ544" s="367"/>
      <c r="BK544" s="367"/>
      <c r="BL544" s="366"/>
      <c r="BM544" s="366"/>
      <c r="BN544" s="366"/>
      <c r="BO544" s="368"/>
      <c r="BP544" s="368"/>
      <c r="BQ544" s="366"/>
      <c r="BR544" s="369" cm="1">
        <f t="array" ref="BR544">SUMPRODUCT(--($A545:$A$2539=$A544),--(BR545:BR$2539))</f>
        <v>0.47067362782002986</v>
      </c>
      <c r="BS544" s="361" cm="1">
        <f t="array" ref="BS544">SUMPRODUCT(--($A545:$A$2539=$A544),--(BS545:BS$2539))</f>
        <v>26.513459824406407</v>
      </c>
      <c r="BT544" s="238"/>
      <c r="BU544" s="239"/>
      <c r="BV544" s="309"/>
      <c r="BW544" s="238"/>
      <c r="BX544" s="238"/>
      <c r="BY544" s="238"/>
      <c r="BZ544" s="238"/>
      <c r="CA544" s="239"/>
      <c r="CB544" s="309"/>
      <c r="CC544" s="238"/>
      <c r="CD544" s="239"/>
      <c r="CE544" s="353"/>
      <c r="CF544" s="309"/>
      <c r="CG544" s="238"/>
      <c r="CH544" s="239"/>
      <c r="CI544" s="353"/>
      <c r="CJ544" s="309"/>
      <c r="CK544" s="238"/>
      <c r="CL544" s="239"/>
      <c r="CM544" s="353"/>
      <c r="CN544" s="309"/>
      <c r="CO544" s="238"/>
      <c r="CP544" s="239"/>
      <c r="CQ544" s="353"/>
      <c r="CR544" s="309"/>
      <c r="CS544" s="299"/>
      <c r="CT544" s="300"/>
      <c r="CU544" s="356"/>
      <c r="CV544" s="356"/>
      <c r="CW544" s="301"/>
      <c r="CX544" s="299"/>
      <c r="CY544" s="300"/>
      <c r="CZ544" s="356"/>
      <c r="DA544" s="356"/>
      <c r="DB544" s="301"/>
      <c r="DC544" s="299"/>
      <c r="DD544" s="300"/>
      <c r="DE544" s="356"/>
      <c r="DF544" s="356"/>
      <c r="DG544" s="301"/>
      <c r="DH544" s="321" cm="1">
        <f t="array" ref="DH544">SUMPRODUCT(--($A545:$A$2539=$A544),--(DH545:DH$2539))</f>
        <v>-11</v>
      </c>
      <c r="DI544" s="381" cm="1">
        <f t="array" ref="DI544">SUMPRODUCT(--($A545:$A$2539=$A544),--(DI545:DI$2539))</f>
        <v>0.26905792392795824</v>
      </c>
      <c r="DJ544" s="364" cm="1">
        <f t="array" ref="DJ544">SUMPRODUCT(--($A545:$A$2539=$A544),--(DJ545:DJ$2539))</f>
        <v>601</v>
      </c>
      <c r="DK544" s="364" cm="1">
        <f t="array" ref="DK544">SUMPRODUCT(--($A545:$A$2539=$A544),--(DK545:DK$2539))</f>
        <v>173</v>
      </c>
      <c r="DL544" s="364" cm="1">
        <f t="array" ref="DL544">SUMPRODUCT(--($A545:$A$2539=$A544),--(DL545:DL$2539))</f>
        <v>2</v>
      </c>
      <c r="DM544" s="364" cm="1">
        <f t="array" ref="DM544">SUMPRODUCT(--($A545:$A$2539=$A544),--(DM545:DM$2539))</f>
        <v>82</v>
      </c>
      <c r="DN544" s="364" cm="1">
        <f t="array" ref="DN544">SUMPRODUCT(--($A545:$A$2539=$A544),--(DN545:DN$2539))</f>
        <v>76</v>
      </c>
      <c r="DO544" s="364" cm="1">
        <f t="array" ref="DO544">SUMPRODUCT(--($A545:$A$2539=$A544),--(DO545:DO$2539))</f>
        <v>63</v>
      </c>
      <c r="DP544" s="369" cm="1">
        <f t="array" ref="DP544">SUMPRODUCT(--($A545:$A$2539=$A544),--(DP545:DP$2539))</f>
        <v>1365.9</v>
      </c>
      <c r="DQ544" s="369" cm="1">
        <f t="array" ref="DQ544">SUMPRODUCT(--($A545:$A$2539=$A544),--(DQ545:DQ$2539))</f>
        <v>937.40001678466604</v>
      </c>
      <c r="DR544" s="369" cm="1">
        <f t="array" ref="DR544">SUMPRODUCT(--($A545:$A$2539=$A544),--(DR545:DR$2539))</f>
        <v>428.5000004768367</v>
      </c>
      <c r="DS544" s="364" cm="1">
        <f t="array" ref="DS544">SUMPRODUCT(--($A545:$A$2539=$A544),--(DS545:DS$2539))</f>
        <v>5728</v>
      </c>
      <c r="DT544" s="364" cm="1">
        <f t="array" ref="DT544">SUMPRODUCT(--($A545:$A$2539=$A544),--(DT545:DT$2539))</f>
        <v>1216</v>
      </c>
      <c r="DU544" s="364" cm="1">
        <f t="array" ref="DU544">SUMPRODUCT(--($A545:$A$2539=$A544),--(DU545:DU$2539))</f>
        <v>628</v>
      </c>
      <c r="DV544" s="364" cm="1">
        <f t="array" ref="DV544">SUMPRODUCT(--($A545:$A$2539=$A544),--(DV545:DV$2539))</f>
        <v>562</v>
      </c>
      <c r="DW544" s="364" cm="1">
        <f t="array" ref="DW544">SUMPRODUCT(--($A545:$A$2539=$A544),--(DW545:DW$2539))</f>
        <v>156</v>
      </c>
      <c r="DX544" s="364" cm="1">
        <f t="array" ref="DX544">SUMPRODUCT(--($A545:$A$2539=$A544),--(DX545:DX$2539))</f>
        <v>451</v>
      </c>
      <c r="DY544" s="364" cm="1">
        <f t="array" ref="DY544">SUMPRODUCT(--($A545:$A$2539=$A544),--(DY545:DY$2539))</f>
        <v>16</v>
      </c>
      <c r="DZ544" s="364" cm="1">
        <f t="array" ref="DZ544">SUMPRODUCT(--($A545:$A$2539=$A544),--(DZ545:DZ$2539))</f>
        <v>54</v>
      </c>
      <c r="EA544" s="364" cm="1">
        <f t="array" ref="EA544">SUMPRODUCT(--($A545:$A$2539=$A544),--(EA545:EA$2539))</f>
        <v>43</v>
      </c>
      <c r="EB544" s="364" cm="1">
        <f t="array" ref="EB544">SUMPRODUCT(--($A545:$A$2539=$A544),--(EB545:EB$2539))</f>
        <v>4</v>
      </c>
      <c r="EC544" s="364" cm="1">
        <f t="array" ref="EC544">SUMPRODUCT(--($A545:$A$2539=$A544),--(EC545:EC$2539))</f>
        <v>1362</v>
      </c>
      <c r="ED544" s="368">
        <f>EC544/DP544*10</f>
        <v>9.971447397320448</v>
      </c>
      <c r="EE544" s="368">
        <f>DX544/DP544*10</f>
        <v>3.3018522585840837</v>
      </c>
      <c r="EF544" s="368">
        <f>DW544/DP544*10</f>
        <v>1.1421041071820777</v>
      </c>
      <c r="EG544" s="368">
        <f>DX544/DQ544*10</f>
        <v>4.811179773038142</v>
      </c>
      <c r="EH544" s="371">
        <f>(DT544+DX544+DZ544)/DP544</f>
        <v>1.2599751079874075</v>
      </c>
      <c r="EI544" s="371"/>
      <c r="EJ544" s="367">
        <f>DT544/(DS544-DX544-DY544-DZ544)</f>
        <v>0.233531784136739</v>
      </c>
      <c r="EK544" s="367"/>
      <c r="EL544" s="372"/>
      <c r="EM544" s="372"/>
      <c r="EN544" s="372"/>
      <c r="EO544" s="372"/>
      <c r="EP544" s="372"/>
      <c r="EQ544" s="372"/>
      <c r="ER544" s="237"/>
      <c r="ES544" s="371"/>
      <c r="ET544" s="371"/>
      <c r="EU544" s="371"/>
      <c r="EV544" s="371"/>
      <c r="EW544" s="371"/>
      <c r="EX544" s="361" cm="1">
        <f t="array" ref="EX544">SUMPRODUCT(--($A545:$A$2539=$A544),--(EX545:EX$2539))</f>
        <v>18.111415032297348</v>
      </c>
    </row>
    <row r="545" spans="1:272" ht="13" customHeight="1">
      <c r="A545" s="160" t="s">
        <v>2172</v>
      </c>
      <c r="B545" s="160">
        <v>9616</v>
      </c>
      <c r="C545" s="160">
        <v>14374</v>
      </c>
      <c r="D545" s="160">
        <v>607192</v>
      </c>
      <c r="E545" s="160" t="s">
        <v>15</v>
      </c>
      <c r="G545" s="175"/>
      <c r="H545" s="168" t="s">
        <v>763</v>
      </c>
      <c r="I545" s="169" t="s">
        <v>571</v>
      </c>
      <c r="J545" s="170">
        <v>30</v>
      </c>
      <c r="K545" s="161">
        <v>1</v>
      </c>
      <c r="M545" s="184" t="s">
        <v>837</v>
      </c>
      <c r="Z545" s="163"/>
      <c r="AS545" s="283"/>
      <c r="AT545" s="283"/>
      <c r="AU545" s="283"/>
      <c r="AV545" s="283"/>
      <c r="AW545" s="283"/>
      <c r="AX545" s="283"/>
      <c r="AY545" s="363"/>
      <c r="AZ545" s="283"/>
      <c r="BA545" s="283"/>
      <c r="BB545" s="283"/>
      <c r="BC545" s="283"/>
      <c r="BD545" s="164"/>
      <c r="BE545" s="164"/>
      <c r="BF545" s="164"/>
      <c r="BG545" s="164"/>
      <c r="BH545" s="164"/>
      <c r="BI545" s="164"/>
      <c r="BJ545" s="165"/>
      <c r="BK545" s="164"/>
      <c r="BL545" s="165"/>
      <c r="BM545" s="165"/>
      <c r="BN545" s="165"/>
      <c r="BO545" s="165"/>
      <c r="BP545" s="165"/>
      <c r="BQ545" s="165"/>
      <c r="BR545" s="165"/>
      <c r="BS545" s="289"/>
      <c r="BT545" s="297">
        <v>22</v>
      </c>
      <c r="BU545" s="284">
        <v>134</v>
      </c>
      <c r="BV545" s="298">
        <v>-2</v>
      </c>
      <c r="BW545" s="297"/>
      <c r="BX545" s="297"/>
      <c r="BY545" s="297"/>
      <c r="BZ545" s="297"/>
      <c r="CA545" s="284"/>
      <c r="CB545" s="298"/>
      <c r="CC545" s="297"/>
      <c r="CD545" s="284"/>
      <c r="CE545" s="352"/>
      <c r="CF545" s="298"/>
      <c r="CG545" s="297"/>
      <c r="CH545" s="284"/>
      <c r="CI545" s="352"/>
      <c r="CJ545" s="298"/>
      <c r="CK545" s="297"/>
      <c r="CL545" s="284"/>
      <c r="CM545" s="352"/>
      <c r="CN545" s="298"/>
      <c r="CO545" s="297"/>
      <c r="CP545" s="284"/>
      <c r="CQ545" s="352"/>
      <c r="CR545" s="298"/>
      <c r="CS545" s="297"/>
      <c r="CT545" s="284"/>
      <c r="CU545" s="352"/>
      <c r="CV545" s="352"/>
      <c r="CW545" s="298"/>
      <c r="CX545" s="297"/>
      <c r="CY545" s="284"/>
      <c r="CZ545" s="352"/>
      <c r="DA545" s="352"/>
      <c r="DB545" s="298"/>
      <c r="DC545" s="297"/>
      <c r="DD545" s="284"/>
      <c r="DE545" s="352"/>
      <c r="DF545" s="352"/>
      <c r="DG545" s="298"/>
      <c r="DH545" s="320">
        <v>-2</v>
      </c>
      <c r="DI545" s="319">
        <v>0</v>
      </c>
      <c r="DJ545" s="163">
        <v>22</v>
      </c>
      <c r="DK545" s="163">
        <v>22</v>
      </c>
      <c r="DL545" s="163">
        <v>0</v>
      </c>
      <c r="DM545" s="163">
        <v>9</v>
      </c>
      <c r="DN545" s="163">
        <v>6</v>
      </c>
      <c r="DO545" s="163">
        <v>0</v>
      </c>
      <c r="DP545" s="165">
        <v>134</v>
      </c>
      <c r="DQ545" s="165">
        <v>134</v>
      </c>
      <c r="DR545" s="165"/>
      <c r="DS545" s="163">
        <v>522</v>
      </c>
      <c r="DT545" s="163">
        <v>92</v>
      </c>
      <c r="DU545" s="163">
        <v>53</v>
      </c>
      <c r="DV545" s="163">
        <v>52</v>
      </c>
      <c r="DW545" s="163">
        <v>15</v>
      </c>
      <c r="DX545" s="163">
        <v>35</v>
      </c>
      <c r="DY545" s="163">
        <v>0</v>
      </c>
      <c r="DZ545" s="163">
        <v>0</v>
      </c>
      <c r="EA545" s="163">
        <v>12</v>
      </c>
      <c r="EB545" s="163">
        <v>1</v>
      </c>
      <c r="EC545" s="163">
        <v>168</v>
      </c>
      <c r="ED545" s="165">
        <v>11.283582089552199</v>
      </c>
      <c r="EE545" s="165">
        <v>2.3507462686567102</v>
      </c>
      <c r="EF545" s="165">
        <v>1.0074626865671601</v>
      </c>
      <c r="EG545" s="165">
        <v>6.1791044776119399</v>
      </c>
      <c r="EH545" s="166">
        <v>0.94776119402985004</v>
      </c>
      <c r="EI545" s="165">
        <v>73.590837188899698</v>
      </c>
      <c r="EJ545" s="164">
        <v>0.18891170431211499</v>
      </c>
      <c r="EK545" s="164">
        <v>0.25328947368421001</v>
      </c>
      <c r="EL545" s="283">
        <v>0.48571428500000002</v>
      </c>
      <c r="EM545" s="283">
        <v>0.16507936500000001</v>
      </c>
      <c r="EN545" s="283">
        <v>0.34920634900000003</v>
      </c>
      <c r="EO545" s="283">
        <v>8.1504699999999999E-2</v>
      </c>
      <c r="EP545" s="283">
        <v>0.39498432999999999</v>
      </c>
      <c r="EQ545" s="283">
        <v>0.13767396000000001</v>
      </c>
      <c r="ER545" s="165">
        <v>-1.56557692270114</v>
      </c>
      <c r="ES545" s="166">
        <v>3.4925373134328299</v>
      </c>
      <c r="ET545" s="166">
        <v>2.6</v>
      </c>
      <c r="EU545" s="166">
        <v>2.8980319165471702</v>
      </c>
      <c r="EV545" s="166">
        <v>2.6840883968481299</v>
      </c>
      <c r="EW545" s="166">
        <v>2.9004573428946601</v>
      </c>
      <c r="EX545" s="289">
        <v>3.81236696243286</v>
      </c>
    </row>
    <row r="546" spans="1:272" ht="13" customHeight="1">
      <c r="A546" s="160" t="s">
        <v>2172</v>
      </c>
      <c r="B546" s="160">
        <v>9620</v>
      </c>
      <c r="C546" s="160">
        <v>13743</v>
      </c>
      <c r="D546" s="160">
        <v>608331</v>
      </c>
      <c r="E546" s="160" t="s">
        <v>555</v>
      </c>
      <c r="G546" s="175"/>
      <c r="H546" s="168" t="s">
        <v>738</v>
      </c>
      <c r="I546" s="169" t="s">
        <v>273</v>
      </c>
      <c r="J546" s="170">
        <v>30</v>
      </c>
      <c r="K546" s="161">
        <v>1</v>
      </c>
      <c r="M546" s="184" t="s">
        <v>46</v>
      </c>
      <c r="Z546" s="163"/>
      <c r="AS546" s="283"/>
      <c r="AT546" s="283"/>
      <c r="AU546" s="283"/>
      <c r="AV546" s="283"/>
      <c r="AW546" s="283"/>
      <c r="AX546" s="283"/>
      <c r="AY546" s="363"/>
      <c r="AZ546" s="283"/>
      <c r="BA546" s="283"/>
      <c r="BB546" s="283"/>
      <c r="BC546" s="283"/>
      <c r="BD546" s="164"/>
      <c r="BE546" s="164"/>
      <c r="BF546" s="164"/>
      <c r="BG546" s="164"/>
      <c r="BH546" s="164"/>
      <c r="BI546" s="164"/>
      <c r="BJ546" s="165"/>
      <c r="BK546" s="164"/>
      <c r="BL546" s="165"/>
      <c r="BM546" s="165"/>
      <c r="BN546" s="165"/>
      <c r="BO546" s="165"/>
      <c r="BP546" s="165"/>
      <c r="BQ546" s="165"/>
      <c r="BR546" s="165"/>
      <c r="BS546" s="289"/>
      <c r="BT546" s="297">
        <v>29</v>
      </c>
      <c r="BU546" s="284">
        <v>174.1</v>
      </c>
      <c r="BV546" s="298">
        <v>0</v>
      </c>
      <c r="BW546" s="297"/>
      <c r="BX546" s="297"/>
      <c r="BY546" s="297"/>
      <c r="BZ546" s="297"/>
      <c r="CA546" s="284"/>
      <c r="CB546" s="298"/>
      <c r="CC546" s="297"/>
      <c r="CD546" s="284"/>
      <c r="CE546" s="352"/>
      <c r="CF546" s="298"/>
      <c r="CG546" s="297"/>
      <c r="CH546" s="284"/>
      <c r="CI546" s="352"/>
      <c r="CJ546" s="298"/>
      <c r="CK546" s="297"/>
      <c r="CL546" s="284"/>
      <c r="CM546" s="352"/>
      <c r="CN546" s="298"/>
      <c r="CO546" s="297"/>
      <c r="CP546" s="284"/>
      <c r="CQ546" s="352"/>
      <c r="CR546" s="298"/>
      <c r="CS546" s="297"/>
      <c r="CT546" s="284"/>
      <c r="CU546" s="352"/>
      <c r="CV546" s="352"/>
      <c r="CW546" s="298"/>
      <c r="CX546" s="297"/>
      <c r="CY546" s="284"/>
      <c r="CZ546" s="352"/>
      <c r="DA546" s="352"/>
      <c r="DB546" s="298"/>
      <c r="DC546" s="297"/>
      <c r="DD546" s="284"/>
      <c r="DE546" s="352"/>
      <c r="DF546" s="352"/>
      <c r="DG546" s="298"/>
      <c r="DH546" s="320">
        <v>0</v>
      </c>
      <c r="DI546" s="319">
        <v>0</v>
      </c>
      <c r="DJ546" s="163">
        <v>29</v>
      </c>
      <c r="DK546" s="163">
        <v>29</v>
      </c>
      <c r="DL546" s="163">
        <v>2</v>
      </c>
      <c r="DM546" s="163">
        <v>11</v>
      </c>
      <c r="DN546" s="163">
        <v>10</v>
      </c>
      <c r="DO546" s="163">
        <v>0</v>
      </c>
      <c r="DP546" s="165">
        <v>174.1</v>
      </c>
      <c r="DQ546" s="165">
        <v>174.100006103515</v>
      </c>
      <c r="DR546" s="165"/>
      <c r="DS546" s="163">
        <v>714</v>
      </c>
      <c r="DT546" s="163">
        <v>146</v>
      </c>
      <c r="DU546" s="163">
        <v>71</v>
      </c>
      <c r="DV546" s="163">
        <v>63</v>
      </c>
      <c r="DW546" s="163">
        <v>13</v>
      </c>
      <c r="DX546" s="163">
        <v>57</v>
      </c>
      <c r="DY546" s="163">
        <v>0</v>
      </c>
      <c r="DZ546" s="163">
        <v>7</v>
      </c>
      <c r="EA546" s="163">
        <v>6</v>
      </c>
      <c r="EB546" s="163">
        <v>0</v>
      </c>
      <c r="EC546" s="163">
        <v>166</v>
      </c>
      <c r="ED546" s="165">
        <v>8.5697899249801406</v>
      </c>
      <c r="EE546" s="165">
        <v>2.94263870917993</v>
      </c>
      <c r="EF546" s="165">
        <v>0.67112812665507104</v>
      </c>
      <c r="EG546" s="165">
        <v>7.5372851147415698</v>
      </c>
      <c r="EH546" s="166">
        <v>1.1644359804357201</v>
      </c>
      <c r="EI546" s="165">
        <v>90.414989760008098</v>
      </c>
      <c r="EJ546" s="164">
        <v>0.224615384615384</v>
      </c>
      <c r="EK546" s="164">
        <v>0.28237791932059397</v>
      </c>
      <c r="EL546" s="283">
        <v>0.58786610800000005</v>
      </c>
      <c r="EM546" s="283">
        <v>0.17991631699999999</v>
      </c>
      <c r="EN546" s="283">
        <v>0.23221757300000001</v>
      </c>
      <c r="EO546" s="283">
        <v>4.9586779999999997E-2</v>
      </c>
      <c r="EP546" s="283">
        <v>0.34504131999999998</v>
      </c>
      <c r="EQ546" s="283">
        <v>0.10231381000000001</v>
      </c>
      <c r="ER546" s="165">
        <v>-0.78844914900918806</v>
      </c>
      <c r="ES546" s="166">
        <v>3.2523901522515</v>
      </c>
      <c r="ET546" s="166">
        <v>3.64</v>
      </c>
      <c r="EU546" s="166">
        <v>3.3330366301701901</v>
      </c>
      <c r="EV546" s="166">
        <v>3.3264037821405701</v>
      </c>
      <c r="EW546" s="166">
        <v>3.6102522053533201</v>
      </c>
      <c r="EX546" s="289">
        <v>3.3514611721038801</v>
      </c>
      <c r="FD546" s="167"/>
    </row>
    <row r="547" spans="1:272" ht="13" customHeight="1">
      <c r="A547" s="160" t="s">
        <v>2172</v>
      </c>
      <c r="B547" s="160">
        <v>11057</v>
      </c>
      <c r="C547" s="160">
        <v>17085</v>
      </c>
      <c r="D547" s="160">
        <v>641154</v>
      </c>
      <c r="E547" s="160" t="s">
        <v>567</v>
      </c>
      <c r="G547" s="175"/>
      <c r="H547" s="168" t="s">
        <v>121</v>
      </c>
      <c r="I547" s="169" t="s">
        <v>2</v>
      </c>
      <c r="J547" s="170">
        <v>28</v>
      </c>
      <c r="K547" s="161">
        <v>1</v>
      </c>
      <c r="M547" s="184" t="s">
        <v>837</v>
      </c>
      <c r="Z547" s="163"/>
      <c r="AS547" s="283"/>
      <c r="AT547" s="283"/>
      <c r="AU547" s="283"/>
      <c r="AV547" s="283"/>
      <c r="AW547" s="283"/>
      <c r="AX547" s="283"/>
      <c r="AY547" s="363"/>
      <c r="AZ547" s="283"/>
      <c r="BA547" s="283"/>
      <c r="BB547" s="283"/>
      <c r="BC547" s="283"/>
      <c r="BD547" s="164"/>
      <c r="BE547" s="164"/>
      <c r="BF547" s="164"/>
      <c r="BG547" s="164"/>
      <c r="BH547" s="164"/>
      <c r="BI547" s="164"/>
      <c r="BJ547" s="165"/>
      <c r="BK547" s="164"/>
      <c r="BL547" s="165"/>
      <c r="BM547" s="165"/>
      <c r="BN547" s="165"/>
      <c r="BO547" s="165"/>
      <c r="BP547" s="165"/>
      <c r="BQ547" s="165"/>
      <c r="BR547" s="165"/>
      <c r="BS547" s="289"/>
      <c r="BT547" s="297">
        <v>32</v>
      </c>
      <c r="BU547" s="284">
        <v>185.1</v>
      </c>
      <c r="BV547" s="298">
        <v>-2</v>
      </c>
      <c r="BW547" s="297"/>
      <c r="BX547" s="297"/>
      <c r="BY547" s="297"/>
      <c r="BZ547" s="297"/>
      <c r="CA547" s="284"/>
      <c r="CB547" s="298"/>
      <c r="CC547" s="297"/>
      <c r="CD547" s="284"/>
      <c r="CE547" s="352"/>
      <c r="CF547" s="298"/>
      <c r="CG547" s="297"/>
      <c r="CH547" s="284"/>
      <c r="CI547" s="352"/>
      <c r="CJ547" s="298"/>
      <c r="CK547" s="297"/>
      <c r="CL547" s="284"/>
      <c r="CM547" s="352"/>
      <c r="CN547" s="298"/>
      <c r="CO547" s="297"/>
      <c r="CP547" s="284"/>
      <c r="CQ547" s="352"/>
      <c r="CR547" s="298"/>
      <c r="CS547" s="297"/>
      <c r="CT547" s="284"/>
      <c r="CU547" s="352"/>
      <c r="CV547" s="352"/>
      <c r="CW547" s="298"/>
      <c r="CX547" s="297"/>
      <c r="CY547" s="284"/>
      <c r="CZ547" s="352"/>
      <c r="DA547" s="352"/>
      <c r="DB547" s="298"/>
      <c r="DC547" s="297"/>
      <c r="DD547" s="284"/>
      <c r="DE547" s="352"/>
      <c r="DF547" s="352"/>
      <c r="DG547" s="298"/>
      <c r="DH547" s="320">
        <v>-2</v>
      </c>
      <c r="DI547" s="319">
        <v>0</v>
      </c>
      <c r="DJ547" s="163">
        <v>32</v>
      </c>
      <c r="DK547" s="163">
        <v>32</v>
      </c>
      <c r="DL547" s="163">
        <v>0</v>
      </c>
      <c r="DM547" s="163">
        <v>15</v>
      </c>
      <c r="DN547" s="163">
        <v>10</v>
      </c>
      <c r="DO547" s="163">
        <v>0</v>
      </c>
      <c r="DP547" s="165">
        <v>185.1</v>
      </c>
      <c r="DQ547" s="165">
        <v>185.100006103515</v>
      </c>
      <c r="DR547" s="165"/>
      <c r="DS547" s="163">
        <v>772</v>
      </c>
      <c r="DT547" s="163">
        <v>180</v>
      </c>
      <c r="DU547" s="163">
        <v>90</v>
      </c>
      <c r="DV547" s="163">
        <v>84</v>
      </c>
      <c r="DW547" s="163">
        <v>26</v>
      </c>
      <c r="DX547" s="163">
        <v>41</v>
      </c>
      <c r="DY547" s="163">
        <v>0</v>
      </c>
      <c r="DZ547" s="163">
        <v>8</v>
      </c>
      <c r="EA547" s="163">
        <v>3</v>
      </c>
      <c r="EB547" s="163">
        <v>0</v>
      </c>
      <c r="EC547" s="163">
        <v>198</v>
      </c>
      <c r="ED547" s="165">
        <v>9.6151081775447906</v>
      </c>
      <c r="EE547" s="165">
        <v>1.9910072488855299</v>
      </c>
      <c r="EF547" s="165">
        <v>1.2625899627079</v>
      </c>
      <c r="EG547" s="165">
        <v>8.7410074341316299</v>
      </c>
      <c r="EH547" s="166">
        <v>1.19244607589079</v>
      </c>
      <c r="EI547" s="165">
        <v>95.2568128852879</v>
      </c>
      <c r="EJ547" s="164">
        <v>0.24896265560165901</v>
      </c>
      <c r="EK547" s="164">
        <v>0.30861723446893702</v>
      </c>
      <c r="EL547" s="283">
        <v>0.42884615300000001</v>
      </c>
      <c r="EM547" s="283">
        <v>0.20961538399999999</v>
      </c>
      <c r="EN547" s="283">
        <v>0.36153846099999998</v>
      </c>
      <c r="EO547" s="283">
        <v>8.1904759999999993E-2</v>
      </c>
      <c r="EP547" s="283">
        <v>0.37142857000000001</v>
      </c>
      <c r="EQ547" s="283">
        <v>0.12926993000000001</v>
      </c>
      <c r="ER547" s="165">
        <v>-0.82225394616302405</v>
      </c>
      <c r="ES547" s="166">
        <v>4.0791368025947596</v>
      </c>
      <c r="ET547" s="166">
        <v>3.7</v>
      </c>
      <c r="EU547" s="166">
        <v>3.64690447348219</v>
      </c>
      <c r="EV547" s="166">
        <v>3.35702553412106</v>
      </c>
      <c r="EW547" s="166">
        <v>3.4552912672395202</v>
      </c>
      <c r="EX547" s="289">
        <v>3.1977186203002899</v>
      </c>
    </row>
    <row r="548" spans="1:272" ht="13" customHeight="1">
      <c r="A548" s="160" t="s">
        <v>2172</v>
      </c>
      <c r="B548" s="160">
        <v>11035</v>
      </c>
      <c r="C548" s="160">
        <v>15823</v>
      </c>
      <c r="D548" s="160">
        <v>641793</v>
      </c>
      <c r="E548" s="160" t="s">
        <v>2178</v>
      </c>
      <c r="G548" s="175"/>
      <c r="H548" s="168" t="s">
        <v>1162</v>
      </c>
      <c r="I548" s="169" t="s">
        <v>287</v>
      </c>
      <c r="J548" s="170">
        <v>28</v>
      </c>
      <c r="K548" s="161">
        <v>1</v>
      </c>
      <c r="M548" s="184" t="s">
        <v>837</v>
      </c>
      <c r="Z548" s="163"/>
      <c r="AS548" s="283"/>
      <c r="AT548" s="283"/>
      <c r="AU548" s="283"/>
      <c r="AV548" s="283"/>
      <c r="AW548" s="283"/>
      <c r="AX548" s="283"/>
      <c r="AY548" s="363"/>
      <c r="AZ548" s="283"/>
      <c r="BA548" s="283"/>
      <c r="BB548" s="283"/>
      <c r="BC548" s="283"/>
      <c r="BD548" s="164"/>
      <c r="BE548" s="164"/>
      <c r="BF548" s="164"/>
      <c r="BG548" s="164"/>
      <c r="BH548" s="164"/>
      <c r="BI548" s="164"/>
      <c r="BJ548" s="165"/>
      <c r="BK548" s="164"/>
      <c r="BL548" s="165"/>
      <c r="BM548" s="165"/>
      <c r="BN548" s="165"/>
      <c r="BO548" s="165"/>
      <c r="BP548" s="165"/>
      <c r="BQ548" s="165"/>
      <c r="BR548" s="165"/>
      <c r="BS548" s="289"/>
      <c r="BT548" s="297">
        <v>29</v>
      </c>
      <c r="BU548" s="284">
        <v>156.1</v>
      </c>
      <c r="BV548" s="298">
        <v>-2</v>
      </c>
      <c r="BW548" s="297"/>
      <c r="BX548" s="297"/>
      <c r="BY548" s="297"/>
      <c r="BZ548" s="297"/>
      <c r="CA548" s="284"/>
      <c r="CB548" s="298"/>
      <c r="CC548" s="297"/>
      <c r="CD548" s="284"/>
      <c r="CE548" s="352"/>
      <c r="CF548" s="298"/>
      <c r="CG548" s="297"/>
      <c r="CH548" s="284"/>
      <c r="CI548" s="352"/>
      <c r="CJ548" s="298"/>
      <c r="CK548" s="297"/>
      <c r="CL548" s="284"/>
      <c r="CM548" s="352"/>
      <c r="CN548" s="298"/>
      <c r="CO548" s="297"/>
      <c r="CP548" s="284"/>
      <c r="CQ548" s="352"/>
      <c r="CR548" s="298"/>
      <c r="CS548" s="297"/>
      <c r="CT548" s="284"/>
      <c r="CU548" s="352"/>
      <c r="CV548" s="352"/>
      <c r="CW548" s="298"/>
      <c r="CX548" s="297"/>
      <c r="CY548" s="284"/>
      <c r="CZ548" s="352"/>
      <c r="DA548" s="352"/>
      <c r="DB548" s="298"/>
      <c r="DC548" s="297"/>
      <c r="DD548" s="284"/>
      <c r="DE548" s="352"/>
      <c r="DF548" s="352"/>
      <c r="DG548" s="298"/>
      <c r="DH548" s="320">
        <v>-2</v>
      </c>
      <c r="DI548" s="319">
        <v>0</v>
      </c>
      <c r="DJ548" s="163">
        <v>29</v>
      </c>
      <c r="DK548" s="163">
        <v>29</v>
      </c>
      <c r="DL548" s="163">
        <v>0</v>
      </c>
      <c r="DM548" s="163">
        <v>8</v>
      </c>
      <c r="DN548" s="163">
        <v>10</v>
      </c>
      <c r="DO548" s="163">
        <v>0</v>
      </c>
      <c r="DP548" s="165">
        <v>156.1</v>
      </c>
      <c r="DQ548" s="165">
        <v>156.100006103515</v>
      </c>
      <c r="DR548" s="165"/>
      <c r="DS548" s="163">
        <v>656</v>
      </c>
      <c r="DT548" s="163">
        <v>164</v>
      </c>
      <c r="DU548" s="163">
        <v>68</v>
      </c>
      <c r="DV548" s="163">
        <v>63</v>
      </c>
      <c r="DW548" s="163">
        <v>22</v>
      </c>
      <c r="DX548" s="163">
        <v>31</v>
      </c>
      <c r="DY548" s="163">
        <v>0</v>
      </c>
      <c r="DZ548" s="163">
        <v>5</v>
      </c>
      <c r="EA548" s="163">
        <v>0</v>
      </c>
      <c r="EB548" s="163">
        <v>0</v>
      </c>
      <c r="EC548" s="163">
        <v>141</v>
      </c>
      <c r="ED548" s="165">
        <v>8.1172710530058101</v>
      </c>
      <c r="EE548" s="165">
        <v>1.78464824569631</v>
      </c>
      <c r="EF548" s="165">
        <v>1.2665245614619001</v>
      </c>
      <c r="EG548" s="165">
        <v>9.4413649127159793</v>
      </c>
      <c r="EH548" s="166">
        <v>1.24733479537914</v>
      </c>
      <c r="EI548" s="165">
        <v>99.641518061921303</v>
      </c>
      <c r="EJ548" s="164">
        <v>0.26451612903225802</v>
      </c>
      <c r="EK548" s="164">
        <v>0.310722100656455</v>
      </c>
      <c r="EL548" s="283">
        <v>0.34033613400000001</v>
      </c>
      <c r="EM548" s="283">
        <v>0.235294117</v>
      </c>
      <c r="EN548" s="283">
        <v>0.42436974700000002</v>
      </c>
      <c r="EO548" s="283">
        <v>9.6033400000000005E-2</v>
      </c>
      <c r="EP548" s="283">
        <v>0.39039666000000001</v>
      </c>
      <c r="EQ548" s="283">
        <v>0.11093248</v>
      </c>
      <c r="ER548" s="165">
        <v>0.43640437047186498</v>
      </c>
      <c r="ES548" s="166">
        <v>3.62686578964089</v>
      </c>
      <c r="ET548" s="166">
        <v>4.3099999999999996</v>
      </c>
      <c r="EU548" s="166">
        <v>3.88310656672131</v>
      </c>
      <c r="EV548" s="166">
        <v>4.0074897928335798</v>
      </c>
      <c r="EW548" s="166">
        <v>3.9903792238039202</v>
      </c>
      <c r="EX548" s="289">
        <v>2.2616612911224299</v>
      </c>
    </row>
    <row r="549" spans="1:272" ht="13" customHeight="1">
      <c r="A549" s="160" t="s">
        <v>2172</v>
      </c>
      <c r="B549" s="160">
        <v>9799</v>
      </c>
      <c r="C549" s="160">
        <v>12304</v>
      </c>
      <c r="D549" s="160">
        <v>605135</v>
      </c>
      <c r="E549" s="160" t="s">
        <v>470</v>
      </c>
      <c r="G549" s="175"/>
      <c r="H549" s="168" t="s">
        <v>864</v>
      </c>
      <c r="I549" s="169" t="s">
        <v>545</v>
      </c>
      <c r="J549" s="170">
        <v>35</v>
      </c>
      <c r="K549" s="161">
        <v>1</v>
      </c>
      <c r="M549" s="184" t="s">
        <v>837</v>
      </c>
      <c r="Z549" s="163"/>
      <c r="AS549" s="283"/>
      <c r="AT549" s="283"/>
      <c r="AU549" s="283"/>
      <c r="AV549" s="283"/>
      <c r="AW549" s="283"/>
      <c r="AX549" s="283"/>
      <c r="AY549" s="363"/>
      <c r="AZ549" s="283"/>
      <c r="BA549" s="283"/>
      <c r="BB549" s="283"/>
      <c r="BC549" s="283"/>
      <c r="BD549" s="164"/>
      <c r="BE549" s="164"/>
      <c r="BF549" s="164"/>
      <c r="BG549" s="164"/>
      <c r="BH549" s="164"/>
      <c r="BI549" s="164"/>
      <c r="BJ549" s="165"/>
      <c r="BK549" s="164"/>
      <c r="BL549" s="165"/>
      <c r="BM549" s="165"/>
      <c r="BN549" s="165"/>
      <c r="BO549" s="165"/>
      <c r="BP549" s="165"/>
      <c r="BQ549" s="165"/>
      <c r="BR549" s="165"/>
      <c r="BS549" s="289"/>
      <c r="BT549" s="297">
        <v>31</v>
      </c>
      <c r="BU549" s="284">
        <v>171</v>
      </c>
      <c r="BV549" s="298">
        <v>-1</v>
      </c>
      <c r="BW549" s="297"/>
      <c r="BX549" s="297"/>
      <c r="BY549" s="297"/>
      <c r="BZ549" s="297"/>
      <c r="CA549" s="284"/>
      <c r="CB549" s="298"/>
      <c r="CC549" s="297"/>
      <c r="CD549" s="284"/>
      <c r="CE549" s="352"/>
      <c r="CF549" s="298"/>
      <c r="CG549" s="297"/>
      <c r="CH549" s="284"/>
      <c r="CI549" s="352"/>
      <c r="CJ549" s="298"/>
      <c r="CK549" s="297"/>
      <c r="CL549" s="284"/>
      <c r="CM549" s="352"/>
      <c r="CN549" s="298"/>
      <c r="CO549" s="297"/>
      <c r="CP549" s="284"/>
      <c r="CQ549" s="352"/>
      <c r="CR549" s="298"/>
      <c r="CS549" s="297"/>
      <c r="CT549" s="284"/>
      <c r="CU549" s="352"/>
      <c r="CV549" s="352"/>
      <c r="CW549" s="298"/>
      <c r="CX549" s="297"/>
      <c r="CY549" s="284"/>
      <c r="CZ549" s="352"/>
      <c r="DA549" s="352"/>
      <c r="DB549" s="298"/>
      <c r="DC549" s="297"/>
      <c r="DD549" s="284"/>
      <c r="DE549" s="352"/>
      <c r="DF549" s="352"/>
      <c r="DG549" s="298"/>
      <c r="DH549" s="320">
        <v>-1</v>
      </c>
      <c r="DI549" s="319">
        <v>0</v>
      </c>
      <c r="DJ549" s="163">
        <v>31</v>
      </c>
      <c r="DK549" s="163">
        <v>31</v>
      </c>
      <c r="DL549" s="163">
        <v>0</v>
      </c>
      <c r="DM549" s="163">
        <v>10</v>
      </c>
      <c r="DN549" s="163">
        <v>14</v>
      </c>
      <c r="DO549" s="163">
        <v>0</v>
      </c>
      <c r="DP549" s="165">
        <v>171</v>
      </c>
      <c r="DQ549" s="165">
        <v>171</v>
      </c>
      <c r="DR549" s="165"/>
      <c r="DS549" s="163">
        <v>758</v>
      </c>
      <c r="DT549" s="163">
        <v>180</v>
      </c>
      <c r="DU549" s="163">
        <v>91</v>
      </c>
      <c r="DV549" s="163">
        <v>79</v>
      </c>
      <c r="DW549" s="163">
        <v>18</v>
      </c>
      <c r="DX549" s="163">
        <v>70</v>
      </c>
      <c r="DY549" s="163">
        <v>2</v>
      </c>
      <c r="DZ549" s="163">
        <v>16</v>
      </c>
      <c r="EA549" s="163">
        <v>2</v>
      </c>
      <c r="EB549" s="163">
        <v>2</v>
      </c>
      <c r="EC549" s="163">
        <v>168</v>
      </c>
      <c r="ED549" s="165">
        <v>8.8421052631578902</v>
      </c>
      <c r="EE549" s="165">
        <v>3.6842105263157801</v>
      </c>
      <c r="EF549" s="165">
        <v>0.94736842105263097</v>
      </c>
      <c r="EG549" s="165">
        <v>9.4736842105263097</v>
      </c>
      <c r="EH549" s="166">
        <v>1.46198830409356</v>
      </c>
      <c r="EI549" s="165">
        <v>116.78880004656401</v>
      </c>
      <c r="EJ549" s="164">
        <v>0.26785714285714202</v>
      </c>
      <c r="EK549" s="164">
        <v>0.33333333333333298</v>
      </c>
      <c r="EL549" s="283">
        <v>0.40280561100000001</v>
      </c>
      <c r="EM549" s="283">
        <v>0.24248496899999999</v>
      </c>
      <c r="EN549" s="283">
        <v>0.354709418</v>
      </c>
      <c r="EO549" s="283">
        <v>7.5396829999999998E-2</v>
      </c>
      <c r="EP549" s="283">
        <v>0.36904762000000002</v>
      </c>
      <c r="EQ549" s="283">
        <v>8.7264149999999999E-2</v>
      </c>
      <c r="ER549" s="165">
        <v>0.35379595523385399</v>
      </c>
      <c r="ES549" s="166">
        <v>4.1578947368421</v>
      </c>
      <c r="ET549" s="166">
        <v>4.46</v>
      </c>
      <c r="EU549" s="166">
        <v>4.0789693347194698</v>
      </c>
      <c r="EV549" s="166">
        <v>4.2757097706460101</v>
      </c>
      <c r="EW549" s="166">
        <v>4.3151994648402701</v>
      </c>
      <c r="EX549" s="289">
        <v>2.18902087211608</v>
      </c>
    </row>
    <row r="550" spans="1:272" ht="13" customHeight="1">
      <c r="A550" s="160" t="s">
        <v>2172</v>
      </c>
      <c r="B550" s="160">
        <v>12606</v>
      </c>
      <c r="C550" s="160">
        <v>26231</v>
      </c>
      <c r="D550" s="160">
        <v>663947</v>
      </c>
      <c r="E550" s="160" t="s">
        <v>239</v>
      </c>
      <c r="G550" s="175"/>
      <c r="H550" s="162" t="s">
        <v>3087</v>
      </c>
      <c r="I550" s="162" t="s">
        <v>571</v>
      </c>
      <c r="J550" s="160">
        <v>28</v>
      </c>
      <c r="K550" s="161">
        <v>1</v>
      </c>
      <c r="Z550" s="163"/>
      <c r="AS550" s="283"/>
      <c r="AT550" s="283"/>
      <c r="AU550" s="283"/>
      <c r="AV550" s="283"/>
      <c r="AW550" s="283"/>
      <c r="AX550" s="283"/>
      <c r="AY550" s="363"/>
      <c r="AZ550" s="283"/>
      <c r="BA550" s="283"/>
      <c r="BB550" s="283"/>
      <c r="BC550" s="283"/>
      <c r="BD550" s="164"/>
      <c r="BE550" s="164"/>
      <c r="BF550" s="164"/>
      <c r="BG550" s="164"/>
      <c r="BH550" s="164"/>
      <c r="BI550" s="164"/>
      <c r="BJ550" s="165"/>
      <c r="BK550" s="164"/>
      <c r="BL550" s="165"/>
      <c r="BM550" s="165"/>
      <c r="BN550" s="165"/>
      <c r="BO550" s="165"/>
      <c r="BP550" s="165"/>
      <c r="BQ550" s="165"/>
      <c r="BR550" s="165"/>
      <c r="BS550" s="289"/>
      <c r="BT550" s="297">
        <v>66</v>
      </c>
      <c r="BU550" s="284">
        <v>94.1</v>
      </c>
      <c r="BV550" s="298">
        <v>2</v>
      </c>
      <c r="BW550" s="297"/>
      <c r="BX550" s="297"/>
      <c r="BY550" s="297"/>
      <c r="BZ550" s="297"/>
      <c r="CA550" s="284"/>
      <c r="CB550" s="298"/>
      <c r="CC550" s="297"/>
      <c r="CD550" s="284"/>
      <c r="CE550" s="352"/>
      <c r="CF550" s="298"/>
      <c r="CG550" s="297"/>
      <c r="CH550" s="284"/>
      <c r="CI550" s="352"/>
      <c r="CJ550" s="298"/>
      <c r="CK550" s="297"/>
      <c r="CL550" s="284"/>
      <c r="CM550" s="352"/>
      <c r="CN550" s="298"/>
      <c r="CO550" s="297"/>
      <c r="CP550" s="284"/>
      <c r="CQ550" s="352"/>
      <c r="CR550" s="298"/>
      <c r="CS550" s="297"/>
      <c r="CT550" s="284"/>
      <c r="CU550" s="352"/>
      <c r="CV550" s="352"/>
      <c r="CW550" s="298"/>
      <c r="CX550" s="297"/>
      <c r="CY550" s="284"/>
      <c r="CZ550" s="352"/>
      <c r="DA550" s="352"/>
      <c r="DB550" s="298"/>
      <c r="DC550" s="297"/>
      <c r="DD550" s="284"/>
      <c r="DE550" s="352"/>
      <c r="DF550" s="352"/>
      <c r="DG550" s="298"/>
      <c r="DH550" s="320">
        <v>2</v>
      </c>
      <c r="DI550" s="319">
        <v>0</v>
      </c>
      <c r="DJ550" s="163">
        <v>66</v>
      </c>
      <c r="DK550" s="163">
        <v>9</v>
      </c>
      <c r="DL550" s="163">
        <v>0</v>
      </c>
      <c r="DM550" s="163">
        <v>7</v>
      </c>
      <c r="DN550" s="163">
        <v>2</v>
      </c>
      <c r="DO550" s="163">
        <v>8</v>
      </c>
      <c r="DP550" s="165">
        <v>94.1</v>
      </c>
      <c r="DQ550" s="165">
        <v>17</v>
      </c>
      <c r="DR550" s="165">
        <v>77.099998474121094</v>
      </c>
      <c r="DS550" s="163">
        <v>354</v>
      </c>
      <c r="DT550" s="163">
        <v>57</v>
      </c>
      <c r="DU550" s="163">
        <v>25</v>
      </c>
      <c r="DV550" s="163">
        <v>23</v>
      </c>
      <c r="DW550" s="163">
        <v>7</v>
      </c>
      <c r="DX550" s="163">
        <v>17</v>
      </c>
      <c r="DY550" s="163">
        <v>1</v>
      </c>
      <c r="DZ550" s="163">
        <v>4</v>
      </c>
      <c r="EA550" s="163">
        <v>0</v>
      </c>
      <c r="EB550" s="163">
        <v>0</v>
      </c>
      <c r="EC550" s="163">
        <v>77</v>
      </c>
      <c r="ED550" s="165">
        <v>7.3462908914295797</v>
      </c>
      <c r="EE550" s="165">
        <v>1.6219083786273101</v>
      </c>
      <c r="EF550" s="165">
        <v>0.66784462649359799</v>
      </c>
      <c r="EG550" s="165">
        <v>5.4381633871621498</v>
      </c>
      <c r="EH550" s="166">
        <v>0.78445241842105196</v>
      </c>
      <c r="EI550" s="165">
        <v>62.664835542457602</v>
      </c>
      <c r="EJ550" s="164">
        <v>0.171171171171171</v>
      </c>
      <c r="EK550" s="164">
        <v>0.20080321285140501</v>
      </c>
      <c r="EL550" s="283">
        <v>0.47244094399999997</v>
      </c>
      <c r="EM550" s="283">
        <v>0.16535432999999999</v>
      </c>
      <c r="EN550" s="283">
        <v>0.36220472399999998</v>
      </c>
      <c r="EO550" s="283">
        <v>5.46875E-2</v>
      </c>
      <c r="EP550" s="283">
        <v>0.328125</v>
      </c>
      <c r="EQ550" s="283">
        <v>0.11119403</v>
      </c>
      <c r="ER550" s="165">
        <v>1.12029442014558</v>
      </c>
      <c r="ES550" s="166">
        <v>2.19434662990753</v>
      </c>
      <c r="ET550" s="166">
        <v>2.75</v>
      </c>
      <c r="EU550" s="166">
        <v>3.1666886329650801</v>
      </c>
      <c r="EV550" s="166">
        <v>3.6767276733984602</v>
      </c>
      <c r="EW550" s="166">
        <v>3.4832595241697302</v>
      </c>
      <c r="EX550" s="289">
        <v>1.43560230731964</v>
      </c>
    </row>
    <row r="551" spans="1:272" ht="13" customHeight="1">
      <c r="A551" s="160" t="s">
        <v>2172</v>
      </c>
      <c r="B551" s="160">
        <v>11628</v>
      </c>
      <c r="C551" s="160">
        <v>15816</v>
      </c>
      <c r="D551" s="160">
        <v>642207</v>
      </c>
      <c r="E551" s="160" t="s">
        <v>563</v>
      </c>
      <c r="G551" s="175"/>
      <c r="H551" s="168" t="s">
        <v>102</v>
      </c>
      <c r="I551" s="169" t="s">
        <v>315</v>
      </c>
      <c r="J551" s="170">
        <v>29</v>
      </c>
      <c r="K551" s="161">
        <v>1</v>
      </c>
      <c r="M551" s="184" t="s">
        <v>837</v>
      </c>
      <c r="Z551" s="163"/>
      <c r="AS551" s="283"/>
      <c r="AT551" s="283"/>
      <c r="AU551" s="283"/>
      <c r="AV551" s="283"/>
      <c r="AW551" s="283"/>
      <c r="AX551" s="283"/>
      <c r="AY551" s="363"/>
      <c r="AZ551" s="283"/>
      <c r="BA551" s="283"/>
      <c r="BB551" s="283"/>
      <c r="BC551" s="283"/>
      <c r="BD551" s="164"/>
      <c r="BE551" s="164"/>
      <c r="BF551" s="164"/>
      <c r="BG551" s="164"/>
      <c r="BH551" s="164"/>
      <c r="BI551" s="164"/>
      <c r="BJ551" s="165"/>
      <c r="BK551" s="164"/>
      <c r="BL551" s="165"/>
      <c r="BM551" s="165"/>
      <c r="BN551" s="165"/>
      <c r="BO551" s="165"/>
      <c r="BP551" s="165"/>
      <c r="BQ551" s="165"/>
      <c r="BR551" s="165"/>
      <c r="BS551" s="289"/>
      <c r="BT551" s="297">
        <v>22</v>
      </c>
      <c r="BU551" s="284">
        <v>21.2</v>
      </c>
      <c r="BV551" s="298">
        <v>0</v>
      </c>
      <c r="BW551" s="297"/>
      <c r="BX551" s="297"/>
      <c r="BY551" s="297"/>
      <c r="BZ551" s="297"/>
      <c r="CA551" s="284"/>
      <c r="CB551" s="298"/>
      <c r="CC551" s="297"/>
      <c r="CD551" s="284"/>
      <c r="CE551" s="352"/>
      <c r="CF551" s="298"/>
      <c r="CG551" s="297"/>
      <c r="CH551" s="284"/>
      <c r="CI551" s="352"/>
      <c r="CJ551" s="298"/>
      <c r="CK551" s="297"/>
      <c r="CL551" s="284"/>
      <c r="CM551" s="352"/>
      <c r="CN551" s="298"/>
      <c r="CO551" s="297"/>
      <c r="CP551" s="284"/>
      <c r="CQ551" s="352"/>
      <c r="CR551" s="298"/>
      <c r="CS551" s="297"/>
      <c r="CT551" s="284"/>
      <c r="CU551" s="352"/>
      <c r="CV551" s="352"/>
      <c r="CW551" s="298"/>
      <c r="CX551" s="297"/>
      <c r="CY551" s="284"/>
      <c r="CZ551" s="352"/>
      <c r="DA551" s="352"/>
      <c r="DB551" s="298"/>
      <c r="DC551" s="297"/>
      <c r="DD551" s="284"/>
      <c r="DE551" s="352"/>
      <c r="DF551" s="352"/>
      <c r="DG551" s="298"/>
      <c r="DH551" s="320">
        <v>0</v>
      </c>
      <c r="DI551" s="319">
        <v>0</v>
      </c>
      <c r="DJ551" s="163">
        <v>22</v>
      </c>
      <c r="DK551" s="163">
        <v>0</v>
      </c>
      <c r="DL551" s="163">
        <v>0</v>
      </c>
      <c r="DM551" s="163">
        <v>1</v>
      </c>
      <c r="DN551" s="163">
        <v>0</v>
      </c>
      <c r="DO551" s="163">
        <v>14</v>
      </c>
      <c r="DP551" s="165">
        <v>21.2</v>
      </c>
      <c r="DQ551" s="165"/>
      <c r="DR551" s="165">
        <v>21.2000007629394</v>
      </c>
      <c r="DS551" s="163">
        <v>88</v>
      </c>
      <c r="DT551" s="163">
        <v>10</v>
      </c>
      <c r="DU551" s="163">
        <v>3</v>
      </c>
      <c r="DV551" s="163">
        <v>3</v>
      </c>
      <c r="DW551" s="163">
        <v>1</v>
      </c>
      <c r="DX551" s="163">
        <v>11</v>
      </c>
      <c r="DY551" s="163">
        <v>1</v>
      </c>
      <c r="DZ551" s="163">
        <v>2</v>
      </c>
      <c r="EA551" s="163">
        <v>1</v>
      </c>
      <c r="EB551" s="163">
        <v>0</v>
      </c>
      <c r="EC551" s="163">
        <v>38</v>
      </c>
      <c r="ED551" s="165">
        <v>15.784615847796299</v>
      </c>
      <c r="EE551" s="165">
        <v>4.5692309033094798</v>
      </c>
      <c r="EF551" s="165">
        <v>0.41538462757358902</v>
      </c>
      <c r="EG551" s="165">
        <v>4.1538462757358898</v>
      </c>
      <c r="EH551" s="166">
        <v>0.96923079767170806</v>
      </c>
      <c r="EI551" s="165">
        <v>75.257888041024302</v>
      </c>
      <c r="EJ551" s="164">
        <v>0.133333333333333</v>
      </c>
      <c r="EK551" s="164">
        <v>0.25</v>
      </c>
      <c r="EL551" s="283">
        <v>0.43243243199999998</v>
      </c>
      <c r="EM551" s="283">
        <v>0.18918918900000001</v>
      </c>
      <c r="EN551" s="283">
        <v>0.37837837800000002</v>
      </c>
      <c r="EO551" s="283">
        <v>5.4054049999999999E-2</v>
      </c>
      <c r="EP551" s="283">
        <v>0.32432432</v>
      </c>
      <c r="EQ551" s="283">
        <v>0.17647059000000001</v>
      </c>
      <c r="ER551" s="165">
        <v>6.4788618001618802E-3</v>
      </c>
      <c r="ES551" s="166">
        <v>1.2461538827207601</v>
      </c>
      <c r="ET551" s="166">
        <v>2.08</v>
      </c>
      <c r="EU551" s="166">
        <v>2.0589962927688501</v>
      </c>
      <c r="EV551" s="166">
        <v>2.43604887322235</v>
      </c>
      <c r="EW551" s="166">
        <v>2.3061830192439099</v>
      </c>
      <c r="EX551" s="289">
        <v>0.84714406728744496</v>
      </c>
    </row>
    <row r="552" spans="1:272" s="167" customFormat="1" ht="13" customHeight="1">
      <c r="A552" s="160" t="s">
        <v>2172</v>
      </c>
      <c r="B552" s="200">
        <v>9331</v>
      </c>
      <c r="C552" s="200">
        <v>11828</v>
      </c>
      <c r="D552" s="200">
        <v>572020</v>
      </c>
      <c r="E552" s="200" t="s">
        <v>3331</v>
      </c>
      <c r="F552" s="160"/>
      <c r="G552" s="175"/>
      <c r="H552" s="207" t="s">
        <v>688</v>
      </c>
      <c r="I552" s="208" t="s">
        <v>138</v>
      </c>
      <c r="J552" s="209">
        <v>35</v>
      </c>
      <c r="K552" s="161">
        <v>1</v>
      </c>
      <c r="L552" s="175"/>
      <c r="M552" s="210" t="s">
        <v>46</v>
      </c>
      <c r="N552" s="211"/>
      <c r="O552" s="175"/>
      <c r="P552" s="175"/>
      <c r="Q552" s="175"/>
      <c r="R552" s="175"/>
      <c r="S552" s="175"/>
      <c r="T552" s="175"/>
      <c r="U552" s="175"/>
      <c r="V552" s="175"/>
      <c r="W552" s="175"/>
      <c r="X552" s="175"/>
      <c r="Y552" s="210"/>
      <c r="Z552" s="163"/>
      <c r="AA552" s="163"/>
      <c r="AB552" s="163"/>
      <c r="AC552" s="163"/>
      <c r="AD552" s="163"/>
      <c r="AE552" s="163"/>
      <c r="AF552" s="163"/>
      <c r="AG552" s="163"/>
      <c r="AH552" s="163"/>
      <c r="AI552" s="163"/>
      <c r="AJ552" s="163"/>
      <c r="AK552" s="163"/>
      <c r="AL552" s="163"/>
      <c r="AM552" s="163"/>
      <c r="AN552" s="163"/>
      <c r="AO552" s="163"/>
      <c r="AP552" s="163"/>
      <c r="AQ552" s="163"/>
      <c r="AR552" s="163"/>
      <c r="AS552" s="283"/>
      <c r="AT552" s="283"/>
      <c r="AU552" s="283"/>
      <c r="AV552" s="283"/>
      <c r="AW552" s="283"/>
      <c r="AX552" s="283"/>
      <c r="AY552" s="363"/>
      <c r="AZ552" s="283"/>
      <c r="BA552" s="283"/>
      <c r="BB552" s="283"/>
      <c r="BC552" s="283"/>
      <c r="BD552" s="164"/>
      <c r="BE552" s="164"/>
      <c r="BF552" s="164"/>
      <c r="BG552" s="164"/>
      <c r="BH552" s="164"/>
      <c r="BI552" s="164"/>
      <c r="BJ552" s="165"/>
      <c r="BK552" s="164"/>
      <c r="BL552" s="165"/>
      <c r="BM552" s="165"/>
      <c r="BN552" s="165"/>
      <c r="BO552" s="165"/>
      <c r="BP552" s="165"/>
      <c r="BQ552" s="165"/>
      <c r="BR552" s="165"/>
      <c r="BS552" s="289"/>
      <c r="BT552" s="297">
        <v>21</v>
      </c>
      <c r="BU552" s="284">
        <v>100.1</v>
      </c>
      <c r="BV552" s="298">
        <v>-1</v>
      </c>
      <c r="BW552" s="297"/>
      <c r="BX552" s="297"/>
      <c r="BY552" s="297"/>
      <c r="BZ552" s="297"/>
      <c r="CA552" s="284"/>
      <c r="CB552" s="298"/>
      <c r="CC552" s="297"/>
      <c r="CD552" s="284"/>
      <c r="CE552" s="352"/>
      <c r="CF552" s="298"/>
      <c r="CG552" s="297"/>
      <c r="CH552" s="284"/>
      <c r="CI552" s="352"/>
      <c r="CJ552" s="298"/>
      <c r="CK552" s="297"/>
      <c r="CL552" s="284"/>
      <c r="CM552" s="352"/>
      <c r="CN552" s="298"/>
      <c r="CO552" s="297"/>
      <c r="CP552" s="284"/>
      <c r="CQ552" s="352"/>
      <c r="CR552" s="298"/>
      <c r="CS552" s="297"/>
      <c r="CT552" s="284"/>
      <c r="CU552" s="352"/>
      <c r="CV552" s="352"/>
      <c r="CW552" s="298"/>
      <c r="CX552" s="297"/>
      <c r="CY552" s="284"/>
      <c r="CZ552" s="352"/>
      <c r="DA552" s="352"/>
      <c r="DB552" s="298"/>
      <c r="DC552" s="297"/>
      <c r="DD552" s="284"/>
      <c r="DE552" s="352"/>
      <c r="DF552" s="352"/>
      <c r="DG552" s="298"/>
      <c r="DH552" s="320">
        <v>-1</v>
      </c>
      <c r="DI552" s="319">
        <v>0</v>
      </c>
      <c r="DJ552" s="163">
        <v>21</v>
      </c>
      <c r="DK552" s="163">
        <v>21</v>
      </c>
      <c r="DL552" s="163">
        <v>0</v>
      </c>
      <c r="DM552" s="163">
        <v>9</v>
      </c>
      <c r="DN552" s="163">
        <v>3</v>
      </c>
      <c r="DO552" s="163">
        <v>0</v>
      </c>
      <c r="DP552" s="165">
        <v>100.1</v>
      </c>
      <c r="DQ552" s="165">
        <v>100.09999847412099</v>
      </c>
      <c r="DR552" s="165"/>
      <c r="DS552" s="163">
        <v>437</v>
      </c>
      <c r="DT552" s="163">
        <v>95</v>
      </c>
      <c r="DU552" s="163">
        <v>53</v>
      </c>
      <c r="DV552" s="163">
        <v>49</v>
      </c>
      <c r="DW552" s="163">
        <v>12</v>
      </c>
      <c r="DX552" s="163">
        <v>50</v>
      </c>
      <c r="DY552" s="163">
        <v>0</v>
      </c>
      <c r="DZ552" s="163">
        <v>1</v>
      </c>
      <c r="EA552" s="163">
        <v>4</v>
      </c>
      <c r="EB552" s="163">
        <v>0</v>
      </c>
      <c r="EC552" s="163">
        <v>73</v>
      </c>
      <c r="ED552" s="165">
        <v>6.5481731516666599</v>
      </c>
      <c r="EE552" s="165">
        <v>4.48505010388127</v>
      </c>
      <c r="EF552" s="165">
        <v>1.0764120249314999</v>
      </c>
      <c r="EG552" s="165">
        <v>8.5215951973744293</v>
      </c>
      <c r="EH552" s="166">
        <v>1.44518281125063</v>
      </c>
      <c r="EI552" s="165">
        <v>112.548508572484</v>
      </c>
      <c r="EJ552" s="164">
        <v>0.24611398963730499</v>
      </c>
      <c r="EK552" s="164">
        <v>0.27574750830564698</v>
      </c>
      <c r="EL552" s="283">
        <v>0.37459283300000001</v>
      </c>
      <c r="EM552" s="283">
        <v>0.198697068</v>
      </c>
      <c r="EN552" s="283">
        <v>0.42671009700000001</v>
      </c>
      <c r="EO552" s="283">
        <v>7.9872200000000004E-2</v>
      </c>
      <c r="EP552" s="283">
        <v>0.42811502000000001</v>
      </c>
      <c r="EQ552" s="283">
        <v>8.8407490000000005E-2</v>
      </c>
      <c r="ER552" s="165">
        <v>0.96751129155508797</v>
      </c>
      <c r="ES552" s="166">
        <v>4.3953491018036503</v>
      </c>
      <c r="ET552" s="166">
        <v>4.74</v>
      </c>
      <c r="EU552" s="166">
        <v>4.79127344837097</v>
      </c>
      <c r="EV552" s="166">
        <v>5.2107330437097596</v>
      </c>
      <c r="EW552" s="166">
        <v>5.3473973490951403</v>
      </c>
      <c r="EX552" s="289">
        <v>0.71688133478164595</v>
      </c>
      <c r="EY552" s="291"/>
      <c r="EZ552" s="162"/>
      <c r="FA552" s="162"/>
      <c r="FB552" s="162"/>
      <c r="FC552" s="162"/>
      <c r="FD552" s="162"/>
      <c r="FE552" s="162"/>
      <c r="FF552" s="162"/>
      <c r="FG552" s="162"/>
      <c r="FH552" s="162"/>
      <c r="FI552" s="162"/>
      <c r="FJ552" s="162"/>
      <c r="FK552" s="162"/>
      <c r="FL552" s="162"/>
      <c r="FM552" s="162"/>
      <c r="FN552" s="162"/>
      <c r="FO552" s="162"/>
      <c r="FP552" s="162"/>
      <c r="FQ552" s="162"/>
      <c r="FR552" s="162"/>
      <c r="FS552" s="162"/>
      <c r="FT552" s="162"/>
      <c r="FU552" s="162"/>
      <c r="FV552" s="162"/>
      <c r="FW552" s="162"/>
      <c r="FX552" s="162"/>
      <c r="FY552" s="162"/>
      <c r="FZ552" s="162"/>
      <c r="GA552" s="162"/>
      <c r="GB552" s="162"/>
      <c r="GC552" s="162"/>
      <c r="GD552" s="162"/>
      <c r="GE552" s="162"/>
      <c r="GF552" s="162"/>
      <c r="GG552" s="162"/>
      <c r="GH552" s="162"/>
      <c r="GI552" s="162"/>
      <c r="GJ552" s="162"/>
      <c r="GK552" s="162"/>
      <c r="GL552" s="162"/>
      <c r="GM552" s="162"/>
      <c r="GN552" s="162"/>
      <c r="GO552" s="162"/>
      <c r="GP552" s="162"/>
      <c r="GQ552" s="162"/>
      <c r="GR552" s="162"/>
      <c r="GS552" s="162"/>
      <c r="GT552" s="162"/>
      <c r="GU552" s="162"/>
      <c r="GV552" s="162"/>
      <c r="GW552" s="162"/>
      <c r="GX552" s="162"/>
      <c r="GY552" s="162"/>
      <c r="GZ552" s="162"/>
      <c r="HA552" s="162"/>
      <c r="HB552" s="162"/>
      <c r="HC552" s="162"/>
      <c r="HD552" s="162"/>
      <c r="HE552" s="162"/>
      <c r="HF552" s="162"/>
      <c r="HG552" s="162"/>
      <c r="HH552" s="162"/>
      <c r="HI552" s="162"/>
      <c r="HJ552" s="162"/>
      <c r="HK552" s="162"/>
      <c r="HL552" s="162"/>
      <c r="HM552" s="162"/>
      <c r="HN552" s="162"/>
      <c r="HO552" s="162"/>
      <c r="HP552" s="162"/>
      <c r="HQ552" s="162"/>
      <c r="HR552" s="162"/>
      <c r="HS552" s="162"/>
      <c r="HT552" s="162"/>
      <c r="HU552" s="162"/>
      <c r="HV552" s="162"/>
      <c r="HW552" s="162"/>
      <c r="HX552" s="162"/>
      <c r="HY552" s="162"/>
      <c r="HZ552" s="162"/>
      <c r="IA552" s="162"/>
      <c r="IB552" s="162"/>
      <c r="IC552" s="162"/>
      <c r="ID552" s="162"/>
      <c r="IE552" s="162"/>
      <c r="IF552" s="162"/>
      <c r="IG552" s="162"/>
      <c r="IH552" s="162"/>
      <c r="II552" s="162"/>
      <c r="IJ552" s="162"/>
      <c r="IK552" s="162"/>
      <c r="IL552" s="162"/>
      <c r="IM552" s="162"/>
      <c r="IN552" s="162"/>
      <c r="IO552" s="162"/>
      <c r="IP552" s="162"/>
      <c r="IQ552" s="162"/>
      <c r="IR552" s="162"/>
      <c r="IS552" s="162"/>
      <c r="IT552" s="162"/>
      <c r="IU552" s="162"/>
      <c r="IV552" s="162"/>
      <c r="IW552" s="162"/>
      <c r="IX552" s="162"/>
      <c r="IY552" s="162"/>
      <c r="IZ552" s="162"/>
      <c r="JA552" s="162"/>
      <c r="JB552" s="162"/>
      <c r="JC552" s="162"/>
      <c r="JD552" s="162"/>
      <c r="JE552" s="162"/>
      <c r="JF552" s="162"/>
      <c r="JG552" s="162"/>
      <c r="JH552" s="162"/>
      <c r="JI552" s="162"/>
      <c r="JJ552" s="162"/>
      <c r="JK552" s="162"/>
      <c r="JL552" s="162"/>
    </row>
    <row r="553" spans="1:272" ht="13" customHeight="1">
      <c r="A553" s="160" t="s">
        <v>2172</v>
      </c>
      <c r="B553" s="200">
        <v>11193</v>
      </c>
      <c r="C553" s="160">
        <v>14332</v>
      </c>
      <c r="D553" s="200">
        <v>606303</v>
      </c>
      <c r="E553" s="200" t="s">
        <v>563</v>
      </c>
      <c r="G553" s="175"/>
      <c r="H553" s="206" t="s">
        <v>1854</v>
      </c>
      <c r="I553" s="206" t="s">
        <v>1776</v>
      </c>
      <c r="J553" s="175">
        <v>30</v>
      </c>
      <c r="K553" s="161">
        <v>1</v>
      </c>
      <c r="L553" s="175"/>
      <c r="M553" s="210" t="s">
        <v>837</v>
      </c>
      <c r="N553" s="211"/>
      <c r="O553" s="175"/>
      <c r="P553" s="175"/>
      <c r="Q553" s="175"/>
      <c r="R553" s="175"/>
      <c r="S553" s="175"/>
      <c r="T553" s="175"/>
      <c r="U553" s="175"/>
      <c r="V553" s="175"/>
      <c r="W553" s="175"/>
      <c r="X553" s="175"/>
      <c r="Y553" s="210"/>
      <c r="Z553" s="163"/>
      <c r="AS553" s="283"/>
      <c r="AT553" s="283"/>
      <c r="AU553" s="283"/>
      <c r="AV553" s="283"/>
      <c r="AW553" s="283"/>
      <c r="AX553" s="283"/>
      <c r="AY553" s="363"/>
      <c r="AZ553" s="283"/>
      <c r="BA553" s="283"/>
      <c r="BB553" s="283"/>
      <c r="BC553" s="283"/>
      <c r="BD553" s="164"/>
      <c r="BE553" s="164"/>
      <c r="BF553" s="164"/>
      <c r="BG553" s="164"/>
      <c r="BH553" s="164"/>
      <c r="BI553" s="164"/>
      <c r="BJ553" s="165"/>
      <c r="BK553" s="164"/>
      <c r="BL553" s="165"/>
      <c r="BM553" s="165"/>
      <c r="BN553" s="165"/>
      <c r="BO553" s="165"/>
      <c r="BP553" s="165"/>
      <c r="BQ553" s="165"/>
      <c r="BR553" s="165"/>
      <c r="BS553" s="289"/>
      <c r="BT553" s="297">
        <v>68</v>
      </c>
      <c r="BU553" s="284">
        <v>59</v>
      </c>
      <c r="BV553" s="298">
        <v>-1</v>
      </c>
      <c r="BW553" s="297"/>
      <c r="BX553" s="297"/>
      <c r="BY553" s="297"/>
      <c r="BZ553" s="297"/>
      <c r="CA553" s="284"/>
      <c r="CB553" s="298"/>
      <c r="CC553" s="297"/>
      <c r="CD553" s="284"/>
      <c r="CE553" s="352"/>
      <c r="CF553" s="298"/>
      <c r="CG553" s="297"/>
      <c r="CH553" s="284"/>
      <c r="CI553" s="352"/>
      <c r="CJ553" s="298"/>
      <c r="CK553" s="297"/>
      <c r="CL553" s="284"/>
      <c r="CM553" s="352"/>
      <c r="CN553" s="298"/>
      <c r="CO553" s="297"/>
      <c r="CP553" s="284"/>
      <c r="CQ553" s="352"/>
      <c r="CR553" s="298"/>
      <c r="CS553" s="297"/>
      <c r="CT553" s="284"/>
      <c r="CU553" s="352"/>
      <c r="CV553" s="352"/>
      <c r="CW553" s="298"/>
      <c r="CX553" s="297"/>
      <c r="CY553" s="284"/>
      <c r="CZ553" s="352"/>
      <c r="DA553" s="352"/>
      <c r="DB553" s="298"/>
      <c r="DC553" s="297"/>
      <c r="DD553" s="284"/>
      <c r="DE553" s="352"/>
      <c r="DF553" s="352"/>
      <c r="DG553" s="298"/>
      <c r="DH553" s="320">
        <v>-1</v>
      </c>
      <c r="DI553" s="319">
        <v>0</v>
      </c>
      <c r="DJ553" s="163">
        <v>68</v>
      </c>
      <c r="DK553" s="163">
        <v>0</v>
      </c>
      <c r="DL553" s="163">
        <v>0</v>
      </c>
      <c r="DM553" s="163">
        <v>3</v>
      </c>
      <c r="DN553" s="163">
        <v>7</v>
      </c>
      <c r="DO553" s="163">
        <v>6</v>
      </c>
      <c r="DP553" s="165">
        <v>59</v>
      </c>
      <c r="DQ553" s="165"/>
      <c r="DR553" s="165">
        <v>59</v>
      </c>
      <c r="DS553" s="163">
        <v>235</v>
      </c>
      <c r="DT553" s="163">
        <v>39</v>
      </c>
      <c r="DU553" s="163">
        <v>23</v>
      </c>
      <c r="DV553" s="163">
        <v>20</v>
      </c>
      <c r="DW553" s="163">
        <v>7</v>
      </c>
      <c r="DX553" s="163">
        <v>18</v>
      </c>
      <c r="DY553" s="163">
        <v>4</v>
      </c>
      <c r="DZ553" s="163">
        <v>2</v>
      </c>
      <c r="EA553" s="163">
        <v>0</v>
      </c>
      <c r="EB553" s="163">
        <v>0</v>
      </c>
      <c r="EC553" s="163">
        <v>59</v>
      </c>
      <c r="ED553" s="165">
        <v>9.0000011638060897</v>
      </c>
      <c r="EE553" s="165">
        <v>2.7457630669238902</v>
      </c>
      <c r="EF553" s="165">
        <v>1.06779674824818</v>
      </c>
      <c r="EG553" s="165">
        <v>5.9491533116684296</v>
      </c>
      <c r="EH553" s="166">
        <v>0.966101819843592</v>
      </c>
      <c r="EI553" s="165">
        <v>75.0149322211753</v>
      </c>
      <c r="EJ553" s="164">
        <v>0.18139534883720901</v>
      </c>
      <c r="EK553" s="164">
        <v>0.21476510067113999</v>
      </c>
      <c r="EL553" s="283">
        <v>0.38562091500000001</v>
      </c>
      <c r="EM553" s="283">
        <v>0.20261437900000001</v>
      </c>
      <c r="EN553" s="283">
        <v>0.41176470500000001</v>
      </c>
      <c r="EO553" s="283">
        <v>9.6153849999999999E-2</v>
      </c>
      <c r="EP553" s="283">
        <v>0.43589744000000002</v>
      </c>
      <c r="EQ553" s="283">
        <v>0.11444443999999999</v>
      </c>
      <c r="ER553" s="165">
        <v>0.23138138103494801</v>
      </c>
      <c r="ES553" s="166">
        <v>3.0508478521376499</v>
      </c>
      <c r="ET553" s="166">
        <v>4.0199999999999996</v>
      </c>
      <c r="EU553" s="166">
        <v>3.7260107391903201</v>
      </c>
      <c r="EV553" s="166">
        <v>3.7982586386253798</v>
      </c>
      <c r="EW553" s="166">
        <v>3.4610807701748598</v>
      </c>
      <c r="EX553" s="289">
        <v>0.55530107021331698</v>
      </c>
    </row>
    <row r="554" spans="1:272" ht="13" customHeight="1">
      <c r="A554" s="160" t="s">
        <v>2172</v>
      </c>
      <c r="B554" s="200">
        <v>9844</v>
      </c>
      <c r="C554" s="160">
        <v>13293</v>
      </c>
      <c r="D554" s="200">
        <v>543056</v>
      </c>
      <c r="E554" s="200" t="s">
        <v>17</v>
      </c>
      <c r="F554" s="200"/>
      <c r="G554" s="175"/>
      <c r="H554" s="162" t="s">
        <v>1669</v>
      </c>
      <c r="I554" s="162" t="s">
        <v>146</v>
      </c>
      <c r="J554" s="161">
        <v>34</v>
      </c>
      <c r="K554" s="161">
        <v>1</v>
      </c>
      <c r="M554" s="184" t="s">
        <v>46</v>
      </c>
      <c r="Z554" s="163"/>
      <c r="AS554" s="283"/>
      <c r="AT554" s="283"/>
      <c r="AU554" s="283"/>
      <c r="AV554" s="283"/>
      <c r="AW554" s="283"/>
      <c r="AX554" s="283"/>
      <c r="AY554" s="363"/>
      <c r="AZ554" s="283"/>
      <c r="BA554" s="283"/>
      <c r="BB554" s="283"/>
      <c r="BC554" s="283"/>
      <c r="BD554" s="164"/>
      <c r="BE554" s="164"/>
      <c r="BF554" s="164"/>
      <c r="BG554" s="164"/>
      <c r="BH554" s="164"/>
      <c r="BI554" s="164"/>
      <c r="BJ554" s="165"/>
      <c r="BK554" s="164"/>
      <c r="BL554" s="165"/>
      <c r="BM554" s="165"/>
      <c r="BN554" s="165"/>
      <c r="BO554" s="165"/>
      <c r="BP554" s="165"/>
      <c r="BQ554" s="165"/>
      <c r="BR554" s="165"/>
      <c r="BS554" s="289"/>
      <c r="BT554" s="297">
        <v>33</v>
      </c>
      <c r="BU554" s="284">
        <v>29.2</v>
      </c>
      <c r="BV554" s="298">
        <v>1</v>
      </c>
      <c r="BW554" s="297"/>
      <c r="BX554" s="297"/>
      <c r="BY554" s="297"/>
      <c r="BZ554" s="297"/>
      <c r="CA554" s="284"/>
      <c r="CB554" s="298"/>
      <c r="CC554" s="297"/>
      <c r="CD554" s="284"/>
      <c r="CE554" s="352"/>
      <c r="CF554" s="298"/>
      <c r="CG554" s="297"/>
      <c r="CH554" s="284"/>
      <c r="CI554" s="352"/>
      <c r="CJ554" s="298"/>
      <c r="CK554" s="297"/>
      <c r="CL554" s="284"/>
      <c r="CM554" s="352"/>
      <c r="CN554" s="298"/>
      <c r="CO554" s="297"/>
      <c r="CP554" s="284"/>
      <c r="CQ554" s="352"/>
      <c r="CR554" s="298"/>
      <c r="CS554" s="297"/>
      <c r="CT554" s="284"/>
      <c r="CU554" s="352"/>
      <c r="CV554" s="352"/>
      <c r="CW554" s="298"/>
      <c r="CX554" s="297"/>
      <c r="CY554" s="284"/>
      <c r="CZ554" s="352"/>
      <c r="DA554" s="352"/>
      <c r="DB554" s="298"/>
      <c r="DC554" s="297"/>
      <c r="DD554" s="284"/>
      <c r="DE554" s="352"/>
      <c r="DF554" s="352"/>
      <c r="DG554" s="298"/>
      <c r="DH554" s="320">
        <v>1</v>
      </c>
      <c r="DI554" s="319">
        <v>0</v>
      </c>
      <c r="DJ554" s="163">
        <v>33</v>
      </c>
      <c r="DK554" s="163">
        <v>0</v>
      </c>
      <c r="DL554" s="163">
        <v>0</v>
      </c>
      <c r="DM554" s="163">
        <v>1</v>
      </c>
      <c r="DN554" s="163">
        <v>0</v>
      </c>
      <c r="DO554" s="163">
        <v>1</v>
      </c>
      <c r="DP554" s="165">
        <v>29.2</v>
      </c>
      <c r="DQ554" s="165"/>
      <c r="DR554" s="165">
        <v>29.2000007629394</v>
      </c>
      <c r="DS554" s="163">
        <v>107</v>
      </c>
      <c r="DT554" s="163">
        <v>15</v>
      </c>
      <c r="DU554" s="163">
        <v>7</v>
      </c>
      <c r="DV554" s="163">
        <v>7</v>
      </c>
      <c r="DW554" s="163">
        <v>3</v>
      </c>
      <c r="DX554" s="163">
        <v>5</v>
      </c>
      <c r="DY554" s="163">
        <v>0</v>
      </c>
      <c r="DZ554" s="163">
        <v>0</v>
      </c>
      <c r="EA554" s="163">
        <v>2</v>
      </c>
      <c r="EB554" s="163">
        <v>0</v>
      </c>
      <c r="EC554" s="163">
        <v>32</v>
      </c>
      <c r="ED554" s="165">
        <v>9.7078684973104998</v>
      </c>
      <c r="EE554" s="165">
        <v>1.51685445270476</v>
      </c>
      <c r="EF554" s="165">
        <v>0.91011267162286003</v>
      </c>
      <c r="EG554" s="165">
        <v>4.5505633581143003</v>
      </c>
      <c r="EH554" s="166">
        <v>0.67415753453545202</v>
      </c>
      <c r="EI554" s="165">
        <v>53.854089858510001</v>
      </c>
      <c r="EJ554" s="164">
        <v>0.14705882352941099</v>
      </c>
      <c r="EK554" s="164">
        <v>0.17910447761194001</v>
      </c>
      <c r="EL554" s="283">
        <v>0.48571428500000002</v>
      </c>
      <c r="EM554" s="283">
        <v>0.114285714</v>
      </c>
      <c r="EN554" s="283">
        <v>0.4</v>
      </c>
      <c r="EO554" s="283">
        <v>5.7142859999999997E-2</v>
      </c>
      <c r="EP554" s="283">
        <v>0.45714285999999998</v>
      </c>
      <c r="EQ554" s="283">
        <v>9.8712449999999993E-2</v>
      </c>
      <c r="ER554" s="165">
        <v>0.65771660332388504</v>
      </c>
      <c r="ES554" s="166">
        <v>2.1235962337866701</v>
      </c>
      <c r="ET554" s="166">
        <v>2.88</v>
      </c>
      <c r="EU554" s="166">
        <v>2.8296098656973601</v>
      </c>
      <c r="EV554" s="166">
        <v>2.9421586011505001</v>
      </c>
      <c r="EW554" s="166">
        <v>2.5689968634125901</v>
      </c>
      <c r="EX554" s="289">
        <v>0.52530437707901001</v>
      </c>
    </row>
    <row r="555" spans="1:272" ht="13" customHeight="1">
      <c r="A555" s="160" t="s">
        <v>2172</v>
      </c>
      <c r="B555" s="160">
        <v>11536</v>
      </c>
      <c r="C555" s="160">
        <v>21992</v>
      </c>
      <c r="D555" s="160">
        <v>666808</v>
      </c>
      <c r="E555" s="160" t="s">
        <v>2177</v>
      </c>
      <c r="G555" s="175"/>
      <c r="H555" s="162" t="s">
        <v>2492</v>
      </c>
      <c r="I555" s="162" t="s">
        <v>2493</v>
      </c>
      <c r="J555" s="161">
        <v>26</v>
      </c>
      <c r="K555" s="161">
        <v>1</v>
      </c>
      <c r="M555" s="184" t="s">
        <v>837</v>
      </c>
      <c r="Z555" s="163"/>
      <c r="AS555" s="283"/>
      <c r="AT555" s="283"/>
      <c r="AU555" s="283"/>
      <c r="AV555" s="283"/>
      <c r="AW555" s="283"/>
      <c r="AX555" s="283"/>
      <c r="AY555" s="363"/>
      <c r="AZ555" s="283"/>
      <c r="BA555" s="283"/>
      <c r="BB555" s="283"/>
      <c r="BC555" s="283"/>
      <c r="BD555" s="164"/>
      <c r="BE555" s="164"/>
      <c r="BF555" s="164"/>
      <c r="BG555" s="164"/>
      <c r="BH555" s="164"/>
      <c r="BI555" s="164"/>
      <c r="BJ555" s="165"/>
      <c r="BK555" s="164"/>
      <c r="BL555" s="165"/>
      <c r="BM555" s="165"/>
      <c r="BN555" s="165"/>
      <c r="BO555" s="165"/>
      <c r="BP555" s="165"/>
      <c r="BQ555" s="165"/>
      <c r="BR555" s="165"/>
      <c r="BS555" s="289"/>
      <c r="BT555" s="297">
        <v>62</v>
      </c>
      <c r="BU555" s="284">
        <v>59</v>
      </c>
      <c r="BV555" s="298">
        <v>-2</v>
      </c>
      <c r="BW555" s="297"/>
      <c r="BX555" s="297"/>
      <c r="BY555" s="297"/>
      <c r="BZ555" s="297"/>
      <c r="CA555" s="284"/>
      <c r="CB555" s="298"/>
      <c r="CC555" s="297"/>
      <c r="CD555" s="284"/>
      <c r="CE555" s="352"/>
      <c r="CF555" s="298"/>
      <c r="CG555" s="297"/>
      <c r="CH555" s="284"/>
      <c r="CI555" s="352"/>
      <c r="CJ555" s="298"/>
      <c r="CK555" s="297"/>
      <c r="CL555" s="284"/>
      <c r="CM555" s="352"/>
      <c r="CN555" s="298"/>
      <c r="CO555" s="297"/>
      <c r="CP555" s="284"/>
      <c r="CQ555" s="352"/>
      <c r="CR555" s="298"/>
      <c r="CS555" s="297"/>
      <c r="CT555" s="284"/>
      <c r="CU555" s="352"/>
      <c r="CV555" s="352"/>
      <c r="CW555" s="298"/>
      <c r="CX555" s="297"/>
      <c r="CY555" s="284"/>
      <c r="CZ555" s="352"/>
      <c r="DA555" s="352"/>
      <c r="DB555" s="298"/>
      <c r="DC555" s="297"/>
      <c r="DD555" s="284"/>
      <c r="DE555" s="352"/>
      <c r="DF555" s="352"/>
      <c r="DG555" s="298"/>
      <c r="DH555" s="320">
        <v>-2</v>
      </c>
      <c r="DI555" s="319">
        <v>0</v>
      </c>
      <c r="DJ555" s="163">
        <v>62</v>
      </c>
      <c r="DK555" s="163">
        <v>0</v>
      </c>
      <c r="DL555" s="163">
        <v>0</v>
      </c>
      <c r="DM555" s="163">
        <v>5</v>
      </c>
      <c r="DN555" s="163">
        <v>3</v>
      </c>
      <c r="DO555" s="163">
        <v>23</v>
      </c>
      <c r="DP555" s="165">
        <v>59</v>
      </c>
      <c r="DQ555" s="165"/>
      <c r="DR555" s="165">
        <v>59</v>
      </c>
      <c r="DS555" s="163">
        <v>271</v>
      </c>
      <c r="DT555" s="163">
        <v>54</v>
      </c>
      <c r="DU555" s="163">
        <v>35</v>
      </c>
      <c r="DV555" s="163">
        <v>32</v>
      </c>
      <c r="DW555" s="163">
        <v>5</v>
      </c>
      <c r="DX555" s="163">
        <v>39</v>
      </c>
      <c r="DY555" s="163">
        <v>2</v>
      </c>
      <c r="DZ555" s="163">
        <v>2</v>
      </c>
      <c r="EA555" s="163">
        <v>7</v>
      </c>
      <c r="EB555" s="163">
        <v>0</v>
      </c>
      <c r="EC555" s="163">
        <v>78</v>
      </c>
      <c r="ED555" s="165">
        <v>11.898306623336801</v>
      </c>
      <c r="EE555" s="165">
        <v>5.9491533116684296</v>
      </c>
      <c r="EF555" s="165">
        <v>0.76271196303441402</v>
      </c>
      <c r="EG555" s="165">
        <v>8.2372892007716807</v>
      </c>
      <c r="EH555" s="166">
        <v>1.5762713902711201</v>
      </c>
      <c r="EI555" s="165">
        <v>122.392784150338</v>
      </c>
      <c r="EJ555" s="164">
        <v>0.23478260869565201</v>
      </c>
      <c r="EK555" s="164">
        <v>0.33333333333333298</v>
      </c>
      <c r="EL555" s="283">
        <v>0.6</v>
      </c>
      <c r="EM555" s="283">
        <v>0.133333333</v>
      </c>
      <c r="EN555" s="283">
        <v>0.266666666</v>
      </c>
      <c r="EO555" s="283">
        <v>8.5526320000000003E-2</v>
      </c>
      <c r="EP555" s="283">
        <v>0.42763158000000001</v>
      </c>
      <c r="EQ555" s="283">
        <v>0.14451383000000001</v>
      </c>
      <c r="ER555" s="165">
        <v>0.91454837422956603</v>
      </c>
      <c r="ES555" s="166">
        <v>4.8813565634202503</v>
      </c>
      <c r="ET555" s="166">
        <v>3.36</v>
      </c>
      <c r="EU555" s="166">
        <v>3.70906158445622</v>
      </c>
      <c r="EV555" s="166">
        <v>3.6325227046687298</v>
      </c>
      <c r="EW555" s="166">
        <v>3.7299437263526798</v>
      </c>
      <c r="EX555" s="289">
        <v>9.6298940479755402E-2</v>
      </c>
    </row>
    <row r="556" spans="1:272" ht="13" customHeight="1">
      <c r="A556" s="160" t="s">
        <v>2172</v>
      </c>
      <c r="B556" s="160">
        <v>9653</v>
      </c>
      <c r="C556" s="160">
        <v>11384</v>
      </c>
      <c r="D556" s="160">
        <v>592454</v>
      </c>
      <c r="E556" s="160" t="s">
        <v>16</v>
      </c>
      <c r="G556" s="175"/>
      <c r="H556" s="168" t="s">
        <v>828</v>
      </c>
      <c r="I556" s="169" t="s">
        <v>324</v>
      </c>
      <c r="J556" s="170">
        <v>34</v>
      </c>
      <c r="K556" s="161">
        <v>1</v>
      </c>
      <c r="M556" s="184" t="s">
        <v>837</v>
      </c>
      <c r="Z556" s="163"/>
      <c r="AS556" s="283"/>
      <c r="AT556" s="283"/>
      <c r="AU556" s="283"/>
      <c r="AV556" s="283"/>
      <c r="AW556" s="283"/>
      <c r="AX556" s="283"/>
      <c r="AY556" s="363"/>
      <c r="AZ556" s="283"/>
      <c r="BA556" s="283"/>
      <c r="BB556" s="283"/>
      <c r="BC556" s="283"/>
      <c r="BD556" s="164"/>
      <c r="BE556" s="164"/>
      <c r="BF556" s="164"/>
      <c r="BG556" s="164"/>
      <c r="BH556" s="164"/>
      <c r="BI556" s="164"/>
      <c r="BJ556" s="165"/>
      <c r="BK556" s="164"/>
      <c r="BL556" s="165"/>
      <c r="BM556" s="165"/>
      <c r="BN556" s="165"/>
      <c r="BO556" s="165"/>
      <c r="BP556" s="165"/>
      <c r="BQ556" s="165"/>
      <c r="BR556" s="165"/>
      <c r="BS556" s="289"/>
      <c r="BT556" s="297">
        <v>50</v>
      </c>
      <c r="BU556" s="284">
        <v>42.2</v>
      </c>
      <c r="BV556" s="298">
        <v>-2</v>
      </c>
      <c r="BW556" s="297"/>
      <c r="BX556" s="297"/>
      <c r="BY556" s="297"/>
      <c r="BZ556" s="297"/>
      <c r="CA556" s="284"/>
      <c r="CB556" s="298"/>
      <c r="CC556" s="297"/>
      <c r="CD556" s="284"/>
      <c r="CE556" s="352"/>
      <c r="CF556" s="298"/>
      <c r="CG556" s="297"/>
      <c r="CH556" s="284"/>
      <c r="CI556" s="352"/>
      <c r="CJ556" s="298"/>
      <c r="CK556" s="297"/>
      <c r="CL556" s="284"/>
      <c r="CM556" s="352"/>
      <c r="CN556" s="298"/>
      <c r="CO556" s="297"/>
      <c r="CP556" s="284"/>
      <c r="CQ556" s="352"/>
      <c r="CR556" s="298"/>
      <c r="CS556" s="297"/>
      <c r="CT556" s="284"/>
      <c r="CU556" s="352"/>
      <c r="CV556" s="352"/>
      <c r="CW556" s="298"/>
      <c r="CX556" s="297"/>
      <c r="CY556" s="284"/>
      <c r="CZ556" s="352"/>
      <c r="DA556" s="352"/>
      <c r="DB556" s="298"/>
      <c r="DC556" s="297"/>
      <c r="DD556" s="284"/>
      <c r="DE556" s="352"/>
      <c r="DF556" s="352"/>
      <c r="DG556" s="298"/>
      <c r="DH556" s="320">
        <v>-2</v>
      </c>
      <c r="DI556" s="319">
        <v>0</v>
      </c>
      <c r="DJ556" s="163">
        <v>50</v>
      </c>
      <c r="DK556" s="163">
        <v>0</v>
      </c>
      <c r="DL556" s="163">
        <v>0</v>
      </c>
      <c r="DM556" s="163">
        <v>0</v>
      </c>
      <c r="DN556" s="163">
        <v>2</v>
      </c>
      <c r="DO556" s="163">
        <v>1</v>
      </c>
      <c r="DP556" s="165">
        <v>42.2</v>
      </c>
      <c r="DQ556" s="165"/>
      <c r="DR556" s="165">
        <v>42.200000762939403</v>
      </c>
      <c r="DS556" s="163">
        <v>179</v>
      </c>
      <c r="DT556" s="163">
        <v>30</v>
      </c>
      <c r="DU556" s="163">
        <v>16</v>
      </c>
      <c r="DV556" s="163">
        <v>10</v>
      </c>
      <c r="DW556" s="163">
        <v>5</v>
      </c>
      <c r="DX556" s="163">
        <v>19</v>
      </c>
      <c r="DY556" s="163">
        <v>1</v>
      </c>
      <c r="DZ556" s="163">
        <v>2</v>
      </c>
      <c r="EA556" s="163">
        <v>1</v>
      </c>
      <c r="EB556" s="163">
        <v>0</v>
      </c>
      <c r="EC556" s="163">
        <v>46</v>
      </c>
      <c r="ED556" s="165">
        <v>9.7031273134058207</v>
      </c>
      <c r="EE556" s="165">
        <v>4.0078134555371898</v>
      </c>
      <c r="EF556" s="165">
        <v>1.05468775145715</v>
      </c>
      <c r="EG556" s="165">
        <v>6.3281265087429297</v>
      </c>
      <c r="EH556" s="166">
        <v>1.1484377738089</v>
      </c>
      <c r="EI556" s="165">
        <v>91.741273959401795</v>
      </c>
      <c r="EJ556" s="164">
        <v>0.189873417721519</v>
      </c>
      <c r="EK556" s="164">
        <v>0.233644859813084</v>
      </c>
      <c r="EL556" s="283">
        <v>0.58558558500000002</v>
      </c>
      <c r="EM556" s="283">
        <v>0.144144144</v>
      </c>
      <c r="EN556" s="283">
        <v>0.27027026999999998</v>
      </c>
      <c r="EO556" s="283">
        <v>6.25E-2</v>
      </c>
      <c r="EP556" s="283">
        <v>0.32142857000000002</v>
      </c>
      <c r="EQ556" s="283">
        <v>0.16400000000000001</v>
      </c>
      <c r="ER556" s="165">
        <v>-3.7170858618526499E-4</v>
      </c>
      <c r="ES556" s="166">
        <v>2.1093755029143102</v>
      </c>
      <c r="ET556" s="166">
        <v>3.2</v>
      </c>
      <c r="EU556" s="166">
        <v>4.0104388341308104</v>
      </c>
      <c r="EV556" s="166">
        <v>3.5502001698864101</v>
      </c>
      <c r="EW556" s="166">
        <v>3.45962427160651</v>
      </c>
      <c r="EX556" s="289">
        <v>7.8035838901996599E-2</v>
      </c>
    </row>
    <row r="557" spans="1:272" ht="13" customHeight="1">
      <c r="A557" s="160" t="s">
        <v>2172</v>
      </c>
      <c r="B557" s="160">
        <v>10860</v>
      </c>
      <c r="C557" s="160">
        <v>19883</v>
      </c>
      <c r="D557" s="160">
        <v>656638</v>
      </c>
      <c r="E557" s="160" t="s">
        <v>239</v>
      </c>
      <c r="G557" s="175"/>
      <c r="H557" s="162" t="s">
        <v>2400</v>
      </c>
      <c r="I557" s="162" t="s">
        <v>277</v>
      </c>
      <c r="J557" s="161">
        <v>28</v>
      </c>
      <c r="K557" s="161">
        <v>1</v>
      </c>
      <c r="M557" s="184" t="s">
        <v>837</v>
      </c>
      <c r="Z557" s="163"/>
      <c r="AS557" s="283"/>
      <c r="AT557" s="283"/>
      <c r="AU557" s="283"/>
      <c r="AV557" s="283"/>
      <c r="AW557" s="283"/>
      <c r="AX557" s="283"/>
      <c r="AY557" s="363"/>
      <c r="AZ557" s="283"/>
      <c r="BA557" s="283"/>
      <c r="BB557" s="283"/>
      <c r="BC557" s="283"/>
      <c r="BD557" s="164"/>
      <c r="BE557" s="164"/>
      <c r="BF557" s="164"/>
      <c r="BG557" s="164"/>
      <c r="BH557" s="164"/>
      <c r="BI557" s="164"/>
      <c r="BJ557" s="165"/>
      <c r="BK557" s="164"/>
      <c r="BL557" s="165"/>
      <c r="BM557" s="165"/>
      <c r="BN557" s="165"/>
      <c r="BO557" s="165"/>
      <c r="BP557" s="165"/>
      <c r="BQ557" s="165"/>
      <c r="BR557" s="165"/>
      <c r="BS557" s="289"/>
      <c r="BT557" s="297">
        <v>21</v>
      </c>
      <c r="BU557" s="284">
        <v>18.2</v>
      </c>
      <c r="BV557" s="298">
        <v>0</v>
      </c>
      <c r="BW557" s="297"/>
      <c r="BX557" s="297"/>
      <c r="BY557" s="297"/>
      <c r="BZ557" s="297"/>
      <c r="CA557" s="284"/>
      <c r="CB557" s="298"/>
      <c r="CC557" s="297"/>
      <c r="CD557" s="284"/>
      <c r="CE557" s="352"/>
      <c r="CF557" s="298"/>
      <c r="CG557" s="297"/>
      <c r="CH557" s="284"/>
      <c r="CI557" s="352"/>
      <c r="CJ557" s="298"/>
      <c r="CK557" s="297"/>
      <c r="CL557" s="284"/>
      <c r="CM557" s="352"/>
      <c r="CN557" s="298"/>
      <c r="CO557" s="297"/>
      <c r="CP557" s="284"/>
      <c r="CQ557" s="352"/>
      <c r="CR557" s="298"/>
      <c r="CS557" s="297"/>
      <c r="CT557" s="284"/>
      <c r="CU557" s="352"/>
      <c r="CV557" s="352"/>
      <c r="CW557" s="298"/>
      <c r="CX557" s="297"/>
      <c r="CY557" s="284"/>
      <c r="CZ557" s="352"/>
      <c r="DA557" s="352"/>
      <c r="DB557" s="298"/>
      <c r="DC557" s="297"/>
      <c r="DD557" s="284"/>
      <c r="DE557" s="352"/>
      <c r="DF557" s="352"/>
      <c r="DG557" s="298"/>
      <c r="DH557" s="320">
        <v>0</v>
      </c>
      <c r="DI557" s="319">
        <v>0</v>
      </c>
      <c r="DJ557" s="163">
        <v>21</v>
      </c>
      <c r="DK557" s="163">
        <v>0</v>
      </c>
      <c r="DL557" s="163">
        <v>0</v>
      </c>
      <c r="DM557" s="163">
        <v>0</v>
      </c>
      <c r="DN557" s="163">
        <v>3</v>
      </c>
      <c r="DO557" s="163">
        <v>2</v>
      </c>
      <c r="DP557" s="165">
        <v>18.2</v>
      </c>
      <c r="DQ557" s="165"/>
      <c r="DR557" s="165">
        <v>18.2000007629394</v>
      </c>
      <c r="DS557" s="163">
        <v>90</v>
      </c>
      <c r="DT557" s="163">
        <v>16</v>
      </c>
      <c r="DU557" s="163">
        <v>16</v>
      </c>
      <c r="DV557" s="163">
        <v>9</v>
      </c>
      <c r="DW557" s="163">
        <v>0</v>
      </c>
      <c r="DX557" s="163">
        <v>17</v>
      </c>
      <c r="DY557" s="163">
        <v>0</v>
      </c>
      <c r="DZ557" s="163">
        <v>2</v>
      </c>
      <c r="EA557" s="163">
        <v>4</v>
      </c>
      <c r="EB557" s="163">
        <v>0</v>
      </c>
      <c r="EC557" s="163">
        <v>21</v>
      </c>
      <c r="ED557" s="165">
        <v>10.1250024139886</v>
      </c>
      <c r="EE557" s="165">
        <v>8.1964305256098893</v>
      </c>
      <c r="EF557" s="165">
        <v>0</v>
      </c>
      <c r="EG557" s="165">
        <v>7.7142875535151898</v>
      </c>
      <c r="EH557" s="166">
        <v>1.7678575643472301</v>
      </c>
      <c r="EI557" s="165">
        <v>141.222719097854</v>
      </c>
      <c r="EJ557" s="164">
        <v>0.22535211267605601</v>
      </c>
      <c r="EK557" s="164">
        <v>0.32</v>
      </c>
      <c r="EL557" s="283">
        <v>0.45833333300000001</v>
      </c>
      <c r="EM557" s="283">
        <v>0.22916666599999999</v>
      </c>
      <c r="EN557" s="283">
        <v>0.3125</v>
      </c>
      <c r="EO557" s="283">
        <v>0.02</v>
      </c>
      <c r="EP557" s="283">
        <v>0.52</v>
      </c>
      <c r="EQ557" s="283">
        <v>0.11936339999999999</v>
      </c>
      <c r="ER557" s="165">
        <v>9.5116443324399502E-2</v>
      </c>
      <c r="ES557" s="166">
        <v>4.3392867488522899</v>
      </c>
      <c r="ET557" s="166">
        <v>4.84</v>
      </c>
      <c r="EU557" s="166">
        <v>3.9702602531229201</v>
      </c>
      <c r="EV557" s="166">
        <v>5.1853450519474897</v>
      </c>
      <c r="EW557" s="166">
        <v>5.2211852552318003</v>
      </c>
      <c r="EX557" s="289">
        <v>6.5163254737854004E-2</v>
      </c>
    </row>
    <row r="558" spans="1:272" ht="13" customHeight="1">
      <c r="A558" s="160" t="s">
        <v>2172</v>
      </c>
      <c r="B558" s="160">
        <v>10787</v>
      </c>
      <c r="C558" s="160">
        <v>15042</v>
      </c>
      <c r="D558" s="160">
        <v>641835</v>
      </c>
      <c r="E558" s="160" t="s">
        <v>3331</v>
      </c>
      <c r="G558" s="175"/>
      <c r="H558" s="162" t="s">
        <v>1112</v>
      </c>
      <c r="I558" s="162" t="s">
        <v>175</v>
      </c>
      <c r="J558" s="161">
        <v>32</v>
      </c>
      <c r="K558" s="161">
        <v>1</v>
      </c>
      <c r="M558" s="184" t="s">
        <v>46</v>
      </c>
      <c r="Z558" s="163"/>
      <c r="AS558" s="283"/>
      <c r="AT558" s="283"/>
      <c r="AU558" s="283"/>
      <c r="AV558" s="283"/>
      <c r="AW558" s="283"/>
      <c r="AX558" s="283"/>
      <c r="AY558" s="363"/>
      <c r="AZ558" s="283"/>
      <c r="BA558" s="283"/>
      <c r="BB558" s="283"/>
      <c r="BC558" s="283"/>
      <c r="BD558" s="164"/>
      <c r="BE558" s="164"/>
      <c r="BF558" s="164"/>
      <c r="BG558" s="164"/>
      <c r="BH558" s="164"/>
      <c r="BI558" s="164"/>
      <c r="BJ558" s="165"/>
      <c r="BK558" s="164"/>
      <c r="BL558" s="165"/>
      <c r="BM558" s="165"/>
      <c r="BN558" s="165"/>
      <c r="BO558" s="165"/>
      <c r="BP558" s="165"/>
      <c r="BQ558" s="165"/>
      <c r="BR558" s="165"/>
      <c r="BS558" s="289"/>
      <c r="BT558" s="297">
        <v>49</v>
      </c>
      <c r="BU558" s="284">
        <v>41.2</v>
      </c>
      <c r="BV558" s="298">
        <v>-2</v>
      </c>
      <c r="BW558" s="297"/>
      <c r="BX558" s="297"/>
      <c r="BY558" s="297"/>
      <c r="BZ558" s="297"/>
      <c r="CA558" s="284"/>
      <c r="CB558" s="298"/>
      <c r="CC558" s="297"/>
      <c r="CD558" s="284"/>
      <c r="CE558" s="352"/>
      <c r="CF558" s="298"/>
      <c r="CG558" s="297"/>
      <c r="CH558" s="284"/>
      <c r="CI558" s="352"/>
      <c r="CJ558" s="298"/>
      <c r="CK558" s="297"/>
      <c r="CL558" s="284"/>
      <c r="CM558" s="352"/>
      <c r="CN558" s="298"/>
      <c r="CO558" s="297"/>
      <c r="CP558" s="284"/>
      <c r="CQ558" s="352"/>
      <c r="CR558" s="298"/>
      <c r="CS558" s="297"/>
      <c r="CT558" s="284"/>
      <c r="CU558" s="352"/>
      <c r="CV558" s="352"/>
      <c r="CW558" s="298"/>
      <c r="CX558" s="297"/>
      <c r="CY558" s="284"/>
      <c r="CZ558" s="352"/>
      <c r="DA558" s="352"/>
      <c r="DB558" s="298"/>
      <c r="DC558" s="297"/>
      <c r="DD558" s="284"/>
      <c r="DE558" s="352"/>
      <c r="DF558" s="352"/>
      <c r="DG558" s="298"/>
      <c r="DH558" s="320">
        <v>-2</v>
      </c>
      <c r="DI558" s="319">
        <v>0</v>
      </c>
      <c r="DJ558" s="163">
        <v>50</v>
      </c>
      <c r="DK558" s="163">
        <v>0</v>
      </c>
      <c r="DL558" s="163">
        <v>0</v>
      </c>
      <c r="DM558" s="163">
        <v>0</v>
      </c>
      <c r="DN558" s="163">
        <v>2</v>
      </c>
      <c r="DO558" s="163">
        <v>0</v>
      </c>
      <c r="DP558" s="165">
        <v>42.2</v>
      </c>
      <c r="DQ558" s="165"/>
      <c r="DR558" s="165">
        <v>42.200000762939403</v>
      </c>
      <c r="DS558" s="163">
        <v>195</v>
      </c>
      <c r="DT558" s="163">
        <v>54</v>
      </c>
      <c r="DU558" s="163">
        <v>34</v>
      </c>
      <c r="DV558" s="163">
        <v>30</v>
      </c>
      <c r="DW558" s="163">
        <v>5</v>
      </c>
      <c r="DX558" s="163">
        <v>15</v>
      </c>
      <c r="DY558" s="163">
        <v>2</v>
      </c>
      <c r="DZ558" s="163">
        <v>1</v>
      </c>
      <c r="EA558" s="163">
        <v>1</v>
      </c>
      <c r="EB558" s="163">
        <v>0</v>
      </c>
      <c r="EC558" s="163">
        <v>28</v>
      </c>
      <c r="ED558" s="165">
        <v>5.9062514081600597</v>
      </c>
      <c r="EE558" s="165">
        <v>3.16406325437146</v>
      </c>
      <c r="EF558" s="165">
        <v>1.05468775145715</v>
      </c>
      <c r="EG558" s="165">
        <v>11.3906277157372</v>
      </c>
      <c r="EH558" s="166">
        <v>1.61718788556763</v>
      </c>
      <c r="EI558" s="165">
        <v>129.18669190201399</v>
      </c>
      <c r="EJ558" s="164">
        <v>0.30167597765363102</v>
      </c>
      <c r="EK558" s="164">
        <v>0.335616438356164</v>
      </c>
      <c r="EL558" s="283">
        <v>0.45270270200000001</v>
      </c>
      <c r="EM558" s="283">
        <v>0.22297297199999999</v>
      </c>
      <c r="EN558" s="283">
        <v>0.324324324</v>
      </c>
      <c r="EO558" s="283">
        <v>9.2715229999999996E-2</v>
      </c>
      <c r="EP558" s="283">
        <v>0.38410596000000002</v>
      </c>
      <c r="EQ558" s="283">
        <v>7.2404369999999996E-2</v>
      </c>
      <c r="ER558" s="165">
        <v>-0.84377976305588098</v>
      </c>
      <c r="ES558" s="166">
        <v>6.3281265087429297</v>
      </c>
      <c r="ET558" s="166">
        <v>5.41</v>
      </c>
      <c r="EU558" s="166">
        <v>4.5026264514774796</v>
      </c>
      <c r="EV558" s="166">
        <v>4.6803073066159904</v>
      </c>
      <c r="EW558" s="166">
        <v>4.60106560144912</v>
      </c>
      <c r="EX558" s="289">
        <v>-0.148894738405942</v>
      </c>
    </row>
    <row r="559" spans="1:272" ht="13" customHeight="1">
      <c r="A559" s="160" t="s">
        <v>2172</v>
      </c>
      <c r="B559" s="160">
        <v>8334</v>
      </c>
      <c r="C559" s="160">
        <v>5448</v>
      </c>
      <c r="D559" s="160">
        <v>445926</v>
      </c>
      <c r="E559" s="160" t="s">
        <v>555</v>
      </c>
      <c r="G559" s="175"/>
      <c r="H559" s="168" t="s">
        <v>280</v>
      </c>
      <c r="I559" s="169" t="s">
        <v>135</v>
      </c>
      <c r="J559" s="170">
        <v>40</v>
      </c>
      <c r="K559" s="161">
        <v>1</v>
      </c>
      <c r="M559" s="184" t="s">
        <v>837</v>
      </c>
      <c r="Z559" s="163"/>
      <c r="AS559" s="283"/>
      <c r="AT559" s="283"/>
      <c r="AU559" s="283"/>
      <c r="AV559" s="283"/>
      <c r="AW559" s="283"/>
      <c r="AX559" s="283"/>
      <c r="AY559" s="363"/>
      <c r="AZ559" s="283"/>
      <c r="BA559" s="283"/>
      <c r="BB559" s="283"/>
      <c r="BC559" s="283"/>
      <c r="BD559" s="164"/>
      <c r="BE559" s="164"/>
      <c r="BF559" s="164"/>
      <c r="BG559" s="164"/>
      <c r="BH559" s="164"/>
      <c r="BI559" s="164"/>
      <c r="BJ559" s="165"/>
      <c r="BK559" s="164"/>
      <c r="BL559" s="165"/>
      <c r="BM559" s="165"/>
      <c r="BN559" s="165"/>
      <c r="BO559" s="165"/>
      <c r="BP559" s="165"/>
      <c r="BQ559" s="165"/>
      <c r="BR559" s="165"/>
      <c r="BS559" s="289"/>
      <c r="BT559" s="297">
        <v>46</v>
      </c>
      <c r="BU559" s="284">
        <v>63.1</v>
      </c>
      <c r="BV559" s="298">
        <v>0</v>
      </c>
      <c r="BW559" s="297"/>
      <c r="BX559" s="297"/>
      <c r="BY559" s="297"/>
      <c r="BZ559" s="297"/>
      <c r="CA559" s="284"/>
      <c r="CB559" s="298"/>
      <c r="CC559" s="297"/>
      <c r="CD559" s="284"/>
      <c r="CE559" s="352"/>
      <c r="CF559" s="298"/>
      <c r="CG559" s="297"/>
      <c r="CH559" s="284"/>
      <c r="CI559" s="352"/>
      <c r="CJ559" s="298"/>
      <c r="CK559" s="297"/>
      <c r="CL559" s="284"/>
      <c r="CM559" s="352"/>
      <c r="CN559" s="298"/>
      <c r="CO559" s="297"/>
      <c r="CP559" s="284"/>
      <c r="CQ559" s="352"/>
      <c r="CR559" s="298"/>
      <c r="CS559" s="297"/>
      <c r="CT559" s="284"/>
      <c r="CU559" s="352"/>
      <c r="CV559" s="352"/>
      <c r="CW559" s="298"/>
      <c r="CX559" s="297"/>
      <c r="CY559" s="284"/>
      <c r="CZ559" s="352"/>
      <c r="DA559" s="352"/>
      <c r="DB559" s="298"/>
      <c r="DC559" s="297"/>
      <c r="DD559" s="284"/>
      <c r="DE559" s="352"/>
      <c r="DF559" s="352"/>
      <c r="DG559" s="298"/>
      <c r="DH559" s="320">
        <v>0</v>
      </c>
      <c r="DI559" s="319">
        <v>0</v>
      </c>
      <c r="DJ559" s="163">
        <v>46</v>
      </c>
      <c r="DK559" s="163">
        <v>0</v>
      </c>
      <c r="DL559" s="163">
        <v>0</v>
      </c>
      <c r="DM559" s="163">
        <v>2</v>
      </c>
      <c r="DN559" s="163">
        <v>2</v>
      </c>
      <c r="DO559" s="163">
        <v>0</v>
      </c>
      <c r="DP559" s="165">
        <v>63.1</v>
      </c>
      <c r="DQ559" s="165"/>
      <c r="DR559" s="165">
        <v>63.099998474121001</v>
      </c>
      <c r="DS559" s="163">
        <v>264</v>
      </c>
      <c r="DT559" s="163">
        <v>60</v>
      </c>
      <c r="DU559" s="163">
        <v>27</v>
      </c>
      <c r="DV559" s="163">
        <v>22</v>
      </c>
      <c r="DW559" s="163">
        <v>10</v>
      </c>
      <c r="DX559" s="163">
        <v>19</v>
      </c>
      <c r="DY559" s="163">
        <v>1</v>
      </c>
      <c r="DZ559" s="163">
        <v>1</v>
      </c>
      <c r="EA559" s="163">
        <v>0</v>
      </c>
      <c r="EB559" s="163">
        <v>1</v>
      </c>
      <c r="EC559" s="163">
        <v>55</v>
      </c>
      <c r="ED559" s="165">
        <v>7.8157905721269696</v>
      </c>
      <c r="EE559" s="165">
        <v>2.7000003794620402</v>
      </c>
      <c r="EF559" s="165">
        <v>1.4210528312958099</v>
      </c>
      <c r="EG559" s="165">
        <v>8.5263169877748695</v>
      </c>
      <c r="EH559" s="166">
        <v>1.2473685963596499</v>
      </c>
      <c r="EI559" s="165">
        <v>96.854460667397504</v>
      </c>
      <c r="EJ559" s="164">
        <v>0.24590163934426201</v>
      </c>
      <c r="EK559" s="164">
        <v>0.27932960893854702</v>
      </c>
      <c r="EL559" s="283">
        <v>0.43085106299999998</v>
      </c>
      <c r="EM559" s="283">
        <v>0.23404255299999999</v>
      </c>
      <c r="EN559" s="283">
        <v>0.33510638199999998</v>
      </c>
      <c r="EO559" s="283">
        <v>6.3492060000000003E-2</v>
      </c>
      <c r="EP559" s="283">
        <v>0.34391534000000001</v>
      </c>
      <c r="EQ559" s="283">
        <v>6.3157889999999994E-2</v>
      </c>
      <c r="ER559" s="165">
        <v>-3.9329105076571801E-2</v>
      </c>
      <c r="ES559" s="166">
        <v>3.1263162288507802</v>
      </c>
      <c r="ET559" s="166">
        <v>4.22</v>
      </c>
      <c r="EU559" s="166">
        <v>4.4298467052280301</v>
      </c>
      <c r="EV559" s="166">
        <v>3.88136176786095</v>
      </c>
      <c r="EW559" s="166">
        <v>3.8077529666333199</v>
      </c>
      <c r="EX559" s="289">
        <v>-0.20469990372657701</v>
      </c>
    </row>
    <row r="560" spans="1:272" ht="13" customHeight="1">
      <c r="A560" s="160" t="s">
        <v>2172</v>
      </c>
      <c r="B560" s="160">
        <v>11253</v>
      </c>
      <c r="C560" s="160">
        <v>16122</v>
      </c>
      <c r="D560" s="160">
        <v>605447</v>
      </c>
      <c r="E560" s="160" t="s">
        <v>470</v>
      </c>
      <c r="G560" s="175"/>
      <c r="H560" s="168" t="s">
        <v>923</v>
      </c>
      <c r="I560" s="169" t="s">
        <v>539</v>
      </c>
      <c r="J560" s="170">
        <v>31</v>
      </c>
      <c r="K560" s="161">
        <v>1</v>
      </c>
      <c r="M560" s="184" t="s">
        <v>837</v>
      </c>
      <c r="Z560" s="163"/>
      <c r="AS560" s="283"/>
      <c r="AT560" s="283"/>
      <c r="AU560" s="283"/>
      <c r="AV560" s="283"/>
      <c r="AW560" s="283"/>
      <c r="AX560" s="283"/>
      <c r="AY560" s="363"/>
      <c r="AZ560" s="283"/>
      <c r="BA560" s="283"/>
      <c r="BB560" s="283"/>
      <c r="BC560" s="283"/>
      <c r="BD560" s="164"/>
      <c r="BE560" s="164"/>
      <c r="BF560" s="164"/>
      <c r="BG560" s="164"/>
      <c r="BH560" s="164"/>
      <c r="BI560" s="164"/>
      <c r="BJ560" s="165"/>
      <c r="BK560" s="164"/>
      <c r="BL560" s="165"/>
      <c r="BM560" s="165"/>
      <c r="BN560" s="165"/>
      <c r="BO560" s="165"/>
      <c r="BP560" s="165"/>
      <c r="BQ560" s="165"/>
      <c r="BR560" s="165"/>
      <c r="BS560" s="289"/>
      <c r="BT560" s="297">
        <v>15</v>
      </c>
      <c r="BU560" s="284">
        <v>13.2</v>
      </c>
      <c r="BV560" s="298">
        <v>-1</v>
      </c>
      <c r="BW560" s="297"/>
      <c r="BX560" s="297"/>
      <c r="BY560" s="297"/>
      <c r="BZ560" s="297"/>
      <c r="CA560" s="284"/>
      <c r="CB560" s="298"/>
      <c r="CC560" s="297"/>
      <c r="CD560" s="284"/>
      <c r="CE560" s="352"/>
      <c r="CF560" s="298"/>
      <c r="CG560" s="297"/>
      <c r="CH560" s="284"/>
      <c r="CI560" s="352"/>
      <c r="CJ560" s="298"/>
      <c r="CK560" s="297"/>
      <c r="CL560" s="284"/>
      <c r="CM560" s="352"/>
      <c r="CN560" s="298"/>
      <c r="CO560" s="297"/>
      <c r="CP560" s="284"/>
      <c r="CQ560" s="352"/>
      <c r="CR560" s="298"/>
      <c r="CS560" s="297"/>
      <c r="CT560" s="284"/>
      <c r="CU560" s="352"/>
      <c r="CV560" s="352"/>
      <c r="CW560" s="298"/>
      <c r="CX560" s="297"/>
      <c r="CY560" s="284"/>
      <c r="CZ560" s="352"/>
      <c r="DA560" s="352"/>
      <c r="DB560" s="298"/>
      <c r="DC560" s="297"/>
      <c r="DD560" s="284"/>
      <c r="DE560" s="352"/>
      <c r="DF560" s="352"/>
      <c r="DG560" s="298"/>
      <c r="DH560" s="320">
        <v>-1</v>
      </c>
      <c r="DI560" s="319">
        <v>0</v>
      </c>
      <c r="DJ560" s="163">
        <v>15</v>
      </c>
      <c r="DK560" s="163">
        <v>0</v>
      </c>
      <c r="DL560" s="163">
        <v>0</v>
      </c>
      <c r="DM560" s="163">
        <v>1</v>
      </c>
      <c r="DN560" s="163">
        <v>2</v>
      </c>
      <c r="DO560" s="163">
        <v>8</v>
      </c>
      <c r="DP560" s="165">
        <v>13.2</v>
      </c>
      <c r="DQ560" s="165"/>
      <c r="DR560" s="165">
        <v>13.199999809265099</v>
      </c>
      <c r="DS560" s="163">
        <v>62</v>
      </c>
      <c r="DT560" s="163">
        <v>16</v>
      </c>
      <c r="DU560" s="163">
        <v>10</v>
      </c>
      <c r="DV560" s="163">
        <v>10</v>
      </c>
      <c r="DW560" s="163">
        <v>4</v>
      </c>
      <c r="DX560" s="163">
        <v>4</v>
      </c>
      <c r="DY560" s="163">
        <v>1</v>
      </c>
      <c r="DZ560" s="163">
        <v>1</v>
      </c>
      <c r="EA560" s="163">
        <v>0</v>
      </c>
      <c r="EB560" s="163">
        <v>0</v>
      </c>
      <c r="EC560" s="163">
        <v>13</v>
      </c>
      <c r="ED560" s="165">
        <v>8.5609766054126197</v>
      </c>
      <c r="EE560" s="165">
        <v>2.6341466478192599</v>
      </c>
      <c r="EF560" s="165">
        <v>2.6341466478192599</v>
      </c>
      <c r="EG560" s="165">
        <v>10.536586591277</v>
      </c>
      <c r="EH560" s="166">
        <v>1.46341480434403</v>
      </c>
      <c r="EI560" s="165">
        <v>116.902753935286</v>
      </c>
      <c r="EJ560" s="164">
        <v>0.28070175438596401</v>
      </c>
      <c r="EK560" s="164">
        <v>0.3</v>
      </c>
      <c r="EL560" s="283">
        <v>0.27906976700000002</v>
      </c>
      <c r="EM560" s="283">
        <v>0.30232558100000001</v>
      </c>
      <c r="EN560" s="283">
        <v>0.41860465099999999</v>
      </c>
      <c r="EO560" s="283">
        <v>0.13636364000000001</v>
      </c>
      <c r="EP560" s="283">
        <v>0.5</v>
      </c>
      <c r="EQ560" s="283">
        <v>0.11162791</v>
      </c>
      <c r="ER560" s="165">
        <v>-6.12618711547245E-2</v>
      </c>
      <c r="ES560" s="166">
        <v>6.5853666195481697</v>
      </c>
      <c r="ET560" s="166">
        <v>7.58</v>
      </c>
      <c r="EU560" s="166">
        <v>6.1666889818703599</v>
      </c>
      <c r="EV560" s="166">
        <v>4.35336386886169</v>
      </c>
      <c r="EW560" s="166">
        <v>3.9272846049733801</v>
      </c>
      <c r="EX560" s="289">
        <v>-0.31226772069931003</v>
      </c>
      <c r="FC560" s="167"/>
      <c r="FD560" s="167"/>
    </row>
    <row r="561" spans="1:157" ht="13" customHeight="1">
      <c r="A561" s="160" t="s">
        <v>2172</v>
      </c>
      <c r="B561" s="160">
        <v>10664</v>
      </c>
      <c r="C561" s="160">
        <v>15290</v>
      </c>
      <c r="D561" s="160">
        <v>643493</v>
      </c>
      <c r="E561" s="160" t="s">
        <v>14</v>
      </c>
      <c r="G561" s="175"/>
      <c r="H561" s="162" t="s">
        <v>2268</v>
      </c>
      <c r="I561" s="162" t="s">
        <v>595</v>
      </c>
      <c r="J561" s="161">
        <v>34</v>
      </c>
      <c r="K561" s="161">
        <v>1</v>
      </c>
      <c r="M561" s="184" t="s">
        <v>837</v>
      </c>
      <c r="Z561" s="163"/>
      <c r="AS561" s="283"/>
      <c r="AT561" s="283"/>
      <c r="AU561" s="283"/>
      <c r="AV561" s="283"/>
      <c r="AW561" s="283"/>
      <c r="AX561" s="283"/>
      <c r="AY561" s="363"/>
      <c r="AZ561" s="283"/>
      <c r="BA561" s="283"/>
      <c r="BB561" s="283"/>
      <c r="BC561" s="283"/>
      <c r="BD561" s="164"/>
      <c r="BE561" s="164"/>
      <c r="BF561" s="164"/>
      <c r="BG561" s="164"/>
      <c r="BH561" s="164"/>
      <c r="BI561" s="164"/>
      <c r="BJ561" s="165"/>
      <c r="BK561" s="164"/>
      <c r="BL561" s="165"/>
      <c r="BM561" s="165"/>
      <c r="BN561" s="165"/>
      <c r="BO561" s="165"/>
      <c r="BP561" s="165"/>
      <c r="BQ561" s="165"/>
      <c r="BR561" s="165"/>
      <c r="BS561" s="289"/>
      <c r="BT561" s="297">
        <v>4</v>
      </c>
      <c r="BU561" s="284">
        <v>4.0999999999999996</v>
      </c>
      <c r="BV561" s="298">
        <v>0</v>
      </c>
      <c r="BW561" s="297"/>
      <c r="BX561" s="297"/>
      <c r="BY561" s="297"/>
      <c r="BZ561" s="297"/>
      <c r="CA561" s="284"/>
      <c r="CB561" s="298"/>
      <c r="CC561" s="297"/>
      <c r="CD561" s="284"/>
      <c r="CE561" s="352"/>
      <c r="CF561" s="298"/>
      <c r="CG561" s="297"/>
      <c r="CH561" s="284"/>
      <c r="CI561" s="352"/>
      <c r="CJ561" s="298"/>
      <c r="CK561" s="297"/>
      <c r="CL561" s="284"/>
      <c r="CM561" s="352"/>
      <c r="CN561" s="298"/>
      <c r="CO561" s="297"/>
      <c r="CP561" s="284"/>
      <c r="CQ561" s="352"/>
      <c r="CR561" s="298"/>
      <c r="CS561" s="297"/>
      <c r="CT561" s="284"/>
      <c r="CU561" s="352"/>
      <c r="CV561" s="352"/>
      <c r="CW561" s="298"/>
      <c r="CX561" s="297"/>
      <c r="CY561" s="284"/>
      <c r="CZ561" s="352"/>
      <c r="DA561" s="352"/>
      <c r="DB561" s="298"/>
      <c r="DC561" s="297"/>
      <c r="DD561" s="284"/>
      <c r="DE561" s="352"/>
      <c r="DF561" s="352"/>
      <c r="DG561" s="298"/>
      <c r="DH561" s="320">
        <v>0</v>
      </c>
      <c r="DI561" s="319">
        <v>0</v>
      </c>
      <c r="DJ561" s="163">
        <v>4</v>
      </c>
      <c r="DK561" s="163">
        <v>0</v>
      </c>
      <c r="DL561" s="163">
        <v>0</v>
      </c>
      <c r="DM561" s="163">
        <v>0</v>
      </c>
      <c r="DN561" s="163">
        <v>0</v>
      </c>
      <c r="DO561" s="163">
        <v>0</v>
      </c>
      <c r="DP561" s="165">
        <v>4.0999999999999996</v>
      </c>
      <c r="DQ561" s="165"/>
      <c r="DR561" s="165">
        <v>4.0999999046325604</v>
      </c>
      <c r="DS561" s="163">
        <v>24</v>
      </c>
      <c r="DT561" s="163">
        <v>8</v>
      </c>
      <c r="DU561" s="163">
        <v>6</v>
      </c>
      <c r="DV561" s="163">
        <v>6</v>
      </c>
      <c r="DW561" s="163">
        <v>3</v>
      </c>
      <c r="DX561" s="163">
        <v>3</v>
      </c>
      <c r="DY561" s="163">
        <v>1</v>
      </c>
      <c r="DZ561" s="163">
        <v>0</v>
      </c>
      <c r="EA561" s="163">
        <v>0</v>
      </c>
      <c r="EB561" s="163">
        <v>0</v>
      </c>
      <c r="EC561" s="163">
        <v>1</v>
      </c>
      <c r="ED561" s="165">
        <v>2.0769236863719298</v>
      </c>
      <c r="EE561" s="165">
        <v>6.2307710591157903</v>
      </c>
      <c r="EF561" s="165">
        <v>6.2307710591157903</v>
      </c>
      <c r="EG561" s="165">
        <v>16.615389490975399</v>
      </c>
      <c r="EH561" s="166">
        <v>2.53846228334347</v>
      </c>
      <c r="EI561" s="165">
        <v>202.781351400039</v>
      </c>
      <c r="EJ561" s="164">
        <v>0.38095238095237999</v>
      </c>
      <c r="EK561" s="164">
        <v>0.29411764705882298</v>
      </c>
      <c r="EL561" s="283">
        <v>0.25</v>
      </c>
      <c r="EM561" s="283">
        <v>0.35</v>
      </c>
      <c r="EN561" s="283">
        <v>0.4</v>
      </c>
      <c r="EO561" s="283">
        <v>0.25</v>
      </c>
      <c r="EP561" s="283">
        <v>0.35</v>
      </c>
      <c r="EQ561" s="283">
        <v>2.5641029999999999E-2</v>
      </c>
      <c r="ER561" s="165">
        <v>-6.9009052608472204E-2</v>
      </c>
      <c r="ES561" s="166">
        <v>12.461542118231501</v>
      </c>
      <c r="ET561" s="166">
        <v>26.08</v>
      </c>
      <c r="EU561" s="166">
        <v>13.7820763633105</v>
      </c>
      <c r="EV561" s="166">
        <v>7.5736533112055398</v>
      </c>
      <c r="EW561" s="166">
        <v>7.1253446827002396</v>
      </c>
      <c r="EX561" s="289">
        <v>-0.35468271374702398</v>
      </c>
      <c r="FA561" s="167"/>
    </row>
    <row r="562" spans="1:157" ht="13" customHeight="1">
      <c r="A562" s="160" t="s">
        <v>2172</v>
      </c>
      <c r="B562" s="160">
        <v>10898</v>
      </c>
      <c r="C562" s="160">
        <v>19716</v>
      </c>
      <c r="E562" s="160" t="s">
        <v>15</v>
      </c>
      <c r="G562" s="175"/>
      <c r="H562" s="168" t="s">
        <v>88</v>
      </c>
      <c r="I562" s="169" t="s">
        <v>612</v>
      </c>
      <c r="J562" s="170">
        <v>25</v>
      </c>
      <c r="K562" s="161">
        <v>1</v>
      </c>
      <c r="M562" s="184" t="s">
        <v>837</v>
      </c>
      <c r="Z562" s="163"/>
      <c r="BT562" s="297"/>
      <c r="BU562" s="284"/>
      <c r="BV562" s="298"/>
      <c r="BW562" s="297"/>
      <c r="BX562" s="297"/>
      <c r="BY562" s="297"/>
      <c r="BZ562" s="297"/>
      <c r="CA562" s="284"/>
      <c r="CB562" s="298"/>
      <c r="CC562" s="297"/>
      <c r="CD562" s="284"/>
      <c r="CE562" s="352"/>
      <c r="CF562" s="298"/>
      <c r="CG562" s="297"/>
      <c r="CH562" s="284"/>
      <c r="CI562" s="352"/>
      <c r="CJ562" s="298"/>
      <c r="CK562" s="297"/>
      <c r="CL562" s="284"/>
      <c r="CM562" s="352"/>
      <c r="CN562" s="298"/>
      <c r="CO562" s="297"/>
      <c r="CP562" s="284"/>
      <c r="CQ562" s="352"/>
      <c r="CR562" s="298"/>
      <c r="CS562" s="297"/>
      <c r="CT562" s="284"/>
      <c r="CU562" s="352"/>
      <c r="CV562" s="352"/>
      <c r="CW562" s="298"/>
      <c r="CX562" s="297"/>
      <c r="CY562" s="284"/>
      <c r="CZ562" s="352"/>
      <c r="DA562" s="352"/>
      <c r="DB562" s="298"/>
      <c r="DC562" s="297"/>
      <c r="DD562" s="284"/>
      <c r="DE562" s="352"/>
      <c r="DF562" s="352"/>
      <c r="DG562" s="298"/>
      <c r="DH562" s="320"/>
      <c r="DI562" s="318"/>
      <c r="DP562" s="165"/>
      <c r="DQ562" s="165"/>
      <c r="DR562" s="165"/>
      <c r="ED562" s="165"/>
      <c r="EE562" s="165"/>
      <c r="EF562" s="165"/>
      <c r="EG562" s="165"/>
      <c r="EH562" s="166"/>
      <c r="EI562" s="166"/>
      <c r="EJ562" s="164"/>
      <c r="EK562" s="164"/>
      <c r="EL562" s="283"/>
      <c r="EM562" s="283"/>
      <c r="EN562" s="283"/>
      <c r="EO562" s="283"/>
      <c r="EP562" s="283"/>
      <c r="EQ562" s="283"/>
      <c r="ER562" s="165"/>
      <c r="ES562" s="166"/>
      <c r="ET562" s="166"/>
      <c r="EU562" s="166"/>
      <c r="EV562" s="166"/>
      <c r="EW562" s="166"/>
      <c r="EX562" s="289"/>
    </row>
    <row r="563" spans="1:157" ht="13" customHeight="1">
      <c r="A563" s="160" t="s">
        <v>2172</v>
      </c>
      <c r="B563" s="160">
        <v>11855</v>
      </c>
      <c r="C563" s="160">
        <v>22664</v>
      </c>
      <c r="D563" s="160">
        <v>672515</v>
      </c>
      <c r="E563" s="160" t="s">
        <v>45</v>
      </c>
      <c r="G563" s="175"/>
      <c r="H563" s="162" t="s">
        <v>3016</v>
      </c>
      <c r="I563" s="162" t="s">
        <v>86</v>
      </c>
      <c r="J563" s="160">
        <v>24</v>
      </c>
      <c r="K563" s="161">
        <v>2</v>
      </c>
      <c r="L563" s="161" t="s">
        <v>837</v>
      </c>
      <c r="Z563" s="163">
        <v>97</v>
      </c>
      <c r="AA563" s="163">
        <v>351</v>
      </c>
      <c r="AB563" s="163">
        <v>305</v>
      </c>
      <c r="AC563" s="163">
        <v>81</v>
      </c>
      <c r="AD563" s="163">
        <v>57</v>
      </c>
      <c r="AE563" s="163">
        <v>18</v>
      </c>
      <c r="AF563" s="163">
        <v>1</v>
      </c>
      <c r="AG563" s="163">
        <v>5</v>
      </c>
      <c r="AH563" s="163">
        <v>39</v>
      </c>
      <c r="AI563" s="163">
        <v>45</v>
      </c>
      <c r="AJ563" s="163">
        <v>3</v>
      </c>
      <c r="AK563" s="163">
        <v>1</v>
      </c>
      <c r="AL563" s="163">
        <v>41</v>
      </c>
      <c r="AM563" s="163">
        <v>1</v>
      </c>
      <c r="AN563" s="163">
        <v>52</v>
      </c>
      <c r="AO563" s="163">
        <v>2</v>
      </c>
      <c r="AP563" s="163">
        <v>3</v>
      </c>
      <c r="AQ563" s="163">
        <v>0</v>
      </c>
      <c r="AR563" s="163">
        <v>10</v>
      </c>
      <c r="AS563" s="283">
        <v>0.116809116</v>
      </c>
      <c r="AT563" s="283">
        <v>0.14814814800000001</v>
      </c>
      <c r="AU563" s="283">
        <v>0.3046875</v>
      </c>
      <c r="AV563" s="283">
        <v>0.30078125</v>
      </c>
      <c r="AW563" s="283">
        <v>6.640625E-2</v>
      </c>
      <c r="AX563" s="283">
        <v>0.41015625</v>
      </c>
      <c r="AY563" s="363">
        <v>111.062</v>
      </c>
      <c r="AZ563" s="283">
        <v>6.7796609999999993E-2</v>
      </c>
      <c r="BA563" s="283">
        <v>0.49609375</v>
      </c>
      <c r="BB563" s="283">
        <v>0.18359375</v>
      </c>
      <c r="BC563" s="283">
        <v>0.3203125</v>
      </c>
      <c r="BD563" s="164">
        <v>0.302788844</v>
      </c>
      <c r="BE563" s="164">
        <v>0.26557376999999999</v>
      </c>
      <c r="BF563" s="164">
        <v>0.35327635299999999</v>
      </c>
      <c r="BG563" s="164">
        <v>0.38032786800000001</v>
      </c>
      <c r="BH563" s="164">
        <v>0.733604221</v>
      </c>
      <c r="BI563" s="164">
        <v>0.114754098</v>
      </c>
      <c r="BJ563" s="165">
        <v>73.056548413773996</v>
      </c>
      <c r="BK563" s="164">
        <v>0.32480319278580799</v>
      </c>
      <c r="BL563" s="165">
        <v>4.1314069377460898</v>
      </c>
      <c r="BM563" s="165">
        <v>45.190710079876403</v>
      </c>
      <c r="BN563" s="165">
        <v>106.646632563339</v>
      </c>
      <c r="BO563" s="165">
        <v>1.5147784163076601</v>
      </c>
      <c r="BP563" s="165">
        <v>6.1577148735523203E-2</v>
      </c>
      <c r="BQ563" s="165">
        <v>24.4063751099368</v>
      </c>
      <c r="BR563" s="165">
        <v>2.8513578893819198</v>
      </c>
      <c r="BS563" s="289">
        <v>2.5206350088074698</v>
      </c>
      <c r="BT563" s="297"/>
      <c r="BU563" s="284"/>
      <c r="BV563" s="298"/>
      <c r="BW563" s="297">
        <v>92</v>
      </c>
      <c r="BX563" s="297">
        <v>723</v>
      </c>
      <c r="BY563" s="297">
        <v>11</v>
      </c>
      <c r="BZ563" s="297">
        <v>2</v>
      </c>
      <c r="CA563" s="284">
        <v>1</v>
      </c>
      <c r="CB563" s="298">
        <v>2</v>
      </c>
      <c r="CC563" s="297"/>
      <c r="CD563" s="284"/>
      <c r="CE563" s="352"/>
      <c r="CF563" s="298"/>
      <c r="CG563" s="297"/>
      <c r="CH563" s="284"/>
      <c r="CI563" s="352"/>
      <c r="CJ563" s="298"/>
      <c r="CK563" s="297">
        <v>1</v>
      </c>
      <c r="CL563" s="284">
        <v>0</v>
      </c>
      <c r="CM563" s="352">
        <v>0</v>
      </c>
      <c r="CN563" s="298"/>
      <c r="CO563" s="297"/>
      <c r="CP563" s="284"/>
      <c r="CQ563" s="352"/>
      <c r="CR563" s="298"/>
      <c r="CS563" s="297"/>
      <c r="CT563" s="284"/>
      <c r="CU563" s="352"/>
      <c r="CV563" s="352"/>
      <c r="CW563" s="298"/>
      <c r="CX563" s="297"/>
      <c r="CY563" s="284"/>
      <c r="CZ563" s="352"/>
      <c r="DA563" s="352"/>
      <c r="DB563" s="298"/>
      <c r="DC563" s="297"/>
      <c r="DD563" s="284"/>
      <c r="DE563" s="352"/>
      <c r="DF563" s="352"/>
      <c r="DG563" s="298"/>
      <c r="DH563" s="320">
        <v>11</v>
      </c>
      <c r="DI563" s="319">
        <v>9.8829565048217702</v>
      </c>
      <c r="DP563" s="165"/>
      <c r="DQ563" s="165"/>
      <c r="DR563" s="165"/>
      <c r="ED563" s="165"/>
      <c r="EE563" s="165"/>
      <c r="EF563" s="165"/>
      <c r="EG563" s="165"/>
      <c r="EH563" s="166"/>
      <c r="EI563" s="165"/>
      <c r="EJ563" s="164"/>
      <c r="EK563" s="164"/>
      <c r="EL563" s="283"/>
      <c r="EM563" s="283"/>
      <c r="EN563" s="283"/>
      <c r="EO563" s="283"/>
      <c r="EP563" s="283"/>
      <c r="EQ563" s="283"/>
      <c r="ER563" s="165"/>
      <c r="ES563" s="166"/>
      <c r="ET563" s="166"/>
      <c r="EU563" s="166"/>
      <c r="EV563" s="166"/>
      <c r="EW563" s="166"/>
      <c r="EX563" s="289"/>
    </row>
    <row r="564" spans="1:157" ht="13" customHeight="1">
      <c r="A564" s="160" t="s">
        <v>2172</v>
      </c>
      <c r="B564" s="160">
        <v>10395</v>
      </c>
      <c r="C564" s="160">
        <v>13620</v>
      </c>
      <c r="D564" s="160">
        <v>608348</v>
      </c>
      <c r="E564" s="160" t="s">
        <v>3331</v>
      </c>
      <c r="G564" s="175"/>
      <c r="H564" s="168" t="s">
        <v>275</v>
      </c>
      <c r="I564" s="169" t="s">
        <v>724</v>
      </c>
      <c r="J564" s="170">
        <v>29</v>
      </c>
      <c r="K564" s="161">
        <v>2</v>
      </c>
      <c r="L564" s="161" t="s">
        <v>837</v>
      </c>
      <c r="Z564" s="163">
        <v>91</v>
      </c>
      <c r="AA564" s="163">
        <v>313</v>
      </c>
      <c r="AB564" s="163">
        <v>281</v>
      </c>
      <c r="AC564" s="163">
        <v>67</v>
      </c>
      <c r="AD564" s="163">
        <v>48</v>
      </c>
      <c r="AE564" s="163">
        <v>9</v>
      </c>
      <c r="AF564" s="163">
        <v>1</v>
      </c>
      <c r="AG564" s="163">
        <v>9</v>
      </c>
      <c r="AH564" s="163">
        <v>32</v>
      </c>
      <c r="AI564" s="163">
        <v>37</v>
      </c>
      <c r="AJ564" s="163">
        <v>0</v>
      </c>
      <c r="AK564" s="163">
        <v>0</v>
      </c>
      <c r="AL564" s="163">
        <v>25</v>
      </c>
      <c r="AM564" s="163">
        <v>0</v>
      </c>
      <c r="AN564" s="163">
        <v>55</v>
      </c>
      <c r="AO564" s="163">
        <v>6</v>
      </c>
      <c r="AP564" s="163">
        <v>1</v>
      </c>
      <c r="AQ564" s="163">
        <v>0</v>
      </c>
      <c r="AR564" s="163">
        <v>6</v>
      </c>
      <c r="AS564" s="283">
        <v>7.9872204000000002E-2</v>
      </c>
      <c r="AT564" s="283">
        <v>0.17571884900000001</v>
      </c>
      <c r="AU564" s="283">
        <v>0.41409691999999998</v>
      </c>
      <c r="AV564" s="283">
        <v>0.21145374</v>
      </c>
      <c r="AW564" s="283">
        <v>6.6079299999999994E-2</v>
      </c>
      <c r="AX564" s="283">
        <v>0.38766519999999999</v>
      </c>
      <c r="AY564" s="363">
        <v>107.664</v>
      </c>
      <c r="AZ564" s="283">
        <v>9.540034E-2</v>
      </c>
      <c r="BA564" s="283">
        <v>0.46255506600000001</v>
      </c>
      <c r="BB564" s="283">
        <v>0.14537444899999999</v>
      </c>
      <c r="BC564" s="283">
        <v>0.392070484</v>
      </c>
      <c r="BD564" s="164">
        <v>0.26605504499999999</v>
      </c>
      <c r="BE564" s="164">
        <v>0.238434163</v>
      </c>
      <c r="BF564" s="164">
        <v>0.31309904100000002</v>
      </c>
      <c r="BG564" s="164">
        <v>0.37366547999999999</v>
      </c>
      <c r="BH564" s="164">
        <v>0.68676452099999996</v>
      </c>
      <c r="BI564" s="164">
        <v>0.13523131699999999</v>
      </c>
      <c r="BJ564" s="165">
        <v>87.367958868246305</v>
      </c>
      <c r="BK564" s="164">
        <v>0.30414682855240399</v>
      </c>
      <c r="BL564" s="165">
        <v>-1.5196463629718799</v>
      </c>
      <c r="BM564" s="165">
        <v>35.094490057218401</v>
      </c>
      <c r="BN564" s="165">
        <v>98.512163196012594</v>
      </c>
      <c r="BO564" s="165">
        <v>-0.16316558730550201</v>
      </c>
      <c r="BP564" s="165">
        <v>-3.0073937848210299</v>
      </c>
      <c r="BQ564" s="165">
        <v>17.391257504129399</v>
      </c>
      <c r="BR564" s="165">
        <v>-3.54024411888085</v>
      </c>
      <c r="BS564" s="289">
        <v>1.79612958969259</v>
      </c>
      <c r="BT564" s="297"/>
      <c r="BU564" s="284"/>
      <c r="BV564" s="298"/>
      <c r="BW564" s="297">
        <v>84</v>
      </c>
      <c r="BX564" s="297">
        <v>672.2</v>
      </c>
      <c r="BY564" s="297">
        <v>-6</v>
      </c>
      <c r="BZ564" s="297">
        <v>2</v>
      </c>
      <c r="CA564" s="284">
        <v>1</v>
      </c>
      <c r="CB564" s="298">
        <v>1</v>
      </c>
      <c r="CC564" s="297"/>
      <c r="CD564" s="284"/>
      <c r="CE564" s="352"/>
      <c r="CF564" s="298"/>
      <c r="CG564" s="297"/>
      <c r="CH564" s="284"/>
      <c r="CI564" s="352"/>
      <c r="CJ564" s="298"/>
      <c r="CK564" s="297"/>
      <c r="CL564" s="284"/>
      <c r="CM564" s="352"/>
      <c r="CN564" s="298"/>
      <c r="CO564" s="297"/>
      <c r="CP564" s="284"/>
      <c r="CQ564" s="352"/>
      <c r="CR564" s="298"/>
      <c r="CS564" s="297"/>
      <c r="CT564" s="284"/>
      <c r="CU564" s="352"/>
      <c r="CV564" s="352"/>
      <c r="CW564" s="298"/>
      <c r="CX564" s="297"/>
      <c r="CY564" s="284"/>
      <c r="CZ564" s="352"/>
      <c r="DA564" s="352"/>
      <c r="DB564" s="298"/>
      <c r="DC564" s="297"/>
      <c r="DD564" s="284"/>
      <c r="DE564" s="352"/>
      <c r="DF564" s="352"/>
      <c r="DG564" s="298"/>
      <c r="DH564" s="320">
        <v>-6</v>
      </c>
      <c r="DI564" s="319">
        <v>10.4879657626152</v>
      </c>
      <c r="DP564" s="165"/>
      <c r="DQ564" s="165"/>
      <c r="DR564" s="165"/>
      <c r="ED564" s="165"/>
      <c r="EE564" s="165"/>
      <c r="EF564" s="165"/>
      <c r="EG564" s="165"/>
      <c r="EH564" s="166"/>
      <c r="EI564" s="165"/>
      <c r="EJ564" s="164"/>
      <c r="EK564" s="164"/>
      <c r="EL564" s="283"/>
      <c r="EM564" s="283"/>
      <c r="EN564" s="283"/>
      <c r="EO564" s="283"/>
      <c r="EP564" s="283"/>
      <c r="EQ564" s="283"/>
      <c r="ER564" s="165"/>
      <c r="ES564" s="166"/>
      <c r="ET564" s="166"/>
      <c r="EU564" s="166"/>
      <c r="EV564" s="166"/>
      <c r="EW564" s="166"/>
      <c r="EX564" s="289"/>
    </row>
    <row r="565" spans="1:157" ht="13" customHeight="1">
      <c r="A565" s="160" t="s">
        <v>2172</v>
      </c>
      <c r="B565" s="160">
        <v>9570</v>
      </c>
      <c r="C565" s="160">
        <v>13499</v>
      </c>
      <c r="D565" s="160">
        <v>608596</v>
      </c>
      <c r="E565" s="160" t="s">
        <v>2177</v>
      </c>
      <c r="G565" s="175"/>
      <c r="H565" s="168" t="s">
        <v>159</v>
      </c>
      <c r="I565" s="169" t="s">
        <v>248</v>
      </c>
      <c r="J565" s="170">
        <v>33</v>
      </c>
      <c r="K565" s="161">
        <v>2</v>
      </c>
      <c r="L565" s="161" t="s">
        <v>837</v>
      </c>
      <c r="Z565" s="163">
        <v>13</v>
      </c>
      <c r="AA565" s="163">
        <v>38</v>
      </c>
      <c r="AB565" s="163">
        <v>34</v>
      </c>
      <c r="AC565" s="163">
        <v>4</v>
      </c>
      <c r="AD565" s="163">
        <v>2</v>
      </c>
      <c r="AE565" s="163">
        <v>1</v>
      </c>
      <c r="AF565" s="163">
        <v>0</v>
      </c>
      <c r="AG565" s="163">
        <v>1</v>
      </c>
      <c r="AH565" s="163">
        <v>3</v>
      </c>
      <c r="AI565" s="163">
        <v>2</v>
      </c>
      <c r="AJ565" s="163">
        <v>0</v>
      </c>
      <c r="AK565" s="163">
        <v>0</v>
      </c>
      <c r="AL565" s="163">
        <v>4</v>
      </c>
      <c r="AM565" s="163">
        <v>0</v>
      </c>
      <c r="AN565" s="163">
        <v>14</v>
      </c>
      <c r="AO565" s="163">
        <v>0</v>
      </c>
      <c r="AP565" s="163">
        <v>0</v>
      </c>
      <c r="AQ565" s="163">
        <v>0</v>
      </c>
      <c r="AR565" s="163">
        <v>0</v>
      </c>
      <c r="AS565" s="283">
        <v>0.105263157</v>
      </c>
      <c r="AT565" s="283">
        <v>0.36842105200000003</v>
      </c>
      <c r="AU565" s="283">
        <v>0.4</v>
      </c>
      <c r="AV565" s="283">
        <v>0.15</v>
      </c>
      <c r="AW565" s="283">
        <v>0.1</v>
      </c>
      <c r="AX565" s="283">
        <v>0.35</v>
      </c>
      <c r="AY565" s="363">
        <v>109.298</v>
      </c>
      <c r="AZ565" s="283">
        <v>0.14379085</v>
      </c>
      <c r="BA565" s="283">
        <v>0.55000000000000004</v>
      </c>
      <c r="BB565" s="283">
        <v>0.15</v>
      </c>
      <c r="BC565" s="283">
        <v>0.3</v>
      </c>
      <c r="BD565" s="164">
        <v>0.15789473600000001</v>
      </c>
      <c r="BE565" s="164">
        <v>0.117647058</v>
      </c>
      <c r="BF565" s="164">
        <v>0.21052631499999999</v>
      </c>
      <c r="BG565" s="164">
        <v>0.235294117</v>
      </c>
      <c r="BH565" s="164">
        <v>0.44582043199999999</v>
      </c>
      <c r="BI565" s="164">
        <v>0.117647059</v>
      </c>
      <c r="BJ565" s="165">
        <v>74.8983104862331</v>
      </c>
      <c r="BK565" s="164">
        <v>0.20589477764932701</v>
      </c>
      <c r="BL565" s="165">
        <v>-3.1895029742561101</v>
      </c>
      <c r="BM565" s="165">
        <v>1.2556637476839201</v>
      </c>
      <c r="BN565" s="165">
        <v>30.214876409654899</v>
      </c>
      <c r="BO565" s="165">
        <v>-5.23041231718313E-2</v>
      </c>
      <c r="BP565" s="165">
        <v>9.3989036977291107E-3</v>
      </c>
      <c r="BQ565" s="165">
        <v>-4.7145402447610998</v>
      </c>
      <c r="BR565" s="165">
        <v>-3.1616849985264102</v>
      </c>
      <c r="BS565" s="289">
        <v>-0.486907012526342</v>
      </c>
      <c r="BT565" s="297"/>
      <c r="BU565" s="284"/>
      <c r="BV565" s="298"/>
      <c r="BW565" s="297">
        <v>12</v>
      </c>
      <c r="BX565" s="297">
        <v>84.2</v>
      </c>
      <c r="BY565" s="297">
        <v>-4</v>
      </c>
      <c r="BZ565" s="297">
        <v>-1</v>
      </c>
      <c r="CA565" s="284">
        <v>-1</v>
      </c>
      <c r="CB565" s="298">
        <v>-1</v>
      </c>
      <c r="CC565" s="297"/>
      <c r="CD565" s="284"/>
      <c r="CE565" s="352"/>
      <c r="CF565" s="298"/>
      <c r="CG565" s="297"/>
      <c r="CH565" s="284"/>
      <c r="CI565" s="352"/>
      <c r="CJ565" s="298"/>
      <c r="CK565" s="297"/>
      <c r="CL565" s="284"/>
      <c r="CM565" s="352"/>
      <c r="CN565" s="298"/>
      <c r="CO565" s="297"/>
      <c r="CP565" s="284"/>
      <c r="CQ565" s="352"/>
      <c r="CR565" s="298"/>
      <c r="CS565" s="297"/>
      <c r="CT565" s="284"/>
      <c r="CU565" s="352"/>
      <c r="CV565" s="352"/>
      <c r="CW565" s="298"/>
      <c r="CX565" s="297"/>
      <c r="CY565" s="284"/>
      <c r="CZ565" s="352"/>
      <c r="DA565" s="352"/>
      <c r="DB565" s="298"/>
      <c r="DC565" s="297"/>
      <c r="DD565" s="284"/>
      <c r="DE565" s="352"/>
      <c r="DF565" s="352"/>
      <c r="DG565" s="298"/>
      <c r="DH565" s="320">
        <v>-4</v>
      </c>
      <c r="DI565" s="319">
        <v>-2.8164971470832798</v>
      </c>
      <c r="DP565" s="165"/>
      <c r="DQ565" s="165"/>
      <c r="DR565" s="165"/>
      <c r="ED565" s="165"/>
      <c r="EE565" s="165"/>
      <c r="EF565" s="165"/>
      <c r="EG565" s="165"/>
      <c r="EH565" s="166"/>
      <c r="EI565" s="165"/>
      <c r="EJ565" s="164"/>
      <c r="EK565" s="164"/>
      <c r="EL565" s="283"/>
      <c r="EM565" s="283"/>
      <c r="EN565" s="283"/>
      <c r="EO565" s="283"/>
      <c r="EP565" s="283"/>
      <c r="EQ565" s="283"/>
      <c r="ER565" s="165"/>
      <c r="ES565" s="166"/>
      <c r="ET565" s="166"/>
      <c r="EU565" s="166"/>
      <c r="EV565" s="166"/>
      <c r="EW565" s="166"/>
      <c r="EX565" s="289"/>
    </row>
    <row r="566" spans="1:157" ht="13" customHeight="1">
      <c r="A566" s="160" t="s">
        <v>2172</v>
      </c>
      <c r="B566" s="160">
        <v>12449</v>
      </c>
      <c r="C566" s="160">
        <v>27676</v>
      </c>
      <c r="D566" s="160">
        <v>686469</v>
      </c>
      <c r="E566" s="160" t="s">
        <v>2170</v>
      </c>
      <c r="G566" s="175"/>
      <c r="H566" s="162" t="s">
        <v>3112</v>
      </c>
      <c r="I566" s="162" t="s">
        <v>3113</v>
      </c>
      <c r="J566" s="160">
        <v>26</v>
      </c>
      <c r="K566" s="161">
        <v>3</v>
      </c>
      <c r="L566" s="161" t="s">
        <v>46</v>
      </c>
      <c r="Z566" s="163">
        <v>131</v>
      </c>
      <c r="AA566" s="163">
        <v>554</v>
      </c>
      <c r="AB566" s="163">
        <v>496</v>
      </c>
      <c r="AC566" s="163">
        <v>130</v>
      </c>
      <c r="AD566" s="163">
        <v>79</v>
      </c>
      <c r="AE566" s="163">
        <v>30</v>
      </c>
      <c r="AF566" s="163">
        <v>2</v>
      </c>
      <c r="AG566" s="163">
        <v>19</v>
      </c>
      <c r="AH566" s="163">
        <v>64</v>
      </c>
      <c r="AI566" s="163">
        <v>97</v>
      </c>
      <c r="AJ566" s="163">
        <v>1</v>
      </c>
      <c r="AK566" s="163">
        <v>0</v>
      </c>
      <c r="AL566" s="163">
        <v>40</v>
      </c>
      <c r="AM566" s="163">
        <v>1</v>
      </c>
      <c r="AN566" s="163">
        <v>71</v>
      </c>
      <c r="AO566" s="163">
        <v>4</v>
      </c>
      <c r="AP566" s="163">
        <v>13</v>
      </c>
      <c r="AQ566" s="163">
        <v>1</v>
      </c>
      <c r="AR566" s="163">
        <v>12</v>
      </c>
      <c r="AS566" s="283">
        <v>7.2202165999999998E-2</v>
      </c>
      <c r="AT566" s="283">
        <v>0.12815884399999999</v>
      </c>
      <c r="AU566" s="283">
        <v>0.47152620000000001</v>
      </c>
      <c r="AV566" s="283">
        <v>0.17539863</v>
      </c>
      <c r="AW566" s="283">
        <v>7.0615029999999995E-2</v>
      </c>
      <c r="AX566" s="283">
        <v>0.45785877000000003</v>
      </c>
      <c r="AY566" s="363">
        <v>112.17100000000001</v>
      </c>
      <c r="AZ566" s="283">
        <v>5.9456929999999998E-2</v>
      </c>
      <c r="BA566" s="283">
        <v>0.39497716799999999</v>
      </c>
      <c r="BB566" s="283">
        <v>0.17579908599999999</v>
      </c>
      <c r="BC566" s="283">
        <v>0.42922374400000002</v>
      </c>
      <c r="BD566" s="164">
        <v>0.26491646699999999</v>
      </c>
      <c r="BE566" s="164">
        <v>0.26209677399999998</v>
      </c>
      <c r="BF566" s="164">
        <v>0.31464737700000001</v>
      </c>
      <c r="BG566" s="164">
        <v>0.44556451600000002</v>
      </c>
      <c r="BH566" s="164">
        <v>0.76021189300000003</v>
      </c>
      <c r="BI566" s="164">
        <v>0.18346774199999999</v>
      </c>
      <c r="BJ566" s="165">
        <v>118.531731574256</v>
      </c>
      <c r="BK566" s="164">
        <v>0.32457939027875998</v>
      </c>
      <c r="BL566" s="165">
        <v>6.4210042352715302</v>
      </c>
      <c r="BM566" s="165">
        <v>71.226855918292102</v>
      </c>
      <c r="BN566" s="165">
        <v>107.63779265315701</v>
      </c>
      <c r="BO566" s="165">
        <v>0.48533633948675498</v>
      </c>
      <c r="BP566" s="165">
        <v>-1.44110903143882</v>
      </c>
      <c r="BQ566" s="165">
        <v>14.291298382908201</v>
      </c>
      <c r="BR566" s="165">
        <v>3.4004277582207498</v>
      </c>
      <c r="BS566" s="289">
        <v>1.4759728498397799</v>
      </c>
      <c r="BT566" s="297"/>
      <c r="BU566" s="284"/>
      <c r="BV566" s="298"/>
      <c r="BW566" s="297"/>
      <c r="BX566" s="297"/>
      <c r="BY566" s="297"/>
      <c r="BZ566" s="297"/>
      <c r="CA566" s="284"/>
      <c r="CB566" s="298"/>
      <c r="CC566" s="297">
        <v>103</v>
      </c>
      <c r="CD566" s="284">
        <v>893</v>
      </c>
      <c r="CE566" s="352">
        <v>-3</v>
      </c>
      <c r="CF566" s="298">
        <v>2</v>
      </c>
      <c r="CG566" s="297"/>
      <c r="CH566" s="284"/>
      <c r="CI566" s="352"/>
      <c r="CJ566" s="298"/>
      <c r="CK566" s="297"/>
      <c r="CL566" s="284"/>
      <c r="CM566" s="352"/>
      <c r="CN566" s="298"/>
      <c r="CO566" s="297"/>
      <c r="CP566" s="284"/>
      <c r="CQ566" s="352"/>
      <c r="CR566" s="298"/>
      <c r="CS566" s="297"/>
      <c r="CT566" s="284"/>
      <c r="CU566" s="352"/>
      <c r="CV566" s="352"/>
      <c r="CW566" s="298"/>
      <c r="CX566" s="297"/>
      <c r="CY566" s="284"/>
      <c r="CZ566" s="352"/>
      <c r="DA566" s="352"/>
      <c r="DB566" s="298"/>
      <c r="DC566" s="297"/>
      <c r="DD566" s="284"/>
      <c r="DE566" s="352"/>
      <c r="DF566" s="352"/>
      <c r="DG566" s="298"/>
      <c r="DH566" s="320">
        <v>-3</v>
      </c>
      <c r="DI566" s="319">
        <v>-7.5938541889190603</v>
      </c>
      <c r="DP566" s="165"/>
      <c r="DQ566" s="165"/>
      <c r="DR566" s="165"/>
      <c r="ED566" s="165"/>
      <c r="EE566" s="165"/>
      <c r="EF566" s="165"/>
      <c r="EG566" s="165"/>
      <c r="EH566" s="166"/>
      <c r="EI566" s="165"/>
      <c r="EJ566" s="164"/>
      <c r="EK566" s="164"/>
      <c r="EL566" s="283"/>
      <c r="EM566" s="283"/>
      <c r="EN566" s="283"/>
      <c r="EO566" s="283"/>
      <c r="EP566" s="283"/>
      <c r="EQ566" s="283"/>
      <c r="ER566" s="165"/>
      <c r="ES566" s="166"/>
      <c r="ET566" s="166"/>
      <c r="EU566" s="166"/>
      <c r="EV566" s="166"/>
      <c r="EW566" s="166"/>
      <c r="EX566" s="289"/>
    </row>
    <row r="567" spans="1:157" ht="13" customHeight="1">
      <c r="A567" s="160" t="s">
        <v>2172</v>
      </c>
      <c r="B567" s="160">
        <v>11279</v>
      </c>
      <c r="C567" s="160">
        <v>22514</v>
      </c>
      <c r="D567" s="160">
        <v>671213</v>
      </c>
      <c r="E567" s="160" t="s">
        <v>609</v>
      </c>
      <c r="G567" s="175"/>
      <c r="H567" s="162" t="s">
        <v>3012</v>
      </c>
      <c r="I567" s="162" t="s">
        <v>1804</v>
      </c>
      <c r="J567" s="160">
        <v>24</v>
      </c>
      <c r="K567" s="161">
        <v>3</v>
      </c>
      <c r="L567" s="161" t="s">
        <v>46</v>
      </c>
      <c r="Z567" s="163">
        <v>63</v>
      </c>
      <c r="AA567" s="163">
        <v>243</v>
      </c>
      <c r="AB567" s="163">
        <v>212</v>
      </c>
      <c r="AC567" s="163">
        <v>51</v>
      </c>
      <c r="AD567" s="163">
        <v>30</v>
      </c>
      <c r="AE567" s="163">
        <v>8</v>
      </c>
      <c r="AF567" s="163">
        <v>0</v>
      </c>
      <c r="AG567" s="163">
        <v>13</v>
      </c>
      <c r="AH567" s="163">
        <v>28</v>
      </c>
      <c r="AI567" s="163">
        <v>32</v>
      </c>
      <c r="AJ567" s="163">
        <v>0</v>
      </c>
      <c r="AK567" s="163">
        <v>1</v>
      </c>
      <c r="AL567" s="163">
        <v>30</v>
      </c>
      <c r="AM567" s="163">
        <v>4</v>
      </c>
      <c r="AN567" s="163">
        <v>77</v>
      </c>
      <c r="AO567" s="163">
        <v>1</v>
      </c>
      <c r="AP567" s="163">
        <v>0</v>
      </c>
      <c r="AQ567" s="163">
        <v>0</v>
      </c>
      <c r="AR567" s="163">
        <v>6</v>
      </c>
      <c r="AS567" s="283">
        <v>0.12345679</v>
      </c>
      <c r="AT567" s="283">
        <v>0.31687242700000001</v>
      </c>
      <c r="AU567" s="283">
        <v>0.38518519000000001</v>
      </c>
      <c r="AV567" s="283">
        <v>0.22962963</v>
      </c>
      <c r="AW567" s="283">
        <v>0.13333333</v>
      </c>
      <c r="AX567" s="283">
        <v>0.45185185</v>
      </c>
      <c r="AY567" s="363">
        <v>112.02</v>
      </c>
      <c r="AZ567" s="283">
        <v>0.13810484000000001</v>
      </c>
      <c r="BA567" s="283">
        <v>0.42222222199999998</v>
      </c>
      <c r="BB567" s="283">
        <v>0.19259259200000001</v>
      </c>
      <c r="BC567" s="283">
        <v>0.38518518499999999</v>
      </c>
      <c r="BD567" s="164">
        <v>0.31147540899999998</v>
      </c>
      <c r="BE567" s="164">
        <v>0.24056603700000001</v>
      </c>
      <c r="BF567" s="164">
        <v>0.33744855899999998</v>
      </c>
      <c r="BG567" s="164">
        <v>0.46226414999999998</v>
      </c>
      <c r="BH567" s="164">
        <v>0.79971270900000002</v>
      </c>
      <c r="BI567" s="164">
        <v>0.221698113</v>
      </c>
      <c r="BJ567" s="165">
        <v>143.23096220715999</v>
      </c>
      <c r="BK567" s="164">
        <v>0.34213148724583903</v>
      </c>
      <c r="BL567" s="165">
        <v>6.2492914540579996</v>
      </c>
      <c r="BM567" s="165">
        <v>34.674962860148199</v>
      </c>
      <c r="BN567" s="165">
        <v>118.657391581347</v>
      </c>
      <c r="BO567" s="165">
        <v>-0.89570872706698001</v>
      </c>
      <c r="BP567" s="165">
        <v>-2.1599583551287602</v>
      </c>
      <c r="BQ567" s="165">
        <v>5.8631992543468696</v>
      </c>
      <c r="BR567" s="165">
        <v>3.02759775946648</v>
      </c>
      <c r="BS567" s="289">
        <v>0.60553790710622601</v>
      </c>
      <c r="BT567" s="297"/>
      <c r="BU567" s="284"/>
      <c r="BV567" s="298"/>
      <c r="BW567" s="297"/>
      <c r="BX567" s="297"/>
      <c r="BY567" s="297"/>
      <c r="BZ567" s="297"/>
      <c r="CA567" s="284"/>
      <c r="CB567" s="298"/>
      <c r="CC567" s="297">
        <v>60</v>
      </c>
      <c r="CD567" s="284">
        <v>503</v>
      </c>
      <c r="CE567" s="352">
        <v>-2</v>
      </c>
      <c r="CF567" s="298">
        <v>-2</v>
      </c>
      <c r="CG567" s="297"/>
      <c r="CH567" s="284"/>
      <c r="CI567" s="352"/>
      <c r="CJ567" s="298"/>
      <c r="CK567" s="297"/>
      <c r="CL567" s="284"/>
      <c r="CM567" s="352"/>
      <c r="CN567" s="298"/>
      <c r="CO567" s="297"/>
      <c r="CP567" s="284"/>
      <c r="CQ567" s="352"/>
      <c r="CR567" s="298"/>
      <c r="CS567" s="297"/>
      <c r="CT567" s="284"/>
      <c r="CU567" s="352"/>
      <c r="CV567" s="352"/>
      <c r="CW567" s="298"/>
      <c r="CX567" s="297"/>
      <c r="CY567" s="284"/>
      <c r="CZ567" s="352"/>
      <c r="DA567" s="352"/>
      <c r="DB567" s="298"/>
      <c r="DC567" s="297"/>
      <c r="DD567" s="284"/>
      <c r="DE567" s="352"/>
      <c r="DF567" s="352"/>
      <c r="DG567" s="298"/>
      <c r="DH567" s="320">
        <v>-2</v>
      </c>
      <c r="DI567" s="319">
        <v>-5.2723193168640101</v>
      </c>
      <c r="DP567" s="165"/>
      <c r="DQ567" s="165"/>
      <c r="DR567" s="165"/>
      <c r="ED567" s="165"/>
      <c r="EE567" s="165"/>
      <c r="EF567" s="165"/>
      <c r="EG567" s="165"/>
      <c r="EH567" s="166"/>
      <c r="EI567" s="165"/>
      <c r="EJ567" s="164"/>
      <c r="EK567" s="164"/>
      <c r="EL567" s="283"/>
      <c r="EM567" s="283"/>
      <c r="EN567" s="283"/>
      <c r="EO567" s="283"/>
      <c r="EP567" s="283"/>
      <c r="EQ567" s="283"/>
      <c r="ER567" s="165"/>
      <c r="ES567" s="166"/>
      <c r="ET567" s="166"/>
      <c r="EU567" s="166"/>
      <c r="EV567" s="166"/>
      <c r="EW567" s="166"/>
      <c r="EX567" s="289"/>
    </row>
    <row r="568" spans="1:157" ht="13" customHeight="1">
      <c r="A568" s="160" t="s">
        <v>2172</v>
      </c>
      <c r="B568" s="160">
        <v>9704</v>
      </c>
      <c r="C568" s="160">
        <v>11342</v>
      </c>
      <c r="E568" s="160" t="s">
        <v>354</v>
      </c>
      <c r="G568" s="175"/>
      <c r="H568" s="168" t="s">
        <v>707</v>
      </c>
      <c r="I568" s="169" t="s">
        <v>3345</v>
      </c>
      <c r="J568" s="170">
        <v>33</v>
      </c>
      <c r="K568" s="161">
        <v>3</v>
      </c>
      <c r="L568" s="161" t="s">
        <v>837</v>
      </c>
      <c r="Z568" s="163"/>
      <c r="AS568" s="283"/>
      <c r="AT568" s="283"/>
      <c r="AU568" s="283"/>
      <c r="AV568" s="283"/>
      <c r="AW568" s="283"/>
      <c r="AX568" s="283"/>
      <c r="AY568" s="165"/>
      <c r="AZ568" s="283"/>
      <c r="BA568" s="283"/>
      <c r="BB568" s="283"/>
      <c r="BC568" s="283"/>
      <c r="BD568" s="164"/>
      <c r="BE568" s="164"/>
      <c r="BF568" s="164"/>
      <c r="BG568" s="164"/>
      <c r="BH568" s="164"/>
      <c r="BI568" s="164"/>
      <c r="BJ568" s="164"/>
      <c r="BK568" s="164"/>
      <c r="BL568" s="165"/>
      <c r="BM568" s="165"/>
      <c r="BN568" s="165"/>
      <c r="BO568" s="165"/>
      <c r="BP568" s="165"/>
      <c r="BQ568" s="165"/>
      <c r="BR568" s="165"/>
      <c r="BS568" s="289"/>
      <c r="BT568" s="297"/>
      <c r="BU568" s="284"/>
      <c r="BV568" s="298"/>
      <c r="BW568" s="297"/>
      <c r="BX568" s="297"/>
      <c r="BY568" s="297"/>
      <c r="BZ568" s="297"/>
      <c r="CA568" s="284"/>
      <c r="CB568" s="298"/>
      <c r="CC568" s="297"/>
      <c r="CD568" s="284"/>
      <c r="CE568" s="352"/>
      <c r="CF568" s="298"/>
      <c r="CG568" s="297"/>
      <c r="CH568" s="284"/>
      <c r="CI568" s="352"/>
      <c r="CJ568" s="298"/>
      <c r="CK568" s="297"/>
      <c r="CL568" s="284"/>
      <c r="CM568" s="352"/>
      <c r="CN568" s="298"/>
      <c r="CO568" s="297"/>
      <c r="CP568" s="284"/>
      <c r="CQ568" s="352"/>
      <c r="CR568" s="298"/>
      <c r="CS568" s="297"/>
      <c r="CT568" s="284"/>
      <c r="CU568" s="352"/>
      <c r="CV568" s="352"/>
      <c r="CW568" s="298"/>
      <c r="CX568" s="297"/>
      <c r="CY568" s="284"/>
      <c r="CZ568" s="352"/>
      <c r="DA568" s="352"/>
      <c r="DB568" s="298"/>
      <c r="DC568" s="297"/>
      <c r="DD568" s="284"/>
      <c r="DE568" s="352"/>
      <c r="DF568" s="352"/>
      <c r="DG568" s="298"/>
      <c r="DH568" s="320"/>
      <c r="DI568" s="319"/>
      <c r="DP568" s="165"/>
      <c r="DQ568" s="165"/>
      <c r="DR568" s="165"/>
      <c r="ED568" s="165"/>
      <c r="EE568" s="165"/>
      <c r="EF568" s="165"/>
      <c r="EG568" s="165"/>
      <c r="EH568" s="166"/>
      <c r="EI568" s="166"/>
      <c r="EJ568" s="164"/>
      <c r="EK568" s="164"/>
      <c r="EL568" s="283"/>
      <c r="EM568" s="283"/>
      <c r="EN568" s="283"/>
      <c r="EO568" s="283"/>
      <c r="EP568" s="283"/>
      <c r="EQ568" s="283"/>
      <c r="ER568" s="165"/>
      <c r="ES568" s="166"/>
      <c r="ET568" s="166"/>
      <c r="EU568" s="166"/>
      <c r="EV568" s="166"/>
      <c r="EW568" s="166"/>
      <c r="EX568" s="289"/>
    </row>
    <row r="569" spans="1:157" ht="13" customHeight="1">
      <c r="A569" s="160" t="s">
        <v>2172</v>
      </c>
      <c r="B569" s="160">
        <v>10775</v>
      </c>
      <c r="C569" s="160">
        <v>14813</v>
      </c>
      <c r="D569" s="160">
        <v>571657</v>
      </c>
      <c r="E569" s="160" t="s">
        <v>567</v>
      </c>
      <c r="G569" s="175"/>
      <c r="H569" s="168" t="s">
        <v>862</v>
      </c>
      <c r="I569" s="169" t="s">
        <v>547</v>
      </c>
      <c r="J569" s="170">
        <v>33</v>
      </c>
      <c r="K569" s="161">
        <v>4</v>
      </c>
      <c r="L569" s="161" t="s">
        <v>837</v>
      </c>
      <c r="Z569" s="163">
        <v>107</v>
      </c>
      <c r="AA569" s="163">
        <v>242</v>
      </c>
      <c r="AB569" s="163">
        <v>215</v>
      </c>
      <c r="AC569" s="163">
        <v>46</v>
      </c>
      <c r="AD569" s="163">
        <v>27</v>
      </c>
      <c r="AE569" s="163">
        <v>13</v>
      </c>
      <c r="AF569" s="163">
        <v>1</v>
      </c>
      <c r="AG569" s="163">
        <v>5</v>
      </c>
      <c r="AH569" s="163">
        <v>26</v>
      </c>
      <c r="AI569" s="163">
        <v>25</v>
      </c>
      <c r="AJ569" s="163">
        <v>3</v>
      </c>
      <c r="AK569" s="163">
        <v>5</v>
      </c>
      <c r="AL569" s="163">
        <v>19</v>
      </c>
      <c r="AM569" s="163">
        <v>1</v>
      </c>
      <c r="AN569" s="163">
        <v>49</v>
      </c>
      <c r="AO569" s="163">
        <v>6</v>
      </c>
      <c r="AP569" s="163">
        <v>2</v>
      </c>
      <c r="AQ569" s="163">
        <v>0</v>
      </c>
      <c r="AR569" s="163">
        <v>6</v>
      </c>
      <c r="AS569" s="283">
        <v>7.8512395999999998E-2</v>
      </c>
      <c r="AT569" s="283">
        <v>0.20247933800000001</v>
      </c>
      <c r="AU569" s="283">
        <v>0.39880951999999997</v>
      </c>
      <c r="AV569" s="283">
        <v>0.23214286000000001</v>
      </c>
      <c r="AW569" s="283">
        <v>5.3571430000000003E-2</v>
      </c>
      <c r="AX569" s="283">
        <v>0.29166667000000002</v>
      </c>
      <c r="AY569" s="363">
        <v>108.73099999999999</v>
      </c>
      <c r="AZ569" s="283">
        <v>9.38914E-2</v>
      </c>
      <c r="BA569" s="283">
        <v>0.36309523799999999</v>
      </c>
      <c r="BB569" s="283">
        <v>0.18452380900000001</v>
      </c>
      <c r="BC569" s="283">
        <v>0.452380952</v>
      </c>
      <c r="BD569" s="164">
        <v>0.251533742</v>
      </c>
      <c r="BE569" s="164">
        <v>0.213953488</v>
      </c>
      <c r="BF569" s="164">
        <v>0.29338842900000001</v>
      </c>
      <c r="BG569" s="164">
        <v>0.353488372</v>
      </c>
      <c r="BH569" s="164">
        <v>0.646876801</v>
      </c>
      <c r="BI569" s="164">
        <v>0.139534884</v>
      </c>
      <c r="BJ569" s="165">
        <v>90.148334716698997</v>
      </c>
      <c r="BK569" s="164">
        <v>0.28496870386155299</v>
      </c>
      <c r="BL569" s="165">
        <v>-4.9103769915481701</v>
      </c>
      <c r="BM569" s="165">
        <v>23.398316342912</v>
      </c>
      <c r="BN569" s="165">
        <v>84.919415270979698</v>
      </c>
      <c r="BO569" s="165">
        <v>-0.20591100774716101</v>
      </c>
      <c r="BP569" s="165">
        <v>-3.1580085083842202</v>
      </c>
      <c r="BQ569" s="165">
        <v>5.3341092058154098</v>
      </c>
      <c r="BR569" s="165">
        <v>-7.3338033588906404</v>
      </c>
      <c r="BS569" s="289">
        <v>0.55089468814672304</v>
      </c>
      <c r="BT569" s="297"/>
      <c r="BU569" s="284"/>
      <c r="BV569" s="298"/>
      <c r="BW569" s="297"/>
      <c r="BX569" s="297"/>
      <c r="BY569" s="297"/>
      <c r="BZ569" s="297"/>
      <c r="CA569" s="284"/>
      <c r="CB569" s="298"/>
      <c r="CC569" s="297">
        <v>1</v>
      </c>
      <c r="CD569" s="284">
        <v>3</v>
      </c>
      <c r="CE569" s="352">
        <v>0</v>
      </c>
      <c r="CF569" s="298"/>
      <c r="CG569" s="297">
        <v>70</v>
      </c>
      <c r="CH569" s="284">
        <v>354.2</v>
      </c>
      <c r="CI569" s="352">
        <v>-1</v>
      </c>
      <c r="CJ569" s="298">
        <v>3</v>
      </c>
      <c r="CK569" s="297">
        <v>29</v>
      </c>
      <c r="CL569" s="284">
        <v>142</v>
      </c>
      <c r="CM569" s="352">
        <v>0</v>
      </c>
      <c r="CN569" s="298">
        <v>1</v>
      </c>
      <c r="CO569" s="297">
        <v>13</v>
      </c>
      <c r="CP569" s="284">
        <v>52.1</v>
      </c>
      <c r="CQ569" s="352">
        <v>-2</v>
      </c>
      <c r="CR569" s="298">
        <v>1</v>
      </c>
      <c r="CS569" s="297"/>
      <c r="CT569" s="284"/>
      <c r="CU569" s="352"/>
      <c r="CV569" s="352"/>
      <c r="CW569" s="298"/>
      <c r="CX569" s="297"/>
      <c r="CY569" s="284"/>
      <c r="CZ569" s="352"/>
      <c r="DA569" s="352"/>
      <c r="DB569" s="298"/>
      <c r="DC569" s="297"/>
      <c r="DD569" s="284"/>
      <c r="DE569" s="352"/>
      <c r="DF569" s="352"/>
      <c r="DG569" s="298"/>
      <c r="DH569" s="320">
        <v>-3</v>
      </c>
      <c r="DI569" s="319">
        <v>4.5933576822280804</v>
      </c>
      <c r="DP569" s="165"/>
      <c r="DQ569" s="165"/>
      <c r="DR569" s="165"/>
      <c r="ED569" s="165"/>
      <c r="EE569" s="165"/>
      <c r="EF569" s="165"/>
      <c r="EG569" s="165"/>
      <c r="EH569" s="166"/>
      <c r="EI569" s="165"/>
      <c r="EJ569" s="164"/>
      <c r="EK569" s="164"/>
      <c r="EL569" s="283"/>
      <c r="EM569" s="283"/>
      <c r="EN569" s="283"/>
      <c r="EO569" s="283"/>
      <c r="EP569" s="283"/>
      <c r="EQ569" s="283"/>
      <c r="ER569" s="165"/>
      <c r="ES569" s="166"/>
      <c r="ET569" s="166"/>
      <c r="EU569" s="166"/>
      <c r="EV569" s="166"/>
      <c r="EW569" s="166"/>
      <c r="EX569" s="289"/>
    </row>
    <row r="570" spans="1:157" ht="13" customHeight="1">
      <c r="A570" s="160" t="s">
        <v>2172</v>
      </c>
      <c r="B570" s="160">
        <v>12729</v>
      </c>
      <c r="C570" s="160">
        <v>27534</v>
      </c>
      <c r="D570" s="160">
        <v>666397</v>
      </c>
      <c r="E570" s="160" t="s">
        <v>567</v>
      </c>
      <c r="G570" s="175"/>
      <c r="H570" s="162" t="s">
        <v>3557</v>
      </c>
      <c r="I570" s="162" t="s">
        <v>3558</v>
      </c>
      <c r="J570" s="160">
        <v>25</v>
      </c>
      <c r="K570" s="161">
        <v>4</v>
      </c>
      <c r="L570" s="161" t="s">
        <v>46</v>
      </c>
      <c r="Z570" s="163">
        <v>94</v>
      </c>
      <c r="AA570" s="163">
        <v>301</v>
      </c>
      <c r="AB570" s="163">
        <v>266</v>
      </c>
      <c r="AC570" s="163">
        <v>53</v>
      </c>
      <c r="AD570" s="163">
        <v>36</v>
      </c>
      <c r="AE570" s="163">
        <v>9</v>
      </c>
      <c r="AF570" s="163">
        <v>0</v>
      </c>
      <c r="AG570" s="163">
        <v>8</v>
      </c>
      <c r="AH570" s="163">
        <v>36</v>
      </c>
      <c r="AI570" s="163">
        <v>21</v>
      </c>
      <c r="AJ570" s="163">
        <v>6</v>
      </c>
      <c r="AK570" s="163">
        <v>0</v>
      </c>
      <c r="AL570" s="163">
        <v>33</v>
      </c>
      <c r="AM570" s="163">
        <v>0</v>
      </c>
      <c r="AN570" s="163">
        <v>102</v>
      </c>
      <c r="AO570" s="163">
        <v>2</v>
      </c>
      <c r="AP570" s="163">
        <v>0</v>
      </c>
      <c r="AQ570" s="163">
        <v>0</v>
      </c>
      <c r="AR570" s="163">
        <v>2</v>
      </c>
      <c r="AS570" s="283">
        <v>0.109634551</v>
      </c>
      <c r="AT570" s="283">
        <v>0.33887043100000003</v>
      </c>
      <c r="AU570" s="283">
        <v>0.37195122000000003</v>
      </c>
      <c r="AV570" s="283">
        <v>0.29878049000000001</v>
      </c>
      <c r="AW570" s="283">
        <v>9.7560980000000005E-2</v>
      </c>
      <c r="AX570" s="283">
        <v>0.37804877999999997</v>
      </c>
      <c r="AY570" s="363">
        <v>110.172</v>
      </c>
      <c r="AZ570" s="283">
        <v>0.11488673000000001</v>
      </c>
      <c r="BA570" s="283">
        <v>0.43902438999999999</v>
      </c>
      <c r="BB570" s="283">
        <v>0.237804878</v>
      </c>
      <c r="BC570" s="283">
        <v>0.32317073099999999</v>
      </c>
      <c r="BD570" s="164">
        <v>0.28846153800000002</v>
      </c>
      <c r="BE570" s="164">
        <v>0.19924812</v>
      </c>
      <c r="BF570" s="164">
        <v>0.292358803</v>
      </c>
      <c r="BG570" s="164">
        <v>0.32330827000000001</v>
      </c>
      <c r="BH570" s="164">
        <v>0.61566707300000001</v>
      </c>
      <c r="BI570" s="164">
        <v>0.12406014999999999</v>
      </c>
      <c r="BJ570" s="165">
        <v>80.150680651326496</v>
      </c>
      <c r="BK570" s="164">
        <v>0.27777470920568997</v>
      </c>
      <c r="BL570" s="165">
        <v>-7.8503736841610303</v>
      </c>
      <c r="BM570" s="165">
        <v>27.360025876469201</v>
      </c>
      <c r="BN570" s="165">
        <v>79.859012516694094</v>
      </c>
      <c r="BO570" s="165">
        <v>-0.217311732641876</v>
      </c>
      <c r="BP570" s="165">
        <v>-0.23662028461694701</v>
      </c>
      <c r="BQ570" s="165">
        <v>0.211759068106605</v>
      </c>
      <c r="BR570" s="165">
        <v>-7.17331948756489</v>
      </c>
      <c r="BS570" s="289">
        <v>2.18699957735486E-2</v>
      </c>
      <c r="BT570" s="297"/>
      <c r="BU570" s="284"/>
      <c r="BV570" s="298"/>
      <c r="BW570" s="297"/>
      <c r="BX570" s="297"/>
      <c r="BY570" s="297"/>
      <c r="BZ570" s="297"/>
      <c r="CA570" s="284"/>
      <c r="CB570" s="298"/>
      <c r="CC570" s="297">
        <v>1</v>
      </c>
      <c r="CD570" s="284">
        <v>2</v>
      </c>
      <c r="CE570" s="352">
        <v>0</v>
      </c>
      <c r="CF570" s="298"/>
      <c r="CG570" s="297">
        <v>90</v>
      </c>
      <c r="CH570" s="284">
        <v>622.1</v>
      </c>
      <c r="CI570" s="352">
        <v>-6</v>
      </c>
      <c r="CJ570" s="298">
        <v>-3</v>
      </c>
      <c r="CK570" s="297"/>
      <c r="CL570" s="284"/>
      <c r="CM570" s="352"/>
      <c r="CN570" s="298"/>
      <c r="CO570" s="297"/>
      <c r="CP570" s="284"/>
      <c r="CQ570" s="352"/>
      <c r="CR570" s="298"/>
      <c r="CS570" s="297"/>
      <c r="CT570" s="284"/>
      <c r="CU570" s="352"/>
      <c r="CV570" s="352"/>
      <c r="CW570" s="298"/>
      <c r="CX570" s="297"/>
      <c r="CY570" s="284"/>
      <c r="CZ570" s="352"/>
      <c r="DA570" s="352"/>
      <c r="DB570" s="298"/>
      <c r="DC570" s="297"/>
      <c r="DD570" s="284"/>
      <c r="DE570" s="352"/>
      <c r="DF570" s="352"/>
      <c r="DG570" s="298"/>
      <c r="DH570" s="320">
        <v>-6</v>
      </c>
      <c r="DI570" s="319">
        <v>-2.6580661535262999</v>
      </c>
      <c r="DP570" s="165"/>
      <c r="DQ570" s="165"/>
      <c r="DR570" s="165"/>
      <c r="ED570" s="165"/>
      <c r="EE570" s="165"/>
      <c r="EF570" s="165"/>
      <c r="EG570" s="165"/>
      <c r="EH570" s="166"/>
      <c r="EI570" s="165"/>
      <c r="EJ570" s="164"/>
      <c r="EK570" s="164"/>
      <c r="EL570" s="283"/>
      <c r="EM570" s="283"/>
      <c r="EN570" s="283"/>
      <c r="EO570" s="283"/>
      <c r="EP570" s="283"/>
      <c r="EQ570" s="283"/>
      <c r="ER570" s="165"/>
      <c r="ES570" s="166"/>
      <c r="ET570" s="166"/>
      <c r="EU570" s="166"/>
      <c r="EV570" s="166"/>
      <c r="EW570" s="166"/>
      <c r="EX570" s="289"/>
    </row>
    <row r="571" spans="1:157" ht="13" customHeight="1">
      <c r="A571" s="160" t="s">
        <v>2172</v>
      </c>
      <c r="B571" s="160">
        <v>11365</v>
      </c>
      <c r="C571" s="160">
        <v>21618</v>
      </c>
      <c r="D571" s="160">
        <v>664761</v>
      </c>
      <c r="E571" s="160" t="s">
        <v>13</v>
      </c>
      <c r="G571" s="175"/>
      <c r="H571" s="162" t="s">
        <v>1631</v>
      </c>
      <c r="I571" s="162" t="s">
        <v>904</v>
      </c>
      <c r="J571" s="161">
        <v>27</v>
      </c>
      <c r="K571" s="161">
        <v>5</v>
      </c>
      <c r="L571" s="161" t="s">
        <v>837</v>
      </c>
      <c r="Z571" s="163">
        <v>143</v>
      </c>
      <c r="AA571" s="163">
        <v>606</v>
      </c>
      <c r="AB571" s="163">
        <v>554</v>
      </c>
      <c r="AC571" s="163">
        <v>155</v>
      </c>
      <c r="AD571" s="163">
        <v>94</v>
      </c>
      <c r="AE571" s="163">
        <v>44</v>
      </c>
      <c r="AF571" s="163">
        <v>2</v>
      </c>
      <c r="AG571" s="163">
        <v>15</v>
      </c>
      <c r="AH571" s="163">
        <v>62</v>
      </c>
      <c r="AI571" s="163">
        <v>97</v>
      </c>
      <c r="AJ571" s="163">
        <v>5</v>
      </c>
      <c r="AK571" s="163">
        <v>2</v>
      </c>
      <c r="AL571" s="163">
        <v>40</v>
      </c>
      <c r="AM571" s="163">
        <v>2</v>
      </c>
      <c r="AN571" s="163">
        <v>86</v>
      </c>
      <c r="AO571" s="163">
        <v>6</v>
      </c>
      <c r="AP571" s="163">
        <v>6</v>
      </c>
      <c r="AQ571" s="163">
        <v>0</v>
      </c>
      <c r="AR571" s="163">
        <v>18</v>
      </c>
      <c r="AS571" s="283">
        <v>6.6006599999999999E-2</v>
      </c>
      <c r="AT571" s="283">
        <v>0.141914191</v>
      </c>
      <c r="AU571" s="283">
        <v>0.36075949000000002</v>
      </c>
      <c r="AV571" s="283">
        <v>0.26793249000000002</v>
      </c>
      <c r="AW571" s="283">
        <v>6.5400840000000002E-2</v>
      </c>
      <c r="AX571" s="283">
        <v>0.45147679000000002</v>
      </c>
      <c r="AY571" s="363">
        <v>110.80200000000001</v>
      </c>
      <c r="AZ571" s="283">
        <v>7.6307109999999997E-2</v>
      </c>
      <c r="BA571" s="283">
        <v>0.459915611</v>
      </c>
      <c r="BB571" s="283">
        <v>0.210970464</v>
      </c>
      <c r="BC571" s="283">
        <v>0.329113924</v>
      </c>
      <c r="BD571" s="164">
        <v>0.30501089300000001</v>
      </c>
      <c r="BE571" s="164">
        <v>0.27978339299999999</v>
      </c>
      <c r="BF571" s="164">
        <v>0.33168316799999997</v>
      </c>
      <c r="BG571" s="164">
        <v>0.44765342899999999</v>
      </c>
      <c r="BH571" s="164">
        <v>0.77933659700000002</v>
      </c>
      <c r="BI571" s="164">
        <v>0.167870036</v>
      </c>
      <c r="BJ571" s="165">
        <v>106.872047499828</v>
      </c>
      <c r="BK571" s="164">
        <v>0.33527903821294602</v>
      </c>
      <c r="BL571" s="165">
        <v>12.2424020986616</v>
      </c>
      <c r="BM571" s="165">
        <v>83.131113506442205</v>
      </c>
      <c r="BN571" s="165">
        <v>114.742806419357</v>
      </c>
      <c r="BO571" s="165">
        <v>0.803717944998108</v>
      </c>
      <c r="BP571" s="165">
        <v>-2.6338023245334599</v>
      </c>
      <c r="BQ571" s="165">
        <v>33.888721515478899</v>
      </c>
      <c r="BR571" s="165">
        <v>8.0497103999912394</v>
      </c>
      <c r="BS571" s="289">
        <v>3.4999502167310799</v>
      </c>
      <c r="BT571" s="297"/>
      <c r="BU571" s="284"/>
      <c r="BV571" s="298"/>
      <c r="BW571" s="297"/>
      <c r="BX571" s="297"/>
      <c r="BY571" s="297"/>
      <c r="BZ571" s="297"/>
      <c r="CA571" s="284"/>
      <c r="CB571" s="298"/>
      <c r="CC571" s="297">
        <v>14</v>
      </c>
      <c r="CD571" s="284">
        <v>98.1</v>
      </c>
      <c r="CE571" s="352">
        <v>-2</v>
      </c>
      <c r="CF571" s="298">
        <v>2</v>
      </c>
      <c r="CG571" s="297"/>
      <c r="CH571" s="284"/>
      <c r="CI571" s="352"/>
      <c r="CJ571" s="298"/>
      <c r="CK571" s="297">
        <v>128</v>
      </c>
      <c r="CL571" s="284">
        <v>1096</v>
      </c>
      <c r="CM571" s="352">
        <v>1</v>
      </c>
      <c r="CN571" s="298">
        <v>4</v>
      </c>
      <c r="CO571" s="297"/>
      <c r="CP571" s="284"/>
      <c r="CQ571" s="352"/>
      <c r="CR571" s="298"/>
      <c r="CS571" s="297"/>
      <c r="CT571" s="284"/>
      <c r="CU571" s="352"/>
      <c r="CV571" s="352"/>
      <c r="CW571" s="298"/>
      <c r="CX571" s="297"/>
      <c r="CY571" s="284"/>
      <c r="CZ571" s="352"/>
      <c r="DA571" s="352"/>
      <c r="DB571" s="298"/>
      <c r="DC571" s="297"/>
      <c r="DD571" s="284"/>
      <c r="DE571" s="352"/>
      <c r="DF571" s="352"/>
      <c r="DG571" s="298"/>
      <c r="DH571" s="320">
        <v>-1</v>
      </c>
      <c r="DI571" s="319">
        <v>5.6872481703758204</v>
      </c>
      <c r="DP571" s="165"/>
      <c r="DQ571" s="165"/>
      <c r="DR571" s="165"/>
      <c r="ED571" s="165"/>
      <c r="EE571" s="165"/>
      <c r="EF571" s="165"/>
      <c r="EG571" s="165"/>
      <c r="EH571" s="166"/>
      <c r="EI571" s="165"/>
      <c r="EJ571" s="164"/>
      <c r="EK571" s="164"/>
      <c r="EL571" s="283"/>
      <c r="EM571" s="283"/>
      <c r="EN571" s="283"/>
      <c r="EO571" s="283"/>
      <c r="EP571" s="283"/>
      <c r="EQ571" s="283"/>
      <c r="ER571" s="165"/>
      <c r="ES571" s="166"/>
      <c r="ET571" s="166"/>
      <c r="EU571" s="166"/>
      <c r="EV571" s="166"/>
      <c r="EW571" s="166"/>
      <c r="EX571" s="289"/>
    </row>
    <row r="572" spans="1:157" ht="13" customHeight="1">
      <c r="A572" s="160" t="s">
        <v>2172</v>
      </c>
      <c r="B572" s="160">
        <v>10234</v>
      </c>
      <c r="C572" s="160">
        <v>18314</v>
      </c>
      <c r="D572" s="160">
        <v>621020</v>
      </c>
      <c r="E572" s="160" t="s">
        <v>129</v>
      </c>
      <c r="G572" s="175"/>
      <c r="H572" s="168" t="s">
        <v>955</v>
      </c>
      <c r="I572" s="169" t="s">
        <v>956</v>
      </c>
      <c r="J572" s="170">
        <v>30</v>
      </c>
      <c r="K572" s="161">
        <v>6</v>
      </c>
      <c r="L572" s="161" t="s">
        <v>837</v>
      </c>
      <c r="Z572" s="163">
        <v>149</v>
      </c>
      <c r="AA572" s="163">
        <v>593</v>
      </c>
      <c r="AB572" s="163">
        <v>534</v>
      </c>
      <c r="AC572" s="163">
        <v>129</v>
      </c>
      <c r="AD572" s="163">
        <v>84</v>
      </c>
      <c r="AE572" s="163">
        <v>27</v>
      </c>
      <c r="AF572" s="163">
        <v>2</v>
      </c>
      <c r="AG572" s="163">
        <v>16</v>
      </c>
      <c r="AH572" s="163">
        <v>82</v>
      </c>
      <c r="AI572" s="163">
        <v>66</v>
      </c>
      <c r="AJ572" s="163">
        <v>19</v>
      </c>
      <c r="AK572" s="163">
        <v>3</v>
      </c>
      <c r="AL572" s="163">
        <v>54</v>
      </c>
      <c r="AM572" s="163">
        <v>2</v>
      </c>
      <c r="AN572" s="163">
        <v>144</v>
      </c>
      <c r="AO572" s="163">
        <v>2</v>
      </c>
      <c r="AP572" s="163">
        <v>3</v>
      </c>
      <c r="AQ572" s="163">
        <v>0</v>
      </c>
      <c r="AR572" s="163">
        <v>7</v>
      </c>
      <c r="AS572" s="283">
        <v>9.1062394000000005E-2</v>
      </c>
      <c r="AT572" s="283">
        <v>0.24283305199999999</v>
      </c>
      <c r="AU572" s="283">
        <v>0.46055980000000002</v>
      </c>
      <c r="AV572" s="283">
        <v>0.18829517000000001</v>
      </c>
      <c r="AW572" s="283">
        <v>9.1603050000000005E-2</v>
      </c>
      <c r="AX572" s="283">
        <v>0.42493639</v>
      </c>
      <c r="AY572" s="363">
        <v>109.761</v>
      </c>
      <c r="AZ572" s="283">
        <v>0.13141162000000001</v>
      </c>
      <c r="BA572" s="283">
        <v>0.49872773500000001</v>
      </c>
      <c r="BB572" s="283">
        <v>0.16793893100000001</v>
      </c>
      <c r="BC572" s="283">
        <v>0.33333333300000001</v>
      </c>
      <c r="BD572" s="164">
        <v>0.299734748</v>
      </c>
      <c r="BE572" s="164">
        <v>0.24157303299999999</v>
      </c>
      <c r="BF572" s="164">
        <v>0.31197301799999999</v>
      </c>
      <c r="BG572" s="164">
        <v>0.389513108</v>
      </c>
      <c r="BH572" s="164">
        <v>0.70148612600000004</v>
      </c>
      <c r="BI572" s="164">
        <v>0.147940075</v>
      </c>
      <c r="BJ572" s="165">
        <v>94.183924059730302</v>
      </c>
      <c r="BK572" s="164">
        <v>0.30656940884598199</v>
      </c>
      <c r="BL572" s="165">
        <v>-1.7228198727398201</v>
      </c>
      <c r="BM572" s="165">
        <v>67.6451766038508</v>
      </c>
      <c r="BN572" s="165">
        <v>98.554345043436797</v>
      </c>
      <c r="BO572" s="165">
        <v>0.35671666405200098</v>
      </c>
      <c r="BP572" s="165">
        <v>4.43569976091384</v>
      </c>
      <c r="BQ572" s="165">
        <v>42.054194480805499</v>
      </c>
      <c r="BR572" s="165">
        <v>3.4105657855243301</v>
      </c>
      <c r="BS572" s="289">
        <v>4.3432617255955597</v>
      </c>
      <c r="BT572" s="297"/>
      <c r="BU572" s="284"/>
      <c r="BV572" s="298"/>
      <c r="BW572" s="297"/>
      <c r="BX572" s="297"/>
      <c r="BY572" s="297"/>
      <c r="BZ572" s="297"/>
      <c r="CA572" s="284"/>
      <c r="CB572" s="298"/>
      <c r="CC572" s="297"/>
      <c r="CD572" s="284"/>
      <c r="CE572" s="352"/>
      <c r="CF572" s="298"/>
      <c r="CG572" s="297"/>
      <c r="CH572" s="284"/>
      <c r="CI572" s="352"/>
      <c r="CJ572" s="298"/>
      <c r="CK572" s="297"/>
      <c r="CL572" s="284"/>
      <c r="CM572" s="352"/>
      <c r="CN572" s="298"/>
      <c r="CO572" s="297">
        <v>148</v>
      </c>
      <c r="CP572" s="284">
        <v>1273.0999999999999</v>
      </c>
      <c r="CQ572" s="352">
        <v>7</v>
      </c>
      <c r="CR572" s="298">
        <v>17</v>
      </c>
      <c r="CS572" s="297"/>
      <c r="CT572" s="284"/>
      <c r="CU572" s="352"/>
      <c r="CV572" s="352"/>
      <c r="CW572" s="298"/>
      <c r="CX572" s="297"/>
      <c r="CY572" s="284"/>
      <c r="CZ572" s="352"/>
      <c r="DA572" s="352"/>
      <c r="DB572" s="298"/>
      <c r="DC572" s="297"/>
      <c r="DD572" s="284"/>
      <c r="DE572" s="352"/>
      <c r="DF572" s="352"/>
      <c r="DG572" s="298"/>
      <c r="DH572" s="320">
        <v>7</v>
      </c>
      <c r="DI572" s="319">
        <v>18.924164295196501</v>
      </c>
      <c r="DP572" s="165"/>
      <c r="DQ572" s="165"/>
      <c r="DR572" s="165"/>
      <c r="ED572" s="165"/>
      <c r="EE572" s="165"/>
      <c r="EF572" s="165"/>
      <c r="EG572" s="165"/>
      <c r="EH572" s="166"/>
      <c r="EI572" s="165"/>
      <c r="EJ572" s="164"/>
      <c r="EK572" s="164"/>
      <c r="EL572" s="283"/>
      <c r="EM572" s="283"/>
      <c r="EN572" s="283"/>
      <c r="EO572" s="283"/>
      <c r="EP572" s="283"/>
      <c r="EQ572" s="283"/>
      <c r="ER572" s="165"/>
      <c r="ES572" s="166"/>
      <c r="ET572" s="166"/>
      <c r="EU572" s="166"/>
      <c r="EV572" s="166"/>
      <c r="EW572" s="166"/>
      <c r="EX572" s="289"/>
    </row>
    <row r="573" spans="1:157" ht="13" customHeight="1">
      <c r="A573" s="160" t="s">
        <v>2172</v>
      </c>
      <c r="B573" s="160">
        <v>10564</v>
      </c>
      <c r="C573" s="160">
        <v>17696</v>
      </c>
      <c r="D573" s="160">
        <v>621028</v>
      </c>
      <c r="E573" s="160" t="s">
        <v>45</v>
      </c>
      <c r="G573" s="175"/>
      <c r="H573" s="168" t="s">
        <v>962</v>
      </c>
      <c r="I573" s="169" t="s">
        <v>105</v>
      </c>
      <c r="J573" s="170">
        <v>30</v>
      </c>
      <c r="K573" s="161">
        <v>6</v>
      </c>
      <c r="L573" s="161" t="s">
        <v>837</v>
      </c>
      <c r="Z573" s="163">
        <v>111</v>
      </c>
      <c r="AA573" s="163">
        <v>311</v>
      </c>
      <c r="AB573" s="163">
        <v>288</v>
      </c>
      <c r="AC573" s="163">
        <v>80</v>
      </c>
      <c r="AD573" s="163">
        <v>59</v>
      </c>
      <c r="AE573" s="163">
        <v>17</v>
      </c>
      <c r="AF573" s="163">
        <v>1</v>
      </c>
      <c r="AG573" s="163">
        <v>3</v>
      </c>
      <c r="AH573" s="163">
        <v>41</v>
      </c>
      <c r="AI573" s="163">
        <v>28</v>
      </c>
      <c r="AJ573" s="163">
        <v>8</v>
      </c>
      <c r="AK573" s="163">
        <v>1</v>
      </c>
      <c r="AL573" s="163">
        <v>15</v>
      </c>
      <c r="AM573" s="163">
        <v>1</v>
      </c>
      <c r="AN573" s="163">
        <v>48</v>
      </c>
      <c r="AO573" s="163">
        <v>0</v>
      </c>
      <c r="AP573" s="163">
        <v>2</v>
      </c>
      <c r="AQ573" s="163">
        <v>6</v>
      </c>
      <c r="AR573" s="163">
        <v>7</v>
      </c>
      <c r="AS573" s="283">
        <v>4.8231510999999998E-2</v>
      </c>
      <c r="AT573" s="283">
        <v>0.15434083600000001</v>
      </c>
      <c r="AU573" s="283">
        <v>0.35887097000000001</v>
      </c>
      <c r="AV573" s="283">
        <v>0.28629031999999999</v>
      </c>
      <c r="AW573" s="283">
        <v>1.6129029999999999E-2</v>
      </c>
      <c r="AX573" s="283">
        <v>0.23387097000000001</v>
      </c>
      <c r="AY573" s="363">
        <v>104.694</v>
      </c>
      <c r="AZ573" s="283">
        <v>7.6635510000000004E-2</v>
      </c>
      <c r="BA573" s="283">
        <v>0.48132779999999997</v>
      </c>
      <c r="BB573" s="283">
        <v>0.219917012</v>
      </c>
      <c r="BC573" s="283">
        <v>0.29875518600000001</v>
      </c>
      <c r="BD573" s="164">
        <v>0.32217573199999999</v>
      </c>
      <c r="BE573" s="164">
        <v>0.277777777</v>
      </c>
      <c r="BF573" s="164">
        <v>0.31147540899999998</v>
      </c>
      <c r="BG573" s="164">
        <v>0.375</v>
      </c>
      <c r="BH573" s="164">
        <v>0.68647540900000004</v>
      </c>
      <c r="BI573" s="164">
        <v>9.7222222999999997E-2</v>
      </c>
      <c r="BJ573" s="165">
        <v>61.895131984691503</v>
      </c>
      <c r="BK573" s="164">
        <v>0.298464104337127</v>
      </c>
      <c r="BL573" s="165">
        <v>-2.93238792943772</v>
      </c>
      <c r="BM573" s="165">
        <v>33.447792347492602</v>
      </c>
      <c r="BN573" s="165">
        <v>88.918620594291895</v>
      </c>
      <c r="BO573" s="165">
        <v>-1.1874063857572701</v>
      </c>
      <c r="BP573" s="165">
        <v>0.90199259668588605</v>
      </c>
      <c r="BQ573" s="165">
        <v>13.5780512659996</v>
      </c>
      <c r="BR573" s="165">
        <v>-3.2191296555381701</v>
      </c>
      <c r="BS573" s="289">
        <v>1.40231030697085</v>
      </c>
      <c r="BT573" s="297"/>
      <c r="BU573" s="284"/>
      <c r="BV573" s="298"/>
      <c r="BW573" s="297"/>
      <c r="BX573" s="297"/>
      <c r="BY573" s="297"/>
      <c r="BZ573" s="297"/>
      <c r="CA573" s="284"/>
      <c r="CB573" s="298"/>
      <c r="CC573" s="297">
        <v>10</v>
      </c>
      <c r="CD573" s="284">
        <v>22</v>
      </c>
      <c r="CE573" s="352">
        <v>1</v>
      </c>
      <c r="CF573" s="298">
        <v>0</v>
      </c>
      <c r="CG573" s="297">
        <v>43</v>
      </c>
      <c r="CH573" s="284">
        <v>283.2</v>
      </c>
      <c r="CI573" s="352">
        <v>6</v>
      </c>
      <c r="CJ573" s="298">
        <v>3</v>
      </c>
      <c r="CK573" s="297">
        <v>6</v>
      </c>
      <c r="CL573" s="284">
        <v>16.2</v>
      </c>
      <c r="CM573" s="352">
        <v>-1</v>
      </c>
      <c r="CN573" s="298">
        <v>0</v>
      </c>
      <c r="CO573" s="297">
        <v>55</v>
      </c>
      <c r="CP573" s="284">
        <v>428</v>
      </c>
      <c r="CQ573" s="352">
        <v>4</v>
      </c>
      <c r="CR573" s="298">
        <v>4</v>
      </c>
      <c r="CS573" s="297">
        <v>1</v>
      </c>
      <c r="CT573" s="284">
        <v>3</v>
      </c>
      <c r="CU573" s="352">
        <v>0</v>
      </c>
      <c r="CV573" s="352">
        <v>0</v>
      </c>
      <c r="CW573" s="298">
        <v>0</v>
      </c>
      <c r="CX573" s="297"/>
      <c r="CY573" s="284"/>
      <c r="CZ573" s="352"/>
      <c r="DA573" s="352"/>
      <c r="DB573" s="298"/>
      <c r="DC573" s="297"/>
      <c r="DD573" s="284"/>
      <c r="DE573" s="352"/>
      <c r="DF573" s="352"/>
      <c r="DG573" s="298"/>
      <c r="DH573" s="320">
        <v>10</v>
      </c>
      <c r="DI573" s="319">
        <v>6.4552695751190097</v>
      </c>
      <c r="DP573" s="165"/>
      <c r="DQ573" s="165"/>
      <c r="DR573" s="165"/>
      <c r="ED573" s="165"/>
      <c r="EE573" s="165"/>
      <c r="EF573" s="165"/>
      <c r="EG573" s="165"/>
      <c r="EH573" s="166"/>
      <c r="EI573" s="165"/>
      <c r="EJ573" s="164"/>
      <c r="EK573" s="164"/>
      <c r="EL573" s="283"/>
      <c r="EM573" s="283"/>
      <c r="EN573" s="283"/>
      <c r="EO573" s="283"/>
      <c r="EP573" s="283"/>
      <c r="EQ573" s="283"/>
      <c r="ER573" s="165"/>
      <c r="ES573" s="166"/>
      <c r="ET573" s="166"/>
      <c r="EU573" s="166"/>
      <c r="EV573" s="166"/>
      <c r="EW573" s="166"/>
      <c r="EX573" s="289"/>
    </row>
    <row r="574" spans="1:157" ht="13" customHeight="1">
      <c r="A574" s="160" t="s">
        <v>2172</v>
      </c>
      <c r="B574" s="160">
        <v>10766</v>
      </c>
      <c r="C574" s="160">
        <v>19612</v>
      </c>
      <c r="D574" s="160">
        <v>666182</v>
      </c>
      <c r="E574" s="160" t="s">
        <v>470</v>
      </c>
      <c r="G574" s="175"/>
      <c r="H574" s="168" t="s">
        <v>668</v>
      </c>
      <c r="I574" s="169" t="s">
        <v>824</v>
      </c>
      <c r="J574" s="170">
        <v>26</v>
      </c>
      <c r="K574" s="161">
        <v>6</v>
      </c>
      <c r="L574" s="161" t="s">
        <v>837</v>
      </c>
      <c r="Z574" s="163">
        <v>81</v>
      </c>
      <c r="AA574" s="163">
        <v>336</v>
      </c>
      <c r="AB574" s="163">
        <v>311</v>
      </c>
      <c r="AC574" s="163">
        <v>70</v>
      </c>
      <c r="AD574" s="163">
        <v>49</v>
      </c>
      <c r="AE574" s="163">
        <v>16</v>
      </c>
      <c r="AF574" s="163">
        <v>1</v>
      </c>
      <c r="AG574" s="163">
        <v>4</v>
      </c>
      <c r="AH574" s="163">
        <v>29</v>
      </c>
      <c r="AI574" s="163">
        <v>31</v>
      </c>
      <c r="AJ574" s="163">
        <v>5</v>
      </c>
      <c r="AK574" s="163">
        <v>1</v>
      </c>
      <c r="AL574" s="163">
        <v>20</v>
      </c>
      <c r="AM574" s="163">
        <v>1</v>
      </c>
      <c r="AN574" s="163">
        <v>64</v>
      </c>
      <c r="AO574" s="163">
        <v>3</v>
      </c>
      <c r="AP574" s="163">
        <v>2</v>
      </c>
      <c r="AQ574" s="163">
        <v>0</v>
      </c>
      <c r="AR574" s="163">
        <v>12</v>
      </c>
      <c r="AS574" s="283">
        <v>5.9523808999999997E-2</v>
      </c>
      <c r="AT574" s="283">
        <v>0.19047618999999999</v>
      </c>
      <c r="AU574" s="283">
        <v>0.2811245</v>
      </c>
      <c r="AV574" s="283">
        <v>0.35341365000000002</v>
      </c>
      <c r="AW574" s="283">
        <v>4.4176710000000001E-2</v>
      </c>
      <c r="AX574" s="283">
        <v>0.42971888000000003</v>
      </c>
      <c r="AY574" s="363">
        <v>111.169</v>
      </c>
      <c r="AZ574" s="283">
        <v>0.10933558</v>
      </c>
      <c r="BA574" s="283">
        <v>0.47791164600000002</v>
      </c>
      <c r="BB574" s="283">
        <v>0.22088353399999999</v>
      </c>
      <c r="BC574" s="283">
        <v>0.30120481900000001</v>
      </c>
      <c r="BD574" s="164">
        <v>0.26938775500000001</v>
      </c>
      <c r="BE574" s="164">
        <v>0.22508038499999999</v>
      </c>
      <c r="BF574" s="164">
        <v>0.27678571400000002</v>
      </c>
      <c r="BG574" s="164">
        <v>0.32154340799999998</v>
      </c>
      <c r="BH574" s="164">
        <v>0.59832912199999999</v>
      </c>
      <c r="BI574" s="164">
        <v>9.6463022999999995E-2</v>
      </c>
      <c r="BJ574" s="165">
        <v>62.321196219209497</v>
      </c>
      <c r="BK574" s="164">
        <v>0.26363395594838801</v>
      </c>
      <c r="BL574" s="165">
        <v>-12.5873356683013</v>
      </c>
      <c r="BM574" s="165">
        <v>26.717296399378899</v>
      </c>
      <c r="BN574" s="165">
        <v>70.584194709084201</v>
      </c>
      <c r="BO574" s="165">
        <v>0.111999756331643</v>
      </c>
      <c r="BP574" s="165">
        <v>-0.38923498243093402</v>
      </c>
      <c r="BQ574" s="165">
        <v>3.0215041695328502</v>
      </c>
      <c r="BR574" s="165">
        <v>-11.698272034323001</v>
      </c>
      <c r="BS574" s="289">
        <v>0.312054090567569</v>
      </c>
      <c r="BT574" s="297"/>
      <c r="BU574" s="284"/>
      <c r="BV574" s="298"/>
      <c r="BW574" s="297"/>
      <c r="BX574" s="297"/>
      <c r="BY574" s="297"/>
      <c r="BZ574" s="297"/>
      <c r="CA574" s="284"/>
      <c r="CB574" s="298"/>
      <c r="CC574" s="297"/>
      <c r="CD574" s="284"/>
      <c r="CE574" s="352"/>
      <c r="CF574" s="298"/>
      <c r="CG574" s="297"/>
      <c r="CH574" s="284"/>
      <c r="CI574" s="352"/>
      <c r="CJ574" s="298"/>
      <c r="CK574" s="297"/>
      <c r="CL574" s="284"/>
      <c r="CM574" s="352"/>
      <c r="CN574" s="298"/>
      <c r="CO574" s="297">
        <v>81</v>
      </c>
      <c r="CP574" s="284">
        <v>684.1</v>
      </c>
      <c r="CQ574" s="352">
        <v>-3</v>
      </c>
      <c r="CR574" s="298">
        <v>1</v>
      </c>
      <c r="CS574" s="297"/>
      <c r="CT574" s="284"/>
      <c r="CU574" s="352"/>
      <c r="CV574" s="352"/>
      <c r="CW574" s="298"/>
      <c r="CX574" s="297"/>
      <c r="CY574" s="284"/>
      <c r="CZ574" s="352"/>
      <c r="DA574" s="352"/>
      <c r="DB574" s="298"/>
      <c r="DC574" s="297"/>
      <c r="DD574" s="284"/>
      <c r="DE574" s="352"/>
      <c r="DF574" s="352"/>
      <c r="DG574" s="298"/>
      <c r="DH574" s="320">
        <v>-3</v>
      </c>
      <c r="DI574" s="319">
        <v>3.50882397033274</v>
      </c>
      <c r="DP574" s="165"/>
      <c r="DQ574" s="165"/>
      <c r="DR574" s="165"/>
      <c r="ED574" s="165"/>
      <c r="EE574" s="165"/>
      <c r="EF574" s="165"/>
      <c r="EG574" s="165"/>
      <c r="EH574" s="166"/>
      <c r="EI574" s="165"/>
      <c r="EJ574" s="164"/>
      <c r="EK574" s="164"/>
      <c r="EL574" s="283"/>
      <c r="EM574" s="283"/>
      <c r="EN574" s="283"/>
      <c r="EO574" s="283"/>
      <c r="EP574" s="283"/>
      <c r="EQ574" s="283"/>
      <c r="ER574" s="165"/>
      <c r="ES574" s="166"/>
      <c r="ET574" s="166"/>
      <c r="EU574" s="166"/>
      <c r="EV574" s="166"/>
      <c r="EW574" s="166"/>
      <c r="EX574" s="289"/>
    </row>
    <row r="575" spans="1:157" ht="13" customHeight="1">
      <c r="A575" s="160" t="s">
        <v>2172</v>
      </c>
      <c r="B575" s="160">
        <v>10440</v>
      </c>
      <c r="C575" s="160">
        <v>17919</v>
      </c>
      <c r="D575" s="160">
        <v>664023</v>
      </c>
      <c r="E575" s="160" t="s">
        <v>129</v>
      </c>
      <c r="G575" s="175"/>
      <c r="H575" s="168" t="s">
        <v>442</v>
      </c>
      <c r="I575" s="169" t="s">
        <v>557</v>
      </c>
      <c r="J575" s="170">
        <v>29</v>
      </c>
      <c r="K575" s="161">
        <v>7</v>
      </c>
      <c r="L575" s="161" t="s">
        <v>2547</v>
      </c>
      <c r="Z575" s="163">
        <v>153</v>
      </c>
      <c r="AA575" s="163">
        <v>657</v>
      </c>
      <c r="AB575" s="163">
        <v>569</v>
      </c>
      <c r="AC575" s="163">
        <v>138</v>
      </c>
      <c r="AD575" s="163">
        <v>77</v>
      </c>
      <c r="AE575" s="163">
        <v>34</v>
      </c>
      <c r="AF575" s="163">
        <v>2</v>
      </c>
      <c r="AG575" s="163">
        <v>25</v>
      </c>
      <c r="AH575" s="163">
        <v>89</v>
      </c>
      <c r="AI575" s="163">
        <v>86</v>
      </c>
      <c r="AJ575" s="163">
        <v>13</v>
      </c>
      <c r="AK575" s="163">
        <v>2</v>
      </c>
      <c r="AL575" s="163">
        <v>80</v>
      </c>
      <c r="AM575" s="163">
        <v>1</v>
      </c>
      <c r="AN575" s="163">
        <v>168</v>
      </c>
      <c r="AO575" s="163">
        <v>6</v>
      </c>
      <c r="AP575" s="163">
        <v>2</v>
      </c>
      <c r="AQ575" s="163">
        <v>0</v>
      </c>
      <c r="AR575" s="163">
        <v>7</v>
      </c>
      <c r="AS575" s="283">
        <v>0.121765601</v>
      </c>
      <c r="AT575" s="283">
        <v>0.25570776200000001</v>
      </c>
      <c r="AU575" s="283">
        <v>0.39950372000000001</v>
      </c>
      <c r="AV575" s="283">
        <v>0.27047146</v>
      </c>
      <c r="AW575" s="283">
        <v>0.11662531</v>
      </c>
      <c r="AX575" s="283">
        <v>0.44913151000000001</v>
      </c>
      <c r="AY575" s="363">
        <v>113.971</v>
      </c>
      <c r="AZ575" s="283">
        <v>0.11674009</v>
      </c>
      <c r="BA575" s="283">
        <v>0.39054726299999998</v>
      </c>
      <c r="BB575" s="283">
        <v>0.191542288</v>
      </c>
      <c r="BC575" s="283">
        <v>0.41791044700000002</v>
      </c>
      <c r="BD575" s="164">
        <v>0.29894179799999998</v>
      </c>
      <c r="BE575" s="164">
        <v>0.24253075499999999</v>
      </c>
      <c r="BF575" s="164">
        <v>0.340943683</v>
      </c>
      <c r="BG575" s="164">
        <v>0.44112477999999999</v>
      </c>
      <c r="BH575" s="164">
        <v>0.78206846299999999</v>
      </c>
      <c r="BI575" s="164">
        <v>0.19859402500000001</v>
      </c>
      <c r="BJ575" s="165">
        <v>126.432033844218</v>
      </c>
      <c r="BK575" s="164">
        <v>0.341044917884396</v>
      </c>
      <c r="BL575" s="165">
        <v>16.3216618440449</v>
      </c>
      <c r="BM575" s="165">
        <v>93.176254904955599</v>
      </c>
      <c r="BN575" s="165">
        <v>121.758725789674</v>
      </c>
      <c r="BO575" s="165">
        <v>1.48002315643989</v>
      </c>
      <c r="BP575" s="165">
        <v>1.2631975710391901</v>
      </c>
      <c r="BQ575" s="165">
        <v>34.700916327895598</v>
      </c>
      <c r="BR575" s="165">
        <v>18.357843621760601</v>
      </c>
      <c r="BS575" s="289">
        <v>3.5838318529399702</v>
      </c>
      <c r="BT575" s="297"/>
      <c r="BU575" s="284"/>
      <c r="BV575" s="298"/>
      <c r="BW575" s="297"/>
      <c r="BX575" s="297"/>
      <c r="BY575" s="297"/>
      <c r="BZ575" s="297"/>
      <c r="CA575" s="284"/>
      <c r="CB575" s="298"/>
      <c r="CC575" s="297"/>
      <c r="CD575" s="284"/>
      <c r="CE575" s="352"/>
      <c r="CF575" s="298"/>
      <c r="CG575" s="297"/>
      <c r="CH575" s="284"/>
      <c r="CI575" s="352"/>
      <c r="CJ575" s="298"/>
      <c r="CK575" s="297"/>
      <c r="CL575" s="284"/>
      <c r="CM575" s="352"/>
      <c r="CN575" s="298"/>
      <c r="CO575" s="297"/>
      <c r="CP575" s="284"/>
      <c r="CQ575" s="352"/>
      <c r="CR575" s="298"/>
      <c r="CS575" s="297">
        <v>143</v>
      </c>
      <c r="CT575" s="284">
        <v>1238.0999999999999</v>
      </c>
      <c r="CU575" s="352">
        <v>8</v>
      </c>
      <c r="CV575" s="352">
        <v>-1</v>
      </c>
      <c r="CW575" s="298">
        <v>0</v>
      </c>
      <c r="CX575" s="297"/>
      <c r="CY575" s="284"/>
      <c r="CZ575" s="352"/>
      <c r="DA575" s="352"/>
      <c r="DB575" s="298"/>
      <c r="DC575" s="297"/>
      <c r="DD575" s="284"/>
      <c r="DE575" s="352"/>
      <c r="DF575" s="352"/>
      <c r="DG575" s="298"/>
      <c r="DH575" s="320">
        <v>8</v>
      </c>
      <c r="DI575" s="319">
        <v>-5.5046306848526001</v>
      </c>
      <c r="DP575" s="165"/>
      <c r="DQ575" s="165"/>
      <c r="DR575" s="165"/>
      <c r="ED575" s="165"/>
      <c r="EE575" s="165"/>
      <c r="EF575" s="165"/>
      <c r="EG575" s="165"/>
      <c r="EH575" s="166"/>
      <c r="EI575" s="165"/>
      <c r="EJ575" s="164"/>
      <c r="EK575" s="164"/>
      <c r="EL575" s="283"/>
      <c r="EM575" s="283"/>
      <c r="EN575" s="283"/>
      <c r="EO575" s="283"/>
      <c r="EP575" s="283"/>
      <c r="EQ575" s="283"/>
      <c r="ER575" s="165"/>
      <c r="ES575" s="166"/>
      <c r="ET575" s="166"/>
      <c r="EU575" s="166"/>
      <c r="EV575" s="166"/>
      <c r="EW575" s="166"/>
      <c r="EX575" s="289"/>
    </row>
    <row r="576" spans="1:157" ht="13" customHeight="1">
      <c r="A576" s="160" t="s">
        <v>2172</v>
      </c>
      <c r="B576" s="160">
        <v>10505</v>
      </c>
      <c r="C576" s="160">
        <v>17027</v>
      </c>
      <c r="D576" s="160">
        <v>657077</v>
      </c>
      <c r="E576" s="160" t="s">
        <v>16</v>
      </c>
      <c r="G576" s="175"/>
      <c r="H576" s="168" t="s">
        <v>897</v>
      </c>
      <c r="I576" s="169" t="s">
        <v>277</v>
      </c>
      <c r="J576" s="170">
        <v>28</v>
      </c>
      <c r="K576" s="161">
        <v>7</v>
      </c>
      <c r="L576" s="161" t="s">
        <v>46</v>
      </c>
      <c r="Z576" s="163">
        <v>149</v>
      </c>
      <c r="AA576" s="163">
        <v>621</v>
      </c>
      <c r="AB576" s="163">
        <v>559</v>
      </c>
      <c r="AC576" s="163">
        <v>130</v>
      </c>
      <c r="AD576" s="163">
        <v>88</v>
      </c>
      <c r="AE576" s="163">
        <v>28</v>
      </c>
      <c r="AF576" s="163">
        <v>1</v>
      </c>
      <c r="AG576" s="163">
        <v>13</v>
      </c>
      <c r="AH576" s="163">
        <v>74</v>
      </c>
      <c r="AI576" s="163">
        <v>61</v>
      </c>
      <c r="AJ576" s="163">
        <v>2</v>
      </c>
      <c r="AK576" s="163">
        <v>1</v>
      </c>
      <c r="AL576" s="163">
        <v>49</v>
      </c>
      <c r="AM576" s="163">
        <v>0</v>
      </c>
      <c r="AN576" s="163">
        <v>93</v>
      </c>
      <c r="AO576" s="163">
        <v>1</v>
      </c>
      <c r="AP576" s="163">
        <v>10</v>
      </c>
      <c r="AQ576" s="163">
        <v>2</v>
      </c>
      <c r="AR576" s="163">
        <v>14</v>
      </c>
      <c r="AS576" s="283">
        <v>7.8904990999999994E-2</v>
      </c>
      <c r="AT576" s="283">
        <v>0.14975845400000001</v>
      </c>
      <c r="AU576" s="283">
        <v>0.37238494</v>
      </c>
      <c r="AV576" s="283">
        <v>0.28451883</v>
      </c>
      <c r="AW576" s="283">
        <v>5.6485359999999998E-2</v>
      </c>
      <c r="AX576" s="283">
        <v>0.34937237999999998</v>
      </c>
      <c r="AY576" s="363">
        <v>110.667</v>
      </c>
      <c r="AZ576" s="283">
        <v>5.9701490000000003E-2</v>
      </c>
      <c r="BA576" s="283">
        <v>0.49260042199999998</v>
      </c>
      <c r="BB576" s="283">
        <v>0.16913319199999999</v>
      </c>
      <c r="BC576" s="283">
        <v>0.33826638399999998</v>
      </c>
      <c r="BD576" s="164">
        <v>0.25269978399999998</v>
      </c>
      <c r="BE576" s="164">
        <v>0.232558139</v>
      </c>
      <c r="BF576" s="164">
        <v>0.29079159900000001</v>
      </c>
      <c r="BG576" s="164">
        <v>0.35599284399999997</v>
      </c>
      <c r="BH576" s="164">
        <v>0.64678444300000004</v>
      </c>
      <c r="BI576" s="164">
        <v>0.12343470500000001</v>
      </c>
      <c r="BJ576" s="165">
        <v>79.746603738152004</v>
      </c>
      <c r="BK576" s="164">
        <v>0.28342081445099199</v>
      </c>
      <c r="BL576" s="165">
        <v>-13.374259005144401</v>
      </c>
      <c r="BM576" s="165">
        <v>59.269123477086197</v>
      </c>
      <c r="BN576" s="165">
        <v>83.148356905210804</v>
      </c>
      <c r="BO576" s="165">
        <v>0.85985670451574003</v>
      </c>
      <c r="BP576" s="165">
        <v>-2.4500303417444198</v>
      </c>
      <c r="BQ576" s="165">
        <v>5.8098903185853397</v>
      </c>
      <c r="BR576" s="165">
        <v>-14.424036028638699</v>
      </c>
      <c r="BS576" s="289">
        <v>0.60003228125406605</v>
      </c>
      <c r="BT576" s="297"/>
      <c r="BU576" s="284"/>
      <c r="BV576" s="298"/>
      <c r="BW576" s="297"/>
      <c r="BX576" s="297"/>
      <c r="BY576" s="297"/>
      <c r="BZ576" s="297"/>
      <c r="CA576" s="284"/>
      <c r="CB576" s="298"/>
      <c r="CC576" s="297"/>
      <c r="CD576" s="284"/>
      <c r="CE576" s="352"/>
      <c r="CF576" s="298"/>
      <c r="CG576" s="297"/>
      <c r="CH576" s="284"/>
      <c r="CI576" s="352"/>
      <c r="CJ576" s="298"/>
      <c r="CK576" s="297"/>
      <c r="CL576" s="284"/>
      <c r="CM576" s="352"/>
      <c r="CN576" s="298"/>
      <c r="CO576" s="297"/>
      <c r="CP576" s="284"/>
      <c r="CQ576" s="352"/>
      <c r="CR576" s="298"/>
      <c r="CS576" s="297">
        <v>141</v>
      </c>
      <c r="CT576" s="284">
        <v>1220.0999999999999</v>
      </c>
      <c r="CU576" s="352">
        <v>7</v>
      </c>
      <c r="CV576" s="352">
        <v>0</v>
      </c>
      <c r="CW576" s="298">
        <v>4</v>
      </c>
      <c r="CX576" s="297">
        <v>7</v>
      </c>
      <c r="CY576" s="284">
        <v>15.1</v>
      </c>
      <c r="CZ576" s="352">
        <v>0</v>
      </c>
      <c r="DA576" s="352">
        <v>0</v>
      </c>
      <c r="DB576" s="298">
        <v>0</v>
      </c>
      <c r="DC576" s="297">
        <v>9</v>
      </c>
      <c r="DD576" s="284">
        <v>64</v>
      </c>
      <c r="DE576" s="352">
        <v>-1</v>
      </c>
      <c r="DF576" s="352">
        <v>0</v>
      </c>
      <c r="DG576" s="298">
        <v>0</v>
      </c>
      <c r="DH576" s="320">
        <v>6</v>
      </c>
      <c r="DI576" s="319">
        <v>-0.486315727233886</v>
      </c>
      <c r="DP576" s="165"/>
      <c r="DQ576" s="165"/>
      <c r="DR576" s="165"/>
      <c r="ED576" s="165"/>
      <c r="EE576" s="165"/>
      <c r="EF576" s="165"/>
      <c r="EG576" s="165"/>
      <c r="EH576" s="166"/>
      <c r="EI576" s="165"/>
      <c r="EJ576" s="164"/>
      <c r="EK576" s="164"/>
      <c r="EL576" s="283"/>
      <c r="EM576" s="283"/>
      <c r="EN576" s="283"/>
      <c r="EO576" s="283"/>
      <c r="EP576" s="283"/>
      <c r="EQ576" s="283"/>
      <c r="ER576" s="165"/>
      <c r="ES576" s="166"/>
      <c r="ET576" s="166"/>
      <c r="EU576" s="166"/>
      <c r="EV576" s="166"/>
      <c r="EW576" s="166"/>
      <c r="EX576" s="289"/>
    </row>
    <row r="577" spans="1:272" ht="13" customHeight="1">
      <c r="A577" s="160" t="s">
        <v>2172</v>
      </c>
      <c r="B577" s="160">
        <v>11382</v>
      </c>
      <c r="C577" s="160">
        <v>22558</v>
      </c>
      <c r="D577" s="160">
        <v>672284</v>
      </c>
      <c r="E577" s="160" t="s">
        <v>555</v>
      </c>
      <c r="G577" s="175"/>
      <c r="H577" s="162" t="s">
        <v>2505</v>
      </c>
      <c r="I577" s="162" t="s">
        <v>2506</v>
      </c>
      <c r="J577" s="161">
        <v>24</v>
      </c>
      <c r="K577" s="161">
        <v>7</v>
      </c>
      <c r="L577" s="161" t="s">
        <v>46</v>
      </c>
      <c r="Z577" s="163">
        <v>131</v>
      </c>
      <c r="AA577" s="163">
        <v>449</v>
      </c>
      <c r="AB577" s="163">
        <v>412</v>
      </c>
      <c r="AC577" s="163">
        <v>95</v>
      </c>
      <c r="AD577" s="163">
        <v>60</v>
      </c>
      <c r="AE577" s="163">
        <v>18</v>
      </c>
      <c r="AF577" s="163">
        <v>2</v>
      </c>
      <c r="AG577" s="163">
        <v>15</v>
      </c>
      <c r="AH577" s="163">
        <v>49</v>
      </c>
      <c r="AI577" s="163">
        <v>45</v>
      </c>
      <c r="AJ577" s="163">
        <v>7</v>
      </c>
      <c r="AK577" s="163">
        <v>2</v>
      </c>
      <c r="AL577" s="163">
        <v>32</v>
      </c>
      <c r="AM577" s="163">
        <v>1</v>
      </c>
      <c r="AN577" s="163">
        <v>133</v>
      </c>
      <c r="AO577" s="163">
        <v>1</v>
      </c>
      <c r="AP577" s="163">
        <v>3</v>
      </c>
      <c r="AQ577" s="163">
        <v>1</v>
      </c>
      <c r="AR577" s="163">
        <v>5</v>
      </c>
      <c r="AS577" s="283">
        <v>7.1269487000000006E-2</v>
      </c>
      <c r="AT577" s="283">
        <v>0.29621380800000002</v>
      </c>
      <c r="AU577" s="283">
        <v>0.44876325</v>
      </c>
      <c r="AV577" s="283">
        <v>0.20494699999999999</v>
      </c>
      <c r="AW577" s="283">
        <v>9.8939929999999995E-2</v>
      </c>
      <c r="AX577" s="283">
        <v>0.44876325</v>
      </c>
      <c r="AY577" s="363">
        <v>110.712</v>
      </c>
      <c r="AZ577" s="283">
        <v>0.15472126999999999</v>
      </c>
      <c r="BA577" s="283">
        <v>0.35106382899999999</v>
      </c>
      <c r="BB577" s="283">
        <v>0.24822695</v>
      </c>
      <c r="BC577" s="283">
        <v>0.40070921900000001</v>
      </c>
      <c r="BD577" s="164">
        <v>0.29962546800000001</v>
      </c>
      <c r="BE577" s="164">
        <v>0.23058252400000001</v>
      </c>
      <c r="BF577" s="164">
        <v>0.28571428500000001</v>
      </c>
      <c r="BG577" s="164">
        <v>0.39320388299999998</v>
      </c>
      <c r="BH577" s="164">
        <v>0.67891816800000004</v>
      </c>
      <c r="BI577" s="164">
        <v>0.16262135899999999</v>
      </c>
      <c r="BJ577" s="165">
        <v>103.53055266834301</v>
      </c>
      <c r="BK577" s="164">
        <v>0.29416085009606802</v>
      </c>
      <c r="BL577" s="165">
        <v>-5.7886962128433499</v>
      </c>
      <c r="BM577" s="165">
        <v>46.734457949027103</v>
      </c>
      <c r="BN577" s="165">
        <v>86.464071230858096</v>
      </c>
      <c r="BO577" s="165">
        <v>0.17492760813476399</v>
      </c>
      <c r="BP577" s="165">
        <v>1.7708060890436099</v>
      </c>
      <c r="BQ577" s="165">
        <v>4.9109242028460596</v>
      </c>
      <c r="BR577" s="165">
        <v>-5.4968720508369797</v>
      </c>
      <c r="BS577" s="289">
        <v>0.50718910184470201</v>
      </c>
      <c r="BT577" s="297"/>
      <c r="BU577" s="284"/>
      <c r="BV577" s="298"/>
      <c r="BW577" s="297"/>
      <c r="BX577" s="297"/>
      <c r="BY577" s="297"/>
      <c r="BZ577" s="297"/>
      <c r="CA577" s="284"/>
      <c r="CB577" s="298"/>
      <c r="CC577" s="297"/>
      <c r="CD577" s="284"/>
      <c r="CE577" s="352"/>
      <c r="CF577" s="298"/>
      <c r="CG577" s="297"/>
      <c r="CH577" s="284"/>
      <c r="CI577" s="352"/>
      <c r="CJ577" s="298"/>
      <c r="CK577" s="297"/>
      <c r="CL577" s="284"/>
      <c r="CM577" s="352"/>
      <c r="CN577" s="298"/>
      <c r="CO577" s="297"/>
      <c r="CP577" s="284"/>
      <c r="CQ577" s="352"/>
      <c r="CR577" s="298"/>
      <c r="CS577" s="297">
        <v>75</v>
      </c>
      <c r="CT577" s="284">
        <v>575.1</v>
      </c>
      <c r="CU577" s="352">
        <v>-3</v>
      </c>
      <c r="CV577" s="352">
        <v>-2</v>
      </c>
      <c r="CW577" s="298">
        <v>1</v>
      </c>
      <c r="CX577" s="297">
        <v>50</v>
      </c>
      <c r="CY577" s="284">
        <v>422.2</v>
      </c>
      <c r="CZ577" s="352">
        <v>0</v>
      </c>
      <c r="DA577" s="352">
        <v>-1</v>
      </c>
      <c r="DB577" s="298">
        <v>1</v>
      </c>
      <c r="DC577" s="297">
        <v>1</v>
      </c>
      <c r="DD577" s="284">
        <v>2</v>
      </c>
      <c r="DE577" s="352">
        <v>0</v>
      </c>
      <c r="DF577" s="352">
        <v>0</v>
      </c>
      <c r="DG577" s="298">
        <v>0</v>
      </c>
      <c r="DH577" s="320">
        <v>-3</v>
      </c>
      <c r="DI577" s="319">
        <v>-4.5231304168701101</v>
      </c>
      <c r="DP577" s="165"/>
      <c r="DQ577" s="165"/>
      <c r="DR577" s="165"/>
      <c r="ED577" s="165"/>
      <c r="EE577" s="165"/>
      <c r="EF577" s="165"/>
      <c r="EG577" s="165"/>
      <c r="EH577" s="166"/>
      <c r="EI577" s="165"/>
      <c r="EJ577" s="164"/>
      <c r="EK577" s="164"/>
      <c r="EL577" s="283"/>
      <c r="EM577" s="283"/>
      <c r="EN577" s="283"/>
      <c r="EO577" s="283"/>
      <c r="EP577" s="283"/>
      <c r="EQ577" s="283"/>
      <c r="ER577" s="165"/>
      <c r="ES577" s="166"/>
      <c r="ET577" s="166"/>
      <c r="EU577" s="166"/>
      <c r="EV577" s="166"/>
      <c r="EW577" s="166"/>
      <c r="EX577" s="289"/>
    </row>
    <row r="578" spans="1:272" ht="13" customHeight="1">
      <c r="A578" s="160" t="s">
        <v>2172</v>
      </c>
      <c r="B578" s="160">
        <v>12619</v>
      </c>
      <c r="C578" s="160">
        <v>19779</v>
      </c>
      <c r="D578" s="160">
        <v>680118</v>
      </c>
      <c r="E578" s="160" t="s">
        <v>2170</v>
      </c>
      <c r="G578" s="175"/>
      <c r="H578" s="162" t="s">
        <v>2890</v>
      </c>
      <c r="I578" s="162" t="s">
        <v>2908</v>
      </c>
      <c r="J578" s="160">
        <v>31</v>
      </c>
      <c r="K578" s="161">
        <v>7</v>
      </c>
      <c r="L578" s="161" t="s">
        <v>837</v>
      </c>
      <c r="Z578" s="163">
        <v>88</v>
      </c>
      <c r="AA578" s="163">
        <v>132</v>
      </c>
      <c r="AB578" s="163">
        <v>120</v>
      </c>
      <c r="AC578" s="163">
        <v>31</v>
      </c>
      <c r="AD578" s="163">
        <v>23</v>
      </c>
      <c r="AE578" s="163">
        <v>4</v>
      </c>
      <c r="AF578" s="163">
        <v>0</v>
      </c>
      <c r="AG578" s="163">
        <v>4</v>
      </c>
      <c r="AH578" s="163">
        <v>37</v>
      </c>
      <c r="AI578" s="163">
        <v>13</v>
      </c>
      <c r="AJ578" s="163">
        <v>31</v>
      </c>
      <c r="AK578" s="163">
        <v>7</v>
      </c>
      <c r="AL578" s="163">
        <v>8</v>
      </c>
      <c r="AM578" s="163">
        <v>0</v>
      </c>
      <c r="AN578" s="163">
        <v>32</v>
      </c>
      <c r="AO578" s="163">
        <v>1</v>
      </c>
      <c r="AP578" s="163">
        <v>1</v>
      </c>
      <c r="AQ578" s="163">
        <v>1</v>
      </c>
      <c r="AR578" s="163">
        <v>2</v>
      </c>
      <c r="AS578" s="283">
        <v>6.0606060000000003E-2</v>
      </c>
      <c r="AT578" s="283">
        <v>0.24242424200000001</v>
      </c>
      <c r="AU578" s="283">
        <v>0.3</v>
      </c>
      <c r="AV578" s="283">
        <v>0.22222222</v>
      </c>
      <c r="AW578" s="283">
        <v>7.6923080000000005E-2</v>
      </c>
      <c r="AX578" s="283">
        <v>0.37362636999999999</v>
      </c>
      <c r="AY578" s="363">
        <v>107.395</v>
      </c>
      <c r="AZ578" s="283">
        <v>0.15904139</v>
      </c>
      <c r="BA578" s="283">
        <v>0.46913580199999999</v>
      </c>
      <c r="BB578" s="283">
        <v>0.111111111</v>
      </c>
      <c r="BC578" s="283">
        <v>0.419753086</v>
      </c>
      <c r="BD578" s="164">
        <v>0.31764705799999998</v>
      </c>
      <c r="BE578" s="164">
        <v>0.258333333</v>
      </c>
      <c r="BF578" s="164">
        <v>0.307692307</v>
      </c>
      <c r="BG578" s="164">
        <v>0.391666666</v>
      </c>
      <c r="BH578" s="164">
        <v>0.69935897300000005</v>
      </c>
      <c r="BI578" s="164">
        <v>0.133333333</v>
      </c>
      <c r="BJ578" s="165">
        <v>86.141741674985695</v>
      </c>
      <c r="BK578" s="164">
        <v>0.30560625424751803</v>
      </c>
      <c r="BL578" s="165">
        <v>-0.485821538256063</v>
      </c>
      <c r="BM578" s="165">
        <v>14.955283916903999</v>
      </c>
      <c r="BN578" s="165">
        <v>94.291701305745605</v>
      </c>
      <c r="BO578" s="165">
        <v>0.40320732053964398</v>
      </c>
      <c r="BP578" s="165">
        <v>4.1015639752149502</v>
      </c>
      <c r="BQ578" s="165">
        <v>4.7272882446408699</v>
      </c>
      <c r="BR578" s="165">
        <v>3.23940723331128</v>
      </c>
      <c r="BS578" s="289">
        <v>0.488223597010702</v>
      </c>
      <c r="BT578" s="297"/>
      <c r="BU578" s="284"/>
      <c r="BV578" s="298"/>
      <c r="BW578" s="297"/>
      <c r="BX578" s="297"/>
      <c r="BY578" s="297"/>
      <c r="BZ578" s="297"/>
      <c r="CA578" s="284"/>
      <c r="CB578" s="298"/>
      <c r="CC578" s="297"/>
      <c r="CD578" s="284"/>
      <c r="CE578" s="352"/>
      <c r="CF578" s="298"/>
      <c r="CG578" s="297"/>
      <c r="CH578" s="284"/>
      <c r="CI578" s="352"/>
      <c r="CJ578" s="298"/>
      <c r="CK578" s="297"/>
      <c r="CL578" s="284"/>
      <c r="CM578" s="352"/>
      <c r="CN578" s="298"/>
      <c r="CO578" s="297"/>
      <c r="CP578" s="284"/>
      <c r="CQ578" s="352"/>
      <c r="CR578" s="298"/>
      <c r="CS578" s="297">
        <v>36</v>
      </c>
      <c r="CT578" s="284">
        <v>184.2</v>
      </c>
      <c r="CU578" s="352">
        <v>1</v>
      </c>
      <c r="CV578" s="352">
        <v>1</v>
      </c>
      <c r="CW578" s="298">
        <v>-1</v>
      </c>
      <c r="CX578" s="297">
        <v>15</v>
      </c>
      <c r="CY578" s="284">
        <v>68.099999999999994</v>
      </c>
      <c r="CZ578" s="352">
        <v>-1</v>
      </c>
      <c r="DA578" s="352">
        <v>-1</v>
      </c>
      <c r="DB578" s="298">
        <v>0</v>
      </c>
      <c r="DC578" s="297">
        <v>21</v>
      </c>
      <c r="DD578" s="284">
        <v>79.099999999999994</v>
      </c>
      <c r="DE578" s="352">
        <v>-1</v>
      </c>
      <c r="DF578" s="352">
        <v>-1</v>
      </c>
      <c r="DG578" s="298">
        <v>0</v>
      </c>
      <c r="DH578" s="320">
        <v>-1</v>
      </c>
      <c r="DI578" s="319">
        <v>-2.91642165184021</v>
      </c>
      <c r="DP578" s="165"/>
      <c r="DQ578" s="165"/>
      <c r="DR578" s="165"/>
      <c r="ED578" s="165"/>
      <c r="EE578" s="165"/>
      <c r="EF578" s="165"/>
      <c r="EG578" s="165"/>
      <c r="EH578" s="166"/>
      <c r="EI578" s="165"/>
      <c r="EJ578" s="164"/>
      <c r="EK578" s="164"/>
      <c r="EL578" s="283"/>
      <c r="EM578" s="283"/>
      <c r="EN578" s="283"/>
      <c r="EO578" s="283"/>
      <c r="EP578" s="283"/>
      <c r="EQ578" s="283"/>
      <c r="ER578" s="165"/>
      <c r="ES578" s="166"/>
      <c r="ET578" s="166"/>
      <c r="EU578" s="166"/>
      <c r="EV578" s="166"/>
      <c r="EW578" s="166"/>
      <c r="EX578" s="289"/>
    </row>
    <row r="579" spans="1:272" ht="13" customHeight="1">
      <c r="A579" s="160" t="s">
        <v>2172</v>
      </c>
      <c r="B579" s="160">
        <v>12508</v>
      </c>
      <c r="C579" s="160">
        <v>24336</v>
      </c>
      <c r="D579" s="160">
        <v>679032</v>
      </c>
      <c r="E579" s="160" t="s">
        <v>13</v>
      </c>
      <c r="G579" s="175"/>
      <c r="H579" s="162" t="s">
        <v>852</v>
      </c>
      <c r="I579" s="162" t="s">
        <v>1054</v>
      </c>
      <c r="J579" s="160">
        <v>23</v>
      </c>
      <c r="K579" s="161">
        <v>8</v>
      </c>
      <c r="L579" s="161" t="s">
        <v>837</v>
      </c>
      <c r="Z579" s="163">
        <v>120</v>
      </c>
      <c r="AA579" s="163">
        <v>363</v>
      </c>
      <c r="AB579" s="163">
        <v>338</v>
      </c>
      <c r="AC579" s="163">
        <v>82</v>
      </c>
      <c r="AD579" s="163">
        <v>64</v>
      </c>
      <c r="AE579" s="163">
        <v>12</v>
      </c>
      <c r="AF579" s="163">
        <v>3</v>
      </c>
      <c r="AG579" s="163">
        <v>3</v>
      </c>
      <c r="AH579" s="163">
        <v>47</v>
      </c>
      <c r="AI579" s="163">
        <v>32</v>
      </c>
      <c r="AJ579" s="163">
        <v>25</v>
      </c>
      <c r="AK579" s="163">
        <v>4</v>
      </c>
      <c r="AL579" s="163">
        <v>13</v>
      </c>
      <c r="AM579" s="163">
        <v>0</v>
      </c>
      <c r="AN579" s="163">
        <v>69</v>
      </c>
      <c r="AO579" s="163">
        <v>4</v>
      </c>
      <c r="AP579" s="163">
        <v>0</v>
      </c>
      <c r="AQ579" s="163">
        <v>8</v>
      </c>
      <c r="AR579" s="163">
        <v>7</v>
      </c>
      <c r="AS579" s="283">
        <v>3.5812671999999997E-2</v>
      </c>
      <c r="AT579" s="283">
        <v>0.190082644</v>
      </c>
      <c r="AU579" s="283">
        <v>0.38989170000000001</v>
      </c>
      <c r="AV579" s="283">
        <v>0.21660650000000001</v>
      </c>
      <c r="AW579" s="283">
        <v>2.527076E-2</v>
      </c>
      <c r="AX579" s="283">
        <v>0.27436822999999999</v>
      </c>
      <c r="AY579" s="363">
        <v>110.616</v>
      </c>
      <c r="AZ579" s="283">
        <v>0.10007524</v>
      </c>
      <c r="BA579" s="283">
        <v>0.57088122600000002</v>
      </c>
      <c r="BB579" s="283">
        <v>0.114942528</v>
      </c>
      <c r="BC579" s="283">
        <v>0.31417624500000002</v>
      </c>
      <c r="BD579" s="164">
        <v>0.29699248099999997</v>
      </c>
      <c r="BE579" s="164">
        <v>0.24260355</v>
      </c>
      <c r="BF579" s="164">
        <v>0.27887323899999999</v>
      </c>
      <c r="BG579" s="164">
        <v>0.322485207</v>
      </c>
      <c r="BH579" s="164">
        <v>0.60135844599999999</v>
      </c>
      <c r="BI579" s="164">
        <v>7.9881656999999995E-2</v>
      </c>
      <c r="BJ579" s="165">
        <v>50.855509682913301</v>
      </c>
      <c r="BK579" s="164">
        <v>0.26546722213986801</v>
      </c>
      <c r="BL579" s="165">
        <v>-13.0632029946311</v>
      </c>
      <c r="BM579" s="165">
        <v>29.399837007059201</v>
      </c>
      <c r="BN579" s="165">
        <v>67.754668871018893</v>
      </c>
      <c r="BO579" s="165">
        <v>0.21732104435827199</v>
      </c>
      <c r="BP579" s="165">
        <v>4.7688456997275299</v>
      </c>
      <c r="BQ579" s="165">
        <v>11.270611255441199</v>
      </c>
      <c r="BR579" s="165">
        <v>-9.2281474645599104</v>
      </c>
      <c r="BS579" s="289">
        <v>1.16400314152176</v>
      </c>
      <c r="BT579" s="297"/>
      <c r="BU579" s="284"/>
      <c r="BV579" s="298"/>
      <c r="BW579" s="297"/>
      <c r="BX579" s="297"/>
      <c r="BY579" s="297"/>
      <c r="BZ579" s="297"/>
      <c r="CA579" s="284"/>
      <c r="CB579" s="298"/>
      <c r="CC579" s="297"/>
      <c r="CD579" s="284"/>
      <c r="CE579" s="352"/>
      <c r="CF579" s="298"/>
      <c r="CG579" s="297"/>
      <c r="CH579" s="284"/>
      <c r="CI579" s="352"/>
      <c r="CJ579" s="298"/>
      <c r="CK579" s="297"/>
      <c r="CL579" s="284"/>
      <c r="CM579" s="352"/>
      <c r="CN579" s="298"/>
      <c r="CO579" s="297"/>
      <c r="CP579" s="284"/>
      <c r="CQ579" s="352"/>
      <c r="CR579" s="298"/>
      <c r="CS579" s="297"/>
      <c r="CT579" s="284"/>
      <c r="CU579" s="352"/>
      <c r="CV579" s="352"/>
      <c r="CW579" s="298"/>
      <c r="CX579" s="297">
        <v>116</v>
      </c>
      <c r="CY579" s="284">
        <v>903.1</v>
      </c>
      <c r="CZ579" s="352">
        <v>4</v>
      </c>
      <c r="DA579" s="352">
        <v>8</v>
      </c>
      <c r="DB579" s="298">
        <v>4</v>
      </c>
      <c r="DC579" s="297"/>
      <c r="DD579" s="284"/>
      <c r="DE579" s="352"/>
      <c r="DF579" s="352"/>
      <c r="DG579" s="298"/>
      <c r="DH579" s="320">
        <v>4</v>
      </c>
      <c r="DI579" s="319">
        <v>8.4276531934738106</v>
      </c>
      <c r="DP579" s="165"/>
      <c r="DQ579" s="165"/>
      <c r="DR579" s="165"/>
      <c r="ED579" s="165"/>
      <c r="EE579" s="165"/>
      <c r="EF579" s="165"/>
      <c r="EG579" s="165"/>
      <c r="EH579" s="166"/>
      <c r="EI579" s="165"/>
      <c r="EJ579" s="164"/>
      <c r="EK579" s="164"/>
      <c r="EL579" s="283"/>
      <c r="EM579" s="283"/>
      <c r="EN579" s="283"/>
      <c r="EO579" s="283"/>
      <c r="EP579" s="283"/>
      <c r="EQ579" s="283"/>
      <c r="ER579" s="165"/>
      <c r="ES579" s="166"/>
      <c r="ET579" s="166"/>
      <c r="EU579" s="166"/>
      <c r="EV579" s="166"/>
      <c r="EW579" s="166"/>
      <c r="EX579" s="289"/>
    </row>
    <row r="580" spans="1:272" ht="13" customHeight="1">
      <c r="A580" s="160" t="s">
        <v>2172</v>
      </c>
      <c r="B580" s="160">
        <v>8861</v>
      </c>
      <c r="C580" s="160">
        <v>10155</v>
      </c>
      <c r="D580" s="160">
        <v>545361</v>
      </c>
      <c r="E580" s="160" t="s">
        <v>18</v>
      </c>
      <c r="G580" s="175"/>
      <c r="H580" s="168" t="s">
        <v>65</v>
      </c>
      <c r="I580" s="169" t="s">
        <v>546</v>
      </c>
      <c r="J580" s="170">
        <v>32</v>
      </c>
      <c r="K580" s="161">
        <v>8</v>
      </c>
      <c r="L580" s="161" t="s">
        <v>837</v>
      </c>
      <c r="Z580" s="163">
        <v>29</v>
      </c>
      <c r="AA580" s="163">
        <v>126</v>
      </c>
      <c r="AB580" s="163">
        <v>109</v>
      </c>
      <c r="AC580" s="163">
        <v>24</v>
      </c>
      <c r="AD580" s="163">
        <v>11</v>
      </c>
      <c r="AE580" s="163">
        <v>1</v>
      </c>
      <c r="AF580" s="163">
        <v>2</v>
      </c>
      <c r="AG580" s="163">
        <v>10</v>
      </c>
      <c r="AH580" s="163">
        <v>17</v>
      </c>
      <c r="AI580" s="163">
        <v>14</v>
      </c>
      <c r="AJ580" s="163">
        <v>6</v>
      </c>
      <c r="AK580" s="163">
        <v>1</v>
      </c>
      <c r="AL580" s="163">
        <v>16</v>
      </c>
      <c r="AM580" s="163">
        <v>1</v>
      </c>
      <c r="AN580" s="163">
        <v>27</v>
      </c>
      <c r="AO580" s="163">
        <v>1</v>
      </c>
      <c r="AP580" s="163">
        <v>0</v>
      </c>
      <c r="AQ580" s="163">
        <v>0</v>
      </c>
      <c r="AR580" s="163">
        <v>0</v>
      </c>
      <c r="AS580" s="283">
        <v>0.126984126</v>
      </c>
      <c r="AT580" s="283">
        <v>0.21428571399999999</v>
      </c>
      <c r="AU580" s="283">
        <v>0.39024389999999998</v>
      </c>
      <c r="AV580" s="283">
        <v>0.34146341000000002</v>
      </c>
      <c r="AW580" s="283">
        <v>0.17073171000000001</v>
      </c>
      <c r="AX580" s="283">
        <v>0.41463414999999998</v>
      </c>
      <c r="AY580" s="363">
        <v>114.47799999999999</v>
      </c>
      <c r="AZ580" s="283">
        <v>7.3170730000000003E-2</v>
      </c>
      <c r="BA580" s="283">
        <v>0.243902439</v>
      </c>
      <c r="BB580" s="283">
        <v>0.19512195099999999</v>
      </c>
      <c r="BC580" s="283">
        <v>0.56097560899999999</v>
      </c>
      <c r="BD580" s="164">
        <v>0.19444444399999999</v>
      </c>
      <c r="BE580" s="164">
        <v>0.22018348600000001</v>
      </c>
      <c r="BF580" s="164">
        <v>0.325396825</v>
      </c>
      <c r="BG580" s="164">
        <v>0.54128440300000003</v>
      </c>
      <c r="BH580" s="164">
        <v>0.86668122800000003</v>
      </c>
      <c r="BI580" s="164">
        <v>0.32110091699999999</v>
      </c>
      <c r="BJ580" s="165">
        <v>207.451442347241</v>
      </c>
      <c r="BK580" s="164">
        <v>0.36549074983596802</v>
      </c>
      <c r="BL580" s="165">
        <v>5.6092925789532098</v>
      </c>
      <c r="BM580" s="165">
        <v>20.348529604333301</v>
      </c>
      <c r="BN580" s="165">
        <v>139.11238559104299</v>
      </c>
      <c r="BO580" s="165">
        <v>-0.74432408898253799</v>
      </c>
      <c r="BP580" s="165">
        <v>1.22244565933942</v>
      </c>
      <c r="BQ580" s="165">
        <v>9.5337561383609497</v>
      </c>
      <c r="BR580" s="165">
        <v>6.8612945723113503</v>
      </c>
      <c r="BS580" s="289">
        <v>0.98462468840781703</v>
      </c>
      <c r="BT580" s="297"/>
      <c r="BU580" s="284"/>
      <c r="BV580" s="298"/>
      <c r="BW580" s="297"/>
      <c r="BX580" s="297"/>
      <c r="BY580" s="297"/>
      <c r="BZ580" s="297"/>
      <c r="CA580" s="284"/>
      <c r="CB580" s="298"/>
      <c r="CC580" s="297"/>
      <c r="CD580" s="284"/>
      <c r="CE580" s="352"/>
      <c r="CF580" s="298"/>
      <c r="CG580" s="297"/>
      <c r="CH580" s="284"/>
      <c r="CI580" s="352"/>
      <c r="CJ580" s="298"/>
      <c r="CK580" s="297"/>
      <c r="CL580" s="284"/>
      <c r="CM580" s="352"/>
      <c r="CN580" s="298"/>
      <c r="CO580" s="297"/>
      <c r="CP580" s="284"/>
      <c r="CQ580" s="352"/>
      <c r="CR580" s="298"/>
      <c r="CS580" s="297"/>
      <c r="CT580" s="284"/>
      <c r="CU580" s="352"/>
      <c r="CV580" s="352"/>
      <c r="CW580" s="298"/>
      <c r="CX580" s="297">
        <v>24</v>
      </c>
      <c r="CY580" s="284">
        <v>203</v>
      </c>
      <c r="CZ580" s="352">
        <v>-1</v>
      </c>
      <c r="DA580" s="352">
        <v>0</v>
      </c>
      <c r="DB580" s="298">
        <v>-1</v>
      </c>
      <c r="DC580" s="297"/>
      <c r="DD580" s="284"/>
      <c r="DE580" s="352"/>
      <c r="DF580" s="352"/>
      <c r="DG580" s="298"/>
      <c r="DH580" s="320">
        <v>-1</v>
      </c>
      <c r="DI580" s="319">
        <v>-1.5316455215215601</v>
      </c>
      <c r="DP580" s="165"/>
      <c r="DQ580" s="165"/>
      <c r="DR580" s="165"/>
      <c r="ED580" s="165"/>
      <c r="EE580" s="165"/>
      <c r="EF580" s="165"/>
      <c r="EG580" s="165"/>
      <c r="EH580" s="166"/>
      <c r="EI580" s="165"/>
      <c r="EJ580" s="164"/>
      <c r="EK580" s="164"/>
      <c r="EL580" s="283"/>
      <c r="EM580" s="283"/>
      <c r="EN580" s="283"/>
      <c r="EO580" s="283"/>
      <c r="EP580" s="283"/>
      <c r="EQ580" s="283"/>
      <c r="ER580" s="165"/>
      <c r="ES580" s="166"/>
      <c r="ET580" s="166"/>
      <c r="EU580" s="166"/>
      <c r="EV580" s="166"/>
      <c r="EW580" s="166"/>
      <c r="EX580" s="289"/>
    </row>
    <row r="581" spans="1:272" ht="13" customHeight="1">
      <c r="A581" s="160" t="s">
        <v>2172</v>
      </c>
      <c r="B581" s="160">
        <v>9842</v>
      </c>
      <c r="C581" s="160">
        <v>2967</v>
      </c>
      <c r="D581" s="160">
        <v>502054</v>
      </c>
      <c r="E581" s="160" t="s">
        <v>3331</v>
      </c>
      <c r="G581" s="175"/>
      <c r="H581" s="168" t="s">
        <v>869</v>
      </c>
      <c r="I581" s="169" t="s">
        <v>324</v>
      </c>
      <c r="J581" s="170">
        <v>36</v>
      </c>
      <c r="K581" s="161">
        <v>9</v>
      </c>
      <c r="L581" s="161" t="s">
        <v>837</v>
      </c>
      <c r="Z581" s="163">
        <v>116</v>
      </c>
      <c r="AA581" s="163">
        <v>478</v>
      </c>
      <c r="AB581" s="163">
        <v>440</v>
      </c>
      <c r="AC581" s="163">
        <v>109</v>
      </c>
      <c r="AD581" s="163">
        <v>77</v>
      </c>
      <c r="AE581" s="163">
        <v>20</v>
      </c>
      <c r="AF581" s="163">
        <v>3</v>
      </c>
      <c r="AG581" s="163">
        <v>9</v>
      </c>
      <c r="AH581" s="163">
        <v>49</v>
      </c>
      <c r="AI581" s="163">
        <v>39</v>
      </c>
      <c r="AJ581" s="163">
        <v>7</v>
      </c>
      <c r="AK581" s="163">
        <v>3</v>
      </c>
      <c r="AL581" s="163">
        <v>35</v>
      </c>
      <c r="AM581" s="163">
        <v>0</v>
      </c>
      <c r="AN581" s="163">
        <v>106</v>
      </c>
      <c r="AO581" s="163">
        <v>2</v>
      </c>
      <c r="AP581" s="163">
        <v>1</v>
      </c>
      <c r="AQ581" s="163">
        <v>0</v>
      </c>
      <c r="AR581" s="163">
        <v>5</v>
      </c>
      <c r="AS581" s="283">
        <v>7.3221756999999998E-2</v>
      </c>
      <c r="AT581" s="283">
        <v>0.22175732200000001</v>
      </c>
      <c r="AU581" s="283">
        <v>0.37014924999999999</v>
      </c>
      <c r="AV581" s="283">
        <v>0.28656715999999999</v>
      </c>
      <c r="AW581" s="283">
        <v>7.1641789999999997E-2</v>
      </c>
      <c r="AX581" s="283">
        <v>0.42686566999999997</v>
      </c>
      <c r="AY581" s="363">
        <v>112.898</v>
      </c>
      <c r="AZ581" s="283">
        <v>8.6323449999999996E-2</v>
      </c>
      <c r="BA581" s="283">
        <v>0.44179104400000002</v>
      </c>
      <c r="BB581" s="283">
        <v>0.22089552200000001</v>
      </c>
      <c r="BC581" s="283">
        <v>0.33731343200000002</v>
      </c>
      <c r="BD581" s="164">
        <v>0.306748466</v>
      </c>
      <c r="BE581" s="164">
        <v>0.247727272</v>
      </c>
      <c r="BF581" s="164">
        <v>0.30543933000000001</v>
      </c>
      <c r="BG581" s="164">
        <v>0.36818181799999999</v>
      </c>
      <c r="BH581" s="164">
        <v>0.67362114799999995</v>
      </c>
      <c r="BI581" s="164">
        <v>0.120454546</v>
      </c>
      <c r="BJ581" s="165">
        <v>77.585547114089593</v>
      </c>
      <c r="BK581" s="164">
        <v>0.29656240730604799</v>
      </c>
      <c r="BL581" s="165">
        <v>-5.2386413812200097</v>
      </c>
      <c r="BM581" s="165">
        <v>50.676876857920497</v>
      </c>
      <c r="BN581" s="165">
        <v>90.891667338945595</v>
      </c>
      <c r="BO581" s="165">
        <v>0.44041786761108698</v>
      </c>
      <c r="BP581" s="165">
        <v>-3.1302678883075701</v>
      </c>
      <c r="BQ581" s="165">
        <v>-0.72593534547188898</v>
      </c>
      <c r="BR581" s="165">
        <v>-8.1759576648036507</v>
      </c>
      <c r="BS581" s="289">
        <v>-7.4972954307425899E-2</v>
      </c>
      <c r="BT581" s="297"/>
      <c r="BU581" s="284"/>
      <c r="BV581" s="298"/>
      <c r="BW581" s="297"/>
      <c r="BX581" s="297"/>
      <c r="BY581" s="297"/>
      <c r="BZ581" s="297"/>
      <c r="CA581" s="284"/>
      <c r="CB581" s="298"/>
      <c r="CC581" s="297"/>
      <c r="CD581" s="284"/>
      <c r="CE581" s="352"/>
      <c r="CF581" s="298"/>
      <c r="CG581" s="297"/>
      <c r="CH581" s="284"/>
      <c r="CI581" s="352"/>
      <c r="CJ581" s="298"/>
      <c r="CK581" s="297"/>
      <c r="CL581" s="284"/>
      <c r="CM581" s="352"/>
      <c r="CN581" s="298"/>
      <c r="CO581" s="297"/>
      <c r="CP581" s="284"/>
      <c r="CQ581" s="352"/>
      <c r="CR581" s="298"/>
      <c r="CS581" s="297">
        <v>37</v>
      </c>
      <c r="CT581" s="284">
        <v>277.10000000000002</v>
      </c>
      <c r="CU581" s="352">
        <v>1</v>
      </c>
      <c r="CV581" s="352">
        <v>1</v>
      </c>
      <c r="CW581" s="298">
        <v>-1</v>
      </c>
      <c r="CX581" s="297">
        <v>30</v>
      </c>
      <c r="CY581" s="284">
        <v>223</v>
      </c>
      <c r="CZ581" s="352">
        <v>-7</v>
      </c>
      <c r="DA581" s="352">
        <v>-1</v>
      </c>
      <c r="DB581" s="298">
        <v>-1</v>
      </c>
      <c r="DC581" s="297">
        <v>54</v>
      </c>
      <c r="DD581" s="284">
        <v>387.2</v>
      </c>
      <c r="DE581" s="352">
        <v>-3</v>
      </c>
      <c r="DF581" s="352">
        <v>-3</v>
      </c>
      <c r="DG581" s="298">
        <v>-1</v>
      </c>
      <c r="DH581" s="320">
        <v>-9</v>
      </c>
      <c r="DI581" s="319">
        <v>-8.4902528524398804</v>
      </c>
      <c r="DP581" s="165"/>
      <c r="DQ581" s="165"/>
      <c r="DR581" s="165"/>
      <c r="ED581" s="165"/>
      <c r="EE581" s="165"/>
      <c r="EF581" s="165"/>
      <c r="EG581" s="165"/>
      <c r="EH581" s="166"/>
      <c r="EI581" s="165"/>
      <c r="EJ581" s="164"/>
      <c r="EK581" s="164"/>
      <c r="EL581" s="283"/>
      <c r="EM581" s="283"/>
      <c r="EN581" s="283"/>
      <c r="EO581" s="283"/>
      <c r="EP581" s="283"/>
      <c r="EQ581" s="283"/>
      <c r="ER581" s="165"/>
      <c r="ES581" s="166"/>
      <c r="ET581" s="166"/>
      <c r="EU581" s="166"/>
      <c r="EV581" s="166"/>
      <c r="EW581" s="166"/>
      <c r="EX581" s="289"/>
    </row>
    <row r="582" spans="1:272" ht="13" customHeight="1">
      <c r="A582" s="160" t="s">
        <v>2172</v>
      </c>
      <c r="B582" s="160">
        <v>9325</v>
      </c>
      <c r="C582" s="160">
        <v>5297</v>
      </c>
      <c r="D582" s="160">
        <v>543305</v>
      </c>
      <c r="E582" s="160" t="s">
        <v>18</v>
      </c>
      <c r="G582" s="175"/>
      <c r="H582" s="168" t="s">
        <v>330</v>
      </c>
      <c r="I582" s="169" t="s">
        <v>216</v>
      </c>
      <c r="J582" s="170">
        <v>34</v>
      </c>
      <c r="K582" s="161">
        <v>9</v>
      </c>
      <c r="L582" s="161" t="s">
        <v>2547</v>
      </c>
      <c r="Z582" s="163">
        <v>18</v>
      </c>
      <c r="AA582" s="163">
        <v>63</v>
      </c>
      <c r="AB582" s="163">
        <v>57</v>
      </c>
      <c r="AC582" s="163">
        <v>8</v>
      </c>
      <c r="AD582" s="163">
        <v>7</v>
      </c>
      <c r="AE582" s="163">
        <v>0</v>
      </c>
      <c r="AF582" s="163">
        <v>0</v>
      </c>
      <c r="AG582" s="163">
        <v>1</v>
      </c>
      <c r="AH582" s="163">
        <v>6</v>
      </c>
      <c r="AI582" s="163">
        <v>5</v>
      </c>
      <c r="AJ582" s="163">
        <v>0</v>
      </c>
      <c r="AK582" s="163">
        <v>0</v>
      </c>
      <c r="AL582" s="163">
        <v>6</v>
      </c>
      <c r="AM582" s="163">
        <v>0</v>
      </c>
      <c r="AN582" s="163">
        <v>23</v>
      </c>
      <c r="AO582" s="163">
        <v>0</v>
      </c>
      <c r="AP582" s="163">
        <v>0</v>
      </c>
      <c r="AQ582" s="163">
        <v>0</v>
      </c>
      <c r="AR582" s="163">
        <v>1</v>
      </c>
      <c r="AS582" s="283">
        <v>9.5238094999999995E-2</v>
      </c>
      <c r="AT582" s="283">
        <v>0.36507936499999999</v>
      </c>
      <c r="AU582" s="283">
        <v>0.52941176000000001</v>
      </c>
      <c r="AV582" s="283">
        <v>0.17647059000000001</v>
      </c>
      <c r="AW582" s="283">
        <v>5.8823529999999999E-2</v>
      </c>
      <c r="AX582" s="283">
        <v>0.35294118000000002</v>
      </c>
      <c r="AY582" s="363">
        <v>105.014</v>
      </c>
      <c r="AZ582" s="283">
        <v>0.13028169000000001</v>
      </c>
      <c r="BA582" s="283">
        <v>0.58823529399999996</v>
      </c>
      <c r="BB582" s="283">
        <v>0.14705882300000001</v>
      </c>
      <c r="BC582" s="283">
        <v>0.264705882</v>
      </c>
      <c r="BD582" s="164">
        <v>0.212121212</v>
      </c>
      <c r="BE582" s="164">
        <v>0.14035087700000001</v>
      </c>
      <c r="BF582" s="164">
        <v>0.222222222</v>
      </c>
      <c r="BG582" s="164">
        <v>0.192982456</v>
      </c>
      <c r="BH582" s="164">
        <v>0.41520467799999999</v>
      </c>
      <c r="BI582" s="164">
        <v>5.2631578999999998E-2</v>
      </c>
      <c r="BJ582" s="165">
        <v>34.003319201242803</v>
      </c>
      <c r="BK582" s="164">
        <v>0.19613286332478599</v>
      </c>
      <c r="BL582" s="165">
        <v>-5.78284984760763</v>
      </c>
      <c r="BM582" s="165">
        <v>1.58676866508243</v>
      </c>
      <c r="BN582" s="165">
        <v>19.982589648980799</v>
      </c>
      <c r="BO582" s="165">
        <v>0.107531269387863</v>
      </c>
      <c r="BP582" s="165">
        <v>0.161823280155658</v>
      </c>
      <c r="BQ582" s="165">
        <v>-4.9958634386196099</v>
      </c>
      <c r="BR582" s="165">
        <v>-5.6062484004426203</v>
      </c>
      <c r="BS582" s="289">
        <v>-0.51596143326826505</v>
      </c>
      <c r="BT582" s="297"/>
      <c r="BU582" s="284"/>
      <c r="BV582" s="298"/>
      <c r="BW582" s="297"/>
      <c r="BX582" s="297"/>
      <c r="BY582" s="297"/>
      <c r="BZ582" s="297"/>
      <c r="CA582" s="284"/>
      <c r="CB582" s="298"/>
      <c r="CC582" s="297"/>
      <c r="CD582" s="284"/>
      <c r="CE582" s="352"/>
      <c r="CF582" s="298"/>
      <c r="CG582" s="297"/>
      <c r="CH582" s="284"/>
      <c r="CI582" s="352"/>
      <c r="CJ582" s="298"/>
      <c r="CK582" s="297"/>
      <c r="CL582" s="284"/>
      <c r="CM582" s="352"/>
      <c r="CN582" s="298"/>
      <c r="CO582" s="297"/>
      <c r="CP582" s="284"/>
      <c r="CQ582" s="352"/>
      <c r="CR582" s="298"/>
      <c r="CS582" s="297">
        <v>2</v>
      </c>
      <c r="CT582" s="284">
        <v>11</v>
      </c>
      <c r="CU582" s="352">
        <v>0</v>
      </c>
      <c r="CV582" s="352">
        <v>0</v>
      </c>
      <c r="CW582" s="298">
        <v>0</v>
      </c>
      <c r="CX582" s="297">
        <v>2</v>
      </c>
      <c r="CY582" s="284">
        <v>13.2</v>
      </c>
      <c r="CZ582" s="352">
        <v>0</v>
      </c>
      <c r="DA582" s="352">
        <v>0</v>
      </c>
      <c r="DB582" s="298">
        <v>0</v>
      </c>
      <c r="DC582" s="297">
        <v>9</v>
      </c>
      <c r="DD582" s="284">
        <v>62</v>
      </c>
      <c r="DE582" s="352">
        <v>-2</v>
      </c>
      <c r="DF582" s="352">
        <v>-1</v>
      </c>
      <c r="DG582" s="298">
        <v>0</v>
      </c>
      <c r="DH582" s="320">
        <v>-2</v>
      </c>
      <c r="DI582" s="319">
        <v>-1.4916685819625799</v>
      </c>
      <c r="DP582" s="165"/>
      <c r="DQ582" s="165"/>
      <c r="DR582" s="165"/>
      <c r="ED582" s="165"/>
      <c r="EE582" s="165"/>
      <c r="EF582" s="165"/>
      <c r="EG582" s="165"/>
      <c r="EH582" s="166"/>
      <c r="EI582" s="165"/>
      <c r="EJ582" s="164"/>
      <c r="EK582" s="164"/>
      <c r="EL582" s="283"/>
      <c r="EM582" s="283"/>
      <c r="EN582" s="283"/>
      <c r="EO582" s="283"/>
      <c r="EP582" s="283"/>
      <c r="EQ582" s="283"/>
      <c r="ER582" s="165"/>
      <c r="ES582" s="166"/>
      <c r="ET582" s="166"/>
      <c r="EU582" s="166"/>
      <c r="EV582" s="166"/>
      <c r="EW582" s="166"/>
      <c r="EX582" s="289"/>
    </row>
    <row r="583" spans="1:272" ht="13" customHeight="1">
      <c r="A583" s="160" t="s">
        <v>2172</v>
      </c>
      <c r="B583" s="160">
        <v>9414</v>
      </c>
      <c r="C583" s="160">
        <v>11899</v>
      </c>
      <c r="D583" s="160">
        <v>592626</v>
      </c>
      <c r="E583" s="160" t="s">
        <v>45</v>
      </c>
      <c r="G583" s="175"/>
      <c r="H583" s="168" t="s">
        <v>488</v>
      </c>
      <c r="I583" s="169" t="s">
        <v>489</v>
      </c>
      <c r="J583" s="170">
        <v>32</v>
      </c>
      <c r="K583" s="161">
        <v>10</v>
      </c>
      <c r="L583" s="161" t="s">
        <v>46</v>
      </c>
      <c r="Z583" s="163">
        <v>132</v>
      </c>
      <c r="AA583" s="163">
        <v>449</v>
      </c>
      <c r="AB583" s="163">
        <v>367</v>
      </c>
      <c r="AC583" s="163">
        <v>101</v>
      </c>
      <c r="AD583" s="163">
        <v>60</v>
      </c>
      <c r="AE583" s="163">
        <v>17</v>
      </c>
      <c r="AF583" s="163">
        <v>1</v>
      </c>
      <c r="AG583" s="163">
        <v>23</v>
      </c>
      <c r="AH583" s="163">
        <v>62</v>
      </c>
      <c r="AI583" s="163">
        <v>64</v>
      </c>
      <c r="AJ583" s="163">
        <v>7</v>
      </c>
      <c r="AK583" s="163">
        <v>4</v>
      </c>
      <c r="AL583" s="163">
        <v>55</v>
      </c>
      <c r="AM583" s="163">
        <v>2</v>
      </c>
      <c r="AN583" s="163">
        <v>105</v>
      </c>
      <c r="AO583" s="163">
        <v>18</v>
      </c>
      <c r="AP583" s="163">
        <v>3</v>
      </c>
      <c r="AQ583" s="163">
        <v>1</v>
      </c>
      <c r="AR583" s="163">
        <v>5</v>
      </c>
      <c r="AS583" s="283">
        <v>0.122494432</v>
      </c>
      <c r="AT583" s="283">
        <v>0.233853006</v>
      </c>
      <c r="AU583" s="283">
        <v>0.5</v>
      </c>
      <c r="AV583" s="283">
        <v>0.14285713999999999</v>
      </c>
      <c r="AW583" s="283">
        <v>0.12546125</v>
      </c>
      <c r="AX583" s="283">
        <v>0.45387453999999999</v>
      </c>
      <c r="AY583" s="363">
        <v>114.139</v>
      </c>
      <c r="AZ583" s="283">
        <v>9.8234000000000002E-2</v>
      </c>
      <c r="BA583" s="283">
        <v>0.39163498000000002</v>
      </c>
      <c r="BB583" s="283">
        <v>0.20532319299999999</v>
      </c>
      <c r="BC583" s="283">
        <v>0.40304182500000002</v>
      </c>
      <c r="BD583" s="164">
        <v>0.32231404899999999</v>
      </c>
      <c r="BE583" s="164">
        <v>0.27520435900000001</v>
      </c>
      <c r="BF583" s="164">
        <v>0.39277652299999999</v>
      </c>
      <c r="BG583" s="164">
        <v>0.51498637599999997</v>
      </c>
      <c r="BH583" s="164">
        <v>0.90776289899999996</v>
      </c>
      <c r="BI583" s="164">
        <v>0.23978201699999999</v>
      </c>
      <c r="BJ583" s="165">
        <v>152.65377741640901</v>
      </c>
      <c r="BK583" s="164">
        <v>0.391035316887896</v>
      </c>
      <c r="BL583" s="165">
        <v>29.2200249020648</v>
      </c>
      <c r="BM583" s="165">
        <v>81.743179063935301</v>
      </c>
      <c r="BN583" s="165">
        <v>151.225392041102</v>
      </c>
      <c r="BO583" s="165">
        <v>0.83691879274454695</v>
      </c>
      <c r="BP583" s="165">
        <v>-1.1445346102118401</v>
      </c>
      <c r="BQ583" s="165">
        <v>28.651317314168899</v>
      </c>
      <c r="BR583" s="165">
        <v>26.359279002685501</v>
      </c>
      <c r="BS583" s="289">
        <v>2.9590430018893898</v>
      </c>
      <c r="BT583" s="297"/>
      <c r="BU583" s="284"/>
      <c r="BV583" s="298"/>
      <c r="BW583" s="297"/>
      <c r="BX583" s="297"/>
      <c r="BY583" s="297"/>
      <c r="BZ583" s="297"/>
      <c r="CA583" s="284"/>
      <c r="CB583" s="298"/>
      <c r="CC583" s="297"/>
      <c r="CD583" s="284"/>
      <c r="CE583" s="352"/>
      <c r="CF583" s="298"/>
      <c r="CG583" s="297"/>
      <c r="CH583" s="284"/>
      <c r="CI583" s="352"/>
      <c r="CJ583" s="298"/>
      <c r="CK583" s="297"/>
      <c r="CL583" s="284"/>
      <c r="CM583" s="352"/>
      <c r="CN583" s="298"/>
      <c r="CO583" s="297"/>
      <c r="CP583" s="284"/>
      <c r="CQ583" s="352"/>
      <c r="CR583" s="298"/>
      <c r="CS583" s="297"/>
      <c r="CT583" s="284"/>
      <c r="CU583" s="352"/>
      <c r="CV583" s="352"/>
      <c r="CW583" s="298"/>
      <c r="CX583" s="297"/>
      <c r="CY583" s="284"/>
      <c r="CZ583" s="352"/>
      <c r="DA583" s="352"/>
      <c r="DB583" s="298"/>
      <c r="DC583" s="297"/>
      <c r="DD583" s="284"/>
      <c r="DE583" s="352"/>
      <c r="DF583" s="352"/>
      <c r="DG583" s="298"/>
      <c r="DH583" s="320"/>
      <c r="DI583" s="319">
        <v>-12.638888359069799</v>
      </c>
      <c r="DP583" s="165"/>
      <c r="DQ583" s="165"/>
      <c r="DR583" s="165"/>
      <c r="ED583" s="165"/>
      <c r="EE583" s="165"/>
      <c r="EF583" s="165"/>
      <c r="EG583" s="165"/>
      <c r="EH583" s="166"/>
      <c r="EI583" s="165"/>
      <c r="EJ583" s="164"/>
      <c r="EK583" s="164"/>
      <c r="EL583" s="283"/>
      <c r="EM583" s="283"/>
      <c r="EN583" s="283"/>
      <c r="EO583" s="283"/>
      <c r="EP583" s="283"/>
      <c r="EQ583" s="283"/>
      <c r="ER583" s="165"/>
      <c r="ES583" s="166"/>
      <c r="ET583" s="166"/>
      <c r="EU583" s="166"/>
      <c r="EV583" s="166"/>
      <c r="EW583" s="166"/>
      <c r="EX583" s="289"/>
    </row>
    <row r="584" spans="1:272" ht="13" customHeight="1">
      <c r="A584" s="160" t="s">
        <v>2172</v>
      </c>
      <c r="B584" s="160">
        <v>8634</v>
      </c>
      <c r="C584" s="160">
        <v>4949</v>
      </c>
      <c r="D584" s="160">
        <v>519317</v>
      </c>
      <c r="E584" s="160" t="s">
        <v>16</v>
      </c>
      <c r="G584" s="175"/>
      <c r="H584" s="168" t="s">
        <v>263</v>
      </c>
      <c r="I584" s="169" t="s">
        <v>721</v>
      </c>
      <c r="J584" s="170">
        <v>34</v>
      </c>
      <c r="K584" s="161">
        <v>10</v>
      </c>
      <c r="L584" s="161" t="s">
        <v>837</v>
      </c>
      <c r="Z584" s="163">
        <v>114</v>
      </c>
      <c r="AA584" s="163">
        <v>459</v>
      </c>
      <c r="AB584" s="163">
        <v>417</v>
      </c>
      <c r="AC584" s="163">
        <v>97</v>
      </c>
      <c r="AD584" s="163">
        <v>50</v>
      </c>
      <c r="AE584" s="163">
        <v>20</v>
      </c>
      <c r="AF584" s="163">
        <v>0</v>
      </c>
      <c r="AG584" s="163">
        <v>27</v>
      </c>
      <c r="AH584" s="163">
        <v>49</v>
      </c>
      <c r="AI584" s="163">
        <v>72</v>
      </c>
      <c r="AJ584" s="163">
        <v>0</v>
      </c>
      <c r="AK584" s="163">
        <v>0</v>
      </c>
      <c r="AL584" s="163">
        <v>38</v>
      </c>
      <c r="AM584" s="163">
        <v>2</v>
      </c>
      <c r="AN584" s="163">
        <v>143</v>
      </c>
      <c r="AO584" s="163">
        <v>2</v>
      </c>
      <c r="AP584" s="163">
        <v>2</v>
      </c>
      <c r="AQ584" s="163">
        <v>0</v>
      </c>
      <c r="AR584" s="163">
        <v>17</v>
      </c>
      <c r="AS584" s="283">
        <v>8.2788670999999994E-2</v>
      </c>
      <c r="AT584" s="283">
        <v>0.31154683999999999</v>
      </c>
      <c r="AU584" s="283">
        <v>0.43478261000000001</v>
      </c>
      <c r="AV584" s="283">
        <v>0.21014493000000001</v>
      </c>
      <c r="AW584" s="283">
        <v>0.20652174000000001</v>
      </c>
      <c r="AX584" s="283">
        <v>0.55072463999999999</v>
      </c>
      <c r="AY584" s="363">
        <v>120.042</v>
      </c>
      <c r="AZ584" s="283">
        <v>0.14784506</v>
      </c>
      <c r="BA584" s="283">
        <v>0.387681159</v>
      </c>
      <c r="BB584" s="283">
        <v>0.17391304299999999</v>
      </c>
      <c r="BC584" s="283">
        <v>0.43840579699999999</v>
      </c>
      <c r="BD584" s="164">
        <v>0.28112449699999997</v>
      </c>
      <c r="BE584" s="164">
        <v>0.23261390800000001</v>
      </c>
      <c r="BF584" s="164">
        <v>0.29847494499999999</v>
      </c>
      <c r="BG584" s="164">
        <v>0.47482014299999997</v>
      </c>
      <c r="BH584" s="164">
        <v>0.77329508800000002</v>
      </c>
      <c r="BI584" s="164">
        <v>0.24220623499999999</v>
      </c>
      <c r="BJ584" s="165">
        <v>156.48050234700699</v>
      </c>
      <c r="BK584" s="164">
        <v>0.32989726024853</v>
      </c>
      <c r="BL584" s="165">
        <v>7.2845152058470104</v>
      </c>
      <c r="BM584" s="165">
        <v>60.977450084017498</v>
      </c>
      <c r="BN584" s="165">
        <v>115.840838005625</v>
      </c>
      <c r="BO584" s="165">
        <v>-0.66021749108462702</v>
      </c>
      <c r="BP584" s="165">
        <v>-4.3485801815986598</v>
      </c>
      <c r="BQ584" s="165">
        <v>7.5111757734156299</v>
      </c>
      <c r="BR584" s="165">
        <v>3.9709048681724002</v>
      </c>
      <c r="BS584" s="289">
        <v>0.77573718040864104</v>
      </c>
      <c r="BT584" s="297"/>
      <c r="BU584" s="284"/>
      <c r="BV584" s="298"/>
      <c r="BW584" s="297"/>
      <c r="BX584" s="297"/>
      <c r="BY584" s="297"/>
      <c r="BZ584" s="297"/>
      <c r="CA584" s="284"/>
      <c r="CB584" s="298"/>
      <c r="CC584" s="297"/>
      <c r="CD584" s="284"/>
      <c r="CE584" s="352"/>
      <c r="CF584" s="298"/>
      <c r="CG584" s="297"/>
      <c r="CH584" s="284"/>
      <c r="CI584" s="352"/>
      <c r="CJ584" s="298"/>
      <c r="CK584" s="297"/>
      <c r="CL584" s="284"/>
      <c r="CM584" s="352"/>
      <c r="CN584" s="298"/>
      <c r="CO584" s="297"/>
      <c r="CP584" s="284"/>
      <c r="CQ584" s="352"/>
      <c r="CR584" s="298"/>
      <c r="CS584" s="297"/>
      <c r="CT584" s="284"/>
      <c r="CU584" s="352"/>
      <c r="CV584" s="352"/>
      <c r="CW584" s="298"/>
      <c r="CX584" s="297"/>
      <c r="CY584" s="284"/>
      <c r="CZ584" s="352"/>
      <c r="DA584" s="352"/>
      <c r="DB584" s="298"/>
      <c r="DC584" s="297"/>
      <c r="DD584" s="284"/>
      <c r="DE584" s="352"/>
      <c r="DF584" s="352"/>
      <c r="DG584" s="298"/>
      <c r="DH584" s="320"/>
      <c r="DI584" s="319">
        <v>-11.774690628051699</v>
      </c>
      <c r="DP584" s="165"/>
      <c r="DQ584" s="165"/>
      <c r="DR584" s="165"/>
      <c r="ED584" s="165"/>
      <c r="EE584" s="165"/>
      <c r="EF584" s="165"/>
      <c r="EG584" s="165"/>
      <c r="EH584" s="166"/>
      <c r="EI584" s="165"/>
      <c r="EJ584" s="164"/>
      <c r="EK584" s="164"/>
      <c r="EL584" s="283"/>
      <c r="EM584" s="283"/>
      <c r="EN584" s="283"/>
      <c r="EO584" s="283"/>
      <c r="EP584" s="283"/>
      <c r="EQ584" s="283"/>
      <c r="ER584" s="165"/>
      <c r="ES584" s="166"/>
      <c r="ET584" s="166"/>
      <c r="EU584" s="166"/>
      <c r="EV584" s="166"/>
      <c r="EW584" s="166"/>
      <c r="EX584" s="289"/>
    </row>
    <row r="585" spans="1:272" ht="13" customHeight="1">
      <c r="A585" s="160" t="s">
        <v>2172</v>
      </c>
      <c r="G585" s="175"/>
      <c r="H585" s="162" t="s">
        <v>3801</v>
      </c>
      <c r="Z585" s="163"/>
      <c r="BT585" s="305"/>
      <c r="BU585" s="306"/>
      <c r="BV585" s="308"/>
      <c r="BW585" s="305"/>
      <c r="BX585" s="305"/>
      <c r="BY585" s="305"/>
      <c r="BZ585" s="305"/>
      <c r="CA585" s="306"/>
      <c r="CB585" s="308"/>
      <c r="CC585" s="305"/>
      <c r="CD585" s="306"/>
      <c r="CE585" s="354"/>
      <c r="CF585" s="308"/>
      <c r="CG585" s="305"/>
      <c r="CH585" s="306"/>
      <c r="CI585" s="354"/>
      <c r="CJ585" s="308"/>
      <c r="CK585" s="305"/>
      <c r="CL585" s="306"/>
      <c r="CM585" s="354"/>
      <c r="CN585" s="308"/>
      <c r="CO585" s="305"/>
      <c r="CP585" s="306"/>
      <c r="CQ585" s="354"/>
      <c r="CR585" s="308"/>
      <c r="CS585" s="297"/>
      <c r="CT585" s="284"/>
      <c r="CU585" s="352"/>
      <c r="CV585" s="352"/>
      <c r="CW585" s="298"/>
      <c r="CX585" s="297"/>
      <c r="CY585" s="284"/>
      <c r="CZ585" s="352"/>
      <c r="DA585" s="352"/>
      <c r="DB585" s="298"/>
      <c r="DC585" s="297"/>
      <c r="DD585" s="284"/>
      <c r="DE585" s="352"/>
      <c r="DF585" s="352"/>
      <c r="DG585" s="298"/>
      <c r="DH585" s="320"/>
      <c r="DI585" s="318"/>
    </row>
    <row r="586" spans="1:272" ht="13" customHeight="1">
      <c r="A586" s="171" t="s">
        <v>598</v>
      </c>
      <c r="B586" s="317"/>
      <c r="C586" s="317"/>
      <c r="D586" s="317"/>
      <c r="E586" s="171" cm="1">
        <f t="array" ref="E586">SUMPRODUCT(--($A587:$A$2539=A586),--(K587:$K$2539&gt;0))</f>
        <v>41</v>
      </c>
      <c r="F586" s="171"/>
      <c r="G586" s="190"/>
      <c r="H586" s="172"/>
      <c r="I586" s="172"/>
      <c r="J586" s="173"/>
      <c r="K586" s="174">
        <v>0</v>
      </c>
      <c r="L586" s="174"/>
      <c r="M586" s="185"/>
      <c r="N586" s="188"/>
      <c r="O586" s="174"/>
      <c r="P586" s="174"/>
      <c r="Q586" s="174"/>
      <c r="R586" s="174"/>
      <c r="S586" s="174"/>
      <c r="T586" s="174"/>
      <c r="U586" s="174"/>
      <c r="V586" s="174"/>
      <c r="W586" s="174"/>
      <c r="X586" s="174"/>
      <c r="Y586" s="185"/>
      <c r="Z586" s="364" cm="1">
        <f t="array" ref="Z586">SUMPRODUCT(--($A587:$A$2539=$A586),--(Z587:Z$2539))</f>
        <v>1468</v>
      </c>
      <c r="AA586" s="364" cm="1">
        <f t="array" ref="AA586">SUMPRODUCT(--($A587:$A$2539=$A586),--(AA587:AA$2539))</f>
        <v>5184</v>
      </c>
      <c r="AB586" s="364" cm="1">
        <f t="array" ref="AB586">SUMPRODUCT(--($A587:$A$2539=$A586),--(AB587:AB$2539))</f>
        <v>4577</v>
      </c>
      <c r="AC586" s="364" cm="1">
        <f t="array" ref="AC586">SUMPRODUCT(--($A587:$A$2539=$A586),--(AC587:AC$2539))</f>
        <v>1151</v>
      </c>
      <c r="AD586" s="364" cm="1">
        <f t="array" ref="AD586">SUMPRODUCT(--($A587:$A$2539=$A586),--(AD587:AD$2539))</f>
        <v>744</v>
      </c>
      <c r="AE586" s="364" cm="1">
        <f t="array" ref="AE586">SUMPRODUCT(--($A587:$A$2539=$A586),--(AE587:AE$2539))</f>
        <v>242</v>
      </c>
      <c r="AF586" s="364" cm="1">
        <f t="array" ref="AF586">SUMPRODUCT(--($A587:$A$2539=$A586),--(AF587:AF$2539))</f>
        <v>27</v>
      </c>
      <c r="AG586" s="364" cm="1">
        <f t="array" ref="AG586">SUMPRODUCT(--($A587:$A$2539=$A586),--(AG587:AG$2539))</f>
        <v>138</v>
      </c>
      <c r="AH586" s="364" cm="1">
        <f t="array" ref="AH586">SUMPRODUCT(--($A587:$A$2539=$A586),--(AH587:AH$2539))</f>
        <v>616</v>
      </c>
      <c r="AI586" s="364" cm="1">
        <f t="array" ref="AI586">SUMPRODUCT(--($A587:$A$2539=$A586),--(AI587:AI$2539))</f>
        <v>589</v>
      </c>
      <c r="AJ586" s="364" cm="1">
        <f t="array" ref="AJ586">SUMPRODUCT(--($A587:$A$2539=$A586),--(AJ587:AJ$2539))</f>
        <v>99</v>
      </c>
      <c r="AK586" s="364" cm="1">
        <f t="array" ref="AK586">SUMPRODUCT(--($A587:$A$2539=$A586),--(AK587:AK$2539))</f>
        <v>17</v>
      </c>
      <c r="AL586" s="364" cm="1">
        <f t="array" ref="AL586">SUMPRODUCT(--($A587:$A$2539=$A586),--(AL587:AL$2539))</f>
        <v>466</v>
      </c>
      <c r="AM586" s="364" cm="1">
        <f t="array" ref="AM586">SUMPRODUCT(--($A587:$A$2539=$A586),--(AM587:AM$2539))</f>
        <v>12</v>
      </c>
      <c r="AN586" s="364" cm="1">
        <f t="array" ref="AN586">SUMPRODUCT(--($A587:$A$2539=$A586),--(AN587:AN$2539))</f>
        <v>1080</v>
      </c>
      <c r="AO586" s="364" cm="1">
        <f t="array" ref="AO586">SUMPRODUCT(--($A587:$A$2539=$A586),--(AO587:AO$2539))</f>
        <v>69</v>
      </c>
      <c r="AP586" s="364" cm="1">
        <f t="array" ref="AP586">SUMPRODUCT(--($A587:$A$2539=$A586),--(AP587:AP$2539))</f>
        <v>42</v>
      </c>
      <c r="AQ586" s="364" cm="1">
        <f t="array" ref="AQ586">SUMPRODUCT(--($A587:$A$2539=$A586),--(AQ587:AQ$2539))</f>
        <v>29</v>
      </c>
      <c r="AR586" s="364" cm="1">
        <f t="array" ref="AR586">SUMPRODUCT(--($A587:$A$2539=$A586),--(AR587:AR$2539))</f>
        <v>66</v>
      </c>
      <c r="AS586" s="365"/>
      <c r="AT586" s="365"/>
      <c r="AU586" s="365"/>
      <c r="AV586" s="365"/>
      <c r="AW586" s="365"/>
      <c r="AX586" s="365"/>
      <c r="AY586" s="366"/>
      <c r="AZ586" s="365"/>
      <c r="BA586" s="365"/>
      <c r="BB586" s="365"/>
      <c r="BC586" s="365"/>
      <c r="BD586" s="367"/>
      <c r="BE586" s="367">
        <f>AC586/AB586</f>
        <v>0.25147476512999783</v>
      </c>
      <c r="BF586" s="367">
        <f>(AC586+AL586+AM586+AO586)/(AA586-AP586-AQ586)</f>
        <v>0.33209466066888321</v>
      </c>
      <c r="BG586" s="367">
        <f>((AC586-AE586-AF586-AG586)+(AE586*2)+(AF586*3)+(AG586*4))/AB586</f>
        <v>0.40659820843347172</v>
      </c>
      <c r="BH586" s="367">
        <f>BF586+BG586</f>
        <v>0.73869286910235488</v>
      </c>
      <c r="BI586" s="367">
        <f>BG586+BH586</f>
        <v>1.1452910775358265</v>
      </c>
      <c r="BJ586" s="367"/>
      <c r="BK586" s="367"/>
      <c r="BL586" s="366"/>
      <c r="BM586" s="366"/>
      <c r="BN586" s="366"/>
      <c r="BO586" s="368"/>
      <c r="BP586" s="368"/>
      <c r="BQ586" s="366"/>
      <c r="BR586" s="369" cm="1">
        <f t="array" ref="BR586">SUMPRODUCT(--($A587:$A$2539=$A586),--(BR587:BR$2539))</f>
        <v>44.340170483200666</v>
      </c>
      <c r="BS586" s="361" cm="1">
        <f t="array" ref="BS586">SUMPRODUCT(--($A587:$A$2539=$A586),--(BS587:BS$2539))</f>
        <v>19.771658216534007</v>
      </c>
      <c r="BT586" s="238"/>
      <c r="BU586" s="239"/>
      <c r="BV586" s="309"/>
      <c r="BW586" s="238"/>
      <c r="BX586" s="238"/>
      <c r="BY586" s="238"/>
      <c r="BZ586" s="238"/>
      <c r="CA586" s="239"/>
      <c r="CB586" s="309"/>
      <c r="CC586" s="238"/>
      <c r="CD586" s="239"/>
      <c r="CE586" s="353"/>
      <c r="CF586" s="309"/>
      <c r="CG586" s="238"/>
      <c r="CH586" s="239"/>
      <c r="CI586" s="353"/>
      <c r="CJ586" s="309"/>
      <c r="CK586" s="238"/>
      <c r="CL586" s="239"/>
      <c r="CM586" s="353"/>
      <c r="CN586" s="309"/>
      <c r="CO586" s="238"/>
      <c r="CP586" s="239"/>
      <c r="CQ586" s="353"/>
      <c r="CR586" s="309"/>
      <c r="CS586" s="299"/>
      <c r="CT586" s="300"/>
      <c r="CU586" s="356"/>
      <c r="CV586" s="356"/>
      <c r="CW586" s="301"/>
      <c r="CX586" s="299"/>
      <c r="CY586" s="300"/>
      <c r="CZ586" s="356"/>
      <c r="DA586" s="356"/>
      <c r="DB586" s="301"/>
      <c r="DC586" s="299"/>
      <c r="DD586" s="300"/>
      <c r="DE586" s="356"/>
      <c r="DF586" s="356"/>
      <c r="DG586" s="301"/>
      <c r="DH586" s="321" cm="1">
        <f t="array" ref="DH586">SUMPRODUCT(--($A587:$A$2539=$A586),--(DH587:DH$2539))</f>
        <v>19</v>
      </c>
      <c r="DI586" s="381" cm="1">
        <f t="array" ref="DI586">SUMPRODUCT(--($A587:$A$2539=$A586),--(DI587:DI$2539))</f>
        <v>-25.575685720890654</v>
      </c>
      <c r="DJ586" s="364" cm="1">
        <f t="array" ref="DJ586">SUMPRODUCT(--($A587:$A$2539=$A586),--(DJ587:DJ$2539))</f>
        <v>568</v>
      </c>
      <c r="DK586" s="364" cm="1">
        <f t="array" ref="DK586">SUMPRODUCT(--($A587:$A$2539=$A586),--(DK587:DK$2539))</f>
        <v>102</v>
      </c>
      <c r="DL586" s="364" cm="1">
        <f t="array" ref="DL586">SUMPRODUCT(--($A587:$A$2539=$A586),--(DL587:DL$2539))</f>
        <v>0</v>
      </c>
      <c r="DM586" s="364" cm="1">
        <f t="array" ref="DM586">SUMPRODUCT(--($A587:$A$2539=$A586),--(DM587:DM$2539))</f>
        <v>54</v>
      </c>
      <c r="DN586" s="364" cm="1">
        <f t="array" ref="DN586">SUMPRODUCT(--($A587:$A$2539=$A586),--(DN587:DN$2539))</f>
        <v>63</v>
      </c>
      <c r="DO586" s="364" cm="1">
        <f t="array" ref="DO586">SUMPRODUCT(--($A587:$A$2539=$A586),--(DO587:DO$2539))</f>
        <v>58</v>
      </c>
      <c r="DP586" s="369" cm="1">
        <f t="array" ref="DP586">SUMPRODUCT(--($A587:$A$2539=$A586),--(DP587:DP$2539))</f>
        <v>957.50000000000023</v>
      </c>
      <c r="DQ586" s="369" cm="1">
        <f t="array" ref="DQ586">SUMPRODUCT(--($A587:$A$2539=$A586),--(DQ587:DQ$2539))</f>
        <v>513.39999675750687</v>
      </c>
      <c r="DR586" s="369" cm="1">
        <f t="array" ref="DR586">SUMPRODUCT(--($A587:$A$2539=$A586),--(DR587:DR$2539))</f>
        <v>443.39999926090189</v>
      </c>
      <c r="DS586" s="364" cm="1">
        <f t="array" ref="DS586">SUMPRODUCT(--($A587:$A$2539=$A586),--(DS587:DS$2539))</f>
        <v>4117</v>
      </c>
      <c r="DT586" s="364" cm="1">
        <f t="array" ref="DT586">SUMPRODUCT(--($A587:$A$2539=$A586),--(DT587:DT$2539))</f>
        <v>910</v>
      </c>
      <c r="DU586" s="364" cm="1">
        <f t="array" ref="DU586">SUMPRODUCT(--($A587:$A$2539=$A586),--(DU587:DU$2539))</f>
        <v>522</v>
      </c>
      <c r="DV586" s="364" cm="1">
        <f t="array" ref="DV586">SUMPRODUCT(--($A587:$A$2539=$A586),--(DV587:DV$2539))</f>
        <v>478</v>
      </c>
      <c r="DW586" s="364" cm="1">
        <f t="array" ref="DW586">SUMPRODUCT(--($A587:$A$2539=$A586),--(DW587:DW$2539))</f>
        <v>129</v>
      </c>
      <c r="DX586" s="364" cm="1">
        <f t="array" ref="DX586">SUMPRODUCT(--($A587:$A$2539=$A586),--(DX587:DX$2539))</f>
        <v>359</v>
      </c>
      <c r="DY586" s="364" cm="1">
        <f t="array" ref="DY586">SUMPRODUCT(--($A587:$A$2539=$A586),--(DY587:DY$2539))</f>
        <v>12</v>
      </c>
      <c r="DZ586" s="364" cm="1">
        <f t="array" ref="DZ586">SUMPRODUCT(--($A587:$A$2539=$A586),--(DZ587:DZ$2539))</f>
        <v>30</v>
      </c>
      <c r="EA586" s="364" cm="1">
        <f t="array" ref="EA586">SUMPRODUCT(--($A587:$A$2539=$A586),--(EA587:EA$2539))</f>
        <v>32</v>
      </c>
      <c r="EB586" s="364" cm="1">
        <f t="array" ref="EB586">SUMPRODUCT(--($A587:$A$2539=$A586),--(EB587:EB$2539))</f>
        <v>4</v>
      </c>
      <c r="EC586" s="364" cm="1">
        <f t="array" ref="EC586">SUMPRODUCT(--($A587:$A$2539=$A586),--(EC587:EC$2539))</f>
        <v>943</v>
      </c>
      <c r="ED586" s="368">
        <f>EC586/DP586*10</f>
        <v>9.8485639686684046</v>
      </c>
      <c r="EE586" s="368">
        <f>DX586/DP586*10</f>
        <v>3.7493472584856384</v>
      </c>
      <c r="EF586" s="368">
        <f>DW586/DP586*10</f>
        <v>1.3472584856396863</v>
      </c>
      <c r="EG586" s="368">
        <f>DX586/DQ586*10</f>
        <v>6.9925984080121779</v>
      </c>
      <c r="EH586" s="371">
        <f>(DT586+DX586+DZ586)/DP586</f>
        <v>1.3566579634464748</v>
      </c>
      <c r="EI586" s="371"/>
      <c r="EJ586" s="367">
        <f>DT586/(DS586-DX586-DY586-DZ586)</f>
        <v>0.24488697524219591</v>
      </c>
      <c r="EK586" s="367"/>
      <c r="EL586" s="372"/>
      <c r="EM586" s="372"/>
      <c r="EN586" s="372"/>
      <c r="EO586" s="372"/>
      <c r="EP586" s="372"/>
      <c r="EQ586" s="372"/>
      <c r="ER586" s="237"/>
      <c r="ES586" s="371"/>
      <c r="ET586" s="371"/>
      <c r="EU586" s="371"/>
      <c r="EV586" s="371"/>
      <c r="EW586" s="371"/>
      <c r="EX586" s="361" cm="1">
        <f t="array" ref="EX586">SUMPRODUCT(--($A587:$A$2539=$A586),--(EX587:EX$2539))</f>
        <v>8.3857040582224514</v>
      </c>
    </row>
    <row r="587" spans="1:272" ht="13" customHeight="1">
      <c r="A587" s="160" t="s">
        <v>598</v>
      </c>
      <c r="B587" s="160">
        <v>9329</v>
      </c>
      <c r="C587" s="160">
        <v>14078</v>
      </c>
      <c r="D587" s="160">
        <v>608379</v>
      </c>
      <c r="E587" s="160" t="s">
        <v>2170</v>
      </c>
      <c r="G587" s="175"/>
      <c r="H587" s="168" t="s">
        <v>743</v>
      </c>
      <c r="I587" s="169" t="s">
        <v>596</v>
      </c>
      <c r="J587" s="170">
        <v>32</v>
      </c>
      <c r="K587" s="161">
        <v>1</v>
      </c>
      <c r="M587" s="184" t="s">
        <v>837</v>
      </c>
      <c r="Z587" s="163"/>
      <c r="AS587" s="283"/>
      <c r="AT587" s="283"/>
      <c r="AU587" s="283"/>
      <c r="AV587" s="283"/>
      <c r="AW587" s="283"/>
      <c r="AX587" s="283"/>
      <c r="AY587" s="363"/>
      <c r="AZ587" s="283"/>
      <c r="BA587" s="283"/>
      <c r="BB587" s="283"/>
      <c r="BC587" s="283"/>
      <c r="BD587" s="164"/>
      <c r="BE587" s="164"/>
      <c r="BF587" s="164"/>
      <c r="BG587" s="164"/>
      <c r="BH587" s="164"/>
      <c r="BI587" s="164"/>
      <c r="BJ587" s="165"/>
      <c r="BK587" s="164"/>
      <c r="BL587" s="165"/>
      <c r="BM587" s="165"/>
      <c r="BN587" s="165"/>
      <c r="BO587" s="165"/>
      <c r="BP587" s="165"/>
      <c r="BQ587" s="165"/>
      <c r="BR587" s="165"/>
      <c r="BS587" s="289"/>
      <c r="BT587" s="297">
        <v>29</v>
      </c>
      <c r="BU587" s="284">
        <v>166.2</v>
      </c>
      <c r="BV587" s="298">
        <v>4</v>
      </c>
      <c r="BW587" s="297"/>
      <c r="BX587" s="297"/>
      <c r="BY587" s="297"/>
      <c r="BZ587" s="297"/>
      <c r="CA587" s="284"/>
      <c r="CB587" s="298"/>
      <c r="CC587" s="297"/>
      <c r="CD587" s="284"/>
      <c r="CE587" s="352"/>
      <c r="CF587" s="298"/>
      <c r="CG587" s="297"/>
      <c r="CH587" s="284"/>
      <c r="CI587" s="352"/>
      <c r="CJ587" s="298"/>
      <c r="CK587" s="297"/>
      <c r="CL587" s="284"/>
      <c r="CM587" s="352"/>
      <c r="CN587" s="298"/>
      <c r="CO587" s="297"/>
      <c r="CP587" s="284"/>
      <c r="CQ587" s="352"/>
      <c r="CR587" s="298"/>
      <c r="CS587" s="297"/>
      <c r="CT587" s="284"/>
      <c r="CU587" s="352"/>
      <c r="CV587" s="352"/>
      <c r="CW587" s="298"/>
      <c r="CX587" s="297"/>
      <c r="CY587" s="284"/>
      <c r="CZ587" s="352"/>
      <c r="DA587" s="352"/>
      <c r="DB587" s="298"/>
      <c r="DC587" s="297"/>
      <c r="DD587" s="284"/>
      <c r="DE587" s="352"/>
      <c r="DF587" s="352"/>
      <c r="DG587" s="298"/>
      <c r="DH587" s="320">
        <v>4</v>
      </c>
      <c r="DI587" s="319">
        <v>0</v>
      </c>
      <c r="DJ587" s="163">
        <v>29</v>
      </c>
      <c r="DK587" s="163">
        <v>29</v>
      </c>
      <c r="DL587" s="163">
        <v>0</v>
      </c>
      <c r="DM587" s="163">
        <v>13</v>
      </c>
      <c r="DN587" s="163">
        <v>8</v>
      </c>
      <c r="DO587" s="163">
        <v>0</v>
      </c>
      <c r="DP587" s="165">
        <v>166.2</v>
      </c>
      <c r="DQ587" s="165">
        <v>166.19999694824199</v>
      </c>
      <c r="DR587" s="165"/>
      <c r="DS587" s="163">
        <v>685</v>
      </c>
      <c r="DT587" s="163">
        <v>154</v>
      </c>
      <c r="DU587" s="163">
        <v>65</v>
      </c>
      <c r="DV587" s="163">
        <v>62</v>
      </c>
      <c r="DW587" s="163">
        <v>17</v>
      </c>
      <c r="DX587" s="163">
        <v>45</v>
      </c>
      <c r="DY587" s="163">
        <v>1</v>
      </c>
      <c r="DZ587" s="163">
        <v>5</v>
      </c>
      <c r="EA587" s="163">
        <v>3</v>
      </c>
      <c r="EB587" s="163">
        <v>0</v>
      </c>
      <c r="EC587" s="163">
        <v>145</v>
      </c>
      <c r="ED587" s="165">
        <v>7.8300004779053003</v>
      </c>
      <c r="EE587" s="165">
        <v>2.4300001483154299</v>
      </c>
      <c r="EF587" s="165">
        <v>0.91800005603027601</v>
      </c>
      <c r="EG587" s="165">
        <v>8.3160005075683898</v>
      </c>
      <c r="EH587" s="166">
        <v>1.1940000728759801</v>
      </c>
      <c r="EI587" s="165">
        <v>95.380951664420095</v>
      </c>
      <c r="EJ587" s="164">
        <v>0.24251968503936999</v>
      </c>
      <c r="EK587" s="164">
        <v>0.28964059196617298</v>
      </c>
      <c r="EL587" s="283">
        <v>0.38589211600000001</v>
      </c>
      <c r="EM587" s="283">
        <v>0.199170124</v>
      </c>
      <c r="EN587" s="283">
        <v>0.41493775900000002</v>
      </c>
      <c r="EO587" s="283">
        <v>7.9591839999999997E-2</v>
      </c>
      <c r="EP587" s="283">
        <v>0.32244898</v>
      </c>
      <c r="EQ587" s="283">
        <v>0.10372647</v>
      </c>
      <c r="ER587" s="165">
        <v>0.124999494995449</v>
      </c>
      <c r="ES587" s="166">
        <v>3.34800020434571</v>
      </c>
      <c r="ET587" s="166">
        <v>4.05</v>
      </c>
      <c r="EU587" s="166">
        <v>3.65268866262817</v>
      </c>
      <c r="EV587" s="166">
        <v>4.1412148927399404</v>
      </c>
      <c r="EW587" s="166">
        <v>4.16757716952102</v>
      </c>
      <c r="EX587" s="289">
        <v>3.34408378601074</v>
      </c>
    </row>
    <row r="588" spans="1:272" ht="13" customHeight="1">
      <c r="A588" s="160" t="s">
        <v>598</v>
      </c>
      <c r="B588" s="160">
        <v>12429</v>
      </c>
      <c r="C588" s="160">
        <v>24968</v>
      </c>
      <c r="D588" s="160">
        <v>681857</v>
      </c>
      <c r="E588" s="160" t="s">
        <v>239</v>
      </c>
      <c r="G588" s="175"/>
      <c r="H588" s="162" t="s">
        <v>306</v>
      </c>
      <c r="I588" s="162" t="s">
        <v>5</v>
      </c>
      <c r="J588" s="160">
        <v>24</v>
      </c>
      <c r="K588" s="161">
        <v>1</v>
      </c>
      <c r="Z588" s="163"/>
      <c r="AS588" s="283"/>
      <c r="AT588" s="283"/>
      <c r="AU588" s="283"/>
      <c r="AV588" s="283"/>
      <c r="AW588" s="283"/>
      <c r="AX588" s="283"/>
      <c r="AY588" s="363"/>
      <c r="AZ588" s="283"/>
      <c r="BA588" s="283"/>
      <c r="BB588" s="283"/>
      <c r="BC588" s="283"/>
      <c r="BD588" s="164"/>
      <c r="BE588" s="164"/>
      <c r="BF588" s="164"/>
      <c r="BG588" s="164"/>
      <c r="BH588" s="164"/>
      <c r="BI588" s="164"/>
      <c r="BJ588" s="165"/>
      <c r="BK588" s="164"/>
      <c r="BL588" s="165"/>
      <c r="BM588" s="165"/>
      <c r="BN588" s="165"/>
      <c r="BO588" s="165"/>
      <c r="BP588" s="165"/>
      <c r="BQ588" s="165"/>
      <c r="BR588" s="165"/>
      <c r="BS588" s="289"/>
      <c r="BT588" s="297">
        <v>22</v>
      </c>
      <c r="BU588" s="284">
        <v>112.1</v>
      </c>
      <c r="BV588" s="298">
        <v>-4</v>
      </c>
      <c r="BW588" s="297"/>
      <c r="BX588" s="297"/>
      <c r="BY588" s="297"/>
      <c r="BZ588" s="297"/>
      <c r="CA588" s="284"/>
      <c r="CB588" s="298"/>
      <c r="CC588" s="297"/>
      <c r="CD588" s="284"/>
      <c r="CE588" s="352"/>
      <c r="CF588" s="298"/>
      <c r="CG588" s="297"/>
      <c r="CH588" s="284"/>
      <c r="CI588" s="352"/>
      <c r="CJ588" s="298"/>
      <c r="CK588" s="297"/>
      <c r="CL588" s="284"/>
      <c r="CM588" s="352"/>
      <c r="CN588" s="298"/>
      <c r="CO588" s="297"/>
      <c r="CP588" s="284"/>
      <c r="CQ588" s="352"/>
      <c r="CR588" s="298"/>
      <c r="CS588" s="297"/>
      <c r="CT588" s="284"/>
      <c r="CU588" s="352"/>
      <c r="CV588" s="352"/>
      <c r="CW588" s="298"/>
      <c r="CX588" s="297"/>
      <c r="CY588" s="284"/>
      <c r="CZ588" s="352"/>
      <c r="DA588" s="352"/>
      <c r="DB588" s="298"/>
      <c r="DC588" s="297"/>
      <c r="DD588" s="284"/>
      <c r="DE588" s="352"/>
      <c r="DF588" s="352"/>
      <c r="DG588" s="298"/>
      <c r="DH588" s="320">
        <v>-4</v>
      </c>
      <c r="DI588" s="319">
        <v>0</v>
      </c>
      <c r="DJ588" s="163">
        <v>22</v>
      </c>
      <c r="DK588" s="163">
        <v>22</v>
      </c>
      <c r="DL588" s="163">
        <v>0</v>
      </c>
      <c r="DM588" s="163">
        <v>4</v>
      </c>
      <c r="DN588" s="163">
        <v>8</v>
      </c>
      <c r="DO588" s="163">
        <v>0</v>
      </c>
      <c r="DP588" s="165">
        <v>112.1</v>
      </c>
      <c r="DQ588" s="165">
        <v>112.09999847412099</v>
      </c>
      <c r="DR588" s="165"/>
      <c r="DS588" s="163">
        <v>465</v>
      </c>
      <c r="DT588" s="163">
        <v>100</v>
      </c>
      <c r="DU588" s="163">
        <v>51</v>
      </c>
      <c r="DV588" s="163">
        <v>44</v>
      </c>
      <c r="DW588" s="163">
        <v>7</v>
      </c>
      <c r="DX588" s="163">
        <v>33</v>
      </c>
      <c r="DY588" s="163">
        <v>0</v>
      </c>
      <c r="DZ588" s="163">
        <v>4</v>
      </c>
      <c r="EA588" s="163">
        <v>4</v>
      </c>
      <c r="EB588" s="163">
        <v>0</v>
      </c>
      <c r="EC588" s="163">
        <v>101</v>
      </c>
      <c r="ED588" s="165">
        <v>8.0919884969553202</v>
      </c>
      <c r="EE588" s="165">
        <v>2.6439170336586701</v>
      </c>
      <c r="EF588" s="165">
        <v>0.560830885927597</v>
      </c>
      <c r="EG588" s="165">
        <v>8.0118697989656695</v>
      </c>
      <c r="EH588" s="166">
        <v>1.18397631473603</v>
      </c>
      <c r="EI588" s="165">
        <v>94.580218387797402</v>
      </c>
      <c r="EJ588" s="164">
        <v>0.233644859813084</v>
      </c>
      <c r="EK588" s="164">
        <v>0.29062500000000002</v>
      </c>
      <c r="EL588" s="283">
        <v>0.50617283899999999</v>
      </c>
      <c r="EM588" s="283">
        <v>0.182098765</v>
      </c>
      <c r="EN588" s="283">
        <v>0.31172839499999999</v>
      </c>
      <c r="EO588" s="283">
        <v>5.5045869999999997E-2</v>
      </c>
      <c r="EP588" s="283">
        <v>0.43425076000000001</v>
      </c>
      <c r="EQ588" s="283">
        <v>0.12722372000000001</v>
      </c>
      <c r="ER588" s="165">
        <v>-0.22635203261676901</v>
      </c>
      <c r="ES588" s="166">
        <v>3.52522271154489</v>
      </c>
      <c r="ET588" s="166">
        <v>3.51</v>
      </c>
      <c r="EU588" s="166">
        <v>3.1666886329650801</v>
      </c>
      <c r="EV588" s="166">
        <v>3.71614819960736</v>
      </c>
      <c r="EW588" s="166">
        <v>3.93465231733459</v>
      </c>
      <c r="EX588" s="289">
        <v>2.4231441020965501</v>
      </c>
    </row>
    <row r="589" spans="1:272" ht="13" customHeight="1">
      <c r="A589" s="160" t="s">
        <v>598</v>
      </c>
      <c r="B589" s="160">
        <v>12832</v>
      </c>
      <c r="C589" s="160">
        <v>23363</v>
      </c>
      <c r="D589" s="160">
        <v>676395</v>
      </c>
      <c r="E589" s="160" t="s">
        <v>2171</v>
      </c>
      <c r="G589" s="175"/>
      <c r="H589" s="162" t="s">
        <v>528</v>
      </c>
      <c r="I589" s="162" t="s">
        <v>221</v>
      </c>
      <c r="J589" s="160">
        <v>28</v>
      </c>
      <c r="K589" s="161">
        <v>1</v>
      </c>
      <c r="Z589" s="163"/>
      <c r="AS589" s="283"/>
      <c r="AT589" s="283"/>
      <c r="AU589" s="283"/>
      <c r="AV589" s="283"/>
      <c r="AW589" s="283"/>
      <c r="AX589" s="283"/>
      <c r="AY589" s="363"/>
      <c r="AZ589" s="283"/>
      <c r="BA589" s="283"/>
      <c r="BB589" s="283"/>
      <c r="BC589" s="283"/>
      <c r="BD589" s="164"/>
      <c r="BE589" s="164"/>
      <c r="BF589" s="164"/>
      <c r="BG589" s="164"/>
      <c r="BH589" s="164"/>
      <c r="BI589" s="164"/>
      <c r="BJ589" s="165"/>
      <c r="BK589" s="164"/>
      <c r="BL589" s="165"/>
      <c r="BM589" s="165"/>
      <c r="BN589" s="165"/>
      <c r="BO589" s="165"/>
      <c r="BP589" s="165"/>
      <c r="BQ589" s="165"/>
      <c r="BR589" s="165"/>
      <c r="BS589" s="289"/>
      <c r="BT589" s="297">
        <v>72</v>
      </c>
      <c r="BU589" s="284">
        <v>59.2</v>
      </c>
      <c r="BV589" s="298">
        <v>-1</v>
      </c>
      <c r="BW589" s="297"/>
      <c r="BX589" s="297"/>
      <c r="BY589" s="297"/>
      <c r="BZ589" s="297"/>
      <c r="CA589" s="284"/>
      <c r="CB589" s="298"/>
      <c r="CC589" s="297"/>
      <c r="CD589" s="284"/>
      <c r="CE589" s="352"/>
      <c r="CF589" s="298"/>
      <c r="CG589" s="297"/>
      <c r="CH589" s="284"/>
      <c r="CI589" s="352"/>
      <c r="CJ589" s="298"/>
      <c r="CK589" s="297"/>
      <c r="CL589" s="284"/>
      <c r="CM589" s="352"/>
      <c r="CN589" s="298"/>
      <c r="CO589" s="297"/>
      <c r="CP589" s="284"/>
      <c r="CQ589" s="352"/>
      <c r="CR589" s="298"/>
      <c r="CS589" s="297"/>
      <c r="CT589" s="284"/>
      <c r="CU589" s="352"/>
      <c r="CV589" s="352"/>
      <c r="CW589" s="298"/>
      <c r="CX589" s="297"/>
      <c r="CY589" s="284"/>
      <c r="CZ589" s="352"/>
      <c r="DA589" s="352"/>
      <c r="DB589" s="298"/>
      <c r="DC589" s="297"/>
      <c r="DD589" s="284"/>
      <c r="DE589" s="352"/>
      <c r="DF589" s="352"/>
      <c r="DG589" s="298"/>
      <c r="DH589" s="320">
        <v>-1</v>
      </c>
      <c r="DI589" s="319">
        <v>0</v>
      </c>
      <c r="DJ589" s="163">
        <v>72</v>
      </c>
      <c r="DK589" s="163">
        <v>0</v>
      </c>
      <c r="DL589" s="163">
        <v>0</v>
      </c>
      <c r="DM589" s="163">
        <v>3</v>
      </c>
      <c r="DN589" s="163">
        <v>6</v>
      </c>
      <c r="DO589" s="163">
        <v>0</v>
      </c>
      <c r="DP589" s="165">
        <v>59.2</v>
      </c>
      <c r="DQ589" s="165"/>
      <c r="DR589" s="165">
        <v>59.200000762939403</v>
      </c>
      <c r="DS589" s="163">
        <v>251</v>
      </c>
      <c r="DT589" s="163">
        <v>55</v>
      </c>
      <c r="DU589" s="163">
        <v>34</v>
      </c>
      <c r="DV589" s="163">
        <v>28</v>
      </c>
      <c r="DW589" s="163">
        <v>4</v>
      </c>
      <c r="DX589" s="163">
        <v>16</v>
      </c>
      <c r="DY589" s="163">
        <v>1</v>
      </c>
      <c r="DZ589" s="163">
        <v>1</v>
      </c>
      <c r="EA589" s="163">
        <v>4</v>
      </c>
      <c r="EB589" s="163">
        <v>0</v>
      </c>
      <c r="EC589" s="163">
        <v>75</v>
      </c>
      <c r="ED589" s="165">
        <v>11.312852537270899</v>
      </c>
      <c r="EE589" s="165">
        <v>2.4134085412844701</v>
      </c>
      <c r="EF589" s="165">
        <v>0.60335213532111898</v>
      </c>
      <c r="EG589" s="165">
        <v>8.2960918606653902</v>
      </c>
      <c r="EH589" s="166">
        <v>1.18994448910554</v>
      </c>
      <c r="EI589" s="165">
        <v>92.395649572075797</v>
      </c>
      <c r="EJ589" s="164">
        <v>0.23504273504273501</v>
      </c>
      <c r="EK589" s="164">
        <v>0.32903225806451603</v>
      </c>
      <c r="EL589" s="283">
        <v>0.46753246700000001</v>
      </c>
      <c r="EM589" s="283">
        <v>0.20779220700000001</v>
      </c>
      <c r="EN589" s="283">
        <v>0.32467532399999999</v>
      </c>
      <c r="EO589" s="283">
        <v>3.1446540000000002E-2</v>
      </c>
      <c r="EP589" s="283">
        <v>0.30188679000000002</v>
      </c>
      <c r="EQ589" s="283">
        <v>0.13185653999999999</v>
      </c>
      <c r="ER589" s="165">
        <v>-1.1844241000753599</v>
      </c>
      <c r="ES589" s="166">
        <v>4.2234649472478303</v>
      </c>
      <c r="ET589" s="166">
        <v>2.52</v>
      </c>
      <c r="EU589" s="166">
        <v>2.3789789007402899</v>
      </c>
      <c r="EV589" s="166">
        <v>2.77459787372992</v>
      </c>
      <c r="EW589" s="166">
        <v>2.71296847833128</v>
      </c>
      <c r="EX589" s="289">
        <v>1.5353143215179399</v>
      </c>
    </row>
    <row r="590" spans="1:272" ht="13" customHeight="1">
      <c r="A590" s="160" t="s">
        <v>598</v>
      </c>
      <c r="B590" s="160">
        <v>8616</v>
      </c>
      <c r="C590" s="160">
        <v>10233</v>
      </c>
      <c r="D590" s="160">
        <v>547973</v>
      </c>
      <c r="E590" s="160" t="s">
        <v>438</v>
      </c>
      <c r="G590" s="175"/>
      <c r="H590" s="168" t="s">
        <v>83</v>
      </c>
      <c r="I590" s="169" t="s">
        <v>84</v>
      </c>
      <c r="J590" s="170">
        <v>36</v>
      </c>
      <c r="K590" s="161">
        <v>1</v>
      </c>
      <c r="M590" s="184" t="s">
        <v>46</v>
      </c>
      <c r="Z590" s="163"/>
      <c r="AS590" s="283"/>
      <c r="AT590" s="283"/>
      <c r="AU590" s="283"/>
      <c r="AV590" s="283"/>
      <c r="AW590" s="283"/>
      <c r="AX590" s="283"/>
      <c r="AY590" s="363"/>
      <c r="AZ590" s="283"/>
      <c r="BA590" s="283"/>
      <c r="BB590" s="283"/>
      <c r="BC590" s="283"/>
      <c r="BD590" s="164"/>
      <c r="BE590" s="164"/>
      <c r="BF590" s="164"/>
      <c r="BG590" s="164"/>
      <c r="BH590" s="164"/>
      <c r="BI590" s="164"/>
      <c r="BJ590" s="165"/>
      <c r="BK590" s="164"/>
      <c r="BL590" s="165"/>
      <c r="BM590" s="165"/>
      <c r="BN590" s="165"/>
      <c r="BO590" s="165"/>
      <c r="BP590" s="165"/>
      <c r="BQ590" s="165"/>
      <c r="BR590" s="165"/>
      <c r="BS590" s="289"/>
      <c r="BT590" s="297">
        <v>68</v>
      </c>
      <c r="BU590" s="284">
        <v>61.2</v>
      </c>
      <c r="BV590" s="298">
        <v>0</v>
      </c>
      <c r="BW590" s="297"/>
      <c r="BX590" s="297"/>
      <c r="BY590" s="297"/>
      <c r="BZ590" s="297"/>
      <c r="CA590" s="284"/>
      <c r="CB590" s="298"/>
      <c r="CC590" s="297"/>
      <c r="CD590" s="284"/>
      <c r="CE590" s="352"/>
      <c r="CF590" s="298"/>
      <c r="CG590" s="297"/>
      <c r="CH590" s="284"/>
      <c r="CI590" s="352"/>
      <c r="CJ590" s="298"/>
      <c r="CK590" s="297"/>
      <c r="CL590" s="284"/>
      <c r="CM590" s="352"/>
      <c r="CN590" s="298"/>
      <c r="CO590" s="297"/>
      <c r="CP590" s="284"/>
      <c r="CQ590" s="352"/>
      <c r="CR590" s="298"/>
      <c r="CS590" s="297"/>
      <c r="CT590" s="284"/>
      <c r="CU590" s="352"/>
      <c r="CV590" s="352"/>
      <c r="CW590" s="298"/>
      <c r="CX590" s="297"/>
      <c r="CY590" s="284"/>
      <c r="CZ590" s="352"/>
      <c r="DA590" s="352"/>
      <c r="DB590" s="298"/>
      <c r="DC590" s="297"/>
      <c r="DD590" s="284"/>
      <c r="DE590" s="352"/>
      <c r="DF590" s="352"/>
      <c r="DG590" s="298"/>
      <c r="DH590" s="320">
        <v>0</v>
      </c>
      <c r="DI590" s="319">
        <v>0</v>
      </c>
      <c r="DJ590" s="163">
        <v>68</v>
      </c>
      <c r="DK590" s="163">
        <v>0</v>
      </c>
      <c r="DL590" s="163">
        <v>0</v>
      </c>
      <c r="DM590" s="163">
        <v>5</v>
      </c>
      <c r="DN590" s="163">
        <v>5</v>
      </c>
      <c r="DO590" s="163">
        <v>14</v>
      </c>
      <c r="DP590" s="165">
        <v>61.2</v>
      </c>
      <c r="DQ590" s="165"/>
      <c r="DR590" s="165">
        <v>61.200000762939403</v>
      </c>
      <c r="DS590" s="163">
        <v>265</v>
      </c>
      <c r="DT590" s="163">
        <v>44</v>
      </c>
      <c r="DU590" s="163">
        <v>31</v>
      </c>
      <c r="DV590" s="163">
        <v>26</v>
      </c>
      <c r="DW590" s="163">
        <v>5</v>
      </c>
      <c r="DX590" s="163">
        <v>39</v>
      </c>
      <c r="DY590" s="163">
        <v>0</v>
      </c>
      <c r="DZ590" s="163">
        <v>2</v>
      </c>
      <c r="EA590" s="163">
        <v>4</v>
      </c>
      <c r="EB590" s="163">
        <v>2</v>
      </c>
      <c r="EC590" s="163">
        <v>98</v>
      </c>
      <c r="ED590" s="165">
        <v>14.3027041773104</v>
      </c>
      <c r="EE590" s="165">
        <v>5.6918924787255802</v>
      </c>
      <c r="EF590" s="165">
        <v>0.72972980496481799</v>
      </c>
      <c r="EG590" s="165">
        <v>6.4216222836904002</v>
      </c>
      <c r="EH590" s="166">
        <v>1.3459460847128799</v>
      </c>
      <c r="EI590" s="165">
        <v>104.50870937645</v>
      </c>
      <c r="EJ590" s="164">
        <v>0.19642857142857101</v>
      </c>
      <c r="EK590" s="164">
        <v>0.32231404958677601</v>
      </c>
      <c r="EL590" s="283">
        <v>0.44800000000000001</v>
      </c>
      <c r="EM590" s="283">
        <v>0.17599999999999999</v>
      </c>
      <c r="EN590" s="283">
        <v>0.376</v>
      </c>
      <c r="EO590" s="283">
        <v>7.1428569999999997E-2</v>
      </c>
      <c r="EP590" s="283">
        <v>0.41269841000000002</v>
      </c>
      <c r="EQ590" s="283">
        <v>0.13274336</v>
      </c>
      <c r="ER590" s="165">
        <v>0.74338570099174595</v>
      </c>
      <c r="ES590" s="166">
        <v>3.7945949858170498</v>
      </c>
      <c r="ET590" s="166">
        <v>2.96</v>
      </c>
      <c r="EU590" s="166">
        <v>3.0369588898602302</v>
      </c>
      <c r="EV590" s="166">
        <v>3.1353741893830702</v>
      </c>
      <c r="EW590" s="166">
        <v>3.1512058992540402</v>
      </c>
      <c r="EX590" s="289">
        <v>1.11554014682769</v>
      </c>
    </row>
    <row r="591" spans="1:272" ht="13" customHeight="1">
      <c r="A591" s="160" t="s">
        <v>598</v>
      </c>
      <c r="B591" s="160">
        <v>11052</v>
      </c>
      <c r="C591" s="160">
        <v>17734</v>
      </c>
      <c r="D591" s="160">
        <v>623465</v>
      </c>
      <c r="E591" s="160" t="s">
        <v>15</v>
      </c>
      <c r="G591" s="175"/>
      <c r="H591" s="168" t="s">
        <v>587</v>
      </c>
      <c r="I591" s="169" t="s">
        <v>236</v>
      </c>
      <c r="J591" s="170">
        <v>29</v>
      </c>
      <c r="K591" s="161">
        <v>1</v>
      </c>
      <c r="M591" s="184" t="s">
        <v>837</v>
      </c>
      <c r="Z591" s="163"/>
      <c r="AS591" s="283"/>
      <c r="AT591" s="283"/>
      <c r="AU591" s="283"/>
      <c r="AV591" s="283"/>
      <c r="AW591" s="283"/>
      <c r="AX591" s="283"/>
      <c r="AY591" s="363"/>
      <c r="AZ591" s="283"/>
      <c r="BA591" s="283"/>
      <c r="BB591" s="283"/>
      <c r="BC591" s="283"/>
      <c r="BD591" s="164"/>
      <c r="BE591" s="164"/>
      <c r="BF591" s="164"/>
      <c r="BG591" s="164"/>
      <c r="BH591" s="164"/>
      <c r="BI591" s="164"/>
      <c r="BJ591" s="165"/>
      <c r="BK591" s="164"/>
      <c r="BL591" s="165"/>
      <c r="BM591" s="165"/>
      <c r="BN591" s="165"/>
      <c r="BO591" s="165"/>
      <c r="BP591" s="165"/>
      <c r="BQ591" s="165"/>
      <c r="BR591" s="165"/>
      <c r="BS591" s="289"/>
      <c r="BT591" s="297">
        <v>60</v>
      </c>
      <c r="BU591" s="284">
        <v>53.2</v>
      </c>
      <c r="BV591" s="298">
        <v>-1</v>
      </c>
      <c r="BW591" s="297"/>
      <c r="BX591" s="297"/>
      <c r="BY591" s="297"/>
      <c r="BZ591" s="297"/>
      <c r="CA591" s="284"/>
      <c r="CB591" s="298"/>
      <c r="CC591" s="297"/>
      <c r="CD591" s="284"/>
      <c r="CE591" s="352"/>
      <c r="CF591" s="298"/>
      <c r="CG591" s="297"/>
      <c r="CH591" s="284"/>
      <c r="CI591" s="352"/>
      <c r="CJ591" s="298"/>
      <c r="CK591" s="297"/>
      <c r="CL591" s="284"/>
      <c r="CM591" s="352"/>
      <c r="CN591" s="298"/>
      <c r="CO591" s="297"/>
      <c r="CP591" s="284"/>
      <c r="CQ591" s="352"/>
      <c r="CR591" s="298"/>
      <c r="CS591" s="297"/>
      <c r="CT591" s="284"/>
      <c r="CU591" s="352"/>
      <c r="CV591" s="352"/>
      <c r="CW591" s="298"/>
      <c r="CX591" s="297"/>
      <c r="CY591" s="284"/>
      <c r="CZ591" s="352"/>
      <c r="DA591" s="352"/>
      <c r="DB591" s="298"/>
      <c r="DC591" s="297"/>
      <c r="DD591" s="284"/>
      <c r="DE591" s="352"/>
      <c r="DF591" s="352"/>
      <c r="DG591" s="298"/>
      <c r="DH591" s="320">
        <v>-1</v>
      </c>
      <c r="DI591" s="319">
        <v>0</v>
      </c>
      <c r="DJ591" s="163">
        <v>61</v>
      </c>
      <c r="DK591" s="163">
        <v>0</v>
      </c>
      <c r="DL591" s="163">
        <v>0</v>
      </c>
      <c r="DM591" s="163">
        <v>5</v>
      </c>
      <c r="DN591" s="163">
        <v>1</v>
      </c>
      <c r="DO591" s="163">
        <v>18</v>
      </c>
      <c r="DP591" s="165">
        <v>54.2</v>
      </c>
      <c r="DQ591" s="165"/>
      <c r="DR591" s="165">
        <v>54.200000762939403</v>
      </c>
      <c r="DS591" s="163">
        <v>228</v>
      </c>
      <c r="DT591" s="163">
        <v>48</v>
      </c>
      <c r="DU591" s="163">
        <v>30</v>
      </c>
      <c r="DV591" s="163">
        <v>22</v>
      </c>
      <c r="DW591" s="163">
        <v>6</v>
      </c>
      <c r="DX591" s="163">
        <v>17</v>
      </c>
      <c r="DY591" s="163">
        <v>1</v>
      </c>
      <c r="DZ591" s="163">
        <v>1</v>
      </c>
      <c r="EA591" s="163">
        <v>1</v>
      </c>
      <c r="EB591" s="163">
        <v>0</v>
      </c>
      <c r="EC591" s="163">
        <v>63</v>
      </c>
      <c r="ED591" s="165">
        <v>10.371952425788299</v>
      </c>
      <c r="EE591" s="165">
        <v>2.7987808133079701</v>
      </c>
      <c r="EF591" s="165">
        <v>0.98780499293222501</v>
      </c>
      <c r="EG591" s="165">
        <v>7.9024399434578001</v>
      </c>
      <c r="EH591" s="166">
        <v>1.18902452852953</v>
      </c>
      <c r="EI591" s="165">
        <v>92.324217370171198</v>
      </c>
      <c r="EJ591" s="164">
        <v>0.22857142857142801</v>
      </c>
      <c r="EK591" s="164">
        <v>0.29787234042553101</v>
      </c>
      <c r="EL591" s="283">
        <v>0.397260273</v>
      </c>
      <c r="EM591" s="283">
        <v>0.19863013600000001</v>
      </c>
      <c r="EN591" s="283">
        <v>0.40410958899999999</v>
      </c>
      <c r="EO591" s="283">
        <v>6.1224489999999999E-2</v>
      </c>
      <c r="EP591" s="283">
        <v>0.32653061</v>
      </c>
      <c r="EQ591" s="283">
        <v>0.11886587</v>
      </c>
      <c r="ER591" s="165">
        <v>0.287819627632876</v>
      </c>
      <c r="ES591" s="166">
        <v>3.6219516407514898</v>
      </c>
      <c r="ET591" s="166">
        <v>3.27</v>
      </c>
      <c r="EU591" s="166">
        <v>3.2764447432908899</v>
      </c>
      <c r="EV591" s="166">
        <v>3.48158266070633</v>
      </c>
      <c r="EW591" s="166">
        <v>3.1499751774420002</v>
      </c>
      <c r="EX591" s="289">
        <v>0.85896229743957497</v>
      </c>
    </row>
    <row r="592" spans="1:272" s="167" customFormat="1" ht="13" customHeight="1">
      <c r="A592" s="200" t="s">
        <v>598</v>
      </c>
      <c r="B592" s="200">
        <v>11168</v>
      </c>
      <c r="C592" s="200">
        <v>16269</v>
      </c>
      <c r="D592" s="200">
        <v>607644</v>
      </c>
      <c r="E592" s="200" t="s">
        <v>17</v>
      </c>
      <c r="F592" s="160"/>
      <c r="G592" s="175"/>
      <c r="H592" s="207" t="s">
        <v>1232</v>
      </c>
      <c r="I592" s="208" t="s">
        <v>553</v>
      </c>
      <c r="J592" s="209">
        <v>31</v>
      </c>
      <c r="K592" s="161">
        <v>1</v>
      </c>
      <c r="L592" s="175"/>
      <c r="M592" s="210" t="s">
        <v>46</v>
      </c>
      <c r="N592" s="211"/>
      <c r="O592" s="175"/>
      <c r="P592" s="175"/>
      <c r="Q592" s="175"/>
      <c r="R592" s="175"/>
      <c r="S592" s="175"/>
      <c r="T592" s="175"/>
      <c r="U592" s="175"/>
      <c r="V592" s="175"/>
      <c r="W592" s="175"/>
      <c r="X592" s="175"/>
      <c r="Y592" s="210"/>
      <c r="Z592" s="163"/>
      <c r="AA592" s="163"/>
      <c r="AB592" s="163"/>
      <c r="AC592" s="163"/>
      <c r="AD592" s="163"/>
      <c r="AE592" s="163"/>
      <c r="AF592" s="163"/>
      <c r="AG592" s="163"/>
      <c r="AH592" s="163"/>
      <c r="AI592" s="163"/>
      <c r="AJ592" s="163"/>
      <c r="AK592" s="163"/>
      <c r="AL592" s="163"/>
      <c r="AM592" s="163"/>
      <c r="AN592" s="163"/>
      <c r="AO592" s="163"/>
      <c r="AP592" s="163"/>
      <c r="AQ592" s="163"/>
      <c r="AR592" s="163"/>
      <c r="AS592" s="283"/>
      <c r="AT592" s="283"/>
      <c r="AU592" s="283"/>
      <c r="AV592" s="283"/>
      <c r="AW592" s="283"/>
      <c r="AX592" s="283"/>
      <c r="AY592" s="363"/>
      <c r="AZ592" s="283"/>
      <c r="BA592" s="283"/>
      <c r="BB592" s="283"/>
      <c r="BC592" s="283"/>
      <c r="BD592" s="164"/>
      <c r="BE592" s="164"/>
      <c r="BF592" s="164"/>
      <c r="BG592" s="164"/>
      <c r="BH592" s="164"/>
      <c r="BI592" s="164"/>
      <c r="BJ592" s="165"/>
      <c r="BK592" s="164"/>
      <c r="BL592" s="165"/>
      <c r="BM592" s="165"/>
      <c r="BN592" s="165"/>
      <c r="BO592" s="165"/>
      <c r="BP592" s="165"/>
      <c r="BQ592" s="165"/>
      <c r="BR592" s="165"/>
      <c r="BS592" s="289"/>
      <c r="BT592" s="297">
        <v>4</v>
      </c>
      <c r="BU592" s="284">
        <v>20.2</v>
      </c>
      <c r="BV592" s="298">
        <v>0</v>
      </c>
      <c r="BW592" s="297"/>
      <c r="BX592" s="297"/>
      <c r="BY592" s="297"/>
      <c r="BZ592" s="297"/>
      <c r="CA592" s="284"/>
      <c r="CB592" s="298"/>
      <c r="CC592" s="297"/>
      <c r="CD592" s="284"/>
      <c r="CE592" s="352"/>
      <c r="CF592" s="298"/>
      <c r="CG592" s="297"/>
      <c r="CH592" s="284"/>
      <c r="CI592" s="352"/>
      <c r="CJ592" s="298"/>
      <c r="CK592" s="297"/>
      <c r="CL592" s="284"/>
      <c r="CM592" s="352"/>
      <c r="CN592" s="298"/>
      <c r="CO592" s="297"/>
      <c r="CP592" s="284"/>
      <c r="CQ592" s="352"/>
      <c r="CR592" s="298"/>
      <c r="CS592" s="297"/>
      <c r="CT592" s="284"/>
      <c r="CU592" s="352"/>
      <c r="CV592" s="352"/>
      <c r="CW592" s="298"/>
      <c r="CX592" s="297"/>
      <c r="CY592" s="284"/>
      <c r="CZ592" s="352"/>
      <c r="DA592" s="352"/>
      <c r="DB592" s="298"/>
      <c r="DC592" s="297"/>
      <c r="DD592" s="284"/>
      <c r="DE592" s="352"/>
      <c r="DF592" s="352"/>
      <c r="DG592" s="298"/>
      <c r="DH592" s="320">
        <v>0</v>
      </c>
      <c r="DI592" s="319">
        <v>0</v>
      </c>
      <c r="DJ592" s="163">
        <v>4</v>
      </c>
      <c r="DK592" s="163">
        <v>4</v>
      </c>
      <c r="DL592" s="163">
        <v>0</v>
      </c>
      <c r="DM592" s="163">
        <v>2</v>
      </c>
      <c r="DN592" s="163">
        <v>0</v>
      </c>
      <c r="DO592" s="163">
        <v>0</v>
      </c>
      <c r="DP592" s="165">
        <v>20.2</v>
      </c>
      <c r="DQ592" s="165">
        <v>20.2000007629394</v>
      </c>
      <c r="DR592" s="165"/>
      <c r="DS592" s="163">
        <v>80</v>
      </c>
      <c r="DT592" s="163">
        <v>16</v>
      </c>
      <c r="DU592" s="163">
        <v>6</v>
      </c>
      <c r="DV592" s="163">
        <v>6</v>
      </c>
      <c r="DW592" s="163">
        <v>2</v>
      </c>
      <c r="DX592" s="163">
        <v>2</v>
      </c>
      <c r="DY592" s="163">
        <v>0</v>
      </c>
      <c r="DZ592" s="163">
        <v>1</v>
      </c>
      <c r="EA592" s="163">
        <v>0</v>
      </c>
      <c r="EB592" s="163">
        <v>0</v>
      </c>
      <c r="EC592" s="163">
        <v>16</v>
      </c>
      <c r="ED592" s="165">
        <v>6.96774214983731</v>
      </c>
      <c r="EE592" s="165">
        <v>0.87096776872966397</v>
      </c>
      <c r="EF592" s="165">
        <v>0.87096776872966397</v>
      </c>
      <c r="EG592" s="165">
        <v>6.96774214983731</v>
      </c>
      <c r="EH592" s="166">
        <v>0.87096776872966397</v>
      </c>
      <c r="EI592" s="165">
        <v>69.575987922992894</v>
      </c>
      <c r="EJ592" s="164">
        <v>0.207792207792207</v>
      </c>
      <c r="EK592" s="164">
        <v>0.23728813559322001</v>
      </c>
      <c r="EL592" s="283">
        <v>0.18333333299999999</v>
      </c>
      <c r="EM592" s="283">
        <v>0.25</v>
      </c>
      <c r="EN592" s="283">
        <v>0.56666666600000004</v>
      </c>
      <c r="EO592" s="283">
        <v>6.5573770000000003E-2</v>
      </c>
      <c r="EP592" s="283">
        <v>0.52459016000000003</v>
      </c>
      <c r="EQ592" s="283">
        <v>0.11562500000000001</v>
      </c>
      <c r="ER592" s="165">
        <v>-4.1237687900270902E-2</v>
      </c>
      <c r="ES592" s="166">
        <v>2.6129033061889899</v>
      </c>
      <c r="ET592" s="166">
        <v>4.7699999999999996</v>
      </c>
      <c r="EU592" s="166">
        <v>3.31184992775336</v>
      </c>
      <c r="EV592" s="166">
        <v>4.5414423369516399</v>
      </c>
      <c r="EW592" s="166">
        <v>4.6059753776843397</v>
      </c>
      <c r="EX592" s="289">
        <v>0.47059404850006098</v>
      </c>
      <c r="EY592" s="291"/>
      <c r="EZ592" s="162"/>
      <c r="FA592" s="162"/>
      <c r="FB592" s="162"/>
      <c r="FC592" s="162"/>
      <c r="FD592" s="162"/>
      <c r="FE592" s="162"/>
      <c r="FF592" s="162"/>
      <c r="FG592" s="162"/>
      <c r="FH592" s="162"/>
      <c r="FI592" s="162"/>
      <c r="FJ592" s="162"/>
      <c r="FK592" s="162"/>
      <c r="FL592" s="162"/>
      <c r="FM592" s="162"/>
      <c r="FN592" s="162"/>
      <c r="FO592" s="162"/>
      <c r="FP592" s="162"/>
      <c r="FQ592" s="162"/>
      <c r="FR592" s="162"/>
      <c r="FS592" s="162"/>
      <c r="FT592" s="162"/>
      <c r="FU592" s="162"/>
      <c r="FV592" s="162"/>
      <c r="FW592" s="162"/>
      <c r="FX592" s="162"/>
      <c r="FY592" s="162"/>
      <c r="FZ592" s="162"/>
      <c r="GA592" s="162"/>
      <c r="GB592" s="162"/>
      <c r="GC592" s="162"/>
      <c r="GD592" s="162"/>
      <c r="GE592" s="162"/>
      <c r="GF592" s="162"/>
      <c r="GG592" s="162"/>
      <c r="GH592" s="162"/>
      <c r="GI592" s="162"/>
      <c r="GJ592" s="162"/>
      <c r="GK592" s="162"/>
      <c r="GL592" s="162"/>
      <c r="GM592" s="162"/>
      <c r="GN592" s="162"/>
      <c r="GO592" s="162"/>
      <c r="GP592" s="162"/>
      <c r="GQ592" s="162"/>
      <c r="GR592" s="162"/>
      <c r="GS592" s="162"/>
      <c r="GT592" s="162"/>
      <c r="GU592" s="162"/>
      <c r="GV592" s="162"/>
      <c r="GW592" s="162"/>
      <c r="GX592" s="162"/>
      <c r="GY592" s="162"/>
      <c r="GZ592" s="162"/>
      <c r="HA592" s="162"/>
      <c r="HB592" s="162"/>
      <c r="HC592" s="162"/>
      <c r="HD592" s="162"/>
      <c r="HE592" s="162"/>
      <c r="HF592" s="162"/>
      <c r="HG592" s="162"/>
      <c r="HH592" s="162"/>
      <c r="HI592" s="162"/>
      <c r="HJ592" s="162"/>
      <c r="HK592" s="162"/>
      <c r="HL592" s="162"/>
      <c r="HM592" s="162"/>
      <c r="HN592" s="162"/>
      <c r="HO592" s="162"/>
      <c r="HP592" s="162"/>
      <c r="HQ592" s="162"/>
      <c r="HR592" s="162"/>
      <c r="HS592" s="162"/>
      <c r="HT592" s="162"/>
      <c r="HU592" s="162"/>
      <c r="HV592" s="162"/>
      <c r="HW592" s="162"/>
      <c r="HX592" s="162"/>
      <c r="HY592" s="162"/>
      <c r="HZ592" s="162"/>
      <c r="IA592" s="162"/>
      <c r="IB592" s="162"/>
      <c r="IC592" s="162"/>
      <c r="ID592" s="162"/>
      <c r="IE592" s="162"/>
      <c r="IF592" s="162"/>
      <c r="IG592" s="162"/>
      <c r="IH592" s="162"/>
      <c r="II592" s="162"/>
      <c r="IJ592" s="162"/>
      <c r="IK592" s="162"/>
      <c r="IL592" s="162"/>
      <c r="IM592" s="162"/>
      <c r="IN592" s="162"/>
      <c r="IO592" s="162"/>
      <c r="IP592" s="162"/>
      <c r="IQ592" s="162"/>
      <c r="IR592" s="162"/>
      <c r="IS592" s="162"/>
      <c r="IT592" s="162"/>
      <c r="IU592" s="162"/>
      <c r="IV592" s="162"/>
      <c r="IW592" s="162"/>
      <c r="IX592" s="162"/>
      <c r="IY592" s="162"/>
      <c r="IZ592" s="162"/>
      <c r="JA592" s="162"/>
      <c r="JB592" s="162"/>
      <c r="JC592" s="162"/>
      <c r="JD592" s="162"/>
      <c r="JE592" s="162"/>
      <c r="JF592" s="162"/>
      <c r="JG592" s="162"/>
      <c r="JH592" s="162"/>
      <c r="JI592" s="162"/>
      <c r="JJ592" s="162"/>
      <c r="JK592" s="162"/>
      <c r="JL592" s="162"/>
    </row>
    <row r="593" spans="1:157" ht="13" customHeight="1">
      <c r="A593" s="160" t="s">
        <v>598</v>
      </c>
      <c r="B593" s="160">
        <v>9701</v>
      </c>
      <c r="C593" s="160">
        <v>10954</v>
      </c>
      <c r="D593" s="160">
        <v>594798</v>
      </c>
      <c r="E593" s="160" t="s">
        <v>14</v>
      </c>
      <c r="G593" s="175"/>
      <c r="H593" s="168" t="s">
        <v>2211</v>
      </c>
      <c r="I593" s="169" t="s">
        <v>576</v>
      </c>
      <c r="J593" s="170">
        <v>36</v>
      </c>
      <c r="K593" s="161">
        <v>1</v>
      </c>
      <c r="M593" s="184" t="s">
        <v>837</v>
      </c>
      <c r="Z593" s="163"/>
      <c r="AS593" s="283"/>
      <c r="AT593" s="283"/>
      <c r="AU593" s="283"/>
      <c r="AV593" s="283"/>
      <c r="AW593" s="283"/>
      <c r="AX593" s="283"/>
      <c r="AY593" s="363"/>
      <c r="AZ593" s="283"/>
      <c r="BA593" s="283"/>
      <c r="BB593" s="283"/>
      <c r="BC593" s="283"/>
      <c r="BD593" s="164"/>
      <c r="BE593" s="164"/>
      <c r="BF593" s="164"/>
      <c r="BG593" s="164"/>
      <c r="BH593" s="164"/>
      <c r="BI593" s="164"/>
      <c r="BJ593" s="165"/>
      <c r="BK593" s="164"/>
      <c r="BL593" s="165"/>
      <c r="BM593" s="165"/>
      <c r="BN593" s="165"/>
      <c r="BO593" s="165"/>
      <c r="BP593" s="165"/>
      <c r="BQ593" s="165"/>
      <c r="BR593" s="165"/>
      <c r="BS593" s="289"/>
      <c r="BT593" s="297">
        <v>3</v>
      </c>
      <c r="BU593" s="284">
        <v>10.199999999999999</v>
      </c>
      <c r="BV593" s="298">
        <v>0</v>
      </c>
      <c r="BW593" s="297"/>
      <c r="BX593" s="297"/>
      <c r="BY593" s="297"/>
      <c r="BZ593" s="297"/>
      <c r="CA593" s="284"/>
      <c r="CB593" s="298"/>
      <c r="CC593" s="297"/>
      <c r="CD593" s="284"/>
      <c r="CE593" s="352"/>
      <c r="CF593" s="298"/>
      <c r="CG593" s="297"/>
      <c r="CH593" s="284"/>
      <c r="CI593" s="352"/>
      <c r="CJ593" s="298"/>
      <c r="CK593" s="297"/>
      <c r="CL593" s="284"/>
      <c r="CM593" s="352"/>
      <c r="CN593" s="298"/>
      <c r="CO593" s="297"/>
      <c r="CP593" s="284"/>
      <c r="CQ593" s="352"/>
      <c r="CR593" s="298"/>
      <c r="CS593" s="297"/>
      <c r="CT593" s="284"/>
      <c r="CU593" s="352"/>
      <c r="CV593" s="352"/>
      <c r="CW593" s="298"/>
      <c r="CX593" s="297"/>
      <c r="CY593" s="284"/>
      <c r="CZ593" s="352"/>
      <c r="DA593" s="352"/>
      <c r="DB593" s="298"/>
      <c r="DC593" s="297"/>
      <c r="DD593" s="284"/>
      <c r="DE593" s="352"/>
      <c r="DF593" s="352"/>
      <c r="DG593" s="298"/>
      <c r="DH593" s="320">
        <v>0</v>
      </c>
      <c r="DI593" s="319">
        <v>0</v>
      </c>
      <c r="DJ593" s="163">
        <v>3</v>
      </c>
      <c r="DK593" s="163">
        <v>3</v>
      </c>
      <c r="DL593" s="163">
        <v>0</v>
      </c>
      <c r="DM593" s="163">
        <v>0</v>
      </c>
      <c r="DN593" s="163">
        <v>0</v>
      </c>
      <c r="DO593" s="163">
        <v>0</v>
      </c>
      <c r="DP593" s="165">
        <v>10.199999999999999</v>
      </c>
      <c r="DQ593" s="165">
        <v>10.199999809265099</v>
      </c>
      <c r="DR593" s="165"/>
      <c r="DS593" s="163">
        <v>44</v>
      </c>
      <c r="DT593" s="163">
        <v>11</v>
      </c>
      <c r="DU593" s="163">
        <v>2</v>
      </c>
      <c r="DV593" s="163">
        <v>2</v>
      </c>
      <c r="DW593" s="163">
        <v>1</v>
      </c>
      <c r="DX593" s="163">
        <v>1</v>
      </c>
      <c r="DY593" s="163">
        <v>0</v>
      </c>
      <c r="DZ593" s="163">
        <v>1</v>
      </c>
      <c r="EA593" s="163">
        <v>0</v>
      </c>
      <c r="EB593" s="163">
        <v>0</v>
      </c>
      <c r="EC593" s="163">
        <v>14</v>
      </c>
      <c r="ED593" s="165">
        <v>11.8125007040799</v>
      </c>
      <c r="EE593" s="165">
        <v>0.84375005029142203</v>
      </c>
      <c r="EF593" s="165">
        <v>0.84375005029142203</v>
      </c>
      <c r="EG593" s="165">
        <v>9.2812505532056395</v>
      </c>
      <c r="EH593" s="166">
        <v>1.12500006705522</v>
      </c>
      <c r="EI593" s="165">
        <v>89.868986992440199</v>
      </c>
      <c r="EJ593" s="164">
        <v>0.26190476190476097</v>
      </c>
      <c r="EK593" s="164">
        <v>0.37037037037037002</v>
      </c>
      <c r="EL593" s="283">
        <v>0.37037037</v>
      </c>
      <c r="EM593" s="283">
        <v>0.185185185</v>
      </c>
      <c r="EN593" s="283">
        <v>0.44444444399999999</v>
      </c>
      <c r="EO593" s="283">
        <v>0.10714286000000001</v>
      </c>
      <c r="EP593" s="283">
        <v>0.53571429000000004</v>
      </c>
      <c r="EQ593" s="283">
        <v>0.13953488</v>
      </c>
      <c r="ER593" s="165">
        <v>0.20640168623380301</v>
      </c>
      <c r="ES593" s="166">
        <v>1.6875001005828401</v>
      </c>
      <c r="ET593" s="166">
        <v>2.56</v>
      </c>
      <c r="EU593" s="166">
        <v>2.3229385826736602</v>
      </c>
      <c r="EV593" s="166">
        <v>2.8053069242011399</v>
      </c>
      <c r="EW593" s="166">
        <v>2.5900678882758199</v>
      </c>
      <c r="EX593" s="289">
        <v>0.39569357037544201</v>
      </c>
      <c r="FA593" s="167"/>
    </row>
    <row r="594" spans="1:157" ht="13" customHeight="1">
      <c r="A594" s="160" t="s">
        <v>598</v>
      </c>
      <c r="B594" s="200">
        <v>11397</v>
      </c>
      <c r="C594" s="160">
        <v>22294</v>
      </c>
      <c r="D594" s="200">
        <v>669461</v>
      </c>
      <c r="E594" s="200" t="s">
        <v>276</v>
      </c>
      <c r="G594" s="175"/>
      <c r="H594" s="206" t="s">
        <v>3005</v>
      </c>
      <c r="I594" s="206" t="s">
        <v>1635</v>
      </c>
      <c r="J594" s="200">
        <v>24</v>
      </c>
      <c r="K594" s="161">
        <v>1</v>
      </c>
      <c r="L594" s="175"/>
      <c r="M594" s="210" t="s">
        <v>46</v>
      </c>
      <c r="N594" s="211"/>
      <c r="O594" s="175"/>
      <c r="P594" s="175"/>
      <c r="Q594" s="175"/>
      <c r="R594" s="175"/>
      <c r="S594" s="175"/>
      <c r="T594" s="175"/>
      <c r="U594" s="175"/>
      <c r="V594" s="175"/>
      <c r="W594" s="175"/>
      <c r="X594" s="175"/>
      <c r="Y594" s="210"/>
      <c r="Z594" s="163"/>
      <c r="AS594" s="283"/>
      <c r="AT594" s="283"/>
      <c r="AU594" s="283"/>
      <c r="AV594" s="283"/>
      <c r="AW594" s="283"/>
      <c r="AX594" s="283"/>
      <c r="AY594" s="363"/>
      <c r="AZ594" s="283"/>
      <c r="BA594" s="283"/>
      <c r="BB594" s="283"/>
      <c r="BC594" s="283"/>
      <c r="BD594" s="164"/>
      <c r="BE594" s="164"/>
      <c r="BF594" s="164"/>
      <c r="BG594" s="164"/>
      <c r="BH594" s="164"/>
      <c r="BI594" s="164"/>
      <c r="BJ594" s="165"/>
      <c r="BK594" s="164"/>
      <c r="BL594" s="165"/>
      <c r="BM594" s="165"/>
      <c r="BN594" s="165"/>
      <c r="BO594" s="165"/>
      <c r="BP594" s="165"/>
      <c r="BQ594" s="165"/>
      <c r="BR594" s="165"/>
      <c r="BS594" s="289"/>
      <c r="BT594" s="297">
        <v>60</v>
      </c>
      <c r="BU594" s="284">
        <v>86</v>
      </c>
      <c r="BV594" s="298">
        <v>3</v>
      </c>
      <c r="BW594" s="297"/>
      <c r="BX594" s="297"/>
      <c r="BY594" s="297"/>
      <c r="BZ594" s="297"/>
      <c r="CA594" s="284"/>
      <c r="CB594" s="298"/>
      <c r="CC594" s="297"/>
      <c r="CD594" s="284"/>
      <c r="CE594" s="352"/>
      <c r="CF594" s="298"/>
      <c r="CG594" s="297"/>
      <c r="CH594" s="284"/>
      <c r="CI594" s="352"/>
      <c r="CJ594" s="298"/>
      <c r="CK594" s="297"/>
      <c r="CL594" s="284"/>
      <c r="CM594" s="352"/>
      <c r="CN594" s="298"/>
      <c r="CO594" s="297"/>
      <c r="CP594" s="284"/>
      <c r="CQ594" s="352"/>
      <c r="CR594" s="298"/>
      <c r="CS594" s="297"/>
      <c r="CT594" s="284"/>
      <c r="CU594" s="352"/>
      <c r="CV594" s="352"/>
      <c r="CW594" s="298"/>
      <c r="CX594" s="297"/>
      <c r="CY594" s="284"/>
      <c r="CZ594" s="352"/>
      <c r="DA594" s="352"/>
      <c r="DB594" s="298"/>
      <c r="DC594" s="297"/>
      <c r="DD594" s="284"/>
      <c r="DE594" s="352"/>
      <c r="DF594" s="352"/>
      <c r="DG594" s="298"/>
      <c r="DH594" s="320">
        <v>3</v>
      </c>
      <c r="DI594" s="319">
        <v>0</v>
      </c>
      <c r="DJ594" s="163">
        <v>60</v>
      </c>
      <c r="DK594" s="163">
        <v>6</v>
      </c>
      <c r="DL594" s="163">
        <v>0</v>
      </c>
      <c r="DM594" s="163">
        <v>3</v>
      </c>
      <c r="DN594" s="163">
        <v>4</v>
      </c>
      <c r="DO594" s="163">
        <v>0</v>
      </c>
      <c r="DP594" s="165">
        <v>86</v>
      </c>
      <c r="DQ594" s="165">
        <v>22.2000007629394</v>
      </c>
      <c r="DR594" s="165">
        <v>63.099998474121001</v>
      </c>
      <c r="DS594" s="163">
        <v>358</v>
      </c>
      <c r="DT594" s="163">
        <v>81</v>
      </c>
      <c r="DU594" s="163">
        <v>44</v>
      </c>
      <c r="DV594" s="163">
        <v>42</v>
      </c>
      <c r="DW594" s="163">
        <v>11</v>
      </c>
      <c r="DX594" s="163">
        <v>28</v>
      </c>
      <c r="DY594" s="163">
        <v>3</v>
      </c>
      <c r="DZ594" s="163">
        <v>2</v>
      </c>
      <c r="EA594" s="163">
        <v>3</v>
      </c>
      <c r="EB594" s="163">
        <v>0</v>
      </c>
      <c r="EC594" s="163">
        <v>76</v>
      </c>
      <c r="ED594" s="165">
        <v>7.9534897832630502</v>
      </c>
      <c r="EE594" s="165">
        <v>2.9302330780442798</v>
      </c>
      <c r="EF594" s="165">
        <v>1.1511629949459601</v>
      </c>
      <c r="EG594" s="165">
        <v>8.4767456900566795</v>
      </c>
      <c r="EH594" s="166">
        <v>1.2674420853445501</v>
      </c>
      <c r="EI594" s="165">
        <v>98.413107369758706</v>
      </c>
      <c r="EJ594" s="164">
        <v>0.24695121951219501</v>
      </c>
      <c r="EK594" s="164">
        <v>0.29045643153526901</v>
      </c>
      <c r="EL594" s="283">
        <v>0.42213114699999998</v>
      </c>
      <c r="EM594" s="283">
        <v>0.17622950800000001</v>
      </c>
      <c r="EN594" s="283">
        <v>0.40163934400000001</v>
      </c>
      <c r="EO594" s="283">
        <v>7.1428569999999997E-2</v>
      </c>
      <c r="EP594" s="283">
        <v>0.38492062999999999</v>
      </c>
      <c r="EQ594" s="283">
        <v>0.11634757</v>
      </c>
      <c r="ER594" s="165">
        <v>6.8674294791060103E-2</v>
      </c>
      <c r="ES594" s="166">
        <v>4.3953496170664197</v>
      </c>
      <c r="ET594" s="166">
        <v>4.1100000000000003</v>
      </c>
      <c r="EU594" s="166">
        <v>4.1085492651936004</v>
      </c>
      <c r="EV594" s="166">
        <v>4.1688551637701003</v>
      </c>
      <c r="EW594" s="166">
        <v>3.99870456794523</v>
      </c>
      <c r="EX594" s="289">
        <v>0.36945010256022198</v>
      </c>
    </row>
    <row r="595" spans="1:157" ht="13" customHeight="1">
      <c r="A595" s="160" t="s">
        <v>598</v>
      </c>
      <c r="B595" s="200">
        <v>11315</v>
      </c>
      <c r="C595" s="160">
        <v>17606</v>
      </c>
      <c r="D595" s="200">
        <v>664299</v>
      </c>
      <c r="E595" s="200" t="s">
        <v>614</v>
      </c>
      <c r="F595" s="200"/>
      <c r="G595" s="175"/>
      <c r="H595" s="162" t="s">
        <v>131</v>
      </c>
      <c r="I595" s="162" t="s">
        <v>1750</v>
      </c>
      <c r="J595" s="161">
        <v>27</v>
      </c>
      <c r="K595" s="161">
        <v>1</v>
      </c>
      <c r="M595" s="184" t="s">
        <v>837</v>
      </c>
      <c r="Z595" s="163"/>
      <c r="AS595" s="283"/>
      <c r="AT595" s="283"/>
      <c r="AU595" s="283"/>
      <c r="AV595" s="283"/>
      <c r="AW595" s="283"/>
      <c r="AX595" s="283"/>
      <c r="AY595" s="363"/>
      <c r="AZ595" s="283"/>
      <c r="BA595" s="283"/>
      <c r="BB595" s="283"/>
      <c r="BC595" s="283"/>
      <c r="BD595" s="164"/>
      <c r="BE595" s="164"/>
      <c r="BF595" s="164"/>
      <c r="BG595" s="164"/>
      <c r="BH595" s="164"/>
      <c r="BI595" s="164"/>
      <c r="BJ595" s="165"/>
      <c r="BK595" s="164"/>
      <c r="BL595" s="165"/>
      <c r="BM595" s="165"/>
      <c r="BN595" s="165"/>
      <c r="BO595" s="165"/>
      <c r="BP595" s="165"/>
      <c r="BQ595" s="165"/>
      <c r="BR595" s="165"/>
      <c r="BS595" s="289"/>
      <c r="BT595" s="297">
        <v>7</v>
      </c>
      <c r="BU595" s="284">
        <v>34.200000000000003</v>
      </c>
      <c r="BV595" s="298">
        <v>0</v>
      </c>
      <c r="BW595" s="297"/>
      <c r="BX595" s="297"/>
      <c r="BY595" s="297"/>
      <c r="BZ595" s="297"/>
      <c r="CA595" s="284"/>
      <c r="CB595" s="298"/>
      <c r="CC595" s="297"/>
      <c r="CD595" s="284"/>
      <c r="CE595" s="352"/>
      <c r="CF595" s="298"/>
      <c r="CG595" s="297"/>
      <c r="CH595" s="284"/>
      <c r="CI595" s="352"/>
      <c r="CJ595" s="298"/>
      <c r="CK595" s="297"/>
      <c r="CL595" s="284"/>
      <c r="CM595" s="352"/>
      <c r="CN595" s="298"/>
      <c r="CO595" s="297"/>
      <c r="CP595" s="284"/>
      <c r="CQ595" s="352"/>
      <c r="CR595" s="298"/>
      <c r="CS595" s="297"/>
      <c r="CT595" s="284"/>
      <c r="CU595" s="352"/>
      <c r="CV595" s="352"/>
      <c r="CW595" s="298"/>
      <c r="CX595" s="297"/>
      <c r="CY595" s="284"/>
      <c r="CZ595" s="352"/>
      <c r="DA595" s="352"/>
      <c r="DB595" s="298"/>
      <c r="DC595" s="297"/>
      <c r="DD595" s="284"/>
      <c r="DE595" s="352"/>
      <c r="DF595" s="352"/>
      <c r="DG595" s="298"/>
      <c r="DH595" s="320">
        <v>0</v>
      </c>
      <c r="DI595" s="319">
        <v>0</v>
      </c>
      <c r="DJ595" s="163">
        <v>7</v>
      </c>
      <c r="DK595" s="163">
        <v>7</v>
      </c>
      <c r="DL595" s="163">
        <v>0</v>
      </c>
      <c r="DM595" s="163">
        <v>3</v>
      </c>
      <c r="DN595" s="163">
        <v>1</v>
      </c>
      <c r="DO595" s="163">
        <v>0</v>
      </c>
      <c r="DP595" s="165">
        <v>34.200000000000003</v>
      </c>
      <c r="DQ595" s="165">
        <v>34.200000762939403</v>
      </c>
      <c r="DR595" s="165"/>
      <c r="DS595" s="163">
        <v>150</v>
      </c>
      <c r="DT595" s="163">
        <v>30</v>
      </c>
      <c r="DU595" s="163">
        <v>16</v>
      </c>
      <c r="DV595" s="163">
        <v>15</v>
      </c>
      <c r="DW595" s="163">
        <v>4</v>
      </c>
      <c r="DX595" s="163">
        <v>19</v>
      </c>
      <c r="DY595" s="163">
        <v>0</v>
      </c>
      <c r="DZ595" s="163">
        <v>0</v>
      </c>
      <c r="EA595" s="163">
        <v>1</v>
      </c>
      <c r="EB595" s="163">
        <v>0</v>
      </c>
      <c r="EC595" s="163">
        <v>27</v>
      </c>
      <c r="ED595" s="165">
        <v>7.0096158988377404</v>
      </c>
      <c r="EE595" s="165">
        <v>4.9326926695524804</v>
      </c>
      <c r="EF595" s="165">
        <v>1.03846161464262</v>
      </c>
      <c r="EG595" s="165">
        <v>7.7884621098197098</v>
      </c>
      <c r="EH595" s="166">
        <v>1.41346164215246</v>
      </c>
      <c r="EI595" s="165">
        <v>112.912318543601</v>
      </c>
      <c r="EJ595" s="164">
        <v>0.229007633587786</v>
      </c>
      <c r="EK595" s="164">
        <v>0.26</v>
      </c>
      <c r="EL595" s="283">
        <v>0.25242718400000003</v>
      </c>
      <c r="EM595" s="283">
        <v>0.23300970800000001</v>
      </c>
      <c r="EN595" s="283">
        <v>0.51456310599999999</v>
      </c>
      <c r="EO595" s="283">
        <v>6.7307690000000003E-2</v>
      </c>
      <c r="EP595" s="283">
        <v>0.30769231000000002</v>
      </c>
      <c r="EQ595" s="283">
        <v>0.10157618</v>
      </c>
      <c r="ER595" s="165">
        <v>3.5748348980370402E-2</v>
      </c>
      <c r="ES595" s="166">
        <v>3.89423105490985</v>
      </c>
      <c r="ET595" s="166">
        <v>4.6500000000000004</v>
      </c>
      <c r="EU595" s="166">
        <v>4.7532272108913203</v>
      </c>
      <c r="EV595" s="166">
        <v>5.5650034390872998</v>
      </c>
      <c r="EW595" s="166">
        <v>5.6113455492265896</v>
      </c>
      <c r="EX595" s="289">
        <v>0.25870987772941501</v>
      </c>
    </row>
    <row r="596" spans="1:157" ht="13" customHeight="1">
      <c r="A596" s="160" t="s">
        <v>598</v>
      </c>
      <c r="B596" s="160">
        <v>11287</v>
      </c>
      <c r="C596" s="160">
        <v>19795</v>
      </c>
      <c r="D596" s="160">
        <v>624522</v>
      </c>
      <c r="E596" s="160" t="s">
        <v>129</v>
      </c>
      <c r="G596" s="175"/>
      <c r="H596" s="162" t="s">
        <v>1921</v>
      </c>
      <c r="I596" s="162" t="s">
        <v>1603</v>
      </c>
      <c r="J596" s="161">
        <v>29</v>
      </c>
      <c r="K596" s="161">
        <v>1</v>
      </c>
      <c r="M596" s="184" t="s">
        <v>837</v>
      </c>
      <c r="Z596" s="163"/>
      <c r="AS596" s="283"/>
      <c r="AT596" s="283"/>
      <c r="AU596" s="283"/>
      <c r="AV596" s="283"/>
      <c r="AW596" s="283"/>
      <c r="AX596" s="283"/>
      <c r="AY596" s="363"/>
      <c r="AZ596" s="283"/>
      <c r="BA596" s="283"/>
      <c r="BB596" s="283"/>
      <c r="BC596" s="283"/>
      <c r="BD596" s="164"/>
      <c r="BE596" s="164"/>
      <c r="BF596" s="164"/>
      <c r="BG596" s="164"/>
      <c r="BH596" s="164"/>
      <c r="BI596" s="164"/>
      <c r="BJ596" s="165"/>
      <c r="BK596" s="164"/>
      <c r="BL596" s="165"/>
      <c r="BM596" s="165"/>
      <c r="BN596" s="165"/>
      <c r="BO596" s="165"/>
      <c r="BP596" s="165"/>
      <c r="BQ596" s="165"/>
      <c r="BR596" s="165"/>
      <c r="BS596" s="289"/>
      <c r="BT596" s="297">
        <v>23</v>
      </c>
      <c r="BU596" s="284">
        <v>30.1</v>
      </c>
      <c r="BV596" s="298">
        <v>-1</v>
      </c>
      <c r="BW596" s="297"/>
      <c r="BX596" s="297"/>
      <c r="BY596" s="297"/>
      <c r="BZ596" s="297"/>
      <c r="CA596" s="284"/>
      <c r="CB596" s="298"/>
      <c r="CC596" s="297"/>
      <c r="CD596" s="284"/>
      <c r="CE596" s="352"/>
      <c r="CF596" s="298"/>
      <c r="CG596" s="297"/>
      <c r="CH596" s="284"/>
      <c r="CI596" s="352"/>
      <c r="CJ596" s="298"/>
      <c r="CK596" s="297"/>
      <c r="CL596" s="284"/>
      <c r="CM596" s="352"/>
      <c r="CN596" s="298"/>
      <c r="CO596" s="297"/>
      <c r="CP596" s="284"/>
      <c r="CQ596" s="352"/>
      <c r="CR596" s="298"/>
      <c r="CS596" s="297"/>
      <c r="CT596" s="284"/>
      <c r="CU596" s="352"/>
      <c r="CV596" s="352"/>
      <c r="CW596" s="298"/>
      <c r="CX596" s="297"/>
      <c r="CY596" s="284"/>
      <c r="CZ596" s="352"/>
      <c r="DA596" s="352"/>
      <c r="DB596" s="298"/>
      <c r="DC596" s="297"/>
      <c r="DD596" s="284"/>
      <c r="DE596" s="352"/>
      <c r="DF596" s="352"/>
      <c r="DG596" s="298"/>
      <c r="DH596" s="320">
        <v>-1</v>
      </c>
      <c r="DI596" s="319">
        <v>0</v>
      </c>
      <c r="DJ596" s="163">
        <v>24</v>
      </c>
      <c r="DK596" s="163">
        <v>0</v>
      </c>
      <c r="DL596" s="163">
        <v>0</v>
      </c>
      <c r="DM596" s="163">
        <v>2</v>
      </c>
      <c r="DN596" s="163">
        <v>1</v>
      </c>
      <c r="DO596" s="163">
        <v>2</v>
      </c>
      <c r="DP596" s="165">
        <v>30.1</v>
      </c>
      <c r="DQ596" s="165"/>
      <c r="DR596" s="165">
        <v>30.100000381469702</v>
      </c>
      <c r="DS596" s="163">
        <v>127</v>
      </c>
      <c r="DT596" s="163">
        <v>19</v>
      </c>
      <c r="DU596" s="163">
        <v>12</v>
      </c>
      <c r="DV596" s="163">
        <v>9</v>
      </c>
      <c r="DW596" s="163">
        <v>3</v>
      </c>
      <c r="DX596" s="163">
        <v>18</v>
      </c>
      <c r="DY596" s="163">
        <v>0</v>
      </c>
      <c r="DZ596" s="163">
        <v>0</v>
      </c>
      <c r="EA596" s="163">
        <v>0</v>
      </c>
      <c r="EB596" s="163">
        <v>0</v>
      </c>
      <c r="EC596" s="163">
        <v>36</v>
      </c>
      <c r="ED596" s="165">
        <v>10.6813198007143</v>
      </c>
      <c r="EE596" s="165">
        <v>5.34065990035716</v>
      </c>
      <c r="EF596" s="165">
        <v>0.89010998339285996</v>
      </c>
      <c r="EG596" s="165">
        <v>5.6373632281547801</v>
      </c>
      <c r="EH596" s="166">
        <v>1.21978034761243</v>
      </c>
      <c r="EI596" s="165">
        <v>94.712315225410194</v>
      </c>
      <c r="EJ596" s="164">
        <v>0.17431192660550399</v>
      </c>
      <c r="EK596" s="164">
        <v>0.22857142857142801</v>
      </c>
      <c r="EL596" s="283">
        <v>0.375</v>
      </c>
      <c r="EM596" s="283">
        <v>0.23611111100000001</v>
      </c>
      <c r="EN596" s="283">
        <v>0.38888888799999999</v>
      </c>
      <c r="EO596" s="283">
        <v>0.12328767</v>
      </c>
      <c r="EP596" s="283">
        <v>0.46575341999999997</v>
      </c>
      <c r="EQ596" s="283">
        <v>0.11338289999999999</v>
      </c>
      <c r="ER596" s="165">
        <v>0.104212864279094</v>
      </c>
      <c r="ES596" s="166">
        <v>2.67032995017858</v>
      </c>
      <c r="ET596" s="166">
        <v>4.46</v>
      </c>
      <c r="EU596" s="166">
        <v>3.8589963978261999</v>
      </c>
      <c r="EV596" s="166">
        <v>3.96907150848963</v>
      </c>
      <c r="EW596" s="166">
        <v>3.9440835683112998</v>
      </c>
      <c r="EX596" s="289">
        <v>0.142050266265869</v>
      </c>
    </row>
    <row r="597" spans="1:157" ht="13" customHeight="1">
      <c r="A597" s="160" t="s">
        <v>598</v>
      </c>
      <c r="B597" s="160">
        <v>10941</v>
      </c>
      <c r="C597" s="160">
        <v>19320</v>
      </c>
      <c r="D597" s="160">
        <v>664192</v>
      </c>
      <c r="E597" s="160" t="s">
        <v>345</v>
      </c>
      <c r="G597" s="175"/>
      <c r="H597" s="168" t="s">
        <v>1170</v>
      </c>
      <c r="I597" s="169" t="s">
        <v>554</v>
      </c>
      <c r="J597" s="170">
        <v>31</v>
      </c>
      <c r="K597" s="161">
        <v>1</v>
      </c>
      <c r="M597" s="184" t="s">
        <v>46</v>
      </c>
      <c r="Z597" s="163"/>
      <c r="AS597" s="283"/>
      <c r="AT597" s="283"/>
      <c r="AU597" s="283"/>
      <c r="AV597" s="283"/>
      <c r="AW597" s="283"/>
      <c r="AX597" s="283"/>
      <c r="AY597" s="363"/>
      <c r="AZ597" s="283"/>
      <c r="BA597" s="283"/>
      <c r="BB597" s="283"/>
      <c r="BC597" s="283"/>
      <c r="BD597" s="164"/>
      <c r="BE597" s="164"/>
      <c r="BF597" s="164"/>
      <c r="BG597" s="164"/>
      <c r="BH597" s="164"/>
      <c r="BI597" s="164"/>
      <c r="BJ597" s="165"/>
      <c r="BK597" s="164"/>
      <c r="BL597" s="165"/>
      <c r="BM597" s="165"/>
      <c r="BN597" s="165"/>
      <c r="BO597" s="165"/>
      <c r="BP597" s="165"/>
      <c r="BQ597" s="165"/>
      <c r="BR597" s="165"/>
      <c r="BS597" s="289"/>
      <c r="BT597" s="297">
        <v>1</v>
      </c>
      <c r="BU597" s="284">
        <v>4.0999999999999996</v>
      </c>
      <c r="BV597" s="298">
        <v>0</v>
      </c>
      <c r="BW597" s="297"/>
      <c r="BX597" s="297"/>
      <c r="BY597" s="297"/>
      <c r="BZ597" s="297"/>
      <c r="CA597" s="284"/>
      <c r="CB597" s="298"/>
      <c r="CC597" s="297"/>
      <c r="CD597" s="284"/>
      <c r="CE597" s="352"/>
      <c r="CF597" s="298"/>
      <c r="CG597" s="297"/>
      <c r="CH597" s="284"/>
      <c r="CI597" s="352"/>
      <c r="CJ597" s="298"/>
      <c r="CK597" s="297"/>
      <c r="CL597" s="284"/>
      <c r="CM597" s="352"/>
      <c r="CN597" s="298"/>
      <c r="CO597" s="297"/>
      <c r="CP597" s="284"/>
      <c r="CQ597" s="352"/>
      <c r="CR597" s="298"/>
      <c r="CS597" s="297"/>
      <c r="CT597" s="284"/>
      <c r="CU597" s="352"/>
      <c r="CV597" s="352"/>
      <c r="CW597" s="298"/>
      <c r="CX597" s="297"/>
      <c r="CY597" s="284"/>
      <c r="CZ597" s="352"/>
      <c r="DA597" s="352"/>
      <c r="DB597" s="298"/>
      <c r="DC597" s="297"/>
      <c r="DD597" s="284"/>
      <c r="DE597" s="352"/>
      <c r="DF597" s="352"/>
      <c r="DG597" s="298"/>
      <c r="DH597" s="320">
        <v>0</v>
      </c>
      <c r="DI597" s="319">
        <v>0</v>
      </c>
      <c r="DJ597" s="163">
        <v>2</v>
      </c>
      <c r="DK597" s="163">
        <v>2</v>
      </c>
      <c r="DL597" s="163">
        <v>0</v>
      </c>
      <c r="DM597" s="163">
        <v>0</v>
      </c>
      <c r="DN597" s="163">
        <v>2</v>
      </c>
      <c r="DO597" s="163">
        <v>0</v>
      </c>
      <c r="DP597" s="165">
        <v>10.1</v>
      </c>
      <c r="DQ597" s="165">
        <v>10.1000003814697</v>
      </c>
      <c r="DR597" s="165"/>
      <c r="DS597" s="163">
        <v>46</v>
      </c>
      <c r="DT597" s="163">
        <v>8</v>
      </c>
      <c r="DU597" s="163">
        <v>6</v>
      </c>
      <c r="DV597" s="163">
        <v>6</v>
      </c>
      <c r="DW597" s="163">
        <v>1</v>
      </c>
      <c r="DX597" s="163">
        <v>8</v>
      </c>
      <c r="DY597" s="163">
        <v>0</v>
      </c>
      <c r="DZ597" s="163">
        <v>0</v>
      </c>
      <c r="EA597" s="163">
        <v>1</v>
      </c>
      <c r="EB597" s="163">
        <v>0</v>
      </c>
      <c r="EC597" s="163">
        <v>7</v>
      </c>
      <c r="ED597" s="165">
        <v>6.0967743811076396</v>
      </c>
      <c r="EE597" s="165">
        <v>6.96774214983731</v>
      </c>
      <c r="EF597" s="165">
        <v>0.87096776872966397</v>
      </c>
      <c r="EG597" s="165">
        <v>6.96774214983731</v>
      </c>
      <c r="EH597" s="166">
        <v>1.54838714440829</v>
      </c>
      <c r="EI597" s="165">
        <v>120.227655412896</v>
      </c>
      <c r="EJ597" s="164">
        <v>0.21052631578947301</v>
      </c>
      <c r="EK597" s="164">
        <v>0.233333333333333</v>
      </c>
      <c r="EL597" s="283">
        <v>0.44827586200000002</v>
      </c>
      <c r="EM597" s="283">
        <v>0.13793103400000001</v>
      </c>
      <c r="EN597" s="283">
        <v>0.413793103</v>
      </c>
      <c r="EO597" s="283">
        <v>6.4516130000000005E-2</v>
      </c>
      <c r="EP597" s="283">
        <v>0.54838710000000002</v>
      </c>
      <c r="EQ597" s="283">
        <v>5.5555559999999997E-2</v>
      </c>
      <c r="ER597" s="165">
        <v>-8.7017945858906598E-2</v>
      </c>
      <c r="ES597" s="166">
        <v>5.2258066123779798</v>
      </c>
      <c r="ET597" s="166">
        <v>6.04</v>
      </c>
      <c r="EU597" s="166">
        <v>5.3924951530519998</v>
      </c>
      <c r="EV597" s="166">
        <v>5.8904237493002798</v>
      </c>
      <c r="EW597" s="166">
        <v>6.3875382592825201</v>
      </c>
      <c r="EX597" s="289">
        <v>-3.8127191364765098E-2</v>
      </c>
    </row>
    <row r="598" spans="1:157" ht="13" customHeight="1">
      <c r="A598" s="160" t="s">
        <v>598</v>
      </c>
      <c r="B598" s="160">
        <v>10958</v>
      </c>
      <c r="C598" s="160">
        <v>16350</v>
      </c>
      <c r="D598" s="160">
        <v>621366</v>
      </c>
      <c r="E598" s="160" t="s">
        <v>438</v>
      </c>
      <c r="G598" s="175"/>
      <c r="H598" s="162" t="s">
        <v>1633</v>
      </c>
      <c r="I598" s="162" t="s">
        <v>549</v>
      </c>
      <c r="J598" s="161">
        <v>30</v>
      </c>
      <c r="K598" s="161">
        <v>1</v>
      </c>
      <c r="M598" s="184" t="s">
        <v>46</v>
      </c>
      <c r="Z598" s="163"/>
      <c r="AS598" s="283"/>
      <c r="AT598" s="283"/>
      <c r="AU598" s="283"/>
      <c r="AV598" s="283"/>
      <c r="AW598" s="283"/>
      <c r="AX598" s="283"/>
      <c r="AY598" s="363"/>
      <c r="AZ598" s="283"/>
      <c r="BA598" s="283"/>
      <c r="BB598" s="283"/>
      <c r="BC598" s="283"/>
      <c r="BD598" s="164"/>
      <c r="BE598" s="164"/>
      <c r="BF598" s="164"/>
      <c r="BG598" s="164"/>
      <c r="BH598" s="164"/>
      <c r="BI598" s="164"/>
      <c r="BJ598" s="165"/>
      <c r="BK598" s="164"/>
      <c r="BL598" s="165"/>
      <c r="BM598" s="165"/>
      <c r="BN598" s="165"/>
      <c r="BO598" s="165"/>
      <c r="BP598" s="165"/>
      <c r="BQ598" s="165"/>
      <c r="BR598" s="165"/>
      <c r="BS598" s="289"/>
      <c r="BT598" s="297">
        <v>14</v>
      </c>
      <c r="BU598" s="284">
        <v>11</v>
      </c>
      <c r="BV598" s="298">
        <v>1</v>
      </c>
      <c r="BW598" s="297"/>
      <c r="BX598" s="297"/>
      <c r="BY598" s="297"/>
      <c r="BZ598" s="297"/>
      <c r="CA598" s="284"/>
      <c r="CB598" s="298"/>
      <c r="CC598" s="297"/>
      <c r="CD598" s="284"/>
      <c r="CE598" s="352"/>
      <c r="CF598" s="298"/>
      <c r="CG598" s="297"/>
      <c r="CH598" s="284"/>
      <c r="CI598" s="352"/>
      <c r="CJ598" s="298"/>
      <c r="CK598" s="297"/>
      <c r="CL598" s="284"/>
      <c r="CM598" s="352"/>
      <c r="CN598" s="298"/>
      <c r="CO598" s="297"/>
      <c r="CP598" s="284"/>
      <c r="CQ598" s="352"/>
      <c r="CR598" s="298"/>
      <c r="CS598" s="297"/>
      <c r="CT598" s="284"/>
      <c r="CU598" s="352"/>
      <c r="CV598" s="352"/>
      <c r="CW598" s="298"/>
      <c r="CX598" s="297"/>
      <c r="CY598" s="284"/>
      <c r="CZ598" s="352"/>
      <c r="DA598" s="352"/>
      <c r="DB598" s="298"/>
      <c r="DC598" s="297"/>
      <c r="DD598" s="284"/>
      <c r="DE598" s="352"/>
      <c r="DF598" s="352"/>
      <c r="DG598" s="298"/>
      <c r="DH598" s="320">
        <v>1</v>
      </c>
      <c r="DI598" s="319">
        <v>0</v>
      </c>
      <c r="DJ598" s="163">
        <v>14</v>
      </c>
      <c r="DK598" s="163">
        <v>0</v>
      </c>
      <c r="DL598" s="163">
        <v>0</v>
      </c>
      <c r="DM598" s="163">
        <v>0</v>
      </c>
      <c r="DN598" s="163">
        <v>0</v>
      </c>
      <c r="DO598" s="163">
        <v>0</v>
      </c>
      <c r="DP598" s="165">
        <v>11</v>
      </c>
      <c r="DQ598" s="165"/>
      <c r="DR598" s="165">
        <v>11</v>
      </c>
      <c r="DS598" s="163">
        <v>51</v>
      </c>
      <c r="DT598" s="163">
        <v>14</v>
      </c>
      <c r="DU598" s="163">
        <v>10</v>
      </c>
      <c r="DV598" s="163">
        <v>9</v>
      </c>
      <c r="DW598" s="163">
        <v>2</v>
      </c>
      <c r="DX598" s="163">
        <v>4</v>
      </c>
      <c r="DY598" s="163">
        <v>0</v>
      </c>
      <c r="DZ598" s="163">
        <v>1</v>
      </c>
      <c r="EA598" s="163">
        <v>0</v>
      </c>
      <c r="EB598" s="163">
        <v>0</v>
      </c>
      <c r="EC598" s="163">
        <v>13</v>
      </c>
      <c r="ED598" s="165">
        <v>10.6363654806597</v>
      </c>
      <c r="EE598" s="165">
        <v>3.27272784020299</v>
      </c>
      <c r="EF598" s="165">
        <v>1.6363639201014899</v>
      </c>
      <c r="EG598" s="165">
        <v>11.4545474407104</v>
      </c>
      <c r="EH598" s="166">
        <v>1.6363639201014899</v>
      </c>
      <c r="EI598" s="165">
        <v>127.05879032032399</v>
      </c>
      <c r="EJ598" s="164">
        <v>0.30434782608695599</v>
      </c>
      <c r="EK598" s="164">
        <v>0.38709677419354799</v>
      </c>
      <c r="EL598" s="283">
        <v>0.5</v>
      </c>
      <c r="EM598" s="283">
        <v>0.233333333</v>
      </c>
      <c r="EN598" s="283">
        <v>0.266666666</v>
      </c>
      <c r="EO598" s="283">
        <v>0.12121212000000001</v>
      </c>
      <c r="EP598" s="283">
        <v>0.33333332999999998</v>
      </c>
      <c r="EQ598" s="283">
        <v>0.16666666999999999</v>
      </c>
      <c r="ER598" s="165">
        <v>3.8232952349355399E-2</v>
      </c>
      <c r="ES598" s="166">
        <v>7.3636376404567399</v>
      </c>
      <c r="ET598" s="166">
        <v>7.08</v>
      </c>
      <c r="EU598" s="166">
        <v>4.5303252330496697</v>
      </c>
      <c r="EV598" s="166">
        <v>3.2664014989181598</v>
      </c>
      <c r="EW598" s="166">
        <v>3.2478836809333602</v>
      </c>
      <c r="EX598" s="289">
        <v>-4.4817671179771403E-2</v>
      </c>
    </row>
    <row r="599" spans="1:157" ht="13" customHeight="1">
      <c r="A599" s="160" t="s">
        <v>598</v>
      </c>
      <c r="B599" s="160">
        <v>12725</v>
      </c>
      <c r="C599" s="160">
        <v>21212</v>
      </c>
      <c r="D599" s="160">
        <v>641585</v>
      </c>
      <c r="E599" s="160" t="s">
        <v>614</v>
      </c>
      <c r="G599" s="175"/>
      <c r="H599" s="162" t="s">
        <v>1250</v>
      </c>
      <c r="I599" s="162" t="s">
        <v>1670</v>
      </c>
      <c r="J599" s="160">
        <v>29</v>
      </c>
      <c r="K599" s="161">
        <v>1</v>
      </c>
      <c r="Z599" s="163"/>
      <c r="AS599" s="283"/>
      <c r="AT599" s="283"/>
      <c r="AU599" s="283"/>
      <c r="AV599" s="283"/>
      <c r="AW599" s="283"/>
      <c r="AX599" s="283"/>
      <c r="AY599" s="363"/>
      <c r="AZ599" s="283"/>
      <c r="BA599" s="283"/>
      <c r="BB599" s="283"/>
      <c r="BC599" s="283"/>
      <c r="BD599" s="164"/>
      <c r="BE599" s="164"/>
      <c r="BF599" s="164"/>
      <c r="BG599" s="164"/>
      <c r="BH599" s="164"/>
      <c r="BI599" s="164"/>
      <c r="BJ599" s="165"/>
      <c r="BK599" s="164"/>
      <c r="BL599" s="165"/>
      <c r="BM599" s="165"/>
      <c r="BN599" s="165"/>
      <c r="BO599" s="165"/>
      <c r="BP599" s="165"/>
      <c r="BQ599" s="165"/>
      <c r="BR599" s="165"/>
      <c r="BS599" s="289"/>
      <c r="BT599" s="297">
        <v>5</v>
      </c>
      <c r="BU599" s="284">
        <v>25.1</v>
      </c>
      <c r="BV599" s="298">
        <v>0</v>
      </c>
      <c r="BW599" s="297"/>
      <c r="BX599" s="297"/>
      <c r="BY599" s="297"/>
      <c r="BZ599" s="297"/>
      <c r="CA599" s="284"/>
      <c r="CB599" s="298"/>
      <c r="CC599" s="297"/>
      <c r="CD599" s="284"/>
      <c r="CE599" s="352"/>
      <c r="CF599" s="298"/>
      <c r="CG599" s="297"/>
      <c r="CH599" s="284"/>
      <c r="CI599" s="352"/>
      <c r="CJ599" s="298"/>
      <c r="CK599" s="297"/>
      <c r="CL599" s="284"/>
      <c r="CM599" s="352"/>
      <c r="CN599" s="298"/>
      <c r="CO599" s="297"/>
      <c r="CP599" s="284"/>
      <c r="CQ599" s="352"/>
      <c r="CR599" s="298"/>
      <c r="CS599" s="297"/>
      <c r="CT599" s="284"/>
      <c r="CU599" s="352"/>
      <c r="CV599" s="352"/>
      <c r="CW599" s="298"/>
      <c r="CX599" s="297"/>
      <c r="CY599" s="284"/>
      <c r="CZ599" s="352"/>
      <c r="DA599" s="352"/>
      <c r="DB599" s="298"/>
      <c r="DC599" s="297"/>
      <c r="DD599" s="284"/>
      <c r="DE599" s="352"/>
      <c r="DF599" s="352"/>
      <c r="DG599" s="298"/>
      <c r="DH599" s="320">
        <v>0</v>
      </c>
      <c r="DI599" s="319">
        <v>0</v>
      </c>
      <c r="DJ599" s="163">
        <v>5</v>
      </c>
      <c r="DK599" s="163">
        <v>5</v>
      </c>
      <c r="DL599" s="163">
        <v>0</v>
      </c>
      <c r="DM599" s="163">
        <v>0</v>
      </c>
      <c r="DN599" s="163">
        <v>3</v>
      </c>
      <c r="DO599" s="163">
        <v>0</v>
      </c>
      <c r="DP599" s="165">
        <v>25.1</v>
      </c>
      <c r="DQ599" s="165">
        <v>25.100000381469702</v>
      </c>
      <c r="DR599" s="165"/>
      <c r="DS599" s="163">
        <v>121</v>
      </c>
      <c r="DT599" s="163">
        <v>31</v>
      </c>
      <c r="DU599" s="163">
        <v>21</v>
      </c>
      <c r="DV599" s="163">
        <v>21</v>
      </c>
      <c r="DW599" s="163">
        <v>5</v>
      </c>
      <c r="DX599" s="163">
        <v>12</v>
      </c>
      <c r="DY599" s="163">
        <v>0</v>
      </c>
      <c r="DZ599" s="163">
        <v>1</v>
      </c>
      <c r="EA599" s="163">
        <v>3</v>
      </c>
      <c r="EB599" s="163">
        <v>1</v>
      </c>
      <c r="EC599" s="163">
        <v>22</v>
      </c>
      <c r="ED599" s="165">
        <v>7.8157898659851597</v>
      </c>
      <c r="EE599" s="165">
        <v>4.2631581087191703</v>
      </c>
      <c r="EF599" s="165">
        <v>1.77631587863299</v>
      </c>
      <c r="EG599" s="165">
        <v>11.0131584475245</v>
      </c>
      <c r="EH599" s="166">
        <v>1.6973685062493</v>
      </c>
      <c r="EI599" s="165">
        <v>135.591803659872</v>
      </c>
      <c r="EJ599" s="164">
        <v>0.28703703703703698</v>
      </c>
      <c r="EK599" s="164">
        <v>0.32098765432098703</v>
      </c>
      <c r="EL599" s="283">
        <v>0.29069767400000002</v>
      </c>
      <c r="EM599" s="283">
        <v>0.19767441799999999</v>
      </c>
      <c r="EN599" s="283">
        <v>0.51162790599999997</v>
      </c>
      <c r="EO599" s="283">
        <v>9.3023259999999997E-2</v>
      </c>
      <c r="EP599" s="283">
        <v>0.32558140000000002</v>
      </c>
      <c r="EQ599" s="283">
        <v>9.6566520000000003E-2</v>
      </c>
      <c r="ER599" s="165">
        <v>-0.15449776134214999</v>
      </c>
      <c r="ES599" s="166">
        <v>7.4605266902585603</v>
      </c>
      <c r="ET599" s="166">
        <v>5.81</v>
      </c>
      <c r="EU599" s="166">
        <v>5.5351098044757396</v>
      </c>
      <c r="EV599" s="166">
        <v>5.5956082553070203</v>
      </c>
      <c r="EW599" s="166">
        <v>5.1770862850891302</v>
      </c>
      <c r="EX599" s="289">
        <v>-6.5177783370018005E-2</v>
      </c>
    </row>
    <row r="600" spans="1:157" ht="13" customHeight="1">
      <c r="A600" s="160" t="s">
        <v>598</v>
      </c>
      <c r="B600" s="160">
        <v>12223</v>
      </c>
      <c r="C600" s="160">
        <v>24933</v>
      </c>
      <c r="D600" s="160">
        <v>681806</v>
      </c>
      <c r="E600" s="160" t="s">
        <v>18</v>
      </c>
      <c r="G600" s="175"/>
      <c r="H600" s="162" t="s">
        <v>2526</v>
      </c>
      <c r="I600" s="162" t="s">
        <v>136</v>
      </c>
      <c r="J600" s="161">
        <v>28</v>
      </c>
      <c r="K600" s="161">
        <v>1</v>
      </c>
      <c r="M600" s="184" t="s">
        <v>837</v>
      </c>
      <c r="Z600" s="163"/>
      <c r="AS600" s="283"/>
      <c r="AT600" s="283"/>
      <c r="AU600" s="283"/>
      <c r="AV600" s="283"/>
      <c r="AW600" s="283"/>
      <c r="AX600" s="283"/>
      <c r="AY600" s="363"/>
      <c r="AZ600" s="283"/>
      <c r="BA600" s="283"/>
      <c r="BB600" s="283"/>
      <c r="BC600" s="283"/>
      <c r="BD600" s="164"/>
      <c r="BE600" s="164"/>
      <c r="BF600" s="164"/>
      <c r="BG600" s="164"/>
      <c r="BH600" s="164"/>
      <c r="BI600" s="164"/>
      <c r="BJ600" s="165"/>
      <c r="BK600" s="164"/>
      <c r="BL600" s="165"/>
      <c r="BM600" s="165"/>
      <c r="BN600" s="165"/>
      <c r="BO600" s="165"/>
      <c r="BP600" s="165"/>
      <c r="BQ600" s="165"/>
      <c r="BR600" s="165"/>
      <c r="BS600" s="289"/>
      <c r="BT600" s="297">
        <v>1</v>
      </c>
      <c r="BU600" s="284">
        <v>1.1000000000000001</v>
      </c>
      <c r="BV600" s="298">
        <v>0</v>
      </c>
      <c r="BW600" s="297"/>
      <c r="BX600" s="297"/>
      <c r="BY600" s="297"/>
      <c r="BZ600" s="297"/>
      <c r="CA600" s="284"/>
      <c r="CB600" s="298"/>
      <c r="CC600" s="297"/>
      <c r="CD600" s="284"/>
      <c r="CE600" s="352"/>
      <c r="CF600" s="298"/>
      <c r="CG600" s="297"/>
      <c r="CH600" s="284"/>
      <c r="CI600" s="352"/>
      <c r="CJ600" s="298"/>
      <c r="CK600" s="297"/>
      <c r="CL600" s="284"/>
      <c r="CM600" s="352"/>
      <c r="CN600" s="298"/>
      <c r="CO600" s="297"/>
      <c r="CP600" s="284"/>
      <c r="CQ600" s="352"/>
      <c r="CR600" s="298"/>
      <c r="CS600" s="297"/>
      <c r="CT600" s="284"/>
      <c r="CU600" s="352"/>
      <c r="CV600" s="352"/>
      <c r="CW600" s="298"/>
      <c r="CX600" s="297"/>
      <c r="CY600" s="284"/>
      <c r="CZ600" s="352"/>
      <c r="DA600" s="352"/>
      <c r="DB600" s="298"/>
      <c r="DC600" s="297"/>
      <c r="DD600" s="284"/>
      <c r="DE600" s="352"/>
      <c r="DF600" s="352"/>
      <c r="DG600" s="298"/>
      <c r="DH600" s="320">
        <v>0</v>
      </c>
      <c r="DI600" s="319">
        <v>0</v>
      </c>
      <c r="DJ600" s="163">
        <v>1</v>
      </c>
      <c r="DK600" s="163">
        <v>0</v>
      </c>
      <c r="DL600" s="163">
        <v>0</v>
      </c>
      <c r="DM600" s="163">
        <v>0</v>
      </c>
      <c r="DN600" s="163">
        <v>0</v>
      </c>
      <c r="DO600" s="163">
        <v>0</v>
      </c>
      <c r="DP600" s="165">
        <v>1.1000000000000001</v>
      </c>
      <c r="DQ600" s="165"/>
      <c r="DR600" s="165">
        <v>1.1000000238418499</v>
      </c>
      <c r="DS600" s="163">
        <v>6</v>
      </c>
      <c r="DT600" s="163">
        <v>1</v>
      </c>
      <c r="DU600" s="163">
        <v>1</v>
      </c>
      <c r="DV600" s="163">
        <v>1</v>
      </c>
      <c r="DW600" s="163">
        <v>1</v>
      </c>
      <c r="DX600" s="163">
        <v>1</v>
      </c>
      <c r="DY600" s="163">
        <v>0</v>
      </c>
      <c r="DZ600" s="163">
        <v>0</v>
      </c>
      <c r="EA600" s="163">
        <v>0</v>
      </c>
      <c r="EB600" s="163">
        <v>0</v>
      </c>
      <c r="EC600" s="163">
        <v>3</v>
      </c>
      <c r="ED600" s="165">
        <v>20.2500048279773</v>
      </c>
      <c r="EE600" s="165">
        <v>6.75000160932579</v>
      </c>
      <c r="EF600" s="165">
        <v>6.75000160932579</v>
      </c>
      <c r="EG600" s="165">
        <v>6.75000160932579</v>
      </c>
      <c r="EH600" s="166">
        <v>1.5000003576279499</v>
      </c>
      <c r="EI600" s="165">
        <v>119.82533741636099</v>
      </c>
      <c r="EJ600" s="164">
        <v>0.2</v>
      </c>
      <c r="EK600" s="164">
        <v>0</v>
      </c>
      <c r="EL600" s="283">
        <v>0</v>
      </c>
      <c r="EM600" s="283">
        <v>0</v>
      </c>
      <c r="EN600" s="283">
        <v>1</v>
      </c>
      <c r="EO600" s="283">
        <v>0.5</v>
      </c>
      <c r="EP600" s="283">
        <v>0.5</v>
      </c>
      <c r="EQ600" s="283">
        <v>0.14285713999999999</v>
      </c>
      <c r="ER600" s="165">
        <v>-0.50128790849496296</v>
      </c>
      <c r="ES600" s="166">
        <v>6.75000160932579</v>
      </c>
      <c r="ET600" s="166">
        <v>6.4</v>
      </c>
      <c r="EU600" s="166">
        <v>10.6666904211048</v>
      </c>
      <c r="EV600" s="166">
        <v>3.1848463876623501</v>
      </c>
      <c r="EW600" s="166">
        <v>2.5703950095459298</v>
      </c>
      <c r="EX600" s="289">
        <v>-7.1818627417087499E-2</v>
      </c>
    </row>
    <row r="601" spans="1:157" ht="13" customHeight="1">
      <c r="A601" s="160" t="s">
        <v>598</v>
      </c>
      <c r="B601" s="160">
        <v>10296</v>
      </c>
      <c r="C601" s="160">
        <v>12808</v>
      </c>
      <c r="D601" s="160">
        <v>605182</v>
      </c>
      <c r="E601" s="160" t="s">
        <v>164</v>
      </c>
      <c r="G601" s="175"/>
      <c r="H601" s="168" t="s">
        <v>976</v>
      </c>
      <c r="I601" s="169" t="s">
        <v>546</v>
      </c>
      <c r="J601" s="170">
        <v>33</v>
      </c>
      <c r="K601" s="161">
        <v>1</v>
      </c>
      <c r="M601" s="184" t="s">
        <v>837</v>
      </c>
      <c r="Z601" s="163"/>
      <c r="AS601" s="283"/>
      <c r="AT601" s="283"/>
      <c r="AU601" s="283"/>
      <c r="AV601" s="283"/>
      <c r="AW601" s="283"/>
      <c r="AX601" s="283"/>
      <c r="AY601" s="363"/>
      <c r="AZ601" s="283"/>
      <c r="BA601" s="283"/>
      <c r="BB601" s="283"/>
      <c r="BC601" s="283"/>
      <c r="BD601" s="164"/>
      <c r="BE601" s="164"/>
      <c r="BF601" s="164"/>
      <c r="BG601" s="164"/>
      <c r="BH601" s="164"/>
      <c r="BI601" s="164"/>
      <c r="BJ601" s="165"/>
      <c r="BK601" s="164"/>
      <c r="BL601" s="165"/>
      <c r="BM601" s="165"/>
      <c r="BN601" s="165"/>
      <c r="BO601" s="165"/>
      <c r="BP601" s="165"/>
      <c r="BQ601" s="165"/>
      <c r="BR601" s="165"/>
      <c r="BS601" s="289"/>
      <c r="BT601" s="297">
        <v>4</v>
      </c>
      <c r="BU601" s="284">
        <v>16</v>
      </c>
      <c r="BV601" s="298">
        <v>0</v>
      </c>
      <c r="BW601" s="297"/>
      <c r="BX601" s="297"/>
      <c r="BY601" s="297"/>
      <c r="BZ601" s="297"/>
      <c r="CA601" s="284"/>
      <c r="CB601" s="298"/>
      <c r="CC601" s="297"/>
      <c r="CD601" s="284"/>
      <c r="CE601" s="352"/>
      <c r="CF601" s="298"/>
      <c r="CG601" s="297"/>
      <c r="CH601" s="284"/>
      <c r="CI601" s="352"/>
      <c r="CJ601" s="298"/>
      <c r="CK601" s="297"/>
      <c r="CL601" s="284"/>
      <c r="CM601" s="352"/>
      <c r="CN601" s="298"/>
      <c r="CO601" s="297"/>
      <c r="CP601" s="284"/>
      <c r="CQ601" s="352"/>
      <c r="CR601" s="298"/>
      <c r="CS601" s="297"/>
      <c r="CT601" s="284"/>
      <c r="CU601" s="352"/>
      <c r="CV601" s="352"/>
      <c r="CW601" s="298"/>
      <c r="CX601" s="297"/>
      <c r="CY601" s="284"/>
      <c r="CZ601" s="352"/>
      <c r="DA601" s="352"/>
      <c r="DB601" s="298"/>
      <c r="DC601" s="297"/>
      <c r="DD601" s="284"/>
      <c r="DE601" s="352"/>
      <c r="DF601" s="352"/>
      <c r="DG601" s="298"/>
      <c r="DH601" s="320">
        <v>0</v>
      </c>
      <c r="DI601" s="319">
        <v>0</v>
      </c>
      <c r="DJ601" s="163">
        <v>4</v>
      </c>
      <c r="DK601" s="163">
        <v>4</v>
      </c>
      <c r="DL601" s="163">
        <v>0</v>
      </c>
      <c r="DM601" s="163">
        <v>0</v>
      </c>
      <c r="DN601" s="163">
        <v>3</v>
      </c>
      <c r="DO601" s="163">
        <v>0</v>
      </c>
      <c r="DP601" s="165">
        <v>16</v>
      </c>
      <c r="DQ601" s="165">
        <v>16</v>
      </c>
      <c r="DR601" s="165"/>
      <c r="DS601" s="163">
        <v>78</v>
      </c>
      <c r="DT601" s="163">
        <v>22</v>
      </c>
      <c r="DU601" s="163">
        <v>13</v>
      </c>
      <c r="DV601" s="163">
        <v>12</v>
      </c>
      <c r="DW601" s="163">
        <v>4</v>
      </c>
      <c r="DX601" s="163">
        <v>9</v>
      </c>
      <c r="DY601" s="163">
        <v>1</v>
      </c>
      <c r="DZ601" s="163">
        <v>0</v>
      </c>
      <c r="EA601" s="163">
        <v>2</v>
      </c>
      <c r="EB601" s="163">
        <v>0</v>
      </c>
      <c r="EC601" s="163">
        <v>15</v>
      </c>
      <c r="ED601" s="165">
        <v>8.4375010058284996</v>
      </c>
      <c r="EE601" s="165">
        <v>5.0625006034971003</v>
      </c>
      <c r="EF601" s="165">
        <v>2.2500002682209299</v>
      </c>
      <c r="EG601" s="165">
        <v>12.3750014752151</v>
      </c>
      <c r="EH601" s="166">
        <v>1.93750023096802</v>
      </c>
      <c r="EI601" s="165">
        <v>154.77437571225201</v>
      </c>
      <c r="EJ601" s="164">
        <v>0.31884057971014401</v>
      </c>
      <c r="EK601" s="164">
        <v>0.36</v>
      </c>
      <c r="EL601" s="283">
        <v>0.339622641</v>
      </c>
      <c r="EM601" s="283">
        <v>0.188679245</v>
      </c>
      <c r="EN601" s="283">
        <v>0.47169811299999997</v>
      </c>
      <c r="EO601" s="283">
        <v>0.14814815000000001</v>
      </c>
      <c r="EP601" s="283">
        <v>0.37037037</v>
      </c>
      <c r="EQ601" s="283">
        <v>0.11551155</v>
      </c>
      <c r="ER601" s="165">
        <v>-4.7055583796921499E-2</v>
      </c>
      <c r="ES601" s="166">
        <v>6.7500008046628004</v>
      </c>
      <c r="ET601" s="166">
        <v>7.48</v>
      </c>
      <c r="EU601" s="166">
        <v>6.22918899804358</v>
      </c>
      <c r="EV601" s="166">
        <v>5.3418532155650302</v>
      </c>
      <c r="EW601" s="166">
        <v>5.1105260600376896</v>
      </c>
      <c r="EX601" s="289">
        <v>-0.116138063371181</v>
      </c>
    </row>
    <row r="602" spans="1:157" ht="13" customHeight="1">
      <c r="A602" s="160" t="s">
        <v>598</v>
      </c>
      <c r="B602" s="160">
        <v>11645</v>
      </c>
      <c r="C602" s="160">
        <v>19569</v>
      </c>
      <c r="D602" s="160">
        <v>670280</v>
      </c>
      <c r="E602" s="160" t="s">
        <v>438</v>
      </c>
      <c r="G602" s="175"/>
      <c r="H602" s="168" t="s">
        <v>1309</v>
      </c>
      <c r="I602" s="169" t="s">
        <v>617</v>
      </c>
      <c r="J602" s="170">
        <v>29</v>
      </c>
      <c r="K602" s="161">
        <v>1</v>
      </c>
      <c r="M602" s="184" t="s">
        <v>837</v>
      </c>
      <c r="Z602" s="163"/>
      <c r="AS602" s="283"/>
      <c r="AT602" s="283"/>
      <c r="AU602" s="283"/>
      <c r="AV602" s="283"/>
      <c r="AW602" s="283"/>
      <c r="AX602" s="283"/>
      <c r="AY602" s="363"/>
      <c r="AZ602" s="283"/>
      <c r="BA602" s="283"/>
      <c r="BB602" s="283"/>
      <c r="BC602" s="283"/>
      <c r="BD602" s="164"/>
      <c r="BE602" s="164"/>
      <c r="BF602" s="164"/>
      <c r="BG602" s="164"/>
      <c r="BH602" s="164"/>
      <c r="BI602" s="164"/>
      <c r="BJ602" s="165"/>
      <c r="BK602" s="164"/>
      <c r="BL602" s="165"/>
      <c r="BM602" s="165"/>
      <c r="BN602" s="165"/>
      <c r="BO602" s="165"/>
      <c r="BP602" s="165"/>
      <c r="BQ602" s="165"/>
      <c r="BR602" s="165"/>
      <c r="BS602" s="289"/>
      <c r="BT602" s="297">
        <v>62</v>
      </c>
      <c r="BU602" s="284">
        <v>57.2</v>
      </c>
      <c r="BV602" s="298">
        <v>-3</v>
      </c>
      <c r="BW602" s="297"/>
      <c r="BX602" s="297"/>
      <c r="BY602" s="297"/>
      <c r="BZ602" s="297"/>
      <c r="CA602" s="284"/>
      <c r="CB602" s="298"/>
      <c r="CC602" s="297"/>
      <c r="CD602" s="284"/>
      <c r="CE602" s="352"/>
      <c r="CF602" s="298"/>
      <c r="CG602" s="297"/>
      <c r="CH602" s="284"/>
      <c r="CI602" s="352"/>
      <c r="CJ602" s="298"/>
      <c r="CK602" s="297"/>
      <c r="CL602" s="284"/>
      <c r="CM602" s="352"/>
      <c r="CN602" s="298"/>
      <c r="CO602" s="297"/>
      <c r="CP602" s="284"/>
      <c r="CQ602" s="352"/>
      <c r="CR602" s="298"/>
      <c r="CS602" s="297"/>
      <c r="CT602" s="284"/>
      <c r="CU602" s="352"/>
      <c r="CV602" s="352"/>
      <c r="CW602" s="298"/>
      <c r="CX602" s="297"/>
      <c r="CY602" s="284"/>
      <c r="CZ602" s="352"/>
      <c r="DA602" s="352"/>
      <c r="DB602" s="298"/>
      <c r="DC602" s="297"/>
      <c r="DD602" s="284"/>
      <c r="DE602" s="352"/>
      <c r="DF602" s="352"/>
      <c r="DG602" s="298"/>
      <c r="DH602" s="320">
        <v>-3</v>
      </c>
      <c r="DI602" s="319">
        <v>0</v>
      </c>
      <c r="DJ602" s="163">
        <v>62</v>
      </c>
      <c r="DK602" s="163">
        <v>0</v>
      </c>
      <c r="DL602" s="163">
        <v>0</v>
      </c>
      <c r="DM602" s="163">
        <v>3</v>
      </c>
      <c r="DN602" s="163">
        <v>8</v>
      </c>
      <c r="DO602" s="163">
        <v>23</v>
      </c>
      <c r="DP602" s="165">
        <v>57.2</v>
      </c>
      <c r="DQ602" s="165"/>
      <c r="DR602" s="165">
        <v>57.200000762939403</v>
      </c>
      <c r="DS602" s="163">
        <v>262</v>
      </c>
      <c r="DT602" s="163">
        <v>54</v>
      </c>
      <c r="DU602" s="163">
        <v>40</v>
      </c>
      <c r="DV602" s="163">
        <v>37</v>
      </c>
      <c r="DW602" s="163">
        <v>9</v>
      </c>
      <c r="DX602" s="163">
        <v>28</v>
      </c>
      <c r="DY602" s="163">
        <v>3</v>
      </c>
      <c r="DZ602" s="163">
        <v>3</v>
      </c>
      <c r="EA602" s="163">
        <v>2</v>
      </c>
      <c r="EB602" s="163">
        <v>0</v>
      </c>
      <c r="EC602" s="163">
        <v>58</v>
      </c>
      <c r="ED602" s="165">
        <v>9.0520241193852993</v>
      </c>
      <c r="EE602" s="165">
        <v>4.3699426783239401</v>
      </c>
      <c r="EF602" s="165">
        <v>1.4046244323184001</v>
      </c>
      <c r="EG602" s="165">
        <v>8.4277465939104594</v>
      </c>
      <c r="EH602" s="166">
        <v>1.42196547469271</v>
      </c>
      <c r="EI602" s="165">
        <v>110.41138885567401</v>
      </c>
      <c r="EJ602" s="164">
        <v>0.23376623376623301</v>
      </c>
      <c r="EK602" s="164">
        <v>0.27439024390243899</v>
      </c>
      <c r="EL602" s="283">
        <v>0.37058823499999999</v>
      </c>
      <c r="EM602" s="283">
        <v>0.15882352899999999</v>
      </c>
      <c r="EN602" s="283">
        <v>0.47058823500000002</v>
      </c>
      <c r="EO602" s="283">
        <v>9.248555E-2</v>
      </c>
      <c r="EP602" s="283">
        <v>0.39306358000000002</v>
      </c>
      <c r="EQ602" s="283">
        <v>0.13060429000000001</v>
      </c>
      <c r="ER602" s="165">
        <v>-0.80901617277291404</v>
      </c>
      <c r="ES602" s="166">
        <v>5.7745671106423497</v>
      </c>
      <c r="ET602" s="166">
        <v>4.28</v>
      </c>
      <c r="EU602" s="166">
        <v>4.7967466161494103</v>
      </c>
      <c r="EV602" s="166">
        <v>4.8655630402619403</v>
      </c>
      <c r="EW602" s="166">
        <v>4.2294988915512297</v>
      </c>
      <c r="EX602" s="289">
        <v>-0.16495604813098899</v>
      </c>
    </row>
    <row r="603" spans="1:157" ht="13" customHeight="1">
      <c r="A603" s="160" t="s">
        <v>598</v>
      </c>
      <c r="B603" s="160">
        <v>8659</v>
      </c>
      <c r="C603" s="160">
        <v>7432</v>
      </c>
      <c r="D603" s="160">
        <v>543351</v>
      </c>
      <c r="E603" s="160" t="s">
        <v>567</v>
      </c>
      <c r="G603" s="175"/>
      <c r="H603" s="162" t="s">
        <v>279</v>
      </c>
      <c r="I603" s="162" t="s">
        <v>344</v>
      </c>
      <c r="J603" s="161">
        <v>36</v>
      </c>
      <c r="K603" s="161">
        <v>1</v>
      </c>
      <c r="M603" s="184" t="s">
        <v>837</v>
      </c>
      <c r="Z603" s="163"/>
      <c r="AS603" s="283"/>
      <c r="AT603" s="283"/>
      <c r="AU603" s="283"/>
      <c r="AV603" s="283"/>
      <c r="AW603" s="283"/>
      <c r="AX603" s="283"/>
      <c r="AY603" s="363"/>
      <c r="AZ603" s="283"/>
      <c r="BA603" s="283"/>
      <c r="BB603" s="283"/>
      <c r="BC603" s="283"/>
      <c r="BD603" s="164"/>
      <c r="BE603" s="164"/>
      <c r="BF603" s="164"/>
      <c r="BG603" s="164"/>
      <c r="BH603" s="164"/>
      <c r="BI603" s="164"/>
      <c r="BJ603" s="165"/>
      <c r="BK603" s="164"/>
      <c r="BL603" s="165"/>
      <c r="BM603" s="165"/>
      <c r="BN603" s="165"/>
      <c r="BO603" s="165"/>
      <c r="BP603" s="165"/>
      <c r="BQ603" s="165"/>
      <c r="BR603" s="165"/>
      <c r="BS603" s="289"/>
      <c r="BT603" s="297">
        <v>20</v>
      </c>
      <c r="BU603" s="284">
        <v>26.1</v>
      </c>
      <c r="BV603" s="298">
        <v>0</v>
      </c>
      <c r="BW603" s="297"/>
      <c r="BX603" s="297"/>
      <c r="BY603" s="297"/>
      <c r="BZ603" s="297"/>
      <c r="CA603" s="284"/>
      <c r="CB603" s="298"/>
      <c r="CC603" s="297"/>
      <c r="CD603" s="284"/>
      <c r="CE603" s="352"/>
      <c r="CF603" s="298"/>
      <c r="CG603" s="297"/>
      <c r="CH603" s="284"/>
      <c r="CI603" s="352"/>
      <c r="CJ603" s="298"/>
      <c r="CK603" s="297"/>
      <c r="CL603" s="284"/>
      <c r="CM603" s="352"/>
      <c r="CN603" s="298"/>
      <c r="CO603" s="297"/>
      <c r="CP603" s="284"/>
      <c r="CQ603" s="352"/>
      <c r="CR603" s="298"/>
      <c r="CS603" s="297"/>
      <c r="CT603" s="284"/>
      <c r="CU603" s="352"/>
      <c r="CV603" s="352"/>
      <c r="CW603" s="298"/>
      <c r="CX603" s="297"/>
      <c r="CY603" s="284"/>
      <c r="CZ603" s="352"/>
      <c r="DA603" s="352"/>
      <c r="DB603" s="298"/>
      <c r="DC603" s="297"/>
      <c r="DD603" s="284"/>
      <c r="DE603" s="352"/>
      <c r="DF603" s="352"/>
      <c r="DG603" s="298"/>
      <c r="DH603" s="320">
        <v>0</v>
      </c>
      <c r="DI603" s="319">
        <v>0</v>
      </c>
      <c r="DJ603" s="163">
        <v>20</v>
      </c>
      <c r="DK603" s="163">
        <v>0</v>
      </c>
      <c r="DL603" s="163">
        <v>0</v>
      </c>
      <c r="DM603" s="163">
        <v>1</v>
      </c>
      <c r="DN603" s="163">
        <v>2</v>
      </c>
      <c r="DO603" s="163">
        <v>0</v>
      </c>
      <c r="DP603" s="165">
        <v>26.1</v>
      </c>
      <c r="DQ603" s="165"/>
      <c r="DR603" s="165">
        <v>26.100000381469702</v>
      </c>
      <c r="DS603" s="163">
        <v>114</v>
      </c>
      <c r="DT603" s="163">
        <v>28</v>
      </c>
      <c r="DU603" s="163">
        <v>24</v>
      </c>
      <c r="DV603" s="163">
        <v>22</v>
      </c>
      <c r="DW603" s="163">
        <v>7</v>
      </c>
      <c r="DX603" s="163">
        <v>9</v>
      </c>
      <c r="DY603" s="163">
        <v>0</v>
      </c>
      <c r="DZ603" s="163">
        <v>0</v>
      </c>
      <c r="EA603" s="163">
        <v>0</v>
      </c>
      <c r="EB603" s="163">
        <v>0</v>
      </c>
      <c r="EC603" s="163">
        <v>29</v>
      </c>
      <c r="ED603" s="165">
        <v>9.9113936015495501</v>
      </c>
      <c r="EE603" s="165">
        <v>3.0759497384119299</v>
      </c>
      <c r="EF603" s="165">
        <v>2.3924053520981601</v>
      </c>
      <c r="EG603" s="165">
        <v>9.5696214083926705</v>
      </c>
      <c r="EH603" s="166">
        <v>1.4050634607560599</v>
      </c>
      <c r="EI603" s="165">
        <v>112.241442090546</v>
      </c>
      <c r="EJ603" s="164">
        <v>0.266666666666666</v>
      </c>
      <c r="EK603" s="164">
        <v>0.30434782608695599</v>
      </c>
      <c r="EL603" s="283">
        <v>0.355263157</v>
      </c>
      <c r="EM603" s="283">
        <v>0.22368420999999999</v>
      </c>
      <c r="EN603" s="283">
        <v>0.42105263100000001</v>
      </c>
      <c r="EO603" s="283">
        <v>0.10526315999999999</v>
      </c>
      <c r="EP603" s="283">
        <v>0.40789473999999998</v>
      </c>
      <c r="EQ603" s="283">
        <v>0.11479029</v>
      </c>
      <c r="ER603" s="165">
        <v>-0.86818693207294395</v>
      </c>
      <c r="ES603" s="166">
        <v>7.5189882494513798</v>
      </c>
      <c r="ET603" s="166">
        <v>4.7699999999999996</v>
      </c>
      <c r="EU603" s="166">
        <v>5.4451699206776301</v>
      </c>
      <c r="EV603" s="166">
        <v>3.82696840917367</v>
      </c>
      <c r="EW603" s="166">
        <v>3.4754381919210902</v>
      </c>
      <c r="EX603" s="289">
        <v>-0.27140006422996499</v>
      </c>
    </row>
    <row r="604" spans="1:157" ht="13" customHeight="1">
      <c r="A604" s="160" t="s">
        <v>598</v>
      </c>
      <c r="B604" s="160">
        <v>9193</v>
      </c>
      <c r="C604" s="160">
        <v>8048</v>
      </c>
      <c r="D604" s="160">
        <v>519293</v>
      </c>
      <c r="E604" s="160" t="s">
        <v>2170</v>
      </c>
      <c r="G604" s="175"/>
      <c r="H604" s="168" t="s">
        <v>601</v>
      </c>
      <c r="I604" s="169" t="s">
        <v>108</v>
      </c>
      <c r="J604" s="170">
        <v>34</v>
      </c>
      <c r="K604" s="161">
        <v>1</v>
      </c>
      <c r="M604" s="184" t="s">
        <v>46</v>
      </c>
      <c r="Z604" s="163"/>
      <c r="AS604" s="283"/>
      <c r="AT604" s="283"/>
      <c r="AU604" s="283"/>
      <c r="AV604" s="283"/>
      <c r="AW604" s="283"/>
      <c r="AX604" s="283"/>
      <c r="AY604" s="363"/>
      <c r="AZ604" s="283"/>
      <c r="BA604" s="283"/>
      <c r="BB604" s="283"/>
      <c r="BC604" s="283"/>
      <c r="BD604" s="164"/>
      <c r="BE604" s="164"/>
      <c r="BF604" s="164"/>
      <c r="BG604" s="164"/>
      <c r="BH604" s="164"/>
      <c r="BI604" s="164"/>
      <c r="BJ604" s="165"/>
      <c r="BK604" s="164"/>
      <c r="BL604" s="165"/>
      <c r="BM604" s="165"/>
      <c r="BN604" s="165"/>
      <c r="BO604" s="165"/>
      <c r="BP604" s="165"/>
      <c r="BQ604" s="165"/>
      <c r="BR604" s="165"/>
      <c r="BS604" s="289"/>
      <c r="BT604" s="297">
        <v>45</v>
      </c>
      <c r="BU604" s="284">
        <v>41.1</v>
      </c>
      <c r="BV604" s="298">
        <v>1</v>
      </c>
      <c r="BW604" s="297"/>
      <c r="BX604" s="297"/>
      <c r="BY604" s="297"/>
      <c r="BZ604" s="297"/>
      <c r="CA604" s="284"/>
      <c r="CB604" s="298"/>
      <c r="CC604" s="297"/>
      <c r="CD604" s="284"/>
      <c r="CE604" s="352"/>
      <c r="CF604" s="298"/>
      <c r="CG604" s="297"/>
      <c r="CH604" s="284"/>
      <c r="CI604" s="352"/>
      <c r="CJ604" s="298"/>
      <c r="CK604" s="297"/>
      <c r="CL604" s="284"/>
      <c r="CM604" s="352"/>
      <c r="CN604" s="298"/>
      <c r="CO604" s="297"/>
      <c r="CP604" s="284"/>
      <c r="CQ604" s="352"/>
      <c r="CR604" s="298"/>
      <c r="CS604" s="297"/>
      <c r="CT604" s="284"/>
      <c r="CU604" s="352"/>
      <c r="CV604" s="352"/>
      <c r="CW604" s="298"/>
      <c r="CX604" s="297"/>
      <c r="CY604" s="284"/>
      <c r="CZ604" s="352"/>
      <c r="DA604" s="352"/>
      <c r="DB604" s="298"/>
      <c r="DC604" s="297"/>
      <c r="DD604" s="284"/>
      <c r="DE604" s="352"/>
      <c r="DF604" s="352"/>
      <c r="DG604" s="298"/>
      <c r="DH604" s="320">
        <v>1</v>
      </c>
      <c r="DI604" s="319">
        <v>0</v>
      </c>
      <c r="DJ604" s="163">
        <v>45</v>
      </c>
      <c r="DK604" s="163">
        <v>0</v>
      </c>
      <c r="DL604" s="163">
        <v>0</v>
      </c>
      <c r="DM604" s="163">
        <v>0</v>
      </c>
      <c r="DN604" s="163">
        <v>4</v>
      </c>
      <c r="DO604" s="163">
        <v>1</v>
      </c>
      <c r="DP604" s="165">
        <v>41.1</v>
      </c>
      <c r="DQ604" s="165"/>
      <c r="DR604" s="165">
        <v>41.099998474121001</v>
      </c>
      <c r="DS604" s="163">
        <v>186</v>
      </c>
      <c r="DT604" s="163">
        <v>45</v>
      </c>
      <c r="DU604" s="163">
        <v>31</v>
      </c>
      <c r="DV604" s="163">
        <v>30</v>
      </c>
      <c r="DW604" s="163">
        <v>7</v>
      </c>
      <c r="DX604" s="163">
        <v>15</v>
      </c>
      <c r="DY604" s="163">
        <v>2</v>
      </c>
      <c r="DZ604" s="163">
        <v>3</v>
      </c>
      <c r="EA604" s="163">
        <v>0</v>
      </c>
      <c r="EB604" s="163">
        <v>0</v>
      </c>
      <c r="EC604" s="163">
        <v>29</v>
      </c>
      <c r="ED604" s="165">
        <v>6.3145169060635604</v>
      </c>
      <c r="EE604" s="165">
        <v>3.2661294341708</v>
      </c>
      <c r="EF604" s="165">
        <v>1.52419373594637</v>
      </c>
      <c r="EG604" s="165">
        <v>9.7983883025124197</v>
      </c>
      <c r="EH604" s="166">
        <v>1.4516130818536901</v>
      </c>
      <c r="EI604" s="165">
        <v>115.95999057372499</v>
      </c>
      <c r="EJ604" s="164">
        <v>0.26785714285714202</v>
      </c>
      <c r="EK604" s="164">
        <v>0.28787878787878701</v>
      </c>
      <c r="EL604" s="283">
        <v>0.30656934299999999</v>
      </c>
      <c r="EM604" s="283">
        <v>0.226277372</v>
      </c>
      <c r="EN604" s="283">
        <v>0.467153284</v>
      </c>
      <c r="EO604" s="283">
        <v>8.6330939999999995E-2</v>
      </c>
      <c r="EP604" s="283">
        <v>0.30935252000000002</v>
      </c>
      <c r="EQ604" s="283">
        <v>0.10401189</v>
      </c>
      <c r="ER604" s="165">
        <v>-0.82181259706047305</v>
      </c>
      <c r="ES604" s="166">
        <v>6.5322588683416098</v>
      </c>
      <c r="ET604" s="166">
        <v>5.63</v>
      </c>
      <c r="EU604" s="166">
        <v>5.2715276016529398</v>
      </c>
      <c r="EV604" s="166">
        <v>5.4112388450315096</v>
      </c>
      <c r="EW604" s="166">
        <v>4.85105012528276</v>
      </c>
      <c r="EX604" s="289">
        <v>-0.37346801161766002</v>
      </c>
    </row>
    <row r="605" spans="1:157" ht="13" customHeight="1">
      <c r="A605" s="160" t="s">
        <v>598</v>
      </c>
      <c r="B605" s="160">
        <v>11236</v>
      </c>
      <c r="C605" s="160">
        <v>16587</v>
      </c>
      <c r="D605" s="160">
        <v>657024</v>
      </c>
      <c r="E605" s="160" t="s">
        <v>470</v>
      </c>
      <c r="G605" s="175"/>
      <c r="H605" s="168" t="s">
        <v>955</v>
      </c>
      <c r="I605" s="169" t="s">
        <v>333</v>
      </c>
      <c r="J605" s="170">
        <v>30</v>
      </c>
      <c r="K605" s="161">
        <v>1</v>
      </c>
      <c r="M605" s="184" t="s">
        <v>837</v>
      </c>
      <c r="Z605" s="163"/>
      <c r="AS605" s="283"/>
      <c r="AT605" s="283"/>
      <c r="AU605" s="283"/>
      <c r="AV605" s="283"/>
      <c r="AW605" s="283"/>
      <c r="AX605" s="283"/>
      <c r="AY605" s="363"/>
      <c r="AZ605" s="283"/>
      <c r="BA605" s="283"/>
      <c r="BB605" s="283"/>
      <c r="BC605" s="283"/>
      <c r="BD605" s="164"/>
      <c r="BE605" s="164"/>
      <c r="BF605" s="164"/>
      <c r="BG605" s="164"/>
      <c r="BH605" s="164"/>
      <c r="BI605" s="164"/>
      <c r="BJ605" s="165"/>
      <c r="BK605" s="164"/>
      <c r="BL605" s="165"/>
      <c r="BM605" s="165"/>
      <c r="BN605" s="165"/>
      <c r="BO605" s="165"/>
      <c r="BP605" s="165"/>
      <c r="BQ605" s="165"/>
      <c r="BR605" s="165"/>
      <c r="BS605" s="289"/>
      <c r="BT605" s="297">
        <v>45</v>
      </c>
      <c r="BU605" s="284">
        <v>39.1</v>
      </c>
      <c r="BV605" s="298">
        <v>0</v>
      </c>
      <c r="BW605" s="297"/>
      <c r="BX605" s="297"/>
      <c r="BY605" s="297"/>
      <c r="BZ605" s="297"/>
      <c r="CA605" s="284"/>
      <c r="CB605" s="298"/>
      <c r="CC605" s="297"/>
      <c r="CD605" s="284"/>
      <c r="CE605" s="352"/>
      <c r="CF605" s="298"/>
      <c r="CG605" s="297"/>
      <c r="CH605" s="284"/>
      <c r="CI605" s="352"/>
      <c r="CJ605" s="298"/>
      <c r="CK605" s="297"/>
      <c r="CL605" s="284"/>
      <c r="CM605" s="352"/>
      <c r="CN605" s="298"/>
      <c r="CO605" s="297"/>
      <c r="CP605" s="284"/>
      <c r="CQ605" s="352"/>
      <c r="CR605" s="298"/>
      <c r="CS605" s="297"/>
      <c r="CT605" s="284"/>
      <c r="CU605" s="352"/>
      <c r="CV605" s="352"/>
      <c r="CW605" s="298"/>
      <c r="CX605" s="297"/>
      <c r="CY605" s="284"/>
      <c r="CZ605" s="352"/>
      <c r="DA605" s="352"/>
      <c r="DB605" s="298"/>
      <c r="DC605" s="297"/>
      <c r="DD605" s="284"/>
      <c r="DE605" s="352"/>
      <c r="DF605" s="352"/>
      <c r="DG605" s="298"/>
      <c r="DH605" s="320">
        <v>0</v>
      </c>
      <c r="DI605" s="319">
        <v>0</v>
      </c>
      <c r="DJ605" s="163">
        <v>45</v>
      </c>
      <c r="DK605" s="163">
        <v>0</v>
      </c>
      <c r="DL605" s="163">
        <v>0</v>
      </c>
      <c r="DM605" s="163">
        <v>2</v>
      </c>
      <c r="DN605" s="163">
        <v>2</v>
      </c>
      <c r="DO605" s="163">
        <v>0</v>
      </c>
      <c r="DP605" s="165">
        <v>39.1</v>
      </c>
      <c r="DQ605" s="165"/>
      <c r="DR605" s="165">
        <v>39.099998474121001</v>
      </c>
      <c r="DS605" s="163">
        <v>168</v>
      </c>
      <c r="DT605" s="163">
        <v>36</v>
      </c>
      <c r="DU605" s="163">
        <v>22</v>
      </c>
      <c r="DV605" s="163">
        <v>22</v>
      </c>
      <c r="DW605" s="163">
        <v>11</v>
      </c>
      <c r="DX605" s="163">
        <v>14</v>
      </c>
      <c r="DY605" s="163">
        <v>0</v>
      </c>
      <c r="DZ605" s="163">
        <v>1</v>
      </c>
      <c r="EA605" s="163">
        <v>0</v>
      </c>
      <c r="EB605" s="163">
        <v>1</v>
      </c>
      <c r="EC605" s="163">
        <v>37</v>
      </c>
      <c r="ED605" s="165">
        <v>8.4661027896819991</v>
      </c>
      <c r="EE605" s="165">
        <v>3.2033902447445399</v>
      </c>
      <c r="EF605" s="165">
        <v>2.5169494780135602</v>
      </c>
      <c r="EG605" s="165">
        <v>8.2372892007716807</v>
      </c>
      <c r="EH605" s="166">
        <v>1.2711866050573499</v>
      </c>
      <c r="EI605" s="165">
        <v>101.546885036101</v>
      </c>
      <c r="EJ605" s="164">
        <v>0.23529411764705799</v>
      </c>
      <c r="EK605" s="164">
        <v>0.238095238095238</v>
      </c>
      <c r="EL605" s="283">
        <v>0.42241379299999998</v>
      </c>
      <c r="EM605" s="283">
        <v>0.22413793100000001</v>
      </c>
      <c r="EN605" s="283">
        <v>0.35344827499999998</v>
      </c>
      <c r="EO605" s="283">
        <v>0.11206897</v>
      </c>
      <c r="EP605" s="283">
        <v>0.5</v>
      </c>
      <c r="EQ605" s="283">
        <v>0.10944528000000001</v>
      </c>
      <c r="ER605" s="165">
        <v>-1.2177700463368799</v>
      </c>
      <c r="ES605" s="166">
        <v>5.0338989560271301</v>
      </c>
      <c r="ET605" s="166">
        <v>5.34</v>
      </c>
      <c r="EU605" s="166">
        <v>6.0649940924958603</v>
      </c>
      <c r="EV605" s="166">
        <v>4.0055780255974698</v>
      </c>
      <c r="EW605" s="166">
        <v>3.8345319944128802</v>
      </c>
      <c r="EX605" s="289">
        <v>-0.66866391897201505</v>
      </c>
    </row>
    <row r="606" spans="1:157" ht="13" customHeight="1">
      <c r="A606" s="160" t="s">
        <v>598</v>
      </c>
      <c r="B606" s="160">
        <v>12796</v>
      </c>
      <c r="C606" s="160">
        <v>27589</v>
      </c>
      <c r="D606" s="160">
        <v>671106</v>
      </c>
      <c r="E606" s="160" t="s">
        <v>213</v>
      </c>
      <c r="G606" s="175"/>
      <c r="H606" s="162" t="s">
        <v>460</v>
      </c>
      <c r="I606" s="162" t="s">
        <v>145</v>
      </c>
      <c r="J606" s="160">
        <v>25</v>
      </c>
      <c r="K606" s="161">
        <v>1</v>
      </c>
      <c r="Z606" s="163"/>
      <c r="AS606" s="283"/>
      <c r="AT606" s="283"/>
      <c r="AU606" s="283"/>
      <c r="AV606" s="283"/>
      <c r="AW606" s="283"/>
      <c r="AX606" s="283"/>
      <c r="AY606" s="363"/>
      <c r="AZ606" s="283"/>
      <c r="BA606" s="283"/>
      <c r="BB606" s="283"/>
      <c r="BC606" s="283"/>
      <c r="BD606" s="164"/>
      <c r="BE606" s="164"/>
      <c r="BF606" s="164"/>
      <c r="BG606" s="164"/>
      <c r="BH606" s="164"/>
      <c r="BI606" s="164"/>
      <c r="BJ606" s="165"/>
      <c r="BK606" s="164"/>
      <c r="BL606" s="165"/>
      <c r="BM606" s="165"/>
      <c r="BN606" s="165"/>
      <c r="BO606" s="165"/>
      <c r="BP606" s="165"/>
      <c r="BQ606" s="165"/>
      <c r="BR606" s="165"/>
      <c r="BS606" s="289"/>
      <c r="BT606" s="297">
        <v>20</v>
      </c>
      <c r="BU606" s="284">
        <v>97.1</v>
      </c>
      <c r="BV606" s="298">
        <v>1</v>
      </c>
      <c r="BW606" s="297"/>
      <c r="BX606" s="297"/>
      <c r="BY606" s="297"/>
      <c r="BZ606" s="297"/>
      <c r="CA606" s="284"/>
      <c r="CB606" s="298"/>
      <c r="CC606" s="297"/>
      <c r="CD606" s="284"/>
      <c r="CE606" s="352"/>
      <c r="CF606" s="298"/>
      <c r="CG606" s="297"/>
      <c r="CH606" s="284"/>
      <c r="CI606" s="352"/>
      <c r="CJ606" s="298"/>
      <c r="CK606" s="297"/>
      <c r="CL606" s="284"/>
      <c r="CM606" s="352"/>
      <c r="CN606" s="298"/>
      <c r="CO606" s="297"/>
      <c r="CP606" s="284"/>
      <c r="CQ606" s="352"/>
      <c r="CR606" s="298"/>
      <c r="CS606" s="297"/>
      <c r="CT606" s="284"/>
      <c r="CU606" s="352"/>
      <c r="CV606" s="352"/>
      <c r="CW606" s="298"/>
      <c r="CX606" s="297"/>
      <c r="CY606" s="284"/>
      <c r="CZ606" s="352"/>
      <c r="DA606" s="352"/>
      <c r="DB606" s="298"/>
      <c r="DC606" s="297"/>
      <c r="DD606" s="284"/>
      <c r="DE606" s="352"/>
      <c r="DF606" s="352"/>
      <c r="DG606" s="298"/>
      <c r="DH606" s="320">
        <v>1</v>
      </c>
      <c r="DI606" s="319">
        <v>0</v>
      </c>
      <c r="DJ606" s="163">
        <v>20</v>
      </c>
      <c r="DK606" s="163">
        <v>20</v>
      </c>
      <c r="DL606" s="163">
        <v>0</v>
      </c>
      <c r="DM606" s="163">
        <v>8</v>
      </c>
      <c r="DN606" s="163">
        <v>5</v>
      </c>
      <c r="DO606" s="163">
        <v>0</v>
      </c>
      <c r="DP606" s="165">
        <v>97.1</v>
      </c>
      <c r="DQ606" s="165">
        <v>97.099998474121094</v>
      </c>
      <c r="DR606" s="165"/>
      <c r="DS606" s="163">
        <v>432</v>
      </c>
      <c r="DT606" s="163">
        <v>113</v>
      </c>
      <c r="DU606" s="163">
        <v>63</v>
      </c>
      <c r="DV606" s="163">
        <v>62</v>
      </c>
      <c r="DW606" s="163">
        <v>22</v>
      </c>
      <c r="DX606" s="163">
        <v>41</v>
      </c>
      <c r="DY606" s="163">
        <v>0</v>
      </c>
      <c r="DZ606" s="163">
        <v>4</v>
      </c>
      <c r="EA606" s="163">
        <v>4</v>
      </c>
      <c r="EB606" s="163">
        <v>0</v>
      </c>
      <c r="EC606" s="163">
        <v>79</v>
      </c>
      <c r="ED606" s="165">
        <v>7.3047949022682301</v>
      </c>
      <c r="EE606" s="165">
        <v>3.79109608851895</v>
      </c>
      <c r="EF606" s="165">
        <v>2.0342466816443099</v>
      </c>
      <c r="EG606" s="165">
        <v>10.448630682991199</v>
      </c>
      <c r="EH606" s="166">
        <v>1.5821918635011301</v>
      </c>
      <c r="EI606" s="165">
        <v>126.391085800306</v>
      </c>
      <c r="EJ606" s="164">
        <v>0.29198966408268701</v>
      </c>
      <c r="EK606" s="164">
        <v>0.31818181818181801</v>
      </c>
      <c r="EL606" s="283">
        <v>0.43421052599999999</v>
      </c>
      <c r="EM606" s="283">
        <v>0.180921052</v>
      </c>
      <c r="EN606" s="283">
        <v>0.38486842100000002</v>
      </c>
      <c r="EO606" s="283">
        <v>0.11363636000000001</v>
      </c>
      <c r="EP606" s="283">
        <v>0.46103896</v>
      </c>
      <c r="EQ606" s="283">
        <v>8.8288290000000005E-2</v>
      </c>
      <c r="ER606" s="165">
        <v>0.54890145829245096</v>
      </c>
      <c r="ES606" s="166">
        <v>5.7328770119067096</v>
      </c>
      <c r="ET606" s="166">
        <v>5.89</v>
      </c>
      <c r="EU606" s="166">
        <v>5.8687435686845602</v>
      </c>
      <c r="EV606" s="166">
        <v>4.7480206114423096</v>
      </c>
      <c r="EW606" s="166">
        <v>4.8094818819630101</v>
      </c>
      <c r="EX606" s="289">
        <v>-0.71327108144760099</v>
      </c>
    </row>
    <row r="607" spans="1:157" ht="13" customHeight="1">
      <c r="A607" s="160" t="s">
        <v>598</v>
      </c>
      <c r="B607" s="160">
        <v>11075</v>
      </c>
      <c r="C607" s="160">
        <v>21693</v>
      </c>
      <c r="D607" s="160">
        <v>665804</v>
      </c>
      <c r="E607" s="160" t="s">
        <v>129</v>
      </c>
      <c r="G607" s="175"/>
      <c r="H607" s="162" t="s">
        <v>3432</v>
      </c>
      <c r="I607" s="162" t="s">
        <v>151</v>
      </c>
      <c r="J607" s="160">
        <v>25</v>
      </c>
      <c r="K607" s="161">
        <v>2</v>
      </c>
      <c r="L607" s="161" t="s">
        <v>837</v>
      </c>
      <c r="Z607" s="163">
        <v>117</v>
      </c>
      <c r="AA607" s="163">
        <v>363</v>
      </c>
      <c r="AB607" s="163">
        <v>328</v>
      </c>
      <c r="AC607" s="163">
        <v>76</v>
      </c>
      <c r="AD607" s="163">
        <v>53</v>
      </c>
      <c r="AE607" s="163">
        <v>13</v>
      </c>
      <c r="AF607" s="163">
        <v>2</v>
      </c>
      <c r="AG607" s="163">
        <v>8</v>
      </c>
      <c r="AH607" s="163">
        <v>32</v>
      </c>
      <c r="AI607" s="163">
        <v>47</v>
      </c>
      <c r="AJ607" s="163">
        <v>0</v>
      </c>
      <c r="AK607" s="163">
        <v>0</v>
      </c>
      <c r="AL607" s="163">
        <v>23</v>
      </c>
      <c r="AM607" s="163">
        <v>0</v>
      </c>
      <c r="AN607" s="163">
        <v>62</v>
      </c>
      <c r="AO607" s="163">
        <v>4</v>
      </c>
      <c r="AP607" s="163">
        <v>3</v>
      </c>
      <c r="AQ607" s="163">
        <v>5</v>
      </c>
      <c r="AR607" s="163">
        <v>5</v>
      </c>
      <c r="AS607" s="283">
        <v>6.3360880999999994E-2</v>
      </c>
      <c r="AT607" s="283">
        <v>0.170798898</v>
      </c>
      <c r="AU607" s="283">
        <v>0.36861314000000001</v>
      </c>
      <c r="AV607" s="283">
        <v>0.30291971000000001</v>
      </c>
      <c r="AW607" s="283">
        <v>4.7445260000000003E-2</v>
      </c>
      <c r="AX607" s="283">
        <v>0.33941606000000002</v>
      </c>
      <c r="AY607" s="363">
        <v>111.331</v>
      </c>
      <c r="AZ607" s="283">
        <v>0.11136891</v>
      </c>
      <c r="BA607" s="283">
        <v>0.43445692800000002</v>
      </c>
      <c r="BB607" s="283">
        <v>0.20224719099999999</v>
      </c>
      <c r="BC607" s="283">
        <v>0.36329588000000002</v>
      </c>
      <c r="BD607" s="164">
        <v>0.260536398</v>
      </c>
      <c r="BE607" s="164">
        <v>0.231707317</v>
      </c>
      <c r="BF607" s="164">
        <v>0.28770949699999998</v>
      </c>
      <c r="BG607" s="164">
        <v>0.35670731700000002</v>
      </c>
      <c r="BH607" s="164">
        <v>0.64441681399999995</v>
      </c>
      <c r="BI607" s="164">
        <v>0.125</v>
      </c>
      <c r="BJ607" s="165">
        <v>79.579454772253499</v>
      </c>
      <c r="BK607" s="164">
        <v>0.28308923717317602</v>
      </c>
      <c r="BL607" s="165">
        <v>-7.91467862909579</v>
      </c>
      <c r="BM607" s="165">
        <v>34.548361372594499</v>
      </c>
      <c r="BN607" s="165">
        <v>82.750580032288795</v>
      </c>
      <c r="BO607" s="165">
        <v>-0.51341640624059703</v>
      </c>
      <c r="BP607" s="165">
        <v>-2.7039769887924101</v>
      </c>
      <c r="BQ607" s="165">
        <v>6.4588667062771101</v>
      </c>
      <c r="BR607" s="165">
        <v>-10.191573019678801</v>
      </c>
      <c r="BS607" s="289">
        <v>0.66705708913056605</v>
      </c>
      <c r="BT607" s="297"/>
      <c r="BU607" s="284"/>
      <c r="BV607" s="298"/>
      <c r="BW607" s="297">
        <v>116</v>
      </c>
      <c r="BX607" s="297">
        <v>905.2</v>
      </c>
      <c r="BY607" s="297">
        <v>3</v>
      </c>
      <c r="BZ607" s="297">
        <v>-3</v>
      </c>
      <c r="CA607" s="284">
        <v>3</v>
      </c>
      <c r="CB607" s="298">
        <v>-5</v>
      </c>
      <c r="CC607" s="297"/>
      <c r="CD607" s="284"/>
      <c r="CE607" s="352"/>
      <c r="CF607" s="298"/>
      <c r="CG607" s="297"/>
      <c r="CH607" s="284"/>
      <c r="CI607" s="352"/>
      <c r="CJ607" s="298"/>
      <c r="CK607" s="297"/>
      <c r="CL607" s="284"/>
      <c r="CM607" s="352"/>
      <c r="CN607" s="298"/>
      <c r="CO607" s="297"/>
      <c r="CP607" s="284"/>
      <c r="CQ607" s="352"/>
      <c r="CR607" s="298"/>
      <c r="CS607" s="297"/>
      <c r="CT607" s="284"/>
      <c r="CU607" s="352"/>
      <c r="CV607" s="352"/>
      <c r="CW607" s="298"/>
      <c r="CX607" s="297"/>
      <c r="CY607" s="284"/>
      <c r="CZ607" s="352"/>
      <c r="DA607" s="352"/>
      <c r="DB607" s="298"/>
      <c r="DC607" s="297"/>
      <c r="DD607" s="284"/>
      <c r="DE607" s="352"/>
      <c r="DF607" s="352"/>
      <c r="DG607" s="298"/>
      <c r="DH607" s="320">
        <v>3</v>
      </c>
      <c r="DI607" s="319">
        <v>4.5793341994285504</v>
      </c>
      <c r="DP607" s="165"/>
      <c r="DQ607" s="165"/>
      <c r="DR607" s="165"/>
      <c r="ED607" s="165"/>
      <c r="EE607" s="165"/>
      <c r="EF607" s="165"/>
      <c r="EG607" s="165"/>
      <c r="EH607" s="166"/>
      <c r="EI607" s="165"/>
      <c r="EJ607" s="164"/>
      <c r="EK607" s="164"/>
      <c r="EL607" s="283"/>
      <c r="EM607" s="283"/>
      <c r="EN607" s="283"/>
      <c r="EO607" s="283"/>
      <c r="EP607" s="283"/>
      <c r="EQ607" s="283"/>
      <c r="ER607" s="165"/>
      <c r="ES607" s="166"/>
      <c r="ET607" s="166"/>
      <c r="EU607" s="166"/>
      <c r="EV607" s="166"/>
      <c r="EW607" s="166"/>
      <c r="EX607" s="289"/>
    </row>
    <row r="608" spans="1:157" ht="13" customHeight="1">
      <c r="A608" s="160" t="s">
        <v>598</v>
      </c>
      <c r="B608" s="160">
        <v>12637</v>
      </c>
      <c r="C608" s="160">
        <v>19806</v>
      </c>
      <c r="D608" s="160">
        <v>641511</v>
      </c>
      <c r="E608" s="160" t="s">
        <v>438</v>
      </c>
      <c r="G608" s="175"/>
      <c r="H608" s="162" t="s">
        <v>2912</v>
      </c>
      <c r="I608" s="162" t="s">
        <v>523</v>
      </c>
      <c r="J608" s="160">
        <v>29</v>
      </c>
      <c r="K608" s="161">
        <v>2</v>
      </c>
      <c r="L608" s="161" t="s">
        <v>837</v>
      </c>
      <c r="Z608" s="163">
        <v>7</v>
      </c>
      <c r="AA608" s="163">
        <v>19</v>
      </c>
      <c r="AB608" s="163">
        <v>15</v>
      </c>
      <c r="AC608" s="163">
        <v>3</v>
      </c>
      <c r="AD608" s="163">
        <v>0</v>
      </c>
      <c r="AE608" s="163">
        <v>3</v>
      </c>
      <c r="AF608" s="163">
        <v>0</v>
      </c>
      <c r="AG608" s="163">
        <v>0</v>
      </c>
      <c r="AH608" s="163">
        <v>1</v>
      </c>
      <c r="AI608" s="163">
        <v>6</v>
      </c>
      <c r="AJ608" s="163">
        <v>0</v>
      </c>
      <c r="AK608" s="163">
        <v>0</v>
      </c>
      <c r="AL608" s="163">
        <v>3</v>
      </c>
      <c r="AM608" s="163">
        <v>0</v>
      </c>
      <c r="AN608" s="163">
        <v>0</v>
      </c>
      <c r="AO608" s="163">
        <v>0</v>
      </c>
      <c r="AP608" s="163">
        <v>0</v>
      </c>
      <c r="AQ608" s="163">
        <v>1</v>
      </c>
      <c r="AR608" s="163">
        <v>0</v>
      </c>
      <c r="AS608" s="283">
        <v>0.15789473600000001</v>
      </c>
      <c r="AT608" s="283">
        <v>0</v>
      </c>
      <c r="AU608" s="283">
        <v>0.375</v>
      </c>
      <c r="AV608" s="283">
        <v>0.25</v>
      </c>
      <c r="AW608" s="283">
        <v>0</v>
      </c>
      <c r="AX608" s="283">
        <v>0.1875</v>
      </c>
      <c r="AY608" s="363">
        <v>104.483</v>
      </c>
      <c r="AZ608" s="283">
        <v>0.1</v>
      </c>
      <c r="BA608" s="283">
        <v>0.46666666600000001</v>
      </c>
      <c r="BB608" s="283">
        <v>0.133333333</v>
      </c>
      <c r="BC608" s="283">
        <v>0.4</v>
      </c>
      <c r="BD608" s="164">
        <v>0.2</v>
      </c>
      <c r="BE608" s="164">
        <v>0.2</v>
      </c>
      <c r="BF608" s="164">
        <v>0.33333333300000001</v>
      </c>
      <c r="BG608" s="164">
        <v>0.4</v>
      </c>
      <c r="BH608" s="164">
        <v>0.73333333300000003</v>
      </c>
      <c r="BI608" s="164">
        <v>0.2</v>
      </c>
      <c r="BJ608" s="165">
        <v>127.327127635605</v>
      </c>
      <c r="BK608" s="164">
        <v>0.32392947872479699</v>
      </c>
      <c r="BL608" s="165">
        <v>0.21027627285157799</v>
      </c>
      <c r="BM608" s="165">
        <v>2.43285963382159</v>
      </c>
      <c r="BN608" s="165">
        <v>105.10654216730499</v>
      </c>
      <c r="BO608" s="165">
        <v>5.8218150535298802E-2</v>
      </c>
      <c r="BP608" s="165">
        <v>-4.8722475767135599E-2</v>
      </c>
      <c r="BQ608" s="165">
        <v>0.97723643528816795</v>
      </c>
      <c r="BR608" s="165">
        <v>6.7299914318673201E-2</v>
      </c>
      <c r="BS608" s="289">
        <v>0.10092676030643601</v>
      </c>
      <c r="BT608" s="297"/>
      <c r="BU608" s="284"/>
      <c r="BV608" s="298"/>
      <c r="BW608" s="297">
        <v>6</v>
      </c>
      <c r="BX608" s="297">
        <v>46</v>
      </c>
      <c r="BY608" s="297">
        <v>0</v>
      </c>
      <c r="BZ608" s="297">
        <v>0</v>
      </c>
      <c r="CA608" s="284">
        <v>0</v>
      </c>
      <c r="CB608" s="298">
        <v>0</v>
      </c>
      <c r="CC608" s="297"/>
      <c r="CD608" s="284"/>
      <c r="CE608" s="352"/>
      <c r="CF608" s="298"/>
      <c r="CG608" s="297"/>
      <c r="CH608" s="284"/>
      <c r="CI608" s="352"/>
      <c r="CJ608" s="298"/>
      <c r="CK608" s="297"/>
      <c r="CL608" s="284"/>
      <c r="CM608" s="352"/>
      <c r="CN608" s="298"/>
      <c r="CO608" s="297"/>
      <c r="CP608" s="284"/>
      <c r="CQ608" s="352"/>
      <c r="CR608" s="298"/>
      <c r="CS608" s="297"/>
      <c r="CT608" s="284"/>
      <c r="CU608" s="352"/>
      <c r="CV608" s="352"/>
      <c r="CW608" s="298"/>
      <c r="CX608" s="297"/>
      <c r="CY608" s="284"/>
      <c r="CZ608" s="352"/>
      <c r="DA608" s="352"/>
      <c r="DB608" s="298"/>
      <c r="DC608" s="297"/>
      <c r="DD608" s="284"/>
      <c r="DE608" s="352"/>
      <c r="DF608" s="352"/>
      <c r="DG608" s="298"/>
      <c r="DH608" s="320">
        <v>0</v>
      </c>
      <c r="DI608" s="319">
        <v>0.27811557054519598</v>
      </c>
      <c r="DP608" s="165"/>
      <c r="DQ608" s="165"/>
      <c r="DR608" s="165"/>
      <c r="ED608" s="165"/>
      <c r="EE608" s="165"/>
      <c r="EF608" s="165"/>
      <c r="EG608" s="165"/>
      <c r="EH608" s="166"/>
      <c r="EI608" s="165"/>
      <c r="EJ608" s="164"/>
      <c r="EK608" s="164"/>
      <c r="EL608" s="283"/>
      <c r="EM608" s="283"/>
      <c r="EN608" s="283"/>
      <c r="EO608" s="283"/>
      <c r="EP608" s="283"/>
      <c r="EQ608" s="283"/>
      <c r="ER608" s="165"/>
      <c r="ES608" s="166"/>
      <c r="ET608" s="166"/>
      <c r="EU608" s="166"/>
      <c r="EV608" s="166"/>
      <c r="EW608" s="166"/>
      <c r="EX608" s="289"/>
    </row>
    <row r="609" spans="1:159" ht="13" customHeight="1">
      <c r="A609" s="160" t="s">
        <v>598</v>
      </c>
      <c r="B609" s="160">
        <v>12514</v>
      </c>
      <c r="C609" s="160">
        <v>29617</v>
      </c>
      <c r="D609" s="160">
        <v>680779</v>
      </c>
      <c r="E609" s="160" t="s">
        <v>438</v>
      </c>
      <c r="G609" s="175"/>
      <c r="H609" s="162" t="s">
        <v>262</v>
      </c>
      <c r="I609" s="162" t="s">
        <v>2217</v>
      </c>
      <c r="J609" s="160">
        <v>24</v>
      </c>
      <c r="K609" s="161">
        <v>2</v>
      </c>
      <c r="L609" s="161" t="s">
        <v>837</v>
      </c>
      <c r="Z609" s="163">
        <v>37</v>
      </c>
      <c r="AA609" s="163">
        <v>122</v>
      </c>
      <c r="AB609" s="163">
        <v>104</v>
      </c>
      <c r="AC609" s="163">
        <v>15</v>
      </c>
      <c r="AD609" s="163">
        <v>10</v>
      </c>
      <c r="AE609" s="163">
        <v>4</v>
      </c>
      <c r="AF609" s="163">
        <v>0</v>
      </c>
      <c r="AG609" s="163">
        <v>1</v>
      </c>
      <c r="AH609" s="163">
        <v>9</v>
      </c>
      <c r="AI609" s="163">
        <v>5</v>
      </c>
      <c r="AJ609" s="163">
        <v>0</v>
      </c>
      <c r="AK609" s="163">
        <v>0</v>
      </c>
      <c r="AL609" s="163">
        <v>13</v>
      </c>
      <c r="AM609" s="163">
        <v>0</v>
      </c>
      <c r="AN609" s="163">
        <v>45</v>
      </c>
      <c r="AO609" s="163">
        <v>1</v>
      </c>
      <c r="AP609" s="163">
        <v>2</v>
      </c>
      <c r="AQ609" s="163">
        <v>1</v>
      </c>
      <c r="AR609" s="163">
        <v>1</v>
      </c>
      <c r="AS609" s="283">
        <v>0.10655737699999999</v>
      </c>
      <c r="AT609" s="283">
        <v>0.36885245900000002</v>
      </c>
      <c r="AU609" s="283">
        <v>0.51612902999999999</v>
      </c>
      <c r="AV609" s="283">
        <v>0.25806452000000002</v>
      </c>
      <c r="AW609" s="283">
        <v>4.7619050000000003E-2</v>
      </c>
      <c r="AX609" s="283">
        <v>0.34920635</v>
      </c>
      <c r="AY609" s="363">
        <v>111.518</v>
      </c>
      <c r="AZ609" s="283">
        <v>0.151341</v>
      </c>
      <c r="BA609" s="283">
        <v>0.39344262200000002</v>
      </c>
      <c r="BB609" s="283">
        <v>0.16393442599999999</v>
      </c>
      <c r="BC609" s="283">
        <v>0.44262295000000001</v>
      </c>
      <c r="BD609" s="164">
        <v>0.233333333</v>
      </c>
      <c r="BE609" s="164">
        <v>0.14423076900000001</v>
      </c>
      <c r="BF609" s="164">
        <v>0.241666666</v>
      </c>
      <c r="BG609" s="164">
        <v>0.21153846100000001</v>
      </c>
      <c r="BH609" s="164">
        <v>0.45320512699999999</v>
      </c>
      <c r="BI609" s="164">
        <v>6.7307692000000002E-2</v>
      </c>
      <c r="BJ609" s="165">
        <v>42.8504754507101</v>
      </c>
      <c r="BK609" s="164">
        <v>0.21302828490734099</v>
      </c>
      <c r="BL609" s="165">
        <v>-9.53952294559104</v>
      </c>
      <c r="BM609" s="165">
        <v>4.7318017932690797</v>
      </c>
      <c r="BN609" s="165">
        <v>30.4624368783841</v>
      </c>
      <c r="BO609" s="165">
        <v>-0.29238128426161097</v>
      </c>
      <c r="BP609" s="165">
        <v>-0.18156727869063599</v>
      </c>
      <c r="BQ609" s="165">
        <v>-6.84640332701502</v>
      </c>
      <c r="BR609" s="165">
        <v>-10.3262993662513</v>
      </c>
      <c r="BS609" s="289">
        <v>-0.70708099145226699</v>
      </c>
      <c r="BT609" s="297"/>
      <c r="BU609" s="284"/>
      <c r="BV609" s="298"/>
      <c r="BW609" s="297">
        <v>34</v>
      </c>
      <c r="BX609" s="297">
        <v>271.10000000000002</v>
      </c>
      <c r="BY609" s="297">
        <v>-5</v>
      </c>
      <c r="BZ609" s="297">
        <v>0</v>
      </c>
      <c r="CA609" s="284">
        <v>-1</v>
      </c>
      <c r="CB609" s="298">
        <v>-2</v>
      </c>
      <c r="CC609" s="297"/>
      <c r="CD609" s="284"/>
      <c r="CE609" s="352"/>
      <c r="CF609" s="298"/>
      <c r="CG609" s="297"/>
      <c r="CH609" s="284"/>
      <c r="CI609" s="352"/>
      <c r="CJ609" s="298"/>
      <c r="CK609" s="297"/>
      <c r="CL609" s="284"/>
      <c r="CM609" s="352"/>
      <c r="CN609" s="298"/>
      <c r="CO609" s="297"/>
      <c r="CP609" s="284"/>
      <c r="CQ609" s="352"/>
      <c r="CR609" s="298"/>
      <c r="CS609" s="297"/>
      <c r="CT609" s="284"/>
      <c r="CU609" s="352"/>
      <c r="CV609" s="352"/>
      <c r="CW609" s="298"/>
      <c r="CX609" s="297"/>
      <c r="CY609" s="284"/>
      <c r="CZ609" s="352"/>
      <c r="DA609" s="352"/>
      <c r="DB609" s="298"/>
      <c r="DC609" s="297"/>
      <c r="DD609" s="284"/>
      <c r="DE609" s="352"/>
      <c r="DF609" s="352"/>
      <c r="DG609" s="298"/>
      <c r="DH609" s="320">
        <v>-5</v>
      </c>
      <c r="DI609" s="319">
        <v>-0.57705953717231695</v>
      </c>
      <c r="DP609" s="165"/>
      <c r="DQ609" s="165"/>
      <c r="DR609" s="165"/>
      <c r="ED609" s="165"/>
      <c r="EE609" s="165"/>
      <c r="EF609" s="165"/>
      <c r="EG609" s="165"/>
      <c r="EH609" s="166"/>
      <c r="EI609" s="165"/>
      <c r="EJ609" s="164"/>
      <c r="EK609" s="164"/>
      <c r="EL609" s="283"/>
      <c r="EM609" s="283"/>
      <c r="EN609" s="283"/>
      <c r="EO609" s="283"/>
      <c r="EP609" s="283"/>
      <c r="EQ609" s="283"/>
      <c r="ER609" s="165"/>
      <c r="ES609" s="166"/>
      <c r="ET609" s="166"/>
      <c r="EU609" s="166"/>
      <c r="EV609" s="166"/>
      <c r="EW609" s="166"/>
      <c r="EX609" s="289"/>
    </row>
    <row r="610" spans="1:159" ht="13" customHeight="1">
      <c r="A610" s="160" t="s">
        <v>598</v>
      </c>
      <c r="B610" s="160">
        <v>12160</v>
      </c>
      <c r="C610" s="160">
        <v>25332</v>
      </c>
      <c r="E610" s="160" t="s">
        <v>438</v>
      </c>
      <c r="G610" s="175"/>
      <c r="H610" s="162" t="s">
        <v>3463</v>
      </c>
      <c r="I610" s="162" t="s">
        <v>3490</v>
      </c>
      <c r="J610" s="160">
        <v>23</v>
      </c>
      <c r="K610" s="161">
        <v>2</v>
      </c>
      <c r="L610" s="161" t="s">
        <v>2547</v>
      </c>
      <c r="Z610" s="163"/>
      <c r="AS610" s="283"/>
      <c r="AT610" s="283"/>
      <c r="AU610" s="283"/>
      <c r="AV610" s="283"/>
      <c r="AW610" s="283"/>
      <c r="AX610" s="283"/>
      <c r="AY610" s="165"/>
      <c r="AZ610" s="283"/>
      <c r="BA610" s="283"/>
      <c r="BB610" s="283"/>
      <c r="BC610" s="283"/>
      <c r="BD610" s="164"/>
      <c r="BE610" s="164"/>
      <c r="BF610" s="164"/>
      <c r="BG610" s="164"/>
      <c r="BH610" s="164"/>
      <c r="BI610" s="164"/>
      <c r="BJ610" s="164"/>
      <c r="BK610" s="164"/>
      <c r="BL610" s="165"/>
      <c r="BM610" s="165"/>
      <c r="BN610" s="165"/>
      <c r="BO610" s="165"/>
      <c r="BP610" s="165"/>
      <c r="BQ610" s="165"/>
      <c r="BR610" s="165"/>
      <c r="BS610" s="289"/>
      <c r="BT610" s="297"/>
      <c r="BU610" s="284"/>
      <c r="BV610" s="298"/>
      <c r="BW610" s="297"/>
      <c r="BX610" s="297"/>
      <c r="BY610" s="297"/>
      <c r="BZ610" s="297"/>
      <c r="CA610" s="284"/>
      <c r="CB610" s="298"/>
      <c r="CC610" s="297"/>
      <c r="CD610" s="284"/>
      <c r="CE610" s="352"/>
      <c r="CF610" s="298"/>
      <c r="CG610" s="297"/>
      <c r="CH610" s="284"/>
      <c r="CI610" s="352"/>
      <c r="CJ610" s="298"/>
      <c r="CK610" s="297"/>
      <c r="CL610" s="284"/>
      <c r="CM610" s="352"/>
      <c r="CN610" s="298"/>
      <c r="CO610" s="297"/>
      <c r="CP610" s="284"/>
      <c r="CQ610" s="352"/>
      <c r="CR610" s="298"/>
      <c r="CS610" s="297"/>
      <c r="CT610" s="284"/>
      <c r="CU610" s="352"/>
      <c r="CV610" s="352"/>
      <c r="CW610" s="298"/>
      <c r="CX610" s="297"/>
      <c r="CY610" s="284"/>
      <c r="CZ610" s="352"/>
      <c r="DA610" s="352"/>
      <c r="DB610" s="298"/>
      <c r="DC610" s="297"/>
      <c r="DD610" s="284"/>
      <c r="DE610" s="352"/>
      <c r="DF610" s="352"/>
      <c r="DG610" s="298"/>
      <c r="DH610" s="320"/>
      <c r="DI610" s="319"/>
      <c r="DP610" s="165"/>
      <c r="DQ610" s="165"/>
      <c r="DR610" s="165"/>
      <c r="ED610" s="165"/>
      <c r="EE610" s="165"/>
      <c r="EF610" s="165"/>
      <c r="EG610" s="165"/>
      <c r="EH610" s="166"/>
      <c r="EI610" s="166"/>
      <c r="EJ610" s="164"/>
      <c r="EK610" s="164"/>
      <c r="EL610" s="283"/>
      <c r="EM610" s="283"/>
      <c r="EN610" s="283"/>
      <c r="EO610" s="283"/>
      <c r="EP610" s="283"/>
      <c r="EQ610" s="283"/>
      <c r="ER610" s="165"/>
      <c r="ES610" s="166"/>
      <c r="ET610" s="166"/>
      <c r="EU610" s="166"/>
      <c r="EV610" s="166"/>
      <c r="EW610" s="166"/>
      <c r="EX610" s="289"/>
    </row>
    <row r="611" spans="1:159" ht="13" customHeight="1">
      <c r="A611" s="160" t="s">
        <v>598</v>
      </c>
      <c r="B611" s="160">
        <v>10465</v>
      </c>
      <c r="C611" s="160">
        <v>16578</v>
      </c>
      <c r="D611" s="160">
        <v>650490</v>
      </c>
      <c r="E611" s="160" t="s">
        <v>2178</v>
      </c>
      <c r="G611" s="175"/>
      <c r="H611" s="168" t="s">
        <v>3349</v>
      </c>
      <c r="I611" s="169" t="s">
        <v>1088</v>
      </c>
      <c r="J611" s="170">
        <v>32</v>
      </c>
      <c r="K611" s="161">
        <v>3</v>
      </c>
      <c r="L611" s="161" t="s">
        <v>837</v>
      </c>
      <c r="Z611" s="163">
        <v>145</v>
      </c>
      <c r="AA611" s="163">
        <v>621</v>
      </c>
      <c r="AB611" s="163">
        <v>563</v>
      </c>
      <c r="AC611" s="163">
        <v>158</v>
      </c>
      <c r="AD611" s="163">
        <v>112</v>
      </c>
      <c r="AE611" s="163">
        <v>31</v>
      </c>
      <c r="AF611" s="163">
        <v>1</v>
      </c>
      <c r="AG611" s="163">
        <v>14</v>
      </c>
      <c r="AH611" s="163">
        <v>55</v>
      </c>
      <c r="AI611" s="163">
        <v>65</v>
      </c>
      <c r="AJ611" s="163">
        <v>0</v>
      </c>
      <c r="AK611" s="163">
        <v>0</v>
      </c>
      <c r="AL611" s="163">
        <v>50</v>
      </c>
      <c r="AM611" s="163">
        <v>0</v>
      </c>
      <c r="AN611" s="163">
        <v>95</v>
      </c>
      <c r="AO611" s="163">
        <v>4</v>
      </c>
      <c r="AP611" s="163">
        <v>4</v>
      </c>
      <c r="AQ611" s="163">
        <v>0</v>
      </c>
      <c r="AR611" s="163">
        <v>12</v>
      </c>
      <c r="AS611" s="283">
        <v>8.0515297E-2</v>
      </c>
      <c r="AT611" s="283">
        <v>0.152979066</v>
      </c>
      <c r="AU611" s="283">
        <v>0.29237288</v>
      </c>
      <c r="AV611" s="283">
        <v>0.29661017000000001</v>
      </c>
      <c r="AW611" s="283">
        <v>7.6271190000000003E-2</v>
      </c>
      <c r="AX611" s="283">
        <v>0.48516948999999998</v>
      </c>
      <c r="AY611" s="363">
        <v>117.363</v>
      </c>
      <c r="AZ611" s="283">
        <v>5.4449409999999997E-2</v>
      </c>
      <c r="BA611" s="283">
        <v>0.54661016900000003</v>
      </c>
      <c r="BB611" s="283">
        <v>0.17372881300000001</v>
      </c>
      <c r="BC611" s="283">
        <v>0.27966101599999998</v>
      </c>
      <c r="BD611" s="164">
        <v>0.31441047999999999</v>
      </c>
      <c r="BE611" s="164">
        <v>0.28063943099999999</v>
      </c>
      <c r="BF611" s="164">
        <v>0.34138486299999998</v>
      </c>
      <c r="BG611" s="164">
        <v>0.41385435100000001</v>
      </c>
      <c r="BH611" s="164">
        <v>0.75523921400000005</v>
      </c>
      <c r="BI611" s="164">
        <v>0.13321491999999999</v>
      </c>
      <c r="BJ611" s="165">
        <v>86.065239409367194</v>
      </c>
      <c r="BK611" s="164">
        <v>0.330533329223473</v>
      </c>
      <c r="BL611" s="165">
        <v>10.1734395061884</v>
      </c>
      <c r="BM611" s="165">
        <v>82.816821988419093</v>
      </c>
      <c r="BN611" s="165">
        <v>120.344724360523</v>
      </c>
      <c r="BO611" s="165">
        <v>0.245155766532101</v>
      </c>
      <c r="BP611" s="165">
        <v>-3.60186226665973</v>
      </c>
      <c r="BQ611" s="165">
        <v>18.8457857691482</v>
      </c>
      <c r="BR611" s="165">
        <v>10.854166965678701</v>
      </c>
      <c r="BS611" s="289">
        <v>1.94634996652412</v>
      </c>
      <c r="BT611" s="297"/>
      <c r="BU611" s="284"/>
      <c r="BV611" s="298"/>
      <c r="BW611" s="297"/>
      <c r="BX611" s="297"/>
      <c r="BY611" s="297"/>
      <c r="BZ611" s="297"/>
      <c r="CA611" s="284"/>
      <c r="CB611" s="298"/>
      <c r="CC611" s="297">
        <v>112</v>
      </c>
      <c r="CD611" s="284">
        <v>956.1</v>
      </c>
      <c r="CE611" s="352">
        <v>-5</v>
      </c>
      <c r="CF611" s="298">
        <v>-3</v>
      </c>
      <c r="CG611" s="297"/>
      <c r="CH611" s="284"/>
      <c r="CI611" s="352"/>
      <c r="CJ611" s="298"/>
      <c r="CK611" s="297"/>
      <c r="CL611" s="284"/>
      <c r="CM611" s="352"/>
      <c r="CN611" s="298"/>
      <c r="CO611" s="297"/>
      <c r="CP611" s="284"/>
      <c r="CQ611" s="352"/>
      <c r="CR611" s="298"/>
      <c r="CS611" s="297"/>
      <c r="CT611" s="284"/>
      <c r="CU611" s="352"/>
      <c r="CV611" s="352"/>
      <c r="CW611" s="298"/>
      <c r="CX611" s="297"/>
      <c r="CY611" s="284"/>
      <c r="CZ611" s="352"/>
      <c r="DA611" s="352"/>
      <c r="DB611" s="298"/>
      <c r="DC611" s="297"/>
      <c r="DD611" s="284"/>
      <c r="DE611" s="352"/>
      <c r="DF611" s="352"/>
      <c r="DG611" s="298"/>
      <c r="DH611" s="320">
        <v>-5</v>
      </c>
      <c r="DI611" s="319">
        <v>-12.7286232709884</v>
      </c>
      <c r="DP611" s="165"/>
      <c r="DQ611" s="165"/>
      <c r="DR611" s="165"/>
      <c r="ED611" s="165"/>
      <c r="EE611" s="165"/>
      <c r="EF611" s="165"/>
      <c r="EG611" s="165"/>
      <c r="EH611" s="166"/>
      <c r="EI611" s="165"/>
      <c r="EJ611" s="164"/>
      <c r="EK611" s="164"/>
      <c r="EL611" s="283"/>
      <c r="EM611" s="283"/>
      <c r="EN611" s="283"/>
      <c r="EO611" s="283"/>
      <c r="EP611" s="283"/>
      <c r="EQ611" s="283"/>
      <c r="ER611" s="165"/>
      <c r="ES611" s="166"/>
      <c r="ET611" s="166"/>
      <c r="EU611" s="166"/>
      <c r="EV611" s="166"/>
      <c r="EW611" s="166"/>
      <c r="EX611" s="289"/>
    </row>
    <row r="612" spans="1:159" ht="13" customHeight="1">
      <c r="A612" s="160" t="s">
        <v>598</v>
      </c>
      <c r="B612" s="160">
        <v>11174</v>
      </c>
      <c r="C612" s="160">
        <v>18126</v>
      </c>
      <c r="D612" s="160">
        <v>664774</v>
      </c>
      <c r="E612" s="160" t="s">
        <v>2177</v>
      </c>
      <c r="G612" s="175"/>
      <c r="H612" s="168" t="s">
        <v>3380</v>
      </c>
      <c r="I612" s="169" t="s">
        <v>2336</v>
      </c>
      <c r="J612" s="170">
        <v>30</v>
      </c>
      <c r="K612" s="161">
        <v>3</v>
      </c>
      <c r="L612" s="161" t="s">
        <v>46</v>
      </c>
      <c r="Z612" s="163">
        <v>117</v>
      </c>
      <c r="AA612" s="163">
        <v>401</v>
      </c>
      <c r="AB612" s="163">
        <v>331</v>
      </c>
      <c r="AC612" s="163">
        <v>86</v>
      </c>
      <c r="AD612" s="163">
        <v>62</v>
      </c>
      <c r="AE612" s="163">
        <v>16</v>
      </c>
      <c r="AF612" s="163">
        <v>0</v>
      </c>
      <c r="AG612" s="163">
        <v>8</v>
      </c>
      <c r="AH612" s="163">
        <v>45</v>
      </c>
      <c r="AI612" s="163">
        <v>34</v>
      </c>
      <c r="AJ612" s="163">
        <v>2</v>
      </c>
      <c r="AK612" s="163">
        <v>1</v>
      </c>
      <c r="AL612" s="163">
        <v>62</v>
      </c>
      <c r="AM612" s="163">
        <v>5</v>
      </c>
      <c r="AN612" s="163">
        <v>90</v>
      </c>
      <c r="AO612" s="163">
        <v>4</v>
      </c>
      <c r="AP612" s="163">
        <v>3</v>
      </c>
      <c r="AQ612" s="163">
        <v>1</v>
      </c>
      <c r="AR612" s="163">
        <v>2</v>
      </c>
      <c r="AS612" s="283">
        <v>0.154613466</v>
      </c>
      <c r="AT612" s="283">
        <v>0.224438902</v>
      </c>
      <c r="AU612" s="283">
        <v>0.43673468999999998</v>
      </c>
      <c r="AV612" s="283">
        <v>0.24081633</v>
      </c>
      <c r="AW612" s="283">
        <v>9.3877550000000004E-2</v>
      </c>
      <c r="AX612" s="283">
        <v>0.43673468999999998</v>
      </c>
      <c r="AY612" s="363">
        <v>110.81</v>
      </c>
      <c r="AZ612" s="283">
        <v>8.9688829999999997E-2</v>
      </c>
      <c r="BA612" s="283">
        <v>0.39917695399999997</v>
      </c>
      <c r="BB612" s="283">
        <v>0.218106995</v>
      </c>
      <c r="BC612" s="283">
        <v>0.382716049</v>
      </c>
      <c r="BD612" s="164">
        <v>0.330508474</v>
      </c>
      <c r="BE612" s="164">
        <v>0.25981873100000002</v>
      </c>
      <c r="BF612" s="164">
        <v>0.38</v>
      </c>
      <c r="BG612" s="164">
        <v>0.38066465199999999</v>
      </c>
      <c r="BH612" s="164">
        <v>0.760664652</v>
      </c>
      <c r="BI612" s="164">
        <v>0.120845921</v>
      </c>
      <c r="BJ612" s="165">
        <v>76.934820037046507</v>
      </c>
      <c r="BK612" s="164">
        <v>0.33745648181891102</v>
      </c>
      <c r="BL612" s="165">
        <v>8.8037632709571305</v>
      </c>
      <c r="BM612" s="165">
        <v>55.711969994587498</v>
      </c>
      <c r="BN612" s="165">
        <v>118.764921363982</v>
      </c>
      <c r="BO612" s="165">
        <v>0.17006572892503299</v>
      </c>
      <c r="BP612" s="165">
        <v>-1.97352469712495</v>
      </c>
      <c r="BQ612" s="165">
        <v>12.6857511344102</v>
      </c>
      <c r="BR612" s="165">
        <v>7.0246082550116897</v>
      </c>
      <c r="BS612" s="289">
        <v>1.3101555752699501</v>
      </c>
      <c r="BT612" s="297"/>
      <c r="BU612" s="284"/>
      <c r="BV612" s="298"/>
      <c r="BW612" s="297"/>
      <c r="BX612" s="297"/>
      <c r="BY612" s="297"/>
      <c r="BZ612" s="297"/>
      <c r="CA612" s="284"/>
      <c r="CB612" s="298"/>
      <c r="CC612" s="297">
        <v>93</v>
      </c>
      <c r="CD612" s="284">
        <v>738</v>
      </c>
      <c r="CE612" s="352">
        <v>4</v>
      </c>
      <c r="CF612" s="298">
        <v>-1</v>
      </c>
      <c r="CG612" s="297"/>
      <c r="CH612" s="284"/>
      <c r="CI612" s="352"/>
      <c r="CJ612" s="298"/>
      <c r="CK612" s="297"/>
      <c r="CL612" s="284"/>
      <c r="CM612" s="352"/>
      <c r="CN612" s="298"/>
      <c r="CO612" s="297"/>
      <c r="CP612" s="284"/>
      <c r="CQ612" s="352"/>
      <c r="CR612" s="298"/>
      <c r="CS612" s="297">
        <v>1</v>
      </c>
      <c r="CT612" s="284">
        <v>9</v>
      </c>
      <c r="CU612" s="352">
        <v>-1</v>
      </c>
      <c r="CV612" s="352">
        <v>0</v>
      </c>
      <c r="CW612" s="298">
        <v>0</v>
      </c>
      <c r="CX612" s="297"/>
      <c r="CY612" s="284"/>
      <c r="CZ612" s="352"/>
      <c r="DA612" s="352"/>
      <c r="DB612" s="298"/>
      <c r="DC612" s="297">
        <v>11</v>
      </c>
      <c r="DD612" s="284">
        <v>33</v>
      </c>
      <c r="DE612" s="352">
        <v>-2</v>
      </c>
      <c r="DF612" s="352">
        <v>-1</v>
      </c>
      <c r="DG612" s="298">
        <v>1</v>
      </c>
      <c r="DH612" s="320">
        <v>1</v>
      </c>
      <c r="DI612" s="319">
        <v>-7.6736045479774404</v>
      </c>
      <c r="DP612" s="165"/>
      <c r="DQ612" s="165"/>
      <c r="DR612" s="165"/>
      <c r="ED612" s="165"/>
      <c r="EE612" s="165"/>
      <c r="EF612" s="165"/>
      <c r="EG612" s="165"/>
      <c r="EH612" s="166"/>
      <c r="EI612" s="165"/>
      <c r="EJ612" s="164"/>
      <c r="EK612" s="164"/>
      <c r="EL612" s="283"/>
      <c r="EM612" s="283"/>
      <c r="EN612" s="283"/>
      <c r="EO612" s="283"/>
      <c r="EP612" s="283"/>
      <c r="EQ612" s="283"/>
      <c r="ER612" s="165"/>
      <c r="ES612" s="166"/>
      <c r="ET612" s="166"/>
      <c r="EU612" s="166"/>
      <c r="EV612" s="166"/>
      <c r="EW612" s="166"/>
      <c r="EX612" s="289"/>
    </row>
    <row r="613" spans="1:159" ht="13" customHeight="1">
      <c r="A613" s="160" t="s">
        <v>598</v>
      </c>
      <c r="B613" s="160">
        <v>10761</v>
      </c>
      <c r="C613" s="160">
        <v>15279</v>
      </c>
      <c r="D613" s="160">
        <v>643265</v>
      </c>
      <c r="E613" s="160" t="s">
        <v>3331</v>
      </c>
      <c r="G613" s="175"/>
      <c r="H613" s="168" t="s">
        <v>1107</v>
      </c>
      <c r="I613" s="169" t="s">
        <v>307</v>
      </c>
      <c r="J613" s="170">
        <v>33</v>
      </c>
      <c r="K613" s="161">
        <v>3</v>
      </c>
      <c r="L613" s="161" t="s">
        <v>837</v>
      </c>
      <c r="Z613" s="163">
        <v>36</v>
      </c>
      <c r="AA613" s="163">
        <v>116</v>
      </c>
      <c r="AB613" s="163">
        <v>107</v>
      </c>
      <c r="AC613" s="163">
        <v>22</v>
      </c>
      <c r="AD613" s="163">
        <v>15</v>
      </c>
      <c r="AE613" s="163">
        <v>5</v>
      </c>
      <c r="AF613" s="163">
        <v>1</v>
      </c>
      <c r="AG613" s="163">
        <v>1</v>
      </c>
      <c r="AH613" s="163">
        <v>6</v>
      </c>
      <c r="AI613" s="163">
        <v>11</v>
      </c>
      <c r="AJ613" s="163">
        <v>0</v>
      </c>
      <c r="AK613" s="163">
        <v>0</v>
      </c>
      <c r="AL613" s="163">
        <v>7</v>
      </c>
      <c r="AM613" s="163">
        <v>0</v>
      </c>
      <c r="AN613" s="163">
        <v>35</v>
      </c>
      <c r="AO613" s="163">
        <v>2</v>
      </c>
      <c r="AP613" s="163">
        <v>0</v>
      </c>
      <c r="AQ613" s="163">
        <v>0</v>
      </c>
      <c r="AR613" s="163">
        <v>3</v>
      </c>
      <c r="AS613" s="283">
        <v>6.0344826999999997E-2</v>
      </c>
      <c r="AT613" s="283">
        <v>0.301724137</v>
      </c>
      <c r="AU613" s="283">
        <v>0.36111111000000001</v>
      </c>
      <c r="AV613" s="283">
        <v>0.29166667000000002</v>
      </c>
      <c r="AW613" s="283">
        <v>9.7222219999999998E-2</v>
      </c>
      <c r="AX613" s="283">
        <v>0.36111111000000001</v>
      </c>
      <c r="AY613" s="363">
        <v>109.876</v>
      </c>
      <c r="AZ613" s="283">
        <v>0.12444444</v>
      </c>
      <c r="BA613" s="283">
        <v>0.402777777</v>
      </c>
      <c r="BB613" s="283">
        <v>0.26388888799999999</v>
      </c>
      <c r="BC613" s="283">
        <v>0.33333333300000001</v>
      </c>
      <c r="BD613" s="164">
        <v>0.295774647</v>
      </c>
      <c r="BE613" s="164">
        <v>0.20560747600000001</v>
      </c>
      <c r="BF613" s="164">
        <v>0.267241379</v>
      </c>
      <c r="BG613" s="164">
        <v>0.29906542000000003</v>
      </c>
      <c r="BH613" s="164">
        <v>0.56630679900000003</v>
      </c>
      <c r="BI613" s="164">
        <v>9.3457944000000001E-2</v>
      </c>
      <c r="BJ613" s="165">
        <v>59.8510848177376</v>
      </c>
      <c r="BK613" s="164">
        <v>0.25346301341878902</v>
      </c>
      <c r="BL613" s="165">
        <v>-5.2952257427676699</v>
      </c>
      <c r="BM613" s="165">
        <v>8.2742305663124505</v>
      </c>
      <c r="BN613" s="165">
        <v>57.6944471108961</v>
      </c>
      <c r="BO613" s="165">
        <v>1.942916599455E-2</v>
      </c>
      <c r="BP613" s="165">
        <v>-0.308714859187603</v>
      </c>
      <c r="BQ613" s="165">
        <v>-3.58531421518988</v>
      </c>
      <c r="BR613" s="165">
        <v>-5.88339871496997</v>
      </c>
      <c r="BS613" s="289">
        <v>-0.37028311200147401</v>
      </c>
      <c r="BT613" s="297"/>
      <c r="BU613" s="284"/>
      <c r="BV613" s="298"/>
      <c r="BW613" s="297"/>
      <c r="BX613" s="297"/>
      <c r="BY613" s="297"/>
      <c r="BZ613" s="297"/>
      <c r="CA613" s="284"/>
      <c r="CB613" s="298"/>
      <c r="CC613" s="297">
        <v>15</v>
      </c>
      <c r="CD613" s="284">
        <v>101</v>
      </c>
      <c r="CE613" s="352">
        <v>-2</v>
      </c>
      <c r="CF613" s="298">
        <v>1</v>
      </c>
      <c r="CG613" s="297"/>
      <c r="CH613" s="284"/>
      <c r="CI613" s="352"/>
      <c r="CJ613" s="298"/>
      <c r="CK613" s="297"/>
      <c r="CL613" s="284"/>
      <c r="CM613" s="352"/>
      <c r="CN613" s="298"/>
      <c r="CO613" s="297"/>
      <c r="CP613" s="284"/>
      <c r="CQ613" s="352"/>
      <c r="CR613" s="298"/>
      <c r="CS613" s="297">
        <v>2</v>
      </c>
      <c r="CT613" s="284">
        <v>3</v>
      </c>
      <c r="CU613" s="352">
        <v>0</v>
      </c>
      <c r="CV613" s="352">
        <v>0</v>
      </c>
      <c r="CW613" s="298">
        <v>0</v>
      </c>
      <c r="CX613" s="297"/>
      <c r="CY613" s="284"/>
      <c r="CZ613" s="352"/>
      <c r="DA613" s="352"/>
      <c r="DB613" s="298"/>
      <c r="DC613" s="297"/>
      <c r="DD613" s="284"/>
      <c r="DE613" s="352"/>
      <c r="DF613" s="352"/>
      <c r="DG613" s="298"/>
      <c r="DH613" s="320">
        <v>-2</v>
      </c>
      <c r="DI613" s="319">
        <v>-1.5677632987499199</v>
      </c>
      <c r="DP613" s="165"/>
      <c r="DQ613" s="165"/>
      <c r="DR613" s="165"/>
      <c r="ED613" s="165"/>
      <c r="EE613" s="165"/>
      <c r="EF613" s="165"/>
      <c r="EG613" s="165"/>
      <c r="EH613" s="166"/>
      <c r="EI613" s="165"/>
      <c r="EJ613" s="164"/>
      <c r="EK613" s="164"/>
      <c r="EL613" s="283"/>
      <c r="EM613" s="283"/>
      <c r="EN613" s="283"/>
      <c r="EO613" s="283"/>
      <c r="EP613" s="283"/>
      <c r="EQ613" s="283"/>
      <c r="ER613" s="165"/>
      <c r="ES613" s="166"/>
      <c r="ET613" s="166"/>
      <c r="EU613" s="166"/>
      <c r="EV613" s="166"/>
      <c r="EW613" s="166"/>
      <c r="EX613" s="289"/>
    </row>
    <row r="614" spans="1:159" ht="13" customHeight="1">
      <c r="A614" s="160" t="s">
        <v>598</v>
      </c>
      <c r="B614" s="160">
        <v>12711</v>
      </c>
      <c r="C614" s="160">
        <v>21716</v>
      </c>
      <c r="D614" s="160">
        <v>665839</v>
      </c>
      <c r="E614" s="160" t="s">
        <v>609</v>
      </c>
      <c r="G614" s="175"/>
      <c r="H614" s="162" t="s">
        <v>497</v>
      </c>
      <c r="I614" s="162" t="s">
        <v>3384</v>
      </c>
      <c r="J614" s="160">
        <v>25</v>
      </c>
      <c r="K614" s="161">
        <v>4</v>
      </c>
      <c r="L614" s="161" t="s">
        <v>46</v>
      </c>
      <c r="Z614" s="163">
        <v>76</v>
      </c>
      <c r="AA614" s="163">
        <v>223</v>
      </c>
      <c r="AB614" s="163">
        <v>201</v>
      </c>
      <c r="AC614" s="163">
        <v>43</v>
      </c>
      <c r="AD614" s="163">
        <v>25</v>
      </c>
      <c r="AE614" s="163">
        <v>12</v>
      </c>
      <c r="AF614" s="163">
        <v>0</v>
      </c>
      <c r="AG614" s="163">
        <v>6</v>
      </c>
      <c r="AH614" s="163">
        <v>23</v>
      </c>
      <c r="AI614" s="163">
        <v>28</v>
      </c>
      <c r="AJ614" s="163">
        <v>1</v>
      </c>
      <c r="AK614" s="163">
        <v>1</v>
      </c>
      <c r="AL614" s="163">
        <v>17</v>
      </c>
      <c r="AM614" s="163">
        <v>0</v>
      </c>
      <c r="AN614" s="163">
        <v>53</v>
      </c>
      <c r="AO614" s="163">
        <v>0</v>
      </c>
      <c r="AP614" s="163">
        <v>4</v>
      </c>
      <c r="AQ614" s="163">
        <v>1</v>
      </c>
      <c r="AR614" s="163">
        <v>4</v>
      </c>
      <c r="AS614" s="283">
        <v>7.6233182999999996E-2</v>
      </c>
      <c r="AT614" s="283">
        <v>0.23766816099999999</v>
      </c>
      <c r="AU614" s="283">
        <v>0.45751634000000002</v>
      </c>
      <c r="AV614" s="283">
        <v>0.22222222</v>
      </c>
      <c r="AW614" s="283">
        <v>9.1503269999999998E-2</v>
      </c>
      <c r="AX614" s="283">
        <v>0.41830065</v>
      </c>
      <c r="AY614" s="363">
        <v>110.79300000000001</v>
      </c>
      <c r="AZ614" s="283">
        <v>8.9033660000000001E-2</v>
      </c>
      <c r="BA614" s="283">
        <v>0.33774834399999998</v>
      </c>
      <c r="BB614" s="283">
        <v>0.18543046299999999</v>
      </c>
      <c r="BC614" s="283">
        <v>0.476821192</v>
      </c>
      <c r="BD614" s="164">
        <v>0.253424657</v>
      </c>
      <c r="BE614" s="164">
        <v>0.21393034799999999</v>
      </c>
      <c r="BF614" s="164">
        <v>0.27027026999999998</v>
      </c>
      <c r="BG614" s="164">
        <v>0.36318407899999999</v>
      </c>
      <c r="BH614" s="164">
        <v>0.63345434899999997</v>
      </c>
      <c r="BI614" s="164">
        <v>0.149253731</v>
      </c>
      <c r="BJ614" s="165">
        <v>96.427322789791802</v>
      </c>
      <c r="BK614" s="164">
        <v>0.27526581233686098</v>
      </c>
      <c r="BL614" s="165">
        <v>-6.2663641179256198</v>
      </c>
      <c r="BM614" s="165">
        <v>19.819745855564602</v>
      </c>
      <c r="BN614" s="165">
        <v>71.622710341931096</v>
      </c>
      <c r="BO614" s="165">
        <v>0.103355408854651</v>
      </c>
      <c r="BP614" s="165">
        <v>-0.20099663734435999</v>
      </c>
      <c r="BQ614" s="165">
        <v>-6.2021944071907598</v>
      </c>
      <c r="BR614" s="165">
        <v>-7.4417104700856003</v>
      </c>
      <c r="BS614" s="289">
        <v>-0.64054855683300504</v>
      </c>
      <c r="BT614" s="297"/>
      <c r="BU614" s="284"/>
      <c r="BV614" s="298"/>
      <c r="BW614" s="297"/>
      <c r="BX614" s="297"/>
      <c r="BY614" s="297"/>
      <c r="BZ614" s="297"/>
      <c r="CA614" s="284"/>
      <c r="CB614" s="298"/>
      <c r="CC614" s="297"/>
      <c r="CD614" s="284"/>
      <c r="CE614" s="352"/>
      <c r="CF614" s="298"/>
      <c r="CG614" s="297">
        <v>65</v>
      </c>
      <c r="CH614" s="284">
        <v>467.2</v>
      </c>
      <c r="CI614" s="352">
        <v>-5</v>
      </c>
      <c r="CJ614" s="298">
        <v>-8</v>
      </c>
      <c r="CK614" s="297">
        <v>2</v>
      </c>
      <c r="CL614" s="284">
        <v>1.2</v>
      </c>
      <c r="CM614" s="352">
        <v>0</v>
      </c>
      <c r="CN614" s="298">
        <v>0</v>
      </c>
      <c r="CO614" s="297"/>
      <c r="CP614" s="284"/>
      <c r="CQ614" s="352"/>
      <c r="CR614" s="298"/>
      <c r="CS614" s="297">
        <v>1</v>
      </c>
      <c r="CT614" s="284">
        <v>1</v>
      </c>
      <c r="CU614" s="352">
        <v>0</v>
      </c>
      <c r="CV614" s="352"/>
      <c r="CW614" s="298"/>
      <c r="CX614" s="297"/>
      <c r="CY614" s="284"/>
      <c r="CZ614" s="352"/>
      <c r="DA614" s="352"/>
      <c r="DB614" s="298"/>
      <c r="DC614" s="297"/>
      <c r="DD614" s="284"/>
      <c r="DE614" s="352"/>
      <c r="DF614" s="352"/>
      <c r="DG614" s="298"/>
      <c r="DH614" s="320">
        <v>-5</v>
      </c>
      <c r="DI614" s="319">
        <v>-6.2010861635208103</v>
      </c>
      <c r="DP614" s="165"/>
      <c r="DQ614" s="165"/>
      <c r="DR614" s="165"/>
      <c r="ED614" s="165"/>
      <c r="EE614" s="165"/>
      <c r="EF614" s="165"/>
      <c r="EG614" s="165"/>
      <c r="EH614" s="166"/>
      <c r="EI614" s="165"/>
      <c r="EJ614" s="164"/>
      <c r="EK614" s="164"/>
      <c r="EL614" s="283"/>
      <c r="EM614" s="283"/>
      <c r="EN614" s="283"/>
      <c r="EO614" s="283"/>
      <c r="EP614" s="283"/>
      <c r="EQ614" s="283"/>
      <c r="ER614" s="165"/>
      <c r="ES614" s="166"/>
      <c r="ET614" s="166"/>
      <c r="EU614" s="166"/>
      <c r="EV614" s="166"/>
      <c r="EW614" s="166"/>
      <c r="EX614" s="289"/>
    </row>
    <row r="615" spans="1:159" ht="13" customHeight="1">
      <c r="A615" s="160" t="s">
        <v>598</v>
      </c>
      <c r="B615" s="160">
        <v>8401</v>
      </c>
      <c r="C615" s="160">
        <v>8709</v>
      </c>
      <c r="E615" s="160" t="s">
        <v>164</v>
      </c>
      <c r="G615" s="175"/>
      <c r="H615" s="168" t="s">
        <v>450</v>
      </c>
      <c r="I615" s="169" t="s">
        <v>451</v>
      </c>
      <c r="J615" s="170">
        <v>34</v>
      </c>
      <c r="K615" s="161">
        <v>4</v>
      </c>
      <c r="L615" s="161" t="s">
        <v>837</v>
      </c>
      <c r="Z615" s="163"/>
      <c r="AS615" s="283"/>
      <c r="AT615" s="283"/>
      <c r="AU615" s="283"/>
      <c r="AV615" s="283"/>
      <c r="AW615" s="283"/>
      <c r="AX615" s="283"/>
      <c r="AY615" s="165"/>
      <c r="AZ615" s="283"/>
      <c r="BA615" s="283"/>
      <c r="BB615" s="283"/>
      <c r="BC615" s="283"/>
      <c r="BD615" s="164"/>
      <c r="BE615" s="164"/>
      <c r="BF615" s="164"/>
      <c r="BG615" s="164"/>
      <c r="BH615" s="164"/>
      <c r="BI615" s="164"/>
      <c r="BJ615" s="164"/>
      <c r="BK615" s="164"/>
      <c r="BL615" s="165"/>
      <c r="BM615" s="165"/>
      <c r="BN615" s="165"/>
      <c r="BO615" s="165"/>
      <c r="BP615" s="165"/>
      <c r="BQ615" s="165"/>
      <c r="BR615" s="165"/>
      <c r="BS615" s="289"/>
      <c r="BT615" s="297"/>
      <c r="BU615" s="284"/>
      <c r="BV615" s="298"/>
      <c r="BW615" s="297"/>
      <c r="BX615" s="297"/>
      <c r="BY615" s="297"/>
      <c r="BZ615" s="297"/>
      <c r="CA615" s="284"/>
      <c r="CB615" s="298"/>
      <c r="CC615" s="297"/>
      <c r="CD615" s="284"/>
      <c r="CE615" s="352"/>
      <c r="CF615" s="298"/>
      <c r="CG615" s="297"/>
      <c r="CH615" s="284"/>
      <c r="CI615" s="352"/>
      <c r="CJ615" s="298"/>
      <c r="CK615" s="297"/>
      <c r="CL615" s="284"/>
      <c r="CM615" s="352"/>
      <c r="CN615" s="298"/>
      <c r="CO615" s="297"/>
      <c r="CP615" s="284"/>
      <c r="CQ615" s="352"/>
      <c r="CR615" s="298"/>
      <c r="CS615" s="297"/>
      <c r="CT615" s="284"/>
      <c r="CU615" s="352"/>
      <c r="CV615" s="352"/>
      <c r="CW615" s="298"/>
      <c r="CX615" s="297"/>
      <c r="CY615" s="284"/>
      <c r="CZ615" s="352"/>
      <c r="DA615" s="352"/>
      <c r="DB615" s="298"/>
      <c r="DC615" s="297"/>
      <c r="DD615" s="284"/>
      <c r="DE615" s="352"/>
      <c r="DF615" s="352"/>
      <c r="DG615" s="298"/>
      <c r="DH615" s="320"/>
      <c r="DI615" s="319"/>
      <c r="DP615" s="165"/>
      <c r="DQ615" s="165"/>
      <c r="DR615" s="165"/>
      <c r="ED615" s="165"/>
      <c r="EE615" s="165"/>
      <c r="EF615" s="165"/>
      <c r="EG615" s="165"/>
      <c r="EH615" s="166"/>
      <c r="EI615" s="166"/>
      <c r="EJ615" s="164"/>
      <c r="EK615" s="164"/>
      <c r="EL615" s="283"/>
      <c r="EM615" s="283"/>
      <c r="EN615" s="283"/>
      <c r="EO615" s="283"/>
      <c r="EP615" s="283"/>
      <c r="EQ615" s="283"/>
      <c r="ER615" s="165"/>
      <c r="ES615" s="166"/>
      <c r="ET615" s="166"/>
      <c r="EU615" s="166"/>
      <c r="EV615" s="166"/>
      <c r="EW615" s="166"/>
      <c r="EX615" s="289"/>
    </row>
    <row r="616" spans="1:159" ht="13" customHeight="1">
      <c r="A616" s="160" t="s">
        <v>598</v>
      </c>
      <c r="B616" s="160">
        <v>11351</v>
      </c>
      <c r="C616" s="160">
        <v>23698</v>
      </c>
      <c r="E616" s="160" t="s">
        <v>345</v>
      </c>
      <c r="G616" s="175"/>
      <c r="H616" s="162" t="s">
        <v>254</v>
      </c>
      <c r="I616" s="162" t="s">
        <v>1193</v>
      </c>
      <c r="J616" s="160">
        <v>22</v>
      </c>
      <c r="K616" s="161">
        <v>4</v>
      </c>
      <c r="L616" s="161" t="s">
        <v>2547</v>
      </c>
      <c r="Z616" s="163"/>
      <c r="AS616" s="283"/>
      <c r="AT616" s="283"/>
      <c r="AU616" s="283"/>
      <c r="AV616" s="283"/>
      <c r="AW616" s="283"/>
      <c r="AX616" s="283"/>
      <c r="AY616" s="165"/>
      <c r="AZ616" s="283"/>
      <c r="BA616" s="283"/>
      <c r="BB616" s="283"/>
      <c r="BC616" s="283"/>
      <c r="BD616" s="164"/>
      <c r="BE616" s="164"/>
      <c r="BF616" s="164"/>
      <c r="BG616" s="164"/>
      <c r="BH616" s="164"/>
      <c r="BI616" s="164"/>
      <c r="BJ616" s="164"/>
      <c r="BK616" s="164"/>
      <c r="BL616" s="165"/>
      <c r="BM616" s="165"/>
      <c r="BN616" s="165"/>
      <c r="BO616" s="165"/>
      <c r="BP616" s="165"/>
      <c r="BQ616" s="165"/>
      <c r="BR616" s="165"/>
      <c r="BS616" s="289"/>
      <c r="BT616" s="297"/>
      <c r="BU616" s="284"/>
      <c r="BV616" s="298"/>
      <c r="BW616" s="297"/>
      <c r="BX616" s="297"/>
      <c r="BY616" s="297"/>
      <c r="BZ616" s="297"/>
      <c r="CA616" s="284"/>
      <c r="CB616" s="298"/>
      <c r="CC616" s="297"/>
      <c r="CD616" s="284"/>
      <c r="CE616" s="352"/>
      <c r="CF616" s="298"/>
      <c r="CG616" s="297"/>
      <c r="CH616" s="284"/>
      <c r="CI616" s="352"/>
      <c r="CJ616" s="298"/>
      <c r="CK616" s="297"/>
      <c r="CL616" s="284"/>
      <c r="CM616" s="352"/>
      <c r="CN616" s="298"/>
      <c r="CO616" s="297"/>
      <c r="CP616" s="284"/>
      <c r="CQ616" s="352"/>
      <c r="CR616" s="298"/>
      <c r="CS616" s="297"/>
      <c r="CT616" s="284"/>
      <c r="CU616" s="352"/>
      <c r="CV616" s="352"/>
      <c r="CW616" s="298"/>
      <c r="CX616" s="297"/>
      <c r="CY616" s="284"/>
      <c r="CZ616" s="352"/>
      <c r="DA616" s="352"/>
      <c r="DB616" s="298"/>
      <c r="DC616" s="297"/>
      <c r="DD616" s="284"/>
      <c r="DE616" s="352"/>
      <c r="DF616" s="352"/>
      <c r="DG616" s="298"/>
      <c r="DH616" s="320"/>
      <c r="DI616" s="319"/>
      <c r="DP616" s="165"/>
      <c r="DQ616" s="165"/>
      <c r="DR616" s="165"/>
      <c r="ED616" s="165"/>
      <c r="EE616" s="165"/>
      <c r="EF616" s="165"/>
      <c r="EG616" s="165"/>
      <c r="EH616" s="166"/>
      <c r="EI616" s="166"/>
      <c r="EJ616" s="164"/>
      <c r="EK616" s="164"/>
      <c r="EL616" s="283"/>
      <c r="EM616" s="283"/>
      <c r="EN616" s="283"/>
      <c r="EO616" s="283"/>
      <c r="EP616" s="283"/>
      <c r="EQ616" s="283"/>
      <c r="ER616" s="165"/>
      <c r="ES616" s="166"/>
      <c r="ET616" s="166"/>
      <c r="EU616" s="166"/>
      <c r="EV616" s="166"/>
      <c r="EW616" s="166"/>
      <c r="EX616" s="289"/>
    </row>
    <row r="617" spans="1:159" ht="13" customHeight="1">
      <c r="A617" s="160" t="s">
        <v>598</v>
      </c>
      <c r="B617" s="160">
        <v>9606</v>
      </c>
      <c r="C617" s="160">
        <v>13301</v>
      </c>
      <c r="D617" s="160">
        <v>571970</v>
      </c>
      <c r="E617" s="160" t="s">
        <v>15</v>
      </c>
      <c r="G617" s="175"/>
      <c r="H617" s="168" t="s">
        <v>1205</v>
      </c>
      <c r="I617" s="169" t="s">
        <v>273</v>
      </c>
      <c r="J617" s="170">
        <v>33</v>
      </c>
      <c r="K617" s="161">
        <v>5</v>
      </c>
      <c r="L617" s="161" t="s">
        <v>46</v>
      </c>
      <c r="Z617" s="163">
        <v>73</v>
      </c>
      <c r="AA617" s="163">
        <v>293</v>
      </c>
      <c r="AB617" s="163">
        <v>237</v>
      </c>
      <c r="AC617" s="163">
        <v>55</v>
      </c>
      <c r="AD617" s="163">
        <v>23</v>
      </c>
      <c r="AE617" s="163">
        <v>17</v>
      </c>
      <c r="AF617" s="163">
        <v>0</v>
      </c>
      <c r="AG617" s="163">
        <v>15</v>
      </c>
      <c r="AH617" s="163">
        <v>47</v>
      </c>
      <c r="AI617" s="163">
        <v>48</v>
      </c>
      <c r="AJ617" s="163">
        <v>1</v>
      </c>
      <c r="AK617" s="163">
        <v>0</v>
      </c>
      <c r="AL617" s="163">
        <v>45</v>
      </c>
      <c r="AM617" s="163">
        <v>3</v>
      </c>
      <c r="AN617" s="163">
        <v>77</v>
      </c>
      <c r="AO617" s="163">
        <v>5</v>
      </c>
      <c r="AP617" s="163">
        <v>6</v>
      </c>
      <c r="AQ617" s="163">
        <v>0</v>
      </c>
      <c r="AR617" s="163">
        <v>1</v>
      </c>
      <c r="AS617" s="283">
        <v>0.15358361700000001</v>
      </c>
      <c r="AT617" s="283">
        <v>0.26279863399999998</v>
      </c>
      <c r="AU617" s="283">
        <v>0.48192771000000001</v>
      </c>
      <c r="AV617" s="283">
        <v>0.19879517999999999</v>
      </c>
      <c r="AW617" s="283">
        <v>0.10843373000000001</v>
      </c>
      <c r="AX617" s="283">
        <v>0.43373494000000001</v>
      </c>
      <c r="AY617" s="363">
        <v>110.036</v>
      </c>
      <c r="AZ617" s="283">
        <v>0.1191067</v>
      </c>
      <c r="BA617" s="283">
        <v>0.25301204799999999</v>
      </c>
      <c r="BB617" s="283">
        <v>0.20481927699999999</v>
      </c>
      <c r="BC617" s="283">
        <v>0.54216867400000002</v>
      </c>
      <c r="BD617" s="164">
        <v>0.26490066200000001</v>
      </c>
      <c r="BE617" s="164">
        <v>0.23206751</v>
      </c>
      <c r="BF617" s="164">
        <v>0.35836177400000002</v>
      </c>
      <c r="BG617" s="164">
        <v>0.49367088599999998</v>
      </c>
      <c r="BH617" s="164">
        <v>0.85203266</v>
      </c>
      <c r="BI617" s="164">
        <v>0.261603376</v>
      </c>
      <c r="BJ617" s="165">
        <v>166.546032229286</v>
      </c>
      <c r="BK617" s="164">
        <v>0.36170188846259199</v>
      </c>
      <c r="BL617" s="165">
        <v>12.150326302302499</v>
      </c>
      <c r="BM617" s="165">
        <v>46.424901289892802</v>
      </c>
      <c r="BN617" s="165">
        <v>134.815122748704</v>
      </c>
      <c r="BO617" s="165">
        <v>-0.66294334697863799</v>
      </c>
      <c r="BP617" s="165">
        <v>-0.496309593319892</v>
      </c>
      <c r="BQ617" s="165">
        <v>22.763650335631699</v>
      </c>
      <c r="BR617" s="165">
        <v>11.7019209023839</v>
      </c>
      <c r="BS617" s="289">
        <v>2.3509781237806302</v>
      </c>
      <c r="BT617" s="297"/>
      <c r="BU617" s="284"/>
      <c r="BV617" s="298"/>
      <c r="BW617" s="297"/>
      <c r="BX617" s="297"/>
      <c r="BY617" s="297"/>
      <c r="BZ617" s="297"/>
      <c r="CA617" s="284"/>
      <c r="CB617" s="298"/>
      <c r="CC617" s="297"/>
      <c r="CD617" s="284"/>
      <c r="CE617" s="352"/>
      <c r="CF617" s="298"/>
      <c r="CG617" s="297"/>
      <c r="CH617" s="284"/>
      <c r="CI617" s="352"/>
      <c r="CJ617" s="298"/>
      <c r="CK617" s="297">
        <v>71</v>
      </c>
      <c r="CL617" s="284">
        <v>593.1</v>
      </c>
      <c r="CM617" s="352">
        <v>5</v>
      </c>
      <c r="CN617" s="298">
        <v>-1</v>
      </c>
      <c r="CO617" s="297"/>
      <c r="CP617" s="284"/>
      <c r="CQ617" s="352"/>
      <c r="CR617" s="298"/>
      <c r="CS617" s="297"/>
      <c r="CT617" s="284"/>
      <c r="CU617" s="352"/>
      <c r="CV617" s="352"/>
      <c r="CW617" s="298"/>
      <c r="CX617" s="297"/>
      <c r="CY617" s="284"/>
      <c r="CZ617" s="352"/>
      <c r="DA617" s="352"/>
      <c r="DB617" s="298"/>
      <c r="DC617" s="297"/>
      <c r="DD617" s="284"/>
      <c r="DE617" s="352"/>
      <c r="DF617" s="352"/>
      <c r="DG617" s="298"/>
      <c r="DH617" s="320">
        <v>5</v>
      </c>
      <c r="DI617" s="319">
        <v>1.31838530302047</v>
      </c>
      <c r="DP617" s="165"/>
      <c r="DQ617" s="165"/>
      <c r="DR617" s="165"/>
      <c r="ED617" s="165"/>
      <c r="EE617" s="165"/>
      <c r="EF617" s="165"/>
      <c r="EG617" s="165"/>
      <c r="EH617" s="166"/>
      <c r="EI617" s="165"/>
      <c r="EJ617" s="164"/>
      <c r="EK617" s="164"/>
      <c r="EL617" s="283"/>
      <c r="EM617" s="283"/>
      <c r="EN617" s="283"/>
      <c r="EO617" s="283"/>
      <c r="EP617" s="283"/>
      <c r="EQ617" s="283"/>
      <c r="ER617" s="165"/>
      <c r="ES617" s="166"/>
      <c r="ET617" s="166"/>
      <c r="EU617" s="166"/>
      <c r="EV617" s="166"/>
      <c r="EW617" s="166"/>
      <c r="EX617" s="289"/>
    </row>
    <row r="618" spans="1:159" ht="13" customHeight="1">
      <c r="A618" s="160" t="s">
        <v>598</v>
      </c>
      <c r="B618" s="160">
        <v>11169</v>
      </c>
      <c r="C618" s="160">
        <v>12037</v>
      </c>
      <c r="D618" s="160">
        <v>542932</v>
      </c>
      <c r="E618" s="160" t="s">
        <v>16</v>
      </c>
      <c r="G618" s="175"/>
      <c r="H618" s="168" t="s">
        <v>1233</v>
      </c>
      <c r="I618" s="169" t="s">
        <v>237</v>
      </c>
      <c r="J618" s="170">
        <v>34</v>
      </c>
      <c r="K618" s="161">
        <v>5</v>
      </c>
      <c r="L618" s="161" t="s">
        <v>837</v>
      </c>
      <c r="Z618" s="163">
        <v>25</v>
      </c>
      <c r="AA618" s="163">
        <v>74</v>
      </c>
      <c r="AB618" s="163">
        <v>66</v>
      </c>
      <c r="AC618" s="163">
        <v>18</v>
      </c>
      <c r="AD618" s="163">
        <v>17</v>
      </c>
      <c r="AE618" s="163">
        <v>0</v>
      </c>
      <c r="AF618" s="163">
        <v>0</v>
      </c>
      <c r="AG618" s="163">
        <v>1</v>
      </c>
      <c r="AH618" s="163">
        <v>10</v>
      </c>
      <c r="AI618" s="163">
        <v>6</v>
      </c>
      <c r="AJ618" s="163">
        <v>5</v>
      </c>
      <c r="AK618" s="163">
        <v>1</v>
      </c>
      <c r="AL618" s="163">
        <v>6</v>
      </c>
      <c r="AM618" s="163">
        <v>0</v>
      </c>
      <c r="AN618" s="163">
        <v>14</v>
      </c>
      <c r="AO618" s="163">
        <v>1</v>
      </c>
      <c r="AP618" s="163">
        <v>0</v>
      </c>
      <c r="AQ618" s="163">
        <v>1</v>
      </c>
      <c r="AR618" s="163">
        <v>2</v>
      </c>
      <c r="AS618" s="283">
        <v>8.1081080999999999E-2</v>
      </c>
      <c r="AT618" s="283">
        <v>0.18918918900000001</v>
      </c>
      <c r="AU618" s="283">
        <v>0.22641509000000001</v>
      </c>
      <c r="AV618" s="283">
        <v>0.41509434000000001</v>
      </c>
      <c r="AW618" s="283">
        <v>1.886792E-2</v>
      </c>
      <c r="AX618" s="283">
        <v>0.30188679000000002</v>
      </c>
      <c r="AY618" s="363">
        <v>110.65</v>
      </c>
      <c r="AZ618" s="283">
        <v>6.2730629999999996E-2</v>
      </c>
      <c r="BA618" s="283">
        <v>0.40384615299999999</v>
      </c>
      <c r="BB618" s="283">
        <v>0.26923076899999998</v>
      </c>
      <c r="BC618" s="283">
        <v>0.32692307599999998</v>
      </c>
      <c r="BD618" s="164">
        <v>0.33333333300000001</v>
      </c>
      <c r="BE618" s="164">
        <v>0.27272727200000002</v>
      </c>
      <c r="BF618" s="164">
        <v>0.34246575299999998</v>
      </c>
      <c r="BG618" s="164">
        <v>0.31818181800000001</v>
      </c>
      <c r="BH618" s="164">
        <v>0.66064757100000004</v>
      </c>
      <c r="BI618" s="164">
        <v>4.5454545999999998E-2</v>
      </c>
      <c r="BJ618" s="165">
        <v>29.366503269559399</v>
      </c>
      <c r="BK618" s="164">
        <v>0.299913280630764</v>
      </c>
      <c r="BL618" s="165">
        <v>-0.61142614182924604</v>
      </c>
      <c r="BM618" s="165">
        <v>8.0449511587908304</v>
      </c>
      <c r="BN618" s="165">
        <v>94.749494419689</v>
      </c>
      <c r="BO618" s="165">
        <v>-0.258519420619789</v>
      </c>
      <c r="BP618" s="165">
        <v>0.97193099558353402</v>
      </c>
      <c r="BQ618" s="165">
        <v>2.4731253578616101</v>
      </c>
      <c r="BR618" s="165">
        <v>0.52736273708844705</v>
      </c>
      <c r="BS618" s="289">
        <v>0.25541877194444401</v>
      </c>
      <c r="BT618" s="297"/>
      <c r="BU618" s="284"/>
      <c r="BV618" s="298"/>
      <c r="BW618" s="297"/>
      <c r="BX618" s="297"/>
      <c r="BY618" s="297"/>
      <c r="BZ618" s="297"/>
      <c r="CA618" s="284"/>
      <c r="CB618" s="298"/>
      <c r="CC618" s="297"/>
      <c r="CD618" s="284"/>
      <c r="CE618" s="352"/>
      <c r="CF618" s="298"/>
      <c r="CG618" s="297">
        <v>2</v>
      </c>
      <c r="CH618" s="284">
        <v>12</v>
      </c>
      <c r="CI618" s="352">
        <v>0</v>
      </c>
      <c r="CJ618" s="298">
        <v>-1</v>
      </c>
      <c r="CK618" s="297">
        <v>17</v>
      </c>
      <c r="CL618" s="284">
        <v>145</v>
      </c>
      <c r="CM618" s="352">
        <v>2</v>
      </c>
      <c r="CN618" s="298">
        <v>0</v>
      </c>
      <c r="CO618" s="297"/>
      <c r="CP618" s="284"/>
      <c r="CQ618" s="352"/>
      <c r="CR618" s="298"/>
      <c r="CS618" s="297">
        <v>1</v>
      </c>
      <c r="CT618" s="284">
        <v>1</v>
      </c>
      <c r="CU618" s="352">
        <v>0</v>
      </c>
      <c r="CV618" s="352">
        <v>0</v>
      </c>
      <c r="CW618" s="298">
        <v>0</v>
      </c>
      <c r="CX618" s="297"/>
      <c r="CY618" s="284"/>
      <c r="CZ618" s="352"/>
      <c r="DA618" s="352"/>
      <c r="DB618" s="298"/>
      <c r="DC618" s="297"/>
      <c r="DD618" s="284"/>
      <c r="DE618" s="352"/>
      <c r="DF618" s="352"/>
      <c r="DG618" s="298"/>
      <c r="DH618" s="320">
        <v>2</v>
      </c>
      <c r="DI618" s="319">
        <v>-0.52331614494323697</v>
      </c>
      <c r="DP618" s="165"/>
      <c r="DQ618" s="165"/>
      <c r="DR618" s="165"/>
      <c r="ED618" s="165"/>
      <c r="EE618" s="165"/>
      <c r="EF618" s="165"/>
      <c r="EG618" s="165"/>
      <c r="EH618" s="166"/>
      <c r="EI618" s="165"/>
      <c r="EJ618" s="164"/>
      <c r="EK618" s="164"/>
      <c r="EL618" s="283"/>
      <c r="EM618" s="283"/>
      <c r="EN618" s="283"/>
      <c r="EO618" s="283"/>
      <c r="EP618" s="283"/>
      <c r="EQ618" s="283"/>
      <c r="ER618" s="165"/>
      <c r="ES618" s="166"/>
      <c r="ET618" s="166"/>
      <c r="EU618" s="166"/>
      <c r="EV618" s="166"/>
      <c r="EW618" s="166"/>
      <c r="EX618" s="289"/>
    </row>
    <row r="619" spans="1:159" ht="13" customHeight="1">
      <c r="A619" s="160" t="s">
        <v>598</v>
      </c>
      <c r="B619" s="160">
        <v>9552</v>
      </c>
      <c r="C619" s="160">
        <v>13611</v>
      </c>
      <c r="D619" s="160">
        <v>605141</v>
      </c>
      <c r="E619" s="160" t="s">
        <v>15</v>
      </c>
      <c r="G619" s="175"/>
      <c r="H619" s="168" t="s">
        <v>832</v>
      </c>
      <c r="I619" s="169" t="s">
        <v>833</v>
      </c>
      <c r="J619" s="170">
        <v>31</v>
      </c>
      <c r="K619" s="161">
        <v>6</v>
      </c>
      <c r="L619" s="161" t="s">
        <v>837</v>
      </c>
      <c r="Z619" s="163">
        <v>116</v>
      </c>
      <c r="AA619" s="163">
        <v>516</v>
      </c>
      <c r="AB619" s="163">
        <v>450</v>
      </c>
      <c r="AC619" s="163">
        <v>130</v>
      </c>
      <c r="AD619" s="163">
        <v>82</v>
      </c>
      <c r="AE619" s="163">
        <v>24</v>
      </c>
      <c r="AF619" s="163">
        <v>5</v>
      </c>
      <c r="AG619" s="163">
        <v>19</v>
      </c>
      <c r="AH619" s="163">
        <v>75</v>
      </c>
      <c r="AI619" s="163">
        <v>75</v>
      </c>
      <c r="AJ619" s="163">
        <v>16</v>
      </c>
      <c r="AK619" s="163">
        <v>2</v>
      </c>
      <c r="AL619" s="163">
        <v>61</v>
      </c>
      <c r="AM619" s="163">
        <v>2</v>
      </c>
      <c r="AN619" s="163">
        <v>57</v>
      </c>
      <c r="AO619" s="163">
        <v>1</v>
      </c>
      <c r="AP619" s="163">
        <v>4</v>
      </c>
      <c r="AQ619" s="163">
        <v>0</v>
      </c>
      <c r="AR619" s="163">
        <v>10</v>
      </c>
      <c r="AS619" s="283">
        <v>0.118217054</v>
      </c>
      <c r="AT619" s="283">
        <v>0.110465116</v>
      </c>
      <c r="AU619" s="283">
        <v>0.35012594000000002</v>
      </c>
      <c r="AV619" s="283">
        <v>0.24685139</v>
      </c>
      <c r="AW619" s="283">
        <v>6.0453399999999997E-2</v>
      </c>
      <c r="AX619" s="283">
        <v>0.39294709999999999</v>
      </c>
      <c r="AY619" s="363">
        <v>109.38</v>
      </c>
      <c r="AZ619" s="283">
        <v>5.6152340000000002E-2</v>
      </c>
      <c r="BA619" s="283">
        <v>0.26952141000000002</v>
      </c>
      <c r="BB619" s="283">
        <v>0.24433249300000001</v>
      </c>
      <c r="BC619" s="283">
        <v>0.486146095</v>
      </c>
      <c r="BD619" s="164">
        <v>0.29365079300000002</v>
      </c>
      <c r="BE619" s="164">
        <v>0.28888888800000001</v>
      </c>
      <c r="BF619" s="164">
        <v>0.37209302300000002</v>
      </c>
      <c r="BG619" s="164">
        <v>0.49111111099999999</v>
      </c>
      <c r="BH619" s="164">
        <v>0.86320413399999996</v>
      </c>
      <c r="BI619" s="164">
        <v>0.20222222300000001</v>
      </c>
      <c r="BJ619" s="165">
        <v>128.74187399338399</v>
      </c>
      <c r="BK619" s="164">
        <v>0.37096895155739601</v>
      </c>
      <c r="BL619" s="165">
        <v>25.246529576819899</v>
      </c>
      <c r="BM619" s="165">
        <v>85.607214537900404</v>
      </c>
      <c r="BN619" s="165">
        <v>141.05249143299699</v>
      </c>
      <c r="BO619" s="165">
        <v>-5.6936321948688001E-2</v>
      </c>
      <c r="BP619" s="165">
        <v>0.58936856687068895</v>
      </c>
      <c r="BQ619" s="165">
        <v>42.445484878946601</v>
      </c>
      <c r="BR619" s="165">
        <v>25.9202618426499</v>
      </c>
      <c r="BS619" s="289">
        <v>4.3836733095248297</v>
      </c>
      <c r="BT619" s="297"/>
      <c r="BU619" s="284"/>
      <c r="BV619" s="298"/>
      <c r="BW619" s="297"/>
      <c r="BX619" s="297"/>
      <c r="BY619" s="297"/>
      <c r="BZ619" s="297"/>
      <c r="CA619" s="284"/>
      <c r="CB619" s="298"/>
      <c r="CC619" s="297"/>
      <c r="CD619" s="284"/>
      <c r="CE619" s="352"/>
      <c r="CF619" s="298"/>
      <c r="CG619" s="297">
        <v>18</v>
      </c>
      <c r="CH619" s="284">
        <v>105</v>
      </c>
      <c r="CI619" s="352">
        <v>-1</v>
      </c>
      <c r="CJ619" s="298">
        <v>0</v>
      </c>
      <c r="CK619" s="297"/>
      <c r="CL619" s="284"/>
      <c r="CM619" s="352"/>
      <c r="CN619" s="298"/>
      <c r="CO619" s="297">
        <v>65</v>
      </c>
      <c r="CP619" s="284">
        <v>531.1</v>
      </c>
      <c r="CQ619" s="352">
        <v>3</v>
      </c>
      <c r="CR619" s="298">
        <v>-4</v>
      </c>
      <c r="CS619" s="297"/>
      <c r="CT619" s="284"/>
      <c r="CU619" s="352"/>
      <c r="CV619" s="352"/>
      <c r="CW619" s="298"/>
      <c r="CX619" s="297"/>
      <c r="CY619" s="284"/>
      <c r="CZ619" s="352"/>
      <c r="DA619" s="352"/>
      <c r="DB619" s="298"/>
      <c r="DC619" s="297">
        <v>42</v>
      </c>
      <c r="DD619" s="284">
        <v>335</v>
      </c>
      <c r="DE619" s="352">
        <v>-1</v>
      </c>
      <c r="DF619" s="352">
        <v>0</v>
      </c>
      <c r="DG619" s="298">
        <v>1</v>
      </c>
      <c r="DH619" s="320">
        <v>1</v>
      </c>
      <c r="DI619" s="319">
        <v>-0.63370382785797097</v>
      </c>
      <c r="DP619" s="165"/>
      <c r="DQ619" s="165"/>
      <c r="DR619" s="165"/>
      <c r="ED619" s="165"/>
      <c r="EE619" s="165"/>
      <c r="EF619" s="165"/>
      <c r="EG619" s="165"/>
      <c r="EH619" s="166"/>
      <c r="EI619" s="165"/>
      <c r="EJ619" s="164"/>
      <c r="EK619" s="164"/>
      <c r="EL619" s="283"/>
      <c r="EM619" s="283"/>
      <c r="EN619" s="283"/>
      <c r="EO619" s="283"/>
      <c r="EP619" s="283"/>
      <c r="EQ619" s="283"/>
      <c r="ER619" s="165"/>
      <c r="ES619" s="166"/>
      <c r="ET619" s="166"/>
      <c r="EU619" s="166"/>
      <c r="EV619" s="166"/>
      <c r="EW619" s="166"/>
      <c r="EX619" s="289"/>
      <c r="EY619" s="292"/>
    </row>
    <row r="620" spans="1:159" ht="13" customHeight="1">
      <c r="A620" s="160" t="s">
        <v>598</v>
      </c>
      <c r="B620" s="160">
        <v>9751</v>
      </c>
      <c r="C620" s="160">
        <v>12147</v>
      </c>
      <c r="D620" s="160">
        <v>605113</v>
      </c>
      <c r="E620" s="160" t="s">
        <v>3331</v>
      </c>
      <c r="G620" s="175"/>
      <c r="H620" s="168" t="s">
        <v>685</v>
      </c>
      <c r="I620" s="169" t="s">
        <v>220</v>
      </c>
      <c r="J620" s="170">
        <v>34</v>
      </c>
      <c r="K620" s="161">
        <v>6</v>
      </c>
      <c r="L620" s="161" t="s">
        <v>837</v>
      </c>
      <c r="Z620" s="163">
        <v>71</v>
      </c>
      <c r="AA620" s="163">
        <v>228</v>
      </c>
      <c r="AB620" s="163">
        <v>210</v>
      </c>
      <c r="AC620" s="163">
        <v>48</v>
      </c>
      <c r="AD620" s="163">
        <v>39</v>
      </c>
      <c r="AE620" s="163">
        <v>6</v>
      </c>
      <c r="AF620" s="163">
        <v>1</v>
      </c>
      <c r="AG620" s="163">
        <v>2</v>
      </c>
      <c r="AH620" s="163">
        <v>20</v>
      </c>
      <c r="AI620" s="163">
        <v>17</v>
      </c>
      <c r="AJ620" s="163">
        <v>2</v>
      </c>
      <c r="AK620" s="163">
        <v>1</v>
      </c>
      <c r="AL620" s="163">
        <v>11</v>
      </c>
      <c r="AM620" s="163">
        <v>0</v>
      </c>
      <c r="AN620" s="163">
        <v>51</v>
      </c>
      <c r="AO620" s="163">
        <v>1</v>
      </c>
      <c r="AP620" s="163">
        <v>3</v>
      </c>
      <c r="AQ620" s="163">
        <v>3</v>
      </c>
      <c r="AR620" s="163">
        <v>6</v>
      </c>
      <c r="AS620" s="283">
        <v>4.8245613999999999E-2</v>
      </c>
      <c r="AT620" s="283">
        <v>0.22368420999999999</v>
      </c>
      <c r="AU620" s="283">
        <v>0.4</v>
      </c>
      <c r="AV620" s="283">
        <v>0.17575758</v>
      </c>
      <c r="AW620" s="283">
        <v>3.0303030000000002E-2</v>
      </c>
      <c r="AX620" s="283">
        <v>0.23030302999999999</v>
      </c>
      <c r="AY620" s="363">
        <v>104.205</v>
      </c>
      <c r="AZ620" s="283">
        <v>0.12793426999999999</v>
      </c>
      <c r="BA620" s="283">
        <v>0.43949044500000001</v>
      </c>
      <c r="BB620" s="283">
        <v>0.17197452199999999</v>
      </c>
      <c r="BC620" s="283">
        <v>0.38853503099999998</v>
      </c>
      <c r="BD620" s="164">
        <v>0.28749999999999998</v>
      </c>
      <c r="BE620" s="164">
        <v>0.22857142799999999</v>
      </c>
      <c r="BF620" s="164">
        <v>0.266666666</v>
      </c>
      <c r="BG620" s="164">
        <v>0.29523809499999998</v>
      </c>
      <c r="BH620" s="164">
        <v>0.56190476099999997</v>
      </c>
      <c r="BI620" s="164">
        <v>6.6666666999999999E-2</v>
      </c>
      <c r="BJ620" s="165">
        <v>42.442375908851197</v>
      </c>
      <c r="BK620" s="164">
        <v>0.24845846520529799</v>
      </c>
      <c r="BL620" s="165">
        <v>-11.3051430955101</v>
      </c>
      <c r="BM620" s="165">
        <v>15.365857236129999</v>
      </c>
      <c r="BN620" s="165">
        <v>58.935273248680801</v>
      </c>
      <c r="BO620" s="165">
        <v>0.30134295031380198</v>
      </c>
      <c r="BP620" s="165">
        <v>-0.49512767419219</v>
      </c>
      <c r="BQ620" s="165">
        <v>4.7749215299690997</v>
      </c>
      <c r="BR620" s="165">
        <v>-11.691183846401101</v>
      </c>
      <c r="BS620" s="289">
        <v>0.49314305457218099</v>
      </c>
      <c r="BT620" s="297"/>
      <c r="BU620" s="284"/>
      <c r="BV620" s="298"/>
      <c r="BW620" s="297"/>
      <c r="BX620" s="297"/>
      <c r="BY620" s="297"/>
      <c r="BZ620" s="297"/>
      <c r="CA620" s="284"/>
      <c r="CB620" s="298"/>
      <c r="CC620" s="297"/>
      <c r="CD620" s="284"/>
      <c r="CE620" s="352"/>
      <c r="CF620" s="298"/>
      <c r="CG620" s="297">
        <v>1</v>
      </c>
      <c r="CH620" s="284">
        <v>9</v>
      </c>
      <c r="CI620" s="352">
        <v>0</v>
      </c>
      <c r="CJ620" s="298"/>
      <c r="CK620" s="297"/>
      <c r="CL620" s="284"/>
      <c r="CM620" s="352"/>
      <c r="CN620" s="298"/>
      <c r="CO620" s="297">
        <v>67</v>
      </c>
      <c r="CP620" s="284">
        <v>546.1</v>
      </c>
      <c r="CQ620" s="352">
        <v>0</v>
      </c>
      <c r="CR620" s="298">
        <v>8</v>
      </c>
      <c r="CS620" s="297"/>
      <c r="CT620" s="284"/>
      <c r="CU620" s="352"/>
      <c r="CV620" s="352"/>
      <c r="CW620" s="298"/>
      <c r="CX620" s="297"/>
      <c r="CY620" s="284"/>
      <c r="CZ620" s="352"/>
      <c r="DA620" s="352"/>
      <c r="DB620" s="298"/>
      <c r="DC620" s="297"/>
      <c r="DD620" s="284"/>
      <c r="DE620" s="352"/>
      <c r="DF620" s="352"/>
      <c r="DG620" s="298"/>
      <c r="DH620" s="320">
        <v>0</v>
      </c>
      <c r="DI620" s="319">
        <v>8.8842539712786603</v>
      </c>
      <c r="DP620" s="165"/>
      <c r="DQ620" s="165"/>
      <c r="DR620" s="165"/>
      <c r="ED620" s="165"/>
      <c r="EE620" s="165"/>
      <c r="EF620" s="165"/>
      <c r="EG620" s="165"/>
      <c r="EH620" s="166"/>
      <c r="EI620" s="165"/>
      <c r="EJ620" s="164"/>
      <c r="EK620" s="164"/>
      <c r="EL620" s="283"/>
      <c r="EM620" s="283"/>
      <c r="EN620" s="283"/>
      <c r="EO620" s="283"/>
      <c r="EP620" s="283"/>
      <c r="EQ620" s="283"/>
      <c r="ER620" s="165"/>
      <c r="ES620" s="166"/>
      <c r="ET620" s="166"/>
      <c r="EU620" s="166"/>
      <c r="EV620" s="166"/>
      <c r="EW620" s="166"/>
      <c r="EX620" s="289"/>
    </row>
    <row r="621" spans="1:159" ht="13" customHeight="1">
      <c r="A621" s="160" t="s">
        <v>598</v>
      </c>
      <c r="B621" s="160">
        <v>11348</v>
      </c>
      <c r="C621" s="160">
        <v>19354</v>
      </c>
      <c r="D621" s="160">
        <v>670042</v>
      </c>
      <c r="E621" s="160" t="s">
        <v>598</v>
      </c>
      <c r="G621" s="175"/>
      <c r="H621" s="162" t="s">
        <v>1863</v>
      </c>
      <c r="I621" s="162" t="s">
        <v>106</v>
      </c>
      <c r="J621" s="161">
        <v>29</v>
      </c>
      <c r="K621" s="161">
        <v>7</v>
      </c>
      <c r="L621" s="161" t="s">
        <v>46</v>
      </c>
      <c r="Z621" s="163">
        <v>137</v>
      </c>
      <c r="AA621" s="163">
        <v>455</v>
      </c>
      <c r="AB621" s="163">
        <v>404</v>
      </c>
      <c r="AC621" s="163">
        <v>98</v>
      </c>
      <c r="AD621" s="163">
        <v>55</v>
      </c>
      <c r="AE621" s="163">
        <v>19</v>
      </c>
      <c r="AF621" s="163">
        <v>2</v>
      </c>
      <c r="AG621" s="163">
        <v>22</v>
      </c>
      <c r="AH621" s="163">
        <v>58</v>
      </c>
      <c r="AI621" s="163">
        <v>58</v>
      </c>
      <c r="AJ621" s="163">
        <v>11</v>
      </c>
      <c r="AK621" s="163">
        <v>2</v>
      </c>
      <c r="AL621" s="163">
        <v>27</v>
      </c>
      <c r="AM621" s="163">
        <v>0</v>
      </c>
      <c r="AN621" s="163">
        <v>135</v>
      </c>
      <c r="AO621" s="163">
        <v>20</v>
      </c>
      <c r="AP621" s="163">
        <v>2</v>
      </c>
      <c r="AQ621" s="163">
        <v>2</v>
      </c>
      <c r="AR621" s="163">
        <v>2</v>
      </c>
      <c r="AS621" s="283">
        <v>5.9340658999999997E-2</v>
      </c>
      <c r="AT621" s="283">
        <v>0.29670329600000001</v>
      </c>
      <c r="AU621" s="283">
        <v>0.44322344000000002</v>
      </c>
      <c r="AV621" s="283">
        <v>0.22710622999999999</v>
      </c>
      <c r="AW621" s="283">
        <v>0.10989011</v>
      </c>
      <c r="AX621" s="283">
        <v>0.41758242000000001</v>
      </c>
      <c r="AY621" s="363">
        <v>115.432</v>
      </c>
      <c r="AZ621" s="283">
        <v>0.17036172999999999</v>
      </c>
      <c r="BA621" s="283">
        <v>0.44061302600000002</v>
      </c>
      <c r="BB621" s="283">
        <v>0.187739463</v>
      </c>
      <c r="BC621" s="283">
        <v>0.37164750899999999</v>
      </c>
      <c r="BD621" s="164">
        <v>0.305220883</v>
      </c>
      <c r="BE621" s="164">
        <v>0.24257425699999999</v>
      </c>
      <c r="BF621" s="164">
        <v>0.32008829999999999</v>
      </c>
      <c r="BG621" s="164">
        <v>0.46287128700000002</v>
      </c>
      <c r="BH621" s="164">
        <v>0.78295958700000001</v>
      </c>
      <c r="BI621" s="164">
        <v>0.22029703</v>
      </c>
      <c r="BJ621" s="165">
        <v>142.32577423101301</v>
      </c>
      <c r="BK621" s="164">
        <v>0.33909535460651002</v>
      </c>
      <c r="BL621" s="165">
        <v>10.589481511795</v>
      </c>
      <c r="BM621" s="165">
        <v>63.814504103445501</v>
      </c>
      <c r="BN621" s="165">
        <v>128.69672720585001</v>
      </c>
      <c r="BO621" s="165">
        <v>-0.400315959725764</v>
      </c>
      <c r="BP621" s="165">
        <v>0.38862083852291102</v>
      </c>
      <c r="BQ621" s="165">
        <v>22.0716667379616</v>
      </c>
      <c r="BR621" s="165">
        <v>15.3285787270302</v>
      </c>
      <c r="BS621" s="289">
        <v>2.2795116289016901</v>
      </c>
      <c r="BT621" s="297"/>
      <c r="BU621" s="284"/>
      <c r="BV621" s="298"/>
      <c r="BW621" s="297"/>
      <c r="BX621" s="297"/>
      <c r="BY621" s="297"/>
      <c r="BZ621" s="297"/>
      <c r="CA621" s="284"/>
      <c r="CB621" s="298"/>
      <c r="CC621" s="297">
        <v>40</v>
      </c>
      <c r="CD621" s="284">
        <v>266</v>
      </c>
      <c r="CE621" s="352">
        <v>1</v>
      </c>
      <c r="CF621" s="298">
        <v>-3</v>
      </c>
      <c r="CG621" s="297"/>
      <c r="CH621" s="284"/>
      <c r="CI621" s="352"/>
      <c r="CJ621" s="298"/>
      <c r="CK621" s="297"/>
      <c r="CL621" s="284"/>
      <c r="CM621" s="352"/>
      <c r="CN621" s="298"/>
      <c r="CO621" s="297"/>
      <c r="CP621" s="284"/>
      <c r="CQ621" s="352"/>
      <c r="CR621" s="298"/>
      <c r="CS621" s="297">
        <v>60</v>
      </c>
      <c r="CT621" s="284">
        <v>423.2</v>
      </c>
      <c r="CU621" s="352">
        <v>1</v>
      </c>
      <c r="CV621" s="352">
        <v>-1</v>
      </c>
      <c r="CW621" s="298">
        <v>-2</v>
      </c>
      <c r="CX621" s="297">
        <v>9</v>
      </c>
      <c r="CY621" s="284">
        <v>48</v>
      </c>
      <c r="CZ621" s="352">
        <v>0</v>
      </c>
      <c r="DA621" s="352">
        <v>1</v>
      </c>
      <c r="DB621" s="298">
        <v>0</v>
      </c>
      <c r="DC621" s="297">
        <v>36</v>
      </c>
      <c r="DD621" s="284">
        <v>218.1</v>
      </c>
      <c r="DE621" s="352">
        <v>2</v>
      </c>
      <c r="DF621" s="352">
        <v>-2</v>
      </c>
      <c r="DG621" s="298">
        <v>2</v>
      </c>
      <c r="DH621" s="320">
        <v>4</v>
      </c>
      <c r="DI621" s="319">
        <v>-8.4384098052978498</v>
      </c>
      <c r="DP621" s="165"/>
      <c r="DQ621" s="165"/>
      <c r="DR621" s="165"/>
      <c r="ED621" s="165"/>
      <c r="EE621" s="165"/>
      <c r="EF621" s="165"/>
      <c r="EG621" s="165"/>
      <c r="EH621" s="166"/>
      <c r="EI621" s="165"/>
      <c r="EJ621" s="164"/>
      <c r="EK621" s="164"/>
      <c r="EL621" s="283"/>
      <c r="EM621" s="283"/>
      <c r="EN621" s="283"/>
      <c r="EO621" s="283"/>
      <c r="EP621" s="283"/>
      <c r="EQ621" s="283"/>
      <c r="ER621" s="165"/>
      <c r="ES621" s="166"/>
      <c r="ET621" s="166"/>
      <c r="EU621" s="166"/>
      <c r="EV621" s="166"/>
      <c r="EW621" s="166"/>
      <c r="EX621" s="289"/>
      <c r="EY621" s="292"/>
    </row>
    <row r="622" spans="1:159" ht="13" customHeight="1">
      <c r="A622" s="160" t="s">
        <v>598</v>
      </c>
      <c r="B622" s="160">
        <v>10870</v>
      </c>
      <c r="C622" s="160">
        <v>19983</v>
      </c>
      <c r="D622" s="160">
        <v>668843</v>
      </c>
      <c r="E622" s="160" t="s">
        <v>188</v>
      </c>
      <c r="G622" s="175"/>
      <c r="H622" s="162" t="s">
        <v>2920</v>
      </c>
      <c r="I622" s="162" t="s">
        <v>996</v>
      </c>
      <c r="J622" s="160">
        <v>27</v>
      </c>
      <c r="K622" s="161">
        <v>7</v>
      </c>
      <c r="L622" s="161" t="s">
        <v>46</v>
      </c>
      <c r="Z622" s="163">
        <v>5</v>
      </c>
      <c r="AA622" s="163">
        <v>8</v>
      </c>
      <c r="AB622" s="163">
        <v>8</v>
      </c>
      <c r="AC622" s="163">
        <v>2</v>
      </c>
      <c r="AD622" s="163">
        <v>2</v>
      </c>
      <c r="AE622" s="163">
        <v>0</v>
      </c>
      <c r="AF622" s="163">
        <v>0</v>
      </c>
      <c r="AG622" s="163">
        <v>0</v>
      </c>
      <c r="AH622" s="163">
        <v>1</v>
      </c>
      <c r="AI622" s="163">
        <v>0</v>
      </c>
      <c r="AJ622" s="163">
        <v>1</v>
      </c>
      <c r="AK622" s="163">
        <v>0</v>
      </c>
      <c r="AL622" s="163">
        <v>0</v>
      </c>
      <c r="AM622" s="163">
        <v>0</v>
      </c>
      <c r="AN622" s="163">
        <v>2</v>
      </c>
      <c r="AO622" s="163">
        <v>0</v>
      </c>
      <c r="AP622" s="163">
        <v>0</v>
      </c>
      <c r="AQ622" s="163">
        <v>0</v>
      </c>
      <c r="AR622" s="163">
        <v>0</v>
      </c>
      <c r="AS622" s="283">
        <v>0</v>
      </c>
      <c r="AT622" s="283">
        <v>0.25</v>
      </c>
      <c r="AU622" s="283">
        <v>0.5</v>
      </c>
      <c r="AV622" s="283">
        <v>0</v>
      </c>
      <c r="AW622" s="283">
        <v>0</v>
      </c>
      <c r="AX622" s="283">
        <v>0.16666666999999999</v>
      </c>
      <c r="AY622" s="363">
        <v>97.087599999999995</v>
      </c>
      <c r="AZ622" s="283">
        <v>0.16</v>
      </c>
      <c r="BA622" s="283">
        <v>0.5</v>
      </c>
      <c r="BB622" s="283">
        <v>0.16666666599999999</v>
      </c>
      <c r="BC622" s="283">
        <v>0.33333333300000001</v>
      </c>
      <c r="BD622" s="164">
        <v>0.33333333300000001</v>
      </c>
      <c r="BE622" s="164">
        <v>0.25</v>
      </c>
      <c r="BF622" s="164">
        <v>0.25</v>
      </c>
      <c r="BG622" s="164">
        <v>0.25</v>
      </c>
      <c r="BH622" s="164">
        <v>0.5</v>
      </c>
      <c r="BI622" s="164">
        <v>0</v>
      </c>
      <c r="BJ622" s="165">
        <v>0</v>
      </c>
      <c r="BK622" s="164">
        <v>0.220427677035331</v>
      </c>
      <c r="BL622" s="165">
        <v>-0.57789866440078597</v>
      </c>
      <c r="BM622" s="165">
        <v>0.35792590863922202</v>
      </c>
      <c r="BN622" s="165">
        <v>31.554986946216999</v>
      </c>
      <c r="BO622" s="165">
        <v>-2.4505524812679799E-2</v>
      </c>
      <c r="BP622" s="165">
        <v>0.18388197361491601</v>
      </c>
      <c r="BQ622" s="165">
        <v>-0.64464620710430998</v>
      </c>
      <c r="BR622" s="165">
        <v>-0.47089452319858899</v>
      </c>
      <c r="BS622" s="289">
        <v>-6.6577596656723997E-2</v>
      </c>
      <c r="BT622" s="297"/>
      <c r="BU622" s="284"/>
      <c r="BV622" s="298"/>
      <c r="BW622" s="297"/>
      <c r="BX622" s="297"/>
      <c r="BY622" s="297"/>
      <c r="BZ622" s="297"/>
      <c r="CA622" s="284"/>
      <c r="CB622" s="298"/>
      <c r="CC622" s="297"/>
      <c r="CD622" s="284"/>
      <c r="CE622" s="352"/>
      <c r="CF622" s="298"/>
      <c r="CG622" s="297"/>
      <c r="CH622" s="284"/>
      <c r="CI622" s="352"/>
      <c r="CJ622" s="298"/>
      <c r="CK622" s="297"/>
      <c r="CL622" s="284"/>
      <c r="CM622" s="352"/>
      <c r="CN622" s="298"/>
      <c r="CO622" s="297"/>
      <c r="CP622" s="284"/>
      <c r="CQ622" s="352"/>
      <c r="CR622" s="298"/>
      <c r="CS622" s="297">
        <v>1</v>
      </c>
      <c r="CT622" s="284">
        <v>6</v>
      </c>
      <c r="CU622" s="352">
        <v>0</v>
      </c>
      <c r="CV622" s="352">
        <v>0</v>
      </c>
      <c r="CW622" s="298">
        <v>0</v>
      </c>
      <c r="CX622" s="297"/>
      <c r="CY622" s="284"/>
      <c r="CZ622" s="352"/>
      <c r="DA622" s="352"/>
      <c r="DB622" s="298"/>
      <c r="DC622" s="297"/>
      <c r="DD622" s="284"/>
      <c r="DE622" s="352"/>
      <c r="DF622" s="352"/>
      <c r="DG622" s="298"/>
      <c r="DH622" s="320">
        <v>0</v>
      </c>
      <c r="DI622" s="319">
        <v>-0.43978155776858302</v>
      </c>
      <c r="DP622" s="165"/>
      <c r="DQ622" s="165"/>
      <c r="DR622" s="165"/>
      <c r="ED622" s="165"/>
      <c r="EE622" s="165"/>
      <c r="EF622" s="165"/>
      <c r="EG622" s="165"/>
      <c r="EH622" s="166"/>
      <c r="EI622" s="165"/>
      <c r="EJ622" s="164"/>
      <c r="EK622" s="164"/>
      <c r="EL622" s="283"/>
      <c r="EM622" s="283"/>
      <c r="EN622" s="283"/>
      <c r="EO622" s="283"/>
      <c r="EP622" s="283"/>
      <c r="EQ622" s="283"/>
      <c r="ER622" s="165"/>
      <c r="ES622" s="166"/>
      <c r="ET622" s="166"/>
      <c r="EU622" s="166"/>
      <c r="EV622" s="166"/>
      <c r="EW622" s="166"/>
      <c r="EX622" s="289"/>
    </row>
    <row r="623" spans="1:159" ht="13" customHeight="1">
      <c r="A623" s="160" t="s">
        <v>598</v>
      </c>
      <c r="B623" s="160">
        <v>10227</v>
      </c>
      <c r="C623" s="160">
        <v>18363</v>
      </c>
      <c r="D623" s="160">
        <v>645302</v>
      </c>
      <c r="E623" s="160" t="s">
        <v>3331</v>
      </c>
      <c r="G623" s="175"/>
      <c r="H623" s="168" t="s">
        <v>914</v>
      </c>
      <c r="I623" s="169" t="s">
        <v>177</v>
      </c>
      <c r="J623" s="170">
        <v>27</v>
      </c>
      <c r="K623" s="161">
        <v>8</v>
      </c>
      <c r="L623" s="161" t="s">
        <v>837</v>
      </c>
      <c r="Z623" s="163">
        <v>91</v>
      </c>
      <c r="AA623" s="163">
        <v>295</v>
      </c>
      <c r="AB623" s="163">
        <v>254</v>
      </c>
      <c r="AC623" s="163">
        <v>78</v>
      </c>
      <c r="AD623" s="163">
        <v>54</v>
      </c>
      <c r="AE623" s="163">
        <v>20</v>
      </c>
      <c r="AF623" s="163">
        <v>0</v>
      </c>
      <c r="AG623" s="163">
        <v>4</v>
      </c>
      <c r="AH623" s="163">
        <v>44</v>
      </c>
      <c r="AI623" s="163">
        <v>28</v>
      </c>
      <c r="AJ623" s="163">
        <v>34</v>
      </c>
      <c r="AK623" s="163">
        <v>2</v>
      </c>
      <c r="AL623" s="163">
        <v>21</v>
      </c>
      <c r="AM623" s="163">
        <v>0</v>
      </c>
      <c r="AN623" s="163">
        <v>53</v>
      </c>
      <c r="AO623" s="163">
        <v>11</v>
      </c>
      <c r="AP623" s="163">
        <v>3</v>
      </c>
      <c r="AQ623" s="163">
        <v>6</v>
      </c>
      <c r="AR623" s="163">
        <v>2</v>
      </c>
      <c r="AS623" s="283">
        <v>7.1186440000000004E-2</v>
      </c>
      <c r="AT623" s="283">
        <v>0.17966101600000001</v>
      </c>
      <c r="AU623" s="283">
        <v>0.49523810000000001</v>
      </c>
      <c r="AV623" s="283">
        <v>0.2047619</v>
      </c>
      <c r="AW623" s="283">
        <v>6.1904760000000003E-2</v>
      </c>
      <c r="AX623" s="283">
        <v>0.28571428999999998</v>
      </c>
      <c r="AY623" s="363">
        <v>109.818</v>
      </c>
      <c r="AZ623" s="283">
        <v>0.12438786</v>
      </c>
      <c r="BA623" s="283">
        <v>0.40526315699999998</v>
      </c>
      <c r="BB623" s="283">
        <v>0.24210526299999999</v>
      </c>
      <c r="BC623" s="283">
        <v>0.352631578</v>
      </c>
      <c r="BD623" s="164">
        <v>0.37</v>
      </c>
      <c r="BE623" s="164">
        <v>0.30708661399999998</v>
      </c>
      <c r="BF623" s="164">
        <v>0.38062283699999999</v>
      </c>
      <c r="BG623" s="164">
        <v>0.433070866</v>
      </c>
      <c r="BH623" s="164">
        <v>0.81369370299999999</v>
      </c>
      <c r="BI623" s="164">
        <v>0.12598425199999999</v>
      </c>
      <c r="BJ623" s="165">
        <v>81.393771709731297</v>
      </c>
      <c r="BK623" s="164">
        <v>0.35741731122290799</v>
      </c>
      <c r="BL623" s="165">
        <v>11.1720413353927</v>
      </c>
      <c r="BM623" s="165">
        <v>45.680572466243099</v>
      </c>
      <c r="BN623" s="165">
        <v>140.71634928474899</v>
      </c>
      <c r="BO623" s="165">
        <v>-0.24477829522676001</v>
      </c>
      <c r="BP623" s="165">
        <v>7.0331635922193501</v>
      </c>
      <c r="BQ623" s="165">
        <v>30.011316173726701</v>
      </c>
      <c r="BR623" s="165">
        <v>20.663043351162202</v>
      </c>
      <c r="BS623" s="289">
        <v>3.0995005963456901</v>
      </c>
      <c r="BT623" s="297"/>
      <c r="BU623" s="284"/>
      <c r="BV623" s="298"/>
      <c r="BW623" s="297"/>
      <c r="BX623" s="297"/>
      <c r="BY623" s="297"/>
      <c r="BZ623" s="297"/>
      <c r="CA623" s="284"/>
      <c r="CB623" s="298"/>
      <c r="CC623" s="297"/>
      <c r="CD623" s="284"/>
      <c r="CE623" s="352"/>
      <c r="CF623" s="298"/>
      <c r="CG623" s="297"/>
      <c r="CH623" s="284"/>
      <c r="CI623" s="352"/>
      <c r="CJ623" s="298"/>
      <c r="CK623" s="297"/>
      <c r="CL623" s="284"/>
      <c r="CM623" s="352"/>
      <c r="CN623" s="298"/>
      <c r="CO623" s="297"/>
      <c r="CP623" s="284"/>
      <c r="CQ623" s="352"/>
      <c r="CR623" s="298"/>
      <c r="CS623" s="297">
        <v>20</v>
      </c>
      <c r="CT623" s="284">
        <v>103</v>
      </c>
      <c r="CU623" s="352">
        <v>1</v>
      </c>
      <c r="CV623" s="352">
        <v>0</v>
      </c>
      <c r="CW623" s="298">
        <v>0</v>
      </c>
      <c r="CX623" s="297">
        <v>38</v>
      </c>
      <c r="CY623" s="284">
        <v>263.10000000000002</v>
      </c>
      <c r="CZ623" s="352">
        <v>1</v>
      </c>
      <c r="DA623" s="352">
        <v>-1</v>
      </c>
      <c r="DB623" s="298">
        <v>1</v>
      </c>
      <c r="DC623" s="297">
        <v>34</v>
      </c>
      <c r="DD623" s="284">
        <v>241.1</v>
      </c>
      <c r="DE623" s="352">
        <v>2</v>
      </c>
      <c r="DF623" s="352">
        <v>2</v>
      </c>
      <c r="DG623" s="298">
        <v>0</v>
      </c>
      <c r="DH623" s="320">
        <v>4</v>
      </c>
      <c r="DI623" s="319">
        <v>-0.49097387492656702</v>
      </c>
      <c r="DP623" s="165"/>
      <c r="DQ623" s="165"/>
      <c r="DR623" s="165"/>
      <c r="ED623" s="165"/>
      <c r="EE623" s="165"/>
      <c r="EF623" s="165"/>
      <c r="EG623" s="165"/>
      <c r="EH623" s="166"/>
      <c r="EI623" s="165"/>
      <c r="EJ623" s="164"/>
      <c r="EK623" s="164"/>
      <c r="EL623" s="283"/>
      <c r="EM623" s="283"/>
      <c r="EN623" s="283"/>
      <c r="EO623" s="283"/>
      <c r="EP623" s="283"/>
      <c r="EQ623" s="283"/>
      <c r="ER623" s="165"/>
      <c r="ES623" s="166"/>
      <c r="ET623" s="166"/>
      <c r="EU623" s="166"/>
      <c r="EV623" s="166"/>
      <c r="EW623" s="166"/>
      <c r="EX623" s="289"/>
    </row>
    <row r="624" spans="1:159" ht="13" customHeight="1">
      <c r="A624" s="160" t="s">
        <v>598</v>
      </c>
      <c r="B624" s="160">
        <v>11471</v>
      </c>
      <c r="C624" s="160">
        <v>21614</v>
      </c>
      <c r="D624" s="160">
        <v>664728</v>
      </c>
      <c r="E624" s="160" t="s">
        <v>2170</v>
      </c>
      <c r="G624" s="175"/>
      <c r="H624" s="162" t="s">
        <v>2485</v>
      </c>
      <c r="I624" s="162" t="s">
        <v>547</v>
      </c>
      <c r="J624" s="161">
        <v>27</v>
      </c>
      <c r="K624" s="161">
        <v>8</v>
      </c>
      <c r="L624" s="161" t="s">
        <v>46</v>
      </c>
      <c r="Z624" s="163">
        <v>136</v>
      </c>
      <c r="AA624" s="163">
        <v>426</v>
      </c>
      <c r="AB624" s="163">
        <v>384</v>
      </c>
      <c r="AC624" s="163">
        <v>88</v>
      </c>
      <c r="AD624" s="163">
        <v>59</v>
      </c>
      <c r="AE624" s="163">
        <v>13</v>
      </c>
      <c r="AF624" s="163">
        <v>8</v>
      </c>
      <c r="AG624" s="163">
        <v>8</v>
      </c>
      <c r="AH624" s="163">
        <v>62</v>
      </c>
      <c r="AI624" s="163">
        <v>42</v>
      </c>
      <c r="AJ624" s="163">
        <v>11</v>
      </c>
      <c r="AK624" s="163">
        <v>2</v>
      </c>
      <c r="AL624" s="163">
        <v>27</v>
      </c>
      <c r="AM624" s="163">
        <v>0</v>
      </c>
      <c r="AN624" s="163">
        <v>88</v>
      </c>
      <c r="AO624" s="163">
        <v>5</v>
      </c>
      <c r="AP624" s="163">
        <v>2</v>
      </c>
      <c r="AQ624" s="163">
        <v>8</v>
      </c>
      <c r="AR624" s="163">
        <v>4</v>
      </c>
      <c r="AS624" s="283">
        <v>6.3380280999999997E-2</v>
      </c>
      <c r="AT624" s="283">
        <v>0.20657276899999999</v>
      </c>
      <c r="AU624" s="283">
        <v>0.40196078000000002</v>
      </c>
      <c r="AV624" s="283">
        <v>0.27124183000000002</v>
      </c>
      <c r="AW624" s="283">
        <v>3.9215689999999997E-2</v>
      </c>
      <c r="AX624" s="283">
        <v>0.36274509999999999</v>
      </c>
      <c r="AY624" s="363">
        <v>109.621</v>
      </c>
      <c r="AZ624" s="283">
        <v>7.6923080000000005E-2</v>
      </c>
      <c r="BA624" s="283">
        <v>0.49830508400000001</v>
      </c>
      <c r="BB624" s="283">
        <v>0.169491525</v>
      </c>
      <c r="BC624" s="283">
        <v>0.33220338900000002</v>
      </c>
      <c r="BD624" s="164">
        <v>0.27586206800000002</v>
      </c>
      <c r="BE624" s="164">
        <v>0.22916666599999999</v>
      </c>
      <c r="BF624" s="164">
        <v>0.28708133899999999</v>
      </c>
      <c r="BG624" s="164">
        <v>0.3671875</v>
      </c>
      <c r="BH624" s="164">
        <v>0.65426883899999999</v>
      </c>
      <c r="BI624" s="164">
        <v>0.13802083400000001</v>
      </c>
      <c r="BJ624" s="165">
        <v>89.170162934380997</v>
      </c>
      <c r="BK624" s="164">
        <v>0.286249698776947</v>
      </c>
      <c r="BL624" s="165">
        <v>-8.2046713441458508</v>
      </c>
      <c r="BM624" s="165">
        <v>41.627987170234597</v>
      </c>
      <c r="BN624" s="165">
        <v>80.675904894646294</v>
      </c>
      <c r="BO624" s="165">
        <v>1.3978145901541099</v>
      </c>
      <c r="BP624" s="165">
        <v>4.0570838525891304</v>
      </c>
      <c r="BQ624" s="165">
        <v>14.1168752714212</v>
      </c>
      <c r="BR624" s="165">
        <v>-5.3621238306012904</v>
      </c>
      <c r="BS624" s="289">
        <v>1.45795882689787</v>
      </c>
      <c r="BT624" s="297"/>
      <c r="BU624" s="284"/>
      <c r="BV624" s="298"/>
      <c r="BW624" s="297"/>
      <c r="BX624" s="297"/>
      <c r="BY624" s="297"/>
      <c r="BZ624" s="297"/>
      <c r="CA624" s="284"/>
      <c r="CB624" s="298"/>
      <c r="CC624" s="297"/>
      <c r="CD624" s="284"/>
      <c r="CE624" s="352"/>
      <c r="CF624" s="298"/>
      <c r="CG624" s="297"/>
      <c r="CH624" s="284"/>
      <c r="CI624" s="352"/>
      <c r="CJ624" s="298"/>
      <c r="CK624" s="297"/>
      <c r="CL624" s="284"/>
      <c r="CM624" s="352"/>
      <c r="CN624" s="298"/>
      <c r="CO624" s="297"/>
      <c r="CP624" s="284"/>
      <c r="CQ624" s="352"/>
      <c r="CR624" s="298"/>
      <c r="CS624" s="297"/>
      <c r="CT624" s="284"/>
      <c r="CU624" s="352"/>
      <c r="CV624" s="352"/>
      <c r="CW624" s="298"/>
      <c r="CX624" s="297">
        <v>135</v>
      </c>
      <c r="CY624" s="284">
        <v>1037.0999999999999</v>
      </c>
      <c r="CZ624" s="352">
        <v>5</v>
      </c>
      <c r="DA624" s="352">
        <v>10</v>
      </c>
      <c r="DB624" s="298">
        <v>-1</v>
      </c>
      <c r="DC624" s="297"/>
      <c r="DD624" s="284"/>
      <c r="DE624" s="352"/>
      <c r="DF624" s="352"/>
      <c r="DG624" s="298"/>
      <c r="DH624" s="320">
        <v>5</v>
      </c>
      <c r="DI624" s="319">
        <v>5.2651132345199496</v>
      </c>
      <c r="DP624" s="165"/>
      <c r="DQ624" s="165"/>
      <c r="DR624" s="165"/>
      <c r="ED624" s="165"/>
      <c r="EE624" s="165"/>
      <c r="EF624" s="165"/>
      <c r="EG624" s="165"/>
      <c r="EH624" s="166"/>
      <c r="EI624" s="165"/>
      <c r="EJ624" s="164"/>
      <c r="EK624" s="164"/>
      <c r="EL624" s="283"/>
      <c r="EM624" s="283"/>
      <c r="EN624" s="283"/>
      <c r="EO624" s="283"/>
      <c r="EP624" s="283"/>
      <c r="EQ624" s="283"/>
      <c r="ER624" s="165"/>
      <c r="ES624" s="166"/>
      <c r="ET624" s="166"/>
      <c r="EU624" s="166"/>
      <c r="EV624" s="166"/>
      <c r="EW624" s="166"/>
      <c r="EX624" s="289"/>
      <c r="FC624" s="167"/>
    </row>
    <row r="625" spans="1:272" ht="13" customHeight="1">
      <c r="A625" s="160" t="s">
        <v>598</v>
      </c>
      <c r="B625" s="160">
        <v>12731</v>
      </c>
      <c r="C625" s="160">
        <v>23772</v>
      </c>
      <c r="D625" s="160">
        <v>677800</v>
      </c>
      <c r="E625" s="160" t="s">
        <v>609</v>
      </c>
      <c r="G625" s="175"/>
      <c r="H625" s="162" t="s">
        <v>205</v>
      </c>
      <c r="I625" s="162" t="s">
        <v>3464</v>
      </c>
      <c r="J625" s="160">
        <v>25</v>
      </c>
      <c r="K625" s="161">
        <v>9</v>
      </c>
      <c r="L625" s="161" t="s">
        <v>46</v>
      </c>
      <c r="Z625" s="163">
        <v>132</v>
      </c>
      <c r="AA625" s="163">
        <v>447</v>
      </c>
      <c r="AB625" s="163">
        <v>399</v>
      </c>
      <c r="AC625" s="163">
        <v>101</v>
      </c>
      <c r="AD625" s="163">
        <v>51</v>
      </c>
      <c r="AE625" s="163">
        <v>33</v>
      </c>
      <c r="AF625" s="163">
        <v>2</v>
      </c>
      <c r="AG625" s="163">
        <v>15</v>
      </c>
      <c r="AH625" s="163">
        <v>59</v>
      </c>
      <c r="AI625" s="163">
        <v>58</v>
      </c>
      <c r="AJ625" s="163">
        <v>8</v>
      </c>
      <c r="AK625" s="163">
        <v>3</v>
      </c>
      <c r="AL625" s="163">
        <v>40</v>
      </c>
      <c r="AM625" s="163">
        <v>0</v>
      </c>
      <c r="AN625" s="163">
        <v>125</v>
      </c>
      <c r="AO625" s="163">
        <v>3</v>
      </c>
      <c r="AP625" s="163">
        <v>5</v>
      </c>
      <c r="AQ625" s="163">
        <v>0</v>
      </c>
      <c r="AR625" s="163">
        <v>7</v>
      </c>
      <c r="AS625" s="283">
        <v>8.9485458000000004E-2</v>
      </c>
      <c r="AT625" s="283">
        <v>0.27964205800000003</v>
      </c>
      <c r="AU625" s="283">
        <v>0.45161289999999998</v>
      </c>
      <c r="AV625" s="283">
        <v>0.24014336999999999</v>
      </c>
      <c r="AW625" s="283">
        <v>0.10752688000000001</v>
      </c>
      <c r="AX625" s="283">
        <v>0.49820788999999999</v>
      </c>
      <c r="AY625" s="363">
        <v>114.42700000000001</v>
      </c>
      <c r="AZ625" s="283">
        <v>0.12513842999999999</v>
      </c>
      <c r="BA625" s="283">
        <v>0.336917562</v>
      </c>
      <c r="BB625" s="283">
        <v>0.18996415699999999</v>
      </c>
      <c r="BC625" s="283">
        <v>0.47311827899999997</v>
      </c>
      <c r="BD625" s="164">
        <v>0.32575757500000002</v>
      </c>
      <c r="BE625" s="164">
        <v>0.25313283199999997</v>
      </c>
      <c r="BF625" s="164">
        <v>0.32214765099999998</v>
      </c>
      <c r="BG625" s="164">
        <v>0.45864661600000001</v>
      </c>
      <c r="BH625" s="164">
        <v>0.78079426699999999</v>
      </c>
      <c r="BI625" s="164">
        <v>0.205513784</v>
      </c>
      <c r="BJ625" s="165">
        <v>132.77486502176299</v>
      </c>
      <c r="BK625" s="164">
        <v>0.33560124473017</v>
      </c>
      <c r="BL625" s="165">
        <v>9.1462077778730801</v>
      </c>
      <c r="BM625" s="165">
        <v>61.435405796483501</v>
      </c>
      <c r="BN625" s="165">
        <v>114.063885637398</v>
      </c>
      <c r="BO625" s="165">
        <v>-0.59176720318068599</v>
      </c>
      <c r="BP625" s="165">
        <v>1.21832011640071</v>
      </c>
      <c r="BQ625" s="165">
        <v>29.468188550645799</v>
      </c>
      <c r="BR625" s="165">
        <v>8.4114591834102104</v>
      </c>
      <c r="BS625" s="289">
        <v>3.0434076085578101</v>
      </c>
      <c r="BT625" s="297"/>
      <c r="BU625" s="284"/>
      <c r="BV625" s="298"/>
      <c r="BW625" s="297"/>
      <c r="BX625" s="297"/>
      <c r="BY625" s="297"/>
      <c r="BZ625" s="297"/>
      <c r="CA625" s="284"/>
      <c r="CB625" s="298"/>
      <c r="CC625" s="297"/>
      <c r="CD625" s="284"/>
      <c r="CE625" s="352"/>
      <c r="CF625" s="298"/>
      <c r="CG625" s="297"/>
      <c r="CH625" s="284"/>
      <c r="CI625" s="352"/>
      <c r="CJ625" s="298"/>
      <c r="CK625" s="297"/>
      <c r="CL625" s="284"/>
      <c r="CM625" s="352"/>
      <c r="CN625" s="298"/>
      <c r="CO625" s="297"/>
      <c r="CP625" s="284"/>
      <c r="CQ625" s="352"/>
      <c r="CR625" s="298"/>
      <c r="CS625" s="297">
        <v>5</v>
      </c>
      <c r="CT625" s="284">
        <v>37</v>
      </c>
      <c r="CU625" s="352">
        <v>-1</v>
      </c>
      <c r="CV625" s="352">
        <v>0</v>
      </c>
      <c r="CW625" s="298">
        <v>0</v>
      </c>
      <c r="CX625" s="297">
        <v>1</v>
      </c>
      <c r="CY625" s="284">
        <v>2</v>
      </c>
      <c r="CZ625" s="352">
        <v>0</v>
      </c>
      <c r="DA625" s="352">
        <v>0</v>
      </c>
      <c r="DB625" s="298">
        <v>0</v>
      </c>
      <c r="DC625" s="297">
        <v>124</v>
      </c>
      <c r="DD625" s="284">
        <v>912.1</v>
      </c>
      <c r="DE625" s="352">
        <v>17</v>
      </c>
      <c r="DF625" s="352">
        <v>7</v>
      </c>
      <c r="DG625" s="298">
        <v>3</v>
      </c>
      <c r="DH625" s="320">
        <v>16</v>
      </c>
      <c r="DI625" s="319">
        <v>6.1421589851379297</v>
      </c>
      <c r="DP625" s="165"/>
      <c r="DQ625" s="165"/>
      <c r="DR625" s="165"/>
      <c r="ED625" s="165"/>
      <c r="EE625" s="165"/>
      <c r="EF625" s="165"/>
      <c r="EG625" s="165"/>
      <c r="EH625" s="166"/>
      <c r="EI625" s="165"/>
      <c r="EJ625" s="164"/>
      <c r="EK625" s="164"/>
      <c r="EL625" s="283"/>
      <c r="EM625" s="283"/>
      <c r="EN625" s="283"/>
      <c r="EO625" s="283"/>
      <c r="EP625" s="283"/>
      <c r="EQ625" s="283"/>
      <c r="ER625" s="165"/>
      <c r="ES625" s="166"/>
      <c r="ET625" s="166"/>
      <c r="EU625" s="166"/>
      <c r="EV625" s="166"/>
      <c r="EW625" s="166"/>
      <c r="EX625" s="289"/>
    </row>
    <row r="626" spans="1:272" ht="13" customHeight="1">
      <c r="A626" s="160" t="s">
        <v>598</v>
      </c>
      <c r="B626" s="160">
        <v>11999</v>
      </c>
      <c r="C626" s="160">
        <v>19818</v>
      </c>
      <c r="D626" s="160">
        <v>641943</v>
      </c>
      <c r="E626" s="160" t="s">
        <v>438</v>
      </c>
      <c r="G626" s="175"/>
      <c r="H626" s="162" t="s">
        <v>2395</v>
      </c>
      <c r="I626" s="162" t="s">
        <v>2298</v>
      </c>
      <c r="J626" s="161">
        <v>28</v>
      </c>
      <c r="K626" s="161">
        <v>9</v>
      </c>
      <c r="L626" s="161" t="s">
        <v>46</v>
      </c>
      <c r="Z626" s="163">
        <v>23</v>
      </c>
      <c r="AA626" s="163">
        <v>78</v>
      </c>
      <c r="AB626" s="163">
        <v>67</v>
      </c>
      <c r="AC626" s="163">
        <v>15</v>
      </c>
      <c r="AD626" s="163">
        <v>11</v>
      </c>
      <c r="AE626" s="163">
        <v>2</v>
      </c>
      <c r="AF626" s="163">
        <v>0</v>
      </c>
      <c r="AG626" s="163">
        <v>2</v>
      </c>
      <c r="AH626" s="163">
        <v>10</v>
      </c>
      <c r="AI626" s="163">
        <v>9</v>
      </c>
      <c r="AJ626" s="163">
        <v>1</v>
      </c>
      <c r="AK626" s="163">
        <v>0</v>
      </c>
      <c r="AL626" s="163">
        <v>10</v>
      </c>
      <c r="AM626" s="163">
        <v>0</v>
      </c>
      <c r="AN626" s="163">
        <v>12</v>
      </c>
      <c r="AO626" s="163">
        <v>1</v>
      </c>
      <c r="AP626" s="163">
        <v>0</v>
      </c>
      <c r="AQ626" s="163">
        <v>0</v>
      </c>
      <c r="AR626" s="163">
        <v>1</v>
      </c>
      <c r="AS626" s="283">
        <v>0.128205128</v>
      </c>
      <c r="AT626" s="283">
        <v>0.15384615300000001</v>
      </c>
      <c r="AU626" s="283">
        <v>0.43636364</v>
      </c>
      <c r="AV626" s="283">
        <v>0.27272727000000002</v>
      </c>
      <c r="AW626" s="283">
        <v>3.6363640000000003E-2</v>
      </c>
      <c r="AX626" s="283">
        <v>0.47272726999999998</v>
      </c>
      <c r="AY626" s="363">
        <v>108.4</v>
      </c>
      <c r="AZ626" s="283">
        <v>9.7087380000000001E-2</v>
      </c>
      <c r="BA626" s="283">
        <v>0.61818181800000005</v>
      </c>
      <c r="BB626" s="283">
        <v>0.127272727</v>
      </c>
      <c r="BC626" s="283">
        <v>0.254545454</v>
      </c>
      <c r="BD626" s="164">
        <v>0.24528301799999999</v>
      </c>
      <c r="BE626" s="164">
        <v>0.22388059699999999</v>
      </c>
      <c r="BF626" s="164">
        <v>0.33333333300000001</v>
      </c>
      <c r="BG626" s="164">
        <v>0.34328358199999998</v>
      </c>
      <c r="BH626" s="164">
        <v>0.67661691499999999</v>
      </c>
      <c r="BI626" s="164">
        <v>0.119402985</v>
      </c>
      <c r="BJ626" s="165">
        <v>76.016195555836504</v>
      </c>
      <c r="BK626" s="164">
        <v>0.30664655795464102</v>
      </c>
      <c r="BL626" s="165">
        <v>-0.22176701842697599</v>
      </c>
      <c r="BM626" s="165">
        <v>8.9025225687131009</v>
      </c>
      <c r="BN626" s="165">
        <v>93.473951811325307</v>
      </c>
      <c r="BO626" s="165">
        <v>-0.26350260167690698</v>
      </c>
      <c r="BP626" s="165">
        <v>-4.0373623371124198E-2</v>
      </c>
      <c r="BQ626" s="165">
        <v>1.1143515171773499</v>
      </c>
      <c r="BR626" s="165">
        <v>-0.64907763420494502</v>
      </c>
      <c r="BS626" s="289">
        <v>0.115087694656112</v>
      </c>
      <c r="BT626" s="297"/>
      <c r="BU626" s="284"/>
      <c r="BV626" s="298"/>
      <c r="BW626" s="297"/>
      <c r="BX626" s="297"/>
      <c r="BY626" s="297"/>
      <c r="BZ626" s="297"/>
      <c r="CA626" s="284"/>
      <c r="CB626" s="298"/>
      <c r="CC626" s="297"/>
      <c r="CD626" s="284"/>
      <c r="CE626" s="352"/>
      <c r="CF626" s="298"/>
      <c r="CG626" s="297"/>
      <c r="CH626" s="284"/>
      <c r="CI626" s="352"/>
      <c r="CJ626" s="298"/>
      <c r="CK626" s="297"/>
      <c r="CL626" s="284"/>
      <c r="CM626" s="352"/>
      <c r="CN626" s="298"/>
      <c r="CO626" s="297"/>
      <c r="CP626" s="284"/>
      <c r="CQ626" s="352"/>
      <c r="CR626" s="298"/>
      <c r="CS626" s="297">
        <v>3</v>
      </c>
      <c r="CT626" s="284">
        <v>21</v>
      </c>
      <c r="CU626" s="352">
        <v>0</v>
      </c>
      <c r="CV626" s="352">
        <v>0</v>
      </c>
      <c r="CW626" s="298">
        <v>0</v>
      </c>
      <c r="CX626" s="297">
        <v>4</v>
      </c>
      <c r="CY626" s="284">
        <v>15</v>
      </c>
      <c r="CZ626" s="352">
        <v>-1</v>
      </c>
      <c r="DA626" s="352">
        <v>0</v>
      </c>
      <c r="DB626" s="298">
        <v>0</v>
      </c>
      <c r="DC626" s="297">
        <v>16</v>
      </c>
      <c r="DD626" s="284">
        <v>119</v>
      </c>
      <c r="DE626" s="352">
        <v>-2</v>
      </c>
      <c r="DF626" s="352">
        <v>0</v>
      </c>
      <c r="DG626" s="298">
        <v>0</v>
      </c>
      <c r="DH626" s="320">
        <v>-3</v>
      </c>
      <c r="DI626" s="319">
        <v>-0.83036211878061295</v>
      </c>
      <c r="DP626" s="165"/>
      <c r="DQ626" s="165"/>
      <c r="DR626" s="165"/>
      <c r="ED626" s="165"/>
      <c r="EE626" s="165"/>
      <c r="EF626" s="165"/>
      <c r="EG626" s="165"/>
      <c r="EH626" s="166"/>
      <c r="EI626" s="165"/>
      <c r="EJ626" s="164"/>
      <c r="EK626" s="164"/>
      <c r="EL626" s="283"/>
      <c r="EM626" s="283"/>
      <c r="EN626" s="283"/>
      <c r="EO626" s="283"/>
      <c r="EP626" s="283"/>
      <c r="EQ626" s="283"/>
      <c r="ER626" s="165"/>
      <c r="ES626" s="166"/>
      <c r="ET626" s="166"/>
      <c r="EU626" s="166"/>
      <c r="EV626" s="166"/>
      <c r="EW626" s="166"/>
      <c r="EX626" s="289"/>
    </row>
    <row r="627" spans="1:272" ht="13" customHeight="1">
      <c r="A627" s="160" t="s">
        <v>598</v>
      </c>
      <c r="B627" s="160">
        <v>8957</v>
      </c>
      <c r="C627" s="160">
        <v>7859</v>
      </c>
      <c r="D627" s="160">
        <v>453568</v>
      </c>
      <c r="E627" s="160" t="s">
        <v>246</v>
      </c>
      <c r="G627" s="175"/>
      <c r="H627" s="168" t="s">
        <v>355</v>
      </c>
      <c r="I627" s="169" t="s">
        <v>636</v>
      </c>
      <c r="J627" s="170">
        <v>37</v>
      </c>
      <c r="K627" s="161">
        <v>9</v>
      </c>
      <c r="L627" s="161" t="s">
        <v>46</v>
      </c>
      <c r="Z627" s="163">
        <v>124</v>
      </c>
      <c r="AA627" s="163">
        <v>499</v>
      </c>
      <c r="AB627" s="163">
        <v>449</v>
      </c>
      <c r="AC627" s="163">
        <v>115</v>
      </c>
      <c r="AD627" s="163">
        <v>74</v>
      </c>
      <c r="AE627" s="163">
        <v>24</v>
      </c>
      <c r="AF627" s="163">
        <v>5</v>
      </c>
      <c r="AG627" s="163">
        <v>12</v>
      </c>
      <c r="AH627" s="163">
        <v>59</v>
      </c>
      <c r="AI627" s="163">
        <v>52</v>
      </c>
      <c r="AJ627" s="163">
        <v>6</v>
      </c>
      <c r="AK627" s="163">
        <v>2</v>
      </c>
      <c r="AL627" s="163">
        <v>43</v>
      </c>
      <c r="AM627" s="163">
        <v>2</v>
      </c>
      <c r="AN627" s="163">
        <v>86</v>
      </c>
      <c r="AO627" s="163">
        <v>6</v>
      </c>
      <c r="AP627" s="163">
        <v>1</v>
      </c>
      <c r="AQ627" s="163">
        <v>0</v>
      </c>
      <c r="AR627" s="163">
        <v>4</v>
      </c>
      <c r="AS627" s="283">
        <v>8.6172343999999998E-2</v>
      </c>
      <c r="AT627" s="283">
        <v>0.172344689</v>
      </c>
      <c r="AU627" s="283">
        <v>0.45054945000000002</v>
      </c>
      <c r="AV627" s="283">
        <v>0.19780220000000001</v>
      </c>
      <c r="AW627" s="283">
        <v>5.2197800000000003E-2</v>
      </c>
      <c r="AX627" s="283">
        <v>0.27197801999999999</v>
      </c>
      <c r="AY627" s="363">
        <v>107.622</v>
      </c>
      <c r="AZ627" s="283">
        <v>8.3203330000000006E-2</v>
      </c>
      <c r="BA627" s="283">
        <v>0.36639118399999998</v>
      </c>
      <c r="BB627" s="283">
        <v>0.22314049499999999</v>
      </c>
      <c r="BC627" s="283">
        <v>0.41046831900000003</v>
      </c>
      <c r="BD627" s="164">
        <v>0.29261363600000001</v>
      </c>
      <c r="BE627" s="164">
        <v>0.256124721</v>
      </c>
      <c r="BF627" s="164">
        <v>0.32865731399999998</v>
      </c>
      <c r="BG627" s="164">
        <v>0.41202672600000001</v>
      </c>
      <c r="BH627" s="164">
        <v>0.74068403999999999</v>
      </c>
      <c r="BI627" s="164">
        <v>0.15590200500000001</v>
      </c>
      <c r="BJ627" s="165">
        <v>99.252772446409097</v>
      </c>
      <c r="BK627" s="164">
        <v>0.32288467776127699</v>
      </c>
      <c r="BL627" s="165">
        <v>5.1029003945037896</v>
      </c>
      <c r="BM627" s="165">
        <v>63.474958137874303</v>
      </c>
      <c r="BN627" s="165">
        <v>93.885038871609694</v>
      </c>
      <c r="BO627" s="165">
        <v>-0.36470674806368503</v>
      </c>
      <c r="BP627" s="165">
        <v>-0.49342402070760699</v>
      </c>
      <c r="BQ627" s="165">
        <v>0.51298055521661801</v>
      </c>
      <c r="BR627" s="165">
        <v>-4.14226999014166</v>
      </c>
      <c r="BS627" s="289">
        <v>5.2979467065146398E-2</v>
      </c>
      <c r="BT627" s="297"/>
      <c r="BU627" s="284"/>
      <c r="BV627" s="298"/>
      <c r="BW627" s="297"/>
      <c r="BX627" s="297"/>
      <c r="BY627" s="297"/>
      <c r="BZ627" s="297"/>
      <c r="CA627" s="284"/>
      <c r="CB627" s="298"/>
      <c r="CC627" s="297"/>
      <c r="CD627" s="284"/>
      <c r="CE627" s="352"/>
      <c r="CF627" s="298"/>
      <c r="CG627" s="297"/>
      <c r="CH627" s="284"/>
      <c r="CI627" s="352"/>
      <c r="CJ627" s="298"/>
      <c r="CK627" s="297"/>
      <c r="CL627" s="284"/>
      <c r="CM627" s="352"/>
      <c r="CN627" s="298"/>
      <c r="CO627" s="297"/>
      <c r="CP627" s="284"/>
      <c r="CQ627" s="352"/>
      <c r="CR627" s="298"/>
      <c r="CS627" s="297"/>
      <c r="CT627" s="284"/>
      <c r="CU627" s="352"/>
      <c r="CV627" s="352"/>
      <c r="CW627" s="298"/>
      <c r="CX627" s="297"/>
      <c r="CY627" s="284"/>
      <c r="CZ627" s="352"/>
      <c r="DA627" s="352"/>
      <c r="DB627" s="298"/>
      <c r="DC627" s="297">
        <v>25</v>
      </c>
      <c r="DD627" s="284">
        <v>182.2</v>
      </c>
      <c r="DE627" s="352">
        <v>-2</v>
      </c>
      <c r="DF627" s="352">
        <v>-1</v>
      </c>
      <c r="DG627" s="298">
        <v>0</v>
      </c>
      <c r="DH627" s="320">
        <v>-2</v>
      </c>
      <c r="DI627" s="319">
        <v>-11.938362836837699</v>
      </c>
      <c r="DP627" s="165"/>
      <c r="DQ627" s="165"/>
      <c r="DR627" s="165"/>
      <c r="ED627" s="165"/>
      <c r="EE627" s="165"/>
      <c r="EF627" s="165"/>
      <c r="EG627" s="165"/>
      <c r="EH627" s="166"/>
      <c r="EI627" s="165"/>
      <c r="EJ627" s="164"/>
      <c r="EK627" s="164"/>
      <c r="EL627" s="283"/>
      <c r="EM627" s="283"/>
      <c r="EN627" s="283"/>
      <c r="EO627" s="283"/>
      <c r="EP627" s="283"/>
      <c r="EQ627" s="283"/>
      <c r="ER627" s="165"/>
      <c r="ES627" s="166"/>
      <c r="ET627" s="166"/>
      <c r="EU627" s="166"/>
      <c r="EV627" s="166"/>
      <c r="EW627" s="166"/>
      <c r="EX627" s="289"/>
    </row>
    <row r="628" spans="1:272" ht="13" customHeight="1">
      <c r="A628" s="171" t="s">
        <v>2177</v>
      </c>
      <c r="B628" s="317"/>
      <c r="C628" s="317"/>
      <c r="D628" s="317"/>
      <c r="E628" s="171" cm="1">
        <f t="array" ref="E628">SUMPRODUCT(--($A629:$A$2539=A628),--(K629:$K$2539&gt;0))</f>
        <v>40</v>
      </c>
      <c r="F628" s="171"/>
      <c r="G628" s="190"/>
      <c r="H628" s="172"/>
      <c r="I628" s="172"/>
      <c r="J628" s="173"/>
      <c r="K628" s="174">
        <v>0</v>
      </c>
      <c r="L628" s="174"/>
      <c r="M628" s="185"/>
      <c r="N628" s="188"/>
      <c r="O628" s="174"/>
      <c r="P628" s="174"/>
      <c r="Q628" s="174"/>
      <c r="R628" s="174"/>
      <c r="S628" s="174"/>
      <c r="T628" s="174"/>
      <c r="U628" s="174"/>
      <c r="V628" s="174"/>
      <c r="W628" s="174"/>
      <c r="X628" s="174"/>
      <c r="Y628" s="185"/>
      <c r="Z628" s="364" cm="1">
        <f t="array" ref="Z628">SUMPRODUCT(--($A629:$A$2539=$A628),--(Z629:Z$2539))</f>
        <v>2110</v>
      </c>
      <c r="AA628" s="364" cm="1">
        <f t="array" ref="AA628">SUMPRODUCT(--($A629:$A$2539=$A628),--(AA629:AA$2539))</f>
        <v>7956</v>
      </c>
      <c r="AB628" s="364" cm="1">
        <f t="array" ref="AB628">SUMPRODUCT(--($A629:$A$2539=$A628),--(AB629:AB$2539))</f>
        <v>7134</v>
      </c>
      <c r="AC628" s="364" cm="1">
        <f t="array" ref="AC628">SUMPRODUCT(--($A629:$A$2539=$A628),--(AC629:AC$2539))</f>
        <v>1843</v>
      </c>
      <c r="AD628" s="364" cm="1">
        <f t="array" ref="AD628">SUMPRODUCT(--($A629:$A$2539=$A628),--(AD629:AD$2539))</f>
        <v>1289</v>
      </c>
      <c r="AE628" s="364" cm="1">
        <f t="array" ref="AE628">SUMPRODUCT(--($A629:$A$2539=$A628),--(AE629:AE$2539))</f>
        <v>337</v>
      </c>
      <c r="AF628" s="364" cm="1">
        <f t="array" ref="AF628">SUMPRODUCT(--($A629:$A$2539=$A628),--(AF629:AF$2539))</f>
        <v>29</v>
      </c>
      <c r="AG628" s="364" cm="1">
        <f t="array" ref="AG628">SUMPRODUCT(--($A629:$A$2539=$A628),--(AG629:AG$2539))</f>
        <v>188</v>
      </c>
      <c r="AH628" s="364" cm="1">
        <f t="array" ref="AH628">SUMPRODUCT(--($A629:$A$2539=$A628),--(AH629:AH$2539))</f>
        <v>978</v>
      </c>
      <c r="AI628" s="364" cm="1">
        <f t="array" ref="AI628">SUMPRODUCT(--($A629:$A$2539=$A628),--(AI629:AI$2539))</f>
        <v>861</v>
      </c>
      <c r="AJ628" s="364" cm="1">
        <f t="array" ref="AJ628">SUMPRODUCT(--($A629:$A$2539=$A628),--(AJ629:AJ$2539))</f>
        <v>215</v>
      </c>
      <c r="AK628" s="364" cm="1">
        <f t="array" ref="AK628">SUMPRODUCT(--($A629:$A$2539=$A628),--(AK629:AK$2539))</f>
        <v>57</v>
      </c>
      <c r="AL628" s="364" cm="1">
        <f t="array" ref="AL628">SUMPRODUCT(--($A629:$A$2539=$A628),--(AL629:AL$2539))</f>
        <v>632</v>
      </c>
      <c r="AM628" s="364" cm="1">
        <f t="array" ref="AM628">SUMPRODUCT(--($A629:$A$2539=$A628),--(AM629:AM$2539))</f>
        <v>28</v>
      </c>
      <c r="AN628" s="364" cm="1">
        <f t="array" ref="AN628">SUMPRODUCT(--($A629:$A$2539=$A628),--(AN629:AN$2539))</f>
        <v>1471</v>
      </c>
      <c r="AO628" s="364" cm="1">
        <f t="array" ref="AO628">SUMPRODUCT(--($A629:$A$2539=$A628),--(AO629:AO$2539))</f>
        <v>107</v>
      </c>
      <c r="AP628" s="364" cm="1">
        <f t="array" ref="AP628">SUMPRODUCT(--($A629:$A$2539=$A628),--(AP629:AP$2539))</f>
        <v>52</v>
      </c>
      <c r="AQ628" s="364" cm="1">
        <f t="array" ref="AQ628">SUMPRODUCT(--($A629:$A$2539=$A628),--(AQ629:AQ$2539))</f>
        <v>27</v>
      </c>
      <c r="AR628" s="364" cm="1">
        <f t="array" ref="AR628">SUMPRODUCT(--($A629:$A$2539=$A628),--(AR629:AR$2539))</f>
        <v>141</v>
      </c>
      <c r="AS628" s="365"/>
      <c r="AT628" s="365"/>
      <c r="AU628" s="365"/>
      <c r="AV628" s="365"/>
      <c r="AW628" s="365"/>
      <c r="AX628" s="365"/>
      <c r="AY628" s="366"/>
      <c r="AZ628" s="365"/>
      <c r="BA628" s="365"/>
      <c r="BB628" s="365"/>
      <c r="BC628" s="365"/>
      <c r="BD628" s="367"/>
      <c r="BE628" s="367">
        <f>AC628/AB628</f>
        <v>0.25834034202410988</v>
      </c>
      <c r="BF628" s="367">
        <f>(AC628+AL628+AM628+AO628)/(AA628-AP628-AQ628)</f>
        <v>0.33134442046464391</v>
      </c>
      <c r="BG628" s="367">
        <f>((AC628-AE628-AF628-AG628)+(AE628*2)+(AF628*3)+(AG628*4))/AB628</f>
        <v>0.39276703111858707</v>
      </c>
      <c r="BH628" s="367">
        <f>BF628+BG628</f>
        <v>0.72411145158323098</v>
      </c>
      <c r="BI628" s="367">
        <f>BG628+BH628</f>
        <v>1.1168784827018181</v>
      </c>
      <c r="BJ628" s="367"/>
      <c r="BK628" s="367"/>
      <c r="BL628" s="366"/>
      <c r="BM628" s="366"/>
      <c r="BN628" s="366"/>
      <c r="BO628" s="368"/>
      <c r="BP628" s="368"/>
      <c r="BQ628" s="366"/>
      <c r="BR628" s="369" cm="1">
        <f t="array" ref="BR628">SUMPRODUCT(--($A629:$A$2539=$A628),--(BR629:BR$2539))</f>
        <v>27.994788502262089</v>
      </c>
      <c r="BS628" s="361" cm="1">
        <f t="array" ref="BS628">SUMPRODUCT(--($A629:$A$2539=$A628),--(BS629:BS$2539))</f>
        <v>28.438780430008169</v>
      </c>
      <c r="BT628" s="238"/>
      <c r="BU628" s="239"/>
      <c r="BV628" s="309"/>
      <c r="BW628" s="238"/>
      <c r="BX628" s="238"/>
      <c r="BY628" s="238"/>
      <c r="BZ628" s="238"/>
      <c r="CA628" s="239"/>
      <c r="CB628" s="309"/>
      <c r="CC628" s="238"/>
      <c r="CD628" s="239"/>
      <c r="CE628" s="353"/>
      <c r="CF628" s="309"/>
      <c r="CG628" s="238"/>
      <c r="CH628" s="239"/>
      <c r="CI628" s="353"/>
      <c r="CJ628" s="309"/>
      <c r="CK628" s="238"/>
      <c r="CL628" s="239"/>
      <c r="CM628" s="353"/>
      <c r="CN628" s="309"/>
      <c r="CO628" s="238"/>
      <c r="CP628" s="239"/>
      <c r="CQ628" s="353"/>
      <c r="CR628" s="309"/>
      <c r="CS628" s="299"/>
      <c r="CT628" s="300"/>
      <c r="CU628" s="356"/>
      <c r="CV628" s="356"/>
      <c r="CW628" s="301"/>
      <c r="CX628" s="299"/>
      <c r="CY628" s="300"/>
      <c r="CZ628" s="356"/>
      <c r="DA628" s="356"/>
      <c r="DB628" s="301"/>
      <c r="DC628" s="299"/>
      <c r="DD628" s="300"/>
      <c r="DE628" s="356"/>
      <c r="DF628" s="356"/>
      <c r="DG628" s="301"/>
      <c r="DH628" s="321" cm="1">
        <f t="array" ref="DH628">SUMPRODUCT(--($A629:$A$2539=$A628),--(DH629:DH$2539))</f>
        <v>55</v>
      </c>
      <c r="DI628" s="381" cm="1">
        <f t="array" ref="DI628">SUMPRODUCT(--($A629:$A$2539=$A628),--(DI629:DI$2539))</f>
        <v>-17.437960134819075</v>
      </c>
      <c r="DJ628" s="364" cm="1">
        <f t="array" ref="DJ628">SUMPRODUCT(--($A629:$A$2539=$A628),--(DJ629:DJ$2539))</f>
        <v>539</v>
      </c>
      <c r="DK628" s="364" cm="1">
        <f t="array" ref="DK628">SUMPRODUCT(--($A629:$A$2539=$A628),--(DK629:DK$2539))</f>
        <v>158</v>
      </c>
      <c r="DL628" s="364" cm="1">
        <f t="array" ref="DL628">SUMPRODUCT(--($A629:$A$2539=$A628),--(DL629:DL$2539))</f>
        <v>2</v>
      </c>
      <c r="DM628" s="364" cm="1">
        <f t="array" ref="DM628">SUMPRODUCT(--($A629:$A$2539=$A628),--(DM629:DM$2539))</f>
        <v>85</v>
      </c>
      <c r="DN628" s="364" cm="1">
        <f t="array" ref="DN628">SUMPRODUCT(--($A629:$A$2539=$A628),--(DN629:DN$2539))</f>
        <v>74</v>
      </c>
      <c r="DO628" s="364" cm="1">
        <f t="array" ref="DO628">SUMPRODUCT(--($A629:$A$2539=$A628),--(DO629:DO$2539))</f>
        <v>32</v>
      </c>
      <c r="DP628" s="369" cm="1">
        <f t="array" ref="DP628">SUMPRODUCT(--($A629:$A$2539=$A628),--(DP629:DP$2539))</f>
        <v>1316.7</v>
      </c>
      <c r="DQ628" s="369" cm="1">
        <f t="array" ref="DQ628">SUMPRODUCT(--($A629:$A$2539=$A628),--(DQ629:DQ$2539))</f>
        <v>899.19999313354344</v>
      </c>
      <c r="DR628" s="369" cm="1">
        <f t="array" ref="DR628">SUMPRODUCT(--($A629:$A$2539=$A628),--(DR629:DR$2539))</f>
        <v>416.8000011444089</v>
      </c>
      <c r="DS628" s="364" cm="1">
        <f t="array" ref="DS628">SUMPRODUCT(--($A629:$A$2539=$A628),--(DS629:DS$2539))</f>
        <v>5432</v>
      </c>
      <c r="DT628" s="364" cm="1">
        <f t="array" ref="DT628">SUMPRODUCT(--($A629:$A$2539=$A628),--(DT629:DT$2539))</f>
        <v>1163</v>
      </c>
      <c r="DU628" s="364" cm="1">
        <f t="array" ref="DU628">SUMPRODUCT(--($A629:$A$2539=$A628),--(DU629:DU$2539))</f>
        <v>574</v>
      </c>
      <c r="DV628" s="364" cm="1">
        <f t="array" ref="DV628">SUMPRODUCT(--($A629:$A$2539=$A628),--(DV629:DV$2539))</f>
        <v>533</v>
      </c>
      <c r="DW628" s="364" cm="1">
        <f t="array" ref="DW628">SUMPRODUCT(--($A629:$A$2539=$A628),--(DW629:DW$2539))</f>
        <v>156</v>
      </c>
      <c r="DX628" s="364" cm="1">
        <f t="array" ref="DX628">SUMPRODUCT(--($A629:$A$2539=$A628),--(DX629:DX$2539))</f>
        <v>376</v>
      </c>
      <c r="DY628" s="364" cm="1">
        <f t="array" ref="DY628">SUMPRODUCT(--($A629:$A$2539=$A628),--(DY629:DY$2539))</f>
        <v>13</v>
      </c>
      <c r="DZ628" s="364" cm="1">
        <f t="array" ref="DZ628">SUMPRODUCT(--($A629:$A$2539=$A628),--(DZ629:DZ$2539))</f>
        <v>48</v>
      </c>
      <c r="EA628" s="364" cm="1">
        <f t="array" ref="EA628">SUMPRODUCT(--($A629:$A$2539=$A628),--(EA629:EA$2539))</f>
        <v>34</v>
      </c>
      <c r="EB628" s="364" cm="1">
        <f t="array" ref="EB628">SUMPRODUCT(--($A629:$A$2539=$A628),--(EB629:EB$2539))</f>
        <v>4</v>
      </c>
      <c r="EC628" s="364" cm="1">
        <f t="array" ref="EC628">SUMPRODUCT(--($A629:$A$2539=$A628),--(EC629:EC$2539))</f>
        <v>1342</v>
      </c>
      <c r="ED628" s="368">
        <f>EC628/DP628*10</f>
        <v>10.192147034252297</v>
      </c>
      <c r="EE628" s="368">
        <f>DX628/DP628*10</f>
        <v>2.8556239082554868</v>
      </c>
      <c r="EF628" s="368">
        <f>DW628/DP628*10</f>
        <v>1.1847801321485532</v>
      </c>
      <c r="EG628" s="368">
        <f>DX628/DQ628*10</f>
        <v>4.1814946938523709</v>
      </c>
      <c r="EH628" s="371">
        <f>(DT628+DX628+DZ628)/DP628</f>
        <v>1.2052859421280473</v>
      </c>
      <c r="EI628" s="371"/>
      <c r="EJ628" s="367">
        <f>DT628/(DS628-DX628-DY628-DZ628)</f>
        <v>0.23283283283283282</v>
      </c>
      <c r="EK628" s="367"/>
      <c r="EL628" s="372"/>
      <c r="EM628" s="372"/>
      <c r="EN628" s="372"/>
      <c r="EO628" s="372"/>
      <c r="EP628" s="372"/>
      <c r="EQ628" s="372"/>
      <c r="ER628" s="237"/>
      <c r="ES628" s="371"/>
      <c r="ET628" s="371"/>
      <c r="EU628" s="371"/>
      <c r="EV628" s="371"/>
      <c r="EW628" s="371"/>
      <c r="EX628" s="361" cm="1">
        <f t="array" ref="EX628">SUMPRODUCT(--($A629:$A$2539=$A628),--(EX629:EX$2539))</f>
        <v>21.550235691014635</v>
      </c>
    </row>
    <row r="629" spans="1:272" ht="13" customHeight="1">
      <c r="A629" s="160" t="s">
        <v>2177</v>
      </c>
      <c r="B629" s="160">
        <v>10326</v>
      </c>
      <c r="C629" s="160">
        <v>12447</v>
      </c>
      <c r="D629" s="160">
        <v>607625</v>
      </c>
      <c r="E629" s="160" t="s">
        <v>2170</v>
      </c>
      <c r="G629" s="175"/>
      <c r="H629" s="168" t="s">
        <v>829</v>
      </c>
      <c r="I629" s="169" t="s">
        <v>602</v>
      </c>
      <c r="J629" s="170">
        <v>34</v>
      </c>
      <c r="K629" s="161">
        <v>1</v>
      </c>
      <c r="M629" s="184" t="s">
        <v>837</v>
      </c>
      <c r="Z629" s="163"/>
      <c r="AS629" s="283"/>
      <c r="AT629" s="283"/>
      <c r="AU629" s="283"/>
      <c r="AV629" s="283"/>
      <c r="AW629" s="283"/>
      <c r="AX629" s="283"/>
      <c r="AY629" s="363"/>
      <c r="AZ629" s="283"/>
      <c r="BA629" s="283"/>
      <c r="BB629" s="283"/>
      <c r="BC629" s="283"/>
      <c r="BD629" s="164"/>
      <c r="BE629" s="164"/>
      <c r="BF629" s="164"/>
      <c r="BG629" s="164"/>
      <c r="BH629" s="164"/>
      <c r="BI629" s="164"/>
      <c r="BJ629" s="165"/>
      <c r="BK629" s="164"/>
      <c r="BL629" s="165"/>
      <c r="BM629" s="165"/>
      <c r="BN629" s="165"/>
      <c r="BO629" s="165"/>
      <c r="BP629" s="165"/>
      <c r="BQ629" s="165"/>
      <c r="BR629" s="165"/>
      <c r="BS629" s="289"/>
      <c r="BT629" s="297">
        <v>33</v>
      </c>
      <c r="BU629" s="284">
        <v>206.2</v>
      </c>
      <c r="BV629" s="298">
        <v>5</v>
      </c>
      <c r="BW629" s="297"/>
      <c r="BX629" s="297"/>
      <c r="BY629" s="297"/>
      <c r="BZ629" s="297"/>
      <c r="CA629" s="284"/>
      <c r="CB629" s="298"/>
      <c r="CC629" s="297"/>
      <c r="CD629" s="284"/>
      <c r="CE629" s="352"/>
      <c r="CF629" s="298"/>
      <c r="CG629" s="297"/>
      <c r="CH629" s="284"/>
      <c r="CI629" s="352"/>
      <c r="CJ629" s="298"/>
      <c r="CK629" s="297"/>
      <c r="CL629" s="284"/>
      <c r="CM629" s="352"/>
      <c r="CN629" s="298"/>
      <c r="CO629" s="297"/>
      <c r="CP629" s="284"/>
      <c r="CQ629" s="352"/>
      <c r="CR629" s="298"/>
      <c r="CS629" s="297"/>
      <c r="CT629" s="284"/>
      <c r="CU629" s="352"/>
      <c r="CV629" s="352"/>
      <c r="CW629" s="298"/>
      <c r="CX629" s="297"/>
      <c r="CY629" s="284"/>
      <c r="CZ629" s="352"/>
      <c r="DA629" s="352"/>
      <c r="DB629" s="298"/>
      <c r="DC629" s="297"/>
      <c r="DD629" s="284"/>
      <c r="DE629" s="352"/>
      <c r="DF629" s="352"/>
      <c r="DG629" s="298"/>
      <c r="DH629" s="320">
        <v>5</v>
      </c>
      <c r="DI629" s="319">
        <v>0</v>
      </c>
      <c r="DJ629" s="163">
        <v>33</v>
      </c>
      <c r="DK629" s="163">
        <v>33</v>
      </c>
      <c r="DL629" s="163">
        <v>1</v>
      </c>
      <c r="DM629" s="163">
        <v>16</v>
      </c>
      <c r="DN629" s="163">
        <v>9</v>
      </c>
      <c r="DO629" s="163">
        <v>0</v>
      </c>
      <c r="DP629" s="165">
        <v>206.2</v>
      </c>
      <c r="DQ629" s="165">
        <v>206.19999694824199</v>
      </c>
      <c r="DR629" s="165"/>
      <c r="DS629" s="163">
        <v>836</v>
      </c>
      <c r="DT629" s="163">
        <v>177</v>
      </c>
      <c r="DU629" s="163">
        <v>75</v>
      </c>
      <c r="DV629" s="163">
        <v>69</v>
      </c>
      <c r="DW629" s="163">
        <v>16</v>
      </c>
      <c r="DX629" s="163">
        <v>48</v>
      </c>
      <c r="DY629" s="163">
        <v>1</v>
      </c>
      <c r="DZ629" s="163">
        <v>9</v>
      </c>
      <c r="EA629" s="163">
        <v>4</v>
      </c>
      <c r="EB629" s="163">
        <v>0</v>
      </c>
      <c r="EC629" s="163">
        <v>181</v>
      </c>
      <c r="ED629" s="165">
        <v>7.8822584524958597</v>
      </c>
      <c r="EE629" s="165">
        <v>2.0903226835348101</v>
      </c>
      <c r="EF629" s="165">
        <v>0.69677422784493803</v>
      </c>
      <c r="EG629" s="165">
        <v>7.7080648955346298</v>
      </c>
      <c r="EH629" s="166">
        <v>1.0887097310077101</v>
      </c>
      <c r="EI629" s="165">
        <v>86.969986509051694</v>
      </c>
      <c r="EJ629" s="164">
        <v>0.22721437740693101</v>
      </c>
      <c r="EK629" s="164">
        <v>0.27663230240549802</v>
      </c>
      <c r="EL629" s="283">
        <v>0.44162436500000002</v>
      </c>
      <c r="EM629" s="283">
        <v>0.19120135299999999</v>
      </c>
      <c r="EN629" s="283">
        <v>0.36717428000000002</v>
      </c>
      <c r="EO629" s="283">
        <v>8.0267560000000002E-2</v>
      </c>
      <c r="EP629" s="283">
        <v>0.38963210999999998</v>
      </c>
      <c r="EQ629" s="283">
        <v>9.4794340000000005E-2</v>
      </c>
      <c r="ER629" s="165">
        <v>0.22080549251794299</v>
      </c>
      <c r="ES629" s="166">
        <v>3.0048388575812899</v>
      </c>
      <c r="ET629" s="166">
        <v>3.72</v>
      </c>
      <c r="EU629" s="166">
        <v>3.2489467015301101</v>
      </c>
      <c r="EV629" s="166">
        <v>3.8302055424952299</v>
      </c>
      <c r="EW629" s="166">
        <v>3.93766536357287</v>
      </c>
      <c r="EX629" s="289">
        <v>4.7055540084838796</v>
      </c>
    </row>
    <row r="630" spans="1:272" ht="13" customHeight="1">
      <c r="A630" s="160" t="s">
        <v>2177</v>
      </c>
      <c r="B630" s="160">
        <v>10592</v>
      </c>
      <c r="C630" s="160">
        <v>17479</v>
      </c>
      <c r="D630" s="160">
        <v>656427</v>
      </c>
      <c r="E630" s="160" t="s">
        <v>3331</v>
      </c>
      <c r="G630" s="175"/>
      <c r="H630" s="168" t="s">
        <v>691</v>
      </c>
      <c r="I630" s="169" t="s">
        <v>124</v>
      </c>
      <c r="J630" s="170">
        <v>28</v>
      </c>
      <c r="K630" s="161">
        <v>1</v>
      </c>
      <c r="M630" s="184" t="s">
        <v>837</v>
      </c>
      <c r="Z630" s="163"/>
      <c r="AS630" s="283"/>
      <c r="AT630" s="283"/>
      <c r="AU630" s="283"/>
      <c r="AV630" s="283"/>
      <c r="AW630" s="283"/>
      <c r="AX630" s="283"/>
      <c r="AY630" s="363"/>
      <c r="AZ630" s="283"/>
      <c r="BA630" s="283"/>
      <c r="BB630" s="283"/>
      <c r="BC630" s="283"/>
      <c r="BD630" s="164"/>
      <c r="BE630" s="164"/>
      <c r="BF630" s="164"/>
      <c r="BG630" s="164"/>
      <c r="BH630" s="164"/>
      <c r="BI630" s="164"/>
      <c r="BJ630" s="165"/>
      <c r="BK630" s="164"/>
      <c r="BL630" s="165"/>
      <c r="BM630" s="165"/>
      <c r="BN630" s="165"/>
      <c r="BO630" s="165"/>
      <c r="BP630" s="165"/>
      <c r="BQ630" s="165"/>
      <c r="BR630" s="165"/>
      <c r="BS630" s="289"/>
      <c r="BT630" s="297">
        <v>28</v>
      </c>
      <c r="BU630" s="284">
        <v>162</v>
      </c>
      <c r="BV630" s="298">
        <v>-1</v>
      </c>
      <c r="BW630" s="297"/>
      <c r="BX630" s="297"/>
      <c r="BY630" s="297"/>
      <c r="BZ630" s="297"/>
      <c r="CA630" s="284"/>
      <c r="CB630" s="298"/>
      <c r="CC630" s="297"/>
      <c r="CD630" s="284"/>
      <c r="CE630" s="352"/>
      <c r="CF630" s="298"/>
      <c r="CG630" s="297"/>
      <c r="CH630" s="284"/>
      <c r="CI630" s="352"/>
      <c r="CJ630" s="298"/>
      <c r="CK630" s="297"/>
      <c r="CL630" s="284"/>
      <c r="CM630" s="352"/>
      <c r="CN630" s="298"/>
      <c r="CO630" s="297"/>
      <c r="CP630" s="284"/>
      <c r="CQ630" s="352"/>
      <c r="CR630" s="298"/>
      <c r="CS630" s="297"/>
      <c r="CT630" s="284"/>
      <c r="CU630" s="352"/>
      <c r="CV630" s="352"/>
      <c r="CW630" s="298"/>
      <c r="CX630" s="297"/>
      <c r="CY630" s="284"/>
      <c r="CZ630" s="352"/>
      <c r="DA630" s="352"/>
      <c r="DB630" s="298"/>
      <c r="DC630" s="297"/>
      <c r="DD630" s="284"/>
      <c r="DE630" s="352"/>
      <c r="DF630" s="352"/>
      <c r="DG630" s="298"/>
      <c r="DH630" s="320">
        <v>-1</v>
      </c>
      <c r="DI630" s="319">
        <v>0</v>
      </c>
      <c r="DJ630" s="163">
        <v>28</v>
      </c>
      <c r="DK630" s="163">
        <v>28</v>
      </c>
      <c r="DL630" s="163">
        <v>0</v>
      </c>
      <c r="DM630" s="163">
        <v>13</v>
      </c>
      <c r="DN630" s="163">
        <v>7</v>
      </c>
      <c r="DO630" s="163">
        <v>0</v>
      </c>
      <c r="DP630" s="165">
        <v>162</v>
      </c>
      <c r="DQ630" s="165">
        <v>161.299995422363</v>
      </c>
      <c r="DR630" s="165"/>
      <c r="DS630" s="163">
        <v>649</v>
      </c>
      <c r="DT630" s="163">
        <v>135</v>
      </c>
      <c r="DU630" s="163">
        <v>61</v>
      </c>
      <c r="DV630" s="163">
        <v>57</v>
      </c>
      <c r="DW630" s="163">
        <v>24</v>
      </c>
      <c r="DX630" s="163">
        <v>38</v>
      </c>
      <c r="DY630" s="163">
        <v>0</v>
      </c>
      <c r="DZ630" s="163">
        <v>4</v>
      </c>
      <c r="EA630" s="163">
        <v>6</v>
      </c>
      <c r="EB630" s="163">
        <v>0</v>
      </c>
      <c r="EC630" s="163">
        <v>194</v>
      </c>
      <c r="ED630" s="165">
        <v>10.7777780315676</v>
      </c>
      <c r="EE630" s="165">
        <v>2.1111111608225301</v>
      </c>
      <c r="EF630" s="165">
        <v>1.3333333647300101</v>
      </c>
      <c r="EG630" s="165">
        <v>7.50000017660635</v>
      </c>
      <c r="EH630" s="166">
        <v>1.06790125971432</v>
      </c>
      <c r="EI630" s="165">
        <v>84.327531499875704</v>
      </c>
      <c r="EJ630" s="164">
        <v>0.22240527182866501</v>
      </c>
      <c r="EK630" s="164">
        <v>0.28534704370179897</v>
      </c>
      <c r="EL630" s="283">
        <v>0.39512195100000003</v>
      </c>
      <c r="EM630" s="283">
        <v>0.226829268</v>
      </c>
      <c r="EN630" s="283">
        <v>0.37804877999999997</v>
      </c>
      <c r="EO630" s="283">
        <v>7.7481839999999996E-2</v>
      </c>
      <c r="EP630" s="283">
        <v>0.34866828</v>
      </c>
      <c r="EQ630" s="283">
        <v>0.13303098999999999</v>
      </c>
      <c r="ER630" s="165">
        <v>0.483476972666252</v>
      </c>
      <c r="ES630" s="166">
        <v>3.1666667412337901</v>
      </c>
      <c r="ET630" s="166">
        <v>3.51</v>
      </c>
      <c r="EU630" s="166">
        <v>3.47533061554148</v>
      </c>
      <c r="EV630" s="166">
        <v>2.99617196766201</v>
      </c>
      <c r="EW630" s="166">
        <v>3.0954218352675298</v>
      </c>
      <c r="EX630" s="289">
        <v>3.21386206150054</v>
      </c>
    </row>
    <row r="631" spans="1:272" ht="13" customHeight="1">
      <c r="A631" s="160" t="s">
        <v>2177</v>
      </c>
      <c r="B631" s="160">
        <v>9882</v>
      </c>
      <c r="C631" s="160">
        <v>16149</v>
      </c>
      <c r="D631" s="160">
        <v>605400</v>
      </c>
      <c r="E631" s="160" t="s">
        <v>13</v>
      </c>
      <c r="G631" s="175"/>
      <c r="H631" s="168" t="s">
        <v>889</v>
      </c>
      <c r="I631" s="169" t="s">
        <v>216</v>
      </c>
      <c r="J631" s="170">
        <v>31</v>
      </c>
      <c r="K631" s="161">
        <v>1</v>
      </c>
      <c r="M631" s="184" t="s">
        <v>837</v>
      </c>
      <c r="Z631" s="163"/>
      <c r="AS631" s="283"/>
      <c r="AT631" s="283"/>
      <c r="AU631" s="283"/>
      <c r="AV631" s="283"/>
      <c r="AW631" s="283"/>
      <c r="AX631" s="283"/>
      <c r="AY631" s="363"/>
      <c r="AZ631" s="283"/>
      <c r="BA631" s="283"/>
      <c r="BB631" s="283"/>
      <c r="BC631" s="283"/>
      <c r="BD631" s="164"/>
      <c r="BE631" s="164"/>
      <c r="BF631" s="164"/>
      <c r="BG631" s="164"/>
      <c r="BH631" s="164"/>
      <c r="BI631" s="164"/>
      <c r="BJ631" s="165"/>
      <c r="BK631" s="164"/>
      <c r="BL631" s="165"/>
      <c r="BM631" s="165"/>
      <c r="BN631" s="165"/>
      <c r="BO631" s="165"/>
      <c r="BP631" s="165"/>
      <c r="BQ631" s="165"/>
      <c r="BR631" s="165"/>
      <c r="BS631" s="289"/>
      <c r="BT631" s="297">
        <v>32</v>
      </c>
      <c r="BU631" s="284">
        <v>194.1</v>
      </c>
      <c r="BV631" s="298">
        <v>1</v>
      </c>
      <c r="BW631" s="297"/>
      <c r="BX631" s="297"/>
      <c r="BY631" s="297"/>
      <c r="BZ631" s="297"/>
      <c r="CA631" s="284"/>
      <c r="CB631" s="298"/>
      <c r="CC631" s="297"/>
      <c r="CD631" s="284"/>
      <c r="CE631" s="352"/>
      <c r="CF631" s="298"/>
      <c r="CG631" s="297"/>
      <c r="CH631" s="284"/>
      <c r="CI631" s="352"/>
      <c r="CJ631" s="298"/>
      <c r="CK631" s="297"/>
      <c r="CL631" s="284"/>
      <c r="CM631" s="352"/>
      <c r="CN631" s="298"/>
      <c r="CO631" s="297"/>
      <c r="CP631" s="284"/>
      <c r="CQ631" s="352"/>
      <c r="CR631" s="298"/>
      <c r="CS631" s="297"/>
      <c r="CT631" s="284"/>
      <c r="CU631" s="352"/>
      <c r="CV631" s="352"/>
      <c r="CW631" s="298"/>
      <c r="CX631" s="297"/>
      <c r="CY631" s="284"/>
      <c r="CZ631" s="352"/>
      <c r="DA631" s="352"/>
      <c r="DB631" s="298"/>
      <c r="DC631" s="297"/>
      <c r="DD631" s="284"/>
      <c r="DE631" s="352"/>
      <c r="DF631" s="352"/>
      <c r="DG631" s="298"/>
      <c r="DH631" s="320">
        <v>1</v>
      </c>
      <c r="DI631" s="319">
        <v>0</v>
      </c>
      <c r="DJ631" s="163">
        <v>33</v>
      </c>
      <c r="DK631" s="163">
        <v>33</v>
      </c>
      <c r="DL631" s="163">
        <v>1</v>
      </c>
      <c r="DM631" s="163">
        <v>14</v>
      </c>
      <c r="DN631" s="163">
        <v>8</v>
      </c>
      <c r="DO631" s="163">
        <v>0</v>
      </c>
      <c r="DP631" s="165">
        <v>199.1</v>
      </c>
      <c r="DQ631" s="165">
        <v>199.100006103515</v>
      </c>
      <c r="DR631" s="165"/>
      <c r="DS631" s="163">
        <v>820</v>
      </c>
      <c r="DT631" s="163">
        <v>189</v>
      </c>
      <c r="DU631" s="163">
        <v>84</v>
      </c>
      <c r="DV631" s="163">
        <v>79</v>
      </c>
      <c r="DW631" s="163">
        <v>30</v>
      </c>
      <c r="DX631" s="163">
        <v>50</v>
      </c>
      <c r="DY631" s="163">
        <v>0</v>
      </c>
      <c r="DZ631" s="163">
        <v>3</v>
      </c>
      <c r="EA631" s="163">
        <v>2</v>
      </c>
      <c r="EB631" s="163">
        <v>0</v>
      </c>
      <c r="EC631" s="163">
        <v>197</v>
      </c>
      <c r="ED631" s="165">
        <v>8.8946490563905893</v>
      </c>
      <c r="EE631" s="165">
        <v>2.2575251412158801</v>
      </c>
      <c r="EF631" s="165">
        <v>1.35451508472953</v>
      </c>
      <c r="EG631" s="165">
        <v>8.5334450337960401</v>
      </c>
      <c r="EH631" s="166">
        <v>1.1989966861124299</v>
      </c>
      <c r="EI631" s="165">
        <v>93.098525739967698</v>
      </c>
      <c r="EJ631" s="164">
        <v>0.24641460234680501</v>
      </c>
      <c r="EK631" s="164">
        <v>0.29444444444444401</v>
      </c>
      <c r="EL631" s="283">
        <v>0.44522968099999999</v>
      </c>
      <c r="EM631" s="283">
        <v>0.21554770300000001</v>
      </c>
      <c r="EN631" s="283">
        <v>0.33922261399999998</v>
      </c>
      <c r="EO631" s="283">
        <v>7.1929820000000005E-2</v>
      </c>
      <c r="EP631" s="283">
        <v>0.37719298000000001</v>
      </c>
      <c r="EQ631" s="283">
        <v>0.10992797</v>
      </c>
      <c r="ER631" s="165">
        <v>-0.131601169090516</v>
      </c>
      <c r="ES631" s="166">
        <v>3.5668897231211001</v>
      </c>
      <c r="ET631" s="166">
        <v>3.75</v>
      </c>
      <c r="EU631" s="166">
        <v>3.9442806260505598</v>
      </c>
      <c r="EV631" s="166">
        <v>3.44423475399581</v>
      </c>
      <c r="EW631" s="166">
        <v>3.6798661668211698</v>
      </c>
      <c r="EX631" s="289">
        <v>3.1591603755950901</v>
      </c>
    </row>
    <row r="632" spans="1:272" ht="13" customHeight="1">
      <c r="A632" s="160" t="s">
        <v>2177</v>
      </c>
      <c r="B632" s="160">
        <v>8287</v>
      </c>
      <c r="C632" s="160">
        <v>8241</v>
      </c>
      <c r="D632" s="160">
        <v>502085</v>
      </c>
      <c r="E632" s="160" t="s">
        <v>14</v>
      </c>
      <c r="G632" s="175"/>
      <c r="H632" s="162" t="s">
        <v>214</v>
      </c>
      <c r="I632" s="162" t="s">
        <v>617</v>
      </c>
      <c r="J632" s="161">
        <v>39</v>
      </c>
      <c r="K632" s="161">
        <v>1</v>
      </c>
      <c r="M632" s="184" t="s">
        <v>837</v>
      </c>
      <c r="Z632" s="163"/>
      <c r="AS632" s="283"/>
      <c r="AT632" s="283"/>
      <c r="AU632" s="283"/>
      <c r="AV632" s="283"/>
      <c r="AW632" s="283"/>
      <c r="AX632" s="283"/>
      <c r="AY632" s="363"/>
      <c r="AZ632" s="283"/>
      <c r="BA632" s="283"/>
      <c r="BB632" s="283"/>
      <c r="BC632" s="283"/>
      <c r="BD632" s="164"/>
      <c r="BE632" s="164"/>
      <c r="BF632" s="164"/>
      <c r="BG632" s="164"/>
      <c r="BH632" s="164"/>
      <c r="BI632" s="164"/>
      <c r="BJ632" s="165"/>
      <c r="BK632" s="164"/>
      <c r="BL632" s="165"/>
      <c r="BM632" s="165"/>
      <c r="BN632" s="165"/>
      <c r="BO632" s="165"/>
      <c r="BP632" s="165"/>
      <c r="BQ632" s="165"/>
      <c r="BR632" s="165"/>
      <c r="BS632" s="289"/>
      <c r="BT632" s="297">
        <v>67</v>
      </c>
      <c r="BU632" s="284">
        <v>71</v>
      </c>
      <c r="BV632" s="298">
        <v>1</v>
      </c>
      <c r="BW632" s="297"/>
      <c r="BX632" s="297"/>
      <c r="BY632" s="297"/>
      <c r="BZ632" s="297"/>
      <c r="CA632" s="284"/>
      <c r="CB632" s="298"/>
      <c r="CC632" s="297"/>
      <c r="CD632" s="284"/>
      <c r="CE632" s="352"/>
      <c r="CF632" s="298"/>
      <c r="CG632" s="297"/>
      <c r="CH632" s="284"/>
      <c r="CI632" s="352"/>
      <c r="CJ632" s="298"/>
      <c r="CK632" s="297"/>
      <c r="CL632" s="284"/>
      <c r="CM632" s="352"/>
      <c r="CN632" s="298"/>
      <c r="CO632" s="297"/>
      <c r="CP632" s="284"/>
      <c r="CQ632" s="352"/>
      <c r="CR632" s="298"/>
      <c r="CS632" s="297"/>
      <c r="CT632" s="284"/>
      <c r="CU632" s="352"/>
      <c r="CV632" s="352"/>
      <c r="CW632" s="298"/>
      <c r="CX632" s="297"/>
      <c r="CY632" s="284"/>
      <c r="CZ632" s="352"/>
      <c r="DA632" s="352"/>
      <c r="DB632" s="298"/>
      <c r="DC632" s="297"/>
      <c r="DD632" s="284"/>
      <c r="DE632" s="352"/>
      <c r="DF632" s="352"/>
      <c r="DG632" s="298"/>
      <c r="DH632" s="320">
        <v>1</v>
      </c>
      <c r="DI632" s="319">
        <v>0</v>
      </c>
      <c r="DJ632" s="163">
        <v>68</v>
      </c>
      <c r="DK632" s="163">
        <v>0</v>
      </c>
      <c r="DL632" s="163">
        <v>0</v>
      </c>
      <c r="DM632" s="163">
        <v>3</v>
      </c>
      <c r="DN632" s="163">
        <v>4</v>
      </c>
      <c r="DO632" s="163">
        <v>2</v>
      </c>
      <c r="DP632" s="165">
        <v>72</v>
      </c>
      <c r="DQ632" s="165"/>
      <c r="DR632" s="165">
        <v>72</v>
      </c>
      <c r="DS632" s="163">
        <v>296</v>
      </c>
      <c r="DT632" s="163">
        <v>53</v>
      </c>
      <c r="DU632" s="163">
        <v>25</v>
      </c>
      <c r="DV632" s="163">
        <v>24</v>
      </c>
      <c r="DW632" s="163">
        <v>5</v>
      </c>
      <c r="DX632" s="163">
        <v>27</v>
      </c>
      <c r="DY632" s="163">
        <v>4</v>
      </c>
      <c r="DZ632" s="163">
        <v>5</v>
      </c>
      <c r="EA632" s="163">
        <v>8</v>
      </c>
      <c r="EB632" s="163">
        <v>1</v>
      </c>
      <c r="EC632" s="163">
        <v>99</v>
      </c>
      <c r="ED632" s="165">
        <v>12.375001311302301</v>
      </c>
      <c r="EE632" s="165">
        <v>3.3750003576279002</v>
      </c>
      <c r="EF632" s="165">
        <v>0.62500006622739002</v>
      </c>
      <c r="EG632" s="165">
        <v>6.6250007020103299</v>
      </c>
      <c r="EH632" s="166">
        <v>1.11111122884869</v>
      </c>
      <c r="EI632" s="165">
        <v>88.759497440683504</v>
      </c>
      <c r="EJ632" s="164">
        <v>0.200757575757575</v>
      </c>
      <c r="EK632" s="164">
        <v>0.3</v>
      </c>
      <c r="EL632" s="283">
        <v>0.487804878</v>
      </c>
      <c r="EM632" s="283">
        <v>0.18292682900000001</v>
      </c>
      <c r="EN632" s="283">
        <v>0.32926829200000002</v>
      </c>
      <c r="EO632" s="283">
        <v>5.4545450000000002E-2</v>
      </c>
      <c r="EP632" s="283">
        <v>0.37575757999999998</v>
      </c>
      <c r="EQ632" s="283">
        <v>0.11716172</v>
      </c>
      <c r="ER632" s="165">
        <v>-0.112895305195139</v>
      </c>
      <c r="ES632" s="166">
        <v>3.00000031789147</v>
      </c>
      <c r="ET632" s="166">
        <v>3.22</v>
      </c>
      <c r="EU632" s="166">
        <v>2.6527996896225599</v>
      </c>
      <c r="EV632" s="166">
        <v>2.8841008115383899</v>
      </c>
      <c r="EW632" s="166">
        <v>2.6919456923987899</v>
      </c>
      <c r="EX632" s="289">
        <v>1.8793919086456199</v>
      </c>
    </row>
    <row r="633" spans="1:272" s="167" customFormat="1" ht="13" customHeight="1">
      <c r="A633" s="200" t="s">
        <v>2177</v>
      </c>
      <c r="B633" s="200">
        <v>9567</v>
      </c>
      <c r="C633" s="200">
        <v>14916</v>
      </c>
      <c r="D633" s="200">
        <v>592351</v>
      </c>
      <c r="E633" s="200" t="s">
        <v>14</v>
      </c>
      <c r="F633" s="160"/>
      <c r="G633" s="175"/>
      <c r="H633" s="207" t="s">
        <v>654</v>
      </c>
      <c r="I633" s="208" t="s">
        <v>237</v>
      </c>
      <c r="J633" s="209">
        <v>32</v>
      </c>
      <c r="K633" s="161">
        <v>1</v>
      </c>
      <c r="L633" s="175"/>
      <c r="M633" s="210" t="s">
        <v>837</v>
      </c>
      <c r="N633" s="211"/>
      <c r="O633" s="175"/>
      <c r="P633" s="175"/>
      <c r="Q633" s="175"/>
      <c r="R633" s="175"/>
      <c r="S633" s="175"/>
      <c r="T633" s="175"/>
      <c r="U633" s="175"/>
      <c r="V633" s="175"/>
      <c r="W633" s="175"/>
      <c r="X633" s="175"/>
      <c r="Y633" s="210"/>
      <c r="Z633" s="163"/>
      <c r="AA633" s="163"/>
      <c r="AB633" s="163"/>
      <c r="AC633" s="163"/>
      <c r="AD633" s="163"/>
      <c r="AE633" s="163"/>
      <c r="AF633" s="163"/>
      <c r="AG633" s="163"/>
      <c r="AH633" s="163"/>
      <c r="AI633" s="163"/>
      <c r="AJ633" s="163"/>
      <c r="AK633" s="163"/>
      <c r="AL633" s="163"/>
      <c r="AM633" s="163"/>
      <c r="AN633" s="163"/>
      <c r="AO633" s="163"/>
      <c r="AP633" s="163"/>
      <c r="AQ633" s="163"/>
      <c r="AR633" s="163"/>
      <c r="AS633" s="283"/>
      <c r="AT633" s="283"/>
      <c r="AU633" s="283"/>
      <c r="AV633" s="283"/>
      <c r="AW633" s="283"/>
      <c r="AX633" s="283"/>
      <c r="AY633" s="363"/>
      <c r="AZ633" s="283"/>
      <c r="BA633" s="283"/>
      <c r="BB633" s="283"/>
      <c r="BC633" s="283"/>
      <c r="BD633" s="164"/>
      <c r="BE633" s="164"/>
      <c r="BF633" s="164"/>
      <c r="BG633" s="164"/>
      <c r="BH633" s="164"/>
      <c r="BI633" s="164"/>
      <c r="BJ633" s="165"/>
      <c r="BK633" s="164"/>
      <c r="BL633" s="165"/>
      <c r="BM633" s="165"/>
      <c r="BN633" s="165"/>
      <c r="BO633" s="165"/>
      <c r="BP633" s="165"/>
      <c r="BQ633" s="165"/>
      <c r="BR633" s="165"/>
      <c r="BS633" s="289"/>
      <c r="BT633" s="297">
        <v>23</v>
      </c>
      <c r="BU633" s="284">
        <v>102.2</v>
      </c>
      <c r="BV633" s="298">
        <v>0</v>
      </c>
      <c r="BW633" s="297"/>
      <c r="BX633" s="297"/>
      <c r="BY633" s="297"/>
      <c r="BZ633" s="297"/>
      <c r="CA633" s="284"/>
      <c r="CB633" s="298"/>
      <c r="CC633" s="297"/>
      <c r="CD633" s="284"/>
      <c r="CE633" s="352"/>
      <c r="CF633" s="298"/>
      <c r="CG633" s="297"/>
      <c r="CH633" s="284"/>
      <c r="CI633" s="352"/>
      <c r="CJ633" s="298"/>
      <c r="CK633" s="297"/>
      <c r="CL633" s="284"/>
      <c r="CM633" s="352"/>
      <c r="CN633" s="298"/>
      <c r="CO633" s="297"/>
      <c r="CP633" s="284"/>
      <c r="CQ633" s="352"/>
      <c r="CR633" s="298"/>
      <c r="CS633" s="297"/>
      <c r="CT633" s="284"/>
      <c r="CU633" s="352"/>
      <c r="CV633" s="352"/>
      <c r="CW633" s="298"/>
      <c r="CX633" s="297"/>
      <c r="CY633" s="284"/>
      <c r="CZ633" s="352"/>
      <c r="DA633" s="352"/>
      <c r="DB633" s="298"/>
      <c r="DC633" s="297"/>
      <c r="DD633" s="284"/>
      <c r="DE633" s="352"/>
      <c r="DF633" s="352"/>
      <c r="DG633" s="298"/>
      <c r="DH633" s="320">
        <v>0</v>
      </c>
      <c r="DI633" s="319">
        <v>0</v>
      </c>
      <c r="DJ633" s="163">
        <v>23</v>
      </c>
      <c r="DK633" s="163">
        <v>19</v>
      </c>
      <c r="DL633" s="163">
        <v>0</v>
      </c>
      <c r="DM633" s="163">
        <v>5</v>
      </c>
      <c r="DN633" s="163">
        <v>6</v>
      </c>
      <c r="DO633" s="163">
        <v>0</v>
      </c>
      <c r="DP633" s="165">
        <v>102.2</v>
      </c>
      <c r="DQ633" s="165">
        <v>95.199996948242102</v>
      </c>
      <c r="DR633" s="165">
        <v>7</v>
      </c>
      <c r="DS633" s="163">
        <v>439</v>
      </c>
      <c r="DT633" s="163">
        <v>107</v>
      </c>
      <c r="DU633" s="163">
        <v>54</v>
      </c>
      <c r="DV633" s="163">
        <v>51</v>
      </c>
      <c r="DW633" s="163">
        <v>11</v>
      </c>
      <c r="DX633" s="163">
        <v>28</v>
      </c>
      <c r="DY633" s="163">
        <v>1</v>
      </c>
      <c r="DZ633" s="163">
        <v>0</v>
      </c>
      <c r="EA633" s="163">
        <v>1</v>
      </c>
      <c r="EB633" s="163">
        <v>0</v>
      </c>
      <c r="EC633" s="163">
        <v>86</v>
      </c>
      <c r="ED633" s="165">
        <v>7.53896129573653</v>
      </c>
      <c r="EE633" s="165">
        <v>2.4545455381467698</v>
      </c>
      <c r="EF633" s="165">
        <v>0.96428574712909099</v>
      </c>
      <c r="EG633" s="165">
        <v>9.3798704493466101</v>
      </c>
      <c r="EH633" s="166">
        <v>1.3149351097214801</v>
      </c>
      <c r="EI633" s="165">
        <v>105.041670424773</v>
      </c>
      <c r="EJ633" s="164">
        <v>0.26034063260340601</v>
      </c>
      <c r="EK633" s="164">
        <v>0.305732484076433</v>
      </c>
      <c r="EL633" s="283">
        <v>0.400621118</v>
      </c>
      <c r="EM633" s="283">
        <v>0.19254658299999999</v>
      </c>
      <c r="EN633" s="283">
        <v>0.40683229799999998</v>
      </c>
      <c r="EO633" s="283">
        <v>8.6153850000000004E-2</v>
      </c>
      <c r="EP633" s="283">
        <v>0.42153846</v>
      </c>
      <c r="EQ633" s="283">
        <v>0.11404047</v>
      </c>
      <c r="ER633" s="165">
        <v>-0.193644369512146</v>
      </c>
      <c r="ES633" s="166">
        <v>4.4707793730530501</v>
      </c>
      <c r="ET633" s="166">
        <v>4.68</v>
      </c>
      <c r="EU633" s="166">
        <v>3.7024029369256901</v>
      </c>
      <c r="EV633" s="166">
        <v>4.23895272986426</v>
      </c>
      <c r="EW633" s="166">
        <v>4.2948901580478704</v>
      </c>
      <c r="EX633" s="289">
        <v>1.84010529518127</v>
      </c>
      <c r="EY633" s="291"/>
      <c r="EZ633" s="162"/>
      <c r="FA633" s="162"/>
      <c r="FB633" s="162"/>
      <c r="FC633" s="162"/>
      <c r="FD633" s="162"/>
      <c r="FE633" s="162"/>
      <c r="FF633" s="162"/>
      <c r="FG633" s="162"/>
      <c r="FH633" s="162"/>
      <c r="FI633" s="162"/>
      <c r="FJ633" s="162"/>
      <c r="FK633" s="162"/>
      <c r="FL633" s="162"/>
      <c r="FM633" s="162"/>
      <c r="FN633" s="162"/>
      <c r="FO633" s="162"/>
      <c r="FP633" s="162"/>
      <c r="FQ633" s="162"/>
      <c r="FR633" s="162"/>
      <c r="FS633" s="162"/>
      <c r="FT633" s="162"/>
      <c r="FU633" s="162"/>
      <c r="FV633" s="162"/>
      <c r="FW633" s="162"/>
      <c r="FX633" s="162"/>
      <c r="FY633" s="162"/>
      <c r="FZ633" s="162"/>
      <c r="GA633" s="162"/>
      <c r="GB633" s="162"/>
      <c r="GC633" s="162"/>
      <c r="GD633" s="162"/>
      <c r="GE633" s="162"/>
      <c r="GF633" s="162"/>
      <c r="GG633" s="162"/>
      <c r="GH633" s="162"/>
      <c r="GI633" s="162"/>
      <c r="GJ633" s="162"/>
      <c r="GK633" s="162"/>
      <c r="GL633" s="162"/>
      <c r="GM633" s="162"/>
      <c r="GN633" s="162"/>
      <c r="GO633" s="162"/>
      <c r="GP633" s="162"/>
      <c r="GQ633" s="162"/>
      <c r="GR633" s="162"/>
      <c r="GS633" s="162"/>
      <c r="GT633" s="162"/>
      <c r="GU633" s="162"/>
      <c r="GV633" s="162"/>
      <c r="GW633" s="162"/>
      <c r="GX633" s="162"/>
      <c r="GY633" s="162"/>
      <c r="GZ633" s="162"/>
      <c r="HA633" s="162"/>
      <c r="HB633" s="162"/>
      <c r="HC633" s="162"/>
      <c r="HD633" s="162"/>
      <c r="HE633" s="162"/>
      <c r="HF633" s="162"/>
      <c r="HG633" s="162"/>
      <c r="HH633" s="162"/>
      <c r="HI633" s="162"/>
      <c r="HJ633" s="162"/>
      <c r="HK633" s="162"/>
      <c r="HL633" s="162"/>
      <c r="HM633" s="162"/>
      <c r="HN633" s="162"/>
      <c r="HO633" s="162"/>
      <c r="HP633" s="162"/>
      <c r="HQ633" s="162"/>
      <c r="HR633" s="162"/>
      <c r="HS633" s="162"/>
      <c r="HT633" s="162"/>
      <c r="HU633" s="162"/>
      <c r="HV633" s="162"/>
      <c r="HW633" s="162"/>
      <c r="HX633" s="162"/>
      <c r="HY633" s="162"/>
      <c r="HZ633" s="162"/>
      <c r="IA633" s="162"/>
      <c r="IB633" s="162"/>
      <c r="IC633" s="162"/>
      <c r="ID633" s="162"/>
      <c r="IE633" s="162"/>
      <c r="IF633" s="162"/>
      <c r="IG633" s="162"/>
      <c r="IH633" s="162"/>
      <c r="II633" s="162"/>
      <c r="IJ633" s="162"/>
      <c r="IK633" s="162"/>
      <c r="IL633" s="162"/>
      <c r="IM633" s="162"/>
      <c r="IN633" s="162"/>
      <c r="IO633" s="162"/>
      <c r="IP633" s="162"/>
      <c r="IQ633" s="162"/>
      <c r="IR633" s="162"/>
      <c r="IS633" s="162"/>
      <c r="IT633" s="162"/>
      <c r="IU633" s="162"/>
      <c r="IV633" s="162"/>
      <c r="IW633" s="162"/>
      <c r="IX633" s="162"/>
      <c r="IY633" s="162"/>
      <c r="IZ633" s="162"/>
      <c r="JA633" s="162"/>
      <c r="JB633" s="162"/>
      <c r="JC633" s="162"/>
      <c r="JD633" s="162"/>
      <c r="JE633" s="162"/>
      <c r="JF633" s="162"/>
      <c r="JG633" s="162"/>
      <c r="JH633" s="162"/>
      <c r="JI633" s="162"/>
      <c r="JJ633" s="162"/>
      <c r="JK633" s="162"/>
      <c r="JL633" s="162"/>
    </row>
    <row r="634" spans="1:272" ht="13" customHeight="1">
      <c r="A634" s="200" t="s">
        <v>2177</v>
      </c>
      <c r="B634" s="160">
        <v>11560</v>
      </c>
      <c r="C634" s="160">
        <v>21504</v>
      </c>
      <c r="D634" s="160">
        <v>663623</v>
      </c>
      <c r="E634" s="160" t="s">
        <v>2171</v>
      </c>
      <c r="G634" s="175"/>
      <c r="H634" s="162" t="s">
        <v>1256</v>
      </c>
      <c r="I634" s="162" t="s">
        <v>247</v>
      </c>
      <c r="J634" s="160">
        <v>27</v>
      </c>
      <c r="K634" s="161">
        <v>1</v>
      </c>
      <c r="Z634" s="163"/>
      <c r="AS634" s="283"/>
      <c r="AT634" s="283"/>
      <c r="AU634" s="283"/>
      <c r="AV634" s="283"/>
      <c r="AW634" s="283"/>
      <c r="AX634" s="283"/>
      <c r="AY634" s="363"/>
      <c r="AZ634" s="283"/>
      <c r="BA634" s="283"/>
      <c r="BB634" s="283"/>
      <c r="BC634" s="283"/>
      <c r="BD634" s="164"/>
      <c r="BE634" s="164"/>
      <c r="BF634" s="164"/>
      <c r="BG634" s="164"/>
      <c r="BH634" s="164"/>
      <c r="BI634" s="164"/>
      <c r="BJ634" s="165"/>
      <c r="BK634" s="164"/>
      <c r="BL634" s="165"/>
      <c r="BM634" s="165"/>
      <c r="BN634" s="165"/>
      <c r="BO634" s="165"/>
      <c r="BP634" s="165"/>
      <c r="BQ634" s="165"/>
      <c r="BR634" s="165"/>
      <c r="BS634" s="289"/>
      <c r="BT634" s="297">
        <v>32</v>
      </c>
      <c r="BU634" s="284">
        <v>183.1</v>
      </c>
      <c r="BV634" s="298">
        <v>5</v>
      </c>
      <c r="BW634" s="297"/>
      <c r="BX634" s="297"/>
      <c r="BY634" s="297"/>
      <c r="BZ634" s="297"/>
      <c r="CA634" s="284"/>
      <c r="CB634" s="298"/>
      <c r="CC634" s="297"/>
      <c r="CD634" s="284"/>
      <c r="CE634" s="352"/>
      <c r="CF634" s="298"/>
      <c r="CG634" s="297"/>
      <c r="CH634" s="284"/>
      <c r="CI634" s="352"/>
      <c r="CJ634" s="298"/>
      <c r="CK634" s="297"/>
      <c r="CL634" s="284"/>
      <c r="CM634" s="352"/>
      <c r="CN634" s="298"/>
      <c r="CO634" s="297"/>
      <c r="CP634" s="284"/>
      <c r="CQ634" s="352"/>
      <c r="CR634" s="298"/>
      <c r="CS634" s="297"/>
      <c r="CT634" s="284"/>
      <c r="CU634" s="352"/>
      <c r="CV634" s="352"/>
      <c r="CW634" s="298"/>
      <c r="CX634" s="297"/>
      <c r="CY634" s="284"/>
      <c r="CZ634" s="352"/>
      <c r="DA634" s="352"/>
      <c r="DB634" s="298"/>
      <c r="DC634" s="297"/>
      <c r="DD634" s="284"/>
      <c r="DE634" s="352"/>
      <c r="DF634" s="352"/>
      <c r="DG634" s="298"/>
      <c r="DH634" s="320">
        <v>5</v>
      </c>
      <c r="DI634" s="319">
        <v>0</v>
      </c>
      <c r="DJ634" s="163">
        <v>33</v>
      </c>
      <c r="DK634" s="163">
        <v>33</v>
      </c>
      <c r="DL634" s="163">
        <v>0</v>
      </c>
      <c r="DM634" s="163">
        <v>10</v>
      </c>
      <c r="DN634" s="163">
        <v>14</v>
      </c>
      <c r="DO634" s="163">
        <v>0</v>
      </c>
      <c r="DP634" s="165">
        <v>187.2</v>
      </c>
      <c r="DQ634" s="165">
        <v>187.19999694824199</v>
      </c>
      <c r="DR634" s="165"/>
      <c r="DS634" s="163">
        <v>769</v>
      </c>
      <c r="DT634" s="163">
        <v>173</v>
      </c>
      <c r="DU634" s="163">
        <v>97</v>
      </c>
      <c r="DV634" s="163">
        <v>92</v>
      </c>
      <c r="DW634" s="163">
        <v>29</v>
      </c>
      <c r="DX634" s="163">
        <v>52</v>
      </c>
      <c r="DY634" s="163">
        <v>1</v>
      </c>
      <c r="DZ634" s="163">
        <v>4</v>
      </c>
      <c r="EA634" s="163">
        <v>5</v>
      </c>
      <c r="EB634" s="163">
        <v>1</v>
      </c>
      <c r="EC634" s="163">
        <v>156</v>
      </c>
      <c r="ED634" s="165">
        <v>7.4813503167188102</v>
      </c>
      <c r="EE634" s="165">
        <v>2.4937834389062701</v>
      </c>
      <c r="EF634" s="165">
        <v>1.3907638409284899</v>
      </c>
      <c r="EG634" s="165">
        <v>8.2966256717458595</v>
      </c>
      <c r="EH634" s="166">
        <v>1.1989343456280099</v>
      </c>
      <c r="EI634" s="165">
        <v>93.0936851868112</v>
      </c>
      <c r="EJ634" s="164">
        <v>0.242636746143057</v>
      </c>
      <c r="EK634" s="164">
        <v>0.27272727272727199</v>
      </c>
      <c r="EL634" s="283">
        <v>0.43942133799999999</v>
      </c>
      <c r="EM634" s="283">
        <v>0.19349005399999999</v>
      </c>
      <c r="EN634" s="283">
        <v>0.36708860700000001</v>
      </c>
      <c r="EO634" s="283">
        <v>9.1561939999999994E-2</v>
      </c>
      <c r="EP634" s="283">
        <v>0.38958706999999998</v>
      </c>
      <c r="EQ634" s="283">
        <v>9.5206830000000006E-2</v>
      </c>
      <c r="ER634" s="165">
        <v>0.289396315326581</v>
      </c>
      <c r="ES634" s="166">
        <v>4.4120783919110904</v>
      </c>
      <c r="ET634" s="166">
        <v>4.3099999999999996</v>
      </c>
      <c r="EU634" s="166">
        <v>4.4082517553265399</v>
      </c>
      <c r="EV634" s="166">
        <v>4.0350226882917397</v>
      </c>
      <c r="EW634" s="166">
        <v>4.2119382329169097</v>
      </c>
      <c r="EX634" s="289">
        <v>1.8248645067214899</v>
      </c>
    </row>
    <row r="635" spans="1:272" ht="13" customHeight="1">
      <c r="A635" s="200" t="s">
        <v>2177</v>
      </c>
      <c r="B635" s="160">
        <v>12806</v>
      </c>
      <c r="C635" s="160">
        <v>20423</v>
      </c>
      <c r="D635" s="160">
        <v>676254</v>
      </c>
      <c r="E635" s="160" t="s">
        <v>2177</v>
      </c>
      <c r="G635" s="175"/>
      <c r="H635" s="162" t="s">
        <v>206</v>
      </c>
      <c r="I635" s="162" t="s">
        <v>549</v>
      </c>
      <c r="J635" s="160">
        <v>28</v>
      </c>
      <c r="K635" s="161">
        <v>1</v>
      </c>
      <c r="Z635" s="163"/>
      <c r="AS635" s="283"/>
      <c r="AT635" s="283"/>
      <c r="AU635" s="283"/>
      <c r="AV635" s="283"/>
      <c r="AW635" s="283"/>
      <c r="AX635" s="283"/>
      <c r="AY635" s="363"/>
      <c r="AZ635" s="283"/>
      <c r="BA635" s="283"/>
      <c r="BB635" s="283"/>
      <c r="BC635" s="283"/>
      <c r="BD635" s="164"/>
      <c r="BE635" s="164"/>
      <c r="BF635" s="164"/>
      <c r="BG635" s="164"/>
      <c r="BH635" s="164"/>
      <c r="BI635" s="164"/>
      <c r="BJ635" s="165"/>
      <c r="BK635" s="164"/>
      <c r="BL635" s="165"/>
      <c r="BM635" s="165"/>
      <c r="BN635" s="165"/>
      <c r="BO635" s="165"/>
      <c r="BP635" s="165"/>
      <c r="BQ635" s="165"/>
      <c r="BR635" s="165"/>
      <c r="BS635" s="289"/>
      <c r="BT635" s="297">
        <v>76</v>
      </c>
      <c r="BU635" s="284">
        <v>80</v>
      </c>
      <c r="BV635" s="298">
        <v>0</v>
      </c>
      <c r="BW635" s="297"/>
      <c r="BX635" s="297"/>
      <c r="BY635" s="297"/>
      <c r="BZ635" s="297"/>
      <c r="CA635" s="284"/>
      <c r="CB635" s="298"/>
      <c r="CC635" s="297"/>
      <c r="CD635" s="284"/>
      <c r="CE635" s="352"/>
      <c r="CF635" s="298"/>
      <c r="CG635" s="297"/>
      <c r="CH635" s="284"/>
      <c r="CI635" s="352"/>
      <c r="CJ635" s="298"/>
      <c r="CK635" s="297"/>
      <c r="CL635" s="284"/>
      <c r="CM635" s="352"/>
      <c r="CN635" s="298"/>
      <c r="CO635" s="297"/>
      <c r="CP635" s="284"/>
      <c r="CQ635" s="352"/>
      <c r="CR635" s="298"/>
      <c r="CS635" s="297"/>
      <c r="CT635" s="284"/>
      <c r="CU635" s="352"/>
      <c r="CV635" s="352"/>
      <c r="CW635" s="298"/>
      <c r="CX635" s="297"/>
      <c r="CY635" s="284"/>
      <c r="CZ635" s="352"/>
      <c r="DA635" s="352"/>
      <c r="DB635" s="298"/>
      <c r="DC635" s="297"/>
      <c r="DD635" s="284"/>
      <c r="DE635" s="352"/>
      <c r="DF635" s="352"/>
      <c r="DG635" s="298"/>
      <c r="DH635" s="320">
        <v>0</v>
      </c>
      <c r="DI635" s="319">
        <v>0</v>
      </c>
      <c r="DJ635" s="163">
        <v>76</v>
      </c>
      <c r="DK635" s="163">
        <v>1</v>
      </c>
      <c r="DL635" s="163">
        <v>0</v>
      </c>
      <c r="DM635" s="163">
        <v>10</v>
      </c>
      <c r="DN635" s="163">
        <v>4</v>
      </c>
      <c r="DO635" s="163">
        <v>10</v>
      </c>
      <c r="DP635" s="165">
        <v>80</v>
      </c>
      <c r="DQ635" s="165">
        <v>1</v>
      </c>
      <c r="DR635" s="165">
        <v>79</v>
      </c>
      <c r="DS635" s="163">
        <v>308</v>
      </c>
      <c r="DT635" s="163">
        <v>50</v>
      </c>
      <c r="DU635" s="163">
        <v>19</v>
      </c>
      <c r="DV635" s="163">
        <v>17</v>
      </c>
      <c r="DW635" s="163">
        <v>5</v>
      </c>
      <c r="DX635" s="163">
        <v>18</v>
      </c>
      <c r="DY635" s="163">
        <v>1</v>
      </c>
      <c r="DZ635" s="163">
        <v>9</v>
      </c>
      <c r="EA635" s="163">
        <v>2</v>
      </c>
      <c r="EB635" s="163">
        <v>0</v>
      </c>
      <c r="EC635" s="163">
        <v>99</v>
      </c>
      <c r="ED635" s="165">
        <v>11.137501062154801</v>
      </c>
      <c r="EE635" s="165">
        <v>2.0250001931190602</v>
      </c>
      <c r="EF635" s="165">
        <v>0.56250005364418498</v>
      </c>
      <c r="EG635" s="165">
        <v>5.6250005364418501</v>
      </c>
      <c r="EH635" s="166">
        <v>0.85000008106232405</v>
      </c>
      <c r="EI635" s="165">
        <v>65.999977599883593</v>
      </c>
      <c r="EJ635" s="164">
        <v>0.17793594306049801</v>
      </c>
      <c r="EK635" s="164">
        <v>0.25423728813559299</v>
      </c>
      <c r="EL635" s="283">
        <v>0.46927374300000002</v>
      </c>
      <c r="EM635" s="283">
        <v>0.20670390999999999</v>
      </c>
      <c r="EN635" s="283">
        <v>0.32402234600000002</v>
      </c>
      <c r="EO635" s="283">
        <v>6.0439560000000003E-2</v>
      </c>
      <c r="EP635" s="283">
        <v>0.30219780000000002</v>
      </c>
      <c r="EQ635" s="283">
        <v>0.12366911999999999</v>
      </c>
      <c r="ER635" s="165">
        <v>0.29600650408773499</v>
      </c>
      <c r="ES635" s="166">
        <v>1.9125001823902299</v>
      </c>
      <c r="ET635" s="166">
        <v>2.6</v>
      </c>
      <c r="EU635" s="166">
        <v>2.5166885709762501</v>
      </c>
      <c r="EV635" s="166">
        <v>2.80046484405052</v>
      </c>
      <c r="EW635" s="166">
        <v>2.4456960697421901</v>
      </c>
      <c r="EX635" s="289">
        <v>1.6983313094824499</v>
      </c>
    </row>
    <row r="636" spans="1:272" ht="13" customHeight="1">
      <c r="A636" s="200" t="s">
        <v>2177</v>
      </c>
      <c r="B636" s="200">
        <v>10736</v>
      </c>
      <c r="C636" s="160">
        <v>13346</v>
      </c>
      <c r="D636" s="200">
        <v>571948</v>
      </c>
      <c r="E636" s="200" t="s">
        <v>563</v>
      </c>
      <c r="F636" s="200"/>
      <c r="G636" s="175"/>
      <c r="H636" s="206" t="s">
        <v>1819</v>
      </c>
      <c r="I636" s="206" t="s">
        <v>1820</v>
      </c>
      <c r="J636" s="175">
        <v>33</v>
      </c>
      <c r="K636" s="161">
        <v>1</v>
      </c>
      <c r="L636" s="175"/>
      <c r="M636" s="210" t="s">
        <v>46</v>
      </c>
      <c r="N636" s="211"/>
      <c r="O636" s="175"/>
      <c r="P636" s="175"/>
      <c r="Q636" s="175"/>
      <c r="R636" s="175"/>
      <c r="S636" s="175"/>
      <c r="T636" s="175"/>
      <c r="U636" s="175"/>
      <c r="V636" s="175"/>
      <c r="W636" s="175"/>
      <c r="X636" s="175"/>
      <c r="Y636" s="210"/>
      <c r="Z636" s="163"/>
      <c r="AS636" s="283"/>
      <c r="AT636" s="283"/>
      <c r="AU636" s="283"/>
      <c r="AV636" s="283"/>
      <c r="AW636" s="283"/>
      <c r="AX636" s="283"/>
      <c r="AY636" s="363"/>
      <c r="AZ636" s="283"/>
      <c r="BA636" s="283"/>
      <c r="BB636" s="283"/>
      <c r="BC636" s="283"/>
      <c r="BD636" s="164"/>
      <c r="BE636" s="164"/>
      <c r="BF636" s="164"/>
      <c r="BG636" s="164"/>
      <c r="BH636" s="164"/>
      <c r="BI636" s="164"/>
      <c r="BJ636" s="165"/>
      <c r="BK636" s="164"/>
      <c r="BL636" s="165"/>
      <c r="BM636" s="165"/>
      <c r="BN636" s="165"/>
      <c r="BO636" s="165"/>
      <c r="BP636" s="165"/>
      <c r="BQ636" s="165"/>
      <c r="BR636" s="165"/>
      <c r="BS636" s="289"/>
      <c r="BT636" s="297">
        <v>60</v>
      </c>
      <c r="BU636" s="284">
        <v>63.1</v>
      </c>
      <c r="BV636" s="298">
        <v>4</v>
      </c>
      <c r="BW636" s="297"/>
      <c r="BX636" s="297"/>
      <c r="BY636" s="297"/>
      <c r="BZ636" s="297"/>
      <c r="CA636" s="284"/>
      <c r="CB636" s="298"/>
      <c r="CC636" s="297"/>
      <c r="CD636" s="284"/>
      <c r="CE636" s="352"/>
      <c r="CF636" s="298"/>
      <c r="CG636" s="297"/>
      <c r="CH636" s="284"/>
      <c r="CI636" s="352"/>
      <c r="CJ636" s="298"/>
      <c r="CK636" s="297"/>
      <c r="CL636" s="284"/>
      <c r="CM636" s="352"/>
      <c r="CN636" s="298"/>
      <c r="CO636" s="297"/>
      <c r="CP636" s="284"/>
      <c r="CQ636" s="352"/>
      <c r="CR636" s="298"/>
      <c r="CS636" s="297"/>
      <c r="CT636" s="284"/>
      <c r="CU636" s="352"/>
      <c r="CV636" s="352"/>
      <c r="CW636" s="298"/>
      <c r="CX636" s="297"/>
      <c r="CY636" s="284"/>
      <c r="CZ636" s="352"/>
      <c r="DA636" s="352"/>
      <c r="DB636" s="298"/>
      <c r="DC636" s="297"/>
      <c r="DD636" s="284"/>
      <c r="DE636" s="352"/>
      <c r="DF636" s="352"/>
      <c r="DG636" s="298"/>
      <c r="DH636" s="320">
        <v>4</v>
      </c>
      <c r="DI636" s="319">
        <v>0</v>
      </c>
      <c r="DJ636" s="163">
        <v>61</v>
      </c>
      <c r="DK636" s="163">
        <v>1</v>
      </c>
      <c r="DL636" s="163">
        <v>0</v>
      </c>
      <c r="DM636" s="163">
        <v>5</v>
      </c>
      <c r="DN636" s="163">
        <v>1</v>
      </c>
      <c r="DO636" s="163">
        <v>1</v>
      </c>
      <c r="DP636" s="165">
        <v>64.2</v>
      </c>
      <c r="DQ636" s="165">
        <v>2</v>
      </c>
      <c r="DR636" s="165">
        <v>62.200000762939403</v>
      </c>
      <c r="DS636" s="163">
        <v>268</v>
      </c>
      <c r="DT636" s="163">
        <v>63</v>
      </c>
      <c r="DU636" s="163">
        <v>38</v>
      </c>
      <c r="DV636" s="163">
        <v>34</v>
      </c>
      <c r="DW636" s="163">
        <v>6</v>
      </c>
      <c r="DX636" s="163">
        <v>14</v>
      </c>
      <c r="DY636" s="163">
        <v>2</v>
      </c>
      <c r="DZ636" s="163">
        <v>2</v>
      </c>
      <c r="EA636" s="163">
        <v>0</v>
      </c>
      <c r="EB636" s="163">
        <v>0</v>
      </c>
      <c r="EC636" s="163">
        <v>64</v>
      </c>
      <c r="ED636" s="165">
        <v>8.9072189468907794</v>
      </c>
      <c r="EE636" s="165">
        <v>1.94845414463235</v>
      </c>
      <c r="EF636" s="165">
        <v>0.83505177627101101</v>
      </c>
      <c r="EG636" s="165">
        <v>8.7680436508456108</v>
      </c>
      <c r="EH636" s="166">
        <v>1.1907219772753299</v>
      </c>
      <c r="EI636" s="165">
        <v>92.456019215483593</v>
      </c>
      <c r="EJ636" s="164">
        <v>0.25</v>
      </c>
      <c r="EK636" s="164">
        <v>0.31318681318681302</v>
      </c>
      <c r="EL636" s="283">
        <v>0.51933701600000004</v>
      </c>
      <c r="EM636" s="283">
        <v>0.19337016500000001</v>
      </c>
      <c r="EN636" s="283">
        <v>0.28729281699999998</v>
      </c>
      <c r="EO636" s="283">
        <v>2.659574E-2</v>
      </c>
      <c r="EP636" s="283">
        <v>0.36170213000000001</v>
      </c>
      <c r="EQ636" s="283">
        <v>7.1770329999999993E-2</v>
      </c>
      <c r="ER636" s="165">
        <v>-0.184748575226034</v>
      </c>
      <c r="ES636" s="166">
        <v>4.7319600655357297</v>
      </c>
      <c r="ET636" s="166">
        <v>3.15</v>
      </c>
      <c r="EU636" s="166">
        <v>3.1357607893994901</v>
      </c>
      <c r="EV636" s="166">
        <v>3.14549484382289</v>
      </c>
      <c r="EW636" s="166">
        <v>3.08163958058684</v>
      </c>
      <c r="EX636" s="289">
        <v>0.91730091720819396</v>
      </c>
    </row>
    <row r="637" spans="1:272" ht="13" customHeight="1">
      <c r="A637" s="200" t="s">
        <v>2177</v>
      </c>
      <c r="B637" s="160">
        <v>11142</v>
      </c>
      <c r="C637" s="160">
        <v>19261</v>
      </c>
      <c r="D637" s="160">
        <v>641656</v>
      </c>
      <c r="E637" s="160" t="s">
        <v>16</v>
      </c>
      <c r="G637" s="175"/>
      <c r="H637" s="162" t="s">
        <v>543</v>
      </c>
      <c r="I637" s="162" t="s">
        <v>557</v>
      </c>
      <c r="J637" s="161">
        <v>29</v>
      </c>
      <c r="K637" s="161">
        <v>1</v>
      </c>
      <c r="Z637" s="163"/>
      <c r="AS637" s="283"/>
      <c r="AT637" s="283"/>
      <c r="AU637" s="283"/>
      <c r="AV637" s="283"/>
      <c r="AW637" s="283"/>
      <c r="AX637" s="283"/>
      <c r="AY637" s="363"/>
      <c r="AZ637" s="283"/>
      <c r="BA637" s="283"/>
      <c r="BB637" s="283"/>
      <c r="BC637" s="283"/>
      <c r="BD637" s="164"/>
      <c r="BE637" s="164"/>
      <c r="BF637" s="164"/>
      <c r="BG637" s="164"/>
      <c r="BH637" s="164"/>
      <c r="BI637" s="164"/>
      <c r="BJ637" s="165"/>
      <c r="BK637" s="164"/>
      <c r="BL637" s="165"/>
      <c r="BM637" s="165"/>
      <c r="BN637" s="165"/>
      <c r="BO637" s="165"/>
      <c r="BP637" s="165"/>
      <c r="BQ637" s="165"/>
      <c r="BR637" s="165"/>
      <c r="BS637" s="289"/>
      <c r="BT637" s="297">
        <v>34</v>
      </c>
      <c r="BU637" s="284">
        <v>36.200000000000003</v>
      </c>
      <c r="BV637" s="298">
        <v>-1</v>
      </c>
      <c r="BW637" s="297"/>
      <c r="BX637" s="297"/>
      <c r="BY637" s="297"/>
      <c r="BZ637" s="297"/>
      <c r="CA637" s="284"/>
      <c r="CB637" s="298"/>
      <c r="CC637" s="297"/>
      <c r="CD637" s="284"/>
      <c r="CE637" s="352"/>
      <c r="CF637" s="298"/>
      <c r="CG637" s="297"/>
      <c r="CH637" s="284"/>
      <c r="CI637" s="352"/>
      <c r="CJ637" s="298"/>
      <c r="CK637" s="297"/>
      <c r="CL637" s="284"/>
      <c r="CM637" s="352"/>
      <c r="CN637" s="298"/>
      <c r="CO637" s="297"/>
      <c r="CP637" s="284"/>
      <c r="CQ637" s="352"/>
      <c r="CR637" s="298"/>
      <c r="CS637" s="297"/>
      <c r="CT637" s="284"/>
      <c r="CU637" s="352"/>
      <c r="CV637" s="352"/>
      <c r="CW637" s="298"/>
      <c r="CX637" s="297"/>
      <c r="CY637" s="284"/>
      <c r="CZ637" s="352"/>
      <c r="DA637" s="352"/>
      <c r="DB637" s="298"/>
      <c r="DC637" s="297"/>
      <c r="DD637" s="284"/>
      <c r="DE637" s="352"/>
      <c r="DF637" s="352"/>
      <c r="DG637" s="298"/>
      <c r="DH637" s="320">
        <v>-1</v>
      </c>
      <c r="DI637" s="319">
        <v>0</v>
      </c>
      <c r="DJ637" s="163">
        <v>35</v>
      </c>
      <c r="DK637" s="163">
        <v>0</v>
      </c>
      <c r="DL637" s="163">
        <v>0</v>
      </c>
      <c r="DM637" s="163">
        <v>0</v>
      </c>
      <c r="DN637" s="163">
        <v>1</v>
      </c>
      <c r="DO637" s="163">
        <v>1</v>
      </c>
      <c r="DP637" s="165">
        <v>37.200000000000003</v>
      </c>
      <c r="DQ637" s="165"/>
      <c r="DR637" s="165">
        <v>37.200000762939403</v>
      </c>
      <c r="DS637" s="163">
        <v>163</v>
      </c>
      <c r="DT637" s="163">
        <v>37</v>
      </c>
      <c r="DU637" s="163">
        <v>17</v>
      </c>
      <c r="DV637" s="163">
        <v>16</v>
      </c>
      <c r="DW637" s="163">
        <v>2</v>
      </c>
      <c r="DX637" s="163">
        <v>14</v>
      </c>
      <c r="DY637" s="163">
        <v>0</v>
      </c>
      <c r="DZ637" s="163">
        <v>3</v>
      </c>
      <c r="EA637" s="163">
        <v>0</v>
      </c>
      <c r="EB637" s="163">
        <v>0</v>
      </c>
      <c r="EC637" s="163">
        <v>41</v>
      </c>
      <c r="ED637" s="165">
        <v>9.7964628226930905</v>
      </c>
      <c r="EE637" s="165">
        <v>3.3451336467732502</v>
      </c>
      <c r="EF637" s="165">
        <v>0.47787623525332101</v>
      </c>
      <c r="EG637" s="165">
        <v>8.8407103521864503</v>
      </c>
      <c r="EH637" s="166">
        <v>1.3539826665510699</v>
      </c>
      <c r="EI637" s="165">
        <v>108.16092746267699</v>
      </c>
      <c r="EJ637" s="164">
        <v>0.25342465753424598</v>
      </c>
      <c r="EK637" s="164">
        <v>0.33980582524271802</v>
      </c>
      <c r="EL637" s="283">
        <v>0.438095238</v>
      </c>
      <c r="EM637" s="283">
        <v>0.23809523799999999</v>
      </c>
      <c r="EN637" s="283">
        <v>0.32380952299999999</v>
      </c>
      <c r="EO637" s="283">
        <v>3.8095240000000002E-2</v>
      </c>
      <c r="EP637" s="283">
        <v>0.37142857000000001</v>
      </c>
      <c r="EQ637" s="283">
        <v>0.17580645</v>
      </c>
      <c r="ER637" s="165">
        <v>0.82131482063676298</v>
      </c>
      <c r="ES637" s="166">
        <v>3.8230098820265699</v>
      </c>
      <c r="ET637" s="166">
        <v>3.75</v>
      </c>
      <c r="EU637" s="166">
        <v>3.03394523428361</v>
      </c>
      <c r="EV637" s="166">
        <v>3.7085890184740999</v>
      </c>
      <c r="EW637" s="166">
        <v>3.4806819139252201</v>
      </c>
      <c r="EX637" s="289">
        <v>0.651200771331787</v>
      </c>
    </row>
    <row r="638" spans="1:272" ht="13" customHeight="1">
      <c r="A638" s="200" t="s">
        <v>2177</v>
      </c>
      <c r="B638" s="160">
        <v>9559</v>
      </c>
      <c r="C638" s="160">
        <v>13435</v>
      </c>
      <c r="D638" s="160">
        <v>572955</v>
      </c>
      <c r="E638" s="160" t="s">
        <v>555</v>
      </c>
      <c r="G638" s="175"/>
      <c r="H638" s="162" t="s">
        <v>186</v>
      </c>
      <c r="I638" s="162" t="s">
        <v>1755</v>
      </c>
      <c r="J638" s="161">
        <v>33</v>
      </c>
      <c r="K638" s="161">
        <v>1</v>
      </c>
      <c r="M638" s="184" t="s">
        <v>837</v>
      </c>
      <c r="Z638" s="163"/>
      <c r="AS638" s="283"/>
      <c r="AT638" s="283"/>
      <c r="AU638" s="283"/>
      <c r="AV638" s="283"/>
      <c r="AW638" s="283"/>
      <c r="AX638" s="283"/>
      <c r="AY638" s="363"/>
      <c r="AZ638" s="283"/>
      <c r="BA638" s="283"/>
      <c r="BB638" s="283"/>
      <c r="BC638" s="283"/>
      <c r="BD638" s="164"/>
      <c r="BE638" s="164"/>
      <c r="BF638" s="164"/>
      <c r="BG638" s="164"/>
      <c r="BH638" s="164"/>
      <c r="BI638" s="164"/>
      <c r="BJ638" s="165"/>
      <c r="BK638" s="164"/>
      <c r="BL638" s="165"/>
      <c r="BM638" s="165"/>
      <c r="BN638" s="165"/>
      <c r="BO638" s="165"/>
      <c r="BP638" s="165"/>
      <c r="BQ638" s="165"/>
      <c r="BR638" s="165"/>
      <c r="BS638" s="289"/>
      <c r="BT638" s="297">
        <v>57</v>
      </c>
      <c r="BU638" s="284">
        <v>55.1</v>
      </c>
      <c r="BV638" s="298">
        <v>1</v>
      </c>
      <c r="BW638" s="297"/>
      <c r="BX638" s="297"/>
      <c r="BY638" s="297"/>
      <c r="BZ638" s="297"/>
      <c r="CA638" s="284"/>
      <c r="CB638" s="298"/>
      <c r="CC638" s="297"/>
      <c r="CD638" s="284"/>
      <c r="CE638" s="352"/>
      <c r="CF638" s="298"/>
      <c r="CG638" s="297"/>
      <c r="CH638" s="284"/>
      <c r="CI638" s="352"/>
      <c r="CJ638" s="298"/>
      <c r="CK638" s="297"/>
      <c r="CL638" s="284"/>
      <c r="CM638" s="352"/>
      <c r="CN638" s="298"/>
      <c r="CO638" s="297"/>
      <c r="CP638" s="284"/>
      <c r="CQ638" s="352"/>
      <c r="CR638" s="298"/>
      <c r="CS638" s="297"/>
      <c r="CT638" s="284"/>
      <c r="CU638" s="352"/>
      <c r="CV638" s="352"/>
      <c r="CW638" s="298"/>
      <c r="CX638" s="297"/>
      <c r="CY638" s="284"/>
      <c r="CZ638" s="352"/>
      <c r="DA638" s="352"/>
      <c r="DB638" s="298"/>
      <c r="DC638" s="297"/>
      <c r="DD638" s="284"/>
      <c r="DE638" s="352"/>
      <c r="DF638" s="352"/>
      <c r="DG638" s="298"/>
      <c r="DH638" s="320">
        <v>1</v>
      </c>
      <c r="DI638" s="319">
        <v>0</v>
      </c>
      <c r="DJ638" s="163">
        <v>58</v>
      </c>
      <c r="DK638" s="163">
        <v>0</v>
      </c>
      <c r="DL638" s="163">
        <v>0</v>
      </c>
      <c r="DM638" s="163">
        <v>6</v>
      </c>
      <c r="DN638" s="163">
        <v>6</v>
      </c>
      <c r="DO638" s="163">
        <v>2</v>
      </c>
      <c r="DP638" s="165">
        <v>56.1</v>
      </c>
      <c r="DQ638" s="165"/>
      <c r="DR638" s="165">
        <v>56.099998474121001</v>
      </c>
      <c r="DS638" s="163">
        <v>236</v>
      </c>
      <c r="DT638" s="163">
        <v>48</v>
      </c>
      <c r="DU638" s="163">
        <v>25</v>
      </c>
      <c r="DV638" s="163">
        <v>23</v>
      </c>
      <c r="DW638" s="163">
        <v>6</v>
      </c>
      <c r="DX638" s="163">
        <v>25</v>
      </c>
      <c r="DY638" s="163">
        <v>1</v>
      </c>
      <c r="DZ638" s="163">
        <v>2</v>
      </c>
      <c r="EA638" s="163">
        <v>2</v>
      </c>
      <c r="EB638" s="163">
        <v>0</v>
      </c>
      <c r="EC638" s="163">
        <v>67</v>
      </c>
      <c r="ED638" s="165">
        <v>10.704143703144799</v>
      </c>
      <c r="EE638" s="165">
        <v>3.99408347132269</v>
      </c>
      <c r="EF638" s="165">
        <v>0.958580033117446</v>
      </c>
      <c r="EG638" s="165">
        <v>7.6686402649395697</v>
      </c>
      <c r="EH638" s="166">
        <v>1.29585819291802</v>
      </c>
      <c r="EI638" s="165">
        <v>100.619533586779</v>
      </c>
      <c r="EJ638" s="164">
        <v>0.22966507177033399</v>
      </c>
      <c r="EK638" s="164">
        <v>0.308823529411764</v>
      </c>
      <c r="EL638" s="283">
        <v>0.45070422500000001</v>
      </c>
      <c r="EM638" s="283">
        <v>0.17605633800000001</v>
      </c>
      <c r="EN638" s="283">
        <v>0.37323943599999998</v>
      </c>
      <c r="EO638" s="283">
        <v>7.7464790000000006E-2</v>
      </c>
      <c r="EP638" s="283">
        <v>0.3943662</v>
      </c>
      <c r="EQ638" s="283">
        <v>0.11668484</v>
      </c>
      <c r="ER638" s="165">
        <v>-0.53036800308394905</v>
      </c>
      <c r="ES638" s="166">
        <v>3.6745567936168699</v>
      </c>
      <c r="ET638" s="166">
        <v>3.75</v>
      </c>
      <c r="EU638" s="166">
        <v>3.6104756853342699</v>
      </c>
      <c r="EV638" s="166">
        <v>3.6484917951222</v>
      </c>
      <c r="EW638" s="166">
        <v>3.4177452960055899</v>
      </c>
      <c r="EX638" s="289">
        <v>0.45526516437530501</v>
      </c>
    </row>
    <row r="639" spans="1:272" ht="13" customHeight="1">
      <c r="A639" s="200" t="s">
        <v>2177</v>
      </c>
      <c r="B639" s="160">
        <v>10423</v>
      </c>
      <c r="C639" s="160">
        <v>18383</v>
      </c>
      <c r="D639" s="160">
        <v>647336</v>
      </c>
      <c r="E639" s="160" t="s">
        <v>164</v>
      </c>
      <c r="G639" s="175"/>
      <c r="H639" s="168" t="s">
        <v>971</v>
      </c>
      <c r="I639" s="169" t="s">
        <v>596</v>
      </c>
      <c r="J639" s="170">
        <v>26</v>
      </c>
      <c r="K639" s="161">
        <v>1</v>
      </c>
      <c r="M639" s="184" t="s">
        <v>837</v>
      </c>
      <c r="Z639" s="163"/>
      <c r="AS639" s="283"/>
      <c r="AT639" s="283"/>
      <c r="AU639" s="283"/>
      <c r="AV639" s="283"/>
      <c r="AW639" s="283"/>
      <c r="AX639" s="283"/>
      <c r="AY639" s="363"/>
      <c r="AZ639" s="283"/>
      <c r="BA639" s="283"/>
      <c r="BB639" s="283"/>
      <c r="BC639" s="283"/>
      <c r="BD639" s="164"/>
      <c r="BE639" s="164"/>
      <c r="BF639" s="164"/>
      <c r="BG639" s="164"/>
      <c r="BH639" s="164"/>
      <c r="BI639" s="164"/>
      <c r="BJ639" s="165"/>
      <c r="BK639" s="164"/>
      <c r="BL639" s="165"/>
      <c r="BM639" s="165"/>
      <c r="BN639" s="165"/>
      <c r="BO639" s="165"/>
      <c r="BP639" s="165"/>
      <c r="BQ639" s="165"/>
      <c r="BR639" s="165"/>
      <c r="BS639" s="289"/>
      <c r="BT639" s="297">
        <v>25</v>
      </c>
      <c r="BU639" s="284">
        <v>79.2</v>
      </c>
      <c r="BV639" s="298">
        <v>-1</v>
      </c>
      <c r="BW639" s="297"/>
      <c r="BX639" s="297"/>
      <c r="BY639" s="297"/>
      <c r="BZ639" s="297"/>
      <c r="CA639" s="284"/>
      <c r="CB639" s="298"/>
      <c r="CC639" s="297"/>
      <c r="CD639" s="284"/>
      <c r="CE639" s="352"/>
      <c r="CF639" s="298"/>
      <c r="CG639" s="297"/>
      <c r="CH639" s="284"/>
      <c r="CI639" s="352"/>
      <c r="CJ639" s="298"/>
      <c r="CK639" s="297"/>
      <c r="CL639" s="284"/>
      <c r="CM639" s="352"/>
      <c r="CN639" s="298"/>
      <c r="CO639" s="297"/>
      <c r="CP639" s="284"/>
      <c r="CQ639" s="352"/>
      <c r="CR639" s="298"/>
      <c r="CS639" s="297"/>
      <c r="CT639" s="284"/>
      <c r="CU639" s="352"/>
      <c r="CV639" s="352"/>
      <c r="CW639" s="298"/>
      <c r="CX639" s="297"/>
      <c r="CY639" s="284"/>
      <c r="CZ639" s="352"/>
      <c r="DA639" s="352"/>
      <c r="DB639" s="298"/>
      <c r="DC639" s="297"/>
      <c r="DD639" s="284"/>
      <c r="DE639" s="352"/>
      <c r="DF639" s="352"/>
      <c r="DG639" s="298"/>
      <c r="DH639" s="320">
        <v>-1</v>
      </c>
      <c r="DI639" s="319">
        <v>0</v>
      </c>
      <c r="DJ639" s="163">
        <v>25</v>
      </c>
      <c r="DK639" s="163">
        <v>9</v>
      </c>
      <c r="DL639" s="163">
        <v>0</v>
      </c>
      <c r="DM639" s="163">
        <v>0</v>
      </c>
      <c r="DN639" s="163">
        <v>10</v>
      </c>
      <c r="DO639" s="163">
        <v>0</v>
      </c>
      <c r="DP639" s="165">
        <v>79.2</v>
      </c>
      <c r="DQ639" s="165">
        <v>43.200000762939403</v>
      </c>
      <c r="DR639" s="165">
        <v>36</v>
      </c>
      <c r="DS639" s="163">
        <v>347</v>
      </c>
      <c r="DT639" s="163">
        <v>66</v>
      </c>
      <c r="DU639" s="163">
        <v>49</v>
      </c>
      <c r="DV639" s="163">
        <v>42</v>
      </c>
      <c r="DW639" s="163">
        <v>13</v>
      </c>
      <c r="DX639" s="163">
        <v>44</v>
      </c>
      <c r="DY639" s="163">
        <v>1</v>
      </c>
      <c r="DZ639" s="163">
        <v>3</v>
      </c>
      <c r="EA639" s="163">
        <v>2</v>
      </c>
      <c r="EB639" s="163">
        <v>2</v>
      </c>
      <c r="EC639" s="163">
        <v>84</v>
      </c>
      <c r="ED639" s="165">
        <v>9.4895405062703801</v>
      </c>
      <c r="EE639" s="165">
        <v>4.9707116937606699</v>
      </c>
      <c r="EF639" s="165">
        <v>1.46861936406565</v>
      </c>
      <c r="EG639" s="165">
        <v>7.4560675406410102</v>
      </c>
      <c r="EH639" s="166">
        <v>1.3807532482668501</v>
      </c>
      <c r="EI639" s="165">
        <v>110.299456277429</v>
      </c>
      <c r="EJ639" s="164">
        <v>0.22</v>
      </c>
      <c r="EK639" s="164">
        <v>0.26108374384236399</v>
      </c>
      <c r="EL639" s="283">
        <v>0.402843601</v>
      </c>
      <c r="EM639" s="283">
        <v>0.17061611300000001</v>
      </c>
      <c r="EN639" s="283">
        <v>0.42654028399999999</v>
      </c>
      <c r="EO639" s="283">
        <v>9.7222219999999998E-2</v>
      </c>
      <c r="EP639" s="283">
        <v>0.35185185000000002</v>
      </c>
      <c r="EQ639" s="283">
        <v>9.7020099999999998E-2</v>
      </c>
      <c r="ER639" s="165">
        <v>-0.830557542295424</v>
      </c>
      <c r="ES639" s="166">
        <v>4.7447702531351901</v>
      </c>
      <c r="ET639" s="166">
        <v>4.55</v>
      </c>
      <c r="EU639" s="166">
        <v>4.9491155534550204</v>
      </c>
      <c r="EV639" s="166">
        <v>4.5360125709736296</v>
      </c>
      <c r="EW639" s="166">
        <v>4.4002723010928699</v>
      </c>
      <c r="EX639" s="289">
        <v>0.38287007808685303</v>
      </c>
    </row>
    <row r="640" spans="1:272" ht="13" customHeight="1">
      <c r="A640" s="200" t="s">
        <v>2177</v>
      </c>
      <c r="B640" s="160">
        <v>11214</v>
      </c>
      <c r="C640" s="160">
        <v>18323</v>
      </c>
      <c r="D640" s="160">
        <v>622250</v>
      </c>
      <c r="E640" s="160" t="s">
        <v>14</v>
      </c>
      <c r="G640" s="175"/>
      <c r="H640" s="162" t="s">
        <v>1890</v>
      </c>
      <c r="I640" s="162" t="s">
        <v>533</v>
      </c>
      <c r="J640" s="161">
        <v>30</v>
      </c>
      <c r="K640" s="161">
        <v>1</v>
      </c>
      <c r="M640" s="184" t="s">
        <v>837</v>
      </c>
      <c r="Z640" s="163"/>
      <c r="AS640" s="283"/>
      <c r="AT640" s="283"/>
      <c r="AU640" s="283"/>
      <c r="AV640" s="283"/>
      <c r="AW640" s="283"/>
      <c r="AX640" s="283"/>
      <c r="AY640" s="363"/>
      <c r="AZ640" s="283"/>
      <c r="BA640" s="283"/>
      <c r="BB640" s="283"/>
      <c r="BC640" s="283"/>
      <c r="BD640" s="164"/>
      <c r="BE640" s="164"/>
      <c r="BF640" s="164"/>
      <c r="BG640" s="164"/>
      <c r="BH640" s="164"/>
      <c r="BI640" s="164"/>
      <c r="BJ640" s="165"/>
      <c r="BK640" s="164"/>
      <c r="BL640" s="165"/>
      <c r="BM640" s="165"/>
      <c r="BN640" s="165"/>
      <c r="BO640" s="165"/>
      <c r="BP640" s="165"/>
      <c r="BQ640" s="165"/>
      <c r="BR640" s="165"/>
      <c r="BS640" s="289"/>
      <c r="BT640" s="297">
        <v>17</v>
      </c>
      <c r="BU640" s="284">
        <v>16.100000000000001</v>
      </c>
      <c r="BV640" s="298">
        <v>-1</v>
      </c>
      <c r="BW640" s="297"/>
      <c r="BX640" s="297"/>
      <c r="BY640" s="297"/>
      <c r="BZ640" s="297"/>
      <c r="CA640" s="284"/>
      <c r="CB640" s="298"/>
      <c r="CC640" s="297"/>
      <c r="CD640" s="284"/>
      <c r="CE640" s="352"/>
      <c r="CF640" s="298"/>
      <c r="CG640" s="297"/>
      <c r="CH640" s="284"/>
      <c r="CI640" s="352"/>
      <c r="CJ640" s="298"/>
      <c r="CK640" s="297"/>
      <c r="CL640" s="284"/>
      <c r="CM640" s="352"/>
      <c r="CN640" s="298"/>
      <c r="CO640" s="297"/>
      <c r="CP640" s="284"/>
      <c r="CQ640" s="352"/>
      <c r="CR640" s="298"/>
      <c r="CS640" s="297"/>
      <c r="CT640" s="284"/>
      <c r="CU640" s="352"/>
      <c r="CV640" s="352"/>
      <c r="CW640" s="298"/>
      <c r="CX640" s="297"/>
      <c r="CY640" s="284"/>
      <c r="CZ640" s="352"/>
      <c r="DA640" s="352"/>
      <c r="DB640" s="298"/>
      <c r="DC640" s="297"/>
      <c r="DD640" s="284"/>
      <c r="DE640" s="352"/>
      <c r="DF640" s="352"/>
      <c r="DG640" s="298"/>
      <c r="DH640" s="320">
        <v>-1</v>
      </c>
      <c r="DI640" s="319">
        <v>0</v>
      </c>
      <c r="DJ640" s="163">
        <v>17</v>
      </c>
      <c r="DK640" s="163">
        <v>0</v>
      </c>
      <c r="DL640" s="163">
        <v>0</v>
      </c>
      <c r="DM640" s="163">
        <v>2</v>
      </c>
      <c r="DN640" s="163">
        <v>2</v>
      </c>
      <c r="DO640" s="163">
        <v>0</v>
      </c>
      <c r="DP640" s="165">
        <v>16.100000000000001</v>
      </c>
      <c r="DQ640" s="165"/>
      <c r="DR640" s="165">
        <v>16.100000381469702</v>
      </c>
      <c r="DS640" s="163">
        <v>69</v>
      </c>
      <c r="DT640" s="163">
        <v>16</v>
      </c>
      <c r="DU640" s="163">
        <v>8</v>
      </c>
      <c r="DV640" s="163">
        <v>7</v>
      </c>
      <c r="DW640" s="163">
        <v>1</v>
      </c>
      <c r="DX640" s="163">
        <v>4</v>
      </c>
      <c r="DY640" s="163">
        <v>0</v>
      </c>
      <c r="DZ640" s="163">
        <v>0</v>
      </c>
      <c r="EA640" s="163">
        <v>2</v>
      </c>
      <c r="EB640" s="163">
        <v>0</v>
      </c>
      <c r="EC640" s="163">
        <v>17</v>
      </c>
      <c r="ED640" s="165">
        <v>9.3673487619183504</v>
      </c>
      <c r="EE640" s="165">
        <v>2.2040820616278398</v>
      </c>
      <c r="EF640" s="165">
        <v>0.55102051540696195</v>
      </c>
      <c r="EG640" s="165">
        <v>8.8163282465113895</v>
      </c>
      <c r="EH640" s="166">
        <v>1.2244900342376901</v>
      </c>
      <c r="EI640" s="165">
        <v>97.816597689036001</v>
      </c>
      <c r="EJ640" s="164">
        <v>0.246153846153846</v>
      </c>
      <c r="EK640" s="164">
        <v>0.31914893617021201</v>
      </c>
      <c r="EL640" s="283">
        <v>0.45833333300000001</v>
      </c>
      <c r="EM640" s="283">
        <v>0.20833333300000001</v>
      </c>
      <c r="EN640" s="283">
        <v>0.33333333300000001</v>
      </c>
      <c r="EO640" s="283">
        <v>6.25E-2</v>
      </c>
      <c r="EP640" s="283">
        <v>0.39583332999999998</v>
      </c>
      <c r="EQ640" s="283">
        <v>0.10211268</v>
      </c>
      <c r="ER640" s="165">
        <v>-0.13147703487881501</v>
      </c>
      <c r="ES640" s="166">
        <v>3.8571436078487298</v>
      </c>
      <c r="ET640" s="166">
        <v>4.08</v>
      </c>
      <c r="EU640" s="166">
        <v>2.61566811755812</v>
      </c>
      <c r="EV640" s="166">
        <v>3.30099576138615</v>
      </c>
      <c r="EW640" s="166">
        <v>3.1917987182247698</v>
      </c>
      <c r="EX640" s="289">
        <v>0.37098500132560702</v>
      </c>
    </row>
    <row r="641" spans="1:155" ht="13" customHeight="1">
      <c r="A641" s="200" t="s">
        <v>2177</v>
      </c>
      <c r="B641" s="160">
        <v>10657</v>
      </c>
      <c r="C641" s="160">
        <v>13892</v>
      </c>
      <c r="D641" s="160">
        <v>623149</v>
      </c>
      <c r="E641" s="160" t="s">
        <v>45</v>
      </c>
      <c r="G641" s="175"/>
      <c r="H641" s="168" t="s">
        <v>1091</v>
      </c>
      <c r="I641" s="169" t="s">
        <v>166</v>
      </c>
      <c r="J641" s="170">
        <v>34</v>
      </c>
      <c r="K641" s="161">
        <v>1</v>
      </c>
      <c r="M641" s="184" t="s">
        <v>837</v>
      </c>
      <c r="Z641" s="163"/>
      <c r="AS641" s="283"/>
      <c r="AT641" s="283"/>
      <c r="AU641" s="283"/>
      <c r="AV641" s="283"/>
      <c r="AW641" s="283"/>
      <c r="AX641" s="283"/>
      <c r="AY641" s="363"/>
      <c r="AZ641" s="283"/>
      <c r="BA641" s="283"/>
      <c r="BB641" s="283"/>
      <c r="BC641" s="283"/>
      <c r="BD641" s="164"/>
      <c r="BE641" s="164"/>
      <c r="BF641" s="164"/>
      <c r="BG641" s="164"/>
      <c r="BH641" s="164"/>
      <c r="BI641" s="164"/>
      <c r="BJ641" s="165"/>
      <c r="BK641" s="164"/>
      <c r="BL641" s="165"/>
      <c r="BM641" s="165"/>
      <c r="BN641" s="165"/>
      <c r="BO641" s="165"/>
      <c r="BP641" s="165"/>
      <c r="BQ641" s="165"/>
      <c r="BR641" s="165"/>
      <c r="BS641" s="289"/>
      <c r="BT641" s="297">
        <v>42</v>
      </c>
      <c r="BU641" s="284">
        <v>39.200000000000003</v>
      </c>
      <c r="BV641" s="298">
        <v>0</v>
      </c>
      <c r="BW641" s="297"/>
      <c r="BX641" s="297"/>
      <c r="BY641" s="297"/>
      <c r="BZ641" s="297"/>
      <c r="CA641" s="284"/>
      <c r="CB641" s="298"/>
      <c r="CC641" s="297"/>
      <c r="CD641" s="284"/>
      <c r="CE641" s="352"/>
      <c r="CF641" s="298"/>
      <c r="CG641" s="297"/>
      <c r="CH641" s="284"/>
      <c r="CI641" s="352"/>
      <c r="CJ641" s="298"/>
      <c r="CK641" s="297"/>
      <c r="CL641" s="284"/>
      <c r="CM641" s="352"/>
      <c r="CN641" s="298"/>
      <c r="CO641" s="297"/>
      <c r="CP641" s="284"/>
      <c r="CQ641" s="352"/>
      <c r="CR641" s="298"/>
      <c r="CS641" s="297"/>
      <c r="CT641" s="284"/>
      <c r="CU641" s="352"/>
      <c r="CV641" s="352"/>
      <c r="CW641" s="298"/>
      <c r="CX641" s="297"/>
      <c r="CY641" s="284"/>
      <c r="CZ641" s="352"/>
      <c r="DA641" s="352"/>
      <c r="DB641" s="298"/>
      <c r="DC641" s="297"/>
      <c r="DD641" s="284"/>
      <c r="DE641" s="352"/>
      <c r="DF641" s="352"/>
      <c r="DG641" s="298"/>
      <c r="DH641" s="320">
        <v>0</v>
      </c>
      <c r="DI641" s="319">
        <v>0</v>
      </c>
      <c r="DJ641" s="163">
        <v>42</v>
      </c>
      <c r="DK641" s="163">
        <v>0</v>
      </c>
      <c r="DL641" s="163">
        <v>0</v>
      </c>
      <c r="DM641" s="163">
        <v>1</v>
      </c>
      <c r="DN641" s="163">
        <v>2</v>
      </c>
      <c r="DO641" s="163">
        <v>16</v>
      </c>
      <c r="DP641" s="165">
        <v>39.200000000000003</v>
      </c>
      <c r="DQ641" s="165"/>
      <c r="DR641" s="165">
        <v>39.200000762939403</v>
      </c>
      <c r="DS641" s="163">
        <v>165</v>
      </c>
      <c r="DT641" s="163">
        <v>35</v>
      </c>
      <c r="DU641" s="163">
        <v>19</v>
      </c>
      <c r="DV641" s="163">
        <v>19</v>
      </c>
      <c r="DW641" s="163">
        <v>6</v>
      </c>
      <c r="DX641" s="163">
        <v>10</v>
      </c>
      <c r="DY641" s="163">
        <v>1</v>
      </c>
      <c r="DZ641" s="163">
        <v>3</v>
      </c>
      <c r="EA641" s="163">
        <v>0</v>
      </c>
      <c r="EB641" s="163">
        <v>0</v>
      </c>
      <c r="EC641" s="163">
        <v>43</v>
      </c>
      <c r="ED641" s="165">
        <v>9.7563031465099606</v>
      </c>
      <c r="EE641" s="165">
        <v>2.2689077084906799</v>
      </c>
      <c r="EF641" s="165">
        <v>1.3613446250944099</v>
      </c>
      <c r="EG641" s="165">
        <v>7.9411769797174099</v>
      </c>
      <c r="EH641" s="166">
        <v>1.13445385424534</v>
      </c>
      <c r="EI641" s="165">
        <v>88.086966856188297</v>
      </c>
      <c r="EJ641" s="164">
        <v>0.230263157894736</v>
      </c>
      <c r="EK641" s="164">
        <v>0.28155339805825202</v>
      </c>
      <c r="EL641" s="283">
        <v>0.26605504499999999</v>
      </c>
      <c r="EM641" s="283">
        <v>0.17431192600000001</v>
      </c>
      <c r="EN641" s="283">
        <v>0.55963302699999995</v>
      </c>
      <c r="EO641" s="283">
        <v>9.1743119999999997E-2</v>
      </c>
      <c r="EP641" s="283">
        <v>0.42201834999999999</v>
      </c>
      <c r="EQ641" s="283">
        <v>0.11128776</v>
      </c>
      <c r="ER641" s="165">
        <v>-0.21404234694963301</v>
      </c>
      <c r="ES641" s="166">
        <v>4.3109246461323103</v>
      </c>
      <c r="ET641" s="166">
        <v>3.78</v>
      </c>
      <c r="EU641" s="166">
        <v>3.9482012881118802</v>
      </c>
      <c r="EV641" s="166">
        <v>4.3071529543597302</v>
      </c>
      <c r="EW641" s="166">
        <v>3.4819729429342301</v>
      </c>
      <c r="EX641" s="289">
        <v>0.35151690244674599</v>
      </c>
    </row>
    <row r="642" spans="1:155" ht="13" customHeight="1">
      <c r="A642" s="200" t="s">
        <v>2177</v>
      </c>
      <c r="B642" s="160">
        <v>11420</v>
      </c>
      <c r="C642" s="160">
        <v>21584</v>
      </c>
      <c r="D642" s="160">
        <v>663941</v>
      </c>
      <c r="E642" s="160" t="s">
        <v>2177</v>
      </c>
      <c r="G642" s="175"/>
      <c r="H642" s="162" t="s">
        <v>3428</v>
      </c>
      <c r="I642" s="162" t="s">
        <v>3401</v>
      </c>
      <c r="J642" s="160">
        <v>28</v>
      </c>
      <c r="K642" s="161">
        <v>1</v>
      </c>
      <c r="Z642" s="163"/>
      <c r="AS642" s="283"/>
      <c r="AT642" s="283"/>
      <c r="AU642" s="283"/>
      <c r="AV642" s="283"/>
      <c r="AW642" s="283"/>
      <c r="AX642" s="283"/>
      <c r="AY642" s="363"/>
      <c r="AZ642" s="283"/>
      <c r="BA642" s="283"/>
      <c r="BB642" s="283"/>
      <c r="BC642" s="283"/>
      <c r="BD642" s="164"/>
      <c r="BE642" s="164"/>
      <c r="BF642" s="164"/>
      <c r="BG642" s="164"/>
      <c r="BH642" s="164"/>
      <c r="BI642" s="164"/>
      <c r="BJ642" s="165"/>
      <c r="BK642" s="164"/>
      <c r="BL642" s="165"/>
      <c r="BM642" s="165"/>
      <c r="BN642" s="165"/>
      <c r="BO642" s="165"/>
      <c r="BP642" s="165"/>
      <c r="BQ642" s="165"/>
      <c r="BR642" s="165"/>
      <c r="BS642" s="289"/>
      <c r="BT642" s="297">
        <v>7</v>
      </c>
      <c r="BU642" s="284">
        <v>16</v>
      </c>
      <c r="BV642" s="298">
        <v>0</v>
      </c>
      <c r="BW642" s="297"/>
      <c r="BX642" s="297"/>
      <c r="BY642" s="297"/>
      <c r="BZ642" s="297"/>
      <c r="CA642" s="284"/>
      <c r="CB642" s="298"/>
      <c r="CC642" s="297"/>
      <c r="CD642" s="284"/>
      <c r="CE642" s="352"/>
      <c r="CF642" s="298"/>
      <c r="CG642" s="297"/>
      <c r="CH642" s="284"/>
      <c r="CI642" s="352"/>
      <c r="CJ642" s="298"/>
      <c r="CK642" s="297"/>
      <c r="CL642" s="284"/>
      <c r="CM642" s="352"/>
      <c r="CN642" s="298"/>
      <c r="CO642" s="297"/>
      <c r="CP642" s="284"/>
      <c r="CQ642" s="352"/>
      <c r="CR642" s="298"/>
      <c r="CS642" s="297"/>
      <c r="CT642" s="284"/>
      <c r="CU642" s="352"/>
      <c r="CV642" s="352"/>
      <c r="CW642" s="298"/>
      <c r="CX642" s="297"/>
      <c r="CY642" s="284"/>
      <c r="CZ642" s="352"/>
      <c r="DA642" s="352"/>
      <c r="DB642" s="298"/>
      <c r="DC642" s="297"/>
      <c r="DD642" s="284"/>
      <c r="DE642" s="352"/>
      <c r="DF642" s="352"/>
      <c r="DG642" s="298"/>
      <c r="DH642" s="320">
        <v>0</v>
      </c>
      <c r="DI642" s="319">
        <v>0</v>
      </c>
      <c r="DJ642" s="163">
        <v>7</v>
      </c>
      <c r="DK642" s="163">
        <v>1</v>
      </c>
      <c r="DL642" s="163">
        <v>0</v>
      </c>
      <c r="DM642" s="163">
        <v>0</v>
      </c>
      <c r="DN642" s="163">
        <v>0</v>
      </c>
      <c r="DO642" s="163">
        <v>0</v>
      </c>
      <c r="DP642" s="165">
        <v>16</v>
      </c>
      <c r="DQ642" s="165">
        <v>4</v>
      </c>
      <c r="DR642" s="165">
        <v>12</v>
      </c>
      <c r="DS642" s="163">
        <v>67</v>
      </c>
      <c r="DT642" s="163">
        <v>14</v>
      </c>
      <c r="DU642" s="163">
        <v>3</v>
      </c>
      <c r="DV642" s="163">
        <v>3</v>
      </c>
      <c r="DW642" s="163">
        <v>2</v>
      </c>
      <c r="DX642" s="163">
        <v>4</v>
      </c>
      <c r="DY642" s="163">
        <v>0</v>
      </c>
      <c r="DZ642" s="163">
        <v>1</v>
      </c>
      <c r="EA642" s="163">
        <v>0</v>
      </c>
      <c r="EB642" s="163">
        <v>0</v>
      </c>
      <c r="EC642" s="163">
        <v>14</v>
      </c>
      <c r="ED642" s="165">
        <v>7.8750004693865998</v>
      </c>
      <c r="EE642" s="165">
        <v>2.2500001341104499</v>
      </c>
      <c r="EF642" s="165">
        <v>1.12500006705522</v>
      </c>
      <c r="EG642" s="165">
        <v>7.8750004693865998</v>
      </c>
      <c r="EH642" s="166">
        <v>1.12500006705522</v>
      </c>
      <c r="EI642" s="165">
        <v>87.352908405273894</v>
      </c>
      <c r="EJ642" s="164">
        <v>0.225806451612903</v>
      </c>
      <c r="EK642" s="164">
        <v>0.26086956521739102</v>
      </c>
      <c r="EL642" s="283">
        <v>0.33333333300000001</v>
      </c>
      <c r="EM642" s="283">
        <v>0.125</v>
      </c>
      <c r="EN642" s="283">
        <v>0.54166666600000002</v>
      </c>
      <c r="EO642" s="283">
        <v>0.125</v>
      </c>
      <c r="EP642" s="283">
        <v>0.3125</v>
      </c>
      <c r="EQ642" s="283">
        <v>9.9173549999999999E-2</v>
      </c>
      <c r="ER642" s="165">
        <v>1.9853690412456001E-3</v>
      </c>
      <c r="ES642" s="166">
        <v>1.6875001005828401</v>
      </c>
      <c r="ET642" s="166">
        <v>3.94</v>
      </c>
      <c r="EU642" s="166">
        <v>3.9791886813938602</v>
      </c>
      <c r="EV642" s="166">
        <v>4.8113596272272403</v>
      </c>
      <c r="EW642" s="166">
        <v>4.0908021668961796</v>
      </c>
      <c r="EX642" s="289">
        <v>9.9827390629798105E-2</v>
      </c>
      <c r="EY642" s="292"/>
    </row>
    <row r="643" spans="1:155" ht="13" customHeight="1">
      <c r="A643" s="200" t="s">
        <v>2177</v>
      </c>
      <c r="B643" s="160">
        <v>9821</v>
      </c>
      <c r="C643" s="160">
        <v>15514</v>
      </c>
      <c r="E643" s="160" t="s">
        <v>3331</v>
      </c>
      <c r="G643" s="175"/>
      <c r="H643" s="162" t="s">
        <v>1720</v>
      </c>
      <c r="I643" s="162" t="s">
        <v>1721</v>
      </c>
      <c r="J643" s="161">
        <v>32</v>
      </c>
      <c r="K643" s="161">
        <v>1</v>
      </c>
      <c r="M643" s="184" t="s">
        <v>837</v>
      </c>
      <c r="Z643" s="163"/>
      <c r="BT643" s="297"/>
      <c r="BU643" s="284"/>
      <c r="BV643" s="298"/>
      <c r="BW643" s="297"/>
      <c r="BX643" s="297"/>
      <c r="BY643" s="297"/>
      <c r="BZ643" s="297"/>
      <c r="CA643" s="284"/>
      <c r="CB643" s="298"/>
      <c r="CC643" s="297"/>
      <c r="CD643" s="284"/>
      <c r="CE643" s="352"/>
      <c r="CF643" s="298"/>
      <c r="CG643" s="297"/>
      <c r="CH643" s="284"/>
      <c r="CI643" s="352"/>
      <c r="CJ643" s="298"/>
      <c r="CK643" s="297"/>
      <c r="CL643" s="284"/>
      <c r="CM643" s="352"/>
      <c r="CN643" s="298"/>
      <c r="CO643" s="297"/>
      <c r="CP643" s="284"/>
      <c r="CQ643" s="352"/>
      <c r="CR643" s="298"/>
      <c r="CS643" s="297"/>
      <c r="CT643" s="284"/>
      <c r="CU643" s="352"/>
      <c r="CV643" s="352"/>
      <c r="CW643" s="298"/>
      <c r="CX643" s="297"/>
      <c r="CY643" s="284"/>
      <c r="CZ643" s="352"/>
      <c r="DA643" s="352"/>
      <c r="DB643" s="298"/>
      <c r="DC643" s="297"/>
      <c r="DD643" s="284"/>
      <c r="DE643" s="352"/>
      <c r="DF643" s="352"/>
      <c r="DG643" s="298"/>
      <c r="DH643" s="320"/>
      <c r="DI643" s="318"/>
      <c r="DP643" s="165"/>
      <c r="DQ643" s="165"/>
      <c r="DR643" s="165"/>
      <c r="ED643" s="165"/>
      <c r="EE643" s="165"/>
      <c r="EF643" s="165"/>
      <c r="EG643" s="165"/>
      <c r="EH643" s="166"/>
      <c r="EI643" s="166"/>
      <c r="EJ643" s="164"/>
      <c r="EK643" s="164"/>
      <c r="EL643" s="283"/>
      <c r="EM643" s="283"/>
      <c r="EN643" s="283"/>
      <c r="EO643" s="283"/>
      <c r="EP643" s="283"/>
      <c r="EQ643" s="283"/>
      <c r="ER643" s="165"/>
      <c r="ES643" s="166"/>
      <c r="ET643" s="166"/>
      <c r="EU643" s="166"/>
      <c r="EV643" s="166"/>
      <c r="EW643" s="166"/>
      <c r="EX643" s="289"/>
    </row>
    <row r="644" spans="1:155" ht="13" customHeight="1">
      <c r="A644" s="200" t="s">
        <v>2177</v>
      </c>
      <c r="B644" s="160">
        <v>11357</v>
      </c>
      <c r="C644" s="160">
        <v>19932</v>
      </c>
      <c r="E644" s="160" t="s">
        <v>213</v>
      </c>
      <c r="G644" s="175"/>
      <c r="H644" s="162" t="s">
        <v>2404</v>
      </c>
      <c r="I644" s="162" t="s">
        <v>551</v>
      </c>
      <c r="J644" s="161">
        <v>27</v>
      </c>
      <c r="K644" s="161">
        <v>1</v>
      </c>
      <c r="M644" s="184" t="s">
        <v>837</v>
      </c>
      <c r="Z644" s="163"/>
      <c r="BT644" s="297"/>
      <c r="BU644" s="284"/>
      <c r="BV644" s="298"/>
      <c r="BW644" s="297"/>
      <c r="BX644" s="297"/>
      <c r="BY644" s="297"/>
      <c r="BZ644" s="297"/>
      <c r="CA644" s="284"/>
      <c r="CB644" s="298"/>
      <c r="CC644" s="297"/>
      <c r="CD644" s="284"/>
      <c r="CE644" s="352"/>
      <c r="CF644" s="298"/>
      <c r="CG644" s="297"/>
      <c r="CH644" s="284"/>
      <c r="CI644" s="352"/>
      <c r="CJ644" s="298"/>
      <c r="CK644" s="297"/>
      <c r="CL644" s="284"/>
      <c r="CM644" s="352"/>
      <c r="CN644" s="298"/>
      <c r="CO644" s="297"/>
      <c r="CP644" s="284"/>
      <c r="CQ644" s="352"/>
      <c r="CR644" s="298"/>
      <c r="CS644" s="297"/>
      <c r="CT644" s="284"/>
      <c r="CU644" s="352"/>
      <c r="CV644" s="352"/>
      <c r="CW644" s="298"/>
      <c r="CX644" s="297"/>
      <c r="CY644" s="284"/>
      <c r="CZ644" s="352"/>
      <c r="DA644" s="352"/>
      <c r="DB644" s="298"/>
      <c r="DC644" s="297"/>
      <c r="DD644" s="284"/>
      <c r="DE644" s="352"/>
      <c r="DF644" s="352"/>
      <c r="DG644" s="298"/>
      <c r="DH644" s="320"/>
      <c r="DI644" s="318"/>
      <c r="DP644" s="165"/>
      <c r="DQ644" s="165"/>
      <c r="DR644" s="165"/>
      <c r="ED644" s="165"/>
      <c r="EE644" s="165"/>
      <c r="EF644" s="165"/>
      <c r="EG644" s="165"/>
      <c r="EH644" s="166"/>
      <c r="EI644" s="166"/>
      <c r="EJ644" s="164"/>
      <c r="EK644" s="164"/>
      <c r="EL644" s="283"/>
      <c r="EM644" s="283"/>
      <c r="EN644" s="283"/>
      <c r="EO644" s="283"/>
      <c r="EP644" s="283"/>
      <c r="EQ644" s="283"/>
      <c r="ER644" s="165"/>
      <c r="ES644" s="166"/>
      <c r="ET644" s="166"/>
      <c r="EU644" s="166"/>
      <c r="EV644" s="166"/>
      <c r="EW644" s="166"/>
      <c r="EX644" s="289"/>
    </row>
    <row r="645" spans="1:155" ht="13" customHeight="1">
      <c r="A645" s="200" t="s">
        <v>2177</v>
      </c>
      <c r="B645" s="160">
        <v>11398</v>
      </c>
      <c r="C645" s="160">
        <v>21483</v>
      </c>
      <c r="E645" s="160" t="s">
        <v>2178</v>
      </c>
      <c r="G645" s="175"/>
      <c r="H645" s="162" t="s">
        <v>2472</v>
      </c>
      <c r="I645" s="162" t="s">
        <v>242</v>
      </c>
      <c r="J645" s="161">
        <v>26</v>
      </c>
      <c r="K645" s="161">
        <v>1</v>
      </c>
      <c r="M645" s="184" t="s">
        <v>46</v>
      </c>
      <c r="Z645" s="163"/>
      <c r="BT645" s="297"/>
      <c r="BU645" s="284"/>
      <c r="BV645" s="298"/>
      <c r="BW645" s="297"/>
      <c r="BX645" s="297"/>
      <c r="BY645" s="297"/>
      <c r="BZ645" s="297"/>
      <c r="CA645" s="284"/>
      <c r="CB645" s="298"/>
      <c r="CC645" s="297"/>
      <c r="CD645" s="284"/>
      <c r="CE645" s="352"/>
      <c r="CF645" s="298"/>
      <c r="CG645" s="297"/>
      <c r="CH645" s="284"/>
      <c r="CI645" s="352"/>
      <c r="CJ645" s="298"/>
      <c r="CK645" s="297"/>
      <c r="CL645" s="284"/>
      <c r="CM645" s="352"/>
      <c r="CN645" s="298"/>
      <c r="CO645" s="297"/>
      <c r="CP645" s="284"/>
      <c r="CQ645" s="352"/>
      <c r="CR645" s="298"/>
      <c r="CS645" s="297"/>
      <c r="CT645" s="284"/>
      <c r="CU645" s="352"/>
      <c r="CV645" s="352"/>
      <c r="CW645" s="298"/>
      <c r="CX645" s="297"/>
      <c r="CY645" s="284"/>
      <c r="CZ645" s="352"/>
      <c r="DA645" s="352"/>
      <c r="DB645" s="298"/>
      <c r="DC645" s="297"/>
      <c r="DD645" s="284"/>
      <c r="DE645" s="352"/>
      <c r="DF645" s="352"/>
      <c r="DG645" s="298"/>
      <c r="DH645" s="320"/>
      <c r="DI645" s="318"/>
      <c r="DP645" s="165"/>
      <c r="DQ645" s="165"/>
      <c r="DR645" s="165"/>
      <c r="ED645" s="165"/>
      <c r="EE645" s="165"/>
      <c r="EF645" s="165"/>
      <c r="EG645" s="165"/>
      <c r="EH645" s="166"/>
      <c r="EI645" s="166"/>
      <c r="EJ645" s="164"/>
      <c r="EK645" s="164"/>
      <c r="EL645" s="283"/>
      <c r="EM645" s="283"/>
      <c r="EN645" s="283"/>
      <c r="EO645" s="283"/>
      <c r="EP645" s="283"/>
      <c r="EQ645" s="283"/>
      <c r="ER645" s="165"/>
      <c r="ES645" s="166"/>
      <c r="ET645" s="166"/>
      <c r="EU645" s="166"/>
      <c r="EV645" s="166"/>
      <c r="EW645" s="166"/>
      <c r="EX645" s="289"/>
    </row>
    <row r="646" spans="1:155" ht="13" customHeight="1">
      <c r="A646" s="200" t="s">
        <v>2177</v>
      </c>
      <c r="B646" s="160">
        <v>12173</v>
      </c>
      <c r="C646" s="160">
        <v>27649</v>
      </c>
      <c r="E646" s="160" t="s">
        <v>188</v>
      </c>
      <c r="G646" s="175"/>
      <c r="H646" s="162" t="s">
        <v>587</v>
      </c>
      <c r="I646" s="162" t="s">
        <v>986</v>
      </c>
      <c r="J646" s="160">
        <v>22</v>
      </c>
      <c r="K646" s="161">
        <v>1</v>
      </c>
      <c r="Z646" s="163"/>
      <c r="BT646" s="297"/>
      <c r="BU646" s="284"/>
      <c r="BV646" s="298"/>
      <c r="BW646" s="297"/>
      <c r="BX646" s="297"/>
      <c r="BY646" s="297"/>
      <c r="BZ646" s="297"/>
      <c r="CA646" s="284"/>
      <c r="CB646" s="298"/>
      <c r="CC646" s="297"/>
      <c r="CD646" s="284"/>
      <c r="CE646" s="352"/>
      <c r="CF646" s="298"/>
      <c r="CG646" s="297"/>
      <c r="CH646" s="284"/>
      <c r="CI646" s="352"/>
      <c r="CJ646" s="298"/>
      <c r="CK646" s="297"/>
      <c r="CL646" s="284"/>
      <c r="CM646" s="352"/>
      <c r="CN646" s="298"/>
      <c r="CO646" s="297"/>
      <c r="CP646" s="284"/>
      <c r="CQ646" s="352"/>
      <c r="CR646" s="298"/>
      <c r="CS646" s="297"/>
      <c r="CT646" s="284"/>
      <c r="CU646" s="352"/>
      <c r="CV646" s="352"/>
      <c r="CW646" s="298"/>
      <c r="CX646" s="297"/>
      <c r="CY646" s="284"/>
      <c r="CZ646" s="352"/>
      <c r="DA646" s="352"/>
      <c r="DB646" s="298"/>
      <c r="DC646" s="297"/>
      <c r="DD646" s="284"/>
      <c r="DE646" s="352"/>
      <c r="DF646" s="352"/>
      <c r="DG646" s="298"/>
      <c r="DH646" s="320"/>
      <c r="DI646" s="318"/>
      <c r="DP646" s="165"/>
      <c r="DQ646" s="165"/>
      <c r="DR646" s="165"/>
      <c r="ED646" s="165"/>
      <c r="EE646" s="165"/>
      <c r="EF646" s="165"/>
      <c r="EG646" s="165"/>
      <c r="EH646" s="166"/>
      <c r="EI646" s="166"/>
      <c r="EJ646" s="164"/>
      <c r="EK646" s="164"/>
      <c r="EL646" s="283"/>
      <c r="EM646" s="283"/>
      <c r="EN646" s="283"/>
      <c r="EO646" s="283"/>
      <c r="EP646" s="283"/>
      <c r="EQ646" s="283"/>
      <c r="ER646" s="165"/>
      <c r="ES646" s="166"/>
      <c r="ET646" s="166"/>
      <c r="EU646" s="166"/>
      <c r="EV646" s="166"/>
      <c r="EW646" s="166"/>
      <c r="EX646" s="289"/>
    </row>
    <row r="647" spans="1:155" ht="13" customHeight="1">
      <c r="A647" s="200" t="s">
        <v>2177</v>
      </c>
      <c r="B647" s="160">
        <v>11045</v>
      </c>
      <c r="C647" s="160">
        <v>16725</v>
      </c>
      <c r="D647" s="160">
        <v>624431</v>
      </c>
      <c r="E647" s="160" t="s">
        <v>16</v>
      </c>
      <c r="G647" s="175"/>
      <c r="H647" s="168" t="s">
        <v>1164</v>
      </c>
      <c r="I647" s="169" t="s">
        <v>565</v>
      </c>
      <c r="J647" s="170">
        <v>31</v>
      </c>
      <c r="K647" s="161">
        <v>2</v>
      </c>
      <c r="L647" s="161" t="s">
        <v>837</v>
      </c>
      <c r="Z647" s="163">
        <v>74</v>
      </c>
      <c r="AA647" s="163">
        <v>234</v>
      </c>
      <c r="AB647" s="163">
        <v>209</v>
      </c>
      <c r="AC647" s="163">
        <v>45</v>
      </c>
      <c r="AD647" s="163">
        <v>32</v>
      </c>
      <c r="AE647" s="163">
        <v>5</v>
      </c>
      <c r="AF647" s="163">
        <v>0</v>
      </c>
      <c r="AG647" s="163">
        <v>8</v>
      </c>
      <c r="AH647" s="163">
        <v>26</v>
      </c>
      <c r="AI647" s="163">
        <v>28</v>
      </c>
      <c r="AJ647" s="163">
        <v>1</v>
      </c>
      <c r="AK647" s="163">
        <v>0</v>
      </c>
      <c r="AL647" s="163">
        <v>20</v>
      </c>
      <c r="AM647" s="163">
        <v>0</v>
      </c>
      <c r="AN647" s="163">
        <v>41</v>
      </c>
      <c r="AO647" s="163">
        <v>2</v>
      </c>
      <c r="AP647" s="163">
        <v>2</v>
      </c>
      <c r="AQ647" s="163">
        <v>1</v>
      </c>
      <c r="AR647" s="163">
        <v>12</v>
      </c>
      <c r="AS647" s="283">
        <v>8.5470085000000001E-2</v>
      </c>
      <c r="AT647" s="283">
        <v>0.17521367500000001</v>
      </c>
      <c r="AU647" s="283">
        <v>0.39181286999999998</v>
      </c>
      <c r="AV647" s="283">
        <v>0.23391813</v>
      </c>
      <c r="AW647" s="283">
        <v>5.2631579999999997E-2</v>
      </c>
      <c r="AX647" s="283">
        <v>0.35087719000000001</v>
      </c>
      <c r="AY647" s="363">
        <v>107.758</v>
      </c>
      <c r="AZ647" s="283">
        <v>6.6815139999999995E-2</v>
      </c>
      <c r="BA647" s="283">
        <v>0.452941176</v>
      </c>
      <c r="BB647" s="283">
        <v>0.164705882</v>
      </c>
      <c r="BC647" s="283">
        <v>0.382352941</v>
      </c>
      <c r="BD647" s="164">
        <v>0.22839506100000001</v>
      </c>
      <c r="BE647" s="164">
        <v>0.215311004</v>
      </c>
      <c r="BF647" s="164">
        <v>0.287553648</v>
      </c>
      <c r="BG647" s="164">
        <v>0.354066985</v>
      </c>
      <c r="BH647" s="164">
        <v>0.64162063300000005</v>
      </c>
      <c r="BI647" s="164">
        <v>0.138755981</v>
      </c>
      <c r="BJ647" s="165">
        <v>89.645114257821902</v>
      </c>
      <c r="BK647" s="164">
        <v>0.28372043192130803</v>
      </c>
      <c r="BL647" s="165">
        <v>-4.9831466989797804</v>
      </c>
      <c r="BM647" s="165">
        <v>22.389722062440399</v>
      </c>
      <c r="BN647" s="165">
        <v>83.359113952518399</v>
      </c>
      <c r="BO647" s="165">
        <v>-0.88788133968480998</v>
      </c>
      <c r="BP647" s="165">
        <v>-0.89352571964263905</v>
      </c>
      <c r="BQ647" s="165">
        <v>15.981595478651901</v>
      </c>
      <c r="BR647" s="165">
        <v>-5.3490407334846699</v>
      </c>
      <c r="BS647" s="289">
        <v>1.650542896216</v>
      </c>
      <c r="BT647" s="297"/>
      <c r="BU647" s="284"/>
      <c r="BV647" s="298"/>
      <c r="BW647" s="297">
        <v>70</v>
      </c>
      <c r="BX647" s="297">
        <v>535.1</v>
      </c>
      <c r="BY647" s="297">
        <v>8</v>
      </c>
      <c r="BZ647" s="297">
        <v>-3</v>
      </c>
      <c r="CA647" s="284">
        <v>2</v>
      </c>
      <c r="CB647" s="298">
        <v>10</v>
      </c>
      <c r="CC647" s="297"/>
      <c r="CD647" s="284"/>
      <c r="CE647" s="352"/>
      <c r="CF647" s="298"/>
      <c r="CG647" s="297"/>
      <c r="CH647" s="284"/>
      <c r="CI647" s="352"/>
      <c r="CJ647" s="298"/>
      <c r="CK647" s="297"/>
      <c r="CL647" s="284"/>
      <c r="CM647" s="352"/>
      <c r="CN647" s="298"/>
      <c r="CO647" s="297"/>
      <c r="CP647" s="284"/>
      <c r="CQ647" s="352"/>
      <c r="CR647" s="298"/>
      <c r="CS647" s="297"/>
      <c r="CT647" s="284"/>
      <c r="CU647" s="352"/>
      <c r="CV647" s="352"/>
      <c r="CW647" s="298"/>
      <c r="CX647" s="297"/>
      <c r="CY647" s="284"/>
      <c r="CZ647" s="352"/>
      <c r="DA647" s="352"/>
      <c r="DB647" s="298"/>
      <c r="DC647" s="297"/>
      <c r="DD647" s="284"/>
      <c r="DE647" s="352"/>
      <c r="DF647" s="352"/>
      <c r="DG647" s="298"/>
      <c r="DH647" s="320">
        <v>8</v>
      </c>
      <c r="DI647" s="319">
        <v>13.5230087637901</v>
      </c>
      <c r="DP647" s="165"/>
      <c r="DQ647" s="165"/>
      <c r="DR647" s="165"/>
      <c r="ED647" s="165"/>
      <c r="EE647" s="165"/>
      <c r="EF647" s="165"/>
      <c r="EG647" s="165"/>
      <c r="EH647" s="166"/>
      <c r="EI647" s="165"/>
      <c r="EJ647" s="164"/>
      <c r="EK647" s="164"/>
      <c r="EL647" s="283"/>
      <c r="EM647" s="283"/>
      <c r="EN647" s="283"/>
      <c r="EO647" s="283"/>
      <c r="EP647" s="283"/>
      <c r="EQ647" s="283"/>
      <c r="ER647" s="165"/>
      <c r="ES647" s="166"/>
      <c r="ET647" s="166"/>
      <c r="EU647" s="166"/>
      <c r="EV647" s="166"/>
      <c r="EW647" s="166"/>
      <c r="EX647" s="289"/>
    </row>
    <row r="648" spans="1:155" ht="13" customHeight="1">
      <c r="A648" s="200" t="s">
        <v>2177</v>
      </c>
      <c r="B648" s="160">
        <v>11097</v>
      </c>
      <c r="C648" s="160">
        <v>21524</v>
      </c>
      <c r="D648" s="160">
        <v>663698</v>
      </c>
      <c r="E648" s="160" t="s">
        <v>438</v>
      </c>
      <c r="G648" s="175"/>
      <c r="H648" s="162" t="s">
        <v>1620</v>
      </c>
      <c r="I648" s="162" t="s">
        <v>554</v>
      </c>
      <c r="J648" s="161">
        <v>27</v>
      </c>
      <c r="K648" s="161">
        <v>2</v>
      </c>
      <c r="L648" s="161" t="s">
        <v>837</v>
      </c>
      <c r="Z648" s="163">
        <v>80</v>
      </c>
      <c r="AA648" s="163">
        <v>282</v>
      </c>
      <c r="AB648" s="163">
        <v>253</v>
      </c>
      <c r="AC648" s="163">
        <v>67</v>
      </c>
      <c r="AD648" s="163">
        <v>43</v>
      </c>
      <c r="AE648" s="163">
        <v>11</v>
      </c>
      <c r="AF648" s="163">
        <v>0</v>
      </c>
      <c r="AG648" s="163">
        <v>13</v>
      </c>
      <c r="AH648" s="163">
        <v>38</v>
      </c>
      <c r="AI648" s="163">
        <v>45</v>
      </c>
      <c r="AJ648" s="163">
        <v>0</v>
      </c>
      <c r="AK648" s="163">
        <v>0</v>
      </c>
      <c r="AL648" s="163">
        <v>22</v>
      </c>
      <c r="AM648" s="163">
        <v>0</v>
      </c>
      <c r="AN648" s="163">
        <v>73</v>
      </c>
      <c r="AO648" s="163">
        <v>6</v>
      </c>
      <c r="AP648" s="163">
        <v>1</v>
      </c>
      <c r="AQ648" s="163">
        <v>0</v>
      </c>
      <c r="AR648" s="163">
        <v>8</v>
      </c>
      <c r="AS648" s="283">
        <v>7.8014184E-2</v>
      </c>
      <c r="AT648" s="283">
        <v>0.25886524799999999</v>
      </c>
      <c r="AU648" s="283">
        <v>0.47513812</v>
      </c>
      <c r="AV648" s="283">
        <v>0.17679558000000001</v>
      </c>
      <c r="AW648" s="283">
        <v>9.3922649999999996E-2</v>
      </c>
      <c r="AX648" s="283">
        <v>0.38674033000000002</v>
      </c>
      <c r="AY648" s="363">
        <v>111.521</v>
      </c>
      <c r="AZ648" s="283">
        <v>0.10512367</v>
      </c>
      <c r="BA648" s="283">
        <v>0.47513812100000002</v>
      </c>
      <c r="BB648" s="283">
        <v>0.182320441</v>
      </c>
      <c r="BC648" s="283">
        <v>0.34254143599999998</v>
      </c>
      <c r="BD648" s="164">
        <v>0.321428571</v>
      </c>
      <c r="BE648" s="164">
        <v>0.26482213399999999</v>
      </c>
      <c r="BF648" s="164">
        <v>0.33687943199999998</v>
      </c>
      <c r="BG648" s="164">
        <v>0.46245059199999999</v>
      </c>
      <c r="BH648" s="164">
        <v>0.79933002399999997</v>
      </c>
      <c r="BI648" s="164">
        <v>0.19762845800000001</v>
      </c>
      <c r="BJ648" s="165">
        <v>125.817319480969</v>
      </c>
      <c r="BK648" s="164">
        <v>0.34694836980907601</v>
      </c>
      <c r="BL648" s="165">
        <v>8.3455550898935495</v>
      </c>
      <c r="BM648" s="165">
        <v>41.333371289553803</v>
      </c>
      <c r="BN648" s="165">
        <v>120.599833723366</v>
      </c>
      <c r="BO648" s="165">
        <v>0.26958624585735502</v>
      </c>
      <c r="BP648" s="165">
        <v>-1.4850229695439301</v>
      </c>
      <c r="BQ648" s="165">
        <v>12.7503238851342</v>
      </c>
      <c r="BR648" s="165">
        <v>5.4616060708787098</v>
      </c>
      <c r="BS648" s="289">
        <v>1.3168245023579299</v>
      </c>
      <c r="BT648" s="297"/>
      <c r="BU648" s="284"/>
      <c r="BV648" s="298"/>
      <c r="BW648" s="297">
        <v>68</v>
      </c>
      <c r="BX648" s="297">
        <v>537</v>
      </c>
      <c r="BY648" s="297">
        <v>-3</v>
      </c>
      <c r="BZ648" s="297">
        <v>-1</v>
      </c>
      <c r="CA648" s="284">
        <v>-1</v>
      </c>
      <c r="CB648" s="298">
        <v>-2</v>
      </c>
      <c r="CC648" s="297"/>
      <c r="CD648" s="284"/>
      <c r="CE648" s="352"/>
      <c r="CF648" s="298"/>
      <c r="CG648" s="297"/>
      <c r="CH648" s="284"/>
      <c r="CI648" s="352"/>
      <c r="CJ648" s="298"/>
      <c r="CK648" s="297"/>
      <c r="CL648" s="284"/>
      <c r="CM648" s="352"/>
      <c r="CN648" s="298"/>
      <c r="CO648" s="297"/>
      <c r="CP648" s="284"/>
      <c r="CQ648" s="352"/>
      <c r="CR648" s="298"/>
      <c r="CS648" s="297"/>
      <c r="CT648" s="284"/>
      <c r="CU648" s="352"/>
      <c r="CV648" s="352"/>
      <c r="CW648" s="298"/>
      <c r="CX648" s="297"/>
      <c r="CY648" s="284"/>
      <c r="CZ648" s="352"/>
      <c r="DA648" s="352"/>
      <c r="DB648" s="298"/>
      <c r="DC648" s="297"/>
      <c r="DD648" s="284"/>
      <c r="DE648" s="352"/>
      <c r="DF648" s="352"/>
      <c r="DG648" s="298"/>
      <c r="DH648" s="320">
        <v>-3</v>
      </c>
      <c r="DI648" s="319">
        <v>-2.0888352394103999</v>
      </c>
      <c r="DP648" s="165"/>
      <c r="DQ648" s="165"/>
      <c r="DR648" s="165"/>
      <c r="ED648" s="165"/>
      <c r="EE648" s="165"/>
      <c r="EF648" s="165"/>
      <c r="EG648" s="165"/>
      <c r="EH648" s="166"/>
      <c r="EI648" s="165"/>
      <c r="EJ648" s="164"/>
      <c r="EK648" s="164"/>
      <c r="EL648" s="283"/>
      <c r="EM648" s="283"/>
      <c r="EN648" s="283"/>
      <c r="EO648" s="283"/>
      <c r="EP648" s="283"/>
      <c r="EQ648" s="283"/>
      <c r="ER648" s="165"/>
      <c r="ES648" s="166"/>
      <c r="ET648" s="166"/>
      <c r="EU648" s="166"/>
      <c r="EV648" s="166"/>
      <c r="EW648" s="166"/>
      <c r="EX648" s="289"/>
    </row>
    <row r="649" spans="1:155" ht="13" customHeight="1">
      <c r="A649" s="200" t="s">
        <v>2177</v>
      </c>
      <c r="B649" s="160">
        <v>10076</v>
      </c>
      <c r="C649" s="160">
        <v>11680</v>
      </c>
      <c r="D649" s="160">
        <v>553869</v>
      </c>
      <c r="E649" s="160" t="s">
        <v>3331</v>
      </c>
      <c r="G649" s="175"/>
      <c r="H649" s="168" t="s">
        <v>3349</v>
      </c>
      <c r="I649" s="169" t="s">
        <v>846</v>
      </c>
      <c r="J649" s="170">
        <v>33</v>
      </c>
      <c r="K649" s="161">
        <v>2</v>
      </c>
      <c r="L649" s="161" t="s">
        <v>837</v>
      </c>
      <c r="Z649" s="163">
        <v>96</v>
      </c>
      <c r="AA649" s="163">
        <v>351</v>
      </c>
      <c r="AB649" s="163">
        <v>325</v>
      </c>
      <c r="AC649" s="163">
        <v>86</v>
      </c>
      <c r="AD649" s="163">
        <v>60</v>
      </c>
      <c r="AE649" s="163">
        <v>20</v>
      </c>
      <c r="AF649" s="163">
        <v>0</v>
      </c>
      <c r="AG649" s="163">
        <v>6</v>
      </c>
      <c r="AH649" s="163">
        <v>27</v>
      </c>
      <c r="AI649" s="163">
        <v>39</v>
      </c>
      <c r="AJ649" s="163">
        <v>0</v>
      </c>
      <c r="AK649" s="163">
        <v>0</v>
      </c>
      <c r="AL649" s="163">
        <v>20</v>
      </c>
      <c r="AM649" s="163">
        <v>2</v>
      </c>
      <c r="AN649" s="163">
        <v>69</v>
      </c>
      <c r="AO649" s="163">
        <v>4</v>
      </c>
      <c r="AP649" s="163">
        <v>2</v>
      </c>
      <c r="AQ649" s="163">
        <v>0</v>
      </c>
      <c r="AR649" s="163">
        <v>15</v>
      </c>
      <c r="AS649" s="283">
        <v>5.6980056000000001E-2</v>
      </c>
      <c r="AT649" s="283">
        <v>0.19658119600000001</v>
      </c>
      <c r="AU649" s="283">
        <v>0.41085271000000001</v>
      </c>
      <c r="AV649" s="283">
        <v>0.22093023000000001</v>
      </c>
      <c r="AW649" s="283">
        <v>4.6511629999999998E-2</v>
      </c>
      <c r="AX649" s="283">
        <v>0.34108527</v>
      </c>
      <c r="AY649" s="363">
        <v>110.54</v>
      </c>
      <c r="AZ649" s="283">
        <v>0.14285713999999999</v>
      </c>
      <c r="BA649" s="283">
        <v>0.51937984400000003</v>
      </c>
      <c r="BB649" s="283">
        <v>0.18217054199999999</v>
      </c>
      <c r="BC649" s="283">
        <v>0.29844961199999998</v>
      </c>
      <c r="BD649" s="164">
        <v>0.31746031699999999</v>
      </c>
      <c r="BE649" s="164">
        <v>0.26461538400000001</v>
      </c>
      <c r="BF649" s="164">
        <v>0.31339031299999998</v>
      </c>
      <c r="BG649" s="164">
        <v>0.381538461</v>
      </c>
      <c r="BH649" s="164">
        <v>0.69492877399999997</v>
      </c>
      <c r="BI649" s="164">
        <v>0.116923077</v>
      </c>
      <c r="BJ649" s="165">
        <v>74.437397345981296</v>
      </c>
      <c r="BK649" s="164">
        <v>0.30250530973888001</v>
      </c>
      <c r="BL649" s="165">
        <v>-2.16910486586728</v>
      </c>
      <c r="BM649" s="165">
        <v>38.890198276263</v>
      </c>
      <c r="BN649" s="165">
        <v>81.312884282300701</v>
      </c>
      <c r="BO649" s="165">
        <v>-0.69648162504106803</v>
      </c>
      <c r="BP649" s="165">
        <v>-2.89009880088269</v>
      </c>
      <c r="BQ649" s="165">
        <v>4.9759826712555997</v>
      </c>
      <c r="BR649" s="165">
        <v>-10.7336127954755</v>
      </c>
      <c r="BS649" s="289">
        <v>0.51390819275246002</v>
      </c>
      <c r="BT649" s="297"/>
      <c r="BU649" s="284"/>
      <c r="BV649" s="298"/>
      <c r="BW649" s="297">
        <v>78</v>
      </c>
      <c r="BX649" s="297">
        <v>596.1</v>
      </c>
      <c r="BY649" s="297">
        <v>6</v>
      </c>
      <c r="BZ649" s="297">
        <v>2</v>
      </c>
      <c r="CA649" s="284">
        <v>0</v>
      </c>
      <c r="CB649" s="298">
        <v>3</v>
      </c>
      <c r="CC649" s="297"/>
      <c r="CD649" s="284"/>
      <c r="CE649" s="352"/>
      <c r="CF649" s="298"/>
      <c r="CG649" s="297"/>
      <c r="CH649" s="284"/>
      <c r="CI649" s="352"/>
      <c r="CJ649" s="298"/>
      <c r="CK649" s="297"/>
      <c r="CL649" s="284"/>
      <c r="CM649" s="352"/>
      <c r="CN649" s="298"/>
      <c r="CO649" s="297"/>
      <c r="CP649" s="284"/>
      <c r="CQ649" s="352"/>
      <c r="CR649" s="298"/>
      <c r="CS649" s="297"/>
      <c r="CT649" s="284"/>
      <c r="CU649" s="352"/>
      <c r="CV649" s="352"/>
      <c r="CW649" s="298"/>
      <c r="CX649" s="297"/>
      <c r="CY649" s="284"/>
      <c r="CZ649" s="352"/>
      <c r="DA649" s="352"/>
      <c r="DB649" s="298"/>
      <c r="DC649" s="297"/>
      <c r="DD649" s="284"/>
      <c r="DE649" s="352"/>
      <c r="DF649" s="352"/>
      <c r="DG649" s="298"/>
      <c r="DH649" s="320">
        <v>6</v>
      </c>
      <c r="DI649" s="319">
        <v>4.0375347509980202</v>
      </c>
      <c r="DP649" s="165"/>
      <c r="DQ649" s="165"/>
      <c r="DR649" s="165"/>
      <c r="ED649" s="165"/>
      <c r="EE649" s="165"/>
      <c r="EF649" s="165"/>
      <c r="EG649" s="165"/>
      <c r="EH649" s="166"/>
      <c r="EI649" s="165"/>
      <c r="EJ649" s="164"/>
      <c r="EK649" s="164"/>
      <c r="EL649" s="283"/>
      <c r="EM649" s="283"/>
      <c r="EN649" s="283"/>
      <c r="EO649" s="283"/>
      <c r="EP649" s="283"/>
      <c r="EQ649" s="283"/>
      <c r="ER649" s="165"/>
      <c r="ES649" s="166"/>
      <c r="ET649" s="166"/>
      <c r="EU649" s="166"/>
      <c r="EV649" s="166"/>
      <c r="EW649" s="166"/>
      <c r="EX649" s="289"/>
    </row>
    <row r="650" spans="1:155" ht="13" customHeight="1">
      <c r="A650" s="200" t="s">
        <v>2177</v>
      </c>
      <c r="B650" s="160">
        <v>10799</v>
      </c>
      <c r="C650" s="160">
        <v>17161</v>
      </c>
      <c r="E650" s="160" t="s">
        <v>18</v>
      </c>
      <c r="G650" s="175"/>
      <c r="H650" s="168" t="s">
        <v>1114</v>
      </c>
      <c r="I650" s="169" t="s">
        <v>559</v>
      </c>
      <c r="J650" s="170">
        <v>31</v>
      </c>
      <c r="K650" s="161">
        <v>2</v>
      </c>
      <c r="L650" s="161" t="s">
        <v>837</v>
      </c>
      <c r="Z650" s="163"/>
      <c r="AS650" s="283"/>
      <c r="AT650" s="283"/>
      <c r="AU650" s="283"/>
      <c r="AV650" s="283"/>
      <c r="AW650" s="283"/>
      <c r="AX650" s="283"/>
      <c r="AY650" s="165"/>
      <c r="AZ650" s="283"/>
      <c r="BA650" s="283"/>
      <c r="BB650" s="283"/>
      <c r="BC650" s="283"/>
      <c r="BD650" s="164"/>
      <c r="BE650" s="164"/>
      <c r="BF650" s="164"/>
      <c r="BG650" s="164"/>
      <c r="BH650" s="164"/>
      <c r="BI650" s="164"/>
      <c r="BJ650" s="164"/>
      <c r="BK650" s="164"/>
      <c r="BL650" s="165"/>
      <c r="BM650" s="165"/>
      <c r="BN650" s="165"/>
      <c r="BO650" s="165"/>
      <c r="BP650" s="165"/>
      <c r="BQ650" s="165"/>
      <c r="BR650" s="165"/>
      <c r="BS650" s="289"/>
      <c r="BT650" s="297"/>
      <c r="BU650" s="284"/>
      <c r="BV650" s="298"/>
      <c r="BW650" s="297"/>
      <c r="BX650" s="297"/>
      <c r="BY650" s="297"/>
      <c r="BZ650" s="297"/>
      <c r="CA650" s="284"/>
      <c r="CB650" s="298"/>
      <c r="CC650" s="297"/>
      <c r="CD650" s="284"/>
      <c r="CE650" s="352"/>
      <c r="CF650" s="298"/>
      <c r="CG650" s="297"/>
      <c r="CH650" s="284"/>
      <c r="CI650" s="352"/>
      <c r="CJ650" s="298"/>
      <c r="CK650" s="297"/>
      <c r="CL650" s="284"/>
      <c r="CM650" s="352"/>
      <c r="CN650" s="298"/>
      <c r="CO650" s="297"/>
      <c r="CP650" s="284"/>
      <c r="CQ650" s="352"/>
      <c r="CR650" s="298"/>
      <c r="CS650" s="297"/>
      <c r="CT650" s="284"/>
      <c r="CU650" s="352"/>
      <c r="CV650" s="352"/>
      <c r="CW650" s="298"/>
      <c r="CX650" s="297"/>
      <c r="CY650" s="284"/>
      <c r="CZ650" s="352"/>
      <c r="DA650" s="352"/>
      <c r="DB650" s="298"/>
      <c r="DC650" s="297"/>
      <c r="DD650" s="284"/>
      <c r="DE650" s="352"/>
      <c r="DF650" s="352"/>
      <c r="DG650" s="298"/>
      <c r="DH650" s="320"/>
      <c r="DI650" s="319"/>
      <c r="DP650" s="165"/>
      <c r="DQ650" s="165"/>
      <c r="DR650" s="165"/>
      <c r="ED650" s="165"/>
      <c r="EE650" s="165"/>
      <c r="EF650" s="165"/>
      <c r="EG650" s="165"/>
      <c r="EH650" s="166"/>
      <c r="EI650" s="166"/>
      <c r="EJ650" s="164"/>
      <c r="EK650" s="164"/>
      <c r="EL650" s="283"/>
      <c r="EM650" s="283"/>
      <c r="EN650" s="283"/>
      <c r="EO650" s="283"/>
      <c r="EP650" s="283"/>
      <c r="EQ650" s="283"/>
      <c r="ER650" s="165"/>
      <c r="ES650" s="166"/>
      <c r="ET650" s="166"/>
      <c r="EU650" s="166"/>
      <c r="EV650" s="166"/>
      <c r="EW650" s="166"/>
      <c r="EX650" s="289"/>
    </row>
    <row r="651" spans="1:155" ht="13" customHeight="1">
      <c r="A651" s="200" t="s">
        <v>2177</v>
      </c>
      <c r="B651" s="160">
        <v>11221</v>
      </c>
      <c r="C651" s="160">
        <v>18568</v>
      </c>
      <c r="D651" s="160">
        <v>650333</v>
      </c>
      <c r="E651" s="160" t="s">
        <v>3331</v>
      </c>
      <c r="G651" s="175"/>
      <c r="H651" s="168" t="s">
        <v>1244</v>
      </c>
      <c r="I651" s="169" t="s">
        <v>589</v>
      </c>
      <c r="J651" s="170">
        <v>27</v>
      </c>
      <c r="K651" s="161">
        <v>3</v>
      </c>
      <c r="L651" s="161" t="s">
        <v>46</v>
      </c>
      <c r="Z651" s="163">
        <v>150</v>
      </c>
      <c r="AA651" s="163">
        <v>672</v>
      </c>
      <c r="AB651" s="163">
        <v>637</v>
      </c>
      <c r="AC651" s="163">
        <v>200</v>
      </c>
      <c r="AD651" s="163">
        <v>161</v>
      </c>
      <c r="AE651" s="163">
        <v>32</v>
      </c>
      <c r="AF651" s="163">
        <v>3</v>
      </c>
      <c r="AG651" s="163">
        <v>4</v>
      </c>
      <c r="AH651" s="163">
        <v>83</v>
      </c>
      <c r="AI651" s="163">
        <v>46</v>
      </c>
      <c r="AJ651" s="163">
        <v>9</v>
      </c>
      <c r="AK651" s="163">
        <v>3</v>
      </c>
      <c r="AL651" s="163">
        <v>24</v>
      </c>
      <c r="AM651" s="163">
        <v>3</v>
      </c>
      <c r="AN651" s="163">
        <v>29</v>
      </c>
      <c r="AO651" s="163">
        <v>8</v>
      </c>
      <c r="AP651" s="163">
        <v>1</v>
      </c>
      <c r="AQ651" s="163">
        <v>2</v>
      </c>
      <c r="AR651" s="163">
        <v>18</v>
      </c>
      <c r="AS651" s="283">
        <v>3.5714284999999998E-2</v>
      </c>
      <c r="AT651" s="283">
        <v>4.3154761E-2</v>
      </c>
      <c r="AU651" s="283">
        <v>0.32733224</v>
      </c>
      <c r="AV651" s="283">
        <v>0.29787234000000001</v>
      </c>
      <c r="AW651" s="283">
        <v>1.636661E-2</v>
      </c>
      <c r="AX651" s="283">
        <v>0.23076922999999999</v>
      </c>
      <c r="AY651" s="363">
        <v>108.449</v>
      </c>
      <c r="AZ651" s="283">
        <v>2.8535979999999999E-2</v>
      </c>
      <c r="BA651" s="283">
        <v>0.41447368400000001</v>
      </c>
      <c r="BB651" s="283">
        <v>0.26480263100000001</v>
      </c>
      <c r="BC651" s="283">
        <v>0.32072368400000001</v>
      </c>
      <c r="BD651" s="164">
        <v>0.32396694199999998</v>
      </c>
      <c r="BE651" s="164">
        <v>0.313971742</v>
      </c>
      <c r="BF651" s="164">
        <v>0.34626865600000001</v>
      </c>
      <c r="BG651" s="164">
        <v>0.39246467800000001</v>
      </c>
      <c r="BH651" s="164">
        <v>0.73873333399999996</v>
      </c>
      <c r="BI651" s="164">
        <v>7.8492935999999999E-2</v>
      </c>
      <c r="BJ651" s="165">
        <v>49.971400207938601</v>
      </c>
      <c r="BK651" s="164">
        <v>0.322787332034361</v>
      </c>
      <c r="BL651" s="165">
        <v>6.8198609544829099</v>
      </c>
      <c r="BM651" s="165">
        <v>85.429125089843595</v>
      </c>
      <c r="BN651" s="165">
        <v>109.214717749237</v>
      </c>
      <c r="BO651" s="165">
        <v>-0.22781256209239301</v>
      </c>
      <c r="BP651" s="165">
        <v>-0.98332163691520602</v>
      </c>
      <c r="BQ651" s="165">
        <v>10.689482000370299</v>
      </c>
      <c r="BR651" s="165">
        <v>6.4214657737807004</v>
      </c>
      <c r="BS651" s="289">
        <v>1.10398543146134</v>
      </c>
      <c r="BT651" s="297"/>
      <c r="BU651" s="284"/>
      <c r="BV651" s="298"/>
      <c r="BW651" s="297"/>
      <c r="BX651" s="297"/>
      <c r="BY651" s="297"/>
      <c r="BZ651" s="297"/>
      <c r="CA651" s="284"/>
      <c r="CB651" s="298"/>
      <c r="CC651" s="297">
        <v>68</v>
      </c>
      <c r="CD651" s="284">
        <v>528</v>
      </c>
      <c r="CE651" s="352">
        <v>-2</v>
      </c>
      <c r="CF651" s="298">
        <v>-6</v>
      </c>
      <c r="CG651" s="297">
        <v>42</v>
      </c>
      <c r="CH651" s="284">
        <v>339</v>
      </c>
      <c r="CI651" s="352">
        <v>-3</v>
      </c>
      <c r="CJ651" s="298">
        <v>-7</v>
      </c>
      <c r="CK651" s="297"/>
      <c r="CL651" s="284"/>
      <c r="CM651" s="352"/>
      <c r="CN651" s="298"/>
      <c r="CO651" s="297"/>
      <c r="CP651" s="284"/>
      <c r="CQ651" s="352"/>
      <c r="CR651" s="298"/>
      <c r="CS651" s="297"/>
      <c r="CT651" s="284"/>
      <c r="CU651" s="352"/>
      <c r="CV651" s="352"/>
      <c r="CW651" s="298"/>
      <c r="CX651" s="297"/>
      <c r="CY651" s="284"/>
      <c r="CZ651" s="352"/>
      <c r="DA651" s="352"/>
      <c r="DB651" s="298"/>
      <c r="DC651" s="297"/>
      <c r="DD651" s="284"/>
      <c r="DE651" s="352"/>
      <c r="DF651" s="352"/>
      <c r="DG651" s="298"/>
      <c r="DH651" s="320">
        <v>-5</v>
      </c>
      <c r="DI651" s="319">
        <v>-18.078493177890699</v>
      </c>
      <c r="DP651" s="165"/>
      <c r="DQ651" s="165"/>
      <c r="DR651" s="165"/>
      <c r="ED651" s="165"/>
      <c r="EE651" s="165"/>
      <c r="EF651" s="165"/>
      <c r="EG651" s="165"/>
      <c r="EH651" s="166"/>
      <c r="EI651" s="165"/>
      <c r="EJ651" s="164"/>
      <c r="EK651" s="164"/>
      <c r="EL651" s="283"/>
      <c r="EM651" s="283"/>
      <c r="EN651" s="283"/>
      <c r="EO651" s="283"/>
      <c r="EP651" s="283"/>
      <c r="EQ651" s="283"/>
      <c r="ER651" s="165"/>
      <c r="ES651" s="166"/>
      <c r="ET651" s="166"/>
      <c r="EU651" s="166"/>
      <c r="EV651" s="166"/>
      <c r="EW651" s="166"/>
      <c r="EX651" s="289"/>
    </row>
    <row r="652" spans="1:155" ht="13" customHeight="1">
      <c r="A652" s="200" t="s">
        <v>2177</v>
      </c>
      <c r="B652" s="160">
        <v>9595</v>
      </c>
      <c r="C652" s="160">
        <v>15653</v>
      </c>
      <c r="D652" s="160">
        <v>642086</v>
      </c>
      <c r="E652" s="160" t="s">
        <v>3331</v>
      </c>
      <c r="G652" s="175"/>
      <c r="H652" s="168" t="s">
        <v>601</v>
      </c>
      <c r="I652" s="169" t="s">
        <v>801</v>
      </c>
      <c r="J652" s="170">
        <v>29</v>
      </c>
      <c r="K652" s="161">
        <v>3</v>
      </c>
      <c r="L652" s="161" t="s">
        <v>46</v>
      </c>
      <c r="Z652" s="163">
        <v>93</v>
      </c>
      <c r="AA652" s="163">
        <v>307</v>
      </c>
      <c r="AB652" s="163">
        <v>275</v>
      </c>
      <c r="AC652" s="163">
        <v>64</v>
      </c>
      <c r="AD652" s="163">
        <v>36</v>
      </c>
      <c r="AE652" s="163">
        <v>22</v>
      </c>
      <c r="AF652" s="163">
        <v>0</v>
      </c>
      <c r="AG652" s="163">
        <v>6</v>
      </c>
      <c r="AH652" s="163">
        <v>33</v>
      </c>
      <c r="AI652" s="163">
        <v>34</v>
      </c>
      <c r="AJ652" s="163">
        <v>1</v>
      </c>
      <c r="AK652" s="163">
        <v>1</v>
      </c>
      <c r="AL652" s="163">
        <v>28</v>
      </c>
      <c r="AM652" s="163">
        <v>0</v>
      </c>
      <c r="AN652" s="163">
        <v>76</v>
      </c>
      <c r="AO652" s="163">
        <v>4</v>
      </c>
      <c r="AP652" s="163">
        <v>0</v>
      </c>
      <c r="AQ652" s="163">
        <v>0</v>
      </c>
      <c r="AR652" s="163">
        <v>7</v>
      </c>
      <c r="AS652" s="283">
        <v>9.1205210999999994E-2</v>
      </c>
      <c r="AT652" s="283">
        <v>0.247557003</v>
      </c>
      <c r="AU652" s="283">
        <v>0.41708542999999998</v>
      </c>
      <c r="AV652" s="283">
        <v>0.22613064999999999</v>
      </c>
      <c r="AW652" s="283">
        <v>0.10552764000000001</v>
      </c>
      <c r="AX652" s="283">
        <v>0.38693466999999998</v>
      </c>
      <c r="AY652" s="363">
        <v>109.117</v>
      </c>
      <c r="AZ652" s="283">
        <v>0.10231023</v>
      </c>
      <c r="BA652" s="283">
        <v>0.40703517500000003</v>
      </c>
      <c r="BB652" s="283">
        <v>0.201005025</v>
      </c>
      <c r="BC652" s="283">
        <v>0.39195979800000003</v>
      </c>
      <c r="BD652" s="164">
        <v>0.30051813399999999</v>
      </c>
      <c r="BE652" s="164">
        <v>0.23272727200000001</v>
      </c>
      <c r="BF652" s="164">
        <v>0.31270358300000001</v>
      </c>
      <c r="BG652" s="164">
        <v>0.378181818</v>
      </c>
      <c r="BH652" s="164">
        <v>0.69088540099999995</v>
      </c>
      <c r="BI652" s="164">
        <v>0.14545454599999999</v>
      </c>
      <c r="BJ652" s="165">
        <v>93.904245792647998</v>
      </c>
      <c r="BK652" s="164">
        <v>0.30558141900972702</v>
      </c>
      <c r="BL652" s="165">
        <v>-1.13603971546772</v>
      </c>
      <c r="BM652" s="165">
        <v>34.776228274942603</v>
      </c>
      <c r="BN652" s="165">
        <v>92.724289895589195</v>
      </c>
      <c r="BO652" s="165">
        <v>-1.1425410760149599</v>
      </c>
      <c r="BP652" s="165">
        <v>-1.85082143824547</v>
      </c>
      <c r="BQ652" s="165">
        <v>1.4225552524693601</v>
      </c>
      <c r="BR652" s="165">
        <v>-4.4802034788045599</v>
      </c>
      <c r="BS652" s="289">
        <v>0.14691827668736199</v>
      </c>
      <c r="BT652" s="297"/>
      <c r="BU652" s="284"/>
      <c r="BV652" s="298"/>
      <c r="BW652" s="297"/>
      <c r="BX652" s="297"/>
      <c r="BY652" s="297"/>
      <c r="BZ652" s="297"/>
      <c r="CA652" s="284"/>
      <c r="CB652" s="298"/>
      <c r="CC652" s="297">
        <v>82</v>
      </c>
      <c r="CD652" s="284">
        <v>613</v>
      </c>
      <c r="CE652" s="352">
        <v>-2</v>
      </c>
      <c r="CF652" s="298">
        <v>2</v>
      </c>
      <c r="CG652" s="297"/>
      <c r="CH652" s="284"/>
      <c r="CI652" s="352"/>
      <c r="CJ652" s="298"/>
      <c r="CK652" s="297"/>
      <c r="CL652" s="284"/>
      <c r="CM652" s="352"/>
      <c r="CN652" s="298"/>
      <c r="CO652" s="297"/>
      <c r="CP652" s="284"/>
      <c r="CQ652" s="352"/>
      <c r="CR652" s="298"/>
      <c r="CS652" s="297"/>
      <c r="CT652" s="284"/>
      <c r="CU652" s="352"/>
      <c r="CV652" s="352"/>
      <c r="CW652" s="298"/>
      <c r="CX652" s="297"/>
      <c r="CY652" s="284"/>
      <c r="CZ652" s="352"/>
      <c r="DA652" s="352"/>
      <c r="DB652" s="298"/>
      <c r="DC652" s="297"/>
      <c r="DD652" s="284"/>
      <c r="DE652" s="352"/>
      <c r="DF652" s="352"/>
      <c r="DG652" s="298"/>
      <c r="DH652" s="320">
        <v>-2</v>
      </c>
      <c r="DI652" s="319">
        <v>-4.3373278975486702</v>
      </c>
      <c r="DP652" s="165"/>
      <c r="DQ652" s="165"/>
      <c r="DR652" s="165"/>
      <c r="ED652" s="165"/>
      <c r="EE652" s="165"/>
      <c r="EF652" s="165"/>
      <c r="EG652" s="165"/>
      <c r="EH652" s="166"/>
      <c r="EI652" s="165"/>
      <c r="EJ652" s="164"/>
      <c r="EK652" s="164"/>
      <c r="EL652" s="283"/>
      <c r="EM652" s="283"/>
      <c r="EN652" s="283"/>
      <c r="EO652" s="283"/>
      <c r="EP652" s="283"/>
      <c r="EQ652" s="283"/>
      <c r="ER652" s="165"/>
      <c r="ES652" s="166"/>
      <c r="ET652" s="166"/>
      <c r="EU652" s="166"/>
      <c r="EV652" s="166"/>
      <c r="EW652" s="166"/>
      <c r="EX652" s="289"/>
    </row>
    <row r="653" spans="1:155" ht="13" customHeight="1">
      <c r="A653" s="160" t="s">
        <v>2177</v>
      </c>
      <c r="B653" s="160">
        <v>9583</v>
      </c>
      <c r="C653" s="160">
        <v>12546</v>
      </c>
      <c r="E653" s="160" t="s">
        <v>3331</v>
      </c>
      <c r="G653" s="175"/>
      <c r="H653" s="162" t="s">
        <v>663</v>
      </c>
      <c r="I653" s="162" t="s">
        <v>1674</v>
      </c>
      <c r="J653" s="161">
        <v>33</v>
      </c>
      <c r="K653" s="161">
        <v>3</v>
      </c>
      <c r="L653" s="161" t="s">
        <v>837</v>
      </c>
      <c r="Z653" s="163"/>
      <c r="AS653" s="283"/>
      <c r="AT653" s="283"/>
      <c r="AU653" s="283"/>
      <c r="AV653" s="283"/>
      <c r="AW653" s="283"/>
      <c r="AX653" s="283"/>
      <c r="AY653" s="165"/>
      <c r="AZ653" s="283"/>
      <c r="BA653" s="283"/>
      <c r="BB653" s="283"/>
      <c r="BC653" s="283"/>
      <c r="BD653" s="164"/>
      <c r="BE653" s="164"/>
      <c r="BF653" s="164"/>
      <c r="BG653" s="164"/>
      <c r="BH653" s="164"/>
      <c r="BI653" s="164"/>
      <c r="BJ653" s="164"/>
      <c r="BK653" s="164"/>
      <c r="BL653" s="165"/>
      <c r="BM653" s="165"/>
      <c r="BN653" s="165"/>
      <c r="BO653" s="165"/>
      <c r="BP653" s="165"/>
      <c r="BQ653" s="165"/>
      <c r="BR653" s="165"/>
      <c r="BS653" s="289"/>
      <c r="BT653" s="297"/>
      <c r="BU653" s="284"/>
      <c r="BV653" s="298"/>
      <c r="BW653" s="297"/>
      <c r="BX653" s="297"/>
      <c r="BY653" s="297"/>
      <c r="BZ653" s="297"/>
      <c r="CA653" s="284"/>
      <c r="CB653" s="298"/>
      <c r="CC653" s="297"/>
      <c r="CD653" s="284"/>
      <c r="CE653" s="352"/>
      <c r="CF653" s="298"/>
      <c r="CG653" s="297"/>
      <c r="CH653" s="284"/>
      <c r="CI653" s="352"/>
      <c r="CJ653" s="298"/>
      <c r="CK653" s="297"/>
      <c r="CL653" s="284"/>
      <c r="CM653" s="352"/>
      <c r="CN653" s="298"/>
      <c r="CO653" s="297"/>
      <c r="CP653" s="284"/>
      <c r="CQ653" s="352"/>
      <c r="CR653" s="298"/>
      <c r="CS653" s="297"/>
      <c r="CT653" s="284"/>
      <c r="CU653" s="352"/>
      <c r="CV653" s="352"/>
      <c r="CW653" s="298"/>
      <c r="CX653" s="297"/>
      <c r="CY653" s="284"/>
      <c r="CZ653" s="352"/>
      <c r="DA653" s="352"/>
      <c r="DB653" s="298"/>
      <c r="DC653" s="297"/>
      <c r="DD653" s="284"/>
      <c r="DE653" s="352"/>
      <c r="DF653" s="352"/>
      <c r="DG653" s="298"/>
      <c r="DH653" s="320"/>
      <c r="DI653" s="319"/>
      <c r="DP653" s="165"/>
      <c r="DQ653" s="165"/>
      <c r="DR653" s="165"/>
      <c r="ED653" s="165"/>
      <c r="EE653" s="165"/>
      <c r="EF653" s="165"/>
      <c r="EG653" s="165"/>
      <c r="EH653" s="166"/>
      <c r="EI653" s="166"/>
      <c r="EJ653" s="164"/>
      <c r="EK653" s="164"/>
      <c r="EL653" s="283"/>
      <c r="EM653" s="283"/>
      <c r="EN653" s="283"/>
      <c r="EO653" s="283"/>
      <c r="EP653" s="283"/>
      <c r="EQ653" s="283"/>
      <c r="ER653" s="165"/>
      <c r="ES653" s="166"/>
      <c r="ET653" s="166"/>
      <c r="EU653" s="166"/>
      <c r="EV653" s="166"/>
      <c r="EW653" s="166"/>
      <c r="EX653" s="289"/>
    </row>
    <row r="654" spans="1:155" ht="13" customHeight="1">
      <c r="A654" s="160" t="s">
        <v>2177</v>
      </c>
      <c r="B654" s="160">
        <v>10125</v>
      </c>
      <c r="C654" s="160">
        <v>14894</v>
      </c>
      <c r="D654" s="160">
        <v>643393</v>
      </c>
      <c r="E654" s="160" t="s">
        <v>17</v>
      </c>
      <c r="G654" s="175"/>
      <c r="H654" s="168" t="s">
        <v>453</v>
      </c>
      <c r="I654" s="169" t="s">
        <v>198</v>
      </c>
      <c r="J654" s="170">
        <v>32</v>
      </c>
      <c r="K654" s="161">
        <v>4</v>
      </c>
      <c r="L654" s="161" t="s">
        <v>46</v>
      </c>
      <c r="Z654" s="163">
        <v>5</v>
      </c>
      <c r="AA654" s="163">
        <v>10</v>
      </c>
      <c r="AB654" s="163">
        <v>9</v>
      </c>
      <c r="AC654" s="163">
        <v>0</v>
      </c>
      <c r="AD654" s="163">
        <v>0</v>
      </c>
      <c r="AE654" s="163">
        <v>0</v>
      </c>
      <c r="AF654" s="163">
        <v>0</v>
      </c>
      <c r="AG654" s="163">
        <v>0</v>
      </c>
      <c r="AH654" s="163">
        <v>1</v>
      </c>
      <c r="AI654" s="163">
        <v>0</v>
      </c>
      <c r="AJ654" s="163">
        <v>0</v>
      </c>
      <c r="AK654" s="163">
        <v>0</v>
      </c>
      <c r="AL654" s="163">
        <v>1</v>
      </c>
      <c r="AM654" s="163">
        <v>0</v>
      </c>
      <c r="AN654" s="163">
        <v>1</v>
      </c>
      <c r="AO654" s="163">
        <v>0</v>
      </c>
      <c r="AP654" s="163">
        <v>0</v>
      </c>
      <c r="AQ654" s="163">
        <v>0</v>
      </c>
      <c r="AR654" s="163">
        <v>0</v>
      </c>
      <c r="AS654" s="283">
        <v>0.1</v>
      </c>
      <c r="AT654" s="283">
        <v>0.1</v>
      </c>
      <c r="AU654" s="283">
        <v>0.5</v>
      </c>
      <c r="AV654" s="283">
        <v>0.25</v>
      </c>
      <c r="AW654" s="283">
        <v>0</v>
      </c>
      <c r="AX654" s="283">
        <v>0.125</v>
      </c>
      <c r="AY654" s="363">
        <v>97.032499999999999</v>
      </c>
      <c r="AZ654" s="283">
        <v>7.8947370000000003E-2</v>
      </c>
      <c r="BA654" s="283">
        <v>0.42857142799999998</v>
      </c>
      <c r="BB654" s="283">
        <v>0.14285714199999999</v>
      </c>
      <c r="BC654" s="283">
        <v>0.42857142799999998</v>
      </c>
      <c r="BD654" s="164">
        <v>0</v>
      </c>
      <c r="BE654" s="164">
        <v>0</v>
      </c>
      <c r="BF654" s="164">
        <v>0.1</v>
      </c>
      <c r="BG654" s="164">
        <v>0</v>
      </c>
      <c r="BH654" s="164">
        <v>0.1</v>
      </c>
      <c r="BI654" s="164">
        <v>0</v>
      </c>
      <c r="BJ654" s="165">
        <v>0</v>
      </c>
      <c r="BK654" s="164">
        <v>6.8913072347640894E-2</v>
      </c>
      <c r="BL654" s="165">
        <v>-1.94185443943154</v>
      </c>
      <c r="BM654" s="165">
        <v>-0.772073723131531</v>
      </c>
      <c r="BN654" s="165">
        <v>-65.110193669973896</v>
      </c>
      <c r="BO654" s="165">
        <v>-3.0023235141490901E-2</v>
      </c>
      <c r="BP654" s="165">
        <v>-7.8122549239196797E-3</v>
      </c>
      <c r="BQ654" s="165">
        <v>-1.2635766501438599</v>
      </c>
      <c r="BR654" s="165">
        <v>-1.89701902921244</v>
      </c>
      <c r="BS654" s="289">
        <v>-0.13049932758624</v>
      </c>
      <c r="BT654" s="297"/>
      <c r="BU654" s="284"/>
      <c r="BV654" s="298"/>
      <c r="BW654" s="297"/>
      <c r="BX654" s="297"/>
      <c r="BY654" s="297"/>
      <c r="BZ654" s="297"/>
      <c r="CA654" s="284"/>
      <c r="CB654" s="298"/>
      <c r="CC654" s="297"/>
      <c r="CD654" s="284"/>
      <c r="CE654" s="352"/>
      <c r="CF654" s="298"/>
      <c r="CG654" s="297">
        <v>5</v>
      </c>
      <c r="CH654" s="284">
        <v>19</v>
      </c>
      <c r="CI654" s="352">
        <v>0</v>
      </c>
      <c r="CJ654" s="298">
        <v>0</v>
      </c>
      <c r="CK654" s="297"/>
      <c r="CL654" s="284"/>
      <c r="CM654" s="352"/>
      <c r="CN654" s="298"/>
      <c r="CO654" s="297"/>
      <c r="CP654" s="284"/>
      <c r="CQ654" s="352"/>
      <c r="CR654" s="298"/>
      <c r="CS654" s="297">
        <v>1</v>
      </c>
      <c r="CT654" s="284">
        <v>1.1000000000000001</v>
      </c>
      <c r="CU654" s="352">
        <v>0</v>
      </c>
      <c r="CV654" s="352"/>
      <c r="CW654" s="298"/>
      <c r="CX654" s="297"/>
      <c r="CY654" s="284"/>
      <c r="CZ654" s="352"/>
      <c r="DA654" s="352"/>
      <c r="DB654" s="298"/>
      <c r="DC654" s="297"/>
      <c r="DD654" s="284"/>
      <c r="DE654" s="352"/>
      <c r="DF654" s="352"/>
      <c r="DG654" s="298"/>
      <c r="DH654" s="320">
        <v>0</v>
      </c>
      <c r="DI654" s="319">
        <v>0.29978308640420398</v>
      </c>
      <c r="DP654" s="165"/>
      <c r="DQ654" s="165"/>
      <c r="DR654" s="165"/>
      <c r="ED654" s="165"/>
      <c r="EE654" s="165"/>
      <c r="EF654" s="165"/>
      <c r="EG654" s="165"/>
      <c r="EH654" s="166"/>
      <c r="EI654" s="165"/>
      <c r="EJ654" s="164"/>
      <c r="EK654" s="164"/>
      <c r="EL654" s="283"/>
      <c r="EM654" s="283"/>
      <c r="EN654" s="283"/>
      <c r="EO654" s="283"/>
      <c r="EP654" s="283"/>
      <c r="EQ654" s="283"/>
      <c r="ER654" s="165"/>
      <c r="ES654" s="166"/>
      <c r="ET654" s="166"/>
      <c r="EU654" s="166"/>
      <c r="EV654" s="166"/>
      <c r="EW654" s="166"/>
      <c r="EX654" s="289"/>
    </row>
    <row r="655" spans="1:155" ht="13" customHeight="1">
      <c r="A655" s="160" t="s">
        <v>2177</v>
      </c>
      <c r="B655" s="160">
        <v>10322</v>
      </c>
      <c r="C655" s="160">
        <v>15223</v>
      </c>
      <c r="D655" s="160">
        <v>624428</v>
      </c>
      <c r="E655" s="160" t="s">
        <v>2170</v>
      </c>
      <c r="G655" s="175"/>
      <c r="H655" s="168" t="s">
        <v>465</v>
      </c>
      <c r="I655" s="169" t="s">
        <v>613</v>
      </c>
      <c r="J655" s="170">
        <v>32</v>
      </c>
      <c r="K655" s="161">
        <v>4</v>
      </c>
      <c r="L655" s="161" t="s">
        <v>46</v>
      </c>
      <c r="Z655" s="163">
        <v>104</v>
      </c>
      <c r="AA655" s="163">
        <v>294</v>
      </c>
      <c r="AB655" s="163">
        <v>262</v>
      </c>
      <c r="AC655" s="163">
        <v>53</v>
      </c>
      <c r="AD655" s="163">
        <v>38</v>
      </c>
      <c r="AE655" s="163">
        <v>10</v>
      </c>
      <c r="AF655" s="163">
        <v>1</v>
      </c>
      <c r="AG655" s="163">
        <v>4</v>
      </c>
      <c r="AH655" s="163">
        <v>35</v>
      </c>
      <c r="AI655" s="163">
        <v>22</v>
      </c>
      <c r="AJ655" s="163">
        <v>3</v>
      </c>
      <c r="AK655" s="163">
        <v>0</v>
      </c>
      <c r="AL655" s="163">
        <v>22</v>
      </c>
      <c r="AM655" s="163">
        <v>0</v>
      </c>
      <c r="AN655" s="163">
        <v>59</v>
      </c>
      <c r="AO655" s="163">
        <v>7</v>
      </c>
      <c r="AP655" s="163">
        <v>0</v>
      </c>
      <c r="AQ655" s="163">
        <v>3</v>
      </c>
      <c r="AR655" s="163">
        <v>0</v>
      </c>
      <c r="AS655" s="283">
        <v>7.4829931000000002E-2</v>
      </c>
      <c r="AT655" s="283">
        <v>0.20068027199999999</v>
      </c>
      <c r="AU655" s="283">
        <v>0.40291262</v>
      </c>
      <c r="AV655" s="283">
        <v>0.26699029000000002</v>
      </c>
      <c r="AW655" s="283">
        <v>2.912621E-2</v>
      </c>
      <c r="AX655" s="283">
        <v>0.22815534000000001</v>
      </c>
      <c r="AY655" s="363">
        <v>106.297</v>
      </c>
      <c r="AZ655" s="283">
        <v>8.4227910000000003E-2</v>
      </c>
      <c r="BA655" s="283">
        <v>0.38308457699999998</v>
      </c>
      <c r="BB655" s="283">
        <v>0.253731343</v>
      </c>
      <c r="BC655" s="283">
        <v>0.36318407899999999</v>
      </c>
      <c r="BD655" s="164">
        <v>0.24623115500000001</v>
      </c>
      <c r="BE655" s="164">
        <v>0.20229007600000001</v>
      </c>
      <c r="BF655" s="164">
        <v>0.28178694100000001</v>
      </c>
      <c r="BG655" s="164">
        <v>0.29389312899999998</v>
      </c>
      <c r="BH655" s="164">
        <v>0.57568006999999999</v>
      </c>
      <c r="BI655" s="164">
        <v>9.1603053000000004E-2</v>
      </c>
      <c r="BJ655" s="165">
        <v>59.1813491091985</v>
      </c>
      <c r="BK655" s="164">
        <v>0.26130598209977501</v>
      </c>
      <c r="BL655" s="165">
        <v>-11.5647847599889</v>
      </c>
      <c r="BM655" s="165">
        <v>22.826768299231301</v>
      </c>
      <c r="BN655" s="165">
        <v>63.1299851916866</v>
      </c>
      <c r="BO655" s="165">
        <v>0.37391521626899199</v>
      </c>
      <c r="BP655" s="165">
        <v>0.19634660333394999</v>
      </c>
      <c r="BQ655" s="165">
        <v>-5.6351859419215096</v>
      </c>
      <c r="BR655" s="165">
        <v>-12.2066392920519</v>
      </c>
      <c r="BS655" s="289">
        <v>-0.58198920988328096</v>
      </c>
      <c r="BT655" s="297"/>
      <c r="BU655" s="284"/>
      <c r="BV655" s="298"/>
      <c r="BW655" s="297"/>
      <c r="BX655" s="297"/>
      <c r="BY655" s="297"/>
      <c r="BZ655" s="297"/>
      <c r="CA655" s="284"/>
      <c r="CB655" s="298"/>
      <c r="CC655" s="297">
        <v>1</v>
      </c>
      <c r="CD655" s="284">
        <v>1.1000000000000001</v>
      </c>
      <c r="CE655" s="352">
        <v>0</v>
      </c>
      <c r="CF655" s="298"/>
      <c r="CG655" s="297">
        <v>43</v>
      </c>
      <c r="CH655" s="284">
        <v>270.2</v>
      </c>
      <c r="CI655" s="352">
        <v>6</v>
      </c>
      <c r="CJ655" s="298">
        <v>-1</v>
      </c>
      <c r="CK655" s="297">
        <v>9</v>
      </c>
      <c r="CL655" s="284">
        <v>35</v>
      </c>
      <c r="CM655" s="352">
        <v>-1</v>
      </c>
      <c r="CN655" s="298">
        <v>-1</v>
      </c>
      <c r="CO655" s="297"/>
      <c r="CP655" s="284"/>
      <c r="CQ655" s="352"/>
      <c r="CR655" s="298"/>
      <c r="CS655" s="297">
        <v>10</v>
      </c>
      <c r="CT655" s="284">
        <v>36</v>
      </c>
      <c r="CU655" s="352">
        <v>0</v>
      </c>
      <c r="CV655" s="352">
        <v>0</v>
      </c>
      <c r="CW655" s="298">
        <v>0</v>
      </c>
      <c r="CX655" s="297"/>
      <c r="CY655" s="284"/>
      <c r="CZ655" s="352"/>
      <c r="DA655" s="352"/>
      <c r="DB655" s="298"/>
      <c r="DC655" s="297">
        <v>26</v>
      </c>
      <c r="DD655" s="284">
        <v>160</v>
      </c>
      <c r="DE655" s="352">
        <v>1</v>
      </c>
      <c r="DF655" s="352">
        <v>0</v>
      </c>
      <c r="DG655" s="298">
        <v>0</v>
      </c>
      <c r="DH655" s="320">
        <v>6</v>
      </c>
      <c r="DI655" s="319">
        <v>-3.2381298542022701</v>
      </c>
      <c r="DP655" s="165"/>
      <c r="DQ655" s="165"/>
      <c r="DR655" s="165"/>
      <c r="ED655" s="165"/>
      <c r="EE655" s="165"/>
      <c r="EF655" s="165"/>
      <c r="EG655" s="165"/>
      <c r="EH655" s="166"/>
      <c r="EI655" s="165"/>
      <c r="EJ655" s="164"/>
      <c r="EK655" s="164"/>
      <c r="EL655" s="283"/>
      <c r="EM655" s="283"/>
      <c r="EN655" s="283"/>
      <c r="EO655" s="283"/>
      <c r="EP655" s="283"/>
      <c r="EQ655" s="283"/>
      <c r="ER655" s="165"/>
      <c r="ES655" s="166"/>
      <c r="ET655" s="166"/>
      <c r="EU655" s="166"/>
      <c r="EV655" s="166"/>
      <c r="EW655" s="166"/>
      <c r="EX655" s="289"/>
    </row>
    <row r="656" spans="1:155" ht="13" customHeight="1">
      <c r="A656" s="160" t="s">
        <v>2177</v>
      </c>
      <c r="B656" s="160">
        <v>9507</v>
      </c>
      <c r="C656" s="160">
        <v>13510</v>
      </c>
      <c r="D656" s="160">
        <v>608070</v>
      </c>
      <c r="E656" s="160" t="s">
        <v>213</v>
      </c>
      <c r="G656" s="175"/>
      <c r="H656" s="168" t="s">
        <v>534</v>
      </c>
      <c r="I656" s="169" t="s">
        <v>565</v>
      </c>
      <c r="J656" s="170">
        <v>31</v>
      </c>
      <c r="K656" s="161">
        <v>5</v>
      </c>
      <c r="L656" s="161" t="s">
        <v>2547</v>
      </c>
      <c r="Z656" s="163">
        <v>158</v>
      </c>
      <c r="AA656" s="163">
        <v>682</v>
      </c>
      <c r="AB656" s="163">
        <v>620</v>
      </c>
      <c r="AC656" s="163">
        <v>173</v>
      </c>
      <c r="AD656" s="163">
        <v>93</v>
      </c>
      <c r="AE656" s="163">
        <v>39</v>
      </c>
      <c r="AF656" s="163">
        <v>2</v>
      </c>
      <c r="AG656" s="163">
        <v>39</v>
      </c>
      <c r="AH656" s="163">
        <v>114</v>
      </c>
      <c r="AI656" s="163">
        <v>118</v>
      </c>
      <c r="AJ656" s="163">
        <v>41</v>
      </c>
      <c r="AK656" s="163">
        <v>7</v>
      </c>
      <c r="AL656" s="163">
        <v>54</v>
      </c>
      <c r="AM656" s="163">
        <v>12</v>
      </c>
      <c r="AN656" s="163">
        <v>82</v>
      </c>
      <c r="AO656" s="163">
        <v>1</v>
      </c>
      <c r="AP656" s="163">
        <v>6</v>
      </c>
      <c r="AQ656" s="163">
        <v>0</v>
      </c>
      <c r="AR656" s="163">
        <v>9</v>
      </c>
      <c r="AS656" s="283">
        <v>7.9178885000000004E-2</v>
      </c>
      <c r="AT656" s="283">
        <v>0.12023460399999999</v>
      </c>
      <c r="AU656" s="283">
        <v>0.52757352999999996</v>
      </c>
      <c r="AV656" s="283">
        <v>0.19485294</v>
      </c>
      <c r="AW656" s="283">
        <v>8.6238529999999994E-2</v>
      </c>
      <c r="AX656" s="283">
        <v>0.39633027999999998</v>
      </c>
      <c r="AY656" s="363">
        <v>116.56399999999999</v>
      </c>
      <c r="AZ656" s="283">
        <v>6.7153279999999996E-2</v>
      </c>
      <c r="BA656" s="283">
        <v>0.34191176400000001</v>
      </c>
      <c r="BB656" s="283">
        <v>0.16911764700000001</v>
      </c>
      <c r="BC656" s="283">
        <v>0.48897058799999998</v>
      </c>
      <c r="BD656" s="164">
        <v>0.26534653400000002</v>
      </c>
      <c r="BE656" s="164">
        <v>0.27903225799999998</v>
      </c>
      <c r="BF656" s="164">
        <v>0.334801762</v>
      </c>
      <c r="BG656" s="164">
        <v>0.537096774</v>
      </c>
      <c r="BH656" s="164">
        <v>0.871898536</v>
      </c>
      <c r="BI656" s="164">
        <v>0.25806451600000002</v>
      </c>
      <c r="BJ656" s="165">
        <v>166.72595196245601</v>
      </c>
      <c r="BK656" s="164">
        <v>0.36427627301180399</v>
      </c>
      <c r="BL656" s="165">
        <v>29.694764713780099</v>
      </c>
      <c r="BM656" s="165">
        <v>109.47380956544001</v>
      </c>
      <c r="BN656" s="165">
        <v>141.273363082983</v>
      </c>
      <c r="BO656" s="165">
        <v>-0.269296137951617</v>
      </c>
      <c r="BP656" s="165">
        <v>6.3069623857736499</v>
      </c>
      <c r="BQ656" s="165">
        <v>62.6611493421021</v>
      </c>
      <c r="BR656" s="165">
        <v>38.514671857492097</v>
      </c>
      <c r="BS656" s="289">
        <v>6.4715012373758896</v>
      </c>
      <c r="BT656" s="297"/>
      <c r="BU656" s="284"/>
      <c r="BV656" s="298"/>
      <c r="BW656" s="297"/>
      <c r="BX656" s="297"/>
      <c r="BY656" s="297"/>
      <c r="BZ656" s="297"/>
      <c r="CA656" s="284"/>
      <c r="CB656" s="298"/>
      <c r="CC656" s="297"/>
      <c r="CD656" s="284"/>
      <c r="CE656" s="352"/>
      <c r="CF656" s="298"/>
      <c r="CG656" s="297"/>
      <c r="CH656" s="284"/>
      <c r="CI656" s="352"/>
      <c r="CJ656" s="298"/>
      <c r="CK656" s="297">
        <v>126</v>
      </c>
      <c r="CL656" s="284">
        <v>1108</v>
      </c>
      <c r="CM656" s="352">
        <v>6</v>
      </c>
      <c r="CN656" s="298">
        <v>3</v>
      </c>
      <c r="CO656" s="297"/>
      <c r="CP656" s="284"/>
      <c r="CQ656" s="352"/>
      <c r="CR656" s="298"/>
      <c r="CS656" s="297"/>
      <c r="CT656" s="284"/>
      <c r="CU656" s="352"/>
      <c r="CV656" s="352"/>
      <c r="CW656" s="298"/>
      <c r="CX656" s="297"/>
      <c r="CY656" s="284"/>
      <c r="CZ656" s="352"/>
      <c r="DA656" s="352"/>
      <c r="DB656" s="298"/>
      <c r="DC656" s="297"/>
      <c r="DD656" s="284"/>
      <c r="DE656" s="352"/>
      <c r="DF656" s="352"/>
      <c r="DG656" s="298"/>
      <c r="DH656" s="320">
        <v>6</v>
      </c>
      <c r="DI656" s="319">
        <v>1.39091372489929</v>
      </c>
      <c r="DP656" s="165"/>
      <c r="DQ656" s="165"/>
      <c r="DR656" s="165"/>
      <c r="ED656" s="165"/>
      <c r="EE656" s="165"/>
      <c r="EF656" s="165"/>
      <c r="EG656" s="165"/>
      <c r="EH656" s="166"/>
      <c r="EI656" s="165"/>
      <c r="EJ656" s="164"/>
      <c r="EK656" s="164"/>
      <c r="EL656" s="283"/>
      <c r="EM656" s="283"/>
      <c r="EN656" s="283"/>
      <c r="EO656" s="283"/>
      <c r="EP656" s="283"/>
      <c r="EQ656" s="283"/>
      <c r="ER656" s="165"/>
      <c r="ES656" s="166"/>
      <c r="ET656" s="166"/>
      <c r="EU656" s="166"/>
      <c r="EV656" s="166"/>
      <c r="EW656" s="166"/>
      <c r="EX656" s="289"/>
    </row>
    <row r="657" spans="1:157" ht="13" customHeight="1">
      <c r="A657" s="160" t="s">
        <v>2177</v>
      </c>
      <c r="B657" s="160">
        <v>12758</v>
      </c>
      <c r="C657" s="160">
        <v>25807</v>
      </c>
      <c r="D657" s="160">
        <v>669707</v>
      </c>
      <c r="E657" s="160" t="s">
        <v>438</v>
      </c>
      <c r="G657" s="175"/>
      <c r="H657" s="162" t="s">
        <v>3515</v>
      </c>
      <c r="I657" s="162" t="s">
        <v>269</v>
      </c>
      <c r="J657" s="160">
        <v>26</v>
      </c>
      <c r="K657" s="161">
        <v>5</v>
      </c>
      <c r="L657" s="161" t="s">
        <v>837</v>
      </c>
      <c r="Z657" s="163">
        <v>125</v>
      </c>
      <c r="AA657" s="163">
        <v>446</v>
      </c>
      <c r="AB657" s="163">
        <v>394</v>
      </c>
      <c r="AC657" s="163">
        <v>85</v>
      </c>
      <c r="AD657" s="163">
        <v>65</v>
      </c>
      <c r="AE657" s="163">
        <v>10</v>
      </c>
      <c r="AF657" s="163">
        <v>1</v>
      </c>
      <c r="AG657" s="163">
        <v>9</v>
      </c>
      <c r="AH657" s="163">
        <v>41</v>
      </c>
      <c r="AI657" s="163">
        <v>46</v>
      </c>
      <c r="AJ657" s="163">
        <v>8</v>
      </c>
      <c r="AK657" s="163">
        <v>1</v>
      </c>
      <c r="AL657" s="163">
        <v>42</v>
      </c>
      <c r="AM657" s="163">
        <v>0</v>
      </c>
      <c r="AN657" s="163">
        <v>118</v>
      </c>
      <c r="AO657" s="163">
        <v>5</v>
      </c>
      <c r="AP657" s="163">
        <v>5</v>
      </c>
      <c r="AQ657" s="163">
        <v>0</v>
      </c>
      <c r="AR657" s="163">
        <v>5</v>
      </c>
      <c r="AS657" s="283">
        <v>9.4170403E-2</v>
      </c>
      <c r="AT657" s="283">
        <v>0.26457399100000001</v>
      </c>
      <c r="AU657" s="283">
        <v>0.40569395000000003</v>
      </c>
      <c r="AV657" s="283">
        <v>0.25266904000000001</v>
      </c>
      <c r="AW657" s="283">
        <v>5.3380780000000003E-2</v>
      </c>
      <c r="AX657" s="283">
        <v>0.38790036</v>
      </c>
      <c r="AY657" s="363">
        <v>108.042</v>
      </c>
      <c r="AZ657" s="283">
        <v>0.11954674</v>
      </c>
      <c r="BA657" s="283">
        <v>0.41577060900000001</v>
      </c>
      <c r="BB657" s="283">
        <v>0.18996415699999999</v>
      </c>
      <c r="BC657" s="283">
        <v>0.39426523200000002</v>
      </c>
      <c r="BD657" s="164">
        <v>0.27941176400000001</v>
      </c>
      <c r="BE657" s="164">
        <v>0.21573603999999999</v>
      </c>
      <c r="BF657" s="164">
        <v>0.29596412500000002</v>
      </c>
      <c r="BG657" s="164">
        <v>0.31472081200000002</v>
      </c>
      <c r="BH657" s="164">
        <v>0.61068493700000004</v>
      </c>
      <c r="BI657" s="164">
        <v>9.8984771999999999E-2</v>
      </c>
      <c r="BJ657" s="165">
        <v>63.0172334921266</v>
      </c>
      <c r="BK657" s="164">
        <v>0.27452133589261302</v>
      </c>
      <c r="BL657" s="165">
        <v>-12.7999712735158</v>
      </c>
      <c r="BM657" s="165">
        <v>39.372248673464597</v>
      </c>
      <c r="BN657" s="165">
        <v>71.851475303317201</v>
      </c>
      <c r="BO657" s="165">
        <v>-0.58093286185776705</v>
      </c>
      <c r="BP657" s="165">
        <v>-5.38903474807739E-3</v>
      </c>
      <c r="BQ657" s="165">
        <v>3.73938603617948</v>
      </c>
      <c r="BR657" s="165">
        <v>-15.017846187923499</v>
      </c>
      <c r="BS657" s="289">
        <v>0.38619529986664403</v>
      </c>
      <c r="BT657" s="297"/>
      <c r="BU657" s="284"/>
      <c r="BV657" s="298"/>
      <c r="BW657" s="297"/>
      <c r="BX657" s="297"/>
      <c r="BY657" s="297"/>
      <c r="BZ657" s="297"/>
      <c r="CA657" s="284"/>
      <c r="CB657" s="298"/>
      <c r="CC657" s="297">
        <v>9</v>
      </c>
      <c r="CD657" s="284">
        <v>41</v>
      </c>
      <c r="CE657" s="352">
        <v>0</v>
      </c>
      <c r="CF657" s="298">
        <v>1</v>
      </c>
      <c r="CG657" s="297">
        <v>47</v>
      </c>
      <c r="CH657" s="284">
        <v>374.2</v>
      </c>
      <c r="CI657" s="352">
        <v>6</v>
      </c>
      <c r="CJ657" s="298">
        <v>1</v>
      </c>
      <c r="CK657" s="297">
        <v>60</v>
      </c>
      <c r="CL657" s="284">
        <v>519</v>
      </c>
      <c r="CM657" s="352">
        <v>2</v>
      </c>
      <c r="CN657" s="298">
        <v>2</v>
      </c>
      <c r="CO657" s="297">
        <v>9</v>
      </c>
      <c r="CP657" s="284">
        <v>66</v>
      </c>
      <c r="CQ657" s="352">
        <v>-2</v>
      </c>
      <c r="CR657" s="298">
        <v>-1</v>
      </c>
      <c r="CS657" s="297"/>
      <c r="CT657" s="284"/>
      <c r="CU657" s="352"/>
      <c r="CV657" s="352"/>
      <c r="CW657" s="298"/>
      <c r="CX657" s="297"/>
      <c r="CY657" s="284"/>
      <c r="CZ657" s="352"/>
      <c r="DA657" s="352"/>
      <c r="DB657" s="298"/>
      <c r="DC657" s="297">
        <v>1</v>
      </c>
      <c r="DD657" s="284">
        <v>2</v>
      </c>
      <c r="DE657" s="352">
        <v>1</v>
      </c>
      <c r="DF657" s="352">
        <v>0</v>
      </c>
      <c r="DG657" s="298">
        <v>0</v>
      </c>
      <c r="DH657" s="320">
        <v>7</v>
      </c>
      <c r="DI657" s="319">
        <v>3.9260667562484701</v>
      </c>
      <c r="DP657" s="165"/>
      <c r="DQ657" s="165"/>
      <c r="DR657" s="165"/>
      <c r="ED657" s="165"/>
      <c r="EE657" s="165"/>
      <c r="EF657" s="165"/>
      <c r="EG657" s="165"/>
      <c r="EH657" s="166"/>
      <c r="EI657" s="165"/>
      <c r="EJ657" s="164"/>
      <c r="EK657" s="164"/>
      <c r="EL657" s="283"/>
      <c r="EM657" s="283"/>
      <c r="EN657" s="283"/>
      <c r="EO657" s="283"/>
      <c r="EP657" s="283"/>
      <c r="EQ657" s="283"/>
      <c r="ER657" s="165"/>
      <c r="ES657" s="166"/>
      <c r="ET657" s="166"/>
      <c r="EU657" s="166"/>
      <c r="EV657" s="166"/>
      <c r="EW657" s="166"/>
      <c r="EX657" s="289"/>
    </row>
    <row r="658" spans="1:157" ht="13" customHeight="1">
      <c r="A658" s="160" t="s">
        <v>2177</v>
      </c>
      <c r="B658" s="160">
        <v>11417</v>
      </c>
      <c r="C658" s="160">
        <v>22799</v>
      </c>
      <c r="D658" s="160">
        <v>672695</v>
      </c>
      <c r="E658" s="160" t="s">
        <v>45</v>
      </c>
      <c r="G658" s="175"/>
      <c r="H658" s="162" t="s">
        <v>988</v>
      </c>
      <c r="I658" s="162" t="s">
        <v>2507</v>
      </c>
      <c r="J658" s="161">
        <v>24</v>
      </c>
      <c r="K658" s="161">
        <v>6</v>
      </c>
      <c r="L658" s="161" t="s">
        <v>2547</v>
      </c>
      <c r="Z658" s="163">
        <v>98</v>
      </c>
      <c r="AA658" s="163">
        <v>388</v>
      </c>
      <c r="AB658" s="163">
        <v>337</v>
      </c>
      <c r="AC658" s="163">
        <v>92</v>
      </c>
      <c r="AD658" s="163">
        <v>66</v>
      </c>
      <c r="AE658" s="163">
        <v>21</v>
      </c>
      <c r="AF658" s="163">
        <v>2</v>
      </c>
      <c r="AG658" s="163">
        <v>3</v>
      </c>
      <c r="AH658" s="163">
        <v>61</v>
      </c>
      <c r="AI658" s="163">
        <v>37</v>
      </c>
      <c r="AJ658" s="163">
        <v>9</v>
      </c>
      <c r="AK658" s="163">
        <v>1</v>
      </c>
      <c r="AL658" s="163">
        <v>36</v>
      </c>
      <c r="AM658" s="163">
        <v>0</v>
      </c>
      <c r="AN658" s="163">
        <v>58</v>
      </c>
      <c r="AO658" s="163">
        <v>3</v>
      </c>
      <c r="AP658" s="163">
        <v>5</v>
      </c>
      <c r="AQ658" s="163">
        <v>7</v>
      </c>
      <c r="AR658" s="163">
        <v>5</v>
      </c>
      <c r="AS658" s="283">
        <v>9.2783505000000002E-2</v>
      </c>
      <c r="AT658" s="283">
        <v>0.149484536</v>
      </c>
      <c r="AU658" s="283">
        <v>0.37800686999999999</v>
      </c>
      <c r="AV658" s="283">
        <v>0.27835051999999999</v>
      </c>
      <c r="AW658" s="283">
        <v>3.0927840000000002E-2</v>
      </c>
      <c r="AX658" s="283">
        <v>0.25773195999999998</v>
      </c>
      <c r="AY658" s="363">
        <v>109.797</v>
      </c>
      <c r="AZ658" s="283">
        <v>3.987342E-2</v>
      </c>
      <c r="BA658" s="283">
        <v>0.41304347800000002</v>
      </c>
      <c r="BB658" s="283">
        <v>0.18840579700000001</v>
      </c>
      <c r="BC658" s="283">
        <v>0.39855072400000002</v>
      </c>
      <c r="BD658" s="164">
        <v>0.31672597800000002</v>
      </c>
      <c r="BE658" s="164">
        <v>0.27299703199999997</v>
      </c>
      <c r="BF658" s="164">
        <v>0.34383202000000002</v>
      </c>
      <c r="BG658" s="164">
        <v>0.37388724000000001</v>
      </c>
      <c r="BH658" s="164">
        <v>0.71771925999999997</v>
      </c>
      <c r="BI658" s="164">
        <v>0.100890208</v>
      </c>
      <c r="BJ658" s="165">
        <v>64.230301955993994</v>
      </c>
      <c r="BK658" s="164">
        <v>0.31715015022773402</v>
      </c>
      <c r="BL658" s="165">
        <v>2.1769744767789398</v>
      </c>
      <c r="BM658" s="165">
        <v>47.564466269219302</v>
      </c>
      <c r="BN658" s="165">
        <v>101.495610335159</v>
      </c>
      <c r="BO658" s="165">
        <v>0.56272372875056098</v>
      </c>
      <c r="BP658" s="165">
        <v>2.82404001802206</v>
      </c>
      <c r="BQ658" s="165">
        <v>19.1769529716093</v>
      </c>
      <c r="BR658" s="165">
        <v>3.5179633139614599</v>
      </c>
      <c r="BS658" s="289">
        <v>1.9805521633080501</v>
      </c>
      <c r="BT658" s="297"/>
      <c r="BU658" s="284"/>
      <c r="BV658" s="298"/>
      <c r="BW658" s="297"/>
      <c r="BX658" s="297"/>
      <c r="BY658" s="297"/>
      <c r="BZ658" s="297"/>
      <c r="CA658" s="284"/>
      <c r="CB658" s="298"/>
      <c r="CC658" s="297"/>
      <c r="CD658" s="284"/>
      <c r="CE658" s="352"/>
      <c r="CF658" s="298"/>
      <c r="CG658" s="297"/>
      <c r="CH658" s="284"/>
      <c r="CI658" s="352"/>
      <c r="CJ658" s="298"/>
      <c r="CK658" s="297"/>
      <c r="CL658" s="284"/>
      <c r="CM658" s="352"/>
      <c r="CN658" s="298"/>
      <c r="CO658" s="297">
        <v>96</v>
      </c>
      <c r="CP658" s="284">
        <v>840.1</v>
      </c>
      <c r="CQ658" s="352">
        <v>9</v>
      </c>
      <c r="CR658" s="298">
        <v>-1</v>
      </c>
      <c r="CS658" s="297"/>
      <c r="CT658" s="284"/>
      <c r="CU658" s="352"/>
      <c r="CV658" s="352"/>
      <c r="CW658" s="298"/>
      <c r="CX658" s="297"/>
      <c r="CY658" s="284"/>
      <c r="CZ658" s="352"/>
      <c r="DA658" s="352"/>
      <c r="DB658" s="298"/>
      <c r="DC658" s="297"/>
      <c r="DD658" s="284"/>
      <c r="DE658" s="352"/>
      <c r="DF658" s="352"/>
      <c r="DG658" s="298"/>
      <c r="DH658" s="320">
        <v>9</v>
      </c>
      <c r="DI658" s="319">
        <v>2.75654077529907</v>
      </c>
      <c r="DP658" s="165"/>
      <c r="DQ658" s="165"/>
      <c r="DR658" s="165"/>
      <c r="ED658" s="165"/>
      <c r="EE658" s="165"/>
      <c r="EF658" s="165"/>
      <c r="EG658" s="165"/>
      <c r="EH658" s="166"/>
      <c r="EI658" s="165"/>
      <c r="EJ658" s="164"/>
      <c r="EK658" s="164"/>
      <c r="EL658" s="283"/>
      <c r="EM658" s="283"/>
      <c r="EN658" s="283"/>
      <c r="EO658" s="283"/>
      <c r="EP658" s="283"/>
      <c r="EQ658" s="283"/>
      <c r="ER658" s="165"/>
      <c r="ES658" s="166"/>
      <c r="ET658" s="166"/>
      <c r="EU658" s="166"/>
      <c r="EV658" s="166"/>
      <c r="EW658" s="166"/>
      <c r="EX658" s="289"/>
    </row>
    <row r="659" spans="1:157" ht="13" customHeight="1">
      <c r="A659" s="160" t="s">
        <v>2177</v>
      </c>
      <c r="B659" s="160">
        <v>11448</v>
      </c>
      <c r="C659" s="160">
        <v>23690</v>
      </c>
      <c r="D659" s="160">
        <v>677587</v>
      </c>
      <c r="E659" s="160" t="s">
        <v>213</v>
      </c>
      <c r="G659" s="175"/>
      <c r="H659" s="162" t="s">
        <v>3459</v>
      </c>
      <c r="I659" s="162" t="s">
        <v>3036</v>
      </c>
      <c r="J659" s="160">
        <v>23</v>
      </c>
      <c r="K659" s="161">
        <v>6</v>
      </c>
      <c r="L659" s="161" t="s">
        <v>2547</v>
      </c>
      <c r="Z659" s="163">
        <v>143</v>
      </c>
      <c r="AA659" s="163">
        <v>442</v>
      </c>
      <c r="AB659" s="163">
        <v>383</v>
      </c>
      <c r="AC659" s="163">
        <v>79</v>
      </c>
      <c r="AD659" s="163">
        <v>53</v>
      </c>
      <c r="AE659" s="163">
        <v>18</v>
      </c>
      <c r="AF659" s="163">
        <v>0</v>
      </c>
      <c r="AG659" s="163">
        <v>8</v>
      </c>
      <c r="AH659" s="163">
        <v>50</v>
      </c>
      <c r="AI659" s="163">
        <v>36</v>
      </c>
      <c r="AJ659" s="163">
        <v>10</v>
      </c>
      <c r="AK659" s="163">
        <v>6</v>
      </c>
      <c r="AL659" s="163">
        <v>44</v>
      </c>
      <c r="AM659" s="163">
        <v>1</v>
      </c>
      <c r="AN659" s="163">
        <v>90</v>
      </c>
      <c r="AO659" s="163">
        <v>8</v>
      </c>
      <c r="AP659" s="163">
        <v>5</v>
      </c>
      <c r="AQ659" s="163">
        <v>2</v>
      </c>
      <c r="AR659" s="163">
        <v>11</v>
      </c>
      <c r="AS659" s="283">
        <v>9.9547511000000005E-2</v>
      </c>
      <c r="AT659" s="283">
        <v>0.20361990899999999</v>
      </c>
      <c r="AU659" s="283">
        <v>0.41666667000000002</v>
      </c>
      <c r="AV659" s="283">
        <v>0.22</v>
      </c>
      <c r="AW659" s="283">
        <v>0.04</v>
      </c>
      <c r="AX659" s="283">
        <v>0.22333333</v>
      </c>
      <c r="AY659" s="363">
        <v>108.092</v>
      </c>
      <c r="AZ659" s="283">
        <v>9.9460750000000001E-2</v>
      </c>
      <c r="BA659" s="283">
        <v>0.45674740400000002</v>
      </c>
      <c r="BB659" s="283">
        <v>0.197231833</v>
      </c>
      <c r="BC659" s="283">
        <v>0.34602076100000001</v>
      </c>
      <c r="BD659" s="164">
        <v>0.24482758600000001</v>
      </c>
      <c r="BE659" s="164">
        <v>0.206266318</v>
      </c>
      <c r="BF659" s="164">
        <v>0.29772727199999999</v>
      </c>
      <c r="BG659" s="164">
        <v>0.31592689200000001</v>
      </c>
      <c r="BH659" s="164">
        <v>0.61365416399999995</v>
      </c>
      <c r="BI659" s="164">
        <v>0.109660574</v>
      </c>
      <c r="BJ659" s="165">
        <v>70.847646457908994</v>
      </c>
      <c r="BK659" s="164">
        <v>0.27585818718668997</v>
      </c>
      <c r="BL659" s="165">
        <v>-12.209590732254799</v>
      </c>
      <c r="BM659" s="165">
        <v>39.494716928205598</v>
      </c>
      <c r="BN659" s="165">
        <v>79.078275869031202</v>
      </c>
      <c r="BO659" s="165">
        <v>0.23236030384793699</v>
      </c>
      <c r="BP659" s="165">
        <v>-2.1725976765155699</v>
      </c>
      <c r="BQ659" s="165">
        <v>10.5517925828277</v>
      </c>
      <c r="BR659" s="165">
        <v>-12.753564386763401</v>
      </c>
      <c r="BS659" s="289">
        <v>1.08976518102936</v>
      </c>
      <c r="BT659" s="297"/>
      <c r="BU659" s="284"/>
      <c r="BV659" s="298"/>
      <c r="BW659" s="297"/>
      <c r="BX659" s="297"/>
      <c r="BY659" s="297"/>
      <c r="BZ659" s="297"/>
      <c r="CA659" s="284"/>
      <c r="CB659" s="298"/>
      <c r="CC659" s="297"/>
      <c r="CD659" s="284"/>
      <c r="CE659" s="352"/>
      <c r="CF659" s="298"/>
      <c r="CG659" s="297"/>
      <c r="CH659" s="284"/>
      <c r="CI659" s="352"/>
      <c r="CJ659" s="298"/>
      <c r="CK659" s="297"/>
      <c r="CL659" s="284"/>
      <c r="CM659" s="352"/>
      <c r="CN659" s="298"/>
      <c r="CO659" s="297">
        <v>142</v>
      </c>
      <c r="CP659" s="284">
        <v>1102</v>
      </c>
      <c r="CQ659" s="352">
        <v>11</v>
      </c>
      <c r="CR659" s="298">
        <v>6</v>
      </c>
      <c r="CS659" s="297"/>
      <c r="CT659" s="284"/>
      <c r="CU659" s="352"/>
      <c r="CV659" s="352"/>
      <c r="CW659" s="298"/>
      <c r="CX659" s="297"/>
      <c r="CY659" s="284"/>
      <c r="CZ659" s="352"/>
      <c r="DA659" s="352"/>
      <c r="DB659" s="298"/>
      <c r="DC659" s="297"/>
      <c r="DD659" s="284"/>
      <c r="DE659" s="352"/>
      <c r="DF659" s="352"/>
      <c r="DG659" s="298"/>
      <c r="DH659" s="320">
        <v>11</v>
      </c>
      <c r="DI659" s="319">
        <v>8.55761623382568</v>
      </c>
      <c r="DP659" s="165"/>
      <c r="DQ659" s="165"/>
      <c r="DR659" s="165"/>
      <c r="ED659" s="165"/>
      <c r="EE659" s="165"/>
      <c r="EF659" s="165"/>
      <c r="EG659" s="165"/>
      <c r="EH659" s="166"/>
      <c r="EI659" s="165"/>
      <c r="EJ659" s="164"/>
      <c r="EK659" s="164"/>
      <c r="EL659" s="283"/>
      <c r="EM659" s="283"/>
      <c r="EN659" s="283"/>
      <c r="EO659" s="283"/>
      <c r="EP659" s="283"/>
      <c r="EQ659" s="283"/>
      <c r="ER659" s="165"/>
      <c r="ES659" s="166"/>
      <c r="ET659" s="166"/>
      <c r="EU659" s="166"/>
      <c r="EV659" s="166"/>
      <c r="EW659" s="166"/>
      <c r="EX659" s="289"/>
    </row>
    <row r="660" spans="1:157" ht="13" customHeight="1">
      <c r="A660" s="160" t="s">
        <v>2177</v>
      </c>
      <c r="B660" s="160">
        <v>9897</v>
      </c>
      <c r="C660" s="160">
        <v>15172</v>
      </c>
      <c r="D660" s="160">
        <v>641313</v>
      </c>
      <c r="E660" s="160" t="s">
        <v>686</v>
      </c>
      <c r="G660" s="175"/>
      <c r="H660" s="168" t="s">
        <v>117</v>
      </c>
      <c r="I660" s="169" t="s">
        <v>175</v>
      </c>
      <c r="J660" s="170">
        <v>31</v>
      </c>
      <c r="K660" s="161">
        <v>6</v>
      </c>
      <c r="L660" s="161" t="s">
        <v>837</v>
      </c>
      <c r="Z660" s="163">
        <v>65</v>
      </c>
      <c r="AA660" s="163">
        <v>241</v>
      </c>
      <c r="AB660" s="163">
        <v>234</v>
      </c>
      <c r="AC660" s="163">
        <v>50</v>
      </c>
      <c r="AD660" s="163">
        <v>47</v>
      </c>
      <c r="AE660" s="163">
        <v>3</v>
      </c>
      <c r="AF660" s="163">
        <v>0</v>
      </c>
      <c r="AG660" s="163">
        <v>0</v>
      </c>
      <c r="AH660" s="163">
        <v>16</v>
      </c>
      <c r="AI660" s="163">
        <v>9</v>
      </c>
      <c r="AJ660" s="163">
        <v>4</v>
      </c>
      <c r="AK660" s="163">
        <v>4</v>
      </c>
      <c r="AL660" s="163">
        <v>7</v>
      </c>
      <c r="AM660" s="163">
        <v>0</v>
      </c>
      <c r="AN660" s="163">
        <v>68</v>
      </c>
      <c r="AO660" s="163">
        <v>0</v>
      </c>
      <c r="AP660" s="163">
        <v>0</v>
      </c>
      <c r="AQ660" s="163">
        <v>0</v>
      </c>
      <c r="AR660" s="163">
        <v>6</v>
      </c>
      <c r="AS660" s="283">
        <v>2.9045642999999999E-2</v>
      </c>
      <c r="AT660" s="283">
        <v>0.28215767600000002</v>
      </c>
      <c r="AU660" s="283">
        <v>0.41818181999999998</v>
      </c>
      <c r="AV660" s="283">
        <v>0.28484848000000001</v>
      </c>
      <c r="AW660" s="283">
        <v>1.8072290000000001E-2</v>
      </c>
      <c r="AX660" s="283">
        <v>0.30120481999999998</v>
      </c>
      <c r="AY660" s="363">
        <v>108.881</v>
      </c>
      <c r="AZ660" s="283">
        <v>0.15750528999999999</v>
      </c>
      <c r="BA660" s="283">
        <v>0.62424242399999996</v>
      </c>
      <c r="BB660" s="283">
        <v>0.224242424</v>
      </c>
      <c r="BC660" s="283">
        <v>0.15151515099999999</v>
      </c>
      <c r="BD660" s="164">
        <v>0.30120481900000001</v>
      </c>
      <c r="BE660" s="164">
        <v>0.213675213</v>
      </c>
      <c r="BF660" s="164">
        <v>0.236514522</v>
      </c>
      <c r="BG660" s="164">
        <v>0.22649572600000001</v>
      </c>
      <c r="BH660" s="164">
        <v>0.46301024800000001</v>
      </c>
      <c r="BI660" s="164">
        <v>1.2820513E-2</v>
      </c>
      <c r="BJ660" s="165">
        <v>8.1619954755246997</v>
      </c>
      <c r="BK660" s="164">
        <v>0.20758363814769401</v>
      </c>
      <c r="BL660" s="165">
        <v>-19.900573023317499</v>
      </c>
      <c r="BM660" s="165">
        <v>8.2911422395126806</v>
      </c>
      <c r="BN660" s="165">
        <v>26.7625637490355</v>
      </c>
      <c r="BO660" s="165">
        <v>-0.32890932913403798</v>
      </c>
      <c r="BP660" s="165">
        <v>-1.4001288861036301</v>
      </c>
      <c r="BQ660" s="165">
        <v>-14.0061656604075</v>
      </c>
      <c r="BR660" s="165">
        <v>-22.506397449134099</v>
      </c>
      <c r="BS660" s="289">
        <v>-1.4465249896289001</v>
      </c>
      <c r="BT660" s="297"/>
      <c r="BU660" s="284"/>
      <c r="BV660" s="298"/>
      <c r="BW660" s="297"/>
      <c r="BX660" s="297"/>
      <c r="BY660" s="297"/>
      <c r="BZ660" s="297"/>
      <c r="CA660" s="284"/>
      <c r="CB660" s="298"/>
      <c r="CC660" s="297"/>
      <c r="CD660" s="284"/>
      <c r="CE660" s="352"/>
      <c r="CF660" s="298"/>
      <c r="CG660" s="297"/>
      <c r="CH660" s="284"/>
      <c r="CI660" s="352"/>
      <c r="CJ660" s="298"/>
      <c r="CK660" s="297"/>
      <c r="CL660" s="284"/>
      <c r="CM660" s="352"/>
      <c r="CN660" s="298"/>
      <c r="CO660" s="297">
        <v>63</v>
      </c>
      <c r="CP660" s="284">
        <v>537.1</v>
      </c>
      <c r="CQ660" s="352">
        <v>0</v>
      </c>
      <c r="CR660" s="298">
        <v>-2</v>
      </c>
      <c r="CS660" s="297"/>
      <c r="CT660" s="284"/>
      <c r="CU660" s="352"/>
      <c r="CV660" s="352"/>
      <c r="CW660" s="298"/>
      <c r="CX660" s="297"/>
      <c r="CY660" s="284"/>
      <c r="CZ660" s="352"/>
      <c r="DA660" s="352"/>
      <c r="DB660" s="298"/>
      <c r="DC660" s="297"/>
      <c r="DD660" s="284"/>
      <c r="DE660" s="352"/>
      <c r="DF660" s="352"/>
      <c r="DG660" s="298"/>
      <c r="DH660" s="320">
        <v>0</v>
      </c>
      <c r="DI660" s="319">
        <v>0.48608183860778797</v>
      </c>
      <c r="DP660" s="165"/>
      <c r="DQ660" s="165"/>
      <c r="DR660" s="165"/>
      <c r="ED660" s="165"/>
      <c r="EE660" s="165"/>
      <c r="EF660" s="165"/>
      <c r="EG660" s="165"/>
      <c r="EH660" s="166"/>
      <c r="EI660" s="165"/>
      <c r="EJ660" s="164"/>
      <c r="EK660" s="164"/>
      <c r="EL660" s="283"/>
      <c r="EM660" s="283"/>
      <c r="EN660" s="283"/>
      <c r="EO660" s="283"/>
      <c r="EP660" s="283"/>
      <c r="EQ660" s="283"/>
      <c r="ER660" s="165"/>
      <c r="ES660" s="166"/>
      <c r="ET660" s="166"/>
      <c r="EU660" s="166"/>
      <c r="EV660" s="166"/>
      <c r="EW660" s="166"/>
      <c r="EX660" s="289"/>
    </row>
    <row r="661" spans="1:157" ht="13" customHeight="1">
      <c r="A661" s="160" t="s">
        <v>2177</v>
      </c>
      <c r="B661" s="160">
        <v>9112</v>
      </c>
      <c r="C661" s="160">
        <v>10815</v>
      </c>
      <c r="D661" s="160">
        <v>595777</v>
      </c>
      <c r="E661" s="160" t="s">
        <v>2172</v>
      </c>
      <c r="G661" s="175"/>
      <c r="H661" s="168" t="s">
        <v>81</v>
      </c>
      <c r="I661" s="169" t="s">
        <v>717</v>
      </c>
      <c r="J661" s="170">
        <v>31</v>
      </c>
      <c r="K661" s="161">
        <v>7</v>
      </c>
      <c r="L661" s="161" t="s">
        <v>2547</v>
      </c>
      <c r="Z661" s="163">
        <v>158</v>
      </c>
      <c r="AA661" s="163">
        <v>668</v>
      </c>
      <c r="AB661" s="163">
        <v>564</v>
      </c>
      <c r="AC661" s="163">
        <v>158</v>
      </c>
      <c r="AD661" s="163">
        <v>105</v>
      </c>
      <c r="AE661" s="163">
        <v>29</v>
      </c>
      <c r="AF661" s="163">
        <v>0</v>
      </c>
      <c r="AG661" s="163">
        <v>24</v>
      </c>
      <c r="AH661" s="163">
        <v>94</v>
      </c>
      <c r="AI661" s="163">
        <v>85</v>
      </c>
      <c r="AJ661" s="163">
        <v>10</v>
      </c>
      <c r="AK661" s="163">
        <v>3</v>
      </c>
      <c r="AL661" s="163">
        <v>76</v>
      </c>
      <c r="AM661" s="163">
        <v>4</v>
      </c>
      <c r="AN661" s="163">
        <v>101</v>
      </c>
      <c r="AO661" s="163">
        <v>18</v>
      </c>
      <c r="AP661" s="163">
        <v>5</v>
      </c>
      <c r="AQ661" s="163">
        <v>5</v>
      </c>
      <c r="AR661" s="163">
        <v>14</v>
      </c>
      <c r="AS661" s="283">
        <v>0.11377245499999999</v>
      </c>
      <c r="AT661" s="283">
        <v>0.15119760400000001</v>
      </c>
      <c r="AU661" s="283">
        <v>0.40380549999999998</v>
      </c>
      <c r="AV661" s="283">
        <v>0.23678647</v>
      </c>
      <c r="AW661" s="283">
        <v>7.1881609999999999E-2</v>
      </c>
      <c r="AX661" s="283">
        <v>0.44186047000000001</v>
      </c>
      <c r="AY661" s="363">
        <v>110.265</v>
      </c>
      <c r="AZ661" s="283">
        <v>7.0386580000000004E-2</v>
      </c>
      <c r="BA661" s="283">
        <v>0.42241379299999998</v>
      </c>
      <c r="BB661" s="283">
        <v>0.198275862</v>
      </c>
      <c r="BC661" s="283">
        <v>0.37931034400000002</v>
      </c>
      <c r="BD661" s="164">
        <v>0.30180180099999998</v>
      </c>
      <c r="BE661" s="164">
        <v>0.280141843</v>
      </c>
      <c r="BF661" s="164">
        <v>0.38009049700000003</v>
      </c>
      <c r="BG661" s="164">
        <v>0.45921985799999998</v>
      </c>
      <c r="BH661" s="164">
        <v>0.83931035499999995</v>
      </c>
      <c r="BI661" s="164">
        <v>0.17907801500000001</v>
      </c>
      <c r="BJ661" s="165">
        <v>114.007446363179</v>
      </c>
      <c r="BK661" s="164">
        <v>0.36529605043133401</v>
      </c>
      <c r="BL661" s="165">
        <v>29.633474801111799</v>
      </c>
      <c r="BM661" s="165">
        <v>107.774826649952</v>
      </c>
      <c r="BN661" s="165">
        <v>139.21265650053601</v>
      </c>
      <c r="BO661" s="165">
        <v>2.58947866819876</v>
      </c>
      <c r="BP661" s="165">
        <v>-0.76797167956829004</v>
      </c>
      <c r="BQ661" s="165">
        <v>41.571711129885003</v>
      </c>
      <c r="BR661" s="165">
        <v>30.555076022077198</v>
      </c>
      <c r="BS661" s="289">
        <v>4.2934319405488699</v>
      </c>
      <c r="BT661" s="297"/>
      <c r="BU661" s="284"/>
      <c r="BV661" s="298"/>
      <c r="BW661" s="297"/>
      <c r="BX661" s="297"/>
      <c r="BY661" s="297"/>
      <c r="BZ661" s="297"/>
      <c r="CA661" s="284"/>
      <c r="CB661" s="298"/>
      <c r="CC661" s="297">
        <v>2</v>
      </c>
      <c r="CD661" s="284">
        <v>18</v>
      </c>
      <c r="CE661" s="352">
        <v>0</v>
      </c>
      <c r="CF661" s="298">
        <v>-1</v>
      </c>
      <c r="CG661" s="297"/>
      <c r="CH661" s="284"/>
      <c r="CI661" s="352"/>
      <c r="CJ661" s="298"/>
      <c r="CK661" s="297"/>
      <c r="CL661" s="284"/>
      <c r="CM661" s="352"/>
      <c r="CN661" s="298"/>
      <c r="CO661" s="297"/>
      <c r="CP661" s="284"/>
      <c r="CQ661" s="352"/>
      <c r="CR661" s="298"/>
      <c r="CS661" s="297">
        <v>148</v>
      </c>
      <c r="CT661" s="284">
        <v>1203.2</v>
      </c>
      <c r="CU661" s="352">
        <v>-7</v>
      </c>
      <c r="CV661" s="352">
        <v>-6</v>
      </c>
      <c r="CW661" s="298">
        <v>-1</v>
      </c>
      <c r="CX661" s="297"/>
      <c r="CY661" s="284"/>
      <c r="CZ661" s="352"/>
      <c r="DA661" s="352"/>
      <c r="DB661" s="298"/>
      <c r="DC661" s="297"/>
      <c r="DD661" s="284"/>
      <c r="DE661" s="352"/>
      <c r="DF661" s="352"/>
      <c r="DG661" s="298"/>
      <c r="DH661" s="320">
        <v>-7</v>
      </c>
      <c r="DI661" s="319">
        <v>-11.1968593597412</v>
      </c>
      <c r="DP661" s="165"/>
      <c r="DQ661" s="165"/>
      <c r="DR661" s="165"/>
      <c r="ED661" s="165"/>
      <c r="EE661" s="165"/>
      <c r="EF661" s="165"/>
      <c r="EG661" s="165"/>
      <c r="EH661" s="166"/>
      <c r="EI661" s="165"/>
      <c r="EJ661" s="164"/>
      <c r="EK661" s="164"/>
      <c r="EL661" s="283"/>
      <c r="EM661" s="283"/>
      <c r="EN661" s="283"/>
      <c r="EO661" s="283"/>
      <c r="EP661" s="283"/>
      <c r="EQ661" s="283"/>
      <c r="ER661" s="165"/>
      <c r="ES661" s="166"/>
      <c r="ET661" s="166"/>
      <c r="EU661" s="166"/>
      <c r="EV661" s="166"/>
      <c r="EW661" s="166"/>
      <c r="EX661" s="289"/>
    </row>
    <row r="662" spans="1:157" ht="13" customHeight="1">
      <c r="A662" s="160" t="s">
        <v>2177</v>
      </c>
      <c r="B662" s="160">
        <v>10577</v>
      </c>
      <c r="C662" s="160">
        <v>19326</v>
      </c>
      <c r="D662" s="160">
        <v>668804</v>
      </c>
      <c r="E662" s="160" t="s">
        <v>438</v>
      </c>
      <c r="G662" s="175"/>
      <c r="H662" s="168" t="s">
        <v>109</v>
      </c>
      <c r="I662" s="169" t="s">
        <v>577</v>
      </c>
      <c r="J662" s="170">
        <v>29</v>
      </c>
      <c r="K662" s="161">
        <v>7</v>
      </c>
      <c r="L662" s="161" t="s">
        <v>2547</v>
      </c>
      <c r="Z662" s="163">
        <v>156</v>
      </c>
      <c r="AA662" s="163">
        <v>692</v>
      </c>
      <c r="AB662" s="163">
        <v>622</v>
      </c>
      <c r="AC662" s="163">
        <v>171</v>
      </c>
      <c r="AD662" s="163">
        <v>115</v>
      </c>
      <c r="AE662" s="163">
        <v>29</v>
      </c>
      <c r="AF662" s="163">
        <v>3</v>
      </c>
      <c r="AG662" s="163">
        <v>24</v>
      </c>
      <c r="AH662" s="163">
        <v>73</v>
      </c>
      <c r="AI662" s="163">
        <v>88</v>
      </c>
      <c r="AJ662" s="163">
        <v>10</v>
      </c>
      <c r="AK662" s="163">
        <v>2</v>
      </c>
      <c r="AL662" s="163">
        <v>57</v>
      </c>
      <c r="AM662" s="163">
        <v>3</v>
      </c>
      <c r="AN662" s="163">
        <v>156</v>
      </c>
      <c r="AO662" s="163">
        <v>10</v>
      </c>
      <c r="AP662" s="163">
        <v>3</v>
      </c>
      <c r="AQ662" s="163">
        <v>0</v>
      </c>
      <c r="AR662" s="163">
        <v>7</v>
      </c>
      <c r="AS662" s="283">
        <v>8.2369942000000002E-2</v>
      </c>
      <c r="AT662" s="283">
        <v>0.225433526</v>
      </c>
      <c r="AU662" s="283">
        <v>0.38592750999999997</v>
      </c>
      <c r="AV662" s="283">
        <v>0.26652451999999999</v>
      </c>
      <c r="AW662" s="283">
        <v>9.5948829999999999E-2</v>
      </c>
      <c r="AX662" s="283">
        <v>0.45202558999999998</v>
      </c>
      <c r="AY662" s="363">
        <v>111.589</v>
      </c>
      <c r="AZ662" s="283">
        <v>0.13622409999999999</v>
      </c>
      <c r="BA662" s="283">
        <v>0.45842217400000002</v>
      </c>
      <c r="BB662" s="283">
        <v>0.21961620400000001</v>
      </c>
      <c r="BC662" s="283">
        <v>0.32196162</v>
      </c>
      <c r="BD662" s="164">
        <v>0.33033707800000001</v>
      </c>
      <c r="BE662" s="164">
        <v>0.27491961399999998</v>
      </c>
      <c r="BF662" s="164">
        <v>0.34393063499999998</v>
      </c>
      <c r="BG662" s="164">
        <v>0.446945337</v>
      </c>
      <c r="BH662" s="164">
        <v>0.79087597200000004</v>
      </c>
      <c r="BI662" s="164">
        <v>0.17202572299999999</v>
      </c>
      <c r="BJ662" s="165">
        <v>109.517705945141</v>
      </c>
      <c r="BK662" s="164">
        <v>0.34274461419904101</v>
      </c>
      <c r="BL662" s="165">
        <v>18.137825443325301</v>
      </c>
      <c r="BM662" s="165">
        <v>99.086651011285994</v>
      </c>
      <c r="BN662" s="165">
        <v>117.770418046554</v>
      </c>
      <c r="BO662" s="165">
        <v>0.75280564604946199</v>
      </c>
      <c r="BP662" s="165">
        <v>1.0095707103610001</v>
      </c>
      <c r="BQ662" s="165">
        <v>20.706534676169699</v>
      </c>
      <c r="BR662" s="165">
        <v>15.714570528743501</v>
      </c>
      <c r="BS662" s="289">
        <v>2.1385238889731402</v>
      </c>
      <c r="BT662" s="297"/>
      <c r="BU662" s="284"/>
      <c r="BV662" s="298"/>
      <c r="BW662" s="297"/>
      <c r="BX662" s="297"/>
      <c r="BY662" s="297"/>
      <c r="BZ662" s="297"/>
      <c r="CA662" s="284"/>
      <c r="CB662" s="298"/>
      <c r="CC662" s="297"/>
      <c r="CD662" s="284"/>
      <c r="CE662" s="352"/>
      <c r="CF662" s="298"/>
      <c r="CG662" s="297"/>
      <c r="CH662" s="284"/>
      <c r="CI662" s="352"/>
      <c r="CJ662" s="298"/>
      <c r="CK662" s="297"/>
      <c r="CL662" s="284"/>
      <c r="CM662" s="352"/>
      <c r="CN662" s="298"/>
      <c r="CO662" s="297"/>
      <c r="CP662" s="284"/>
      <c r="CQ662" s="352"/>
      <c r="CR662" s="298"/>
      <c r="CS662" s="297">
        <v>118</v>
      </c>
      <c r="CT662" s="284">
        <v>1016.2</v>
      </c>
      <c r="CU662" s="352">
        <v>-4</v>
      </c>
      <c r="CV662" s="352">
        <v>-9</v>
      </c>
      <c r="CW662" s="298">
        <v>-2</v>
      </c>
      <c r="CX662" s="297"/>
      <c r="CY662" s="284"/>
      <c r="CZ662" s="352"/>
      <c r="DA662" s="352"/>
      <c r="DB662" s="298"/>
      <c r="DC662" s="297">
        <v>22</v>
      </c>
      <c r="DD662" s="284">
        <v>157</v>
      </c>
      <c r="DE662" s="352">
        <v>0</v>
      </c>
      <c r="DF662" s="352">
        <v>-3</v>
      </c>
      <c r="DG662" s="298">
        <v>1</v>
      </c>
      <c r="DH662" s="320">
        <v>-4</v>
      </c>
      <c r="DI662" s="319">
        <v>-18.019619941711401</v>
      </c>
      <c r="DP662" s="165"/>
      <c r="DQ662" s="165"/>
      <c r="DR662" s="165"/>
      <c r="ED662" s="165"/>
      <c r="EE662" s="165"/>
      <c r="EF662" s="165"/>
      <c r="EG662" s="165"/>
      <c r="EH662" s="166"/>
      <c r="EI662" s="165"/>
      <c r="EJ662" s="164"/>
      <c r="EK662" s="164"/>
      <c r="EL662" s="283"/>
      <c r="EM662" s="283"/>
      <c r="EN662" s="283"/>
      <c r="EO662" s="283"/>
      <c r="EP662" s="283"/>
      <c r="EQ662" s="283"/>
      <c r="ER662" s="165"/>
      <c r="ES662" s="166"/>
      <c r="ET662" s="166"/>
      <c r="EU662" s="166"/>
      <c r="EV662" s="166"/>
      <c r="EW662" s="166"/>
      <c r="EX662" s="289"/>
    </row>
    <row r="663" spans="1:157" ht="13" customHeight="1">
      <c r="A663" s="160" t="s">
        <v>2177</v>
      </c>
      <c r="B663" s="160">
        <v>11265</v>
      </c>
      <c r="C663" s="160">
        <v>21622</v>
      </c>
      <c r="D663" s="160">
        <v>664983</v>
      </c>
      <c r="E663" s="160" t="s">
        <v>45</v>
      </c>
      <c r="G663" s="175"/>
      <c r="H663" s="162" t="s">
        <v>428</v>
      </c>
      <c r="I663" s="162" t="s">
        <v>247</v>
      </c>
      <c r="J663" s="161">
        <v>26</v>
      </c>
      <c r="K663" s="161">
        <v>8</v>
      </c>
      <c r="L663" s="161" t="s">
        <v>46</v>
      </c>
      <c r="Z663" s="163">
        <v>142</v>
      </c>
      <c r="AA663" s="163">
        <v>495</v>
      </c>
      <c r="AB663" s="163">
        <v>442</v>
      </c>
      <c r="AC663" s="163">
        <v>126</v>
      </c>
      <c r="AD663" s="163">
        <v>98</v>
      </c>
      <c r="AE663" s="163">
        <v>13</v>
      </c>
      <c r="AF663" s="163">
        <v>7</v>
      </c>
      <c r="AG663" s="163">
        <v>8</v>
      </c>
      <c r="AH663" s="163">
        <v>66</v>
      </c>
      <c r="AI663" s="163">
        <v>56</v>
      </c>
      <c r="AJ663" s="163">
        <v>25</v>
      </c>
      <c r="AK663" s="163">
        <v>6</v>
      </c>
      <c r="AL663" s="163">
        <v>31</v>
      </c>
      <c r="AM663" s="163">
        <v>1</v>
      </c>
      <c r="AN663" s="163">
        <v>78</v>
      </c>
      <c r="AO663" s="163">
        <v>14</v>
      </c>
      <c r="AP663" s="163">
        <v>3</v>
      </c>
      <c r="AQ663" s="163">
        <v>5</v>
      </c>
      <c r="AR663" s="163">
        <v>4</v>
      </c>
      <c r="AS663" s="283">
        <v>6.2626262000000002E-2</v>
      </c>
      <c r="AT663" s="283">
        <v>0.15757575700000001</v>
      </c>
      <c r="AU663" s="283">
        <v>0.36827957</v>
      </c>
      <c r="AV663" s="283">
        <v>0.24193548000000001</v>
      </c>
      <c r="AW663" s="283">
        <v>2.6881720000000001E-2</v>
      </c>
      <c r="AX663" s="283">
        <v>0.24462365999999999</v>
      </c>
      <c r="AY663" s="363">
        <v>106.58499999999999</v>
      </c>
      <c r="AZ663" s="283">
        <v>8.0536910000000003E-2</v>
      </c>
      <c r="BA663" s="283">
        <v>0.50427350400000004</v>
      </c>
      <c r="BB663" s="283">
        <v>0.20512820500000001</v>
      </c>
      <c r="BC663" s="283">
        <v>0.29059828999999998</v>
      </c>
      <c r="BD663" s="164">
        <v>0.32869080699999997</v>
      </c>
      <c r="BE663" s="164">
        <v>0.28506787300000003</v>
      </c>
      <c r="BF663" s="164">
        <v>0.34897959099999998</v>
      </c>
      <c r="BG663" s="164">
        <v>0.400452488</v>
      </c>
      <c r="BH663" s="164">
        <v>0.74943207899999997</v>
      </c>
      <c r="BI663" s="164">
        <v>0.115384615</v>
      </c>
      <c r="BJ663" s="165">
        <v>73.457958006450994</v>
      </c>
      <c r="BK663" s="164">
        <v>0.32923988549987199</v>
      </c>
      <c r="BL663" s="165">
        <v>7.5939477427968303</v>
      </c>
      <c r="BM663" s="165">
        <v>65.4980931996473</v>
      </c>
      <c r="BN663" s="165">
        <v>109.632830878105</v>
      </c>
      <c r="BO663" s="165">
        <v>0.78317074582887103</v>
      </c>
      <c r="BP663" s="165">
        <v>4.5573745369911096</v>
      </c>
      <c r="BQ663" s="165">
        <v>29.1347905206134</v>
      </c>
      <c r="BR663" s="165">
        <v>10.259285335160101</v>
      </c>
      <c r="BS663" s="289">
        <v>3.00897501696722</v>
      </c>
      <c r="BT663" s="297"/>
      <c r="BU663" s="284"/>
      <c r="BV663" s="298"/>
      <c r="BW663" s="297"/>
      <c r="BX663" s="297"/>
      <c r="BY663" s="297"/>
      <c r="BZ663" s="297"/>
      <c r="CA663" s="284"/>
      <c r="CB663" s="298"/>
      <c r="CC663" s="297"/>
      <c r="CD663" s="284"/>
      <c r="CE663" s="352"/>
      <c r="CF663" s="298"/>
      <c r="CG663" s="297"/>
      <c r="CH663" s="284"/>
      <c r="CI663" s="352"/>
      <c r="CJ663" s="298"/>
      <c r="CK663" s="297"/>
      <c r="CL663" s="284"/>
      <c r="CM663" s="352"/>
      <c r="CN663" s="298"/>
      <c r="CO663" s="297"/>
      <c r="CP663" s="284"/>
      <c r="CQ663" s="352"/>
      <c r="CR663" s="298"/>
      <c r="CS663" s="297">
        <v>32</v>
      </c>
      <c r="CT663" s="284">
        <v>163</v>
      </c>
      <c r="CU663" s="352">
        <v>0</v>
      </c>
      <c r="CV663" s="352">
        <v>0</v>
      </c>
      <c r="CW663" s="298">
        <v>-1</v>
      </c>
      <c r="CX663" s="297">
        <v>62</v>
      </c>
      <c r="CY663" s="284">
        <v>491.1</v>
      </c>
      <c r="CZ663" s="352">
        <v>-4</v>
      </c>
      <c r="DA663" s="352">
        <v>5</v>
      </c>
      <c r="DB663" s="298">
        <v>1</v>
      </c>
      <c r="DC663" s="297">
        <v>65</v>
      </c>
      <c r="DD663" s="284">
        <v>398.1</v>
      </c>
      <c r="DE663" s="352">
        <v>1</v>
      </c>
      <c r="DF663" s="352">
        <v>2</v>
      </c>
      <c r="DG663" s="298">
        <v>0</v>
      </c>
      <c r="DH663" s="320">
        <v>-3</v>
      </c>
      <c r="DI663" s="319">
        <v>2.4149067401885902</v>
      </c>
      <c r="DP663" s="165"/>
      <c r="DQ663" s="165"/>
      <c r="DR663" s="165"/>
      <c r="ED663" s="165"/>
      <c r="EE663" s="165"/>
      <c r="EF663" s="165"/>
      <c r="EG663" s="165"/>
      <c r="EH663" s="166"/>
      <c r="EI663" s="165"/>
      <c r="EJ663" s="164"/>
      <c r="EK663" s="164"/>
      <c r="EL663" s="283"/>
      <c r="EM663" s="283"/>
      <c r="EN663" s="283"/>
      <c r="EO663" s="283"/>
      <c r="EP663" s="283"/>
      <c r="EQ663" s="283"/>
      <c r="ER663" s="165"/>
      <c r="ES663" s="166"/>
      <c r="ET663" s="166"/>
      <c r="EU663" s="166"/>
      <c r="EV663" s="166"/>
      <c r="EW663" s="166"/>
      <c r="EX663" s="289"/>
    </row>
    <row r="664" spans="1:157" ht="13" customHeight="1">
      <c r="A664" s="160" t="s">
        <v>2177</v>
      </c>
      <c r="B664" s="160">
        <v>11472</v>
      </c>
      <c r="C664" s="160">
        <v>19921</v>
      </c>
      <c r="D664" s="160">
        <v>663368</v>
      </c>
      <c r="E664" s="160" t="s">
        <v>563</v>
      </c>
      <c r="G664" s="175"/>
      <c r="H664" s="162" t="s">
        <v>3403</v>
      </c>
      <c r="I664" s="162" t="s">
        <v>208</v>
      </c>
      <c r="J664" s="160">
        <v>27</v>
      </c>
      <c r="K664" s="161">
        <v>8</v>
      </c>
      <c r="L664" s="161" t="s">
        <v>2547</v>
      </c>
      <c r="Z664" s="163">
        <v>121</v>
      </c>
      <c r="AA664" s="163">
        <v>434</v>
      </c>
      <c r="AB664" s="163">
        <v>383</v>
      </c>
      <c r="AC664" s="163">
        <v>92</v>
      </c>
      <c r="AD664" s="163">
        <v>71</v>
      </c>
      <c r="AE664" s="163">
        <v>13</v>
      </c>
      <c r="AF664" s="163">
        <v>2</v>
      </c>
      <c r="AG664" s="163">
        <v>6</v>
      </c>
      <c r="AH664" s="163">
        <v>54</v>
      </c>
      <c r="AI664" s="163">
        <v>43</v>
      </c>
      <c r="AJ664" s="163">
        <v>23</v>
      </c>
      <c r="AK664" s="163">
        <v>5</v>
      </c>
      <c r="AL664" s="163">
        <v>42</v>
      </c>
      <c r="AM664" s="163">
        <v>1</v>
      </c>
      <c r="AN664" s="163">
        <v>108</v>
      </c>
      <c r="AO664" s="163">
        <v>3</v>
      </c>
      <c r="AP664" s="163">
        <v>6</v>
      </c>
      <c r="AQ664" s="163">
        <v>0</v>
      </c>
      <c r="AR664" s="163">
        <v>3</v>
      </c>
      <c r="AS664" s="283">
        <v>9.6774192999999994E-2</v>
      </c>
      <c r="AT664" s="283">
        <v>0.248847926</v>
      </c>
      <c r="AU664" s="283">
        <v>0.34163701000000002</v>
      </c>
      <c r="AV664" s="283">
        <v>0.2633452</v>
      </c>
      <c r="AW664" s="283">
        <v>3.9145909999999999E-2</v>
      </c>
      <c r="AX664" s="283">
        <v>0.37722420000000001</v>
      </c>
      <c r="AY664" s="363">
        <v>106.82899999999999</v>
      </c>
      <c r="AZ664" s="283">
        <v>0.10201729</v>
      </c>
      <c r="BA664" s="283">
        <v>0.47407407400000001</v>
      </c>
      <c r="BB664" s="283">
        <v>0.15925925899999999</v>
      </c>
      <c r="BC664" s="283">
        <v>0.36666666599999997</v>
      </c>
      <c r="BD664" s="164">
        <v>0.312727272</v>
      </c>
      <c r="BE664" s="164">
        <v>0.24020887699999999</v>
      </c>
      <c r="BF664" s="164">
        <v>0.31566820200000001</v>
      </c>
      <c r="BG664" s="164">
        <v>0.331592689</v>
      </c>
      <c r="BH664" s="164">
        <v>0.64726089099999995</v>
      </c>
      <c r="BI664" s="164">
        <v>9.1383811999999995E-2</v>
      </c>
      <c r="BJ664" s="165">
        <v>58.178191471760897</v>
      </c>
      <c r="BK664" s="164">
        <v>0.28822558540119497</v>
      </c>
      <c r="BL664" s="165">
        <v>-7.6685538497325396</v>
      </c>
      <c r="BM664" s="165">
        <v>43.099929237687903</v>
      </c>
      <c r="BN664" s="165">
        <v>83.290029841962195</v>
      </c>
      <c r="BO664" s="165">
        <v>-0.85954976492842305</v>
      </c>
      <c r="BP664" s="165">
        <v>2.42219180613756</v>
      </c>
      <c r="BQ664" s="165">
        <v>15.426190264938301</v>
      </c>
      <c r="BR664" s="165">
        <v>-6.2499563377853899</v>
      </c>
      <c r="BS664" s="289">
        <v>1.5931819067427799</v>
      </c>
      <c r="BT664" s="297"/>
      <c r="BU664" s="284"/>
      <c r="BV664" s="298"/>
      <c r="BW664" s="297"/>
      <c r="BX664" s="297"/>
      <c r="BY664" s="297"/>
      <c r="BZ664" s="297"/>
      <c r="CA664" s="284"/>
      <c r="CB664" s="298"/>
      <c r="CC664" s="297"/>
      <c r="CD664" s="284"/>
      <c r="CE664" s="352"/>
      <c r="CF664" s="298"/>
      <c r="CG664" s="297"/>
      <c r="CH664" s="284"/>
      <c r="CI664" s="352"/>
      <c r="CJ664" s="298"/>
      <c r="CK664" s="297"/>
      <c r="CL664" s="284"/>
      <c r="CM664" s="352"/>
      <c r="CN664" s="298"/>
      <c r="CO664" s="297"/>
      <c r="CP664" s="284"/>
      <c r="CQ664" s="352"/>
      <c r="CR664" s="298"/>
      <c r="CS664" s="297"/>
      <c r="CT664" s="284"/>
      <c r="CU664" s="352"/>
      <c r="CV664" s="352"/>
      <c r="CW664" s="298"/>
      <c r="CX664" s="297">
        <v>118</v>
      </c>
      <c r="CY664" s="284">
        <v>947.1</v>
      </c>
      <c r="CZ664" s="352">
        <v>9</v>
      </c>
      <c r="DA664" s="352">
        <v>10</v>
      </c>
      <c r="DB664" s="298">
        <v>0</v>
      </c>
      <c r="DC664" s="297"/>
      <c r="DD664" s="284"/>
      <c r="DE664" s="352"/>
      <c r="DF664" s="352"/>
      <c r="DG664" s="298"/>
      <c r="DH664" s="320">
        <v>9</v>
      </c>
      <c r="DI664" s="319">
        <v>7.2440259456634504</v>
      </c>
      <c r="DP664" s="165"/>
      <c r="DQ664" s="165"/>
      <c r="DR664" s="165"/>
      <c r="ED664" s="165"/>
      <c r="EE664" s="165"/>
      <c r="EF664" s="165"/>
      <c r="EG664" s="165"/>
      <c r="EH664" s="166"/>
      <c r="EI664" s="165"/>
      <c r="EJ664" s="164"/>
      <c r="EK664" s="164"/>
      <c r="EL664" s="283"/>
      <c r="EM664" s="283"/>
      <c r="EN664" s="283"/>
      <c r="EO664" s="283"/>
      <c r="EP664" s="283"/>
      <c r="EQ664" s="283"/>
      <c r="ER664" s="165"/>
      <c r="ES664" s="166"/>
      <c r="ET664" s="166"/>
      <c r="EU664" s="166"/>
      <c r="EV664" s="166"/>
      <c r="EW664" s="166"/>
      <c r="EX664" s="289"/>
    </row>
    <row r="665" spans="1:157" ht="13" customHeight="1">
      <c r="A665" s="160" t="s">
        <v>2177</v>
      </c>
      <c r="B665" s="160">
        <v>11596</v>
      </c>
      <c r="C665" s="160">
        <v>19470</v>
      </c>
      <c r="D665" s="160">
        <v>669242</v>
      </c>
      <c r="E665" s="160" t="s">
        <v>15</v>
      </c>
      <c r="G665" s="175"/>
      <c r="H665" s="168" t="s">
        <v>1277</v>
      </c>
      <c r="I665" s="169" t="s">
        <v>324</v>
      </c>
      <c r="J665" s="170">
        <v>29</v>
      </c>
      <c r="K665" s="161">
        <v>8</v>
      </c>
      <c r="L665" s="161" t="s">
        <v>2547</v>
      </c>
      <c r="Z665" s="163">
        <v>37</v>
      </c>
      <c r="AA665" s="163">
        <v>153</v>
      </c>
      <c r="AB665" s="163">
        <v>139</v>
      </c>
      <c r="AC665" s="163">
        <v>33</v>
      </c>
      <c r="AD665" s="163">
        <v>21</v>
      </c>
      <c r="AE665" s="163">
        <v>5</v>
      </c>
      <c r="AF665" s="163">
        <v>1</v>
      </c>
      <c r="AG665" s="163">
        <v>6</v>
      </c>
      <c r="AH665" s="163">
        <v>20</v>
      </c>
      <c r="AI665" s="163">
        <v>20</v>
      </c>
      <c r="AJ665" s="163">
        <v>6</v>
      </c>
      <c r="AK665" s="163">
        <v>0</v>
      </c>
      <c r="AL665" s="163">
        <v>11</v>
      </c>
      <c r="AM665" s="163">
        <v>0</v>
      </c>
      <c r="AN665" s="163">
        <v>30</v>
      </c>
      <c r="AO665" s="163">
        <v>1</v>
      </c>
      <c r="AP665" s="163">
        <v>2</v>
      </c>
      <c r="AQ665" s="163">
        <v>0</v>
      </c>
      <c r="AR665" s="163">
        <v>2</v>
      </c>
      <c r="AS665" s="283">
        <v>7.1895423999999999E-2</v>
      </c>
      <c r="AT665" s="283">
        <v>0.196078431</v>
      </c>
      <c r="AU665" s="283">
        <v>0.39639639999999998</v>
      </c>
      <c r="AV665" s="283">
        <v>0.27027026999999998</v>
      </c>
      <c r="AW665" s="283">
        <v>3.6036039999999998E-2</v>
      </c>
      <c r="AX665" s="283">
        <v>0.35135135000000001</v>
      </c>
      <c r="AY665" s="363">
        <v>105.468</v>
      </c>
      <c r="AZ665" s="283">
        <v>0.1005291</v>
      </c>
      <c r="BA665" s="283">
        <v>0.45045045</v>
      </c>
      <c r="BB665" s="283">
        <v>0.17117117100000001</v>
      </c>
      <c r="BC665" s="283">
        <v>0.37837837800000002</v>
      </c>
      <c r="BD665" s="164">
        <v>0.257142857</v>
      </c>
      <c r="BE665" s="164">
        <v>0.237410071</v>
      </c>
      <c r="BF665" s="164">
        <v>0.29411764699999998</v>
      </c>
      <c r="BG665" s="164">
        <v>0.41726618700000001</v>
      </c>
      <c r="BH665" s="164">
        <v>0.71138383400000005</v>
      </c>
      <c r="BI665" s="164">
        <v>0.17985611600000001</v>
      </c>
      <c r="BJ665" s="165">
        <v>114.502813189881</v>
      </c>
      <c r="BK665" s="164">
        <v>0.30703503360935203</v>
      </c>
      <c r="BL665" s="165">
        <v>-0.38716622732608202</v>
      </c>
      <c r="BM665" s="165">
        <v>17.510478732064001</v>
      </c>
      <c r="BN665" s="165">
        <v>98.020582230087598</v>
      </c>
      <c r="BO665" s="165">
        <v>0.236062319851396</v>
      </c>
      <c r="BP665" s="165">
        <v>1.68577770143747</v>
      </c>
      <c r="BQ665" s="165">
        <v>8.25615052890935</v>
      </c>
      <c r="BR665" s="165">
        <v>1.3236262918260799</v>
      </c>
      <c r="BS665" s="289">
        <v>0.85267648175580202</v>
      </c>
      <c r="BT665" s="297"/>
      <c r="BU665" s="284"/>
      <c r="BV665" s="298"/>
      <c r="BW665" s="297"/>
      <c r="BX665" s="297"/>
      <c r="BY665" s="297"/>
      <c r="BZ665" s="297"/>
      <c r="CA665" s="284"/>
      <c r="CB665" s="298"/>
      <c r="CC665" s="297"/>
      <c r="CD665" s="284"/>
      <c r="CE665" s="352"/>
      <c r="CF665" s="298"/>
      <c r="CG665" s="297">
        <v>1</v>
      </c>
      <c r="CH665" s="284">
        <v>2</v>
      </c>
      <c r="CI665" s="352">
        <v>0</v>
      </c>
      <c r="CJ665" s="298"/>
      <c r="CK665" s="297"/>
      <c r="CL665" s="284"/>
      <c r="CM665" s="352"/>
      <c r="CN665" s="298"/>
      <c r="CO665" s="297">
        <v>17</v>
      </c>
      <c r="CP665" s="284">
        <v>118</v>
      </c>
      <c r="CQ665" s="352">
        <v>1</v>
      </c>
      <c r="CR665" s="298">
        <v>0</v>
      </c>
      <c r="CS665" s="297"/>
      <c r="CT665" s="284"/>
      <c r="CU665" s="352"/>
      <c r="CV665" s="352"/>
      <c r="CW665" s="298"/>
      <c r="CX665" s="297">
        <v>24</v>
      </c>
      <c r="CY665" s="284">
        <v>188</v>
      </c>
      <c r="CZ665" s="352">
        <v>0</v>
      </c>
      <c r="DA665" s="352">
        <v>0</v>
      </c>
      <c r="DB665" s="298">
        <v>1</v>
      </c>
      <c r="DC665" s="297"/>
      <c r="DD665" s="284"/>
      <c r="DE665" s="352"/>
      <c r="DF665" s="352"/>
      <c r="DG665" s="298"/>
      <c r="DH665" s="320">
        <v>1</v>
      </c>
      <c r="DI665" s="319">
        <v>1.84470289945602</v>
      </c>
      <c r="DP665" s="165"/>
      <c r="DQ665" s="165"/>
      <c r="DR665" s="165"/>
      <c r="ED665" s="165"/>
      <c r="EE665" s="165"/>
      <c r="EF665" s="165"/>
      <c r="EG665" s="165"/>
      <c r="EH665" s="166"/>
      <c r="EI665" s="165"/>
      <c r="EJ665" s="164"/>
      <c r="EK665" s="164"/>
      <c r="EL665" s="283"/>
      <c r="EM665" s="283"/>
      <c r="EN665" s="283"/>
      <c r="EO665" s="283"/>
      <c r="EP665" s="283"/>
      <c r="EQ665" s="283"/>
      <c r="ER665" s="165"/>
      <c r="ES665" s="166"/>
      <c r="ET665" s="166"/>
      <c r="EU665" s="166"/>
      <c r="EV665" s="166"/>
      <c r="EW665" s="166"/>
      <c r="EX665" s="289"/>
    </row>
    <row r="666" spans="1:157" ht="13" customHeight="1">
      <c r="A666" s="160" t="s">
        <v>2177</v>
      </c>
      <c r="B666" s="160">
        <v>12476</v>
      </c>
      <c r="C666" s="160">
        <v>29622</v>
      </c>
      <c r="D666" s="160">
        <v>686217</v>
      </c>
      <c r="E666" s="160" t="s">
        <v>563</v>
      </c>
      <c r="G666" s="175"/>
      <c r="H666" s="162" t="s">
        <v>3582</v>
      </c>
      <c r="I666" s="162" t="s">
        <v>924</v>
      </c>
      <c r="J666" s="160">
        <v>24</v>
      </c>
      <c r="K666" s="161">
        <v>9</v>
      </c>
      <c r="L666" s="161" t="s">
        <v>46</v>
      </c>
      <c r="Z666" s="163">
        <v>145</v>
      </c>
      <c r="AA666" s="163">
        <v>524</v>
      </c>
      <c r="AB666" s="163">
        <v>475</v>
      </c>
      <c r="AC666" s="163">
        <v>123</v>
      </c>
      <c r="AD666" s="163">
        <v>95</v>
      </c>
      <c r="AE666" s="163">
        <v>22</v>
      </c>
      <c r="AF666" s="163">
        <v>4</v>
      </c>
      <c r="AG666" s="163">
        <v>2</v>
      </c>
      <c r="AH666" s="163">
        <v>66</v>
      </c>
      <c r="AI666" s="163">
        <v>32</v>
      </c>
      <c r="AJ666" s="163">
        <v>18</v>
      </c>
      <c r="AK666" s="163">
        <v>3</v>
      </c>
      <c r="AL666" s="163">
        <v>39</v>
      </c>
      <c r="AM666" s="163">
        <v>0</v>
      </c>
      <c r="AN666" s="163">
        <v>78</v>
      </c>
      <c r="AO666" s="163">
        <v>4</v>
      </c>
      <c r="AP666" s="163">
        <v>1</v>
      </c>
      <c r="AQ666" s="163">
        <v>2</v>
      </c>
      <c r="AR666" s="163">
        <v>8</v>
      </c>
      <c r="AS666" s="283">
        <v>7.4427480000000004E-2</v>
      </c>
      <c r="AT666" s="283">
        <v>0.14885496100000001</v>
      </c>
      <c r="AU666" s="283">
        <v>0.3125</v>
      </c>
      <c r="AV666" s="283">
        <v>0.27</v>
      </c>
      <c r="AW666" s="283">
        <v>7.44417E-3</v>
      </c>
      <c r="AX666" s="283">
        <v>0.19354838999999999</v>
      </c>
      <c r="AY666" s="363">
        <v>106.643</v>
      </c>
      <c r="AZ666" s="283">
        <v>4.7874939999999998E-2</v>
      </c>
      <c r="BA666" s="283">
        <v>0.476923076</v>
      </c>
      <c r="BB666" s="283">
        <v>0.18717948700000001</v>
      </c>
      <c r="BC666" s="283">
        <v>0.33589743500000002</v>
      </c>
      <c r="BD666" s="164">
        <v>0.30555555499999998</v>
      </c>
      <c r="BE666" s="164">
        <v>0.25894736800000001</v>
      </c>
      <c r="BF666" s="164">
        <v>0.31984585700000001</v>
      </c>
      <c r="BG666" s="164">
        <v>0.33473684199999998</v>
      </c>
      <c r="BH666" s="164">
        <v>0.65458269899999999</v>
      </c>
      <c r="BI666" s="164">
        <v>7.5789473999999996E-2</v>
      </c>
      <c r="BJ666" s="165">
        <v>48.250280147166997</v>
      </c>
      <c r="BK666" s="164">
        <v>0.29205405206808899</v>
      </c>
      <c r="BL666" s="165">
        <v>-7.6441631230568001</v>
      </c>
      <c r="BM666" s="165">
        <v>53.652346411063697</v>
      </c>
      <c r="BN666" s="165">
        <v>85.866850335428694</v>
      </c>
      <c r="BO666" s="165">
        <v>-0.17609328571015401</v>
      </c>
      <c r="BP666" s="165">
        <v>3.2492253631353298</v>
      </c>
      <c r="BQ666" s="165">
        <v>14.9821868765125</v>
      </c>
      <c r="BR666" s="165">
        <v>-5.6066506865476704</v>
      </c>
      <c r="BS666" s="289">
        <v>1.5473262448571401</v>
      </c>
      <c r="BT666" s="297"/>
      <c r="BU666" s="284"/>
      <c r="BV666" s="298"/>
      <c r="BW666" s="297"/>
      <c r="BX666" s="297"/>
      <c r="BY666" s="297"/>
      <c r="BZ666" s="297"/>
      <c r="CA666" s="284"/>
      <c r="CB666" s="298"/>
      <c r="CC666" s="297"/>
      <c r="CD666" s="284"/>
      <c r="CE666" s="352"/>
      <c r="CF666" s="298"/>
      <c r="CG666" s="297"/>
      <c r="CH666" s="284"/>
      <c r="CI666" s="352"/>
      <c r="CJ666" s="298"/>
      <c r="CK666" s="297">
        <v>2</v>
      </c>
      <c r="CL666" s="284">
        <v>4</v>
      </c>
      <c r="CM666" s="352">
        <v>0</v>
      </c>
      <c r="CN666" s="298">
        <v>0</v>
      </c>
      <c r="CO666" s="297"/>
      <c r="CP666" s="284"/>
      <c r="CQ666" s="352"/>
      <c r="CR666" s="298"/>
      <c r="CS666" s="297">
        <v>24</v>
      </c>
      <c r="CT666" s="284">
        <v>184</v>
      </c>
      <c r="CU666" s="352">
        <v>-4</v>
      </c>
      <c r="CV666" s="352">
        <v>-2</v>
      </c>
      <c r="CW666" s="298">
        <v>-1</v>
      </c>
      <c r="CX666" s="297">
        <v>25</v>
      </c>
      <c r="CY666" s="284">
        <v>168</v>
      </c>
      <c r="CZ666" s="352">
        <v>3</v>
      </c>
      <c r="DA666" s="352">
        <v>2</v>
      </c>
      <c r="DB666" s="298">
        <v>0</v>
      </c>
      <c r="DC666" s="297">
        <v>106</v>
      </c>
      <c r="DD666" s="284">
        <v>776</v>
      </c>
      <c r="DE666" s="352">
        <v>16</v>
      </c>
      <c r="DF666" s="352">
        <v>6</v>
      </c>
      <c r="DG666" s="298">
        <v>2</v>
      </c>
      <c r="DH666" s="320">
        <v>15</v>
      </c>
      <c r="DI666" s="319">
        <v>3.1638808250427202</v>
      </c>
      <c r="DP666" s="165"/>
      <c r="DQ666" s="165"/>
      <c r="DR666" s="165"/>
      <c r="ED666" s="165"/>
      <c r="EE666" s="165"/>
      <c r="EF666" s="165"/>
      <c r="EG666" s="165"/>
      <c r="EH666" s="166"/>
      <c r="EI666" s="165"/>
      <c r="EJ666" s="164"/>
      <c r="EK666" s="164"/>
      <c r="EL666" s="283"/>
      <c r="EM666" s="283"/>
      <c r="EN666" s="283"/>
      <c r="EO666" s="283"/>
      <c r="EP666" s="283"/>
      <c r="EQ666" s="283"/>
      <c r="ER666" s="165"/>
      <c r="ES666" s="166"/>
      <c r="ET666" s="166"/>
      <c r="EU666" s="166"/>
      <c r="EV666" s="166"/>
      <c r="EW666" s="166"/>
      <c r="EX666" s="289"/>
    </row>
    <row r="667" spans="1:157" ht="13" customHeight="1">
      <c r="A667" s="160" t="s">
        <v>2177</v>
      </c>
      <c r="B667" s="160">
        <v>11238</v>
      </c>
      <c r="C667" s="160">
        <v>16939</v>
      </c>
      <c r="D667" s="160">
        <v>657041</v>
      </c>
      <c r="E667" s="160" t="s">
        <v>3331</v>
      </c>
      <c r="G667" s="175"/>
      <c r="H667" s="162" t="s">
        <v>251</v>
      </c>
      <c r="I667" s="162" t="s">
        <v>1920</v>
      </c>
      <c r="J667" s="161">
        <v>28</v>
      </c>
      <c r="K667" s="161">
        <v>9</v>
      </c>
      <c r="L667" s="161" t="s">
        <v>837</v>
      </c>
      <c r="Z667" s="163">
        <v>130</v>
      </c>
      <c r="AA667" s="163">
        <v>528</v>
      </c>
      <c r="AB667" s="163">
        <v>472</v>
      </c>
      <c r="AC667" s="163">
        <v>112</v>
      </c>
      <c r="AD667" s="163">
        <v>68</v>
      </c>
      <c r="AE667" s="163">
        <v>26</v>
      </c>
      <c r="AF667" s="163">
        <v>3</v>
      </c>
      <c r="AG667" s="163">
        <v>15</v>
      </c>
      <c r="AH667" s="163">
        <v>65</v>
      </c>
      <c r="AI667" s="163">
        <v>63</v>
      </c>
      <c r="AJ667" s="163">
        <v>32</v>
      </c>
      <c r="AK667" s="163">
        <v>14</v>
      </c>
      <c r="AL667" s="163">
        <v>44</v>
      </c>
      <c r="AM667" s="163">
        <v>1</v>
      </c>
      <c r="AN667" s="163">
        <v>137</v>
      </c>
      <c r="AO667" s="163">
        <v>7</v>
      </c>
      <c r="AP667" s="163">
        <v>5</v>
      </c>
      <c r="AQ667" s="163">
        <v>0</v>
      </c>
      <c r="AR667" s="163">
        <v>5</v>
      </c>
      <c r="AS667" s="283">
        <v>8.3333332999999996E-2</v>
      </c>
      <c r="AT667" s="283">
        <v>0.25946969600000003</v>
      </c>
      <c r="AU667" s="283">
        <v>0.42647058999999998</v>
      </c>
      <c r="AV667" s="283">
        <v>0.24411764999999999</v>
      </c>
      <c r="AW667" s="283">
        <v>7.3529410000000003E-2</v>
      </c>
      <c r="AX667" s="283">
        <v>0.40588235</v>
      </c>
      <c r="AY667" s="363">
        <v>111.023</v>
      </c>
      <c r="AZ667" s="283">
        <v>8.9903849999999993E-2</v>
      </c>
      <c r="BA667" s="283">
        <v>0.38529411699999999</v>
      </c>
      <c r="BB667" s="283">
        <v>0.20882352900000001</v>
      </c>
      <c r="BC667" s="283">
        <v>0.405882352</v>
      </c>
      <c r="BD667" s="164">
        <v>0.29846153800000003</v>
      </c>
      <c r="BE667" s="164">
        <v>0.23728813500000001</v>
      </c>
      <c r="BF667" s="164">
        <v>0.30871212100000001</v>
      </c>
      <c r="BG667" s="164">
        <v>0.40042372799999998</v>
      </c>
      <c r="BH667" s="164">
        <v>0.70913584900000004</v>
      </c>
      <c r="BI667" s="164">
        <v>0.163135593</v>
      </c>
      <c r="BJ667" s="165">
        <v>104.47710649687301</v>
      </c>
      <c r="BK667" s="164">
        <v>0.30884209416622899</v>
      </c>
      <c r="BL667" s="165">
        <v>-0.58884536637020302</v>
      </c>
      <c r="BM667" s="165">
        <v>61.175576454270299</v>
      </c>
      <c r="BN667" s="165">
        <v>99.1436479874355</v>
      </c>
      <c r="BO667" s="165">
        <v>-1.04780826203191</v>
      </c>
      <c r="BP667" s="165">
        <v>3.9582264870405099</v>
      </c>
      <c r="BQ667" s="165">
        <v>12.958073284253199</v>
      </c>
      <c r="BR667" s="165">
        <v>3.56994683878469</v>
      </c>
      <c r="BS667" s="289">
        <v>1.33828038862204</v>
      </c>
      <c r="BT667" s="297"/>
      <c r="BU667" s="284"/>
      <c r="BV667" s="298"/>
      <c r="BW667" s="297"/>
      <c r="BX667" s="297"/>
      <c r="BY667" s="297"/>
      <c r="BZ667" s="297"/>
      <c r="CA667" s="284"/>
      <c r="CB667" s="298"/>
      <c r="CC667" s="297"/>
      <c r="CD667" s="284"/>
      <c r="CE667" s="352"/>
      <c r="CF667" s="298"/>
      <c r="CG667" s="297"/>
      <c r="CH667" s="284"/>
      <c r="CI667" s="352"/>
      <c r="CJ667" s="298"/>
      <c r="CK667" s="297"/>
      <c r="CL667" s="284"/>
      <c r="CM667" s="352"/>
      <c r="CN667" s="298"/>
      <c r="CO667" s="297"/>
      <c r="CP667" s="284"/>
      <c r="CQ667" s="352"/>
      <c r="CR667" s="298"/>
      <c r="CS667" s="297"/>
      <c r="CT667" s="284"/>
      <c r="CU667" s="352"/>
      <c r="CV667" s="352"/>
      <c r="CW667" s="298"/>
      <c r="CX667" s="297">
        <v>46</v>
      </c>
      <c r="CY667" s="284">
        <v>324</v>
      </c>
      <c r="CZ667" s="352">
        <v>-3</v>
      </c>
      <c r="DA667" s="352">
        <v>0</v>
      </c>
      <c r="DB667" s="298">
        <v>1</v>
      </c>
      <c r="DC667" s="297">
        <v>92</v>
      </c>
      <c r="DD667" s="284">
        <v>741.2</v>
      </c>
      <c r="DE667" s="352">
        <v>-11</v>
      </c>
      <c r="DF667" s="352">
        <v>-7</v>
      </c>
      <c r="DG667" s="298">
        <v>1</v>
      </c>
      <c r="DH667" s="320">
        <v>-14</v>
      </c>
      <c r="DI667" s="319">
        <v>-8.1908257007598806</v>
      </c>
      <c r="DP667" s="165"/>
      <c r="DQ667" s="165"/>
      <c r="DR667" s="165"/>
      <c r="ED667" s="165"/>
      <c r="EE667" s="165"/>
      <c r="EF667" s="165"/>
      <c r="EG667" s="165"/>
      <c r="EH667" s="166"/>
      <c r="EI667" s="165"/>
      <c r="EJ667" s="164"/>
      <c r="EK667" s="164"/>
      <c r="EL667" s="283"/>
      <c r="EM667" s="283"/>
      <c r="EN667" s="283"/>
      <c r="EO667" s="283"/>
      <c r="EP667" s="283"/>
      <c r="EQ667" s="283"/>
      <c r="ER667" s="165"/>
      <c r="ES667" s="166"/>
      <c r="ET667" s="166"/>
      <c r="EU667" s="166"/>
      <c r="EV667" s="166"/>
      <c r="EW667" s="166"/>
      <c r="EX667" s="289"/>
    </row>
    <row r="668" spans="1:157" ht="13" customHeight="1">
      <c r="A668" s="160" t="s">
        <v>2177</v>
      </c>
      <c r="B668" s="160">
        <v>12653</v>
      </c>
      <c r="C668" s="160">
        <v>19296</v>
      </c>
      <c r="D668" s="160">
        <v>669743</v>
      </c>
      <c r="E668" s="160" t="s">
        <v>2171</v>
      </c>
      <c r="G668" s="175"/>
      <c r="H668" s="162" t="s">
        <v>2887</v>
      </c>
      <c r="I668" s="162" t="s">
        <v>277</v>
      </c>
      <c r="J668" s="160">
        <v>29</v>
      </c>
      <c r="K668" s="161">
        <v>9</v>
      </c>
      <c r="L668" s="161" t="s">
        <v>837</v>
      </c>
      <c r="Z668" s="163">
        <v>30</v>
      </c>
      <c r="AA668" s="163">
        <v>113</v>
      </c>
      <c r="AB668" s="163">
        <v>99</v>
      </c>
      <c r="AC668" s="163">
        <v>34</v>
      </c>
      <c r="AD668" s="163">
        <v>22</v>
      </c>
      <c r="AE668" s="163">
        <v>9</v>
      </c>
      <c r="AF668" s="163">
        <v>0</v>
      </c>
      <c r="AG668" s="163">
        <v>3</v>
      </c>
      <c r="AH668" s="163">
        <v>15</v>
      </c>
      <c r="AI668" s="163">
        <v>14</v>
      </c>
      <c r="AJ668" s="163">
        <v>5</v>
      </c>
      <c r="AK668" s="163">
        <v>1</v>
      </c>
      <c r="AL668" s="163">
        <v>12</v>
      </c>
      <c r="AM668" s="163">
        <v>0</v>
      </c>
      <c r="AN668" s="163">
        <v>19</v>
      </c>
      <c r="AO668" s="163">
        <v>2</v>
      </c>
      <c r="AP668" s="163">
        <v>0</v>
      </c>
      <c r="AQ668" s="163">
        <v>0</v>
      </c>
      <c r="AR668" s="163">
        <v>2</v>
      </c>
      <c r="AS668" s="283">
        <v>0.10619468999999999</v>
      </c>
      <c r="AT668" s="283">
        <v>0.16814159200000001</v>
      </c>
      <c r="AU668" s="283">
        <v>0.41249999999999998</v>
      </c>
      <c r="AV668" s="283">
        <v>0.27500000000000002</v>
      </c>
      <c r="AW668" s="283">
        <v>0.05</v>
      </c>
      <c r="AX668" s="283">
        <v>0.32500000000000001</v>
      </c>
      <c r="AY668" s="363">
        <v>107.93899999999999</v>
      </c>
      <c r="AZ668" s="283">
        <v>6.8965520000000002E-2</v>
      </c>
      <c r="BA668" s="283">
        <v>0.4375</v>
      </c>
      <c r="BB668" s="283">
        <v>0.21249999999999999</v>
      </c>
      <c r="BC668" s="283">
        <v>0.35</v>
      </c>
      <c r="BD668" s="164">
        <v>0.40259740199999999</v>
      </c>
      <c r="BE668" s="164">
        <v>0.34343434299999998</v>
      </c>
      <c r="BF668" s="164">
        <v>0.424778761</v>
      </c>
      <c r="BG668" s="164">
        <v>0.52525252499999997</v>
      </c>
      <c r="BH668" s="164">
        <v>0.95003128599999997</v>
      </c>
      <c r="BI668" s="164">
        <v>0.18181818199999999</v>
      </c>
      <c r="BJ668" s="165">
        <v>115.751934329938</v>
      </c>
      <c r="BK668" s="164">
        <v>0.41191537084832602</v>
      </c>
      <c r="BL668" s="165">
        <v>9.2528395467547995</v>
      </c>
      <c r="BM668" s="165">
        <v>22.471361640944899</v>
      </c>
      <c r="BN668" s="165">
        <v>167.277615852227</v>
      </c>
      <c r="BO668" s="165">
        <v>-0.61014591515265004</v>
      </c>
      <c r="BP668" s="165">
        <v>0.36653483659029001</v>
      </c>
      <c r="BQ668" s="165">
        <v>11.2822475110756</v>
      </c>
      <c r="BR668" s="165">
        <v>9.4575068467406798</v>
      </c>
      <c r="BS668" s="289">
        <v>1.1652049075845701</v>
      </c>
      <c r="BT668" s="297"/>
      <c r="BU668" s="284"/>
      <c r="BV668" s="298"/>
      <c r="BW668" s="297"/>
      <c r="BX668" s="297"/>
      <c r="BY668" s="297"/>
      <c r="BZ668" s="297"/>
      <c r="CA668" s="284"/>
      <c r="CB668" s="298"/>
      <c r="CC668" s="297"/>
      <c r="CD668" s="284"/>
      <c r="CE668" s="352"/>
      <c r="CF668" s="298"/>
      <c r="CG668" s="297"/>
      <c r="CH668" s="284"/>
      <c r="CI668" s="352"/>
      <c r="CJ668" s="298"/>
      <c r="CK668" s="297"/>
      <c r="CL668" s="284"/>
      <c r="CM668" s="352"/>
      <c r="CN668" s="298"/>
      <c r="CO668" s="297"/>
      <c r="CP668" s="284"/>
      <c r="CQ668" s="352"/>
      <c r="CR668" s="298"/>
      <c r="CS668" s="297">
        <v>2</v>
      </c>
      <c r="CT668" s="284">
        <v>5</v>
      </c>
      <c r="CU668" s="352">
        <v>0</v>
      </c>
      <c r="CV668" s="352">
        <v>0</v>
      </c>
      <c r="CW668" s="298">
        <v>0</v>
      </c>
      <c r="CX668" s="297">
        <v>3</v>
      </c>
      <c r="CY668" s="284">
        <v>20</v>
      </c>
      <c r="CZ668" s="352">
        <v>0</v>
      </c>
      <c r="DA668" s="352">
        <v>0</v>
      </c>
      <c r="DB668" s="298">
        <v>0</v>
      </c>
      <c r="DC668" s="297">
        <v>28</v>
      </c>
      <c r="DD668" s="284">
        <v>213.1</v>
      </c>
      <c r="DE668" s="352">
        <v>2</v>
      </c>
      <c r="DF668" s="352">
        <v>1</v>
      </c>
      <c r="DG668" s="298">
        <v>-2</v>
      </c>
      <c r="DH668" s="320">
        <v>2</v>
      </c>
      <c r="DI668" s="319">
        <v>-1.9329313039779601</v>
      </c>
      <c r="DP668" s="165"/>
      <c r="DQ668" s="165"/>
      <c r="DR668" s="165"/>
      <c r="ED668" s="165"/>
      <c r="EE668" s="165"/>
      <c r="EF668" s="165"/>
      <c r="EG668" s="165"/>
      <c r="EH668" s="166"/>
      <c r="EI668" s="165"/>
      <c r="EJ668" s="164"/>
      <c r="EK668" s="164"/>
      <c r="EL668" s="283"/>
      <c r="EM668" s="283"/>
      <c r="EN668" s="283"/>
      <c r="EO668" s="283"/>
      <c r="EP668" s="283"/>
      <c r="EQ668" s="283"/>
      <c r="ER668" s="165"/>
      <c r="ES668" s="166"/>
      <c r="ET668" s="166"/>
      <c r="EU668" s="166"/>
      <c r="EV668" s="166"/>
      <c r="EW668" s="166"/>
      <c r="EX668" s="289"/>
    </row>
    <row r="669" spans="1:157" ht="13" customHeight="1">
      <c r="A669" s="160" t="s">
        <v>2177</v>
      </c>
      <c r="G669" s="175"/>
      <c r="H669" s="162" t="s">
        <v>3842</v>
      </c>
      <c r="Z669" s="163"/>
      <c r="BT669" s="305"/>
      <c r="BU669" s="306"/>
      <c r="BV669" s="308"/>
      <c r="BW669" s="305"/>
      <c r="BX669" s="305"/>
      <c r="BY669" s="305"/>
      <c r="BZ669" s="305"/>
      <c r="CA669" s="306"/>
      <c r="CB669" s="308"/>
      <c r="CC669" s="305"/>
      <c r="CD669" s="306"/>
      <c r="CE669" s="354"/>
      <c r="CF669" s="308"/>
      <c r="CG669" s="305"/>
      <c r="CH669" s="306"/>
      <c r="CI669" s="354"/>
      <c r="CJ669" s="308"/>
      <c r="CK669" s="305"/>
      <c r="CL669" s="306"/>
      <c r="CM669" s="354"/>
      <c r="CN669" s="308"/>
      <c r="CO669" s="305"/>
      <c r="CP669" s="306"/>
      <c r="CQ669" s="354"/>
      <c r="CR669" s="308"/>
      <c r="CS669" s="297"/>
      <c r="CT669" s="284"/>
      <c r="CU669" s="352"/>
      <c r="CV669" s="352"/>
      <c r="CW669" s="298"/>
      <c r="CX669" s="297"/>
      <c r="CY669" s="284"/>
      <c r="CZ669" s="352"/>
      <c r="DA669" s="352"/>
      <c r="DB669" s="298"/>
      <c r="DC669" s="297"/>
      <c r="DD669" s="284"/>
      <c r="DE669" s="352"/>
      <c r="DF669" s="352"/>
      <c r="DG669" s="298"/>
      <c r="DH669" s="320"/>
      <c r="DI669" s="318"/>
    </row>
    <row r="670" spans="1:157" ht="13" customHeight="1">
      <c r="A670" s="160" t="s">
        <v>2177</v>
      </c>
      <c r="G670" s="175"/>
      <c r="H670" s="162" t="s">
        <v>3788</v>
      </c>
      <c r="Z670" s="163"/>
      <c r="BT670" s="305"/>
      <c r="BU670" s="306"/>
      <c r="BV670" s="308"/>
      <c r="BW670" s="305"/>
      <c r="BX670" s="305"/>
      <c r="BY670" s="305"/>
      <c r="BZ670" s="305"/>
      <c r="CA670" s="306"/>
      <c r="CB670" s="308"/>
      <c r="CC670" s="305"/>
      <c r="CD670" s="306"/>
      <c r="CE670" s="354"/>
      <c r="CF670" s="308"/>
      <c r="CG670" s="305"/>
      <c r="CH670" s="306"/>
      <c r="CI670" s="354"/>
      <c r="CJ670" s="308"/>
      <c r="CK670" s="305"/>
      <c r="CL670" s="306"/>
      <c r="CM670" s="354"/>
      <c r="CN670" s="308"/>
      <c r="CO670" s="305"/>
      <c r="CP670" s="306"/>
      <c r="CQ670" s="354"/>
      <c r="CR670" s="308"/>
      <c r="CS670" s="297"/>
      <c r="CT670" s="284"/>
      <c r="CU670" s="352"/>
      <c r="CV670" s="352"/>
      <c r="CW670" s="298"/>
      <c r="CX670" s="297"/>
      <c r="CY670" s="284"/>
      <c r="CZ670" s="352"/>
      <c r="DA670" s="352"/>
      <c r="DB670" s="298"/>
      <c r="DC670" s="297"/>
      <c r="DD670" s="284"/>
      <c r="DE670" s="352"/>
      <c r="DF670" s="352"/>
      <c r="DG670" s="298"/>
      <c r="DH670" s="320"/>
      <c r="DI670" s="318"/>
    </row>
    <row r="671" spans="1:157" ht="13" customHeight="1">
      <c r="A671" s="171" t="s">
        <v>276</v>
      </c>
      <c r="B671" s="317"/>
      <c r="C671" s="317"/>
      <c r="D671" s="317"/>
      <c r="E671" s="171" cm="1">
        <f t="array" ref="E671">SUMPRODUCT(--($A672:$A$2539=A671),--(K672:$K$2539&gt;0))</f>
        <v>40</v>
      </c>
      <c r="F671" s="171"/>
      <c r="G671" s="190"/>
      <c r="H671" s="172"/>
      <c r="I671" s="172"/>
      <c r="J671" s="173"/>
      <c r="K671" s="174">
        <v>0</v>
      </c>
      <c r="L671" s="174"/>
      <c r="M671" s="185"/>
      <c r="N671" s="188"/>
      <c r="O671" s="174"/>
      <c r="P671" s="174"/>
      <c r="Q671" s="174"/>
      <c r="R671" s="174"/>
      <c r="S671" s="174"/>
      <c r="T671" s="174"/>
      <c r="U671" s="174"/>
      <c r="V671" s="174"/>
      <c r="W671" s="174"/>
      <c r="X671" s="174"/>
      <c r="Y671" s="185"/>
      <c r="Z671" s="364" cm="1">
        <f t="array" ref="Z671">SUMPRODUCT(--($A672:$A$2539=$A671),--(Z672:Z$2539))</f>
        <v>1914</v>
      </c>
      <c r="AA671" s="364" cm="1">
        <f t="array" ref="AA671">SUMPRODUCT(--($A672:$A$2539=$A671),--(AA672:AA$2539))</f>
        <v>6775</v>
      </c>
      <c r="AB671" s="364" cm="1">
        <f t="array" ref="AB671">SUMPRODUCT(--($A672:$A$2539=$A671),--(AB672:AB$2539))</f>
        <v>6093</v>
      </c>
      <c r="AC671" s="364" cm="1">
        <f t="array" ref="AC671">SUMPRODUCT(--($A672:$A$2539=$A671),--(AC672:AC$2539))</f>
        <v>1418</v>
      </c>
      <c r="AD671" s="364" cm="1">
        <f t="array" ref="AD671">SUMPRODUCT(--($A672:$A$2539=$A671),--(AD672:AD$2539))</f>
        <v>907</v>
      </c>
      <c r="AE671" s="364" cm="1">
        <f t="array" ref="AE671">SUMPRODUCT(--($A672:$A$2539=$A671),--(AE672:AE$2539))</f>
        <v>255</v>
      </c>
      <c r="AF671" s="364" cm="1">
        <f t="array" ref="AF671">SUMPRODUCT(--($A672:$A$2539=$A671),--(AF672:AF$2539))</f>
        <v>34</v>
      </c>
      <c r="AG671" s="364" cm="1">
        <f t="array" ref="AG671">SUMPRODUCT(--($A672:$A$2539=$A671),--(AG672:AG$2539))</f>
        <v>222</v>
      </c>
      <c r="AH671" s="364" cm="1">
        <f t="array" ref="AH671">SUMPRODUCT(--($A672:$A$2539=$A671),--(AH672:AH$2539))</f>
        <v>800</v>
      </c>
      <c r="AI671" s="364" cm="1">
        <f t="array" ref="AI671">SUMPRODUCT(--($A672:$A$2539=$A671),--(AI672:AI$2539))</f>
        <v>773</v>
      </c>
      <c r="AJ671" s="364" cm="1">
        <f t="array" ref="AJ671">SUMPRODUCT(--($A672:$A$2539=$A671),--(AJ672:AJ$2539))</f>
        <v>151</v>
      </c>
      <c r="AK671" s="364" cm="1">
        <f t="array" ref="AK671">SUMPRODUCT(--($A672:$A$2539=$A671),--(AK672:AK$2539))</f>
        <v>37</v>
      </c>
      <c r="AL671" s="364" cm="1">
        <f t="array" ref="AL671">SUMPRODUCT(--($A672:$A$2539=$A671),--(AL672:AL$2539))</f>
        <v>545</v>
      </c>
      <c r="AM671" s="364" cm="1">
        <f t="array" ref="AM671">SUMPRODUCT(--($A672:$A$2539=$A671),--(AM672:AM$2539))</f>
        <v>18</v>
      </c>
      <c r="AN671" s="364" cm="1">
        <f t="array" ref="AN671">SUMPRODUCT(--($A672:$A$2539=$A671),--(AN672:AN$2539))</f>
        <v>1628</v>
      </c>
      <c r="AO671" s="364" cm="1">
        <f t="array" ref="AO671">SUMPRODUCT(--($A672:$A$2539=$A671),--(AO672:AO$2539))</f>
        <v>75</v>
      </c>
      <c r="AP671" s="364" cm="1">
        <f t="array" ref="AP671">SUMPRODUCT(--($A672:$A$2539=$A671),--(AP672:AP$2539))</f>
        <v>54</v>
      </c>
      <c r="AQ671" s="364" cm="1">
        <f t="array" ref="AQ671">SUMPRODUCT(--($A672:$A$2539=$A671),--(AQ672:AQ$2539))</f>
        <v>5</v>
      </c>
      <c r="AR671" s="364" cm="1">
        <f t="array" ref="AR671">SUMPRODUCT(--($A672:$A$2539=$A671),--(AR672:AR$2539))</f>
        <v>123</v>
      </c>
      <c r="AS671" s="365"/>
      <c r="AT671" s="365"/>
      <c r="AU671" s="365"/>
      <c r="AV671" s="365"/>
      <c r="AW671" s="365"/>
      <c r="AX671" s="365"/>
      <c r="AY671" s="366"/>
      <c r="AZ671" s="365"/>
      <c r="BA671" s="365"/>
      <c r="BB671" s="365"/>
      <c r="BC671" s="365"/>
      <c r="BD671" s="367"/>
      <c r="BE671" s="367">
        <f>AC671/AB671</f>
        <v>0.23272607910717216</v>
      </c>
      <c r="BF671" s="367">
        <f>(AC671+AL671+AM671+AO671)/(AA671-AP671-AQ671)</f>
        <v>0.30613460393091124</v>
      </c>
      <c r="BG671" s="367">
        <f>((AC671-AE671-AF671-AG671)+(AE671*2)+(AF671*3)+(AG671*4))/AB671</f>
        <v>0.39504349253241422</v>
      </c>
      <c r="BH671" s="367">
        <f>BF671+BG671</f>
        <v>0.70117809646332541</v>
      </c>
      <c r="BI671" s="367">
        <f>BG671+BH671</f>
        <v>1.0962215889957396</v>
      </c>
      <c r="BJ671" s="367"/>
      <c r="BK671" s="367"/>
      <c r="BL671" s="366"/>
      <c r="BM671" s="366"/>
      <c r="BN671" s="366"/>
      <c r="BO671" s="368"/>
      <c r="BP671" s="368"/>
      <c r="BQ671" s="366"/>
      <c r="BR671" s="369" cm="1">
        <f t="array" ref="BR671">SUMPRODUCT(--($A672:$A$2539=$A671),--(BR672:BR$2539))</f>
        <v>-17.078995604216132</v>
      </c>
      <c r="BS671" s="361" cm="1">
        <f t="array" ref="BS671">SUMPRODUCT(--($A672:$A$2539=$A671),--(BS672:BS$2539))</f>
        <v>19.213244462687051</v>
      </c>
      <c r="BT671" s="238"/>
      <c r="BU671" s="239"/>
      <c r="BV671" s="309"/>
      <c r="BW671" s="238"/>
      <c r="BX671" s="238"/>
      <c r="BY671" s="238"/>
      <c r="BZ671" s="238"/>
      <c r="CA671" s="239"/>
      <c r="CB671" s="309"/>
      <c r="CC671" s="238"/>
      <c r="CD671" s="239"/>
      <c r="CE671" s="353"/>
      <c r="CF671" s="309"/>
      <c r="CG671" s="238"/>
      <c r="CH671" s="239"/>
      <c r="CI671" s="353"/>
      <c r="CJ671" s="309"/>
      <c r="CK671" s="238"/>
      <c r="CL671" s="239"/>
      <c r="CM671" s="353"/>
      <c r="CN671" s="309"/>
      <c r="CO671" s="238"/>
      <c r="CP671" s="239"/>
      <c r="CQ671" s="353"/>
      <c r="CR671" s="309"/>
      <c r="CS671" s="299"/>
      <c r="CT671" s="300"/>
      <c r="CU671" s="356"/>
      <c r="CV671" s="356"/>
      <c r="CW671" s="301"/>
      <c r="CX671" s="299"/>
      <c r="CY671" s="300"/>
      <c r="CZ671" s="356"/>
      <c r="DA671" s="356"/>
      <c r="DB671" s="301"/>
      <c r="DC671" s="299"/>
      <c r="DD671" s="300"/>
      <c r="DE671" s="356"/>
      <c r="DF671" s="356"/>
      <c r="DG671" s="301"/>
      <c r="DH671" s="321" cm="1">
        <f t="array" ref="DH671">SUMPRODUCT(--($A672:$A$2539=$A671),--(DH672:DH$2539))</f>
        <v>27</v>
      </c>
      <c r="DI671" s="381" cm="1">
        <f t="array" ref="DI671">SUMPRODUCT(--($A672:$A$2539=$A671),--(DI672:DI$2539))</f>
        <v>-22.576597418636066</v>
      </c>
      <c r="DJ671" s="364" cm="1">
        <f t="array" ref="DJ671">SUMPRODUCT(--($A672:$A$2539=$A671),--(DJ672:DJ$2539))</f>
        <v>647</v>
      </c>
      <c r="DK671" s="364" cm="1">
        <f t="array" ref="DK671">SUMPRODUCT(--($A672:$A$2539=$A671),--(DK672:DK$2539))</f>
        <v>167</v>
      </c>
      <c r="DL671" s="364" cm="1">
        <f t="array" ref="DL671">SUMPRODUCT(--($A672:$A$2539=$A671),--(DL672:DL$2539))</f>
        <v>3</v>
      </c>
      <c r="DM671" s="364" cm="1">
        <f t="array" ref="DM671">SUMPRODUCT(--($A672:$A$2539=$A671),--(DM672:DM$2539))</f>
        <v>84</v>
      </c>
      <c r="DN671" s="364" cm="1">
        <f t="array" ref="DN671">SUMPRODUCT(--($A672:$A$2539=$A671),--(DN672:DN$2539))</f>
        <v>84</v>
      </c>
      <c r="DO671" s="364" cm="1">
        <f t="array" ref="DO671">SUMPRODUCT(--($A672:$A$2539=$A671),--(DO672:DO$2539))</f>
        <v>41</v>
      </c>
      <c r="DP671" s="369" cm="1">
        <f t="array" ref="DP671">SUMPRODUCT(--($A672:$A$2539=$A671),--(DP672:DP$2539))</f>
        <v>1431.8999999999999</v>
      </c>
      <c r="DQ671" s="369" cm="1">
        <f t="array" ref="DQ671">SUMPRODUCT(--($A672:$A$2539=$A671),--(DQ672:DQ$2539))</f>
        <v>893.79999923705884</v>
      </c>
      <c r="DR671" s="369" cm="1">
        <f t="array" ref="DR671">SUMPRODUCT(--($A672:$A$2539=$A671),--(DR672:DR$2539))</f>
        <v>536.6999961882824</v>
      </c>
      <c r="DS671" s="364" cm="1">
        <f t="array" ref="DS671">SUMPRODUCT(--($A672:$A$2539=$A671),--(DS672:DS$2539))</f>
        <v>5953</v>
      </c>
      <c r="DT671" s="364" cm="1">
        <f t="array" ref="DT671">SUMPRODUCT(--($A672:$A$2539=$A671),--(DT672:DT$2539))</f>
        <v>1184</v>
      </c>
      <c r="DU671" s="364" cm="1">
        <f t="array" ref="DU671">SUMPRODUCT(--($A672:$A$2539=$A671),--(DU672:DU$2539))</f>
        <v>651</v>
      </c>
      <c r="DV671" s="364" cm="1">
        <f t="array" ref="DV671">SUMPRODUCT(--($A672:$A$2539=$A671),--(DV672:DV$2539))</f>
        <v>593</v>
      </c>
      <c r="DW671" s="364" cm="1">
        <f t="array" ref="DW671">SUMPRODUCT(--($A672:$A$2539=$A671),--(DW672:DW$2539))</f>
        <v>170</v>
      </c>
      <c r="DX671" s="364" cm="1">
        <f t="array" ref="DX671">SUMPRODUCT(--($A672:$A$2539=$A671),--(DX672:DX$2539))</f>
        <v>494</v>
      </c>
      <c r="DY671" s="364" cm="1">
        <f t="array" ref="DY671">SUMPRODUCT(--($A672:$A$2539=$A671),--(DY672:DY$2539))</f>
        <v>13</v>
      </c>
      <c r="DZ671" s="364" cm="1">
        <f t="array" ref="DZ671">SUMPRODUCT(--($A672:$A$2539=$A671),--(DZ672:DZ$2539))</f>
        <v>64</v>
      </c>
      <c r="EA671" s="364" cm="1">
        <f t="array" ref="EA671">SUMPRODUCT(--($A672:$A$2539=$A671),--(EA672:EA$2539))</f>
        <v>74</v>
      </c>
      <c r="EB671" s="364" cm="1">
        <f t="array" ref="EB671">SUMPRODUCT(--($A672:$A$2539=$A671),--(EB672:EB$2539))</f>
        <v>7</v>
      </c>
      <c r="EC671" s="364" cm="1">
        <f t="array" ref="EC671">SUMPRODUCT(--($A672:$A$2539=$A671),--(EC672:EC$2539))</f>
        <v>1402</v>
      </c>
      <c r="ED671" s="368">
        <f>EC671/DP671*10</f>
        <v>9.7911865353725815</v>
      </c>
      <c r="EE671" s="368">
        <f>DX671/DP671*10</f>
        <v>3.4499615894964735</v>
      </c>
      <c r="EF671" s="368">
        <f>DW671/DP671*10</f>
        <v>1.1872337453732804</v>
      </c>
      <c r="EG671" s="368">
        <f>DX671/DQ671*10</f>
        <v>5.5269635312337755</v>
      </c>
      <c r="EH671" s="371">
        <f>(DT671+DX671+DZ671)/DP671</f>
        <v>1.2165654026119144</v>
      </c>
      <c r="EI671" s="371"/>
      <c r="EJ671" s="367">
        <f>DT671/(DS671-DX671-DY671-DZ671)</f>
        <v>0.21999256781865478</v>
      </c>
      <c r="EK671" s="367"/>
      <c r="EL671" s="372"/>
      <c r="EM671" s="372"/>
      <c r="EN671" s="372"/>
      <c r="EO671" s="372"/>
      <c r="EP671" s="372"/>
      <c r="EQ671" s="372"/>
      <c r="ER671" s="237"/>
      <c r="ES671" s="371"/>
      <c r="ET671" s="371"/>
      <c r="EU671" s="371"/>
      <c r="EV671" s="371"/>
      <c r="EW671" s="371"/>
      <c r="EX671" s="361" cm="1">
        <f t="array" ref="EX671">SUMPRODUCT(--($A672:$A$2539=$A671),--(EX672:EX$2539))</f>
        <v>16.522438540123389</v>
      </c>
    </row>
    <row r="672" spans="1:157" ht="13" customHeight="1">
      <c r="A672" s="160" t="s">
        <v>276</v>
      </c>
      <c r="B672" s="160">
        <v>10438</v>
      </c>
      <c r="C672" s="160">
        <v>18525</v>
      </c>
      <c r="D672" s="160">
        <v>656302</v>
      </c>
      <c r="E672" s="160" t="s">
        <v>2172</v>
      </c>
      <c r="G672" s="175"/>
      <c r="H672" s="168" t="s">
        <v>974</v>
      </c>
      <c r="I672" s="169" t="s">
        <v>409</v>
      </c>
      <c r="J672" s="170">
        <v>28</v>
      </c>
      <c r="K672" s="161">
        <v>1</v>
      </c>
      <c r="M672" s="184" t="s">
        <v>837</v>
      </c>
      <c r="Z672" s="163"/>
      <c r="AS672" s="283"/>
      <c r="AT672" s="283"/>
      <c r="AU672" s="283"/>
      <c r="AV672" s="283"/>
      <c r="AW672" s="283"/>
      <c r="AX672" s="283"/>
      <c r="AY672" s="363"/>
      <c r="AZ672" s="283"/>
      <c r="BA672" s="283"/>
      <c r="BB672" s="283"/>
      <c r="BC672" s="283"/>
      <c r="BD672" s="164"/>
      <c r="BE672" s="164"/>
      <c r="BF672" s="164"/>
      <c r="BG672" s="164"/>
      <c r="BH672" s="164"/>
      <c r="BI672" s="164"/>
      <c r="BJ672" s="165"/>
      <c r="BK672" s="164"/>
      <c r="BL672" s="165"/>
      <c r="BM672" s="165"/>
      <c r="BN672" s="165"/>
      <c r="BO672" s="165"/>
      <c r="BP672" s="165"/>
      <c r="BQ672" s="165"/>
      <c r="BR672" s="165"/>
      <c r="BS672" s="289"/>
      <c r="BT672" s="297">
        <v>33</v>
      </c>
      <c r="BU672" s="284">
        <v>189.1</v>
      </c>
      <c r="BV672" s="298">
        <v>1</v>
      </c>
      <c r="BW672" s="297"/>
      <c r="BX672" s="297"/>
      <c r="BY672" s="297"/>
      <c r="BZ672" s="297"/>
      <c r="CA672" s="284"/>
      <c r="CB672" s="298"/>
      <c r="CC672" s="297"/>
      <c r="CD672" s="284"/>
      <c r="CE672" s="352"/>
      <c r="CF672" s="298"/>
      <c r="CG672" s="297"/>
      <c r="CH672" s="284"/>
      <c r="CI672" s="352"/>
      <c r="CJ672" s="298"/>
      <c r="CK672" s="297"/>
      <c r="CL672" s="284"/>
      <c r="CM672" s="352"/>
      <c r="CN672" s="298"/>
      <c r="CO672" s="297"/>
      <c r="CP672" s="284"/>
      <c r="CQ672" s="352"/>
      <c r="CR672" s="298"/>
      <c r="CS672" s="297"/>
      <c r="CT672" s="284"/>
      <c r="CU672" s="352"/>
      <c r="CV672" s="352"/>
      <c r="CW672" s="298"/>
      <c r="CX672" s="297"/>
      <c r="CY672" s="284"/>
      <c r="CZ672" s="352"/>
      <c r="DA672" s="352"/>
      <c r="DB672" s="298"/>
      <c r="DC672" s="297"/>
      <c r="DD672" s="284"/>
      <c r="DE672" s="352"/>
      <c r="DF672" s="352"/>
      <c r="DG672" s="298"/>
      <c r="DH672" s="320">
        <v>1</v>
      </c>
      <c r="DI672" s="319">
        <v>0</v>
      </c>
      <c r="DJ672" s="163">
        <v>33</v>
      </c>
      <c r="DK672" s="163">
        <v>33</v>
      </c>
      <c r="DL672" s="163">
        <v>1</v>
      </c>
      <c r="DM672" s="163">
        <v>14</v>
      </c>
      <c r="DN672" s="163">
        <v>11</v>
      </c>
      <c r="DO672" s="163">
        <v>0</v>
      </c>
      <c r="DP672" s="165">
        <v>189.1</v>
      </c>
      <c r="DQ672" s="165">
        <v>189.100006103515</v>
      </c>
      <c r="DR672" s="165"/>
      <c r="DS672" s="163">
        <v>762</v>
      </c>
      <c r="DT672" s="163">
        <v>137</v>
      </c>
      <c r="DU672" s="163">
        <v>80</v>
      </c>
      <c r="DV672" s="163">
        <v>73</v>
      </c>
      <c r="DW672" s="163">
        <v>18</v>
      </c>
      <c r="DX672" s="163">
        <v>65</v>
      </c>
      <c r="DY672" s="163">
        <v>0</v>
      </c>
      <c r="DZ672" s="163">
        <v>2</v>
      </c>
      <c r="EA672" s="163">
        <v>12</v>
      </c>
      <c r="EB672" s="163">
        <v>0</v>
      </c>
      <c r="EC672" s="163">
        <v>224</v>
      </c>
      <c r="ED672" s="165">
        <v>10.647887609989199</v>
      </c>
      <c r="EE672" s="165">
        <v>3.0897888153986499</v>
      </c>
      <c r="EF672" s="165">
        <v>0.85563382580270397</v>
      </c>
      <c r="EG672" s="165">
        <v>6.5123241186094702</v>
      </c>
      <c r="EH672" s="166">
        <v>1.06690143711201</v>
      </c>
      <c r="EI672" s="165">
        <v>82.841722629804593</v>
      </c>
      <c r="EJ672" s="164">
        <v>0.19712230215827301</v>
      </c>
      <c r="EK672" s="164">
        <v>0.26269315673289101</v>
      </c>
      <c r="EL672" s="283">
        <v>0.39784946199999999</v>
      </c>
      <c r="EM672" s="283">
        <v>0.17849462299999999</v>
      </c>
      <c r="EN672" s="283">
        <v>0.423655913</v>
      </c>
      <c r="EO672" s="283">
        <v>8.4925689999999998E-2</v>
      </c>
      <c r="EP672" s="283">
        <v>0.38216560999999999</v>
      </c>
      <c r="EQ672" s="283">
        <v>0.14742785</v>
      </c>
      <c r="ER672" s="165">
        <v>-0.80576361704342503</v>
      </c>
      <c r="ES672" s="166">
        <v>3.4700705157554101</v>
      </c>
      <c r="ET672" s="166">
        <v>3.32</v>
      </c>
      <c r="EU672" s="166">
        <v>3.0980266592895598</v>
      </c>
      <c r="EV672" s="166">
        <v>3.4354459529403498</v>
      </c>
      <c r="EW672" s="166">
        <v>3.4579350670809799</v>
      </c>
      <c r="EX672" s="289">
        <v>4.7604870796203604</v>
      </c>
      <c r="FA672" s="167"/>
    </row>
    <row r="673" spans="1:272" ht="13" customHeight="1">
      <c r="A673" s="200" t="s">
        <v>276</v>
      </c>
      <c r="B673" s="200">
        <v>10852</v>
      </c>
      <c r="C673" s="200">
        <v>19879</v>
      </c>
      <c r="D673" s="200">
        <v>656557</v>
      </c>
      <c r="E673" s="200" t="s">
        <v>609</v>
      </c>
      <c r="G673" s="175"/>
      <c r="H673" s="206" t="s">
        <v>1745</v>
      </c>
      <c r="I673" s="206" t="s">
        <v>502</v>
      </c>
      <c r="J673" s="175">
        <v>28</v>
      </c>
      <c r="K673" s="161">
        <v>1</v>
      </c>
      <c r="L673" s="175"/>
      <c r="M673" s="210" t="s">
        <v>837</v>
      </c>
      <c r="N673" s="211"/>
      <c r="O673" s="175"/>
      <c r="P673" s="175"/>
      <c r="Q673" s="175"/>
      <c r="R673" s="175"/>
      <c r="S673" s="175"/>
      <c r="T673" s="175"/>
      <c r="U673" s="175"/>
      <c r="V673" s="175"/>
      <c r="W673" s="175"/>
      <c r="X673" s="175"/>
      <c r="Y673" s="210"/>
      <c r="Z673" s="163"/>
      <c r="AS673" s="283"/>
      <c r="AT673" s="283"/>
      <c r="AU673" s="283"/>
      <c r="AV673" s="283"/>
      <c r="AW673" s="283"/>
      <c r="AX673" s="283"/>
      <c r="AY673" s="363"/>
      <c r="AZ673" s="283"/>
      <c r="BA673" s="283"/>
      <c r="BB673" s="283"/>
      <c r="BC673" s="283"/>
      <c r="BD673" s="164"/>
      <c r="BE673" s="164"/>
      <c r="BF673" s="164"/>
      <c r="BG673" s="164"/>
      <c r="BH673" s="164"/>
      <c r="BI673" s="164"/>
      <c r="BJ673" s="165"/>
      <c r="BK673" s="164"/>
      <c r="BL673" s="165"/>
      <c r="BM673" s="165"/>
      <c r="BN673" s="165"/>
      <c r="BO673" s="165"/>
      <c r="BP673" s="165"/>
      <c r="BQ673" s="165"/>
      <c r="BR673" s="165"/>
      <c r="BS673" s="289"/>
      <c r="BT673" s="297">
        <v>30</v>
      </c>
      <c r="BU673" s="284">
        <v>178.2</v>
      </c>
      <c r="BV673" s="298">
        <v>2</v>
      </c>
      <c r="BW673" s="297"/>
      <c r="BX673" s="297"/>
      <c r="BY673" s="297"/>
      <c r="BZ673" s="297"/>
      <c r="CA673" s="284"/>
      <c r="CB673" s="298"/>
      <c r="CC673" s="297"/>
      <c r="CD673" s="284"/>
      <c r="CE673" s="352"/>
      <c r="CF673" s="298"/>
      <c r="CG673" s="297"/>
      <c r="CH673" s="284"/>
      <c r="CI673" s="352"/>
      <c r="CJ673" s="298"/>
      <c r="CK673" s="297"/>
      <c r="CL673" s="284"/>
      <c r="CM673" s="352"/>
      <c r="CN673" s="298"/>
      <c r="CO673" s="297"/>
      <c r="CP673" s="284"/>
      <c r="CQ673" s="352"/>
      <c r="CR673" s="298"/>
      <c r="CS673" s="297"/>
      <c r="CT673" s="284"/>
      <c r="CU673" s="352"/>
      <c r="CV673" s="352"/>
      <c r="CW673" s="298"/>
      <c r="CX673" s="297"/>
      <c r="CY673" s="284"/>
      <c r="CZ673" s="352"/>
      <c r="DA673" s="352"/>
      <c r="DB673" s="298"/>
      <c r="DC673" s="297"/>
      <c r="DD673" s="284"/>
      <c r="DE673" s="352"/>
      <c r="DF673" s="352"/>
      <c r="DG673" s="298"/>
      <c r="DH673" s="320">
        <v>2</v>
      </c>
      <c r="DI673" s="319">
        <v>0</v>
      </c>
      <c r="DJ673" s="163">
        <v>30</v>
      </c>
      <c r="DK673" s="163">
        <v>30</v>
      </c>
      <c r="DL673" s="163">
        <v>1</v>
      </c>
      <c r="DM673" s="163">
        <v>9</v>
      </c>
      <c r="DN673" s="163">
        <v>10</v>
      </c>
      <c r="DO673" s="163">
        <v>0</v>
      </c>
      <c r="DP673" s="165">
        <v>178.2</v>
      </c>
      <c r="DQ673" s="165">
        <v>178.19999694824199</v>
      </c>
      <c r="DR673" s="165"/>
      <c r="DS673" s="163">
        <v>743</v>
      </c>
      <c r="DT673" s="163">
        <v>156</v>
      </c>
      <c r="DU673" s="163">
        <v>75</v>
      </c>
      <c r="DV673" s="163">
        <v>62</v>
      </c>
      <c r="DW673" s="163">
        <v>11</v>
      </c>
      <c r="DX673" s="163">
        <v>48</v>
      </c>
      <c r="DY673" s="163">
        <v>1</v>
      </c>
      <c r="DZ673" s="163">
        <v>16</v>
      </c>
      <c r="EA673" s="163">
        <v>2</v>
      </c>
      <c r="EB673" s="163">
        <v>0</v>
      </c>
      <c r="EC673" s="163">
        <v>154</v>
      </c>
      <c r="ED673" s="165">
        <v>7.7574631282443702</v>
      </c>
      <c r="EE673" s="165">
        <v>2.4179105854268101</v>
      </c>
      <c r="EF673" s="165">
        <v>0.55410450916031195</v>
      </c>
      <c r="EG673" s="165">
        <v>7.8582094026371596</v>
      </c>
      <c r="EH673" s="166">
        <v>1.1417911097848801</v>
      </c>
      <c r="EI673" s="165">
        <v>91.210314913078406</v>
      </c>
      <c r="EJ673" s="164">
        <v>0.229749631811487</v>
      </c>
      <c r="EK673" s="164">
        <v>0.28210116731517498</v>
      </c>
      <c r="EL673" s="283">
        <v>0.55938697299999995</v>
      </c>
      <c r="EM673" s="283">
        <v>0.20114942499999999</v>
      </c>
      <c r="EN673" s="283">
        <v>0.239463601</v>
      </c>
      <c r="EO673" s="283">
        <v>5.7142859999999997E-2</v>
      </c>
      <c r="EP673" s="283">
        <v>0.41333333</v>
      </c>
      <c r="EQ673" s="283">
        <v>9.8318710000000004E-2</v>
      </c>
      <c r="ER673" s="165">
        <v>-1.2735652503513599</v>
      </c>
      <c r="ES673" s="166">
        <v>3.1231345061762998</v>
      </c>
      <c r="ET673" s="166">
        <v>4.05</v>
      </c>
      <c r="EU673" s="166">
        <v>3.3178080445542601</v>
      </c>
      <c r="EV673" s="166">
        <v>3.5753443233815201</v>
      </c>
      <c r="EW673" s="166">
        <v>3.7287397087842802</v>
      </c>
      <c r="EX673" s="289">
        <v>3.9015228748321502</v>
      </c>
    </row>
    <row r="674" spans="1:272" s="167" customFormat="1" ht="13" customHeight="1">
      <c r="A674" s="160" t="s">
        <v>276</v>
      </c>
      <c r="B674" s="160">
        <v>12798</v>
      </c>
      <c r="C674" s="160">
        <v>27792</v>
      </c>
      <c r="D674" s="160">
        <v>694813</v>
      </c>
      <c r="E674" s="160" t="s">
        <v>15</v>
      </c>
      <c r="F674" s="160"/>
      <c r="G674" s="175"/>
      <c r="H674" s="162" t="s">
        <v>2885</v>
      </c>
      <c r="I674" s="162" t="s">
        <v>305</v>
      </c>
      <c r="J674" s="160">
        <v>25</v>
      </c>
      <c r="K674" s="161">
        <v>1</v>
      </c>
      <c r="L674" s="161"/>
      <c r="M674" s="184"/>
      <c r="N674" s="187"/>
      <c r="O674" s="161"/>
      <c r="P674" s="161"/>
      <c r="Q674" s="161"/>
      <c r="R674" s="161"/>
      <c r="S674" s="161"/>
      <c r="T674" s="161"/>
      <c r="U674" s="161"/>
      <c r="V674" s="161"/>
      <c r="W674" s="161"/>
      <c r="X674" s="161"/>
      <c r="Y674" s="184"/>
      <c r="Z674" s="163"/>
      <c r="AA674" s="163"/>
      <c r="AB674" s="163"/>
      <c r="AC674" s="163"/>
      <c r="AD674" s="163"/>
      <c r="AE674" s="163"/>
      <c r="AF674" s="163"/>
      <c r="AG674" s="163"/>
      <c r="AH674" s="163"/>
      <c r="AI674" s="163"/>
      <c r="AJ674" s="163"/>
      <c r="AK674" s="163"/>
      <c r="AL674" s="163"/>
      <c r="AM674" s="163"/>
      <c r="AN674" s="163"/>
      <c r="AO674" s="163"/>
      <c r="AP674" s="163"/>
      <c r="AQ674" s="163"/>
      <c r="AR674" s="163"/>
      <c r="AS674" s="283"/>
      <c r="AT674" s="283"/>
      <c r="AU674" s="283"/>
      <c r="AV674" s="283"/>
      <c r="AW674" s="283"/>
      <c r="AX674" s="283"/>
      <c r="AY674" s="363"/>
      <c r="AZ674" s="283"/>
      <c r="BA674" s="283"/>
      <c r="BB674" s="283"/>
      <c r="BC674" s="283"/>
      <c r="BD674" s="164"/>
      <c r="BE674" s="164"/>
      <c r="BF674" s="164"/>
      <c r="BG674" s="164"/>
      <c r="BH674" s="164"/>
      <c r="BI674" s="164"/>
      <c r="BJ674" s="165"/>
      <c r="BK674" s="164"/>
      <c r="BL674" s="165"/>
      <c r="BM674" s="165"/>
      <c r="BN674" s="165"/>
      <c r="BO674" s="165"/>
      <c r="BP674" s="165"/>
      <c r="BQ674" s="165"/>
      <c r="BR674" s="165"/>
      <c r="BS674" s="289"/>
      <c r="BT674" s="297">
        <v>25</v>
      </c>
      <c r="BU674" s="284">
        <v>140.1</v>
      </c>
      <c r="BV674" s="298">
        <v>3</v>
      </c>
      <c r="BW674" s="297"/>
      <c r="BX674" s="297"/>
      <c r="BY674" s="297"/>
      <c r="BZ674" s="297"/>
      <c r="CA674" s="284"/>
      <c r="CB674" s="298"/>
      <c r="CC674" s="297"/>
      <c r="CD674" s="284"/>
      <c r="CE674" s="352"/>
      <c r="CF674" s="298"/>
      <c r="CG674" s="297"/>
      <c r="CH674" s="284"/>
      <c r="CI674" s="352"/>
      <c r="CJ674" s="298"/>
      <c r="CK674" s="297"/>
      <c r="CL674" s="284"/>
      <c r="CM674" s="352"/>
      <c r="CN674" s="298"/>
      <c r="CO674" s="297"/>
      <c r="CP674" s="284"/>
      <c r="CQ674" s="352"/>
      <c r="CR674" s="298"/>
      <c r="CS674" s="297"/>
      <c r="CT674" s="284"/>
      <c r="CU674" s="352"/>
      <c r="CV674" s="352"/>
      <c r="CW674" s="298"/>
      <c r="CX674" s="297"/>
      <c r="CY674" s="284"/>
      <c r="CZ674" s="352"/>
      <c r="DA674" s="352"/>
      <c r="DB674" s="298"/>
      <c r="DC674" s="297"/>
      <c r="DD674" s="284"/>
      <c r="DE674" s="352"/>
      <c r="DF674" s="352"/>
      <c r="DG674" s="298"/>
      <c r="DH674" s="320">
        <v>3</v>
      </c>
      <c r="DI674" s="319">
        <v>0</v>
      </c>
      <c r="DJ674" s="163">
        <v>25</v>
      </c>
      <c r="DK674" s="163">
        <v>25</v>
      </c>
      <c r="DL674" s="163">
        <v>1</v>
      </c>
      <c r="DM674" s="163">
        <v>11</v>
      </c>
      <c r="DN674" s="163">
        <v>5</v>
      </c>
      <c r="DO674" s="163">
        <v>0</v>
      </c>
      <c r="DP674" s="165">
        <v>140.1</v>
      </c>
      <c r="DQ674" s="165">
        <v>140.100006103515</v>
      </c>
      <c r="DR674" s="165"/>
      <c r="DS674" s="163">
        <v>580</v>
      </c>
      <c r="DT674" s="163">
        <v>133</v>
      </c>
      <c r="DU674" s="163">
        <v>55</v>
      </c>
      <c r="DV674" s="163">
        <v>55</v>
      </c>
      <c r="DW674" s="163">
        <v>18</v>
      </c>
      <c r="DX674" s="163">
        <v>37</v>
      </c>
      <c r="DY674" s="163">
        <v>0</v>
      </c>
      <c r="DZ674" s="163">
        <v>2</v>
      </c>
      <c r="EA674" s="163">
        <v>9</v>
      </c>
      <c r="EB674" s="163">
        <v>0</v>
      </c>
      <c r="EC674" s="163">
        <v>116</v>
      </c>
      <c r="ED674" s="165">
        <v>7.4394301983769502</v>
      </c>
      <c r="EE674" s="165">
        <v>2.3729217012064399</v>
      </c>
      <c r="EF674" s="165">
        <v>1.15439434112745</v>
      </c>
      <c r="EG674" s="165">
        <v>8.5296915205528805</v>
      </c>
      <c r="EH674" s="166">
        <v>1.21140146908436</v>
      </c>
      <c r="EI674" s="165">
        <v>94.061720234320802</v>
      </c>
      <c r="EJ674" s="164">
        <v>0.24584103512014699</v>
      </c>
      <c r="EK674" s="164">
        <v>0.28255528255528201</v>
      </c>
      <c r="EL674" s="283">
        <v>0.442080378</v>
      </c>
      <c r="EM674" s="283">
        <v>0.191489361</v>
      </c>
      <c r="EN674" s="283">
        <v>0.36643026000000001</v>
      </c>
      <c r="EO674" s="283">
        <v>6.3529409999999994E-2</v>
      </c>
      <c r="EP674" s="283">
        <v>0.36</v>
      </c>
      <c r="EQ674" s="283">
        <v>0.11611705</v>
      </c>
      <c r="ER674" s="165">
        <v>0.47263836471475601</v>
      </c>
      <c r="ES674" s="166">
        <v>3.5273160423338901</v>
      </c>
      <c r="ET674" s="166">
        <v>3.94</v>
      </c>
      <c r="EU674" s="166">
        <v>4.0146696613241399</v>
      </c>
      <c r="EV674" s="166">
        <v>4.0173511403147204</v>
      </c>
      <c r="EW674" s="166">
        <v>4.1977355588861096</v>
      </c>
      <c r="EX674" s="289">
        <v>2.04325175285339</v>
      </c>
      <c r="EY674" s="291"/>
      <c r="EZ674" s="162"/>
      <c r="FA674" s="162"/>
      <c r="FB674" s="162"/>
      <c r="FC674" s="162"/>
      <c r="FD674" s="162"/>
      <c r="FE674" s="162"/>
      <c r="FF674" s="162"/>
      <c r="FG674" s="162"/>
      <c r="FH674" s="162"/>
      <c r="FI674" s="162"/>
      <c r="FJ674" s="162"/>
      <c r="FK674" s="162"/>
      <c r="FL674" s="162"/>
      <c r="FM674" s="162"/>
      <c r="FN674" s="162"/>
      <c r="FO674" s="162"/>
      <c r="FP674" s="162"/>
      <c r="FQ674" s="162"/>
      <c r="FR674" s="162"/>
      <c r="FS674" s="162"/>
      <c r="FT674" s="162"/>
      <c r="FU674" s="162"/>
      <c r="FV674" s="162"/>
      <c r="FW674" s="162"/>
      <c r="FX674" s="162"/>
      <c r="FY674" s="162"/>
      <c r="FZ674" s="162"/>
      <c r="GA674" s="162"/>
      <c r="GB674" s="162"/>
      <c r="GC674" s="162"/>
      <c r="GD674" s="162"/>
      <c r="GE674" s="162"/>
      <c r="GF674" s="162"/>
      <c r="GG674" s="162"/>
      <c r="GH674" s="162"/>
      <c r="GI674" s="162"/>
      <c r="GJ674" s="162"/>
      <c r="GK674" s="162"/>
      <c r="GL674" s="162"/>
      <c r="GM674" s="162"/>
      <c r="GN674" s="162"/>
      <c r="GO674" s="162"/>
      <c r="GP674" s="162"/>
      <c r="GQ674" s="162"/>
      <c r="GR674" s="162"/>
      <c r="GS674" s="162"/>
      <c r="GT674" s="162"/>
      <c r="GU674" s="162"/>
      <c r="GV674" s="162"/>
      <c r="GW674" s="162"/>
      <c r="GX674" s="162"/>
      <c r="GY674" s="162"/>
      <c r="GZ674" s="162"/>
      <c r="HA674" s="162"/>
      <c r="HB674" s="162"/>
      <c r="HC674" s="162"/>
      <c r="HD674" s="162"/>
      <c r="HE674" s="162"/>
      <c r="HF674" s="162"/>
      <c r="HG674" s="162"/>
      <c r="HH674" s="162"/>
      <c r="HI674" s="162"/>
      <c r="HJ674" s="162"/>
      <c r="HK674" s="162"/>
      <c r="HL674" s="162"/>
      <c r="HM674" s="162"/>
      <c r="HN674" s="162"/>
      <c r="HO674" s="162"/>
      <c r="HP674" s="162"/>
      <c r="HQ674" s="162"/>
      <c r="HR674" s="162"/>
      <c r="HS674" s="162"/>
      <c r="HT674" s="162"/>
      <c r="HU674" s="162"/>
      <c r="HV674" s="162"/>
      <c r="HW674" s="162"/>
      <c r="HX674" s="162"/>
      <c r="HY674" s="162"/>
      <c r="HZ674" s="162"/>
      <c r="IA674" s="162"/>
      <c r="IB674" s="162"/>
      <c r="IC674" s="162"/>
      <c r="ID674" s="162"/>
      <c r="IE674" s="162"/>
      <c r="IF674" s="162"/>
      <c r="IG674" s="162"/>
      <c r="IH674" s="162"/>
      <c r="II674" s="162"/>
      <c r="IJ674" s="162"/>
      <c r="IK674" s="162"/>
      <c r="IL674" s="162"/>
      <c r="IM674" s="162"/>
      <c r="IN674" s="162"/>
      <c r="IO674" s="162"/>
      <c r="IP674" s="162"/>
      <c r="IQ674" s="162"/>
      <c r="IR674" s="162"/>
      <c r="IS674" s="162"/>
      <c r="IT674" s="162"/>
      <c r="IU674" s="162"/>
      <c r="IV674" s="162"/>
      <c r="IW674" s="162"/>
      <c r="IX674" s="162"/>
      <c r="IY674" s="162"/>
      <c r="IZ674" s="162"/>
      <c r="JA674" s="162"/>
      <c r="JB674" s="162"/>
      <c r="JC674" s="162"/>
      <c r="JD674" s="162"/>
      <c r="JE674" s="162"/>
      <c r="JF674" s="162"/>
      <c r="JG674" s="162"/>
      <c r="JH674" s="162"/>
      <c r="JI674" s="162"/>
      <c r="JJ674" s="162"/>
      <c r="JK674" s="162"/>
      <c r="JL674" s="162"/>
    </row>
    <row r="675" spans="1:272" ht="13" customHeight="1">
      <c r="A675" s="160" t="s">
        <v>276</v>
      </c>
      <c r="B675" s="160">
        <v>12690</v>
      </c>
      <c r="C675" s="160">
        <v>7048</v>
      </c>
      <c r="D675" s="160">
        <v>518585</v>
      </c>
      <c r="E675" s="160" t="s">
        <v>188</v>
      </c>
      <c r="G675" s="175"/>
      <c r="H675" s="162" t="s">
        <v>566</v>
      </c>
      <c r="I675" s="162" t="s">
        <v>245</v>
      </c>
      <c r="J675" s="160">
        <v>34</v>
      </c>
      <c r="K675" s="161">
        <v>1</v>
      </c>
      <c r="Z675" s="163"/>
      <c r="AS675" s="283"/>
      <c r="AT675" s="283"/>
      <c r="AU675" s="283"/>
      <c r="AV675" s="283"/>
      <c r="AW675" s="283"/>
      <c r="AX675" s="283"/>
      <c r="AY675" s="363"/>
      <c r="AZ675" s="283"/>
      <c r="BA675" s="283"/>
      <c r="BB675" s="283"/>
      <c r="BC675" s="283"/>
      <c r="BD675" s="164"/>
      <c r="BE675" s="164"/>
      <c r="BF675" s="164"/>
      <c r="BG675" s="164"/>
      <c r="BH675" s="164"/>
      <c r="BI675" s="164"/>
      <c r="BJ675" s="165"/>
      <c r="BK675" s="164"/>
      <c r="BL675" s="165"/>
      <c r="BM675" s="165"/>
      <c r="BN675" s="165"/>
      <c r="BO675" s="165"/>
      <c r="BP675" s="165"/>
      <c r="BQ675" s="165"/>
      <c r="BR675" s="165"/>
      <c r="BS675" s="289"/>
      <c r="BT675" s="297">
        <v>68</v>
      </c>
      <c r="BU675" s="284">
        <v>65</v>
      </c>
      <c r="BV675" s="298">
        <v>1</v>
      </c>
      <c r="BW675" s="297"/>
      <c r="BX675" s="297"/>
      <c r="BY675" s="297"/>
      <c r="BZ675" s="297"/>
      <c r="CA675" s="284"/>
      <c r="CB675" s="298"/>
      <c r="CC675" s="297"/>
      <c r="CD675" s="284"/>
      <c r="CE675" s="352"/>
      <c r="CF675" s="298"/>
      <c r="CG675" s="297"/>
      <c r="CH675" s="284"/>
      <c r="CI675" s="352"/>
      <c r="CJ675" s="298"/>
      <c r="CK675" s="297"/>
      <c r="CL675" s="284"/>
      <c r="CM675" s="352"/>
      <c r="CN675" s="298"/>
      <c r="CO675" s="297"/>
      <c r="CP675" s="284"/>
      <c r="CQ675" s="352"/>
      <c r="CR675" s="298"/>
      <c r="CS675" s="297"/>
      <c r="CT675" s="284"/>
      <c r="CU675" s="352"/>
      <c r="CV675" s="352"/>
      <c r="CW675" s="298"/>
      <c r="CX675" s="297"/>
      <c r="CY675" s="284"/>
      <c r="CZ675" s="352"/>
      <c r="DA675" s="352"/>
      <c r="DB675" s="298"/>
      <c r="DC675" s="297"/>
      <c r="DD675" s="284"/>
      <c r="DE675" s="352"/>
      <c r="DF675" s="352"/>
      <c r="DG675" s="298"/>
      <c r="DH675" s="320">
        <v>1</v>
      </c>
      <c r="DI675" s="319">
        <v>0</v>
      </c>
      <c r="DJ675" s="163">
        <v>69</v>
      </c>
      <c r="DK675" s="163">
        <v>3</v>
      </c>
      <c r="DL675" s="163">
        <v>0</v>
      </c>
      <c r="DM675" s="163">
        <v>3</v>
      </c>
      <c r="DN675" s="163">
        <v>8</v>
      </c>
      <c r="DO675" s="163">
        <v>0</v>
      </c>
      <c r="DP675" s="165">
        <v>66.2</v>
      </c>
      <c r="DQ675" s="165">
        <v>6</v>
      </c>
      <c r="DR675" s="165">
        <v>60.200000762939403</v>
      </c>
      <c r="DS675" s="163">
        <v>288</v>
      </c>
      <c r="DT675" s="163">
        <v>54</v>
      </c>
      <c r="DU675" s="163">
        <v>36</v>
      </c>
      <c r="DV675" s="163">
        <v>36</v>
      </c>
      <c r="DW675" s="163">
        <v>9</v>
      </c>
      <c r="DX675" s="163">
        <v>35</v>
      </c>
      <c r="DY675" s="163">
        <v>2</v>
      </c>
      <c r="DZ675" s="163">
        <v>1</v>
      </c>
      <c r="EA675" s="163">
        <v>8</v>
      </c>
      <c r="EB675" s="163">
        <v>0</v>
      </c>
      <c r="EC675" s="163">
        <v>109</v>
      </c>
      <c r="ED675" s="165">
        <v>14.7150030873305</v>
      </c>
      <c r="EE675" s="165">
        <v>4.7250009913446602</v>
      </c>
      <c r="EF675" s="165">
        <v>1.2150002549171901</v>
      </c>
      <c r="EG675" s="165">
        <v>7.2900015295031899</v>
      </c>
      <c r="EH675" s="166">
        <v>1.3350002800942</v>
      </c>
      <c r="EI675" s="165">
        <v>103.658800210861</v>
      </c>
      <c r="EJ675" s="164">
        <v>0.214285714285714</v>
      </c>
      <c r="EK675" s="164">
        <v>0.33582089552238797</v>
      </c>
      <c r="EL675" s="283">
        <v>0.35714285699999998</v>
      </c>
      <c r="EM675" s="283">
        <v>0.27857142800000001</v>
      </c>
      <c r="EN675" s="283">
        <v>0.36428571399999998</v>
      </c>
      <c r="EO675" s="283">
        <v>9.7902100000000006E-2</v>
      </c>
      <c r="EP675" s="283">
        <v>0.44055944000000002</v>
      </c>
      <c r="EQ675" s="283">
        <v>0.17032485</v>
      </c>
      <c r="ER675" s="165">
        <v>-0.53230477490774797</v>
      </c>
      <c r="ES675" s="166">
        <v>4.8600010196687897</v>
      </c>
      <c r="ET675" s="166">
        <v>3.97</v>
      </c>
      <c r="EU675" s="166">
        <v>3.27168865499497</v>
      </c>
      <c r="EV675" s="166">
        <v>2.67344898216703</v>
      </c>
      <c r="EW675" s="166">
        <v>2.7428577075324201</v>
      </c>
      <c r="EX675" s="289">
        <v>1.22545005381107</v>
      </c>
    </row>
    <row r="676" spans="1:272" ht="13" customHeight="1">
      <c r="A676" s="160" t="s">
        <v>276</v>
      </c>
      <c r="B676" s="200"/>
      <c r="C676" s="160">
        <v>22264</v>
      </c>
      <c r="D676" s="200">
        <v>669358</v>
      </c>
      <c r="E676" s="200" t="s">
        <v>2178</v>
      </c>
      <c r="F676" s="200"/>
      <c r="G676" s="175"/>
      <c r="H676" s="206" t="s">
        <v>2599</v>
      </c>
      <c r="I676" s="206" t="s">
        <v>242</v>
      </c>
      <c r="J676" s="175">
        <v>25</v>
      </c>
      <c r="K676" s="161">
        <v>1</v>
      </c>
      <c r="L676" s="175"/>
      <c r="M676" s="210" t="s">
        <v>837</v>
      </c>
      <c r="N676" s="211"/>
      <c r="O676" s="175"/>
      <c r="P676" s="175"/>
      <c r="Q676" s="175"/>
      <c r="R676" s="175"/>
      <c r="S676" s="175"/>
      <c r="T676" s="175"/>
      <c r="U676" s="175"/>
      <c r="V676" s="175"/>
      <c r="W676" s="175"/>
      <c r="X676" s="175"/>
      <c r="Y676" s="210"/>
      <c r="Z676" s="163"/>
      <c r="AS676" s="283"/>
      <c r="AT676" s="283"/>
      <c r="AU676" s="283"/>
      <c r="AV676" s="283"/>
      <c r="AW676" s="283"/>
      <c r="AX676" s="283"/>
      <c r="AY676" s="363"/>
      <c r="AZ676" s="283"/>
      <c r="BA676" s="283"/>
      <c r="BB676" s="283"/>
      <c r="BC676" s="283"/>
      <c r="BD676" s="164"/>
      <c r="BE676" s="164"/>
      <c r="BF676" s="164"/>
      <c r="BG676" s="164"/>
      <c r="BH676" s="164"/>
      <c r="BI676" s="164"/>
      <c r="BJ676" s="165"/>
      <c r="BK676" s="164"/>
      <c r="BL676" s="165"/>
      <c r="BM676" s="165"/>
      <c r="BN676" s="165"/>
      <c r="BO676" s="165"/>
      <c r="BP676" s="165"/>
      <c r="BQ676" s="165"/>
      <c r="BR676" s="165"/>
      <c r="BS676" s="289"/>
      <c r="BT676" s="297">
        <v>14</v>
      </c>
      <c r="BU676" s="284">
        <v>79.099999999999994</v>
      </c>
      <c r="BV676" s="298">
        <v>1</v>
      </c>
      <c r="BW676" s="297"/>
      <c r="BX676" s="297"/>
      <c r="BY676" s="297"/>
      <c r="BZ676" s="297"/>
      <c r="CA676" s="284"/>
      <c r="CB676" s="298"/>
      <c r="CC676" s="297"/>
      <c r="CD676" s="284"/>
      <c r="CE676" s="352"/>
      <c r="CF676" s="298"/>
      <c r="CG676" s="297"/>
      <c r="CH676" s="284"/>
      <c r="CI676" s="352"/>
      <c r="CJ676" s="298"/>
      <c r="CK676" s="297"/>
      <c r="CL676" s="284"/>
      <c r="CM676" s="352"/>
      <c r="CN676" s="298"/>
      <c r="CO676" s="297"/>
      <c r="CP676" s="284"/>
      <c r="CQ676" s="352"/>
      <c r="CR676" s="298"/>
      <c r="CS676" s="297"/>
      <c r="CT676" s="284"/>
      <c r="CU676" s="352"/>
      <c r="CV676" s="352"/>
      <c r="CW676" s="298"/>
      <c r="CX676" s="297"/>
      <c r="CY676" s="284"/>
      <c r="CZ676" s="352"/>
      <c r="DA676" s="352"/>
      <c r="DB676" s="298"/>
      <c r="DC676" s="297"/>
      <c r="DD676" s="284"/>
      <c r="DE676" s="352"/>
      <c r="DF676" s="352"/>
      <c r="DG676" s="298"/>
      <c r="DH676" s="320">
        <v>1</v>
      </c>
      <c r="DI676" s="319">
        <v>0</v>
      </c>
      <c r="DJ676" s="163">
        <v>14</v>
      </c>
      <c r="DK676" s="163">
        <v>14</v>
      </c>
      <c r="DL676" s="163">
        <v>0</v>
      </c>
      <c r="DM676" s="163">
        <v>4</v>
      </c>
      <c r="DN676" s="163">
        <v>3</v>
      </c>
      <c r="DO676" s="163">
        <v>0</v>
      </c>
      <c r="DP676" s="165">
        <v>79.099999999999994</v>
      </c>
      <c r="DQ676" s="165">
        <v>79.099998474121094</v>
      </c>
      <c r="DR676" s="165"/>
      <c r="DS676" s="163">
        <v>319</v>
      </c>
      <c r="DT676" s="163">
        <v>57</v>
      </c>
      <c r="DU676" s="163">
        <v>28</v>
      </c>
      <c r="DV676" s="163">
        <v>27</v>
      </c>
      <c r="DW676" s="163">
        <v>9</v>
      </c>
      <c r="DX676" s="163">
        <v>27</v>
      </c>
      <c r="DY676" s="163">
        <v>0</v>
      </c>
      <c r="DZ676" s="163">
        <v>4</v>
      </c>
      <c r="EA676" s="163">
        <v>2</v>
      </c>
      <c r="EB676" s="163">
        <v>0</v>
      </c>
      <c r="EC676" s="163">
        <v>69</v>
      </c>
      <c r="ED676" s="165">
        <v>7.82773159429287</v>
      </c>
      <c r="EE676" s="165">
        <v>3.06302540646243</v>
      </c>
      <c r="EF676" s="165">
        <v>1.0210084688208101</v>
      </c>
      <c r="EG676" s="165">
        <v>6.4663869691984601</v>
      </c>
      <c r="EH676" s="166">
        <v>1.0588235972956499</v>
      </c>
      <c r="EI676" s="165">
        <v>84.5825763741759</v>
      </c>
      <c r="EJ676" s="164">
        <v>0.19791666666666599</v>
      </c>
      <c r="EK676" s="164">
        <v>0.22857142857142801</v>
      </c>
      <c r="EL676" s="283">
        <v>0.39269406299999998</v>
      </c>
      <c r="EM676" s="283">
        <v>0.178082191</v>
      </c>
      <c r="EN676" s="283">
        <v>0.42922374400000002</v>
      </c>
      <c r="EO676" s="283">
        <v>7.3059360000000004E-2</v>
      </c>
      <c r="EP676" s="283">
        <v>0.42009131999999999</v>
      </c>
      <c r="EQ676" s="283">
        <v>0.11019056000000001</v>
      </c>
      <c r="ER676" s="165">
        <v>0.130815808680077</v>
      </c>
      <c r="ES676" s="166">
        <v>3.06302540646243</v>
      </c>
      <c r="ET676" s="166">
        <v>3.57</v>
      </c>
      <c r="EU676" s="166">
        <v>4.0742517163613599</v>
      </c>
      <c r="EV676" s="166">
        <v>4.3911158420091301</v>
      </c>
      <c r="EW676" s="166">
        <v>4.3344482072082098</v>
      </c>
      <c r="EX676" s="289">
        <v>1.0739927291870099</v>
      </c>
    </row>
    <row r="677" spans="1:272" ht="13" customHeight="1">
      <c r="A677" s="160" t="s">
        <v>276</v>
      </c>
      <c r="B677" s="160">
        <v>12699</v>
      </c>
      <c r="C677" s="160">
        <v>27646</v>
      </c>
      <c r="D677" s="160">
        <v>682847</v>
      </c>
      <c r="E677" s="160" t="s">
        <v>438</v>
      </c>
      <c r="G677" s="175"/>
      <c r="H677" s="162" t="s">
        <v>2860</v>
      </c>
      <c r="I677" s="162" t="s">
        <v>3566</v>
      </c>
      <c r="J677" s="160">
        <v>25</v>
      </c>
      <c r="K677" s="161">
        <v>1</v>
      </c>
      <c r="Z677" s="163"/>
      <c r="AS677" s="283"/>
      <c r="AT677" s="283"/>
      <c r="AU677" s="283"/>
      <c r="AV677" s="283"/>
      <c r="AW677" s="283"/>
      <c r="AX677" s="283"/>
      <c r="AY677" s="363"/>
      <c r="AZ677" s="283"/>
      <c r="BA677" s="283"/>
      <c r="BB677" s="283"/>
      <c r="BC677" s="283"/>
      <c r="BD677" s="164"/>
      <c r="BE677" s="164"/>
      <c r="BF677" s="164"/>
      <c r="BG677" s="164"/>
      <c r="BH677" s="164"/>
      <c r="BI677" s="164"/>
      <c r="BJ677" s="165"/>
      <c r="BK677" s="164"/>
      <c r="BL677" s="165"/>
      <c r="BM677" s="165"/>
      <c r="BN677" s="165"/>
      <c r="BO677" s="165"/>
      <c r="BP677" s="165"/>
      <c r="BQ677" s="165"/>
      <c r="BR677" s="165"/>
      <c r="BS677" s="289"/>
      <c r="BT677" s="297">
        <v>37</v>
      </c>
      <c r="BU677" s="284">
        <v>135.19999999999999</v>
      </c>
      <c r="BV677" s="298">
        <v>0</v>
      </c>
      <c r="BW677" s="297"/>
      <c r="BX677" s="297"/>
      <c r="BY677" s="297"/>
      <c r="BZ677" s="297"/>
      <c r="CA677" s="284"/>
      <c r="CB677" s="298"/>
      <c r="CC677" s="297"/>
      <c r="CD677" s="284"/>
      <c r="CE677" s="352"/>
      <c r="CF677" s="298"/>
      <c r="CG677" s="297"/>
      <c r="CH677" s="284"/>
      <c r="CI677" s="352"/>
      <c r="CJ677" s="298"/>
      <c r="CK677" s="297"/>
      <c r="CL677" s="284"/>
      <c r="CM677" s="352"/>
      <c r="CN677" s="298"/>
      <c r="CO677" s="297"/>
      <c r="CP677" s="284"/>
      <c r="CQ677" s="352"/>
      <c r="CR677" s="298"/>
      <c r="CS677" s="297"/>
      <c r="CT677" s="284"/>
      <c r="CU677" s="352"/>
      <c r="CV677" s="352"/>
      <c r="CW677" s="298"/>
      <c r="CX677" s="297"/>
      <c r="CY677" s="284"/>
      <c r="CZ677" s="352"/>
      <c r="DA677" s="352"/>
      <c r="DB677" s="298"/>
      <c r="DC677" s="297"/>
      <c r="DD677" s="284"/>
      <c r="DE677" s="352"/>
      <c r="DF677" s="352"/>
      <c r="DG677" s="298"/>
      <c r="DH677" s="320">
        <v>0</v>
      </c>
      <c r="DI677" s="319">
        <v>0</v>
      </c>
      <c r="DJ677" s="163">
        <v>37</v>
      </c>
      <c r="DK677" s="163">
        <v>15</v>
      </c>
      <c r="DL677" s="163">
        <v>0</v>
      </c>
      <c r="DM677" s="163">
        <v>7</v>
      </c>
      <c r="DN677" s="163">
        <v>6</v>
      </c>
      <c r="DO677" s="163">
        <v>1</v>
      </c>
      <c r="DP677" s="165">
        <v>135.19999999999999</v>
      </c>
      <c r="DQ677" s="165">
        <v>86.199996948242102</v>
      </c>
      <c r="DR677" s="165">
        <v>49</v>
      </c>
      <c r="DS677" s="163">
        <v>556</v>
      </c>
      <c r="DT677" s="163">
        <v>109</v>
      </c>
      <c r="DU677" s="163">
        <v>56</v>
      </c>
      <c r="DV677" s="163">
        <v>50</v>
      </c>
      <c r="DW677" s="163">
        <v>16</v>
      </c>
      <c r="DX677" s="163">
        <v>42</v>
      </c>
      <c r="DY677" s="163">
        <v>3</v>
      </c>
      <c r="DZ677" s="163">
        <v>9</v>
      </c>
      <c r="EA677" s="163">
        <v>2</v>
      </c>
      <c r="EB677" s="163">
        <v>1</v>
      </c>
      <c r="EC677" s="163">
        <v>107</v>
      </c>
      <c r="ED677" s="165">
        <v>7.0982804309310898</v>
      </c>
      <c r="EE677" s="165">
        <v>2.7862409168140698</v>
      </c>
      <c r="EF677" s="165">
        <v>1.0614251111672599</v>
      </c>
      <c r="EG677" s="165">
        <v>7.230958569827</v>
      </c>
      <c r="EH677" s="166">
        <v>1.11302216518234</v>
      </c>
      <c r="EI677" s="165">
        <v>86.422859958318298</v>
      </c>
      <c r="EJ677" s="164">
        <v>0.21584158415841501</v>
      </c>
      <c r="EK677" s="164">
        <v>0.24345549738219799</v>
      </c>
      <c r="EL677" s="283">
        <v>0.39698492400000002</v>
      </c>
      <c r="EM677" s="283">
        <v>0.18090452200000001</v>
      </c>
      <c r="EN677" s="283">
        <v>0.42211055200000003</v>
      </c>
      <c r="EO677" s="283">
        <v>8.7939699999999996E-2</v>
      </c>
      <c r="EP677" s="283">
        <v>0.37688442</v>
      </c>
      <c r="EQ677" s="283">
        <v>8.8070830000000003E-2</v>
      </c>
      <c r="ER677" s="165">
        <v>1.1163261857195901</v>
      </c>
      <c r="ES677" s="166">
        <v>3.3169534723976999</v>
      </c>
      <c r="ET677" s="166">
        <v>4.28</v>
      </c>
      <c r="EU677" s="166">
        <v>4.2502267672816698</v>
      </c>
      <c r="EV677" s="166">
        <v>4.5895412896295804</v>
      </c>
      <c r="EW677" s="166">
        <v>4.3781889361270698</v>
      </c>
      <c r="EX677" s="289">
        <v>0.97043865919113104</v>
      </c>
    </row>
    <row r="678" spans="1:272" ht="13" customHeight="1">
      <c r="A678" s="160" t="s">
        <v>276</v>
      </c>
      <c r="B678" s="160">
        <v>10627</v>
      </c>
      <c r="C678" s="160">
        <v>19959</v>
      </c>
      <c r="D678" s="160">
        <v>666200</v>
      </c>
      <c r="E678" s="160" t="s">
        <v>686</v>
      </c>
      <c r="G678" s="175"/>
      <c r="H678" s="168" t="s">
        <v>1188</v>
      </c>
      <c r="I678" s="169" t="s">
        <v>225</v>
      </c>
      <c r="J678" s="170">
        <v>26</v>
      </c>
      <c r="K678" s="161">
        <v>1</v>
      </c>
      <c r="M678" s="184" t="s">
        <v>46</v>
      </c>
      <c r="Z678" s="163"/>
      <c r="AS678" s="283"/>
      <c r="AT678" s="283"/>
      <c r="AU678" s="283"/>
      <c r="AV678" s="283"/>
      <c r="AW678" s="283"/>
      <c r="AX678" s="283"/>
      <c r="AY678" s="363"/>
      <c r="AZ678" s="283"/>
      <c r="BA678" s="283"/>
      <c r="BB678" s="283"/>
      <c r="BC678" s="283"/>
      <c r="BD678" s="164"/>
      <c r="BE678" s="164"/>
      <c r="BF678" s="164"/>
      <c r="BG678" s="164"/>
      <c r="BH678" s="164"/>
      <c r="BI678" s="164"/>
      <c r="BJ678" s="165"/>
      <c r="BK678" s="164"/>
      <c r="BL678" s="165"/>
      <c r="BM678" s="165"/>
      <c r="BN678" s="165"/>
      <c r="BO678" s="165"/>
      <c r="BP678" s="165"/>
      <c r="BQ678" s="165"/>
      <c r="BR678" s="165"/>
      <c r="BS678" s="289"/>
      <c r="BT678" s="297">
        <v>12</v>
      </c>
      <c r="BU678" s="284">
        <v>66.2</v>
      </c>
      <c r="BV678" s="298">
        <v>3</v>
      </c>
      <c r="BW678" s="297"/>
      <c r="BX678" s="297"/>
      <c r="BY678" s="297"/>
      <c r="BZ678" s="297"/>
      <c r="CA678" s="284"/>
      <c r="CB678" s="298"/>
      <c r="CC678" s="297"/>
      <c r="CD678" s="284"/>
      <c r="CE678" s="352"/>
      <c r="CF678" s="298"/>
      <c r="CG678" s="297"/>
      <c r="CH678" s="284"/>
      <c r="CI678" s="352"/>
      <c r="CJ678" s="298"/>
      <c r="CK678" s="297"/>
      <c r="CL678" s="284"/>
      <c r="CM678" s="352"/>
      <c r="CN678" s="298"/>
      <c r="CO678" s="297"/>
      <c r="CP678" s="284"/>
      <c r="CQ678" s="352"/>
      <c r="CR678" s="298"/>
      <c r="CS678" s="297"/>
      <c r="CT678" s="284"/>
      <c r="CU678" s="352"/>
      <c r="CV678" s="352"/>
      <c r="CW678" s="298"/>
      <c r="CX678" s="297"/>
      <c r="CY678" s="284"/>
      <c r="CZ678" s="352"/>
      <c r="DA678" s="352"/>
      <c r="DB678" s="298"/>
      <c r="DC678" s="297"/>
      <c r="DD678" s="284"/>
      <c r="DE678" s="352"/>
      <c r="DF678" s="352"/>
      <c r="DG678" s="298"/>
      <c r="DH678" s="320">
        <v>3</v>
      </c>
      <c r="DI678" s="319">
        <v>0</v>
      </c>
      <c r="DJ678" s="163">
        <v>12</v>
      </c>
      <c r="DK678" s="163">
        <v>12</v>
      </c>
      <c r="DL678" s="163">
        <v>0</v>
      </c>
      <c r="DM678" s="163">
        <v>3</v>
      </c>
      <c r="DN678" s="163">
        <v>6</v>
      </c>
      <c r="DO678" s="163">
        <v>0</v>
      </c>
      <c r="DP678" s="165">
        <v>66.2</v>
      </c>
      <c r="DQ678" s="165">
        <v>66.199996948242102</v>
      </c>
      <c r="DR678" s="165"/>
      <c r="DS678" s="163">
        <v>274</v>
      </c>
      <c r="DT678" s="163">
        <v>61</v>
      </c>
      <c r="DU678" s="163">
        <v>37</v>
      </c>
      <c r="DV678" s="163">
        <v>37</v>
      </c>
      <c r="DW678" s="163">
        <v>9</v>
      </c>
      <c r="DX678" s="163">
        <v>22</v>
      </c>
      <c r="DY678" s="163">
        <v>0</v>
      </c>
      <c r="DZ678" s="163">
        <v>2</v>
      </c>
      <c r="EA678" s="163">
        <v>3</v>
      </c>
      <c r="EB678" s="163">
        <v>0</v>
      </c>
      <c r="EC678" s="163">
        <v>58</v>
      </c>
      <c r="ED678" s="165">
        <v>7.8300002986908002</v>
      </c>
      <c r="EE678" s="165">
        <v>2.9700001132965101</v>
      </c>
      <c r="EF678" s="165">
        <v>1.21500004634857</v>
      </c>
      <c r="EG678" s="165">
        <v>8.2350003141403292</v>
      </c>
      <c r="EH678" s="166">
        <v>1.2450000474929801</v>
      </c>
      <c r="EI678" s="165">
        <v>96.670549894178095</v>
      </c>
      <c r="EJ678" s="164">
        <v>0.24399999999999999</v>
      </c>
      <c r="EK678" s="164">
        <v>0.28415300546448002</v>
      </c>
      <c r="EL678" s="283">
        <v>0.37037037</v>
      </c>
      <c r="EM678" s="283">
        <v>0.22751322700000001</v>
      </c>
      <c r="EN678" s="283">
        <v>0.40211640199999998</v>
      </c>
      <c r="EO678" s="283">
        <v>9.8958329999999997E-2</v>
      </c>
      <c r="EP678" s="283">
        <v>0.41145832999999998</v>
      </c>
      <c r="EQ678" s="283">
        <v>0.13745387000000001</v>
      </c>
      <c r="ER678" s="165">
        <v>-0.64092428441219496</v>
      </c>
      <c r="ES678" s="166">
        <v>4.9950001905441299</v>
      </c>
      <c r="ET678" s="166">
        <v>4.55</v>
      </c>
      <c r="EU678" s="166">
        <v>4.2616886747360203</v>
      </c>
      <c r="EV678" s="166">
        <v>4.2304885638255998</v>
      </c>
      <c r="EW678" s="166">
        <v>4.33384749158005</v>
      </c>
      <c r="EX678" s="289">
        <v>0.69608551263809204</v>
      </c>
    </row>
    <row r="679" spans="1:272" ht="13" customHeight="1">
      <c r="A679" s="160" t="s">
        <v>276</v>
      </c>
      <c r="B679" s="160">
        <v>11526</v>
      </c>
      <c r="C679" s="160">
        <v>20373</v>
      </c>
      <c r="D679" s="160">
        <v>662253</v>
      </c>
      <c r="E679" s="160" t="s">
        <v>598</v>
      </c>
      <c r="G679" s="175"/>
      <c r="H679" s="162" t="s">
        <v>928</v>
      </c>
      <c r="I679" s="162" t="s">
        <v>621</v>
      </c>
      <c r="J679" s="161">
        <v>25</v>
      </c>
      <c r="K679" s="161">
        <v>1</v>
      </c>
      <c r="M679" s="184" t="s">
        <v>837</v>
      </c>
      <c r="Z679" s="163"/>
      <c r="AS679" s="283"/>
      <c r="AT679" s="283"/>
      <c r="AU679" s="283"/>
      <c r="AV679" s="283"/>
      <c r="AW679" s="283"/>
      <c r="AX679" s="283"/>
      <c r="AY679" s="363"/>
      <c r="AZ679" s="283"/>
      <c r="BA679" s="283"/>
      <c r="BB679" s="283"/>
      <c r="BC679" s="283"/>
      <c r="BD679" s="164"/>
      <c r="BE679" s="164"/>
      <c r="BF679" s="164"/>
      <c r="BG679" s="164"/>
      <c r="BH679" s="164"/>
      <c r="BI679" s="164"/>
      <c r="BJ679" s="165"/>
      <c r="BK679" s="164"/>
      <c r="BL679" s="165"/>
      <c r="BM679" s="165"/>
      <c r="BN679" s="165"/>
      <c r="BO679" s="165"/>
      <c r="BP679" s="165"/>
      <c r="BQ679" s="165"/>
      <c r="BR679" s="165"/>
      <c r="BS679" s="289"/>
      <c r="BT679" s="297">
        <v>60</v>
      </c>
      <c r="BU679" s="284">
        <v>59.1</v>
      </c>
      <c r="BV679" s="298">
        <v>0</v>
      </c>
      <c r="BW679" s="297"/>
      <c r="BX679" s="297"/>
      <c r="BY679" s="297"/>
      <c r="BZ679" s="297"/>
      <c r="CA679" s="284"/>
      <c r="CB679" s="298"/>
      <c r="CC679" s="297"/>
      <c r="CD679" s="284"/>
      <c r="CE679" s="352"/>
      <c r="CF679" s="298"/>
      <c r="CG679" s="297"/>
      <c r="CH679" s="284"/>
      <c r="CI679" s="352"/>
      <c r="CJ679" s="298"/>
      <c r="CK679" s="297"/>
      <c r="CL679" s="284"/>
      <c r="CM679" s="352"/>
      <c r="CN679" s="298"/>
      <c r="CO679" s="297"/>
      <c r="CP679" s="284"/>
      <c r="CQ679" s="352"/>
      <c r="CR679" s="298"/>
      <c r="CS679" s="297"/>
      <c r="CT679" s="284"/>
      <c r="CU679" s="352"/>
      <c r="CV679" s="352"/>
      <c r="CW679" s="298"/>
      <c r="CX679" s="297"/>
      <c r="CY679" s="284"/>
      <c r="CZ679" s="352"/>
      <c r="DA679" s="352"/>
      <c r="DB679" s="298"/>
      <c r="DC679" s="297"/>
      <c r="DD679" s="284"/>
      <c r="DE679" s="352"/>
      <c r="DF679" s="352"/>
      <c r="DG679" s="298"/>
      <c r="DH679" s="320">
        <v>0</v>
      </c>
      <c r="DI679" s="319">
        <v>0</v>
      </c>
      <c r="DJ679" s="163">
        <v>60</v>
      </c>
      <c r="DK679" s="163">
        <v>0</v>
      </c>
      <c r="DL679" s="163">
        <v>0</v>
      </c>
      <c r="DM679" s="163">
        <v>3</v>
      </c>
      <c r="DN679" s="163">
        <v>7</v>
      </c>
      <c r="DO679" s="163">
        <v>22</v>
      </c>
      <c r="DP679" s="165">
        <v>59.1</v>
      </c>
      <c r="DQ679" s="165"/>
      <c r="DR679" s="165">
        <v>59.099998474121001</v>
      </c>
      <c r="DS679" s="163">
        <v>232</v>
      </c>
      <c r="DT679" s="163">
        <v>31</v>
      </c>
      <c r="DU679" s="163">
        <v>16</v>
      </c>
      <c r="DV679" s="163">
        <v>14</v>
      </c>
      <c r="DW679" s="163">
        <v>6</v>
      </c>
      <c r="DX679" s="163">
        <v>26</v>
      </c>
      <c r="DY679" s="163">
        <v>3</v>
      </c>
      <c r="DZ679" s="163">
        <v>3</v>
      </c>
      <c r="EA679" s="163">
        <v>3</v>
      </c>
      <c r="EB679" s="163">
        <v>1</v>
      </c>
      <c r="EC679" s="163">
        <v>77</v>
      </c>
      <c r="ED679" s="165">
        <v>11.6797770330544</v>
      </c>
      <c r="EE679" s="165">
        <v>3.94382081635605</v>
      </c>
      <c r="EF679" s="165">
        <v>0.91011249608216604</v>
      </c>
      <c r="EG679" s="165">
        <v>4.7022478964245202</v>
      </c>
      <c r="EH679" s="166">
        <v>0.96067430142006405</v>
      </c>
      <c r="EI679" s="165">
        <v>76.742063246519706</v>
      </c>
      <c r="EJ679" s="164">
        <v>0.152709359605911</v>
      </c>
      <c r="EK679" s="164">
        <v>0.20833333333333301</v>
      </c>
      <c r="EL679" s="283">
        <v>0.52380952300000005</v>
      </c>
      <c r="EM679" s="283">
        <v>0.18253968200000001</v>
      </c>
      <c r="EN679" s="283">
        <v>0.29365079300000002</v>
      </c>
      <c r="EO679" s="283">
        <v>8.7301589999999998E-2</v>
      </c>
      <c r="EP679" s="283">
        <v>0.33333332999999998</v>
      </c>
      <c r="EQ679" s="283">
        <v>0.17121849</v>
      </c>
      <c r="ER679" s="165">
        <v>-0.46841488854173802</v>
      </c>
      <c r="ES679" s="166">
        <v>2.1235958241917201</v>
      </c>
      <c r="ET679" s="166">
        <v>2.92</v>
      </c>
      <c r="EU679" s="166">
        <v>3.3520819192040401</v>
      </c>
      <c r="EV679" s="166">
        <v>2.9804171079833699</v>
      </c>
      <c r="EW679" s="166">
        <v>2.9419391484430499</v>
      </c>
      <c r="EX679" s="289">
        <v>0.65629595518112105</v>
      </c>
    </row>
    <row r="680" spans="1:272" ht="13" customHeight="1">
      <c r="A680" s="160" t="s">
        <v>276</v>
      </c>
      <c r="B680" s="160">
        <v>11251</v>
      </c>
      <c r="C680" s="160">
        <v>11156</v>
      </c>
      <c r="D680" s="160">
        <v>518876</v>
      </c>
      <c r="E680" s="160" t="s">
        <v>45</v>
      </c>
      <c r="G680" s="175"/>
      <c r="H680" s="168" t="s">
        <v>275</v>
      </c>
      <c r="I680" s="169" t="s">
        <v>1255</v>
      </c>
      <c r="J680" s="170">
        <v>35</v>
      </c>
      <c r="K680" s="161">
        <v>1</v>
      </c>
      <c r="M680" s="184" t="s">
        <v>837</v>
      </c>
      <c r="Z680" s="163"/>
      <c r="AS680" s="283"/>
      <c r="AT680" s="283"/>
      <c r="AU680" s="283"/>
      <c r="AV680" s="283"/>
      <c r="AW680" s="283"/>
      <c r="AX680" s="283"/>
      <c r="AY680" s="363"/>
      <c r="AZ680" s="283"/>
      <c r="BA680" s="283"/>
      <c r="BB680" s="283"/>
      <c r="BC680" s="283"/>
      <c r="BD680" s="164"/>
      <c r="BE680" s="164"/>
      <c r="BF680" s="164"/>
      <c r="BG680" s="164"/>
      <c r="BH680" s="164"/>
      <c r="BI680" s="164"/>
      <c r="BJ680" s="165"/>
      <c r="BK680" s="164"/>
      <c r="BL680" s="165"/>
      <c r="BM680" s="165"/>
      <c r="BN680" s="165"/>
      <c r="BO680" s="165"/>
      <c r="BP680" s="165"/>
      <c r="BQ680" s="165"/>
      <c r="BR680" s="165"/>
      <c r="BS680" s="289"/>
      <c r="BT680" s="297">
        <v>13</v>
      </c>
      <c r="BU680" s="284">
        <v>73.2</v>
      </c>
      <c r="BV680" s="298">
        <v>-2</v>
      </c>
      <c r="BW680" s="297"/>
      <c r="BX680" s="297"/>
      <c r="BY680" s="297"/>
      <c r="BZ680" s="297"/>
      <c r="CA680" s="284"/>
      <c r="CB680" s="298"/>
      <c r="CC680" s="297"/>
      <c r="CD680" s="284"/>
      <c r="CE680" s="352"/>
      <c r="CF680" s="298"/>
      <c r="CG680" s="297"/>
      <c r="CH680" s="284"/>
      <c r="CI680" s="352"/>
      <c r="CJ680" s="298"/>
      <c r="CK680" s="297"/>
      <c r="CL680" s="284"/>
      <c r="CM680" s="352"/>
      <c r="CN680" s="298"/>
      <c r="CO680" s="297"/>
      <c r="CP680" s="284"/>
      <c r="CQ680" s="352"/>
      <c r="CR680" s="298"/>
      <c r="CS680" s="297"/>
      <c r="CT680" s="284"/>
      <c r="CU680" s="352"/>
      <c r="CV680" s="352"/>
      <c r="CW680" s="298"/>
      <c r="CX680" s="297"/>
      <c r="CY680" s="284"/>
      <c r="CZ680" s="352"/>
      <c r="DA680" s="352"/>
      <c r="DB680" s="298"/>
      <c r="DC680" s="297"/>
      <c r="DD680" s="284"/>
      <c r="DE680" s="352"/>
      <c r="DF680" s="352"/>
      <c r="DG680" s="298"/>
      <c r="DH680" s="320">
        <v>-2</v>
      </c>
      <c r="DI680" s="319">
        <v>0</v>
      </c>
      <c r="DJ680" s="163">
        <v>13</v>
      </c>
      <c r="DK680" s="163">
        <v>13</v>
      </c>
      <c r="DL680" s="163">
        <v>0</v>
      </c>
      <c r="DM680" s="163">
        <v>5</v>
      </c>
      <c r="DN680" s="163">
        <v>1</v>
      </c>
      <c r="DO680" s="163">
        <v>0</v>
      </c>
      <c r="DP680" s="165">
        <v>73.2</v>
      </c>
      <c r="DQ680" s="165">
        <v>73.199996948242102</v>
      </c>
      <c r="DR680" s="165"/>
      <c r="DS680" s="163">
        <v>300</v>
      </c>
      <c r="DT680" s="163">
        <v>67</v>
      </c>
      <c r="DU680" s="163">
        <v>35</v>
      </c>
      <c r="DV680" s="163">
        <v>33</v>
      </c>
      <c r="DW680" s="163">
        <v>11</v>
      </c>
      <c r="DX680" s="163">
        <v>19</v>
      </c>
      <c r="DY680" s="163">
        <v>0</v>
      </c>
      <c r="DZ680" s="163">
        <v>2</v>
      </c>
      <c r="EA680" s="163">
        <v>1</v>
      </c>
      <c r="EB680" s="163">
        <v>2</v>
      </c>
      <c r="EC680" s="163">
        <v>63</v>
      </c>
      <c r="ED680" s="165">
        <v>7.6968328448967096</v>
      </c>
      <c r="EE680" s="165">
        <v>2.3212670484609101</v>
      </c>
      <c r="EF680" s="165">
        <v>1.34389144910895</v>
      </c>
      <c r="EG680" s="165">
        <v>8.1855206445726996</v>
      </c>
      <c r="EH680" s="166">
        <v>1.1674208547815099</v>
      </c>
      <c r="EI680" s="165">
        <v>90.646756373152897</v>
      </c>
      <c r="EJ680" s="164">
        <v>0.24014336917562701</v>
      </c>
      <c r="EK680" s="164">
        <v>0.27317073170731698</v>
      </c>
      <c r="EL680" s="283">
        <v>0.424528301</v>
      </c>
      <c r="EM680" s="283">
        <v>0.21226415000000001</v>
      </c>
      <c r="EN680" s="283">
        <v>0.36320754700000002</v>
      </c>
      <c r="EO680" s="283">
        <v>0.10648148</v>
      </c>
      <c r="EP680" s="283">
        <v>0.40740741000000003</v>
      </c>
      <c r="EQ680" s="283">
        <v>9.2738409999999993E-2</v>
      </c>
      <c r="ER680" s="165">
        <v>0.28831080436324902</v>
      </c>
      <c r="ES680" s="166">
        <v>4.0316743473268497</v>
      </c>
      <c r="ET680" s="166">
        <v>4.93</v>
      </c>
      <c r="EU680" s="166">
        <v>4.2526615211339296</v>
      </c>
      <c r="EV680" s="166">
        <v>3.8920112532839202</v>
      </c>
      <c r="EW680" s="166">
        <v>4.0901490265457703</v>
      </c>
      <c r="EX680" s="289">
        <v>0.650806725025177</v>
      </c>
    </row>
    <row r="681" spans="1:272" ht="13" customHeight="1">
      <c r="A681" s="160" t="s">
        <v>276</v>
      </c>
      <c r="B681" s="160">
        <v>12169</v>
      </c>
      <c r="C681" s="160">
        <v>27572</v>
      </c>
      <c r="D681" s="160">
        <v>669387</v>
      </c>
      <c r="E681" s="160" t="s">
        <v>438</v>
      </c>
      <c r="G681" s="175"/>
      <c r="H681" s="162" t="s">
        <v>3559</v>
      </c>
      <c r="I681" s="162" t="s">
        <v>3560</v>
      </c>
      <c r="J681" s="160">
        <v>25</v>
      </c>
      <c r="K681" s="161">
        <v>1</v>
      </c>
      <c r="Z681" s="163"/>
      <c r="AS681" s="283"/>
      <c r="AT681" s="283"/>
      <c r="AU681" s="283"/>
      <c r="AV681" s="283"/>
      <c r="AW681" s="283"/>
      <c r="AX681" s="283"/>
      <c r="AY681" s="363"/>
      <c r="AZ681" s="283"/>
      <c r="BA681" s="283"/>
      <c r="BB681" s="283"/>
      <c r="BC681" s="283"/>
      <c r="BD681" s="164"/>
      <c r="BE681" s="164"/>
      <c r="BF681" s="164"/>
      <c r="BG681" s="164"/>
      <c r="BH681" s="164"/>
      <c r="BI681" s="164"/>
      <c r="BJ681" s="165"/>
      <c r="BK681" s="164"/>
      <c r="BL681" s="165"/>
      <c r="BM681" s="165"/>
      <c r="BN681" s="165"/>
      <c r="BO681" s="165"/>
      <c r="BP681" s="165"/>
      <c r="BQ681" s="165"/>
      <c r="BR681" s="165"/>
      <c r="BS681" s="289"/>
      <c r="BT681" s="297">
        <v>39</v>
      </c>
      <c r="BU681" s="284">
        <v>50.1</v>
      </c>
      <c r="BV681" s="298">
        <v>-1</v>
      </c>
      <c r="BW681" s="297"/>
      <c r="BX681" s="297"/>
      <c r="BY681" s="297"/>
      <c r="BZ681" s="297"/>
      <c r="CA681" s="284"/>
      <c r="CB681" s="298"/>
      <c r="CC681" s="297"/>
      <c r="CD681" s="284"/>
      <c r="CE681" s="352"/>
      <c r="CF681" s="298"/>
      <c r="CG681" s="297"/>
      <c r="CH681" s="284"/>
      <c r="CI681" s="352"/>
      <c r="CJ681" s="298"/>
      <c r="CK681" s="297"/>
      <c r="CL681" s="284"/>
      <c r="CM681" s="352"/>
      <c r="CN681" s="298"/>
      <c r="CO681" s="297"/>
      <c r="CP681" s="284"/>
      <c r="CQ681" s="352"/>
      <c r="CR681" s="298"/>
      <c r="CS681" s="297"/>
      <c r="CT681" s="284"/>
      <c r="CU681" s="352"/>
      <c r="CV681" s="352"/>
      <c r="CW681" s="298"/>
      <c r="CX681" s="297"/>
      <c r="CY681" s="284"/>
      <c r="CZ681" s="352"/>
      <c r="DA681" s="352"/>
      <c r="DB681" s="298"/>
      <c r="DC681" s="297"/>
      <c r="DD681" s="284"/>
      <c r="DE681" s="352"/>
      <c r="DF681" s="352"/>
      <c r="DG681" s="298"/>
      <c r="DH681" s="320">
        <v>-1</v>
      </c>
      <c r="DI681" s="319">
        <v>0</v>
      </c>
      <c r="DJ681" s="163">
        <v>40</v>
      </c>
      <c r="DK681" s="163">
        <v>4</v>
      </c>
      <c r="DL681" s="163">
        <v>0</v>
      </c>
      <c r="DM681" s="163">
        <v>5</v>
      </c>
      <c r="DN681" s="163">
        <v>5</v>
      </c>
      <c r="DO681" s="163">
        <v>0</v>
      </c>
      <c r="DP681" s="165">
        <v>50.2</v>
      </c>
      <c r="DQ681" s="165">
        <v>6.0999999046325604</v>
      </c>
      <c r="DR681" s="165">
        <v>44.099998474121001</v>
      </c>
      <c r="DS681" s="163">
        <v>209</v>
      </c>
      <c r="DT681" s="163">
        <v>41</v>
      </c>
      <c r="DU681" s="163">
        <v>22</v>
      </c>
      <c r="DV681" s="163">
        <v>19</v>
      </c>
      <c r="DW681" s="163">
        <v>3</v>
      </c>
      <c r="DX681" s="163">
        <v>19</v>
      </c>
      <c r="DY681" s="163">
        <v>1</v>
      </c>
      <c r="DZ681" s="163">
        <v>2</v>
      </c>
      <c r="EA681" s="163">
        <v>1</v>
      </c>
      <c r="EB681" s="163">
        <v>0</v>
      </c>
      <c r="EC681" s="163">
        <v>46</v>
      </c>
      <c r="ED681" s="165">
        <v>8.1710530417117599</v>
      </c>
      <c r="EE681" s="165">
        <v>3.3750001694026799</v>
      </c>
      <c r="EF681" s="165">
        <v>0.53289476358989696</v>
      </c>
      <c r="EG681" s="165">
        <v>7.2828951023952602</v>
      </c>
      <c r="EH681" s="166">
        <v>1.18421058575532</v>
      </c>
      <c r="EI681" s="165">
        <v>91.950429034918898</v>
      </c>
      <c r="EJ681" s="164">
        <v>0.21808510638297801</v>
      </c>
      <c r="EK681" s="164">
        <v>0.27338129496402802</v>
      </c>
      <c r="EL681" s="283">
        <v>0.46099290700000001</v>
      </c>
      <c r="EM681" s="283">
        <v>0.16312056699999999</v>
      </c>
      <c r="EN681" s="283">
        <v>0.375886524</v>
      </c>
      <c r="EO681" s="283">
        <v>2.8169010000000001E-2</v>
      </c>
      <c r="EP681" s="283">
        <v>0.35211268000000001</v>
      </c>
      <c r="EQ681" s="283">
        <v>0.10841984</v>
      </c>
      <c r="ER681" s="165">
        <v>-0.73914907206863101</v>
      </c>
      <c r="ES681" s="166">
        <v>3.3750001694026799</v>
      </c>
      <c r="ET681" s="166">
        <v>3.41</v>
      </c>
      <c r="EU681" s="166">
        <v>3.3640570639242999</v>
      </c>
      <c r="EV681" s="166">
        <v>4.1760618516488099</v>
      </c>
      <c r="EW681" s="166">
        <v>3.9617389554361302</v>
      </c>
      <c r="EX681" s="289">
        <v>0.61669455468654599</v>
      </c>
    </row>
    <row r="682" spans="1:272" ht="13" customHeight="1">
      <c r="A682" s="160" t="s">
        <v>276</v>
      </c>
      <c r="B682" s="160">
        <v>10412</v>
      </c>
      <c r="C682" s="160">
        <v>17282</v>
      </c>
      <c r="D682" s="160">
        <v>656629</v>
      </c>
      <c r="E682" s="160" t="s">
        <v>3331</v>
      </c>
      <c r="G682" s="175"/>
      <c r="H682" s="162" t="s">
        <v>2307</v>
      </c>
      <c r="I682" s="162" t="s">
        <v>596</v>
      </c>
      <c r="J682" s="161">
        <v>28</v>
      </c>
      <c r="K682" s="161">
        <v>1</v>
      </c>
      <c r="M682" s="184" t="s">
        <v>837</v>
      </c>
      <c r="Z682" s="163"/>
      <c r="AS682" s="283"/>
      <c r="AT682" s="283"/>
      <c r="AU682" s="283"/>
      <c r="AV682" s="283"/>
      <c r="AW682" s="283"/>
      <c r="AX682" s="283"/>
      <c r="AY682" s="363"/>
      <c r="AZ682" s="283"/>
      <c r="BA682" s="283"/>
      <c r="BB682" s="283"/>
      <c r="BC682" s="283"/>
      <c r="BD682" s="164"/>
      <c r="BE682" s="164"/>
      <c r="BF682" s="164"/>
      <c r="BG682" s="164"/>
      <c r="BH682" s="164"/>
      <c r="BI682" s="164"/>
      <c r="BJ682" s="165"/>
      <c r="BK682" s="164"/>
      <c r="BL682" s="165"/>
      <c r="BM682" s="165"/>
      <c r="BN682" s="165"/>
      <c r="BO682" s="165"/>
      <c r="BP682" s="165"/>
      <c r="BQ682" s="165"/>
      <c r="BR682" s="165"/>
      <c r="BS682" s="289"/>
      <c r="BT682" s="297">
        <v>66</v>
      </c>
      <c r="BU682" s="284">
        <v>66.2</v>
      </c>
      <c r="BV682" s="298">
        <v>-2</v>
      </c>
      <c r="BW682" s="297"/>
      <c r="BX682" s="297"/>
      <c r="BY682" s="297"/>
      <c r="BZ682" s="297"/>
      <c r="CA682" s="284"/>
      <c r="CB682" s="298"/>
      <c r="CC682" s="297"/>
      <c r="CD682" s="284"/>
      <c r="CE682" s="352"/>
      <c r="CF682" s="298"/>
      <c r="CG682" s="297"/>
      <c r="CH682" s="284"/>
      <c r="CI682" s="352"/>
      <c r="CJ682" s="298"/>
      <c r="CK682" s="297"/>
      <c r="CL682" s="284"/>
      <c r="CM682" s="352"/>
      <c r="CN682" s="298"/>
      <c r="CO682" s="297"/>
      <c r="CP682" s="284"/>
      <c r="CQ682" s="352"/>
      <c r="CR682" s="298"/>
      <c r="CS682" s="297"/>
      <c r="CT682" s="284"/>
      <c r="CU682" s="352"/>
      <c r="CV682" s="352"/>
      <c r="CW682" s="298"/>
      <c r="CX682" s="297"/>
      <c r="CY682" s="284"/>
      <c r="CZ682" s="352"/>
      <c r="DA682" s="352"/>
      <c r="DB682" s="298"/>
      <c r="DC682" s="297"/>
      <c r="DD682" s="284"/>
      <c r="DE682" s="352"/>
      <c r="DF682" s="352"/>
      <c r="DG682" s="298"/>
      <c r="DH682" s="320">
        <v>-2</v>
      </c>
      <c r="DI682" s="319">
        <v>0</v>
      </c>
      <c r="DJ682" s="163">
        <v>67</v>
      </c>
      <c r="DK682" s="163">
        <v>0</v>
      </c>
      <c r="DL682" s="163">
        <v>0</v>
      </c>
      <c r="DM682" s="163">
        <v>6</v>
      </c>
      <c r="DN682" s="163">
        <v>8</v>
      </c>
      <c r="DO682" s="163">
        <v>15</v>
      </c>
      <c r="DP682" s="165">
        <v>67.2</v>
      </c>
      <c r="DQ682" s="165"/>
      <c r="DR682" s="165">
        <v>67.200000762939396</v>
      </c>
      <c r="DS682" s="163">
        <v>279</v>
      </c>
      <c r="DT682" s="163">
        <v>44</v>
      </c>
      <c r="DU682" s="163">
        <v>27</v>
      </c>
      <c r="DV682" s="163">
        <v>26</v>
      </c>
      <c r="DW682" s="163">
        <v>9</v>
      </c>
      <c r="DX682" s="163">
        <v>34</v>
      </c>
      <c r="DY682" s="163">
        <v>2</v>
      </c>
      <c r="DZ682" s="163">
        <v>5</v>
      </c>
      <c r="EA682" s="163">
        <v>6</v>
      </c>
      <c r="EB682" s="163">
        <v>2</v>
      </c>
      <c r="EC682" s="163">
        <v>88</v>
      </c>
      <c r="ED682" s="165">
        <v>11.704434927180699</v>
      </c>
      <c r="EE682" s="165">
        <v>4.5221680400471103</v>
      </c>
      <c r="EF682" s="165">
        <v>1.19704448118894</v>
      </c>
      <c r="EG682" s="165">
        <v>5.8522174635903701</v>
      </c>
      <c r="EH682" s="166">
        <v>1.1527095004041601</v>
      </c>
      <c r="EI682" s="165">
        <v>91.454527785379099</v>
      </c>
      <c r="EJ682" s="164">
        <v>0.18333333333333299</v>
      </c>
      <c r="EK682" s="164">
        <v>0.24475524475524399</v>
      </c>
      <c r="EL682" s="283">
        <v>0.37583892600000002</v>
      </c>
      <c r="EM682" s="283">
        <v>0.16778523400000001</v>
      </c>
      <c r="EN682" s="283">
        <v>0.45637583799999998</v>
      </c>
      <c r="EO682" s="283">
        <v>0.10526315999999999</v>
      </c>
      <c r="EP682" s="283">
        <v>0.38157894999999997</v>
      </c>
      <c r="EQ682" s="283">
        <v>0.14659686</v>
      </c>
      <c r="ER682" s="165">
        <v>-0.26502988680726203</v>
      </c>
      <c r="ES682" s="166">
        <v>3.45812850121249</v>
      </c>
      <c r="ET682" s="166">
        <v>3.46</v>
      </c>
      <c r="EU682" s="166">
        <v>4.0238315948040801</v>
      </c>
      <c r="EV682" s="166">
        <v>3.81432149064225</v>
      </c>
      <c r="EW682" s="166">
        <v>3.3385061816425798</v>
      </c>
      <c r="EX682" s="289">
        <v>0.40360493957996302</v>
      </c>
    </row>
    <row r="683" spans="1:272" ht="13" customHeight="1">
      <c r="A683" s="160" t="s">
        <v>276</v>
      </c>
      <c r="B683" s="160">
        <v>8918</v>
      </c>
      <c r="C683" s="160">
        <v>6562</v>
      </c>
      <c r="D683" s="160">
        <v>502171</v>
      </c>
      <c r="E683" s="160" t="s">
        <v>213</v>
      </c>
      <c r="G683" s="175"/>
      <c r="H683" s="168" t="s">
        <v>403</v>
      </c>
      <c r="I683" s="169" t="s">
        <v>277</v>
      </c>
      <c r="J683" s="170">
        <v>36</v>
      </c>
      <c r="K683" s="161">
        <v>1</v>
      </c>
      <c r="M683" s="184" t="s">
        <v>837</v>
      </c>
      <c r="Z683" s="163"/>
      <c r="AS683" s="283"/>
      <c r="AT683" s="283"/>
      <c r="AU683" s="283"/>
      <c r="AV683" s="283"/>
      <c r="AW683" s="283"/>
      <c r="AX683" s="283"/>
      <c r="AY683" s="363"/>
      <c r="AZ683" s="283"/>
      <c r="BA683" s="283"/>
      <c r="BB683" s="283"/>
      <c r="BC683" s="283"/>
      <c r="BD683" s="164"/>
      <c r="BE683" s="164"/>
      <c r="BF683" s="164"/>
      <c r="BG683" s="164"/>
      <c r="BH683" s="164"/>
      <c r="BI683" s="164"/>
      <c r="BJ683" s="165"/>
      <c r="BK683" s="164"/>
      <c r="BL683" s="165"/>
      <c r="BM683" s="165"/>
      <c r="BN683" s="165"/>
      <c r="BO683" s="165"/>
      <c r="BP683" s="165"/>
      <c r="BQ683" s="165"/>
      <c r="BR683" s="165"/>
      <c r="BS683" s="289"/>
      <c r="BT683" s="297">
        <v>3</v>
      </c>
      <c r="BU683" s="284">
        <v>16.100000000000001</v>
      </c>
      <c r="BV683" s="298">
        <v>0</v>
      </c>
      <c r="BW683" s="297"/>
      <c r="BX683" s="297"/>
      <c r="BY683" s="297"/>
      <c r="BZ683" s="297"/>
      <c r="CA683" s="284"/>
      <c r="CB683" s="298"/>
      <c r="CC683" s="297"/>
      <c r="CD683" s="284"/>
      <c r="CE683" s="352"/>
      <c r="CF683" s="298"/>
      <c r="CG683" s="297"/>
      <c r="CH683" s="284"/>
      <c r="CI683" s="352"/>
      <c r="CJ683" s="298"/>
      <c r="CK683" s="297"/>
      <c r="CL683" s="284"/>
      <c r="CM683" s="352"/>
      <c r="CN683" s="298"/>
      <c r="CO683" s="297"/>
      <c r="CP683" s="284"/>
      <c r="CQ683" s="352"/>
      <c r="CR683" s="298"/>
      <c r="CS683" s="297"/>
      <c r="CT683" s="284"/>
      <c r="CU683" s="352"/>
      <c r="CV683" s="352"/>
      <c r="CW683" s="298"/>
      <c r="CX683" s="297"/>
      <c r="CY683" s="284"/>
      <c r="CZ683" s="352"/>
      <c r="DA683" s="352"/>
      <c r="DB683" s="298"/>
      <c r="DC683" s="297"/>
      <c r="DD683" s="284"/>
      <c r="DE683" s="352"/>
      <c r="DF683" s="352"/>
      <c r="DG683" s="298"/>
      <c r="DH683" s="320">
        <v>0</v>
      </c>
      <c r="DI683" s="319">
        <v>0</v>
      </c>
      <c r="DJ683" s="163">
        <v>3</v>
      </c>
      <c r="DK683" s="163">
        <v>3</v>
      </c>
      <c r="DL683" s="163">
        <v>0</v>
      </c>
      <c r="DM683" s="163">
        <v>2</v>
      </c>
      <c r="DN683" s="163">
        <v>1</v>
      </c>
      <c r="DO683" s="163">
        <v>0</v>
      </c>
      <c r="DP683" s="165">
        <v>16.100000000000001</v>
      </c>
      <c r="DQ683" s="165">
        <v>16.100000381469702</v>
      </c>
      <c r="DR683" s="165"/>
      <c r="DS683" s="163">
        <v>62</v>
      </c>
      <c r="DT683" s="163">
        <v>14</v>
      </c>
      <c r="DU683" s="163">
        <v>7</v>
      </c>
      <c r="DV683" s="163">
        <v>5</v>
      </c>
      <c r="DW683" s="163">
        <v>1</v>
      </c>
      <c r="DX683" s="163">
        <v>3</v>
      </c>
      <c r="DY683" s="163">
        <v>0</v>
      </c>
      <c r="DZ683" s="163">
        <v>0</v>
      </c>
      <c r="EA683" s="163">
        <v>0</v>
      </c>
      <c r="EB683" s="163">
        <v>0</v>
      </c>
      <c r="EC683" s="163">
        <v>10</v>
      </c>
      <c r="ED683" s="165">
        <v>5.5102045106073803</v>
      </c>
      <c r="EE683" s="165">
        <v>1.65306135318221</v>
      </c>
      <c r="EF683" s="165">
        <v>0.55102045106073805</v>
      </c>
      <c r="EG683" s="165">
        <v>7.71428631485034</v>
      </c>
      <c r="EH683" s="166">
        <v>1.0408164075591699</v>
      </c>
      <c r="EI683" s="165">
        <v>83.144098326406294</v>
      </c>
      <c r="EJ683" s="164">
        <v>0.23728813559322001</v>
      </c>
      <c r="EK683" s="164">
        <v>0.27083333333333298</v>
      </c>
      <c r="EL683" s="283">
        <v>0.61224489699999995</v>
      </c>
      <c r="EM683" s="283">
        <v>0.122448979</v>
      </c>
      <c r="EN683" s="283">
        <v>0.26530612199999998</v>
      </c>
      <c r="EO683" s="283">
        <v>6.1224489999999999E-2</v>
      </c>
      <c r="EP683" s="283">
        <v>0.44897958999999998</v>
      </c>
      <c r="EQ683" s="283">
        <v>5.7851239999999998E-2</v>
      </c>
      <c r="ER683" s="165">
        <v>-0.33701912281937002</v>
      </c>
      <c r="ES683" s="166">
        <v>2.7551022553036901</v>
      </c>
      <c r="ET683" s="166">
        <v>4.87</v>
      </c>
      <c r="EU683" s="166">
        <v>3.2891376220896902</v>
      </c>
      <c r="EV683" s="166">
        <v>3.69673156217987</v>
      </c>
      <c r="EW683" s="166">
        <v>3.8661562446888902</v>
      </c>
      <c r="EX683" s="289">
        <v>0.27347508072853</v>
      </c>
    </row>
    <row r="684" spans="1:272" ht="13" customHeight="1">
      <c r="A684" s="160" t="s">
        <v>276</v>
      </c>
      <c r="B684" s="160">
        <v>10370</v>
      </c>
      <c r="C684" s="160">
        <v>13942</v>
      </c>
      <c r="D684" s="160">
        <v>608718</v>
      </c>
      <c r="E684" s="160" t="s">
        <v>188</v>
      </c>
      <c r="G684" s="175"/>
      <c r="H684" s="168" t="s">
        <v>1026</v>
      </c>
      <c r="I684" s="169" t="s">
        <v>243</v>
      </c>
      <c r="J684" s="170">
        <v>34</v>
      </c>
      <c r="K684" s="161">
        <v>1</v>
      </c>
      <c r="M684" s="184" t="s">
        <v>46</v>
      </c>
      <c r="Z684" s="163"/>
      <c r="AS684" s="283"/>
      <c r="AT684" s="283"/>
      <c r="AU684" s="283"/>
      <c r="AV684" s="283"/>
      <c r="AW684" s="283"/>
      <c r="AX684" s="283"/>
      <c r="AY684" s="363"/>
      <c r="AZ684" s="283"/>
      <c r="BA684" s="283"/>
      <c r="BB684" s="283"/>
      <c r="BC684" s="283"/>
      <c r="BD684" s="164"/>
      <c r="BE684" s="164"/>
      <c r="BF684" s="164"/>
      <c r="BG684" s="164"/>
      <c r="BH684" s="164"/>
      <c r="BI684" s="164"/>
      <c r="BJ684" s="165"/>
      <c r="BK684" s="164"/>
      <c r="BL684" s="165"/>
      <c r="BM684" s="165"/>
      <c r="BN684" s="165"/>
      <c r="BO684" s="165"/>
      <c r="BP684" s="165"/>
      <c r="BQ684" s="165"/>
      <c r="BR684" s="165"/>
      <c r="BS684" s="289"/>
      <c r="BT684" s="297">
        <v>46</v>
      </c>
      <c r="BU684" s="284">
        <v>64.099999999999994</v>
      </c>
      <c r="BV684" s="298">
        <v>2</v>
      </c>
      <c r="BW684" s="297"/>
      <c r="BX684" s="297"/>
      <c r="BY684" s="297"/>
      <c r="BZ684" s="297"/>
      <c r="CA684" s="284"/>
      <c r="CB684" s="298"/>
      <c r="CC684" s="297"/>
      <c r="CD684" s="284"/>
      <c r="CE684" s="352"/>
      <c r="CF684" s="298"/>
      <c r="CG684" s="297"/>
      <c r="CH684" s="284"/>
      <c r="CI684" s="352"/>
      <c r="CJ684" s="298"/>
      <c r="CK684" s="297"/>
      <c r="CL684" s="284"/>
      <c r="CM684" s="352"/>
      <c r="CN684" s="298"/>
      <c r="CO684" s="297"/>
      <c r="CP684" s="284"/>
      <c r="CQ684" s="352"/>
      <c r="CR684" s="298"/>
      <c r="CS684" s="297"/>
      <c r="CT684" s="284"/>
      <c r="CU684" s="352"/>
      <c r="CV684" s="352"/>
      <c r="CW684" s="298"/>
      <c r="CX684" s="297"/>
      <c r="CY684" s="284"/>
      <c r="CZ684" s="352"/>
      <c r="DA684" s="352"/>
      <c r="DB684" s="298"/>
      <c r="DC684" s="297"/>
      <c r="DD684" s="284"/>
      <c r="DE684" s="352"/>
      <c r="DF684" s="352"/>
      <c r="DG684" s="298"/>
      <c r="DH684" s="320">
        <v>2</v>
      </c>
      <c r="DI684" s="319">
        <v>0</v>
      </c>
      <c r="DJ684" s="163">
        <v>47</v>
      </c>
      <c r="DK684" s="163">
        <v>3</v>
      </c>
      <c r="DL684" s="163">
        <v>0</v>
      </c>
      <c r="DM684" s="163">
        <v>1</v>
      </c>
      <c r="DN684" s="163">
        <v>0</v>
      </c>
      <c r="DO684" s="163">
        <v>2</v>
      </c>
      <c r="DP684" s="165">
        <v>65.2</v>
      </c>
      <c r="DQ684" s="165">
        <v>2.0999999046325599</v>
      </c>
      <c r="DR684" s="165">
        <v>63.099998474121001</v>
      </c>
      <c r="DS684" s="163">
        <v>270</v>
      </c>
      <c r="DT684" s="163">
        <v>63</v>
      </c>
      <c r="DU684" s="163">
        <v>25</v>
      </c>
      <c r="DV684" s="163">
        <v>23</v>
      </c>
      <c r="DW684" s="163">
        <v>10</v>
      </c>
      <c r="DX684" s="163">
        <v>12</v>
      </c>
      <c r="DY684" s="163">
        <v>0</v>
      </c>
      <c r="DZ684" s="163">
        <v>3</v>
      </c>
      <c r="EA684" s="163">
        <v>2</v>
      </c>
      <c r="EB684" s="163">
        <v>0</v>
      </c>
      <c r="EC684" s="163">
        <v>50</v>
      </c>
      <c r="ED684" s="165">
        <v>6.8527925416580899</v>
      </c>
      <c r="EE684" s="165">
        <v>1.64467020999794</v>
      </c>
      <c r="EF684" s="165">
        <v>1.3705585083316101</v>
      </c>
      <c r="EG684" s="165">
        <v>8.6345186024891998</v>
      </c>
      <c r="EH684" s="166">
        <v>1.1421320902763401</v>
      </c>
      <c r="EI684" s="165">
        <v>88.683159041746194</v>
      </c>
      <c r="EJ684" s="164">
        <v>0.247058823529411</v>
      </c>
      <c r="EK684" s="164">
        <v>0.271794871794871</v>
      </c>
      <c r="EL684" s="283">
        <v>0.40886699500000001</v>
      </c>
      <c r="EM684" s="283">
        <v>0.192118226</v>
      </c>
      <c r="EN684" s="283">
        <v>0.39901477800000001</v>
      </c>
      <c r="EO684" s="283">
        <v>7.3170730000000003E-2</v>
      </c>
      <c r="EP684" s="283">
        <v>0.29756097999999997</v>
      </c>
      <c r="EQ684" s="283">
        <v>9.1976520000000006E-2</v>
      </c>
      <c r="ER684" s="165">
        <v>1.3935759722816801</v>
      </c>
      <c r="ES684" s="166">
        <v>3.1522845691627199</v>
      </c>
      <c r="ET684" s="166">
        <v>4.1900000000000004</v>
      </c>
      <c r="EU684" s="166">
        <v>4.3088207232414302</v>
      </c>
      <c r="EV684" s="166">
        <v>4.1943108418989601</v>
      </c>
      <c r="EW684" s="166">
        <v>3.8789654758535201</v>
      </c>
      <c r="EX684" s="289">
        <v>0.209905516356229</v>
      </c>
    </row>
    <row r="685" spans="1:272" ht="13" customHeight="1">
      <c r="A685" s="160" t="s">
        <v>276</v>
      </c>
      <c r="B685" s="160">
        <v>12366</v>
      </c>
      <c r="C685" s="160">
        <v>29960</v>
      </c>
      <c r="D685" s="160">
        <v>700363</v>
      </c>
      <c r="E685" s="160" t="s">
        <v>555</v>
      </c>
      <c r="G685" s="175"/>
      <c r="H685" s="162" t="s">
        <v>3592</v>
      </c>
      <c r="I685" s="162" t="s">
        <v>271</v>
      </c>
      <c r="J685" s="160">
        <v>21</v>
      </c>
      <c r="K685" s="161">
        <v>1</v>
      </c>
      <c r="Z685" s="163"/>
      <c r="AS685" s="283"/>
      <c r="AT685" s="283"/>
      <c r="AU685" s="283"/>
      <c r="AV685" s="283"/>
      <c r="AW685" s="283"/>
      <c r="AX685" s="283"/>
      <c r="AY685" s="363"/>
      <c r="AZ685" s="283"/>
      <c r="BA685" s="283"/>
      <c r="BB685" s="283"/>
      <c r="BC685" s="283"/>
      <c r="BD685" s="164"/>
      <c r="BE685" s="164"/>
      <c r="BF685" s="164"/>
      <c r="BG685" s="164"/>
      <c r="BH685" s="164"/>
      <c r="BI685" s="164"/>
      <c r="BJ685" s="165"/>
      <c r="BK685" s="164"/>
      <c r="BL685" s="165"/>
      <c r="BM685" s="165"/>
      <c r="BN685" s="165"/>
      <c r="BO685" s="165"/>
      <c r="BP685" s="165"/>
      <c r="BQ685" s="165"/>
      <c r="BR685" s="165"/>
      <c r="BS685" s="289"/>
      <c r="BT685" s="297">
        <v>1</v>
      </c>
      <c r="BU685" s="284">
        <v>4.0999999999999996</v>
      </c>
      <c r="BV685" s="298">
        <v>0</v>
      </c>
      <c r="BW685" s="297"/>
      <c r="BX685" s="297"/>
      <c r="BY685" s="297"/>
      <c r="BZ685" s="297"/>
      <c r="CA685" s="284"/>
      <c r="CB685" s="298"/>
      <c r="CC685" s="297"/>
      <c r="CD685" s="284"/>
      <c r="CE685" s="352"/>
      <c r="CF685" s="298"/>
      <c r="CG685" s="297"/>
      <c r="CH685" s="284"/>
      <c r="CI685" s="352"/>
      <c r="CJ685" s="298"/>
      <c r="CK685" s="297"/>
      <c r="CL685" s="284"/>
      <c r="CM685" s="352"/>
      <c r="CN685" s="298"/>
      <c r="CO685" s="297"/>
      <c r="CP685" s="284"/>
      <c r="CQ685" s="352"/>
      <c r="CR685" s="298"/>
      <c r="CS685" s="297"/>
      <c r="CT685" s="284"/>
      <c r="CU685" s="352"/>
      <c r="CV685" s="352"/>
      <c r="CW685" s="298"/>
      <c r="CX685" s="297"/>
      <c r="CY685" s="284"/>
      <c r="CZ685" s="352"/>
      <c r="DA685" s="352"/>
      <c r="DB685" s="298"/>
      <c r="DC685" s="297"/>
      <c r="DD685" s="284"/>
      <c r="DE685" s="352"/>
      <c r="DF685" s="352"/>
      <c r="DG685" s="298"/>
      <c r="DH685" s="320">
        <v>0</v>
      </c>
      <c r="DI685" s="319">
        <v>0</v>
      </c>
      <c r="DJ685" s="163">
        <v>1</v>
      </c>
      <c r="DK685" s="163">
        <v>1</v>
      </c>
      <c r="DL685" s="163">
        <v>0</v>
      </c>
      <c r="DM685" s="163">
        <v>0</v>
      </c>
      <c r="DN685" s="163">
        <v>0</v>
      </c>
      <c r="DO685" s="163">
        <v>0</v>
      </c>
      <c r="DP685" s="165">
        <v>4.0999999999999996</v>
      </c>
      <c r="DQ685" s="165">
        <v>4.0999999046325604</v>
      </c>
      <c r="DR685" s="165"/>
      <c r="DS685" s="163">
        <v>18</v>
      </c>
      <c r="DT685" s="163">
        <v>3</v>
      </c>
      <c r="DU685" s="163">
        <v>0</v>
      </c>
      <c r="DV685" s="163">
        <v>0</v>
      </c>
      <c r="DW685" s="163">
        <v>0</v>
      </c>
      <c r="DX685" s="163">
        <v>2</v>
      </c>
      <c r="DY685" s="163">
        <v>0</v>
      </c>
      <c r="DZ685" s="163">
        <v>0</v>
      </c>
      <c r="EA685" s="163">
        <v>0</v>
      </c>
      <c r="EB685" s="163">
        <v>0</v>
      </c>
      <c r="EC685" s="163">
        <v>4</v>
      </c>
      <c r="ED685" s="165">
        <v>8.3076929171410203</v>
      </c>
      <c r="EE685" s="165">
        <v>4.1538464585705102</v>
      </c>
      <c r="EF685" s="165">
        <v>0</v>
      </c>
      <c r="EG685" s="165">
        <v>6.2307696878557701</v>
      </c>
      <c r="EH685" s="166">
        <v>1.1538462384918</v>
      </c>
      <c r="EI685" s="165">
        <v>89.592727801852405</v>
      </c>
      <c r="EJ685" s="164">
        <v>0.1875</v>
      </c>
      <c r="EK685" s="164">
        <v>0.25</v>
      </c>
      <c r="EL685" s="283">
        <v>0.25</v>
      </c>
      <c r="EM685" s="283">
        <v>0.16666666599999999</v>
      </c>
      <c r="EN685" s="283">
        <v>0.58333333300000001</v>
      </c>
      <c r="EO685" s="283">
        <v>8.3333329999999997E-2</v>
      </c>
      <c r="EP685" s="283">
        <v>0.41666667000000002</v>
      </c>
      <c r="EQ685" s="283">
        <v>0.10344828</v>
      </c>
      <c r="ER685" s="165">
        <v>6.0558261516757701E-2</v>
      </c>
      <c r="ES685" s="166">
        <v>0</v>
      </c>
      <c r="ET685" s="166">
        <v>2.77</v>
      </c>
      <c r="EU685" s="166">
        <v>2.70515013756836</v>
      </c>
      <c r="EV685" s="166">
        <v>5.1477817402320998</v>
      </c>
      <c r="EW685" s="166">
        <v>4.9454483139655601</v>
      </c>
      <c r="EX685" s="289">
        <v>0.16233363747596699</v>
      </c>
    </row>
    <row r="686" spans="1:272" ht="13" customHeight="1">
      <c r="A686" s="160" t="s">
        <v>276</v>
      </c>
      <c r="B686" s="160">
        <v>12497</v>
      </c>
      <c r="C686" s="160">
        <v>27581</v>
      </c>
      <c r="D686" s="160">
        <v>669713</v>
      </c>
      <c r="E686" s="160" t="s">
        <v>129</v>
      </c>
      <c r="G686" s="175"/>
      <c r="H686" s="162" t="s">
        <v>3109</v>
      </c>
      <c r="I686" s="162" t="s">
        <v>3110</v>
      </c>
      <c r="J686" s="160">
        <v>26</v>
      </c>
      <c r="K686" s="161">
        <v>1</v>
      </c>
      <c r="M686" s="184" t="s">
        <v>837</v>
      </c>
      <c r="Z686" s="163"/>
      <c r="AS686" s="283"/>
      <c r="AT686" s="283"/>
      <c r="AU686" s="283"/>
      <c r="AV686" s="283"/>
      <c r="AW686" s="283"/>
      <c r="AX686" s="283"/>
      <c r="AY686" s="363"/>
      <c r="AZ686" s="283"/>
      <c r="BA686" s="283"/>
      <c r="BB686" s="283"/>
      <c r="BC686" s="283"/>
      <c r="BD686" s="164"/>
      <c r="BE686" s="164"/>
      <c r="BF686" s="164"/>
      <c r="BG686" s="164"/>
      <c r="BH686" s="164"/>
      <c r="BI686" s="164"/>
      <c r="BJ686" s="165"/>
      <c r="BK686" s="164"/>
      <c r="BL686" s="165"/>
      <c r="BM686" s="165"/>
      <c r="BN686" s="165"/>
      <c r="BO686" s="165"/>
      <c r="BP686" s="165"/>
      <c r="BQ686" s="165"/>
      <c r="BR686" s="165"/>
      <c r="BS686" s="289"/>
      <c r="BT686" s="297">
        <v>27</v>
      </c>
      <c r="BU686" s="284">
        <v>65.2</v>
      </c>
      <c r="BV686" s="298">
        <v>-2</v>
      </c>
      <c r="BW686" s="297"/>
      <c r="BX686" s="297"/>
      <c r="BY686" s="297"/>
      <c r="BZ686" s="297"/>
      <c r="CA686" s="284"/>
      <c r="CB686" s="298"/>
      <c r="CC686" s="297"/>
      <c r="CD686" s="284"/>
      <c r="CE686" s="352"/>
      <c r="CF686" s="298"/>
      <c r="CG686" s="297"/>
      <c r="CH686" s="284"/>
      <c r="CI686" s="352"/>
      <c r="CJ686" s="298"/>
      <c r="CK686" s="297"/>
      <c r="CL686" s="284"/>
      <c r="CM686" s="352"/>
      <c r="CN686" s="298"/>
      <c r="CO686" s="297"/>
      <c r="CP686" s="284"/>
      <c r="CQ686" s="352"/>
      <c r="CR686" s="298"/>
      <c r="CS686" s="297"/>
      <c r="CT686" s="284"/>
      <c r="CU686" s="352"/>
      <c r="CV686" s="352"/>
      <c r="CW686" s="298"/>
      <c r="CX686" s="297"/>
      <c r="CY686" s="284"/>
      <c r="CZ686" s="352"/>
      <c r="DA686" s="352"/>
      <c r="DB686" s="298"/>
      <c r="DC686" s="297"/>
      <c r="DD686" s="284"/>
      <c r="DE686" s="352"/>
      <c r="DF686" s="352"/>
      <c r="DG686" s="298"/>
      <c r="DH686" s="320">
        <v>-2</v>
      </c>
      <c r="DI686" s="319">
        <v>0</v>
      </c>
      <c r="DJ686" s="163">
        <v>28</v>
      </c>
      <c r="DK686" s="163">
        <v>7</v>
      </c>
      <c r="DL686" s="163">
        <v>0</v>
      </c>
      <c r="DM686" s="163">
        <v>3</v>
      </c>
      <c r="DN686" s="163">
        <v>6</v>
      </c>
      <c r="DO686" s="163">
        <v>0</v>
      </c>
      <c r="DP686" s="165">
        <v>67.2</v>
      </c>
      <c r="DQ686" s="165">
        <v>35.200000762939403</v>
      </c>
      <c r="DR686" s="165">
        <v>32</v>
      </c>
      <c r="DS686" s="163">
        <v>283</v>
      </c>
      <c r="DT686" s="163">
        <v>56</v>
      </c>
      <c r="DU686" s="163">
        <v>37</v>
      </c>
      <c r="DV686" s="163">
        <v>29</v>
      </c>
      <c r="DW686" s="163">
        <v>12</v>
      </c>
      <c r="DX686" s="163">
        <v>21</v>
      </c>
      <c r="DY686" s="163">
        <v>0</v>
      </c>
      <c r="DZ686" s="163">
        <v>2</v>
      </c>
      <c r="EA686" s="163">
        <v>1</v>
      </c>
      <c r="EB686" s="163">
        <v>1</v>
      </c>
      <c r="EC686" s="163">
        <v>67</v>
      </c>
      <c r="ED686" s="165">
        <v>8.9113311377398894</v>
      </c>
      <c r="EE686" s="165">
        <v>2.7931037894408601</v>
      </c>
      <c r="EF686" s="165">
        <v>1.5960593082519201</v>
      </c>
      <c r="EG686" s="165">
        <v>7.4482767718422904</v>
      </c>
      <c r="EH686" s="166">
        <v>1.1379311734758999</v>
      </c>
      <c r="EI686" s="165">
        <v>88.3569703496443</v>
      </c>
      <c r="EJ686" s="164">
        <v>0.21538461538461501</v>
      </c>
      <c r="EK686" s="164">
        <v>0.243093922651933</v>
      </c>
      <c r="EL686" s="283">
        <v>0.44791666600000002</v>
      </c>
      <c r="EM686" s="283">
        <v>0.15104166599999999</v>
      </c>
      <c r="EN686" s="283">
        <v>0.40104166600000002</v>
      </c>
      <c r="EO686" s="283">
        <v>9.3264250000000007E-2</v>
      </c>
      <c r="EP686" s="283">
        <v>0.36787565</v>
      </c>
      <c r="EQ686" s="283">
        <v>0.1086351</v>
      </c>
      <c r="ER686" s="165">
        <v>-0.41734693551346402</v>
      </c>
      <c r="ES686" s="166">
        <v>3.8571433282754701</v>
      </c>
      <c r="ET686" s="166">
        <v>4.16</v>
      </c>
      <c r="EU686" s="166">
        <v>4.5115163834366099</v>
      </c>
      <c r="EV686" s="166">
        <v>3.9267689896315199</v>
      </c>
      <c r="EW686" s="166">
        <v>3.74608532814996</v>
      </c>
      <c r="EX686" s="289">
        <v>0.152162671089172</v>
      </c>
    </row>
    <row r="687" spans="1:272" ht="13" customHeight="1">
      <c r="A687" s="160" t="s">
        <v>276</v>
      </c>
      <c r="B687" s="160">
        <v>10988</v>
      </c>
      <c r="C687" s="160">
        <v>19309</v>
      </c>
      <c r="D687" s="160">
        <v>670950</v>
      </c>
      <c r="E687" s="160" t="s">
        <v>3331</v>
      </c>
      <c r="G687" s="175"/>
      <c r="H687" s="168" t="s">
        <v>58</v>
      </c>
      <c r="I687" s="169" t="s">
        <v>551</v>
      </c>
      <c r="J687" s="170">
        <v>31</v>
      </c>
      <c r="K687" s="161">
        <v>1</v>
      </c>
      <c r="M687" s="184" t="s">
        <v>837</v>
      </c>
      <c r="Z687" s="163"/>
      <c r="AS687" s="283"/>
      <c r="AT687" s="283"/>
      <c r="AU687" s="283"/>
      <c r="AV687" s="283"/>
      <c r="AW687" s="283"/>
      <c r="AX687" s="283"/>
      <c r="AY687" s="363"/>
      <c r="AZ687" s="283"/>
      <c r="BA687" s="283"/>
      <c r="BB687" s="283"/>
      <c r="BC687" s="283"/>
      <c r="BD687" s="164"/>
      <c r="BE687" s="164"/>
      <c r="BF687" s="164"/>
      <c r="BG687" s="164"/>
      <c r="BH687" s="164"/>
      <c r="BI687" s="164"/>
      <c r="BJ687" s="165"/>
      <c r="BK687" s="164"/>
      <c r="BL687" s="165"/>
      <c r="BM687" s="165"/>
      <c r="BN687" s="165"/>
      <c r="BO687" s="165"/>
      <c r="BP687" s="165"/>
      <c r="BQ687" s="165"/>
      <c r="BR687" s="165"/>
      <c r="BS687" s="289"/>
      <c r="BT687" s="297">
        <v>55</v>
      </c>
      <c r="BU687" s="284">
        <v>65.099999999999994</v>
      </c>
      <c r="BV687" s="298">
        <v>0</v>
      </c>
      <c r="BW687" s="297"/>
      <c r="BX687" s="297"/>
      <c r="BY687" s="297"/>
      <c r="BZ687" s="297"/>
      <c r="CA687" s="284"/>
      <c r="CB687" s="298"/>
      <c r="CC687" s="297"/>
      <c r="CD687" s="284"/>
      <c r="CE687" s="352"/>
      <c r="CF687" s="298"/>
      <c r="CG687" s="297"/>
      <c r="CH687" s="284"/>
      <c r="CI687" s="352"/>
      <c r="CJ687" s="298"/>
      <c r="CK687" s="297"/>
      <c r="CL687" s="284"/>
      <c r="CM687" s="352"/>
      <c r="CN687" s="298"/>
      <c r="CO687" s="297"/>
      <c r="CP687" s="284"/>
      <c r="CQ687" s="352"/>
      <c r="CR687" s="298"/>
      <c r="CS687" s="297"/>
      <c r="CT687" s="284"/>
      <c r="CU687" s="352"/>
      <c r="CV687" s="352"/>
      <c r="CW687" s="298"/>
      <c r="CX687" s="297"/>
      <c r="CY687" s="284"/>
      <c r="CZ687" s="352"/>
      <c r="DA687" s="352"/>
      <c r="DB687" s="298"/>
      <c r="DC687" s="297"/>
      <c r="DD687" s="284"/>
      <c r="DE687" s="352"/>
      <c r="DF687" s="352"/>
      <c r="DG687" s="298"/>
      <c r="DH687" s="320">
        <v>0</v>
      </c>
      <c r="DI687" s="319">
        <v>0</v>
      </c>
      <c r="DJ687" s="163">
        <v>55</v>
      </c>
      <c r="DK687" s="163">
        <v>2</v>
      </c>
      <c r="DL687" s="163">
        <v>0</v>
      </c>
      <c r="DM687" s="163">
        <v>2</v>
      </c>
      <c r="DN687" s="163">
        <v>2</v>
      </c>
      <c r="DO687" s="163">
        <v>1</v>
      </c>
      <c r="DP687" s="165">
        <v>65.099999999999994</v>
      </c>
      <c r="DQ687" s="165">
        <v>4.0999999046325604</v>
      </c>
      <c r="DR687" s="165">
        <v>61</v>
      </c>
      <c r="DS687" s="163">
        <v>277</v>
      </c>
      <c r="DT687" s="163">
        <v>44</v>
      </c>
      <c r="DU687" s="163">
        <v>36</v>
      </c>
      <c r="DV687" s="163">
        <v>33</v>
      </c>
      <c r="DW687" s="163">
        <v>7</v>
      </c>
      <c r="DX687" s="163">
        <v>35</v>
      </c>
      <c r="DY687" s="163">
        <v>0</v>
      </c>
      <c r="DZ687" s="163">
        <v>2</v>
      </c>
      <c r="EA687" s="163">
        <v>13</v>
      </c>
      <c r="EB687" s="163">
        <v>0</v>
      </c>
      <c r="EC687" s="163">
        <v>62</v>
      </c>
      <c r="ED687" s="165">
        <v>8.5408174901246507</v>
      </c>
      <c r="EE687" s="165">
        <v>4.8214292282961697</v>
      </c>
      <c r="EF687" s="165">
        <v>0.96428584565923403</v>
      </c>
      <c r="EG687" s="165">
        <v>6.0612253155723304</v>
      </c>
      <c r="EH687" s="166">
        <v>1.2091838382076101</v>
      </c>
      <c r="EI687" s="165">
        <v>96.593884577976596</v>
      </c>
      <c r="EJ687" s="164">
        <v>0.18333333333333299</v>
      </c>
      <c r="EK687" s="164">
        <v>0.216374269005847</v>
      </c>
      <c r="EL687" s="283">
        <v>0.35227272700000001</v>
      </c>
      <c r="EM687" s="283">
        <v>0.159090909</v>
      </c>
      <c r="EN687" s="283">
        <v>0.48863636300000002</v>
      </c>
      <c r="EO687" s="283">
        <v>6.7415729999999993E-2</v>
      </c>
      <c r="EP687" s="283">
        <v>0.37640448999999998</v>
      </c>
      <c r="EQ687" s="283">
        <v>9.2216580000000006E-2</v>
      </c>
      <c r="ER687" s="165">
        <v>-2.1304047496039402</v>
      </c>
      <c r="ES687" s="166">
        <v>4.5459189866792498</v>
      </c>
      <c r="ET687" s="166">
        <v>3.59</v>
      </c>
      <c r="EU687" s="166">
        <v>4.3605663466384197</v>
      </c>
      <c r="EV687" s="166">
        <v>4.9581334334755596</v>
      </c>
      <c r="EW687" s="166">
        <v>4.5111777025337298</v>
      </c>
      <c r="EX687" s="289">
        <v>7.6788689941167804E-2</v>
      </c>
    </row>
    <row r="688" spans="1:272" ht="13" customHeight="1">
      <c r="A688" s="160" t="s">
        <v>276</v>
      </c>
      <c r="B688" s="160">
        <v>12615</v>
      </c>
      <c r="C688" s="160">
        <v>30074</v>
      </c>
      <c r="D688" s="160">
        <v>681217</v>
      </c>
      <c r="E688" s="160" t="s">
        <v>18</v>
      </c>
      <c r="G688" s="175"/>
      <c r="H688" s="162" t="s">
        <v>3119</v>
      </c>
      <c r="I688" s="162" t="s">
        <v>352</v>
      </c>
      <c r="J688" s="160">
        <v>24</v>
      </c>
      <c r="K688" s="161">
        <v>1</v>
      </c>
      <c r="M688" s="184" t="s">
        <v>837</v>
      </c>
      <c r="Z688" s="163"/>
      <c r="AS688" s="283"/>
      <c r="AT688" s="283"/>
      <c r="AU688" s="283"/>
      <c r="AV688" s="283"/>
      <c r="AW688" s="283"/>
      <c r="AX688" s="283"/>
      <c r="AY688" s="363"/>
      <c r="AZ688" s="283"/>
      <c r="BA688" s="283"/>
      <c r="BB688" s="283"/>
      <c r="BC688" s="283"/>
      <c r="BD688" s="164"/>
      <c r="BE688" s="164"/>
      <c r="BF688" s="164"/>
      <c r="BG688" s="164"/>
      <c r="BH688" s="164"/>
      <c r="BI688" s="164"/>
      <c r="BJ688" s="165"/>
      <c r="BK688" s="164"/>
      <c r="BL688" s="165"/>
      <c r="BM688" s="165"/>
      <c r="BN688" s="165"/>
      <c r="BO688" s="165"/>
      <c r="BP688" s="165"/>
      <c r="BQ688" s="165"/>
      <c r="BR688" s="165"/>
      <c r="BS688" s="289"/>
      <c r="BT688" s="297">
        <v>2</v>
      </c>
      <c r="BU688" s="284">
        <v>8</v>
      </c>
      <c r="BV688" s="298">
        <v>0</v>
      </c>
      <c r="BW688" s="297"/>
      <c r="BX688" s="297"/>
      <c r="BY688" s="297"/>
      <c r="BZ688" s="297"/>
      <c r="CA688" s="284"/>
      <c r="CB688" s="298"/>
      <c r="CC688" s="297"/>
      <c r="CD688" s="284"/>
      <c r="CE688" s="352"/>
      <c r="CF688" s="298"/>
      <c r="CG688" s="297"/>
      <c r="CH688" s="284"/>
      <c r="CI688" s="352"/>
      <c r="CJ688" s="298"/>
      <c r="CK688" s="297"/>
      <c r="CL688" s="284"/>
      <c r="CM688" s="352"/>
      <c r="CN688" s="298"/>
      <c r="CO688" s="297"/>
      <c r="CP688" s="284"/>
      <c r="CQ688" s="352"/>
      <c r="CR688" s="298"/>
      <c r="CS688" s="297"/>
      <c r="CT688" s="284"/>
      <c r="CU688" s="352"/>
      <c r="CV688" s="352"/>
      <c r="CW688" s="298"/>
      <c r="CX688" s="297"/>
      <c r="CY688" s="284"/>
      <c r="CZ688" s="352"/>
      <c r="DA688" s="352"/>
      <c r="DB688" s="298"/>
      <c r="DC688" s="297"/>
      <c r="DD688" s="284"/>
      <c r="DE688" s="352"/>
      <c r="DF688" s="352"/>
      <c r="DG688" s="298"/>
      <c r="DH688" s="320">
        <v>0</v>
      </c>
      <c r="DI688" s="319">
        <v>0</v>
      </c>
      <c r="DJ688" s="163">
        <v>2</v>
      </c>
      <c r="DK688" s="163">
        <v>2</v>
      </c>
      <c r="DL688" s="163">
        <v>0</v>
      </c>
      <c r="DM688" s="163">
        <v>0</v>
      </c>
      <c r="DN688" s="163">
        <v>1</v>
      </c>
      <c r="DO688" s="163">
        <v>0</v>
      </c>
      <c r="DP688" s="165">
        <v>8</v>
      </c>
      <c r="DQ688" s="165">
        <v>8</v>
      </c>
      <c r="DR688" s="165"/>
      <c r="DS688" s="163">
        <v>38</v>
      </c>
      <c r="DT688" s="163">
        <v>8</v>
      </c>
      <c r="DU688" s="163">
        <v>7</v>
      </c>
      <c r="DV688" s="163">
        <v>6</v>
      </c>
      <c r="DW688" s="163">
        <v>3</v>
      </c>
      <c r="DX688" s="163">
        <v>4</v>
      </c>
      <c r="DY688" s="163">
        <v>0</v>
      </c>
      <c r="DZ688" s="163">
        <v>0</v>
      </c>
      <c r="EA688" s="163">
        <v>0</v>
      </c>
      <c r="EB688" s="163">
        <v>0</v>
      </c>
      <c r="EC688" s="163">
        <v>12</v>
      </c>
      <c r="ED688" s="165">
        <v>13.5</v>
      </c>
      <c r="EE688" s="165">
        <v>4.5</v>
      </c>
      <c r="EF688" s="165">
        <v>3.375</v>
      </c>
      <c r="EG688" s="165">
        <v>9</v>
      </c>
      <c r="EH688" s="166">
        <v>1.5</v>
      </c>
      <c r="EI688" s="165">
        <v>119.825308847774</v>
      </c>
      <c r="EJ688" s="164">
        <v>0.23529411764705799</v>
      </c>
      <c r="EK688" s="164">
        <v>0.26315789473684198</v>
      </c>
      <c r="EL688" s="283">
        <v>0.23809523799999999</v>
      </c>
      <c r="EM688" s="283">
        <v>0.28571428500000001</v>
      </c>
      <c r="EN688" s="283">
        <v>0.47619047599999997</v>
      </c>
      <c r="EO688" s="283">
        <v>0.13636364000000001</v>
      </c>
      <c r="EP688" s="283">
        <v>0.45454545000000002</v>
      </c>
      <c r="EQ688" s="283">
        <v>0.13173652999999999</v>
      </c>
      <c r="ER688" s="165">
        <v>7.2556093903316396E-2</v>
      </c>
      <c r="ES688" s="166">
        <v>6.75</v>
      </c>
      <c r="ET688" s="166">
        <v>6.2</v>
      </c>
      <c r="EU688" s="166">
        <v>6.5416886329650801</v>
      </c>
      <c r="EV688" s="166">
        <v>3.55682009160518</v>
      </c>
      <c r="EW688" s="166">
        <v>3.5801610972406399</v>
      </c>
      <c r="EX688" s="289">
        <v>-9.8312228918075506E-2</v>
      </c>
    </row>
    <row r="689" spans="1:154" ht="13" customHeight="1">
      <c r="A689" s="160" t="s">
        <v>276</v>
      </c>
      <c r="B689" s="160">
        <v>11825</v>
      </c>
      <c r="C689" s="160">
        <v>25551</v>
      </c>
      <c r="D689" s="160">
        <v>663462</v>
      </c>
      <c r="E689" s="160" t="s">
        <v>609</v>
      </c>
      <c r="G689" s="175"/>
      <c r="H689" s="162" t="s">
        <v>2181</v>
      </c>
      <c r="I689" s="162" t="s">
        <v>3502</v>
      </c>
      <c r="J689" s="160">
        <v>26</v>
      </c>
      <c r="K689" s="161">
        <v>1</v>
      </c>
      <c r="Z689" s="163"/>
      <c r="AS689" s="283"/>
      <c r="AT689" s="283"/>
      <c r="AU689" s="283"/>
      <c r="AV689" s="283"/>
      <c r="AW689" s="283"/>
      <c r="AX689" s="283"/>
      <c r="AY689" s="363"/>
      <c r="AZ689" s="283"/>
      <c r="BA689" s="283"/>
      <c r="BB689" s="283"/>
      <c r="BC689" s="283"/>
      <c r="BD689" s="164"/>
      <c r="BE689" s="164"/>
      <c r="BF689" s="164"/>
      <c r="BG689" s="164"/>
      <c r="BH689" s="164"/>
      <c r="BI689" s="164"/>
      <c r="BJ689" s="165"/>
      <c r="BK689" s="164"/>
      <c r="BL689" s="165"/>
      <c r="BM689" s="165"/>
      <c r="BN689" s="165"/>
      <c r="BO689" s="165"/>
      <c r="BP689" s="165"/>
      <c r="BQ689" s="165"/>
      <c r="BR689" s="165"/>
      <c r="BS689" s="289"/>
      <c r="BT689" s="297">
        <v>8</v>
      </c>
      <c r="BU689" s="284">
        <v>6.2</v>
      </c>
      <c r="BV689" s="298">
        <v>1</v>
      </c>
      <c r="BW689" s="297"/>
      <c r="BX689" s="297"/>
      <c r="BY689" s="297"/>
      <c r="BZ689" s="297"/>
      <c r="CA689" s="284"/>
      <c r="CB689" s="298"/>
      <c r="CC689" s="297"/>
      <c r="CD689" s="284"/>
      <c r="CE689" s="352"/>
      <c r="CF689" s="298"/>
      <c r="CG689" s="297"/>
      <c r="CH689" s="284"/>
      <c r="CI689" s="352"/>
      <c r="CJ689" s="298"/>
      <c r="CK689" s="297"/>
      <c r="CL689" s="284"/>
      <c r="CM689" s="352"/>
      <c r="CN689" s="298"/>
      <c r="CO689" s="297"/>
      <c r="CP689" s="284"/>
      <c r="CQ689" s="352"/>
      <c r="CR689" s="298"/>
      <c r="CS689" s="297"/>
      <c r="CT689" s="284"/>
      <c r="CU689" s="352"/>
      <c r="CV689" s="352"/>
      <c r="CW689" s="298"/>
      <c r="CX689" s="297"/>
      <c r="CY689" s="284"/>
      <c r="CZ689" s="352"/>
      <c r="DA689" s="352"/>
      <c r="DB689" s="298"/>
      <c r="DC689" s="297"/>
      <c r="DD689" s="284"/>
      <c r="DE689" s="352"/>
      <c r="DF689" s="352"/>
      <c r="DG689" s="298"/>
      <c r="DH689" s="320">
        <v>1</v>
      </c>
      <c r="DI689" s="319">
        <v>0</v>
      </c>
      <c r="DJ689" s="163">
        <v>8</v>
      </c>
      <c r="DK689" s="163">
        <v>0</v>
      </c>
      <c r="DL689" s="163">
        <v>0</v>
      </c>
      <c r="DM689" s="163">
        <v>0</v>
      </c>
      <c r="DN689" s="163">
        <v>1</v>
      </c>
      <c r="DO689" s="163">
        <v>0</v>
      </c>
      <c r="DP689" s="165">
        <v>6.2</v>
      </c>
      <c r="DQ689" s="165"/>
      <c r="DR689" s="165">
        <v>6.1999998092651296</v>
      </c>
      <c r="DS689" s="163">
        <v>37</v>
      </c>
      <c r="DT689" s="163">
        <v>14</v>
      </c>
      <c r="DU689" s="163">
        <v>13</v>
      </c>
      <c r="DV689" s="163">
        <v>12</v>
      </c>
      <c r="DW689" s="163">
        <v>3</v>
      </c>
      <c r="DX689" s="163">
        <v>2</v>
      </c>
      <c r="DY689" s="163">
        <v>0</v>
      </c>
      <c r="DZ689" s="163">
        <v>0</v>
      </c>
      <c r="EA689" s="163">
        <v>1</v>
      </c>
      <c r="EB689" s="163">
        <v>0</v>
      </c>
      <c r="EC689" s="163">
        <v>6</v>
      </c>
      <c r="ED689" s="165">
        <v>8.1000007724762693</v>
      </c>
      <c r="EE689" s="165">
        <v>2.70000025749209</v>
      </c>
      <c r="EF689" s="165">
        <v>4.0500003862381302</v>
      </c>
      <c r="EG689" s="165">
        <v>18.900001802444599</v>
      </c>
      <c r="EH689" s="166">
        <v>2.4000002288818498</v>
      </c>
      <c r="EI689" s="165">
        <v>191.72051244033199</v>
      </c>
      <c r="EJ689" s="164">
        <v>0.4</v>
      </c>
      <c r="EK689" s="164">
        <v>0.42307692307692302</v>
      </c>
      <c r="EL689" s="283">
        <v>0.517241379</v>
      </c>
      <c r="EM689" s="283">
        <v>0.27586206800000002</v>
      </c>
      <c r="EN689" s="283">
        <v>0.20689655100000001</v>
      </c>
      <c r="EO689" s="283">
        <v>0.10344828</v>
      </c>
      <c r="EP689" s="283">
        <v>0.48275862000000003</v>
      </c>
      <c r="EQ689" s="283">
        <v>0.10084034</v>
      </c>
      <c r="ER689" s="165">
        <v>0.137413528614452</v>
      </c>
      <c r="ES689" s="166">
        <v>16.200001544952499</v>
      </c>
      <c r="ET689" s="166">
        <v>8.26</v>
      </c>
      <c r="EU689" s="166">
        <v>8.1166891050339203</v>
      </c>
      <c r="EV689" s="166">
        <v>3.6275833271403002</v>
      </c>
      <c r="EW689" s="166">
        <v>3.6779834476894102</v>
      </c>
      <c r="EX689" s="289">
        <v>-0.38783597946166898</v>
      </c>
    </row>
    <row r="690" spans="1:154" ht="13" customHeight="1">
      <c r="A690" s="160" t="s">
        <v>276</v>
      </c>
      <c r="B690" s="160">
        <v>11425</v>
      </c>
      <c r="C690" s="160">
        <v>20206</v>
      </c>
      <c r="D690" s="160">
        <v>657508</v>
      </c>
      <c r="E690" s="160" t="s">
        <v>3331</v>
      </c>
      <c r="G690" s="175"/>
      <c r="H690" s="162" t="s">
        <v>2425</v>
      </c>
      <c r="I690" s="162" t="s">
        <v>546</v>
      </c>
      <c r="J690" s="161">
        <v>28</v>
      </c>
      <c r="K690" s="161">
        <v>1</v>
      </c>
      <c r="M690" s="184" t="s">
        <v>837</v>
      </c>
      <c r="Z690" s="163"/>
      <c r="AS690" s="283"/>
      <c r="AT690" s="283"/>
      <c r="AU690" s="283"/>
      <c r="AV690" s="283"/>
      <c r="AW690" s="283"/>
      <c r="AX690" s="283"/>
      <c r="AY690" s="363"/>
      <c r="AZ690" s="283"/>
      <c r="BA690" s="283"/>
      <c r="BB690" s="283"/>
      <c r="BC690" s="283"/>
      <c r="BD690" s="164"/>
      <c r="BE690" s="164"/>
      <c r="BF690" s="164"/>
      <c r="BG690" s="164"/>
      <c r="BH690" s="164"/>
      <c r="BI690" s="164"/>
      <c r="BJ690" s="165"/>
      <c r="BK690" s="164"/>
      <c r="BL690" s="165"/>
      <c r="BM690" s="165"/>
      <c r="BN690" s="165"/>
      <c r="BO690" s="165"/>
      <c r="BP690" s="165"/>
      <c r="BQ690" s="165"/>
      <c r="BR690" s="165"/>
      <c r="BS690" s="289"/>
      <c r="BT690" s="297">
        <v>57</v>
      </c>
      <c r="BU690" s="284">
        <v>58.1</v>
      </c>
      <c r="BV690" s="298">
        <v>-2</v>
      </c>
      <c r="BW690" s="297"/>
      <c r="BX690" s="297"/>
      <c r="BY690" s="297"/>
      <c r="BZ690" s="297"/>
      <c r="CA690" s="284"/>
      <c r="CB690" s="298"/>
      <c r="CC690" s="297"/>
      <c r="CD690" s="284"/>
      <c r="CE690" s="352"/>
      <c r="CF690" s="298"/>
      <c r="CG690" s="297"/>
      <c r="CH690" s="284"/>
      <c r="CI690" s="352"/>
      <c r="CJ690" s="298"/>
      <c r="CK690" s="297"/>
      <c r="CL690" s="284"/>
      <c r="CM690" s="352"/>
      <c r="CN690" s="298"/>
      <c r="CO690" s="297"/>
      <c r="CP690" s="284"/>
      <c r="CQ690" s="352"/>
      <c r="CR690" s="298"/>
      <c r="CS690" s="297"/>
      <c r="CT690" s="284"/>
      <c r="CU690" s="352"/>
      <c r="CV690" s="352"/>
      <c r="CW690" s="298"/>
      <c r="CX690" s="297"/>
      <c r="CY690" s="284"/>
      <c r="CZ690" s="352"/>
      <c r="DA690" s="352"/>
      <c r="DB690" s="298"/>
      <c r="DC690" s="297"/>
      <c r="DD690" s="284"/>
      <c r="DE690" s="352"/>
      <c r="DF690" s="352"/>
      <c r="DG690" s="298"/>
      <c r="DH690" s="320">
        <v>-2</v>
      </c>
      <c r="DI690" s="319">
        <v>0</v>
      </c>
      <c r="DJ690" s="163">
        <v>57</v>
      </c>
      <c r="DK690" s="163">
        <v>0</v>
      </c>
      <c r="DL690" s="163">
        <v>0</v>
      </c>
      <c r="DM690" s="163">
        <v>3</v>
      </c>
      <c r="DN690" s="163">
        <v>1</v>
      </c>
      <c r="DO690" s="163">
        <v>0</v>
      </c>
      <c r="DP690" s="165">
        <v>58.1</v>
      </c>
      <c r="DQ690" s="165"/>
      <c r="DR690" s="165">
        <v>56.700000956654499</v>
      </c>
      <c r="DS690" s="163">
        <v>264</v>
      </c>
      <c r="DT690" s="163">
        <v>59</v>
      </c>
      <c r="DU690" s="163">
        <v>40</v>
      </c>
      <c r="DV690" s="163">
        <v>36</v>
      </c>
      <c r="DW690" s="163">
        <v>9</v>
      </c>
      <c r="DX690" s="163">
        <v>28</v>
      </c>
      <c r="DY690" s="163">
        <v>1</v>
      </c>
      <c r="DZ690" s="163">
        <v>4</v>
      </c>
      <c r="EA690" s="163">
        <v>6</v>
      </c>
      <c r="EB690" s="163">
        <v>0</v>
      </c>
      <c r="EC690" s="163">
        <v>58</v>
      </c>
      <c r="ED690" s="165">
        <v>8.9485730957540301</v>
      </c>
      <c r="EE690" s="165">
        <v>4.32000080484677</v>
      </c>
      <c r="EF690" s="165">
        <v>1.3885716872721701</v>
      </c>
      <c r="EG690" s="165">
        <v>9.1028588387842806</v>
      </c>
      <c r="EH690" s="166">
        <v>1.49142884929233</v>
      </c>
      <c r="EI690" s="165">
        <v>118.33546974405</v>
      </c>
      <c r="EJ690" s="164">
        <v>0.25431034482758602</v>
      </c>
      <c r="EK690" s="164">
        <v>0.30303030303030298</v>
      </c>
      <c r="EL690" s="283">
        <v>0.39306358299999999</v>
      </c>
      <c r="EM690" s="283">
        <v>0.19075144499999999</v>
      </c>
      <c r="EN690" s="283">
        <v>0.41618497100000001</v>
      </c>
      <c r="EO690" s="283">
        <v>9.1954019999999997E-2</v>
      </c>
      <c r="EP690" s="283">
        <v>0.43678160999999999</v>
      </c>
      <c r="EQ690" s="283">
        <v>0.10684161</v>
      </c>
      <c r="ER690" s="165">
        <v>-0.77344260396800202</v>
      </c>
      <c r="ES690" s="166">
        <v>5.5542867490887096</v>
      </c>
      <c r="ET690" s="166">
        <v>4.5199999999999996</v>
      </c>
      <c r="EU690" s="166">
        <v>4.8295460856243597</v>
      </c>
      <c r="EV690" s="166">
        <v>4.6902015799664003</v>
      </c>
      <c r="EW690" s="166">
        <v>4.1860729422883702</v>
      </c>
      <c r="EX690" s="289">
        <v>-0.40595150832086802</v>
      </c>
    </row>
    <row r="691" spans="1:154" ht="13" customHeight="1">
      <c r="A691" s="160" t="s">
        <v>276</v>
      </c>
      <c r="B691" s="160">
        <v>10391</v>
      </c>
      <c r="C691" s="160">
        <v>14295</v>
      </c>
      <c r="D691" s="160">
        <v>593974</v>
      </c>
      <c r="E691" s="160" t="s">
        <v>2172</v>
      </c>
      <c r="G691" s="175"/>
      <c r="H691" s="168" t="s">
        <v>125</v>
      </c>
      <c r="I691" s="169" t="s">
        <v>1028</v>
      </c>
      <c r="J691" s="170">
        <v>32</v>
      </c>
      <c r="K691" s="161">
        <v>1</v>
      </c>
      <c r="M691" s="184" t="s">
        <v>46</v>
      </c>
      <c r="Z691" s="163"/>
      <c r="AS691" s="283"/>
      <c r="AT691" s="283"/>
      <c r="AU691" s="283"/>
      <c r="AV691" s="283"/>
      <c r="AW691" s="283"/>
      <c r="AX691" s="283"/>
      <c r="AY691" s="363"/>
      <c r="AZ691" s="283"/>
      <c r="BA691" s="283"/>
      <c r="BB691" s="283"/>
      <c r="BC691" s="283"/>
      <c r="BD691" s="164"/>
      <c r="BE691" s="164"/>
      <c r="BF691" s="164"/>
      <c r="BG691" s="164"/>
      <c r="BH691" s="164"/>
      <c r="BI691" s="164"/>
      <c r="BJ691" s="165"/>
      <c r="BK691" s="164"/>
      <c r="BL691" s="165"/>
      <c r="BM691" s="165"/>
      <c r="BN691" s="165"/>
      <c r="BO691" s="165"/>
      <c r="BP691" s="165"/>
      <c r="BQ691" s="165"/>
      <c r="BR691" s="165"/>
      <c r="BS691" s="289"/>
      <c r="BT691" s="297">
        <v>46</v>
      </c>
      <c r="BU691" s="284">
        <v>38.1</v>
      </c>
      <c r="BV691" s="298">
        <v>1</v>
      </c>
      <c r="BW691" s="297"/>
      <c r="BX691" s="297"/>
      <c r="BY691" s="297"/>
      <c r="BZ691" s="297"/>
      <c r="CA691" s="284"/>
      <c r="CB691" s="298"/>
      <c r="CC691" s="297"/>
      <c r="CD691" s="284"/>
      <c r="CE691" s="352"/>
      <c r="CF691" s="298"/>
      <c r="CG691" s="297"/>
      <c r="CH691" s="284"/>
      <c r="CI691" s="352"/>
      <c r="CJ691" s="298"/>
      <c r="CK691" s="297"/>
      <c r="CL691" s="284"/>
      <c r="CM691" s="352"/>
      <c r="CN691" s="298"/>
      <c r="CO691" s="297"/>
      <c r="CP691" s="284"/>
      <c r="CQ691" s="352"/>
      <c r="CR691" s="298"/>
      <c r="CS691" s="297"/>
      <c r="CT691" s="284"/>
      <c r="CU691" s="352"/>
      <c r="CV691" s="352"/>
      <c r="CW691" s="298"/>
      <c r="CX691" s="297"/>
      <c r="CY691" s="284"/>
      <c r="CZ691" s="352"/>
      <c r="DA691" s="352"/>
      <c r="DB691" s="298"/>
      <c r="DC691" s="297"/>
      <c r="DD691" s="284"/>
      <c r="DE691" s="352"/>
      <c r="DF691" s="352"/>
      <c r="DG691" s="298"/>
      <c r="DH691" s="320">
        <v>1</v>
      </c>
      <c r="DI691" s="319">
        <v>0</v>
      </c>
      <c r="DJ691" s="163">
        <v>46</v>
      </c>
      <c r="DK691" s="163">
        <v>0</v>
      </c>
      <c r="DL691" s="163">
        <v>0</v>
      </c>
      <c r="DM691" s="163">
        <v>3</v>
      </c>
      <c r="DN691" s="163">
        <v>2</v>
      </c>
      <c r="DO691" s="163">
        <v>0</v>
      </c>
      <c r="DP691" s="165">
        <v>38.1</v>
      </c>
      <c r="DQ691" s="165"/>
      <c r="DR691" s="165">
        <v>38.099998474121001</v>
      </c>
      <c r="DS691" s="163">
        <v>162</v>
      </c>
      <c r="DT691" s="163">
        <v>33</v>
      </c>
      <c r="DU691" s="163">
        <v>19</v>
      </c>
      <c r="DV691" s="163">
        <v>17</v>
      </c>
      <c r="DW691" s="163">
        <v>6</v>
      </c>
      <c r="DX691" s="163">
        <v>13</v>
      </c>
      <c r="DY691" s="163">
        <v>0</v>
      </c>
      <c r="DZ691" s="163">
        <v>5</v>
      </c>
      <c r="EA691" s="163">
        <v>2</v>
      </c>
      <c r="EB691" s="163">
        <v>0</v>
      </c>
      <c r="EC691" s="163">
        <v>22</v>
      </c>
      <c r="ED691" s="165">
        <v>5.1652185906627501</v>
      </c>
      <c r="EE691" s="165">
        <v>3.0521746217552601</v>
      </c>
      <c r="EF691" s="165">
        <v>1.40869597927166</v>
      </c>
      <c r="EG691" s="165">
        <v>7.7478278859941296</v>
      </c>
      <c r="EH691" s="166">
        <v>1.20000027863882</v>
      </c>
      <c r="EI691" s="165">
        <v>93.176451714019393</v>
      </c>
      <c r="EJ691" s="164">
        <v>0.22916666666666599</v>
      </c>
      <c r="EK691" s="164">
        <v>0.232758620689655</v>
      </c>
      <c r="EL691" s="283">
        <v>0.52941176400000001</v>
      </c>
      <c r="EM691" s="283">
        <v>0.16806722599999999</v>
      </c>
      <c r="EN691" s="283">
        <v>0.30252100799999998</v>
      </c>
      <c r="EO691" s="283">
        <v>8.1967209999999999E-2</v>
      </c>
      <c r="EP691" s="283">
        <v>0.43442623000000002</v>
      </c>
      <c r="EQ691" s="283">
        <v>8.2792210000000005E-2</v>
      </c>
      <c r="ER691" s="165">
        <v>-0.582389271263272</v>
      </c>
      <c r="ES691" s="166">
        <v>3.9913052746030302</v>
      </c>
      <c r="ET691" s="166">
        <v>5.07</v>
      </c>
      <c r="EU691" s="166">
        <v>5.4623413399263097</v>
      </c>
      <c r="EV691" s="166">
        <v>4.8476225713327601</v>
      </c>
      <c r="EW691" s="166">
        <v>4.5667847426147601</v>
      </c>
      <c r="EX691" s="289">
        <v>-0.458758175373077</v>
      </c>
    </row>
    <row r="692" spans="1:154" ht="13" customHeight="1">
      <c r="A692" s="160" t="s">
        <v>276</v>
      </c>
      <c r="B692" s="160">
        <v>11377</v>
      </c>
      <c r="C692" s="160">
        <v>22815</v>
      </c>
      <c r="E692" s="160" t="s">
        <v>3331</v>
      </c>
      <c r="G692" s="175"/>
      <c r="H692" s="162" t="s">
        <v>1853</v>
      </c>
      <c r="I692" s="162" t="s">
        <v>589</v>
      </c>
      <c r="J692" s="161">
        <v>23</v>
      </c>
      <c r="K692" s="161">
        <v>1</v>
      </c>
      <c r="M692" s="184" t="s">
        <v>837</v>
      </c>
      <c r="Z692" s="163"/>
      <c r="BT692" s="297"/>
      <c r="BU692" s="284"/>
      <c r="BV692" s="298"/>
      <c r="BW692" s="297"/>
      <c r="BX692" s="297"/>
      <c r="BY692" s="297"/>
      <c r="BZ692" s="297"/>
      <c r="CA692" s="284"/>
      <c r="CB692" s="298"/>
      <c r="CC692" s="297"/>
      <c r="CD692" s="284"/>
      <c r="CE692" s="352"/>
      <c r="CF692" s="298"/>
      <c r="CG692" s="297"/>
      <c r="CH692" s="284"/>
      <c r="CI692" s="352"/>
      <c r="CJ692" s="298"/>
      <c r="CK692" s="297"/>
      <c r="CL692" s="284"/>
      <c r="CM692" s="352"/>
      <c r="CN692" s="298"/>
      <c r="CO692" s="297"/>
      <c r="CP692" s="284"/>
      <c r="CQ692" s="352"/>
      <c r="CR692" s="298"/>
      <c r="CS692" s="297"/>
      <c r="CT692" s="284"/>
      <c r="CU692" s="352"/>
      <c r="CV692" s="352"/>
      <c r="CW692" s="298"/>
      <c r="CX692" s="297"/>
      <c r="CY692" s="284"/>
      <c r="CZ692" s="352"/>
      <c r="DA692" s="352"/>
      <c r="DB692" s="298"/>
      <c r="DC692" s="297"/>
      <c r="DD692" s="284"/>
      <c r="DE692" s="352"/>
      <c r="DF692" s="352"/>
      <c r="DG692" s="298"/>
      <c r="DH692" s="320"/>
      <c r="DI692" s="318"/>
      <c r="DP692" s="165"/>
      <c r="DQ692" s="165"/>
      <c r="DR692" s="165"/>
      <c r="ED692" s="165"/>
      <c r="EE692" s="165"/>
      <c r="EF692" s="165"/>
      <c r="EG692" s="165"/>
      <c r="EH692" s="166"/>
      <c r="EI692" s="166"/>
      <c r="EJ692" s="164"/>
      <c r="EK692" s="164"/>
      <c r="EL692" s="283"/>
      <c r="EM692" s="283"/>
      <c r="EN692" s="283"/>
      <c r="EO692" s="283"/>
      <c r="EP692" s="283"/>
      <c r="EQ692" s="283"/>
      <c r="ER692" s="165"/>
      <c r="ES692" s="166"/>
      <c r="ET692" s="166"/>
      <c r="EU692" s="166"/>
      <c r="EV692" s="166"/>
      <c r="EW692" s="166"/>
      <c r="EX692" s="289"/>
    </row>
    <row r="693" spans="1:154" ht="13" customHeight="1">
      <c r="A693" s="160" t="s">
        <v>276</v>
      </c>
      <c r="B693" s="160">
        <v>9718</v>
      </c>
      <c r="C693" s="160">
        <v>11739</v>
      </c>
      <c r="D693" s="160">
        <v>592663</v>
      </c>
      <c r="E693" s="160" t="s">
        <v>13</v>
      </c>
      <c r="G693" s="175"/>
      <c r="H693" s="162" t="s">
        <v>694</v>
      </c>
      <c r="I693" s="162" t="s">
        <v>1871</v>
      </c>
      <c r="J693" s="161">
        <v>33</v>
      </c>
      <c r="K693" s="161">
        <v>2</v>
      </c>
      <c r="L693" s="161" t="s">
        <v>837</v>
      </c>
      <c r="Z693" s="163">
        <v>99</v>
      </c>
      <c r="AA693" s="163">
        <v>413</v>
      </c>
      <c r="AB693" s="163">
        <v>380</v>
      </c>
      <c r="AC693" s="163">
        <v>101</v>
      </c>
      <c r="AD693" s="163">
        <v>68</v>
      </c>
      <c r="AE693" s="163">
        <v>18</v>
      </c>
      <c r="AF693" s="163">
        <v>1</v>
      </c>
      <c r="AG693" s="163">
        <v>14</v>
      </c>
      <c r="AH693" s="163">
        <v>50</v>
      </c>
      <c r="AI693" s="163">
        <v>47</v>
      </c>
      <c r="AJ693" s="163">
        <v>2</v>
      </c>
      <c r="AK693" s="163">
        <v>2</v>
      </c>
      <c r="AL693" s="163">
        <v>27</v>
      </c>
      <c r="AM693" s="163">
        <v>1</v>
      </c>
      <c r="AN693" s="163">
        <v>102</v>
      </c>
      <c r="AO693" s="163">
        <v>5</v>
      </c>
      <c r="AP693" s="163">
        <v>1</v>
      </c>
      <c r="AQ693" s="163">
        <v>0</v>
      </c>
      <c r="AR693" s="163">
        <v>7</v>
      </c>
      <c r="AS693" s="283">
        <v>6.5375301999999996E-2</v>
      </c>
      <c r="AT693" s="283">
        <v>0.246973365</v>
      </c>
      <c r="AU693" s="283">
        <v>0.40501791999999998</v>
      </c>
      <c r="AV693" s="283">
        <v>0.22580644999999999</v>
      </c>
      <c r="AW693" s="283">
        <v>0.10394265</v>
      </c>
      <c r="AX693" s="283">
        <v>0.45878136000000003</v>
      </c>
      <c r="AY693" s="363">
        <v>109.703</v>
      </c>
      <c r="AZ693" s="283">
        <v>0.11349306000000001</v>
      </c>
      <c r="BA693" s="283">
        <v>0.44802867299999999</v>
      </c>
      <c r="BB693" s="283">
        <v>0.218637992</v>
      </c>
      <c r="BC693" s="283">
        <v>0.33333333300000001</v>
      </c>
      <c r="BD693" s="164">
        <v>0.32830188599999999</v>
      </c>
      <c r="BE693" s="164">
        <v>0.265789473</v>
      </c>
      <c r="BF693" s="164">
        <v>0.32203389799999999</v>
      </c>
      <c r="BG693" s="164">
        <v>0.428947368</v>
      </c>
      <c r="BH693" s="164">
        <v>0.75098126600000004</v>
      </c>
      <c r="BI693" s="164">
        <v>0.163157895</v>
      </c>
      <c r="BJ693" s="165">
        <v>103.87213060710801</v>
      </c>
      <c r="BK693" s="164">
        <v>0.32606597331542397</v>
      </c>
      <c r="BL693" s="165">
        <v>5.2809286687319696</v>
      </c>
      <c r="BM693" s="165">
        <v>53.592872251922401</v>
      </c>
      <c r="BN693" s="165">
        <v>108.541782223204</v>
      </c>
      <c r="BO693" s="165">
        <v>-1.1701969568642201</v>
      </c>
      <c r="BP693" s="165">
        <v>-0.47919345647096601</v>
      </c>
      <c r="BQ693" s="165">
        <v>19.663130646038901</v>
      </c>
      <c r="BR693" s="165">
        <v>3.7393238071148902</v>
      </c>
      <c r="BS693" s="289">
        <v>2.0307634896991198</v>
      </c>
      <c r="BT693" s="297"/>
      <c r="BU693" s="284"/>
      <c r="BV693" s="298"/>
      <c r="BW693" s="297">
        <v>99</v>
      </c>
      <c r="BX693" s="297">
        <v>871.1</v>
      </c>
      <c r="BY693" s="297">
        <v>2</v>
      </c>
      <c r="BZ693" s="297">
        <v>3</v>
      </c>
      <c r="CA693" s="284">
        <v>0</v>
      </c>
      <c r="CB693" s="298">
        <v>-2</v>
      </c>
      <c r="CC693" s="297"/>
      <c r="CD693" s="284"/>
      <c r="CE693" s="352"/>
      <c r="CF693" s="298"/>
      <c r="CG693" s="297"/>
      <c r="CH693" s="284"/>
      <c r="CI693" s="352"/>
      <c r="CJ693" s="298"/>
      <c r="CK693" s="297"/>
      <c r="CL693" s="284"/>
      <c r="CM693" s="352"/>
      <c r="CN693" s="298"/>
      <c r="CO693" s="297"/>
      <c r="CP693" s="284"/>
      <c r="CQ693" s="352"/>
      <c r="CR693" s="298"/>
      <c r="CS693" s="297"/>
      <c r="CT693" s="284"/>
      <c r="CU693" s="352"/>
      <c r="CV693" s="352"/>
      <c r="CW693" s="298"/>
      <c r="CX693" s="297"/>
      <c r="CY693" s="284"/>
      <c r="CZ693" s="352"/>
      <c r="DA693" s="352"/>
      <c r="DB693" s="298"/>
      <c r="DC693" s="297"/>
      <c r="DD693" s="284"/>
      <c r="DE693" s="352"/>
      <c r="DF693" s="352"/>
      <c r="DG693" s="298"/>
      <c r="DH693" s="320">
        <v>2</v>
      </c>
      <c r="DI693" s="319">
        <v>2.1900146007537802</v>
      </c>
      <c r="DP693" s="165"/>
      <c r="DQ693" s="165"/>
      <c r="DR693" s="165"/>
      <c r="ED693" s="165"/>
      <c r="EE693" s="165"/>
      <c r="EF693" s="165"/>
      <c r="EG693" s="165"/>
      <c r="EH693" s="166"/>
      <c r="EI693" s="165"/>
      <c r="EJ693" s="164"/>
      <c r="EK693" s="164"/>
      <c r="EL693" s="283"/>
      <c r="EM693" s="283"/>
      <c r="EN693" s="283"/>
      <c r="EO693" s="283"/>
      <c r="EP693" s="283"/>
      <c r="EQ693" s="283"/>
      <c r="ER693" s="165"/>
      <c r="ES693" s="166"/>
      <c r="ET693" s="166"/>
      <c r="EU693" s="166"/>
      <c r="EV693" s="166"/>
      <c r="EW693" s="166"/>
      <c r="EX693" s="289"/>
    </row>
    <row r="694" spans="1:154" ht="13" customHeight="1">
      <c r="A694" s="160" t="s">
        <v>276</v>
      </c>
      <c r="B694" s="160">
        <v>10929</v>
      </c>
      <c r="C694" s="160">
        <v>19352</v>
      </c>
      <c r="D694" s="160">
        <v>669221</v>
      </c>
      <c r="E694" s="160" t="s">
        <v>555</v>
      </c>
      <c r="G694" s="175"/>
      <c r="H694" s="168" t="s">
        <v>159</v>
      </c>
      <c r="I694" s="169" t="s">
        <v>104</v>
      </c>
      <c r="J694" s="170">
        <v>29</v>
      </c>
      <c r="K694" s="161">
        <v>2</v>
      </c>
      <c r="L694" s="161" t="s">
        <v>837</v>
      </c>
      <c r="Z694" s="163">
        <v>72</v>
      </c>
      <c r="AA694" s="163">
        <v>264</v>
      </c>
      <c r="AB694" s="163">
        <v>233</v>
      </c>
      <c r="AC694" s="163">
        <v>45</v>
      </c>
      <c r="AD694" s="163">
        <v>29</v>
      </c>
      <c r="AE694" s="163">
        <v>5</v>
      </c>
      <c r="AF694" s="163">
        <v>1</v>
      </c>
      <c r="AG694" s="163">
        <v>10</v>
      </c>
      <c r="AH694" s="163">
        <v>19</v>
      </c>
      <c r="AI694" s="163">
        <v>25</v>
      </c>
      <c r="AJ694" s="163">
        <v>0</v>
      </c>
      <c r="AK694" s="163">
        <v>0</v>
      </c>
      <c r="AL694" s="163">
        <v>27</v>
      </c>
      <c r="AM694" s="163">
        <v>1</v>
      </c>
      <c r="AN694" s="163">
        <v>67</v>
      </c>
      <c r="AO694" s="163">
        <v>3</v>
      </c>
      <c r="AP694" s="163">
        <v>1</v>
      </c>
      <c r="AQ694" s="163">
        <v>0</v>
      </c>
      <c r="AR694" s="163">
        <v>7</v>
      </c>
      <c r="AS694" s="283">
        <v>0.10227272699999999</v>
      </c>
      <c r="AT694" s="283">
        <v>0.25378787800000002</v>
      </c>
      <c r="AU694" s="283">
        <v>0.52095807999999999</v>
      </c>
      <c r="AV694" s="283">
        <v>0.16766466999999999</v>
      </c>
      <c r="AW694" s="283">
        <v>9.5808379999999999E-2</v>
      </c>
      <c r="AX694" s="283">
        <v>0.36526945999999999</v>
      </c>
      <c r="AY694" s="363">
        <v>112.565</v>
      </c>
      <c r="AZ694" s="283">
        <v>0.12476548</v>
      </c>
      <c r="BA694" s="283">
        <v>0.53892215499999996</v>
      </c>
      <c r="BB694" s="283">
        <v>0.12574850200000001</v>
      </c>
      <c r="BC694" s="283">
        <v>0.335329341</v>
      </c>
      <c r="BD694" s="164">
        <v>0.222929936</v>
      </c>
      <c r="BE694" s="164">
        <v>0.193133047</v>
      </c>
      <c r="BF694" s="164">
        <v>0.284090909</v>
      </c>
      <c r="BG694" s="164">
        <v>0.35193132999999999</v>
      </c>
      <c r="BH694" s="164">
        <v>0.63602223899999999</v>
      </c>
      <c r="BI694" s="164">
        <v>0.15879828300000001</v>
      </c>
      <c r="BJ694" s="165">
        <v>101.09664623928001</v>
      </c>
      <c r="BK694" s="164">
        <v>0.28139100781864901</v>
      </c>
      <c r="BL694" s="165">
        <v>-6.1169750437166703</v>
      </c>
      <c r="BM694" s="165">
        <v>24.7652358666036</v>
      </c>
      <c r="BN694" s="165">
        <v>77.869092054641698</v>
      </c>
      <c r="BO694" s="165">
        <v>-1.1988908875967601</v>
      </c>
      <c r="BP694" s="165">
        <v>-0.35673603415489102</v>
      </c>
      <c r="BQ694" s="165">
        <v>7.9925285365406102</v>
      </c>
      <c r="BR694" s="165">
        <v>-7.3433129236128396</v>
      </c>
      <c r="BS694" s="289">
        <v>0.825450200914709</v>
      </c>
      <c r="BT694" s="297"/>
      <c r="BU694" s="284"/>
      <c r="BV694" s="298"/>
      <c r="BW694" s="297">
        <v>67</v>
      </c>
      <c r="BX694" s="297">
        <v>576</v>
      </c>
      <c r="BY694" s="297">
        <v>3</v>
      </c>
      <c r="BZ694" s="297">
        <v>-1</v>
      </c>
      <c r="CA694" s="284">
        <v>3</v>
      </c>
      <c r="CB694" s="298">
        <v>1</v>
      </c>
      <c r="CC694" s="297"/>
      <c r="CD694" s="284"/>
      <c r="CE694" s="352"/>
      <c r="CF694" s="298"/>
      <c r="CG694" s="297"/>
      <c r="CH694" s="284"/>
      <c r="CI694" s="352"/>
      <c r="CJ694" s="298"/>
      <c r="CK694" s="297"/>
      <c r="CL694" s="284"/>
      <c r="CM694" s="352"/>
      <c r="CN694" s="298"/>
      <c r="CO694" s="297"/>
      <c r="CP694" s="284"/>
      <c r="CQ694" s="352"/>
      <c r="CR694" s="298"/>
      <c r="CS694" s="297"/>
      <c r="CT694" s="284"/>
      <c r="CU694" s="352"/>
      <c r="CV694" s="352"/>
      <c r="CW694" s="298"/>
      <c r="CX694" s="297"/>
      <c r="CY694" s="284"/>
      <c r="CZ694" s="352"/>
      <c r="DA694" s="352"/>
      <c r="DB694" s="298"/>
      <c r="DC694" s="297"/>
      <c r="DD694" s="284"/>
      <c r="DE694" s="352"/>
      <c r="DF694" s="352"/>
      <c r="DG694" s="298"/>
      <c r="DH694" s="320">
        <v>3</v>
      </c>
      <c r="DI694" s="319">
        <v>6.5568556226789898</v>
      </c>
      <c r="DP694" s="165"/>
      <c r="DQ694" s="165"/>
      <c r="DR694" s="165"/>
      <c r="ED694" s="165"/>
      <c r="EE694" s="165"/>
      <c r="EF694" s="165"/>
      <c r="EG694" s="165"/>
      <c r="EH694" s="166"/>
      <c r="EI694" s="165"/>
      <c r="EJ694" s="164"/>
      <c r="EK694" s="164"/>
      <c r="EL694" s="283"/>
      <c r="EM694" s="283"/>
      <c r="EN694" s="283"/>
      <c r="EO694" s="283"/>
      <c r="EP694" s="283"/>
      <c r="EQ694" s="283"/>
      <c r="ER694" s="165"/>
      <c r="ES694" s="166"/>
      <c r="ET694" s="166"/>
      <c r="EU694" s="166"/>
      <c r="EV694" s="166"/>
      <c r="EW694" s="166"/>
      <c r="EX694" s="289"/>
    </row>
    <row r="695" spans="1:154" ht="13" customHeight="1">
      <c r="A695" s="160" t="s">
        <v>276</v>
      </c>
      <c r="B695" s="160">
        <v>11914</v>
      </c>
      <c r="C695" s="160">
        <v>27465</v>
      </c>
      <c r="D695" s="160">
        <v>679529</v>
      </c>
      <c r="E695" s="160" t="s">
        <v>239</v>
      </c>
      <c r="G695" s="175"/>
      <c r="H695" s="162" t="s">
        <v>3102</v>
      </c>
      <c r="I695" s="162" t="s">
        <v>867</v>
      </c>
      <c r="J695" s="160">
        <v>24</v>
      </c>
      <c r="K695" s="161">
        <v>3</v>
      </c>
      <c r="L695" s="161" t="s">
        <v>837</v>
      </c>
      <c r="Z695" s="163">
        <v>92</v>
      </c>
      <c r="AA695" s="163">
        <v>381</v>
      </c>
      <c r="AB695" s="163">
        <v>342</v>
      </c>
      <c r="AC695" s="163">
        <v>75</v>
      </c>
      <c r="AD695" s="163">
        <v>43</v>
      </c>
      <c r="AE695" s="163">
        <v>21</v>
      </c>
      <c r="AF695" s="163">
        <v>1</v>
      </c>
      <c r="AG695" s="163">
        <v>10</v>
      </c>
      <c r="AH695" s="163">
        <v>45</v>
      </c>
      <c r="AI695" s="163">
        <v>37</v>
      </c>
      <c r="AJ695" s="163">
        <v>0</v>
      </c>
      <c r="AK695" s="163">
        <v>0</v>
      </c>
      <c r="AL695" s="163">
        <v>33</v>
      </c>
      <c r="AM695" s="163">
        <v>0</v>
      </c>
      <c r="AN695" s="163">
        <v>105</v>
      </c>
      <c r="AO695" s="163">
        <v>4</v>
      </c>
      <c r="AP695" s="163">
        <v>1</v>
      </c>
      <c r="AQ695" s="163">
        <v>0</v>
      </c>
      <c r="AR695" s="163">
        <v>6</v>
      </c>
      <c r="AS695" s="283">
        <v>8.6614173000000003E-2</v>
      </c>
      <c r="AT695" s="283">
        <v>0.27559055100000002</v>
      </c>
      <c r="AU695" s="283">
        <v>0.47478991999999998</v>
      </c>
      <c r="AV695" s="283">
        <v>0.22268908000000001</v>
      </c>
      <c r="AW695" s="283">
        <v>6.6945610000000003E-2</v>
      </c>
      <c r="AX695" s="283">
        <v>0.39330544000000001</v>
      </c>
      <c r="AY695" s="363">
        <v>108.956</v>
      </c>
      <c r="AZ695" s="283">
        <v>0.11097179</v>
      </c>
      <c r="BA695" s="283">
        <v>0.34033613400000001</v>
      </c>
      <c r="BB695" s="283">
        <v>0.15126050399999999</v>
      </c>
      <c r="BC695" s="283">
        <v>0.50840336100000005</v>
      </c>
      <c r="BD695" s="164">
        <v>0.28508771900000002</v>
      </c>
      <c r="BE695" s="164">
        <v>0.219298245</v>
      </c>
      <c r="BF695" s="164">
        <v>0.294736842</v>
      </c>
      <c r="BG695" s="164">
        <v>0.37426900499999999</v>
      </c>
      <c r="BH695" s="164">
        <v>0.66900584699999999</v>
      </c>
      <c r="BI695" s="164">
        <v>0.15497076000000001</v>
      </c>
      <c r="BJ695" s="165">
        <v>100.12088406352299</v>
      </c>
      <c r="BK695" s="164">
        <v>0.29464481692565098</v>
      </c>
      <c r="BL695" s="165">
        <v>-4.76360239625114</v>
      </c>
      <c r="BM695" s="165">
        <v>39.805042894779199</v>
      </c>
      <c r="BN695" s="165">
        <v>92.240620145902994</v>
      </c>
      <c r="BO695" s="165">
        <v>5.6128436142675701E-2</v>
      </c>
      <c r="BP695" s="165">
        <v>-1.21633428335189</v>
      </c>
      <c r="BQ695" s="165">
        <v>1.4158818768230499</v>
      </c>
      <c r="BR695" s="165">
        <v>-4.5989884266271002</v>
      </c>
      <c r="BS695" s="289">
        <v>0.146229065601928</v>
      </c>
      <c r="BT695" s="297"/>
      <c r="BU695" s="284"/>
      <c r="BV695" s="298"/>
      <c r="BW695" s="297"/>
      <c r="BX695" s="297"/>
      <c r="BY695" s="297"/>
      <c r="BZ695" s="297"/>
      <c r="CA695" s="284"/>
      <c r="CB695" s="298"/>
      <c r="CC695" s="297">
        <v>89</v>
      </c>
      <c r="CD695" s="284">
        <v>790.2</v>
      </c>
      <c r="CE695" s="352">
        <v>2</v>
      </c>
      <c r="CF695" s="298">
        <v>-1</v>
      </c>
      <c r="CG695" s="297"/>
      <c r="CH695" s="284"/>
      <c r="CI695" s="352"/>
      <c r="CJ695" s="298"/>
      <c r="CK695" s="297"/>
      <c r="CL695" s="284"/>
      <c r="CM695" s="352"/>
      <c r="CN695" s="298"/>
      <c r="CO695" s="297"/>
      <c r="CP695" s="284"/>
      <c r="CQ695" s="352"/>
      <c r="CR695" s="298"/>
      <c r="CS695" s="297"/>
      <c r="CT695" s="284"/>
      <c r="CU695" s="352"/>
      <c r="CV695" s="352"/>
      <c r="CW695" s="298"/>
      <c r="CX695" s="297"/>
      <c r="CY695" s="284"/>
      <c r="CZ695" s="352"/>
      <c r="DA695" s="352"/>
      <c r="DB695" s="298"/>
      <c r="DC695" s="297"/>
      <c r="DD695" s="284"/>
      <c r="DE695" s="352"/>
      <c r="DF695" s="352"/>
      <c r="DG695" s="298"/>
      <c r="DH695" s="320">
        <v>2</v>
      </c>
      <c r="DI695" s="319">
        <v>-6.6975487470626804</v>
      </c>
      <c r="DP695" s="165"/>
      <c r="DQ695" s="165"/>
      <c r="DR695" s="165"/>
      <c r="ED695" s="165"/>
      <c r="EE695" s="165"/>
      <c r="EF695" s="165"/>
      <c r="EG695" s="165"/>
      <c r="EH695" s="166"/>
      <c r="EI695" s="165"/>
      <c r="EJ695" s="164"/>
      <c r="EK695" s="164"/>
      <c r="EL695" s="283"/>
      <c r="EM695" s="283"/>
      <c r="EN695" s="283"/>
      <c r="EO695" s="283"/>
      <c r="EP695" s="283"/>
      <c r="EQ695" s="283"/>
      <c r="ER695" s="165"/>
      <c r="ES695" s="166"/>
      <c r="ET695" s="166"/>
      <c r="EU695" s="166"/>
      <c r="EV695" s="166"/>
      <c r="EW695" s="166"/>
      <c r="EX695" s="289"/>
    </row>
    <row r="696" spans="1:154" ht="13" customHeight="1">
      <c r="A696" s="160" t="s">
        <v>276</v>
      </c>
      <c r="B696" s="160">
        <v>11093</v>
      </c>
      <c r="C696" s="160">
        <v>13602</v>
      </c>
      <c r="D696" s="160">
        <v>621550</v>
      </c>
      <c r="E696" s="160" t="s">
        <v>129</v>
      </c>
      <c r="G696" s="175"/>
      <c r="H696" s="162" t="s">
        <v>1949</v>
      </c>
      <c r="I696" s="162" t="s">
        <v>645</v>
      </c>
      <c r="J696" s="161">
        <v>32</v>
      </c>
      <c r="K696" s="161">
        <v>3</v>
      </c>
      <c r="L696" s="161" t="s">
        <v>837</v>
      </c>
      <c r="Z696" s="163">
        <v>75</v>
      </c>
      <c r="AA696" s="163">
        <v>174</v>
      </c>
      <c r="AB696" s="163">
        <v>158</v>
      </c>
      <c r="AC696" s="163">
        <v>27</v>
      </c>
      <c r="AD696" s="163">
        <v>10</v>
      </c>
      <c r="AE696" s="163">
        <v>7</v>
      </c>
      <c r="AF696" s="163">
        <v>2</v>
      </c>
      <c r="AG696" s="163">
        <v>8</v>
      </c>
      <c r="AH696" s="163">
        <v>16</v>
      </c>
      <c r="AI696" s="163">
        <v>23</v>
      </c>
      <c r="AJ696" s="163">
        <v>5</v>
      </c>
      <c r="AK696" s="163">
        <v>0</v>
      </c>
      <c r="AL696" s="163">
        <v>10</v>
      </c>
      <c r="AM696" s="163">
        <v>0</v>
      </c>
      <c r="AN696" s="163">
        <v>59</v>
      </c>
      <c r="AO696" s="163">
        <v>4</v>
      </c>
      <c r="AP696" s="163">
        <v>1</v>
      </c>
      <c r="AQ696" s="163">
        <v>1</v>
      </c>
      <c r="AR696" s="163">
        <v>1</v>
      </c>
      <c r="AS696" s="283">
        <v>5.7471264000000001E-2</v>
      </c>
      <c r="AT696" s="283">
        <v>0.339080459</v>
      </c>
      <c r="AU696" s="283">
        <v>0.35643564</v>
      </c>
      <c r="AV696" s="283">
        <v>0.32673267</v>
      </c>
      <c r="AW696" s="283">
        <v>0.15841584</v>
      </c>
      <c r="AX696" s="283">
        <v>0.48514850999999998</v>
      </c>
      <c r="AY696" s="363">
        <v>112.715</v>
      </c>
      <c r="AZ696" s="283">
        <v>0.14122682</v>
      </c>
      <c r="BA696" s="283">
        <v>0.25</v>
      </c>
      <c r="BB696" s="283">
        <v>0.09</v>
      </c>
      <c r="BC696" s="283">
        <v>0.66</v>
      </c>
      <c r="BD696" s="164">
        <v>0.20652173900000001</v>
      </c>
      <c r="BE696" s="164">
        <v>0.170886075</v>
      </c>
      <c r="BF696" s="164">
        <v>0.23699421900000001</v>
      </c>
      <c r="BG696" s="164">
        <v>0.392405063</v>
      </c>
      <c r="BH696" s="164">
        <v>0.62939928199999995</v>
      </c>
      <c r="BI696" s="164">
        <v>0.221518988</v>
      </c>
      <c r="BJ696" s="165">
        <v>141.02688229392999</v>
      </c>
      <c r="BK696" s="164">
        <v>0.27137000092192098</v>
      </c>
      <c r="BL696" s="165">
        <v>-5.4350417281739896</v>
      </c>
      <c r="BM696" s="165">
        <v>14.919142735446099</v>
      </c>
      <c r="BN696" s="165">
        <v>74.862730726678507</v>
      </c>
      <c r="BO696" s="165">
        <v>-0.83981873894320203</v>
      </c>
      <c r="BP696" s="165">
        <v>0.70048123598098699</v>
      </c>
      <c r="BQ696" s="165">
        <v>-1.92262290532296</v>
      </c>
      <c r="BR696" s="165">
        <v>-4.5298432137124802</v>
      </c>
      <c r="BS696" s="289">
        <v>-0.19856412851407501</v>
      </c>
      <c r="BT696" s="297"/>
      <c r="BU696" s="284"/>
      <c r="BV696" s="298"/>
      <c r="BW696" s="297"/>
      <c r="BX696" s="297"/>
      <c r="BY696" s="297"/>
      <c r="BZ696" s="297"/>
      <c r="CA696" s="284"/>
      <c r="CB696" s="298"/>
      <c r="CC696" s="297">
        <v>27</v>
      </c>
      <c r="CD696" s="284">
        <v>138</v>
      </c>
      <c r="CE696" s="352">
        <v>0</v>
      </c>
      <c r="CF696" s="298">
        <v>0</v>
      </c>
      <c r="CG696" s="297">
        <v>3</v>
      </c>
      <c r="CH696" s="284">
        <v>4</v>
      </c>
      <c r="CI696" s="352">
        <v>0</v>
      </c>
      <c r="CJ696" s="298">
        <v>0</v>
      </c>
      <c r="CK696" s="297">
        <v>17</v>
      </c>
      <c r="CL696" s="284">
        <v>92.2</v>
      </c>
      <c r="CM696" s="352">
        <v>-1</v>
      </c>
      <c r="CN696" s="298">
        <v>-2</v>
      </c>
      <c r="CO696" s="297"/>
      <c r="CP696" s="284"/>
      <c r="CQ696" s="352"/>
      <c r="CR696" s="298"/>
      <c r="CS696" s="297">
        <v>3</v>
      </c>
      <c r="CT696" s="284">
        <v>13</v>
      </c>
      <c r="CU696" s="352">
        <v>0</v>
      </c>
      <c r="CV696" s="352">
        <v>0</v>
      </c>
      <c r="CW696" s="298">
        <v>0</v>
      </c>
      <c r="CX696" s="297"/>
      <c r="CY696" s="284"/>
      <c r="CZ696" s="352"/>
      <c r="DA696" s="352"/>
      <c r="DB696" s="298"/>
      <c r="DC696" s="297">
        <v>5</v>
      </c>
      <c r="DD696" s="284">
        <v>17</v>
      </c>
      <c r="DE696" s="352">
        <v>0</v>
      </c>
      <c r="DF696" s="352">
        <v>0</v>
      </c>
      <c r="DG696" s="298">
        <v>0</v>
      </c>
      <c r="DH696" s="320">
        <v>-1</v>
      </c>
      <c r="DI696" s="319">
        <v>-3.1789294481277399</v>
      </c>
      <c r="DP696" s="165"/>
      <c r="DQ696" s="165"/>
      <c r="DR696" s="165"/>
      <c r="ED696" s="165"/>
      <c r="EE696" s="165"/>
      <c r="EF696" s="165"/>
      <c r="EG696" s="165"/>
      <c r="EH696" s="166"/>
      <c r="EI696" s="165"/>
      <c r="EJ696" s="164"/>
      <c r="EK696" s="164"/>
      <c r="EL696" s="283"/>
      <c r="EM696" s="283"/>
      <c r="EN696" s="283"/>
      <c r="EO696" s="283"/>
      <c r="EP696" s="283"/>
      <c r="EQ696" s="283"/>
      <c r="ER696" s="165"/>
      <c r="ES696" s="166"/>
      <c r="ET696" s="166"/>
      <c r="EU696" s="166"/>
      <c r="EV696" s="166"/>
      <c r="EW696" s="166"/>
      <c r="EX696" s="289"/>
    </row>
    <row r="697" spans="1:154" ht="13" customHeight="1">
      <c r="A697" s="160" t="s">
        <v>276</v>
      </c>
      <c r="B697" s="160">
        <v>10607</v>
      </c>
      <c r="C697" s="160">
        <v>18819</v>
      </c>
      <c r="D697" s="160">
        <v>628451</v>
      </c>
      <c r="E697" s="160" t="s">
        <v>239</v>
      </c>
      <c r="G697" s="175"/>
      <c r="H697" s="162" t="s">
        <v>3386</v>
      </c>
      <c r="I697" s="162" t="s">
        <v>1955</v>
      </c>
      <c r="J697" s="161">
        <v>31</v>
      </c>
      <c r="K697" s="161">
        <v>4</v>
      </c>
      <c r="L697" s="161" t="s">
        <v>837</v>
      </c>
      <c r="Z697" s="163">
        <v>99</v>
      </c>
      <c r="AA697" s="163">
        <v>244</v>
      </c>
      <c r="AB697" s="163">
        <v>224</v>
      </c>
      <c r="AC697" s="163">
        <v>54</v>
      </c>
      <c r="AD697" s="163">
        <v>39</v>
      </c>
      <c r="AE697" s="163">
        <v>9</v>
      </c>
      <c r="AF697" s="163">
        <v>1</v>
      </c>
      <c r="AG697" s="163">
        <v>5</v>
      </c>
      <c r="AH697" s="163">
        <v>30</v>
      </c>
      <c r="AI697" s="163">
        <v>32</v>
      </c>
      <c r="AJ697" s="163">
        <v>2</v>
      </c>
      <c r="AK697" s="163">
        <v>3</v>
      </c>
      <c r="AL697" s="163">
        <v>15</v>
      </c>
      <c r="AM697" s="163">
        <v>0</v>
      </c>
      <c r="AN697" s="163">
        <v>63</v>
      </c>
      <c r="AO697" s="163">
        <v>3</v>
      </c>
      <c r="AP697" s="163">
        <v>2</v>
      </c>
      <c r="AQ697" s="163">
        <v>0</v>
      </c>
      <c r="AR697" s="163">
        <v>2</v>
      </c>
      <c r="AS697" s="283">
        <v>6.1475409000000002E-2</v>
      </c>
      <c r="AT697" s="283">
        <v>0.25819672100000002</v>
      </c>
      <c r="AU697" s="283">
        <v>0.41104294000000002</v>
      </c>
      <c r="AV697" s="283">
        <v>0.26993865</v>
      </c>
      <c r="AW697" s="283">
        <v>4.9079749999999998E-2</v>
      </c>
      <c r="AX697" s="283">
        <v>0.32515337</v>
      </c>
      <c r="AY697" s="363">
        <v>108.649</v>
      </c>
      <c r="AZ697" s="283">
        <v>0.14161219999999999</v>
      </c>
      <c r="BA697" s="283">
        <v>0.33742331199999998</v>
      </c>
      <c r="BB697" s="283">
        <v>0.21472392600000001</v>
      </c>
      <c r="BC697" s="283">
        <v>0.44785276000000002</v>
      </c>
      <c r="BD697" s="164">
        <v>0.31012658199999998</v>
      </c>
      <c r="BE697" s="164">
        <v>0.241071428</v>
      </c>
      <c r="BF697" s="164">
        <v>0.295081967</v>
      </c>
      <c r="BG697" s="164">
        <v>0.35714285699999998</v>
      </c>
      <c r="BH697" s="164">
        <v>0.65222482400000004</v>
      </c>
      <c r="BI697" s="164">
        <v>0.116071429</v>
      </c>
      <c r="BJ697" s="165">
        <v>74.9894630832069</v>
      </c>
      <c r="BK697" s="164">
        <v>0.28693538244630401</v>
      </c>
      <c r="BL697" s="165">
        <v>-4.5647305841493102</v>
      </c>
      <c r="BM697" s="165">
        <v>23.977918893570902</v>
      </c>
      <c r="BN697" s="165">
        <v>86.817646493639003</v>
      </c>
      <c r="BO697" s="165">
        <v>0.214986961292576</v>
      </c>
      <c r="BP697" s="165">
        <v>-0.159899316728115</v>
      </c>
      <c r="BQ697" s="165">
        <v>7.4930540504929803</v>
      </c>
      <c r="BR697" s="165">
        <v>-3.8402430931973002</v>
      </c>
      <c r="BS697" s="289">
        <v>0.77386561000898302</v>
      </c>
      <c r="BT697" s="297"/>
      <c r="BU697" s="284"/>
      <c r="BV697" s="298"/>
      <c r="BW697" s="297"/>
      <c r="BX697" s="297"/>
      <c r="BY697" s="297"/>
      <c r="BZ697" s="297"/>
      <c r="CA697" s="284"/>
      <c r="CB697" s="298"/>
      <c r="CC697" s="297">
        <v>18</v>
      </c>
      <c r="CD697" s="284">
        <v>95.1</v>
      </c>
      <c r="CE697" s="352">
        <v>2</v>
      </c>
      <c r="CF697" s="298">
        <v>1</v>
      </c>
      <c r="CG697" s="297">
        <v>43</v>
      </c>
      <c r="CH697" s="284">
        <v>231.1</v>
      </c>
      <c r="CI697" s="352">
        <v>5</v>
      </c>
      <c r="CJ697" s="298">
        <v>3</v>
      </c>
      <c r="CK697" s="297">
        <v>19</v>
      </c>
      <c r="CL697" s="284">
        <v>97</v>
      </c>
      <c r="CM697" s="352">
        <v>2</v>
      </c>
      <c r="CN697" s="298">
        <v>2</v>
      </c>
      <c r="CO697" s="297">
        <v>5</v>
      </c>
      <c r="CP697" s="284">
        <v>8</v>
      </c>
      <c r="CQ697" s="352">
        <v>1</v>
      </c>
      <c r="CR697" s="298">
        <v>1</v>
      </c>
      <c r="CS697" s="297">
        <v>6</v>
      </c>
      <c r="CT697" s="284">
        <v>20</v>
      </c>
      <c r="CU697" s="352">
        <v>-2</v>
      </c>
      <c r="CV697" s="352">
        <v>-1</v>
      </c>
      <c r="CW697" s="298">
        <v>0</v>
      </c>
      <c r="CX697" s="297"/>
      <c r="CY697" s="284"/>
      <c r="CZ697" s="352"/>
      <c r="DA697" s="352"/>
      <c r="DB697" s="298"/>
      <c r="DC697" s="297"/>
      <c r="DD697" s="284"/>
      <c r="DE697" s="352"/>
      <c r="DF697" s="352"/>
      <c r="DG697" s="298"/>
      <c r="DH697" s="320">
        <v>8</v>
      </c>
      <c r="DI697" s="319">
        <v>3.1920104026794398</v>
      </c>
      <c r="DP697" s="165"/>
      <c r="DQ697" s="165"/>
      <c r="DR697" s="165"/>
      <c r="ED697" s="165"/>
      <c r="EE697" s="165"/>
      <c r="EF697" s="165"/>
      <c r="EG697" s="165"/>
      <c r="EH697" s="166"/>
      <c r="EI697" s="165"/>
      <c r="EJ697" s="164"/>
      <c r="EK697" s="164"/>
      <c r="EL697" s="283"/>
      <c r="EM697" s="283"/>
      <c r="EN697" s="283"/>
      <c r="EO697" s="283"/>
      <c r="EP697" s="283"/>
      <c r="EQ697" s="283"/>
      <c r="ER697" s="165"/>
      <c r="ES697" s="166"/>
      <c r="ET697" s="166"/>
      <c r="EU697" s="166"/>
      <c r="EV697" s="166"/>
      <c r="EW697" s="166"/>
      <c r="EX697" s="289"/>
    </row>
    <row r="698" spans="1:154" ht="13" customHeight="1">
      <c r="A698" s="160" t="s">
        <v>276</v>
      </c>
      <c r="B698" s="160">
        <v>9111</v>
      </c>
      <c r="C698" s="160">
        <v>11493</v>
      </c>
      <c r="D698" s="160">
        <v>592518</v>
      </c>
      <c r="E698" s="160" t="s">
        <v>2172</v>
      </c>
      <c r="G698" s="175"/>
      <c r="H698" s="168" t="s">
        <v>359</v>
      </c>
      <c r="I698" s="169" t="s">
        <v>250</v>
      </c>
      <c r="J698" s="170">
        <v>31</v>
      </c>
      <c r="K698" s="161">
        <v>5</v>
      </c>
      <c r="L698" s="161" t="s">
        <v>837</v>
      </c>
      <c r="Z698" s="163">
        <v>152</v>
      </c>
      <c r="AA698" s="163">
        <v>643</v>
      </c>
      <c r="AB698" s="163">
        <v>593</v>
      </c>
      <c r="AC698" s="163">
        <v>163</v>
      </c>
      <c r="AD698" s="163">
        <v>104</v>
      </c>
      <c r="AE698" s="163">
        <v>30</v>
      </c>
      <c r="AF698" s="163">
        <v>0</v>
      </c>
      <c r="AG698" s="163">
        <v>29</v>
      </c>
      <c r="AH698" s="163">
        <v>77</v>
      </c>
      <c r="AI698" s="163">
        <v>105</v>
      </c>
      <c r="AJ698" s="163">
        <v>11</v>
      </c>
      <c r="AK698" s="163">
        <v>2</v>
      </c>
      <c r="AL698" s="163">
        <v>45</v>
      </c>
      <c r="AM698" s="163">
        <v>6</v>
      </c>
      <c r="AN698" s="163">
        <v>124</v>
      </c>
      <c r="AO698" s="163">
        <v>1</v>
      </c>
      <c r="AP698" s="163">
        <v>4</v>
      </c>
      <c r="AQ698" s="163">
        <v>0</v>
      </c>
      <c r="AR698" s="163">
        <v>25</v>
      </c>
      <c r="AS698" s="283">
        <v>6.9984447000000005E-2</v>
      </c>
      <c r="AT698" s="283">
        <v>0.192846034</v>
      </c>
      <c r="AU698" s="283">
        <v>0.37420719000000002</v>
      </c>
      <c r="AV698" s="283">
        <v>0.21987314999999999</v>
      </c>
      <c r="AW698" s="283">
        <v>0.10993658000000001</v>
      </c>
      <c r="AX698" s="283">
        <v>0.48837208999999998</v>
      </c>
      <c r="AY698" s="363">
        <v>115.55800000000001</v>
      </c>
      <c r="AZ698" s="283">
        <v>0.11301799999999999</v>
      </c>
      <c r="BA698" s="283">
        <v>0.43855932199999997</v>
      </c>
      <c r="BB698" s="283">
        <v>0.18008474499999999</v>
      </c>
      <c r="BC698" s="283">
        <v>0.38135593200000001</v>
      </c>
      <c r="BD698" s="164">
        <v>0.30180180099999998</v>
      </c>
      <c r="BE698" s="164">
        <v>0.27487352399999998</v>
      </c>
      <c r="BF698" s="164">
        <v>0.32503887999999997</v>
      </c>
      <c r="BG698" s="164">
        <v>0.47217537900000001</v>
      </c>
      <c r="BH698" s="164">
        <v>0.79721425899999998</v>
      </c>
      <c r="BI698" s="164">
        <v>0.197301855</v>
      </c>
      <c r="BJ698" s="165">
        <v>125.60939237163301</v>
      </c>
      <c r="BK698" s="164">
        <v>0.339664536892338</v>
      </c>
      <c r="BL698" s="165">
        <v>15.259481841863501</v>
      </c>
      <c r="BM698" s="165">
        <v>90.476381899954106</v>
      </c>
      <c r="BN698" s="165">
        <v>121.960890947241</v>
      </c>
      <c r="BO698" s="165">
        <v>-0.71541639235626797</v>
      </c>
      <c r="BP698" s="165">
        <v>-0.36176474392413999</v>
      </c>
      <c r="BQ698" s="165">
        <v>34.412080662257402</v>
      </c>
      <c r="BR698" s="165">
        <v>16.524057479740499</v>
      </c>
      <c r="BS698" s="289">
        <v>3.5540015611690499</v>
      </c>
      <c r="BT698" s="297"/>
      <c r="BU698" s="284"/>
      <c r="BV698" s="298"/>
      <c r="BW698" s="297"/>
      <c r="BX698" s="297"/>
      <c r="BY698" s="297"/>
      <c r="BZ698" s="297"/>
      <c r="CA698" s="284"/>
      <c r="CB698" s="298"/>
      <c r="CC698" s="297"/>
      <c r="CD698" s="284"/>
      <c r="CE698" s="352"/>
      <c r="CF698" s="298"/>
      <c r="CG698" s="297"/>
      <c r="CH698" s="284"/>
      <c r="CI698" s="352"/>
      <c r="CJ698" s="298"/>
      <c r="CK698" s="297">
        <v>100</v>
      </c>
      <c r="CL698" s="284">
        <v>873.2</v>
      </c>
      <c r="CM698" s="352">
        <v>3</v>
      </c>
      <c r="CN698" s="298">
        <v>0</v>
      </c>
      <c r="CO698" s="297"/>
      <c r="CP698" s="284"/>
      <c r="CQ698" s="352"/>
      <c r="CR698" s="298"/>
      <c r="CS698" s="297"/>
      <c r="CT698" s="284"/>
      <c r="CU698" s="352"/>
      <c r="CV698" s="352"/>
      <c r="CW698" s="298"/>
      <c r="CX698" s="297"/>
      <c r="CY698" s="284"/>
      <c r="CZ698" s="352"/>
      <c r="DA698" s="352"/>
      <c r="DB698" s="298"/>
      <c r="DC698" s="297"/>
      <c r="DD698" s="284"/>
      <c r="DE698" s="352"/>
      <c r="DF698" s="352"/>
      <c r="DG698" s="298"/>
      <c r="DH698" s="320">
        <v>3</v>
      </c>
      <c r="DI698" s="319">
        <v>-3.4941279292106602</v>
      </c>
      <c r="DP698" s="165"/>
      <c r="DQ698" s="165"/>
      <c r="DR698" s="165"/>
      <c r="ED698" s="165"/>
      <c r="EE698" s="165"/>
      <c r="EF698" s="165"/>
      <c r="EG698" s="165"/>
      <c r="EH698" s="166"/>
      <c r="EI698" s="165"/>
      <c r="EJ698" s="164"/>
      <c r="EK698" s="164"/>
      <c r="EL698" s="283"/>
      <c r="EM698" s="283"/>
      <c r="EN698" s="283"/>
      <c r="EO698" s="283"/>
      <c r="EP698" s="283"/>
      <c r="EQ698" s="283"/>
      <c r="ER698" s="165"/>
      <c r="ES698" s="166"/>
      <c r="ET698" s="166"/>
      <c r="EU698" s="166"/>
      <c r="EV698" s="166"/>
      <c r="EW698" s="166"/>
      <c r="EX698" s="289"/>
    </row>
    <row r="699" spans="1:154" ht="13" customHeight="1">
      <c r="A699" s="160" t="s">
        <v>276</v>
      </c>
      <c r="B699" s="160">
        <v>10566</v>
      </c>
      <c r="C699" s="160">
        <v>18577</v>
      </c>
      <c r="D699" s="160">
        <v>663647</v>
      </c>
      <c r="E699" s="160" t="s">
        <v>438</v>
      </c>
      <c r="G699" s="175"/>
      <c r="H699" s="162" t="s">
        <v>1733</v>
      </c>
      <c r="I699" s="162" t="s">
        <v>1734</v>
      </c>
      <c r="J699" s="161">
        <v>27</v>
      </c>
      <c r="K699" s="161">
        <v>5</v>
      </c>
      <c r="L699" s="161" t="s">
        <v>837</v>
      </c>
      <c r="Z699" s="163">
        <v>96</v>
      </c>
      <c r="AA699" s="163">
        <v>396</v>
      </c>
      <c r="AB699" s="163">
        <v>365</v>
      </c>
      <c r="AC699" s="163">
        <v>85</v>
      </c>
      <c r="AD699" s="163">
        <v>72</v>
      </c>
      <c r="AE699" s="163">
        <v>9</v>
      </c>
      <c r="AF699" s="163">
        <v>0</v>
      </c>
      <c r="AG699" s="163">
        <v>4</v>
      </c>
      <c r="AH699" s="163">
        <v>38</v>
      </c>
      <c r="AI699" s="163">
        <v>25</v>
      </c>
      <c r="AJ699" s="163">
        <v>11</v>
      </c>
      <c r="AK699" s="163">
        <v>2</v>
      </c>
      <c r="AL699" s="163">
        <v>23</v>
      </c>
      <c r="AM699" s="163">
        <v>1</v>
      </c>
      <c r="AN699" s="163">
        <v>75</v>
      </c>
      <c r="AO699" s="163">
        <v>4</v>
      </c>
      <c r="AP699" s="163">
        <v>4</v>
      </c>
      <c r="AQ699" s="163">
        <v>0</v>
      </c>
      <c r="AR699" s="163">
        <v>12</v>
      </c>
      <c r="AS699" s="283">
        <v>5.8080807999999998E-2</v>
      </c>
      <c r="AT699" s="283">
        <v>0.18939393900000001</v>
      </c>
      <c r="AU699" s="283">
        <v>0.28911565</v>
      </c>
      <c r="AV699" s="283">
        <v>0.30612244999999999</v>
      </c>
      <c r="AW699" s="283">
        <v>2.3809520000000001E-2</v>
      </c>
      <c r="AX699" s="283">
        <v>0.42857142999999998</v>
      </c>
      <c r="AY699" s="363">
        <v>110.429</v>
      </c>
      <c r="AZ699" s="283">
        <v>7.0700200000000005E-2</v>
      </c>
      <c r="BA699" s="283">
        <v>0.52721088400000005</v>
      </c>
      <c r="BB699" s="283">
        <v>0.19047618999999999</v>
      </c>
      <c r="BC699" s="283">
        <v>0.28231292499999999</v>
      </c>
      <c r="BD699" s="164">
        <v>0.27931034399999999</v>
      </c>
      <c r="BE699" s="164">
        <v>0.23287671200000001</v>
      </c>
      <c r="BF699" s="164">
        <v>0.28282828199999999</v>
      </c>
      <c r="BG699" s="164">
        <v>0.290410958</v>
      </c>
      <c r="BH699" s="164">
        <v>0.57323924000000004</v>
      </c>
      <c r="BI699" s="164">
        <v>5.7534245999999997E-2</v>
      </c>
      <c r="BJ699" s="165">
        <v>36.628351419301602</v>
      </c>
      <c r="BK699" s="164">
        <v>0.25572980929024602</v>
      </c>
      <c r="BL699" s="165">
        <v>-17.354321213131598</v>
      </c>
      <c r="BM699" s="165">
        <v>28.9689951523487</v>
      </c>
      <c r="BN699" s="165">
        <v>59.203489813138802</v>
      </c>
      <c r="BO699" s="165">
        <v>-6.0596556449191201E-2</v>
      </c>
      <c r="BP699" s="165">
        <v>0.43656888604164101</v>
      </c>
      <c r="BQ699" s="165">
        <v>0.68793239940902096</v>
      </c>
      <c r="BR699" s="165">
        <v>-18.8822016731555</v>
      </c>
      <c r="BS699" s="289">
        <v>7.1048096320429299E-2</v>
      </c>
      <c r="BT699" s="297"/>
      <c r="BU699" s="284"/>
      <c r="BV699" s="298"/>
      <c r="BW699" s="297"/>
      <c r="BX699" s="297"/>
      <c r="BY699" s="297"/>
      <c r="BZ699" s="297"/>
      <c r="CA699" s="284"/>
      <c r="CB699" s="298"/>
      <c r="CC699" s="297"/>
      <c r="CD699" s="284"/>
      <c r="CE699" s="352"/>
      <c r="CF699" s="298"/>
      <c r="CG699" s="297"/>
      <c r="CH699" s="284"/>
      <c r="CI699" s="352"/>
      <c r="CJ699" s="298"/>
      <c r="CK699" s="297">
        <v>96</v>
      </c>
      <c r="CL699" s="284">
        <v>829.2</v>
      </c>
      <c r="CM699" s="352">
        <v>10</v>
      </c>
      <c r="CN699" s="298">
        <v>6</v>
      </c>
      <c r="CO699" s="297"/>
      <c r="CP699" s="284"/>
      <c r="CQ699" s="352"/>
      <c r="CR699" s="298"/>
      <c r="CS699" s="297"/>
      <c r="CT699" s="284"/>
      <c r="CU699" s="352"/>
      <c r="CV699" s="352"/>
      <c r="CW699" s="298"/>
      <c r="CX699" s="297"/>
      <c r="CY699" s="284"/>
      <c r="CZ699" s="352"/>
      <c r="DA699" s="352"/>
      <c r="DB699" s="298"/>
      <c r="DC699" s="297"/>
      <c r="DD699" s="284"/>
      <c r="DE699" s="352"/>
      <c r="DF699" s="352"/>
      <c r="DG699" s="298"/>
      <c r="DH699" s="320">
        <v>10</v>
      </c>
      <c r="DI699" s="319">
        <v>6.4016553163528398</v>
      </c>
      <c r="DP699" s="165"/>
      <c r="DQ699" s="165"/>
      <c r="DR699" s="165"/>
      <c r="ED699" s="165"/>
      <c r="EE699" s="165"/>
      <c r="EF699" s="165"/>
      <c r="EG699" s="165"/>
      <c r="EH699" s="166"/>
      <c r="EI699" s="165"/>
      <c r="EJ699" s="164"/>
      <c r="EK699" s="164"/>
      <c r="EL699" s="283"/>
      <c r="EM699" s="283"/>
      <c r="EN699" s="283"/>
      <c r="EO699" s="283"/>
      <c r="EP699" s="283"/>
      <c r="EQ699" s="283"/>
      <c r="ER699" s="165"/>
      <c r="ES699" s="166"/>
      <c r="ET699" s="166"/>
      <c r="EU699" s="166"/>
      <c r="EV699" s="166"/>
      <c r="EW699" s="166"/>
      <c r="EX699" s="289"/>
    </row>
    <row r="700" spans="1:154" ht="13" customHeight="1">
      <c r="A700" s="160" t="s">
        <v>276</v>
      </c>
      <c r="B700" s="160">
        <v>8949</v>
      </c>
      <c r="C700" s="160">
        <v>9874</v>
      </c>
      <c r="D700" s="160">
        <v>518934</v>
      </c>
      <c r="E700" s="160" t="s">
        <v>16</v>
      </c>
      <c r="G700" s="175"/>
      <c r="H700" s="168" t="s">
        <v>2194</v>
      </c>
      <c r="I700" s="169" t="s">
        <v>494</v>
      </c>
      <c r="J700" s="170">
        <v>35</v>
      </c>
      <c r="K700" s="161">
        <v>5</v>
      </c>
      <c r="L700" s="161" t="s">
        <v>837</v>
      </c>
      <c r="Z700" s="163">
        <v>67</v>
      </c>
      <c r="AA700" s="163">
        <v>228</v>
      </c>
      <c r="AB700" s="163">
        <v>201</v>
      </c>
      <c r="AC700" s="163">
        <v>41</v>
      </c>
      <c r="AD700" s="163">
        <v>34</v>
      </c>
      <c r="AE700" s="163">
        <v>5</v>
      </c>
      <c r="AF700" s="163">
        <v>0</v>
      </c>
      <c r="AG700" s="163">
        <v>2</v>
      </c>
      <c r="AH700" s="163">
        <v>19</v>
      </c>
      <c r="AI700" s="163">
        <v>26</v>
      </c>
      <c r="AJ700" s="163">
        <v>0</v>
      </c>
      <c r="AK700" s="163">
        <v>1</v>
      </c>
      <c r="AL700" s="163">
        <v>19</v>
      </c>
      <c r="AM700" s="163">
        <v>0</v>
      </c>
      <c r="AN700" s="163">
        <v>35</v>
      </c>
      <c r="AO700" s="163">
        <v>1</v>
      </c>
      <c r="AP700" s="163">
        <v>6</v>
      </c>
      <c r="AQ700" s="163">
        <v>1</v>
      </c>
      <c r="AR700" s="163">
        <v>13</v>
      </c>
      <c r="AS700" s="283">
        <v>8.3333332999999996E-2</v>
      </c>
      <c r="AT700" s="283">
        <v>0.15350877099999999</v>
      </c>
      <c r="AU700" s="283">
        <v>0.30057803</v>
      </c>
      <c r="AV700" s="283">
        <v>0.24855490999999999</v>
      </c>
      <c r="AW700" s="283">
        <v>5.7803470000000003E-2</v>
      </c>
      <c r="AX700" s="283">
        <v>0.37572253999999999</v>
      </c>
      <c r="AY700" s="363">
        <v>108.377</v>
      </c>
      <c r="AZ700" s="283">
        <v>6.6193849999999999E-2</v>
      </c>
      <c r="BA700" s="283">
        <v>0.563953488</v>
      </c>
      <c r="BB700" s="283">
        <v>0.15116278999999999</v>
      </c>
      <c r="BC700" s="283">
        <v>0.28488372000000001</v>
      </c>
      <c r="BD700" s="164">
        <v>0.22941176399999999</v>
      </c>
      <c r="BE700" s="164">
        <v>0.203980099</v>
      </c>
      <c r="BF700" s="164">
        <v>0.26872246599999999</v>
      </c>
      <c r="BG700" s="164">
        <v>0.258706467</v>
      </c>
      <c r="BH700" s="164">
        <v>0.52742893300000004</v>
      </c>
      <c r="BI700" s="164">
        <v>5.4726367999999997E-2</v>
      </c>
      <c r="BJ700" s="165">
        <v>35.3566850013882</v>
      </c>
      <c r="BK700" s="164">
        <v>0.23860481394545</v>
      </c>
      <c r="BL700" s="165">
        <v>-13.134458631358401</v>
      </c>
      <c r="BM700" s="165">
        <v>13.536541700281701</v>
      </c>
      <c r="BN700" s="165">
        <v>51.623866932244297</v>
      </c>
      <c r="BO700" s="165">
        <v>-0.56846814517442901</v>
      </c>
      <c r="BP700" s="165">
        <v>-2.19871754944324</v>
      </c>
      <c r="BQ700" s="165">
        <v>-4.8443399379843903</v>
      </c>
      <c r="BR700" s="165">
        <v>-14.819073513231601</v>
      </c>
      <c r="BS700" s="289">
        <v>-0.50031243014355697</v>
      </c>
      <c r="BT700" s="297"/>
      <c r="BU700" s="284"/>
      <c r="BV700" s="298"/>
      <c r="BW700" s="297"/>
      <c r="BX700" s="297"/>
      <c r="BY700" s="297"/>
      <c r="BZ700" s="297"/>
      <c r="CA700" s="284"/>
      <c r="CB700" s="298"/>
      <c r="CC700" s="297">
        <v>38</v>
      </c>
      <c r="CD700" s="284">
        <v>215.2</v>
      </c>
      <c r="CE700" s="352">
        <v>-3</v>
      </c>
      <c r="CF700" s="298">
        <v>-1</v>
      </c>
      <c r="CG700" s="297"/>
      <c r="CH700" s="284"/>
      <c r="CI700" s="352"/>
      <c r="CJ700" s="298"/>
      <c r="CK700" s="297">
        <v>36</v>
      </c>
      <c r="CL700" s="284">
        <v>295.2</v>
      </c>
      <c r="CM700" s="352">
        <v>-2</v>
      </c>
      <c r="CN700" s="298">
        <v>5</v>
      </c>
      <c r="CO700" s="297"/>
      <c r="CP700" s="284"/>
      <c r="CQ700" s="352"/>
      <c r="CR700" s="298"/>
      <c r="CS700" s="297"/>
      <c r="CT700" s="284"/>
      <c r="CU700" s="352"/>
      <c r="CV700" s="352"/>
      <c r="CW700" s="298"/>
      <c r="CX700" s="297"/>
      <c r="CY700" s="284"/>
      <c r="CZ700" s="352"/>
      <c r="DA700" s="352"/>
      <c r="DB700" s="298"/>
      <c r="DC700" s="297"/>
      <c r="DD700" s="284"/>
      <c r="DE700" s="352"/>
      <c r="DF700" s="352"/>
      <c r="DG700" s="298"/>
      <c r="DH700" s="320">
        <v>-5</v>
      </c>
      <c r="DI700" s="319">
        <v>2.3673017024993799</v>
      </c>
      <c r="DP700" s="165"/>
      <c r="DQ700" s="165"/>
      <c r="DR700" s="165"/>
      <c r="ED700" s="165"/>
      <c r="EE700" s="165"/>
      <c r="EF700" s="165"/>
      <c r="EG700" s="165"/>
      <c r="EH700" s="166"/>
      <c r="EI700" s="165"/>
      <c r="EJ700" s="164"/>
      <c r="EK700" s="164"/>
      <c r="EL700" s="283"/>
      <c r="EM700" s="283"/>
      <c r="EN700" s="283"/>
      <c r="EO700" s="283"/>
      <c r="EP700" s="283"/>
      <c r="EQ700" s="283"/>
      <c r="ER700" s="165"/>
      <c r="ES700" s="166"/>
      <c r="ET700" s="166"/>
      <c r="EU700" s="166"/>
      <c r="EV700" s="166"/>
      <c r="EW700" s="166"/>
      <c r="EX700" s="289"/>
    </row>
    <row r="701" spans="1:154" ht="13" customHeight="1">
      <c r="A701" s="160" t="s">
        <v>276</v>
      </c>
      <c r="B701" s="160">
        <v>11731</v>
      </c>
      <c r="C701" s="160">
        <v>26289</v>
      </c>
      <c r="D701" s="160">
        <v>683002</v>
      </c>
      <c r="E701" s="160" t="s">
        <v>17</v>
      </c>
      <c r="G701" s="175"/>
      <c r="H701" s="162" t="s">
        <v>3091</v>
      </c>
      <c r="I701" s="162" t="s">
        <v>3092</v>
      </c>
      <c r="J701" s="160">
        <v>23</v>
      </c>
      <c r="K701" s="161">
        <v>6</v>
      </c>
      <c r="L701" s="161" t="s">
        <v>46</v>
      </c>
      <c r="Z701" s="163">
        <v>159</v>
      </c>
      <c r="AA701" s="163">
        <v>719</v>
      </c>
      <c r="AB701" s="163">
        <v>630</v>
      </c>
      <c r="AC701" s="163">
        <v>177</v>
      </c>
      <c r="AD701" s="163">
        <v>102</v>
      </c>
      <c r="AE701" s="163">
        <v>31</v>
      </c>
      <c r="AF701" s="163">
        <v>7</v>
      </c>
      <c r="AG701" s="163">
        <v>37</v>
      </c>
      <c r="AH701" s="163">
        <v>118</v>
      </c>
      <c r="AI701" s="163">
        <v>92</v>
      </c>
      <c r="AJ701" s="163">
        <v>21</v>
      </c>
      <c r="AK701" s="163">
        <v>4</v>
      </c>
      <c r="AL701" s="163">
        <v>78</v>
      </c>
      <c r="AM701" s="163">
        <v>1</v>
      </c>
      <c r="AN701" s="163">
        <v>159</v>
      </c>
      <c r="AO701" s="163">
        <v>7</v>
      </c>
      <c r="AP701" s="163">
        <v>4</v>
      </c>
      <c r="AQ701" s="163">
        <v>0</v>
      </c>
      <c r="AR701" s="163">
        <v>2</v>
      </c>
      <c r="AS701" s="283">
        <v>0.10848400499999999</v>
      </c>
      <c r="AT701" s="283">
        <v>0.221140472</v>
      </c>
      <c r="AU701" s="283">
        <v>0.39157894999999998</v>
      </c>
      <c r="AV701" s="283">
        <v>0.23157895000000001</v>
      </c>
      <c r="AW701" s="283">
        <v>0.11157895</v>
      </c>
      <c r="AX701" s="283">
        <v>0.53894737000000004</v>
      </c>
      <c r="AY701" s="363">
        <v>113.101</v>
      </c>
      <c r="AZ701" s="283">
        <v>9.7829830000000007E-2</v>
      </c>
      <c r="BA701" s="283">
        <v>0.46736842099999998</v>
      </c>
      <c r="BB701" s="283">
        <v>0.206315789</v>
      </c>
      <c r="BC701" s="283">
        <v>0.32631578900000002</v>
      </c>
      <c r="BD701" s="164">
        <v>0.31963470300000002</v>
      </c>
      <c r="BE701" s="164">
        <v>0.28095238</v>
      </c>
      <c r="BF701" s="164">
        <v>0.364394993</v>
      </c>
      <c r="BG701" s="164">
        <v>0.52857142800000001</v>
      </c>
      <c r="BH701" s="164">
        <v>0.89296642100000001</v>
      </c>
      <c r="BI701" s="164">
        <v>0.24761904800000001</v>
      </c>
      <c r="BJ701" s="165">
        <v>159.97752089960699</v>
      </c>
      <c r="BK701" s="164">
        <v>0.38146476194387002</v>
      </c>
      <c r="BL701" s="165">
        <v>41.252657665486701</v>
      </c>
      <c r="BM701" s="165">
        <v>125.35989116745699</v>
      </c>
      <c r="BN701" s="165">
        <v>154.745047618049</v>
      </c>
      <c r="BO701" s="165">
        <v>0.146748924807517</v>
      </c>
      <c r="BP701" s="165">
        <v>3.9834934175014398</v>
      </c>
      <c r="BQ701" s="165">
        <v>77.709448450093404</v>
      </c>
      <c r="BR701" s="165">
        <v>49.0215182067708</v>
      </c>
      <c r="BS701" s="289">
        <v>8.02565540339811</v>
      </c>
      <c r="BT701" s="297"/>
      <c r="BU701" s="284"/>
      <c r="BV701" s="298"/>
      <c r="BW701" s="297"/>
      <c r="BX701" s="297"/>
      <c r="BY701" s="297"/>
      <c r="BZ701" s="297"/>
      <c r="CA701" s="284"/>
      <c r="CB701" s="298"/>
      <c r="CC701" s="297"/>
      <c r="CD701" s="284"/>
      <c r="CE701" s="352"/>
      <c r="CF701" s="298"/>
      <c r="CG701" s="297"/>
      <c r="CH701" s="284"/>
      <c r="CI701" s="352"/>
      <c r="CJ701" s="298"/>
      <c r="CK701" s="297"/>
      <c r="CL701" s="284"/>
      <c r="CM701" s="352"/>
      <c r="CN701" s="298"/>
      <c r="CO701" s="297">
        <v>156</v>
      </c>
      <c r="CP701" s="284">
        <v>1380</v>
      </c>
      <c r="CQ701" s="352">
        <v>4</v>
      </c>
      <c r="CR701" s="298">
        <v>-1</v>
      </c>
      <c r="CS701" s="297"/>
      <c r="CT701" s="284"/>
      <c r="CU701" s="352"/>
      <c r="CV701" s="352"/>
      <c r="CW701" s="298"/>
      <c r="CX701" s="297"/>
      <c r="CY701" s="284"/>
      <c r="CZ701" s="352"/>
      <c r="DA701" s="352"/>
      <c r="DB701" s="298"/>
      <c r="DC701" s="297"/>
      <c r="DD701" s="284"/>
      <c r="DE701" s="352"/>
      <c r="DF701" s="352"/>
      <c r="DG701" s="298"/>
      <c r="DH701" s="320">
        <v>4</v>
      </c>
      <c r="DI701" s="319">
        <v>4.6978271007537797</v>
      </c>
      <c r="DP701" s="165"/>
      <c r="DQ701" s="165"/>
      <c r="DR701" s="165"/>
      <c r="ED701" s="165"/>
      <c r="EE701" s="165"/>
      <c r="EF701" s="165"/>
      <c r="EG701" s="165"/>
      <c r="EH701" s="166"/>
      <c r="EI701" s="165"/>
      <c r="EJ701" s="164"/>
      <c r="EK701" s="164"/>
      <c r="EL701" s="283"/>
      <c r="EM701" s="283"/>
      <c r="EN701" s="283"/>
      <c r="EO701" s="283"/>
      <c r="EP701" s="283"/>
      <c r="EQ701" s="283"/>
      <c r="ER701" s="165"/>
      <c r="ES701" s="166"/>
      <c r="ET701" s="166"/>
      <c r="EU701" s="166"/>
      <c r="EV701" s="166"/>
      <c r="EW701" s="166"/>
      <c r="EX701" s="289"/>
    </row>
    <row r="702" spans="1:154" ht="13" customHeight="1">
      <c r="A702" s="160" t="s">
        <v>276</v>
      </c>
      <c r="B702" s="160">
        <v>10713</v>
      </c>
      <c r="C702" s="160">
        <v>18015</v>
      </c>
      <c r="D702" s="160">
        <v>657557</v>
      </c>
      <c r="E702" s="160" t="s">
        <v>3331</v>
      </c>
      <c r="G702" s="175"/>
      <c r="H702" s="168" t="s">
        <v>768</v>
      </c>
      <c r="I702" s="169" t="s">
        <v>166</v>
      </c>
      <c r="J702" s="170">
        <v>30</v>
      </c>
      <c r="K702" s="161">
        <v>6</v>
      </c>
      <c r="L702" s="161" t="s">
        <v>837</v>
      </c>
      <c r="Z702" s="163">
        <v>139</v>
      </c>
      <c r="AA702" s="163">
        <v>482</v>
      </c>
      <c r="AB702" s="163">
        <v>445</v>
      </c>
      <c r="AC702" s="163">
        <v>101</v>
      </c>
      <c r="AD702" s="163">
        <v>60</v>
      </c>
      <c r="AE702" s="163">
        <v>17</v>
      </c>
      <c r="AF702" s="163">
        <v>0</v>
      </c>
      <c r="AG702" s="163">
        <v>24</v>
      </c>
      <c r="AH702" s="163">
        <v>54</v>
      </c>
      <c r="AI702" s="163">
        <v>56</v>
      </c>
      <c r="AJ702" s="163">
        <v>2</v>
      </c>
      <c r="AK702" s="163">
        <v>2</v>
      </c>
      <c r="AL702" s="163">
        <v>23</v>
      </c>
      <c r="AM702" s="163">
        <v>0</v>
      </c>
      <c r="AN702" s="163">
        <v>156</v>
      </c>
      <c r="AO702" s="163">
        <v>9</v>
      </c>
      <c r="AP702" s="163">
        <v>5</v>
      </c>
      <c r="AQ702" s="163">
        <v>0</v>
      </c>
      <c r="AR702" s="163">
        <v>9</v>
      </c>
      <c r="AS702" s="283">
        <v>4.7717842000000003E-2</v>
      </c>
      <c r="AT702" s="283">
        <v>0.32365145200000001</v>
      </c>
      <c r="AU702" s="283">
        <v>0.44897958999999998</v>
      </c>
      <c r="AV702" s="283">
        <v>0.24149660000000001</v>
      </c>
      <c r="AW702" s="283">
        <v>0.10204082</v>
      </c>
      <c r="AX702" s="283">
        <v>0.41156462999999999</v>
      </c>
      <c r="AY702" s="363">
        <v>111.53</v>
      </c>
      <c r="AZ702" s="283">
        <v>0.19016748</v>
      </c>
      <c r="BA702" s="283">
        <v>0.31632652999999999</v>
      </c>
      <c r="BB702" s="283">
        <v>0.22789115600000001</v>
      </c>
      <c r="BC702" s="283">
        <v>0.45578231200000002</v>
      </c>
      <c r="BD702" s="164">
        <v>0.28518518500000001</v>
      </c>
      <c r="BE702" s="164">
        <v>0.22696629199999999</v>
      </c>
      <c r="BF702" s="164">
        <v>0.27593360900000002</v>
      </c>
      <c r="BG702" s="164">
        <v>0.42696629200000003</v>
      </c>
      <c r="BH702" s="164">
        <v>0.70289990099999999</v>
      </c>
      <c r="BI702" s="164">
        <v>0.2</v>
      </c>
      <c r="BJ702" s="165">
        <v>129.212613044573</v>
      </c>
      <c r="BK702" s="164">
        <v>0.30238719500941302</v>
      </c>
      <c r="BL702" s="165">
        <v>-3.0227953382884101</v>
      </c>
      <c r="BM702" s="165">
        <v>53.360635187372097</v>
      </c>
      <c r="BN702" s="165">
        <v>95.007736138265301</v>
      </c>
      <c r="BO702" s="165">
        <v>-0.61310992879327997</v>
      </c>
      <c r="BP702" s="165">
        <v>-2.3931243717670401</v>
      </c>
      <c r="BQ702" s="165">
        <v>16.704745664622099</v>
      </c>
      <c r="BR702" s="165">
        <v>-5.1464030855451597</v>
      </c>
      <c r="BS702" s="289">
        <v>1.7252282055735599</v>
      </c>
      <c r="BT702" s="297"/>
      <c r="BU702" s="284"/>
      <c r="BV702" s="298"/>
      <c r="BW702" s="297"/>
      <c r="BX702" s="297"/>
      <c r="BY702" s="297"/>
      <c r="BZ702" s="297"/>
      <c r="CA702" s="284"/>
      <c r="CB702" s="298"/>
      <c r="CC702" s="297"/>
      <c r="CD702" s="284"/>
      <c r="CE702" s="352"/>
      <c r="CF702" s="298"/>
      <c r="CG702" s="297"/>
      <c r="CH702" s="284"/>
      <c r="CI702" s="352"/>
      <c r="CJ702" s="298"/>
      <c r="CK702" s="297">
        <v>41</v>
      </c>
      <c r="CL702" s="284">
        <v>328.1</v>
      </c>
      <c r="CM702" s="352">
        <v>1</v>
      </c>
      <c r="CN702" s="298">
        <v>4</v>
      </c>
      <c r="CO702" s="297">
        <v>90</v>
      </c>
      <c r="CP702" s="284">
        <v>730</v>
      </c>
      <c r="CQ702" s="352">
        <v>-9</v>
      </c>
      <c r="CR702" s="298">
        <v>-1</v>
      </c>
      <c r="CS702" s="297"/>
      <c r="CT702" s="284"/>
      <c r="CU702" s="352"/>
      <c r="CV702" s="352"/>
      <c r="CW702" s="298"/>
      <c r="CX702" s="297"/>
      <c r="CY702" s="284"/>
      <c r="CZ702" s="352"/>
      <c r="DA702" s="352"/>
      <c r="DB702" s="298"/>
      <c r="DC702" s="297"/>
      <c r="DD702" s="284"/>
      <c r="DE702" s="352"/>
      <c r="DF702" s="352"/>
      <c r="DG702" s="298"/>
      <c r="DH702" s="320">
        <v>-8</v>
      </c>
      <c r="DI702" s="319">
        <v>5.76877084374427</v>
      </c>
      <c r="DP702" s="165"/>
      <c r="DQ702" s="165"/>
      <c r="DR702" s="165"/>
      <c r="ED702" s="165"/>
      <c r="EE702" s="165"/>
      <c r="EF702" s="165"/>
      <c r="EG702" s="165"/>
      <c r="EH702" s="166"/>
      <c r="EI702" s="165"/>
      <c r="EJ702" s="164"/>
      <c r="EK702" s="164"/>
      <c r="EL702" s="283"/>
      <c r="EM702" s="283"/>
      <c r="EN702" s="283"/>
      <c r="EO702" s="283"/>
      <c r="EP702" s="283"/>
      <c r="EQ702" s="283"/>
      <c r="ER702" s="165"/>
      <c r="ES702" s="166"/>
      <c r="ET702" s="166"/>
      <c r="EU702" s="166"/>
      <c r="EV702" s="166"/>
      <c r="EW702" s="166"/>
      <c r="EX702" s="289"/>
    </row>
    <row r="703" spans="1:154" ht="13" customHeight="1">
      <c r="A703" s="160" t="s">
        <v>276</v>
      </c>
      <c r="B703" s="160">
        <v>10643</v>
      </c>
      <c r="C703" s="160">
        <v>20126</v>
      </c>
      <c r="D703" s="160">
        <v>666185</v>
      </c>
      <c r="E703" s="160" t="s">
        <v>3331</v>
      </c>
      <c r="G703" s="175"/>
      <c r="H703" s="162" t="s">
        <v>1653</v>
      </c>
      <c r="I703" s="162" t="s">
        <v>409</v>
      </c>
      <c r="J703" s="161">
        <v>25</v>
      </c>
      <c r="K703" s="161">
        <v>7</v>
      </c>
      <c r="L703" s="161" t="s">
        <v>2547</v>
      </c>
      <c r="Z703" s="163">
        <v>96</v>
      </c>
      <c r="AA703" s="163">
        <v>265</v>
      </c>
      <c r="AB703" s="163">
        <v>235</v>
      </c>
      <c r="AC703" s="163">
        <v>49</v>
      </c>
      <c r="AD703" s="163">
        <v>39</v>
      </c>
      <c r="AE703" s="163">
        <v>7</v>
      </c>
      <c r="AF703" s="163">
        <v>0</v>
      </c>
      <c r="AG703" s="163">
        <v>3</v>
      </c>
      <c r="AH703" s="163">
        <v>19</v>
      </c>
      <c r="AI703" s="163">
        <v>25</v>
      </c>
      <c r="AJ703" s="163">
        <v>2</v>
      </c>
      <c r="AK703" s="163">
        <v>1</v>
      </c>
      <c r="AL703" s="163">
        <v>22</v>
      </c>
      <c r="AM703" s="163">
        <v>0</v>
      </c>
      <c r="AN703" s="163">
        <v>75</v>
      </c>
      <c r="AO703" s="163">
        <v>5</v>
      </c>
      <c r="AP703" s="163">
        <v>3</v>
      </c>
      <c r="AQ703" s="163">
        <v>0</v>
      </c>
      <c r="AR703" s="163">
        <v>2</v>
      </c>
      <c r="AS703" s="283">
        <v>8.3018866999999996E-2</v>
      </c>
      <c r="AT703" s="283">
        <v>0.28301886700000001</v>
      </c>
      <c r="AU703" s="283">
        <v>0.41104294000000002</v>
      </c>
      <c r="AV703" s="283">
        <v>0.25766871000000002</v>
      </c>
      <c r="AW703" s="283">
        <v>2.453988E-2</v>
      </c>
      <c r="AX703" s="283">
        <v>0.25766871000000002</v>
      </c>
      <c r="AY703" s="363">
        <v>107.236</v>
      </c>
      <c r="AZ703" s="283">
        <v>0.13758993</v>
      </c>
      <c r="BA703" s="283">
        <v>0.40993788799999997</v>
      </c>
      <c r="BB703" s="283">
        <v>0.20496894399999999</v>
      </c>
      <c r="BC703" s="283">
        <v>0.38509316700000001</v>
      </c>
      <c r="BD703" s="164">
        <v>0.28749999999999998</v>
      </c>
      <c r="BE703" s="164">
        <v>0.208510638</v>
      </c>
      <c r="BF703" s="164">
        <v>0.28679245199999998</v>
      </c>
      <c r="BG703" s="164">
        <v>0.27659574399999998</v>
      </c>
      <c r="BH703" s="164">
        <v>0.56338819600000001</v>
      </c>
      <c r="BI703" s="164">
        <v>6.8085106000000006E-2</v>
      </c>
      <c r="BJ703" s="165">
        <v>43.786688884488797</v>
      </c>
      <c r="BK703" s="164">
        <v>0.25690003745960699</v>
      </c>
      <c r="BL703" s="165">
        <v>-11.3637758747041</v>
      </c>
      <c r="BM703" s="165">
        <v>19.635413107246102</v>
      </c>
      <c r="BN703" s="165">
        <v>66.5154165599224</v>
      </c>
      <c r="BO703" s="165">
        <v>0.41386673485575598</v>
      </c>
      <c r="BP703" s="165">
        <v>0.30273120105266499</v>
      </c>
      <c r="BQ703" s="165">
        <v>-10.0296114911158</v>
      </c>
      <c r="BR703" s="165">
        <v>-10.200704622298501</v>
      </c>
      <c r="BS703" s="289">
        <v>-1.0358355034439899</v>
      </c>
      <c r="BT703" s="297"/>
      <c r="BU703" s="284"/>
      <c r="BV703" s="298"/>
      <c r="BW703" s="297"/>
      <c r="BX703" s="297"/>
      <c r="BY703" s="297"/>
      <c r="BZ703" s="297"/>
      <c r="CA703" s="284"/>
      <c r="CB703" s="298"/>
      <c r="CC703" s="297"/>
      <c r="CD703" s="284"/>
      <c r="CE703" s="352"/>
      <c r="CF703" s="298"/>
      <c r="CG703" s="297"/>
      <c r="CH703" s="284"/>
      <c r="CI703" s="352"/>
      <c r="CJ703" s="298"/>
      <c r="CK703" s="297"/>
      <c r="CL703" s="284"/>
      <c r="CM703" s="352"/>
      <c r="CN703" s="298"/>
      <c r="CO703" s="297"/>
      <c r="CP703" s="284"/>
      <c r="CQ703" s="352"/>
      <c r="CR703" s="298"/>
      <c r="CS703" s="297">
        <v>35</v>
      </c>
      <c r="CT703" s="284">
        <v>240</v>
      </c>
      <c r="CU703" s="352">
        <v>-2</v>
      </c>
      <c r="CV703" s="352">
        <v>-2</v>
      </c>
      <c r="CW703" s="298">
        <v>-1</v>
      </c>
      <c r="CX703" s="297">
        <v>27</v>
      </c>
      <c r="CY703" s="284">
        <v>125.2</v>
      </c>
      <c r="CZ703" s="352">
        <v>-4</v>
      </c>
      <c r="DA703" s="352">
        <v>-2</v>
      </c>
      <c r="DB703" s="298">
        <v>0</v>
      </c>
      <c r="DC703" s="297">
        <v>34</v>
      </c>
      <c r="DD703" s="284">
        <v>192.2</v>
      </c>
      <c r="DE703" s="352">
        <v>0</v>
      </c>
      <c r="DF703" s="352">
        <v>-2</v>
      </c>
      <c r="DG703" s="298">
        <v>1</v>
      </c>
      <c r="DH703" s="320">
        <v>-6</v>
      </c>
      <c r="DI703" s="319">
        <v>-8.6553952097892708</v>
      </c>
      <c r="DP703" s="165"/>
      <c r="DQ703" s="165"/>
      <c r="DR703" s="165"/>
      <c r="ED703" s="165"/>
      <c r="EE703" s="165"/>
      <c r="EF703" s="165"/>
      <c r="EG703" s="165"/>
      <c r="EH703" s="166"/>
      <c r="EI703" s="165"/>
      <c r="EJ703" s="164"/>
      <c r="EK703" s="164"/>
      <c r="EL703" s="283"/>
      <c r="EM703" s="283"/>
      <c r="EN703" s="283"/>
      <c r="EO703" s="283"/>
      <c r="EP703" s="283"/>
      <c r="EQ703" s="283"/>
      <c r="ER703" s="165"/>
      <c r="ES703" s="166"/>
      <c r="ET703" s="166"/>
      <c r="EU703" s="166"/>
      <c r="EV703" s="166"/>
      <c r="EW703" s="166"/>
      <c r="EX703" s="289"/>
    </row>
    <row r="704" spans="1:154" ht="13" customHeight="1">
      <c r="A704" s="160" t="s">
        <v>276</v>
      </c>
      <c r="B704" s="160">
        <v>11871</v>
      </c>
      <c r="C704" s="160">
        <v>26467</v>
      </c>
      <c r="D704" s="160">
        <v>682641</v>
      </c>
      <c r="E704" s="160" t="s">
        <v>2177</v>
      </c>
      <c r="G704" s="175"/>
      <c r="H704" s="162" t="s">
        <v>3541</v>
      </c>
      <c r="I704" s="162" t="s">
        <v>589</v>
      </c>
      <c r="J704" s="160">
        <v>22</v>
      </c>
      <c r="K704" s="161">
        <v>8</v>
      </c>
      <c r="L704" s="161" t="s">
        <v>837</v>
      </c>
      <c r="Z704" s="163">
        <v>45</v>
      </c>
      <c r="AA704" s="163">
        <v>156</v>
      </c>
      <c r="AB704" s="163">
        <v>150</v>
      </c>
      <c r="AC704" s="163">
        <v>32</v>
      </c>
      <c r="AD704" s="163">
        <v>22</v>
      </c>
      <c r="AE704" s="163">
        <v>5</v>
      </c>
      <c r="AF704" s="163">
        <v>0</v>
      </c>
      <c r="AG704" s="163">
        <v>5</v>
      </c>
      <c r="AH704" s="163">
        <v>14</v>
      </c>
      <c r="AI704" s="163">
        <v>25</v>
      </c>
      <c r="AJ704" s="163">
        <v>0</v>
      </c>
      <c r="AK704" s="163">
        <v>0</v>
      </c>
      <c r="AL704" s="163">
        <v>5</v>
      </c>
      <c r="AM704" s="163">
        <v>1</v>
      </c>
      <c r="AN704" s="163">
        <v>24</v>
      </c>
      <c r="AO704" s="163">
        <v>0</v>
      </c>
      <c r="AP704" s="163">
        <v>1</v>
      </c>
      <c r="AQ704" s="163">
        <v>0</v>
      </c>
      <c r="AR704" s="163">
        <v>5</v>
      </c>
      <c r="AS704" s="283">
        <v>3.2051282E-2</v>
      </c>
      <c r="AT704" s="283">
        <v>0.15384615300000001</v>
      </c>
      <c r="AU704" s="283">
        <v>0.51181102000000001</v>
      </c>
      <c r="AV704" s="283">
        <v>0.15748031000000001</v>
      </c>
      <c r="AW704" s="283">
        <v>3.9370080000000002E-2</v>
      </c>
      <c r="AX704" s="283">
        <v>0.37007874000000002</v>
      </c>
      <c r="AY704" s="363">
        <v>109.077</v>
      </c>
      <c r="AZ704" s="283">
        <v>7.3260069999999997E-2</v>
      </c>
      <c r="BA704" s="283">
        <v>0.38582677100000001</v>
      </c>
      <c r="BB704" s="283">
        <v>0.16535432999999999</v>
      </c>
      <c r="BC704" s="283">
        <v>0.44881889699999999</v>
      </c>
      <c r="BD704" s="164">
        <v>0.22131147500000001</v>
      </c>
      <c r="BE704" s="164">
        <v>0.21333333300000001</v>
      </c>
      <c r="BF704" s="164">
        <v>0.23717948699999999</v>
      </c>
      <c r="BG704" s="164">
        <v>0.34666666600000001</v>
      </c>
      <c r="BH704" s="164">
        <v>0.58384615299999998</v>
      </c>
      <c r="BI704" s="164">
        <v>0.133333333</v>
      </c>
      <c r="BJ704" s="165">
        <v>84.884751544858503</v>
      </c>
      <c r="BK704" s="164">
        <v>0.249512546293197</v>
      </c>
      <c r="BL704" s="165">
        <v>-7.6171793066137203</v>
      </c>
      <c r="BM704" s="165">
        <v>10.631399867666399</v>
      </c>
      <c r="BN704" s="165">
        <v>59.572624537054502</v>
      </c>
      <c r="BO704" s="165">
        <v>-5.7718830099185103E-2</v>
      </c>
      <c r="BP704" s="165">
        <v>-3.6671683192253099E-2</v>
      </c>
      <c r="BQ704" s="165">
        <v>-7.1374468797989898</v>
      </c>
      <c r="BR704" s="165">
        <v>-7.5782358519904998</v>
      </c>
      <c r="BS704" s="289">
        <v>-0.73713930879478395</v>
      </c>
      <c r="BT704" s="297"/>
      <c r="BU704" s="284"/>
      <c r="BV704" s="298"/>
      <c r="BW704" s="297"/>
      <c r="BX704" s="297"/>
      <c r="BY704" s="297"/>
      <c r="BZ704" s="297"/>
      <c r="CA704" s="284"/>
      <c r="CB704" s="298"/>
      <c r="CC704" s="297"/>
      <c r="CD704" s="284"/>
      <c r="CE704" s="352"/>
      <c r="CF704" s="298"/>
      <c r="CG704" s="297"/>
      <c r="CH704" s="284"/>
      <c r="CI704" s="352"/>
      <c r="CJ704" s="298"/>
      <c r="CK704" s="297"/>
      <c r="CL704" s="284"/>
      <c r="CM704" s="352"/>
      <c r="CN704" s="298"/>
      <c r="CO704" s="297"/>
      <c r="CP704" s="284"/>
      <c r="CQ704" s="352"/>
      <c r="CR704" s="298"/>
      <c r="CS704" s="297">
        <v>7</v>
      </c>
      <c r="CT704" s="284">
        <v>40</v>
      </c>
      <c r="CU704" s="352">
        <v>0</v>
      </c>
      <c r="CV704" s="352">
        <v>-1</v>
      </c>
      <c r="CW704" s="298">
        <v>0</v>
      </c>
      <c r="CX704" s="297">
        <v>19</v>
      </c>
      <c r="CY704" s="284">
        <v>156.1</v>
      </c>
      <c r="CZ704" s="352">
        <v>0</v>
      </c>
      <c r="DA704" s="352">
        <v>-2</v>
      </c>
      <c r="DB704" s="298">
        <v>0</v>
      </c>
      <c r="DC704" s="297">
        <v>20</v>
      </c>
      <c r="DD704" s="284">
        <v>122</v>
      </c>
      <c r="DE704" s="352">
        <v>0</v>
      </c>
      <c r="DF704" s="352">
        <v>0</v>
      </c>
      <c r="DG704" s="298">
        <v>-1</v>
      </c>
      <c r="DH704" s="320">
        <v>0</v>
      </c>
      <c r="DI704" s="319">
        <v>-4.7467935681342999</v>
      </c>
      <c r="DP704" s="165"/>
      <c r="DQ704" s="165"/>
      <c r="DR704" s="165"/>
      <c r="ED704" s="165"/>
      <c r="EE704" s="165"/>
      <c r="EF704" s="165"/>
      <c r="EG704" s="165"/>
      <c r="EH704" s="166"/>
      <c r="EI704" s="165"/>
      <c r="EJ704" s="164"/>
      <c r="EK704" s="164"/>
      <c r="EL704" s="283"/>
      <c r="EM704" s="283"/>
      <c r="EN704" s="283"/>
      <c r="EO704" s="283"/>
      <c r="EP704" s="283"/>
      <c r="EQ704" s="283"/>
      <c r="ER704" s="165"/>
      <c r="ES704" s="166"/>
      <c r="ET704" s="166"/>
      <c r="EU704" s="166"/>
      <c r="EV704" s="166"/>
      <c r="EW704" s="166"/>
      <c r="EX704" s="289"/>
    </row>
    <row r="705" spans="1:272" ht="13" customHeight="1">
      <c r="A705" s="160" t="s">
        <v>276</v>
      </c>
      <c r="B705" s="160">
        <v>11722</v>
      </c>
      <c r="C705" s="160">
        <v>25878</v>
      </c>
      <c r="D705" s="160">
        <v>682998</v>
      </c>
      <c r="E705" s="160" t="s">
        <v>45</v>
      </c>
      <c r="G705" s="175"/>
      <c r="H705" s="162" t="s">
        <v>1654</v>
      </c>
      <c r="I705" s="162" t="s">
        <v>41</v>
      </c>
      <c r="J705" s="160">
        <v>23</v>
      </c>
      <c r="K705" s="161">
        <v>9</v>
      </c>
      <c r="L705" s="161" t="s">
        <v>46</v>
      </c>
      <c r="Z705" s="163">
        <v>158</v>
      </c>
      <c r="AA705" s="163">
        <v>684</v>
      </c>
      <c r="AB705" s="163">
        <v>589</v>
      </c>
      <c r="AC705" s="163">
        <v>136</v>
      </c>
      <c r="AD705" s="163">
        <v>78</v>
      </c>
      <c r="AE705" s="163">
        <v>22</v>
      </c>
      <c r="AF705" s="163">
        <v>14</v>
      </c>
      <c r="AG705" s="163">
        <v>22</v>
      </c>
      <c r="AH705" s="163">
        <v>121</v>
      </c>
      <c r="AI705" s="163">
        <v>74</v>
      </c>
      <c r="AJ705" s="163">
        <v>35</v>
      </c>
      <c r="AK705" s="163">
        <v>8</v>
      </c>
      <c r="AL705" s="163">
        <v>73</v>
      </c>
      <c r="AM705" s="163">
        <v>0</v>
      </c>
      <c r="AN705" s="163">
        <v>130</v>
      </c>
      <c r="AO705" s="163">
        <v>10</v>
      </c>
      <c r="AP705" s="163">
        <v>9</v>
      </c>
      <c r="AQ705" s="163">
        <v>3</v>
      </c>
      <c r="AR705" s="163">
        <v>3</v>
      </c>
      <c r="AS705" s="283">
        <v>0.10672514600000001</v>
      </c>
      <c r="AT705" s="283">
        <v>0.190058479</v>
      </c>
      <c r="AU705" s="283">
        <v>0.40552017000000001</v>
      </c>
      <c r="AV705" s="283">
        <v>0.25690021000000002</v>
      </c>
      <c r="AW705" s="283">
        <v>7.2186840000000002E-2</v>
      </c>
      <c r="AX705" s="283">
        <v>0.40552017000000001</v>
      </c>
      <c r="AY705" s="363">
        <v>111.51900000000001</v>
      </c>
      <c r="AZ705" s="283">
        <v>7.5122690000000006E-2</v>
      </c>
      <c r="BA705" s="283">
        <v>0.44111349</v>
      </c>
      <c r="BB705" s="283">
        <v>0.16702355399999999</v>
      </c>
      <c r="BC705" s="283">
        <v>0.39186295500000001</v>
      </c>
      <c r="BD705" s="164">
        <v>0.25560538100000002</v>
      </c>
      <c r="BE705" s="164">
        <v>0.23089983</v>
      </c>
      <c r="BF705" s="164">
        <v>0.32158590300000001</v>
      </c>
      <c r="BG705" s="164">
        <v>0.42784380300000002</v>
      </c>
      <c r="BH705" s="164">
        <v>0.74942970600000003</v>
      </c>
      <c r="BI705" s="164">
        <v>0.19694397299999999</v>
      </c>
      <c r="BJ705" s="165">
        <v>125.38155193617099</v>
      </c>
      <c r="BK705" s="164">
        <v>0.32486030770118302</v>
      </c>
      <c r="BL705" s="165">
        <v>8.0823900154833197</v>
      </c>
      <c r="BM705" s="165">
        <v>88.095391010404001</v>
      </c>
      <c r="BN705" s="165">
        <v>106.68507481639401</v>
      </c>
      <c r="BO705" s="165">
        <v>2.1623479288835599</v>
      </c>
      <c r="BP705" s="165">
        <v>11.1111379191279</v>
      </c>
      <c r="BQ705" s="165">
        <v>39.084684733771198</v>
      </c>
      <c r="BR705" s="165">
        <v>16.579076883852899</v>
      </c>
      <c r="BS705" s="289">
        <v>4.0365775009348299</v>
      </c>
      <c r="BT705" s="297"/>
      <c r="BU705" s="284"/>
      <c r="BV705" s="298"/>
      <c r="BW705" s="297"/>
      <c r="BX705" s="297"/>
      <c r="BY705" s="297"/>
      <c r="BZ705" s="297"/>
      <c r="CA705" s="284"/>
      <c r="CB705" s="298"/>
      <c r="CC705" s="297"/>
      <c r="CD705" s="284"/>
      <c r="CE705" s="352"/>
      <c r="CF705" s="298"/>
      <c r="CG705" s="297"/>
      <c r="CH705" s="284"/>
      <c r="CI705" s="352"/>
      <c r="CJ705" s="298"/>
      <c r="CK705" s="297"/>
      <c r="CL705" s="284"/>
      <c r="CM705" s="352"/>
      <c r="CN705" s="298"/>
      <c r="CO705" s="297"/>
      <c r="CP705" s="284"/>
      <c r="CQ705" s="352"/>
      <c r="CR705" s="298"/>
      <c r="CS705" s="297"/>
      <c r="CT705" s="284"/>
      <c r="CU705" s="352"/>
      <c r="CV705" s="352"/>
      <c r="CW705" s="298"/>
      <c r="CX705" s="297">
        <v>81</v>
      </c>
      <c r="CY705" s="284">
        <v>672</v>
      </c>
      <c r="CZ705" s="352">
        <v>-6</v>
      </c>
      <c r="DA705" s="352">
        <v>3</v>
      </c>
      <c r="DB705" s="298">
        <v>-2</v>
      </c>
      <c r="DC705" s="297">
        <v>77</v>
      </c>
      <c r="DD705" s="284">
        <v>636</v>
      </c>
      <c r="DE705" s="352">
        <v>3</v>
      </c>
      <c r="DF705" s="352">
        <v>5</v>
      </c>
      <c r="DG705" s="298">
        <v>-2</v>
      </c>
      <c r="DH705" s="320">
        <v>-3</v>
      </c>
      <c r="DI705" s="319">
        <v>-0.23994636535644501</v>
      </c>
      <c r="DP705" s="165"/>
      <c r="DQ705" s="165"/>
      <c r="DR705" s="165"/>
      <c r="ED705" s="165"/>
      <c r="EE705" s="165"/>
      <c r="EF705" s="165"/>
      <c r="EG705" s="165"/>
      <c r="EH705" s="166"/>
      <c r="EI705" s="165"/>
      <c r="EJ705" s="164"/>
      <c r="EK705" s="164"/>
      <c r="EL705" s="283"/>
      <c r="EM705" s="283"/>
      <c r="EN705" s="283"/>
      <c r="EO705" s="283"/>
      <c r="EP705" s="283"/>
      <c r="EQ705" s="283"/>
      <c r="ER705" s="165"/>
      <c r="ES705" s="166"/>
      <c r="ET705" s="166"/>
      <c r="EU705" s="166"/>
      <c r="EV705" s="166"/>
      <c r="EW705" s="166"/>
      <c r="EX705" s="289"/>
    </row>
    <row r="706" spans="1:272" ht="13" customHeight="1">
      <c r="A706" s="160" t="s">
        <v>276</v>
      </c>
      <c r="B706" s="160">
        <v>10601</v>
      </c>
      <c r="C706" s="160">
        <v>19953</v>
      </c>
      <c r="D706" s="160">
        <v>666139</v>
      </c>
      <c r="E706" s="160" t="s">
        <v>2178</v>
      </c>
      <c r="G706" s="175"/>
      <c r="H706" s="162" t="s">
        <v>190</v>
      </c>
      <c r="I706" s="162" t="s">
        <v>533</v>
      </c>
      <c r="J706" s="161">
        <v>26</v>
      </c>
      <c r="K706" s="161">
        <v>9</v>
      </c>
      <c r="L706" s="161" t="s">
        <v>46</v>
      </c>
      <c r="Z706" s="163">
        <v>106</v>
      </c>
      <c r="AA706" s="163">
        <v>387</v>
      </c>
      <c r="AB706" s="163">
        <v>353</v>
      </c>
      <c r="AC706" s="163">
        <v>85</v>
      </c>
      <c r="AD706" s="163">
        <v>54</v>
      </c>
      <c r="AE706" s="163">
        <v>19</v>
      </c>
      <c r="AF706" s="163">
        <v>2</v>
      </c>
      <c r="AG706" s="163">
        <v>10</v>
      </c>
      <c r="AH706" s="163">
        <v>37</v>
      </c>
      <c r="AI706" s="163">
        <v>34</v>
      </c>
      <c r="AJ706" s="163">
        <v>25</v>
      </c>
      <c r="AK706" s="163">
        <v>1</v>
      </c>
      <c r="AL706" s="163">
        <v>32</v>
      </c>
      <c r="AM706" s="163">
        <v>4</v>
      </c>
      <c r="AN706" s="163">
        <v>123</v>
      </c>
      <c r="AO706" s="163">
        <v>0</v>
      </c>
      <c r="AP706" s="163">
        <v>2</v>
      </c>
      <c r="AQ706" s="163">
        <v>0</v>
      </c>
      <c r="AR706" s="163">
        <v>2</v>
      </c>
      <c r="AS706" s="283">
        <v>8.2687337999999999E-2</v>
      </c>
      <c r="AT706" s="283">
        <v>0.31782945699999998</v>
      </c>
      <c r="AU706" s="283">
        <v>0.35344828</v>
      </c>
      <c r="AV706" s="283">
        <v>0.31896552</v>
      </c>
      <c r="AW706" s="283">
        <v>0.10344828</v>
      </c>
      <c r="AX706" s="283">
        <v>0.46120689999999998</v>
      </c>
      <c r="AY706" s="363">
        <v>109.274</v>
      </c>
      <c r="AZ706" s="283">
        <v>0.13867304</v>
      </c>
      <c r="BA706" s="283">
        <v>0.36206896500000002</v>
      </c>
      <c r="BB706" s="283">
        <v>0.21982758599999999</v>
      </c>
      <c r="BC706" s="283">
        <v>0.41810344799999999</v>
      </c>
      <c r="BD706" s="164">
        <v>0.33783783699999997</v>
      </c>
      <c r="BE706" s="164">
        <v>0.24079320100000001</v>
      </c>
      <c r="BF706" s="164">
        <v>0.30232558100000001</v>
      </c>
      <c r="BG706" s="164">
        <v>0.390934844</v>
      </c>
      <c r="BH706" s="164">
        <v>0.69326042499999996</v>
      </c>
      <c r="BI706" s="164">
        <v>0.15014164299999999</v>
      </c>
      <c r="BJ706" s="165">
        <v>97.000969937231801</v>
      </c>
      <c r="BK706" s="164">
        <v>0.298742669058219</v>
      </c>
      <c r="BL706" s="165">
        <v>-3.5622167218061098</v>
      </c>
      <c r="BM706" s="165">
        <v>41.708296999004297</v>
      </c>
      <c r="BN706" s="165">
        <v>97.982524782058505</v>
      </c>
      <c r="BO706" s="165">
        <v>-0.41012721485807702</v>
      </c>
      <c r="BP706" s="165">
        <v>3.3248289525508801</v>
      </c>
      <c r="BQ706" s="165">
        <v>9.5578864783929607</v>
      </c>
      <c r="BR706" s="165">
        <v>2.4314724948672501</v>
      </c>
      <c r="BS706" s="289">
        <v>0.98711681514048899</v>
      </c>
      <c r="BT706" s="297"/>
      <c r="BU706" s="284"/>
      <c r="BV706" s="298"/>
      <c r="BW706" s="297"/>
      <c r="BX706" s="297"/>
      <c r="BY706" s="297"/>
      <c r="BZ706" s="297"/>
      <c r="CA706" s="284"/>
      <c r="CB706" s="298"/>
      <c r="CC706" s="297"/>
      <c r="CD706" s="284"/>
      <c r="CE706" s="352"/>
      <c r="CF706" s="298"/>
      <c r="CG706" s="297"/>
      <c r="CH706" s="284"/>
      <c r="CI706" s="352"/>
      <c r="CJ706" s="298"/>
      <c r="CK706" s="297"/>
      <c r="CL706" s="284"/>
      <c r="CM706" s="352"/>
      <c r="CN706" s="298"/>
      <c r="CO706" s="297"/>
      <c r="CP706" s="284"/>
      <c r="CQ706" s="352"/>
      <c r="CR706" s="298"/>
      <c r="CS706" s="297">
        <v>15</v>
      </c>
      <c r="CT706" s="284">
        <v>110.2</v>
      </c>
      <c r="CU706" s="352">
        <v>1</v>
      </c>
      <c r="CV706" s="352">
        <v>1</v>
      </c>
      <c r="CW706" s="298">
        <v>0</v>
      </c>
      <c r="CX706" s="297">
        <v>2</v>
      </c>
      <c r="CY706" s="284">
        <v>7</v>
      </c>
      <c r="CZ706" s="352">
        <v>-1</v>
      </c>
      <c r="DA706" s="352">
        <v>0</v>
      </c>
      <c r="DB706" s="298">
        <v>0</v>
      </c>
      <c r="DC706" s="297">
        <v>78</v>
      </c>
      <c r="DD706" s="284">
        <v>617.20000000000005</v>
      </c>
      <c r="DE706" s="352">
        <v>-2</v>
      </c>
      <c r="DF706" s="352">
        <v>-3</v>
      </c>
      <c r="DG706" s="298">
        <v>0</v>
      </c>
      <c r="DH706" s="320">
        <v>-2</v>
      </c>
      <c r="DI706" s="319">
        <v>-5.78620064258575</v>
      </c>
      <c r="DP706" s="165"/>
      <c r="DQ706" s="165"/>
      <c r="DR706" s="165"/>
      <c r="ED706" s="165"/>
      <c r="EE706" s="165"/>
      <c r="EF706" s="165"/>
      <c r="EG706" s="165"/>
      <c r="EH706" s="166"/>
      <c r="EI706" s="165"/>
      <c r="EJ706" s="164"/>
      <c r="EK706" s="164"/>
      <c r="EL706" s="283"/>
      <c r="EM706" s="283"/>
      <c r="EN706" s="283"/>
      <c r="EO706" s="283"/>
      <c r="EP706" s="283"/>
      <c r="EQ706" s="283"/>
      <c r="ER706" s="165"/>
      <c r="ES706" s="166"/>
      <c r="ET706" s="166"/>
      <c r="EU706" s="166"/>
      <c r="EV706" s="166"/>
      <c r="EW706" s="166"/>
      <c r="EX706" s="289"/>
    </row>
    <row r="707" spans="1:272" ht="13" customHeight="1">
      <c r="A707" s="160" t="s">
        <v>276</v>
      </c>
      <c r="B707" s="160">
        <v>8621</v>
      </c>
      <c r="C707" s="160">
        <v>4940</v>
      </c>
      <c r="D707" s="160">
        <v>518792</v>
      </c>
      <c r="E707" s="160" t="s">
        <v>3331</v>
      </c>
      <c r="G707" s="175"/>
      <c r="H707" s="168" t="s">
        <v>605</v>
      </c>
      <c r="I707" s="169" t="s">
        <v>523</v>
      </c>
      <c r="J707" s="170">
        <v>34</v>
      </c>
      <c r="K707" s="161">
        <v>9</v>
      </c>
      <c r="L707" s="161" t="s">
        <v>46</v>
      </c>
      <c r="Z707" s="163">
        <v>87</v>
      </c>
      <c r="AA707" s="163">
        <v>258</v>
      </c>
      <c r="AB707" s="163">
        <v>228</v>
      </c>
      <c r="AC707" s="163">
        <v>48</v>
      </c>
      <c r="AD707" s="163">
        <v>24</v>
      </c>
      <c r="AE707" s="163">
        <v>12</v>
      </c>
      <c r="AF707" s="163">
        <v>2</v>
      </c>
      <c r="AG707" s="163">
        <v>10</v>
      </c>
      <c r="AH707" s="163">
        <v>33</v>
      </c>
      <c r="AI707" s="163">
        <v>37</v>
      </c>
      <c r="AJ707" s="163">
        <v>5</v>
      </c>
      <c r="AK707" s="163">
        <v>0</v>
      </c>
      <c r="AL707" s="163">
        <v>22</v>
      </c>
      <c r="AM707" s="163">
        <v>2</v>
      </c>
      <c r="AN707" s="163">
        <v>53</v>
      </c>
      <c r="AO707" s="163">
        <v>4</v>
      </c>
      <c r="AP707" s="163">
        <v>3</v>
      </c>
      <c r="AQ707" s="163">
        <v>0</v>
      </c>
      <c r="AR707" s="163">
        <v>3</v>
      </c>
      <c r="AS707" s="283">
        <v>8.5271316999999999E-2</v>
      </c>
      <c r="AT707" s="283">
        <v>0.205426356</v>
      </c>
      <c r="AU707" s="283">
        <v>0.56179774999999998</v>
      </c>
      <c r="AV707" s="283">
        <v>0.14044944000000001</v>
      </c>
      <c r="AW707" s="283">
        <v>5.5865919999999999E-2</v>
      </c>
      <c r="AX707" s="283">
        <v>0.41340781999999998</v>
      </c>
      <c r="AY707" s="363">
        <v>108.372</v>
      </c>
      <c r="AZ707" s="283">
        <v>0.10926829</v>
      </c>
      <c r="BA707" s="283">
        <v>0.51685393199999996</v>
      </c>
      <c r="BB707" s="283">
        <v>0.151685393</v>
      </c>
      <c r="BC707" s="283">
        <v>0.33146067400000001</v>
      </c>
      <c r="BD707" s="164">
        <v>0.226190476</v>
      </c>
      <c r="BE707" s="164">
        <v>0.21052631499999999</v>
      </c>
      <c r="BF707" s="164">
        <v>0.28793774300000002</v>
      </c>
      <c r="BG707" s="164">
        <v>0.41228070100000003</v>
      </c>
      <c r="BH707" s="164">
        <v>0.700218444</v>
      </c>
      <c r="BI707" s="164">
        <v>0.20175438600000001</v>
      </c>
      <c r="BJ707" s="165">
        <v>129.02290908559399</v>
      </c>
      <c r="BK707" s="164">
        <v>0.30021066759146797</v>
      </c>
      <c r="BL707" s="165">
        <v>-2.04279992954325</v>
      </c>
      <c r="BM707" s="165">
        <v>28.137542550997001</v>
      </c>
      <c r="BN707" s="165">
        <v>94.325056673094707</v>
      </c>
      <c r="BO707" s="165">
        <v>-0.788246422416222</v>
      </c>
      <c r="BP707" s="165">
        <v>2.6353191807865999</v>
      </c>
      <c r="BQ707" s="165">
        <v>8.0819147104259095</v>
      </c>
      <c r="BR707" s="165">
        <v>0.87056130690979705</v>
      </c>
      <c r="BS707" s="289">
        <v>0.83468180201006703</v>
      </c>
      <c r="BT707" s="297"/>
      <c r="BU707" s="284"/>
      <c r="BV707" s="298"/>
      <c r="BW707" s="297"/>
      <c r="BX707" s="297"/>
      <c r="BY707" s="297"/>
      <c r="BZ707" s="297"/>
      <c r="CA707" s="284"/>
      <c r="CB707" s="298"/>
      <c r="CC707" s="297"/>
      <c r="CD707" s="284"/>
      <c r="CE707" s="352"/>
      <c r="CF707" s="298"/>
      <c r="CG707" s="297"/>
      <c r="CH707" s="284"/>
      <c r="CI707" s="352"/>
      <c r="CJ707" s="298"/>
      <c r="CK707" s="297"/>
      <c r="CL707" s="284"/>
      <c r="CM707" s="352"/>
      <c r="CN707" s="298"/>
      <c r="CO707" s="297"/>
      <c r="CP707" s="284"/>
      <c r="CQ707" s="352"/>
      <c r="CR707" s="298"/>
      <c r="CS707" s="297">
        <v>8</v>
      </c>
      <c r="CT707" s="284">
        <v>56</v>
      </c>
      <c r="CU707" s="352">
        <v>1</v>
      </c>
      <c r="CV707" s="352">
        <v>0</v>
      </c>
      <c r="CW707" s="298">
        <v>1</v>
      </c>
      <c r="CX707" s="297">
        <v>3</v>
      </c>
      <c r="CY707" s="284">
        <v>7</v>
      </c>
      <c r="CZ707" s="352">
        <v>0</v>
      </c>
      <c r="DA707" s="352">
        <v>0</v>
      </c>
      <c r="DB707" s="298">
        <v>0</v>
      </c>
      <c r="DC707" s="297">
        <v>76</v>
      </c>
      <c r="DD707" s="284">
        <v>517</v>
      </c>
      <c r="DE707" s="352">
        <v>4</v>
      </c>
      <c r="DF707" s="352">
        <v>2</v>
      </c>
      <c r="DG707" s="298">
        <v>-2</v>
      </c>
      <c r="DH707" s="320">
        <v>5</v>
      </c>
      <c r="DI707" s="319">
        <v>-1.37495392560958</v>
      </c>
      <c r="DP707" s="165"/>
      <c r="DQ707" s="165"/>
      <c r="DR707" s="165"/>
      <c r="ED707" s="165"/>
      <c r="EE707" s="165"/>
      <c r="EF707" s="165"/>
      <c r="EG707" s="165"/>
      <c r="EH707" s="166"/>
      <c r="EI707" s="165"/>
      <c r="EJ707" s="164"/>
      <c r="EK707" s="164"/>
      <c r="EL707" s="283"/>
      <c r="EM707" s="283"/>
      <c r="EN707" s="283"/>
      <c r="EO707" s="283"/>
      <c r="EP707" s="283"/>
      <c r="EQ707" s="283"/>
      <c r="ER707" s="165"/>
      <c r="ES707" s="166"/>
      <c r="ET707" s="166"/>
      <c r="EU707" s="166"/>
      <c r="EV707" s="166"/>
      <c r="EW707" s="166"/>
      <c r="EX707" s="289"/>
      <c r="FE707" s="167"/>
      <c r="FF707" s="167"/>
      <c r="FG707" s="167"/>
      <c r="FH707" s="167"/>
      <c r="FI707" s="167"/>
      <c r="FJ707" s="167"/>
      <c r="FK707" s="167"/>
      <c r="FL707" s="167"/>
      <c r="FM707" s="167"/>
      <c r="FN707" s="167"/>
      <c r="FO707" s="167"/>
      <c r="FP707" s="167"/>
      <c r="FQ707" s="167"/>
      <c r="FR707" s="167"/>
      <c r="FS707" s="167"/>
      <c r="FT707" s="167"/>
      <c r="FU707" s="167"/>
      <c r="FV707" s="167"/>
      <c r="FW707" s="167"/>
      <c r="FX707" s="167"/>
      <c r="FY707" s="167"/>
      <c r="FZ707" s="167"/>
      <c r="GA707" s="167"/>
      <c r="GB707" s="167"/>
      <c r="GC707" s="167"/>
      <c r="GD707" s="167"/>
      <c r="GE707" s="167"/>
      <c r="GF707" s="167"/>
      <c r="GG707" s="167"/>
      <c r="GH707" s="167"/>
      <c r="GI707" s="167"/>
      <c r="GJ707" s="167"/>
      <c r="GK707" s="167"/>
      <c r="GL707" s="167"/>
      <c r="GM707" s="167"/>
      <c r="GN707" s="167"/>
      <c r="GO707" s="167"/>
      <c r="GP707" s="167"/>
      <c r="GQ707" s="167"/>
      <c r="GR707" s="167"/>
      <c r="GS707" s="167"/>
      <c r="GT707" s="167"/>
      <c r="GU707" s="167"/>
      <c r="GV707" s="167"/>
      <c r="GW707" s="167"/>
      <c r="GX707" s="167"/>
      <c r="GY707" s="167"/>
      <c r="GZ707" s="167"/>
      <c r="HA707" s="167"/>
      <c r="HB707" s="167"/>
      <c r="HC707" s="167"/>
      <c r="HD707" s="167"/>
      <c r="HE707" s="167"/>
      <c r="HF707" s="167"/>
      <c r="HG707" s="167"/>
      <c r="HH707" s="167"/>
      <c r="HI707" s="167"/>
      <c r="HJ707" s="167"/>
      <c r="HK707" s="167"/>
      <c r="HL707" s="167"/>
      <c r="HM707" s="167"/>
      <c r="HN707" s="167"/>
      <c r="HO707" s="167"/>
      <c r="HP707" s="167"/>
      <c r="HQ707" s="167"/>
      <c r="HR707" s="167"/>
      <c r="HS707" s="167"/>
      <c r="HT707" s="167"/>
      <c r="HU707" s="167"/>
      <c r="HV707" s="167"/>
      <c r="HW707" s="167"/>
      <c r="HX707" s="167"/>
      <c r="HY707" s="167"/>
      <c r="HZ707" s="167"/>
      <c r="IA707" s="167"/>
      <c r="IB707" s="167"/>
      <c r="IC707" s="167"/>
      <c r="ID707" s="167"/>
      <c r="IE707" s="167"/>
      <c r="IF707" s="167"/>
      <c r="IG707" s="167"/>
      <c r="IH707" s="167"/>
      <c r="II707" s="167"/>
      <c r="IJ707" s="167"/>
      <c r="IK707" s="167"/>
      <c r="IL707" s="167"/>
      <c r="IM707" s="167"/>
      <c r="IN707" s="167"/>
      <c r="IO707" s="167"/>
      <c r="IP707" s="167"/>
      <c r="IQ707" s="167"/>
      <c r="IR707" s="167"/>
      <c r="IS707" s="167"/>
      <c r="IT707" s="167"/>
      <c r="IU707" s="167"/>
      <c r="IV707" s="167"/>
      <c r="IW707" s="167"/>
      <c r="IX707" s="167"/>
      <c r="IY707" s="167"/>
      <c r="IZ707" s="167"/>
      <c r="JA707" s="167"/>
      <c r="JB707" s="167"/>
      <c r="JC707" s="167"/>
      <c r="JD707" s="167"/>
      <c r="JE707" s="167"/>
      <c r="JF707" s="167"/>
      <c r="JG707" s="167"/>
      <c r="JH707" s="167"/>
      <c r="JI707" s="167"/>
      <c r="JJ707" s="167"/>
      <c r="JK707" s="167"/>
      <c r="JL707" s="167"/>
    </row>
    <row r="708" spans="1:272" ht="13" customHeight="1">
      <c r="A708" s="160" t="s">
        <v>276</v>
      </c>
      <c r="B708" s="160">
        <v>10893</v>
      </c>
      <c r="C708" s="160">
        <v>20220</v>
      </c>
      <c r="D708" s="160">
        <v>666176</v>
      </c>
      <c r="E708" s="160" t="s">
        <v>18</v>
      </c>
      <c r="G708" s="175"/>
      <c r="H708" s="162" t="s">
        <v>1600</v>
      </c>
      <c r="I708" s="162" t="s">
        <v>1601</v>
      </c>
      <c r="J708" s="161">
        <v>25</v>
      </c>
      <c r="K708" s="161">
        <v>9</v>
      </c>
      <c r="L708" s="161" t="s">
        <v>837</v>
      </c>
      <c r="Z708" s="163">
        <v>130</v>
      </c>
      <c r="AA708" s="163">
        <v>451</v>
      </c>
      <c r="AB708" s="163">
        <v>405</v>
      </c>
      <c r="AC708" s="163">
        <v>84</v>
      </c>
      <c r="AD708" s="163">
        <v>47</v>
      </c>
      <c r="AE708" s="163">
        <v>15</v>
      </c>
      <c r="AF708" s="163">
        <v>2</v>
      </c>
      <c r="AG708" s="163">
        <v>20</v>
      </c>
      <c r="AH708" s="163">
        <v>54</v>
      </c>
      <c r="AI708" s="163">
        <v>62</v>
      </c>
      <c r="AJ708" s="163">
        <v>15</v>
      </c>
      <c r="AK708" s="163">
        <v>10</v>
      </c>
      <c r="AL708" s="163">
        <v>35</v>
      </c>
      <c r="AM708" s="163">
        <v>1</v>
      </c>
      <c r="AN708" s="163">
        <v>126</v>
      </c>
      <c r="AO708" s="163">
        <v>7</v>
      </c>
      <c r="AP708" s="163">
        <v>3</v>
      </c>
      <c r="AQ708" s="163">
        <v>0</v>
      </c>
      <c r="AR708" s="163">
        <v>9</v>
      </c>
      <c r="AS708" s="283">
        <v>7.7605321000000005E-2</v>
      </c>
      <c r="AT708" s="283">
        <v>0.27937915699999999</v>
      </c>
      <c r="AU708" s="283">
        <v>0.42198582000000001</v>
      </c>
      <c r="AV708" s="283">
        <v>0.24113475000000001</v>
      </c>
      <c r="AW708" s="283">
        <v>0.11660777</v>
      </c>
      <c r="AX708" s="283">
        <v>0.44522968000000002</v>
      </c>
      <c r="AY708" s="363">
        <v>115.577</v>
      </c>
      <c r="AZ708" s="283">
        <v>0.13851168</v>
      </c>
      <c r="BA708" s="283">
        <v>0.35460992899999999</v>
      </c>
      <c r="BB708" s="283">
        <v>0.184397163</v>
      </c>
      <c r="BC708" s="283">
        <v>0.46099290700000001</v>
      </c>
      <c r="BD708" s="164">
        <v>0.24427480900000001</v>
      </c>
      <c r="BE708" s="164">
        <v>0.20740740699999999</v>
      </c>
      <c r="BF708" s="164">
        <v>0.28000000000000003</v>
      </c>
      <c r="BG708" s="164">
        <v>0.40246913499999998</v>
      </c>
      <c r="BH708" s="164">
        <v>0.68246913499999995</v>
      </c>
      <c r="BI708" s="164">
        <v>0.19506172799999999</v>
      </c>
      <c r="BJ708" s="165">
        <v>126.022177695447</v>
      </c>
      <c r="BK708" s="164">
        <v>0.29599314489980499</v>
      </c>
      <c r="BL708" s="165">
        <v>-5.1493725914701196</v>
      </c>
      <c r="BM708" s="165">
        <v>47.607737713660299</v>
      </c>
      <c r="BN708" s="165">
        <v>90.226351022110194</v>
      </c>
      <c r="BO708" s="165">
        <v>0.753528999754846</v>
      </c>
      <c r="BP708" s="165">
        <v>-3.03998090326786</v>
      </c>
      <c r="BQ708" s="165">
        <v>1.45428646954639</v>
      </c>
      <c r="BR708" s="165">
        <v>-8.0835605848773699</v>
      </c>
      <c r="BS708" s="289">
        <v>0.150195404744115</v>
      </c>
      <c r="BT708" s="297"/>
      <c r="BU708" s="284"/>
      <c r="BV708" s="298"/>
      <c r="BW708" s="297"/>
      <c r="BX708" s="297"/>
      <c r="BY708" s="297"/>
      <c r="BZ708" s="297"/>
      <c r="CA708" s="284"/>
      <c r="CB708" s="298"/>
      <c r="CC708" s="297"/>
      <c r="CD708" s="284"/>
      <c r="CE708" s="352"/>
      <c r="CF708" s="298"/>
      <c r="CG708" s="297"/>
      <c r="CH708" s="284"/>
      <c r="CI708" s="352"/>
      <c r="CJ708" s="298"/>
      <c r="CK708" s="297"/>
      <c r="CL708" s="284"/>
      <c r="CM708" s="352"/>
      <c r="CN708" s="298"/>
      <c r="CO708" s="297"/>
      <c r="CP708" s="284"/>
      <c r="CQ708" s="352"/>
      <c r="CR708" s="298"/>
      <c r="CS708" s="297"/>
      <c r="CT708" s="284"/>
      <c r="CU708" s="352"/>
      <c r="CV708" s="352"/>
      <c r="CW708" s="298"/>
      <c r="CX708" s="297">
        <v>4</v>
      </c>
      <c r="CY708" s="284">
        <v>34</v>
      </c>
      <c r="CZ708" s="352">
        <v>0</v>
      </c>
      <c r="DA708" s="352">
        <v>0</v>
      </c>
      <c r="DB708" s="298">
        <v>0</v>
      </c>
      <c r="DC708" s="297">
        <v>119</v>
      </c>
      <c r="DD708" s="284">
        <v>1001.2</v>
      </c>
      <c r="DE708" s="352">
        <v>6</v>
      </c>
      <c r="DF708" s="352">
        <v>1</v>
      </c>
      <c r="DG708" s="298">
        <v>-2</v>
      </c>
      <c r="DH708" s="320">
        <v>6</v>
      </c>
      <c r="DI708" s="319">
        <v>-5.5101870447397197</v>
      </c>
      <c r="DP708" s="165"/>
      <c r="DQ708" s="165"/>
      <c r="DR708" s="165"/>
      <c r="ED708" s="165"/>
      <c r="EE708" s="165"/>
      <c r="EF708" s="165"/>
      <c r="EG708" s="165"/>
      <c r="EH708" s="166"/>
      <c r="EI708" s="165"/>
      <c r="EJ708" s="164"/>
      <c r="EK708" s="164"/>
      <c r="EL708" s="283"/>
      <c r="EM708" s="283"/>
      <c r="EN708" s="283"/>
      <c r="EO708" s="283"/>
      <c r="EP708" s="283"/>
      <c r="EQ708" s="283"/>
      <c r="ER708" s="165"/>
      <c r="ES708" s="166"/>
      <c r="ET708" s="166"/>
      <c r="EU708" s="166"/>
      <c r="EV708" s="166"/>
      <c r="EW708" s="166"/>
      <c r="EX708" s="289"/>
    </row>
    <row r="709" spans="1:272" ht="13" customHeight="1">
      <c r="A709" s="160" t="s">
        <v>276</v>
      </c>
      <c r="B709" s="160">
        <v>10050</v>
      </c>
      <c r="C709" s="160">
        <v>13768</v>
      </c>
      <c r="D709" s="160">
        <v>608671</v>
      </c>
      <c r="E709" s="160" t="s">
        <v>14</v>
      </c>
      <c r="G709" s="175"/>
      <c r="H709" s="162" t="s">
        <v>1749</v>
      </c>
      <c r="I709" s="162" t="s">
        <v>118</v>
      </c>
      <c r="J709" s="161">
        <v>33</v>
      </c>
      <c r="K709" s="161">
        <v>9</v>
      </c>
      <c r="L709" s="161" t="s">
        <v>46</v>
      </c>
      <c r="Z709" s="163">
        <v>104</v>
      </c>
      <c r="AA709" s="163">
        <v>207</v>
      </c>
      <c r="AB709" s="163">
        <v>190</v>
      </c>
      <c r="AC709" s="163">
        <v>38</v>
      </c>
      <c r="AD709" s="163">
        <v>32</v>
      </c>
      <c r="AE709" s="163">
        <v>5</v>
      </c>
      <c r="AF709" s="163">
        <v>0</v>
      </c>
      <c r="AG709" s="163">
        <v>1</v>
      </c>
      <c r="AH709" s="163">
        <v>19</v>
      </c>
      <c r="AI709" s="163">
        <v>12</v>
      </c>
      <c r="AJ709" s="163">
        <v>11</v>
      </c>
      <c r="AK709" s="163">
        <v>1</v>
      </c>
      <c r="AL709" s="163">
        <v>12</v>
      </c>
      <c r="AM709" s="163">
        <v>0</v>
      </c>
      <c r="AN709" s="163">
        <v>44</v>
      </c>
      <c r="AO709" s="163">
        <v>5</v>
      </c>
      <c r="AP709" s="163">
        <v>0</v>
      </c>
      <c r="AQ709" s="163">
        <v>0</v>
      </c>
      <c r="AR709" s="163">
        <v>3</v>
      </c>
      <c r="AS709" s="283">
        <v>5.7971014000000001E-2</v>
      </c>
      <c r="AT709" s="283">
        <v>0.21256038599999999</v>
      </c>
      <c r="AU709" s="283">
        <v>0.32876712000000002</v>
      </c>
      <c r="AV709" s="283">
        <v>0.32876712000000002</v>
      </c>
      <c r="AW709" s="283">
        <v>6.8493199999999999E-3</v>
      </c>
      <c r="AX709" s="283">
        <v>0.24657534</v>
      </c>
      <c r="AY709" s="363">
        <v>105.09099999999999</v>
      </c>
      <c r="AZ709" s="283">
        <v>8.6691089999999998E-2</v>
      </c>
      <c r="BA709" s="283">
        <v>0.60839160800000003</v>
      </c>
      <c r="BB709" s="283">
        <v>0.11888111799999999</v>
      </c>
      <c r="BC709" s="283">
        <v>0.27272727200000002</v>
      </c>
      <c r="BD709" s="164">
        <v>0.25517241299999999</v>
      </c>
      <c r="BE709" s="164">
        <v>0.2</v>
      </c>
      <c r="BF709" s="164">
        <v>0.26570048299999999</v>
      </c>
      <c r="BG709" s="164">
        <v>0.24210526299999999</v>
      </c>
      <c r="BH709" s="164">
        <v>0.50780574599999995</v>
      </c>
      <c r="BI709" s="164">
        <v>4.2105262999999997E-2</v>
      </c>
      <c r="BJ709" s="165">
        <v>27.202655231781598</v>
      </c>
      <c r="BK709" s="164">
        <v>0.23385078866700601</v>
      </c>
      <c r="BL709" s="165">
        <v>-12.7167555230359</v>
      </c>
      <c r="BM709" s="165">
        <v>11.4977053043742</v>
      </c>
      <c r="BN709" s="165">
        <v>48.303490515366803</v>
      </c>
      <c r="BO709" s="165">
        <v>0.47031072532607598</v>
      </c>
      <c r="BP709" s="165">
        <v>1.77795647829771</v>
      </c>
      <c r="BQ709" s="165">
        <v>-2.8212941255576101</v>
      </c>
      <c r="BR709" s="165">
        <v>-10.4664340751866</v>
      </c>
      <c r="BS709" s="289">
        <v>-0.29137685178525502</v>
      </c>
      <c r="BT709" s="297"/>
      <c r="BU709" s="284"/>
      <c r="BV709" s="298"/>
      <c r="BW709" s="297"/>
      <c r="BX709" s="297"/>
      <c r="BY709" s="297"/>
      <c r="BZ709" s="297"/>
      <c r="CA709" s="284"/>
      <c r="CB709" s="298"/>
      <c r="CC709" s="297"/>
      <c r="CD709" s="284"/>
      <c r="CE709" s="352"/>
      <c r="CF709" s="298"/>
      <c r="CG709" s="297"/>
      <c r="CH709" s="284"/>
      <c r="CI709" s="352"/>
      <c r="CJ709" s="298"/>
      <c r="CK709" s="297"/>
      <c r="CL709" s="284"/>
      <c r="CM709" s="352"/>
      <c r="CN709" s="298"/>
      <c r="CO709" s="297"/>
      <c r="CP709" s="284"/>
      <c r="CQ709" s="352"/>
      <c r="CR709" s="298"/>
      <c r="CS709" s="297">
        <v>26</v>
      </c>
      <c r="CT709" s="284">
        <v>90</v>
      </c>
      <c r="CU709" s="352">
        <v>3</v>
      </c>
      <c r="CV709" s="352">
        <v>1</v>
      </c>
      <c r="CW709" s="298">
        <v>0</v>
      </c>
      <c r="CX709" s="297">
        <v>15</v>
      </c>
      <c r="CY709" s="284">
        <v>60</v>
      </c>
      <c r="CZ709" s="352">
        <v>1</v>
      </c>
      <c r="DA709" s="352">
        <v>1</v>
      </c>
      <c r="DB709" s="298">
        <v>0</v>
      </c>
      <c r="DC709" s="297">
        <v>30</v>
      </c>
      <c r="DD709" s="284">
        <v>162</v>
      </c>
      <c r="DE709" s="352">
        <v>4</v>
      </c>
      <c r="DF709" s="352">
        <v>2</v>
      </c>
      <c r="DG709" s="298">
        <v>0</v>
      </c>
      <c r="DH709" s="320">
        <v>8</v>
      </c>
      <c r="DI709" s="319">
        <v>0.73839259147643999</v>
      </c>
      <c r="DP709" s="165"/>
      <c r="DQ709" s="165"/>
      <c r="DR709" s="165"/>
      <c r="ED709" s="165"/>
      <c r="EE709" s="165"/>
      <c r="EF709" s="165"/>
      <c r="EG709" s="165"/>
      <c r="EH709" s="166"/>
      <c r="EI709" s="165"/>
      <c r="EJ709" s="164"/>
      <c r="EK709" s="164"/>
      <c r="EL709" s="283"/>
      <c r="EM709" s="283"/>
      <c r="EN709" s="283"/>
      <c r="EO709" s="283"/>
      <c r="EP709" s="283"/>
      <c r="EQ709" s="283"/>
      <c r="ER709" s="165"/>
      <c r="ES709" s="166"/>
      <c r="ET709" s="166"/>
      <c r="EU709" s="166"/>
      <c r="EV709" s="166"/>
      <c r="EW709" s="166"/>
      <c r="EX709" s="289"/>
    </row>
    <row r="710" spans="1:272" ht="13" customHeight="1">
      <c r="A710" s="160" t="s">
        <v>276</v>
      </c>
      <c r="B710" s="160">
        <v>9378</v>
      </c>
      <c r="C710" s="160">
        <v>5254</v>
      </c>
      <c r="D710" s="160">
        <v>543257</v>
      </c>
      <c r="E710" s="160" t="s">
        <v>3331</v>
      </c>
      <c r="G710" s="175"/>
      <c r="H710" s="168" t="s">
        <v>507</v>
      </c>
      <c r="I710" s="169" t="s">
        <v>35</v>
      </c>
      <c r="J710" s="170">
        <v>34</v>
      </c>
      <c r="K710" s="161">
        <v>9</v>
      </c>
      <c r="L710" s="161" t="s">
        <v>2547</v>
      </c>
      <c r="Z710" s="163">
        <v>87</v>
      </c>
      <c r="AA710" s="163">
        <v>245</v>
      </c>
      <c r="AB710" s="163">
        <v>208</v>
      </c>
      <c r="AC710" s="163">
        <v>44</v>
      </c>
      <c r="AD710" s="163">
        <v>33</v>
      </c>
      <c r="AE710" s="163">
        <v>8</v>
      </c>
      <c r="AF710" s="163">
        <v>0</v>
      </c>
      <c r="AG710" s="163">
        <v>3</v>
      </c>
      <c r="AH710" s="163">
        <v>21</v>
      </c>
      <c r="AI710" s="163">
        <v>16</v>
      </c>
      <c r="AJ710" s="163">
        <v>3</v>
      </c>
      <c r="AK710" s="163">
        <v>0</v>
      </c>
      <c r="AL710" s="163">
        <v>34</v>
      </c>
      <c r="AM710" s="163">
        <v>0</v>
      </c>
      <c r="AN710" s="163">
        <v>58</v>
      </c>
      <c r="AO710" s="163">
        <v>1</v>
      </c>
      <c r="AP710" s="163">
        <v>2</v>
      </c>
      <c r="AQ710" s="163">
        <v>0</v>
      </c>
      <c r="AR710" s="163">
        <v>8</v>
      </c>
      <c r="AS710" s="283">
        <v>0.13877550999999999</v>
      </c>
      <c r="AT710" s="283">
        <v>0.236734693</v>
      </c>
      <c r="AU710" s="283">
        <v>0.48026316000000002</v>
      </c>
      <c r="AV710" s="283">
        <v>0.21052631999999999</v>
      </c>
      <c r="AW710" s="283">
        <v>3.2894739999999999E-2</v>
      </c>
      <c r="AX710" s="283">
        <v>0.27631579000000001</v>
      </c>
      <c r="AY710" s="363">
        <v>107.01900000000001</v>
      </c>
      <c r="AZ710" s="283">
        <v>7.2674420000000003E-2</v>
      </c>
      <c r="BA710" s="283">
        <v>0.43421052599999999</v>
      </c>
      <c r="BB710" s="283">
        <v>0.236842105</v>
      </c>
      <c r="BC710" s="283">
        <v>0.32894736800000002</v>
      </c>
      <c r="BD710" s="164">
        <v>0.275167785</v>
      </c>
      <c r="BE710" s="164">
        <v>0.21153846100000001</v>
      </c>
      <c r="BF710" s="164">
        <v>0.32244897900000002</v>
      </c>
      <c r="BG710" s="164">
        <v>0.29326922999999999</v>
      </c>
      <c r="BH710" s="164">
        <v>0.61571820899999996</v>
      </c>
      <c r="BI710" s="164">
        <v>8.1730768999999995E-2</v>
      </c>
      <c r="BJ710" s="165">
        <v>52.80323090553</v>
      </c>
      <c r="BK710" s="164">
        <v>0.28339384672593099</v>
      </c>
      <c r="BL710" s="165">
        <v>-5.28179678305594</v>
      </c>
      <c r="BM710" s="165">
        <v>23.377830766294299</v>
      </c>
      <c r="BN710" s="165">
        <v>82.273894883935</v>
      </c>
      <c r="BO710" s="165">
        <v>-0.97915678730688405</v>
      </c>
      <c r="BP710" s="165">
        <v>-0.16932884696871001</v>
      </c>
      <c r="BQ710" s="165">
        <v>-5.50006523363834</v>
      </c>
      <c r="BR710" s="165">
        <v>-5.1385120906269304</v>
      </c>
      <c r="BS710" s="289">
        <v>-0.56803424991158302</v>
      </c>
      <c r="BT710" s="297"/>
      <c r="BU710" s="284"/>
      <c r="BV710" s="298"/>
      <c r="BW710" s="297"/>
      <c r="BX710" s="297"/>
      <c r="BY710" s="297"/>
      <c r="BZ710" s="297"/>
      <c r="CA710" s="284"/>
      <c r="CB710" s="298"/>
      <c r="CC710" s="297"/>
      <c r="CD710" s="284"/>
      <c r="CE710" s="352"/>
      <c r="CF710" s="298"/>
      <c r="CG710" s="297"/>
      <c r="CH710" s="284"/>
      <c r="CI710" s="352"/>
      <c r="CJ710" s="298"/>
      <c r="CK710" s="297"/>
      <c r="CL710" s="284"/>
      <c r="CM710" s="352"/>
      <c r="CN710" s="298"/>
      <c r="CO710" s="297"/>
      <c r="CP710" s="284"/>
      <c r="CQ710" s="352"/>
      <c r="CR710" s="298"/>
      <c r="CS710" s="297">
        <v>19</v>
      </c>
      <c r="CT710" s="284">
        <v>102</v>
      </c>
      <c r="CU710" s="352">
        <v>1</v>
      </c>
      <c r="CV710" s="352">
        <v>0</v>
      </c>
      <c r="CW710" s="298">
        <v>0</v>
      </c>
      <c r="CX710" s="297"/>
      <c r="CY710" s="284"/>
      <c r="CZ710" s="352"/>
      <c r="DA710" s="352"/>
      <c r="DB710" s="298"/>
      <c r="DC710" s="297">
        <v>19</v>
      </c>
      <c r="DD710" s="284">
        <v>129.1</v>
      </c>
      <c r="DE710" s="352">
        <v>-2</v>
      </c>
      <c r="DF710" s="352">
        <v>-4</v>
      </c>
      <c r="DG710" s="298">
        <v>-1</v>
      </c>
      <c r="DH710" s="320">
        <v>-1</v>
      </c>
      <c r="DI710" s="319">
        <v>-8.5362058132886798</v>
      </c>
      <c r="DP710" s="165"/>
      <c r="DQ710" s="165"/>
      <c r="DR710" s="165"/>
      <c r="ED710" s="165"/>
      <c r="EE710" s="165"/>
      <c r="EF710" s="165"/>
      <c r="EG710" s="165"/>
      <c r="EH710" s="166"/>
      <c r="EI710" s="165"/>
      <c r="EJ710" s="164"/>
      <c r="EK710" s="164"/>
      <c r="EL710" s="283"/>
      <c r="EM710" s="283"/>
      <c r="EN710" s="283"/>
      <c r="EO710" s="283"/>
      <c r="EP710" s="283"/>
      <c r="EQ710" s="283"/>
      <c r="ER710" s="165"/>
      <c r="ES710" s="166"/>
      <c r="ET710" s="166"/>
      <c r="EU710" s="166"/>
      <c r="EV710" s="166"/>
      <c r="EW710" s="166"/>
      <c r="EX710" s="289"/>
    </row>
    <row r="711" spans="1:272" ht="13" customHeight="1">
      <c r="A711" s="160" t="s">
        <v>276</v>
      </c>
      <c r="B711" s="160">
        <v>12024</v>
      </c>
      <c r="C711" s="160">
        <v>27475</v>
      </c>
      <c r="D711" s="160">
        <v>691023</v>
      </c>
      <c r="E711" s="160" t="s">
        <v>276</v>
      </c>
      <c r="G711" s="175"/>
      <c r="H711" s="162" t="s">
        <v>206</v>
      </c>
      <c r="I711" s="162" t="s">
        <v>539</v>
      </c>
      <c r="J711" s="160">
        <v>22</v>
      </c>
      <c r="K711" s="161">
        <v>9</v>
      </c>
      <c r="L711" s="161" t="s">
        <v>837</v>
      </c>
      <c r="Z711" s="163">
        <v>51</v>
      </c>
      <c r="AA711" s="163">
        <v>178</v>
      </c>
      <c r="AB711" s="163">
        <v>164</v>
      </c>
      <c r="AC711" s="163">
        <v>33</v>
      </c>
      <c r="AD711" s="163">
        <v>17</v>
      </c>
      <c r="AE711" s="163">
        <v>10</v>
      </c>
      <c r="AF711" s="163">
        <v>1</v>
      </c>
      <c r="AG711" s="163">
        <v>5</v>
      </c>
      <c r="AH711" s="163">
        <v>16</v>
      </c>
      <c r="AI711" s="163">
        <v>20</v>
      </c>
      <c r="AJ711" s="163">
        <v>1</v>
      </c>
      <c r="AK711" s="163">
        <v>0</v>
      </c>
      <c r="AL711" s="163">
        <v>10</v>
      </c>
      <c r="AM711" s="163">
        <v>0</v>
      </c>
      <c r="AN711" s="163">
        <v>50</v>
      </c>
      <c r="AO711" s="163">
        <v>2</v>
      </c>
      <c r="AP711" s="163">
        <v>2</v>
      </c>
      <c r="AQ711" s="163">
        <v>0</v>
      </c>
      <c r="AR711" s="163">
        <v>4</v>
      </c>
      <c r="AS711" s="283">
        <v>5.6179775000000001E-2</v>
      </c>
      <c r="AT711" s="283">
        <v>0.28089887600000002</v>
      </c>
      <c r="AU711" s="283">
        <v>0.41379310000000002</v>
      </c>
      <c r="AV711" s="283">
        <v>0.22413793000000001</v>
      </c>
      <c r="AW711" s="283">
        <v>9.4827590000000003E-2</v>
      </c>
      <c r="AX711" s="283">
        <v>0.43103448</v>
      </c>
      <c r="AY711" s="363">
        <v>115.53</v>
      </c>
      <c r="AZ711" s="283">
        <v>0.14947683</v>
      </c>
      <c r="BA711" s="283">
        <v>0.50862068900000001</v>
      </c>
      <c r="BB711" s="283">
        <v>6.8965517000000004E-2</v>
      </c>
      <c r="BC711" s="283">
        <v>0.42241379299999998</v>
      </c>
      <c r="BD711" s="164">
        <v>0.25225225200000001</v>
      </c>
      <c r="BE711" s="164">
        <v>0.20121951199999999</v>
      </c>
      <c r="BF711" s="164">
        <v>0.25280898800000001</v>
      </c>
      <c r="BG711" s="164">
        <v>0.36585365800000003</v>
      </c>
      <c r="BH711" s="164">
        <v>0.61866264599999998</v>
      </c>
      <c r="BI711" s="164">
        <v>0.16463414600000001</v>
      </c>
      <c r="BJ711" s="165">
        <v>104.811964604604</v>
      </c>
      <c r="BK711" s="164">
        <v>0.26799549580959697</v>
      </c>
      <c r="BL711" s="165">
        <v>-6.0434342233554101</v>
      </c>
      <c r="BM711" s="165">
        <v>14.7786625267847</v>
      </c>
      <c r="BN711" s="165">
        <v>71.513722017802195</v>
      </c>
      <c r="BO711" s="165">
        <v>-0.81758446421000097</v>
      </c>
      <c r="BP711" s="165">
        <v>0.44591819494962598</v>
      </c>
      <c r="BQ711" s="165">
        <v>-5.9674648416318599</v>
      </c>
      <c r="BR711" s="165">
        <v>-5.61749262941039</v>
      </c>
      <c r="BS711" s="289">
        <v>-0.61630622023509496</v>
      </c>
      <c r="BT711" s="297"/>
      <c r="BU711" s="284"/>
      <c r="BV711" s="298"/>
      <c r="BW711" s="297"/>
      <c r="BX711" s="297"/>
      <c r="BY711" s="297"/>
      <c r="BZ711" s="297"/>
      <c r="CA711" s="284"/>
      <c r="CB711" s="298"/>
      <c r="CC711" s="297"/>
      <c r="CD711" s="284"/>
      <c r="CE711" s="352"/>
      <c r="CF711" s="298"/>
      <c r="CG711" s="297"/>
      <c r="CH711" s="284"/>
      <c r="CI711" s="352"/>
      <c r="CJ711" s="298"/>
      <c r="CK711" s="297"/>
      <c r="CL711" s="284"/>
      <c r="CM711" s="352"/>
      <c r="CN711" s="298"/>
      <c r="CO711" s="297"/>
      <c r="CP711" s="284"/>
      <c r="CQ711" s="352"/>
      <c r="CR711" s="298"/>
      <c r="CS711" s="297"/>
      <c r="CT711" s="284"/>
      <c r="CU711" s="352"/>
      <c r="CV711" s="352"/>
      <c r="CW711" s="298"/>
      <c r="CX711" s="297"/>
      <c r="CY711" s="284"/>
      <c r="CZ711" s="352"/>
      <c r="DA711" s="352"/>
      <c r="DB711" s="298"/>
      <c r="DC711" s="297">
        <v>47</v>
      </c>
      <c r="DD711" s="284">
        <v>358.1</v>
      </c>
      <c r="DE711" s="352">
        <v>-4</v>
      </c>
      <c r="DF711" s="352">
        <v>-4</v>
      </c>
      <c r="DG711" s="298">
        <v>-1</v>
      </c>
      <c r="DH711" s="320">
        <v>-4</v>
      </c>
      <c r="DI711" s="319">
        <v>-6.2691369056701598</v>
      </c>
      <c r="DP711" s="165"/>
      <c r="DQ711" s="165"/>
      <c r="DR711" s="165"/>
      <c r="ED711" s="165"/>
      <c r="EE711" s="165"/>
      <c r="EF711" s="165"/>
      <c r="EG711" s="165"/>
      <c r="EH711" s="166"/>
      <c r="EI711" s="165"/>
      <c r="EJ711" s="164"/>
      <c r="EK711" s="164"/>
      <c r="EL711" s="283"/>
      <c r="EM711" s="283"/>
      <c r="EN711" s="283"/>
      <c r="EO711" s="283"/>
      <c r="EP711" s="283"/>
      <c r="EQ711" s="283"/>
      <c r="ER711" s="165"/>
      <c r="ES711" s="166"/>
      <c r="ET711" s="166"/>
      <c r="EU711" s="166"/>
      <c r="EV711" s="166"/>
      <c r="EW711" s="166"/>
      <c r="EX711" s="289"/>
    </row>
    <row r="712" spans="1:272" ht="13" customHeight="1">
      <c r="A712" s="171" t="s">
        <v>14</v>
      </c>
      <c r="B712" s="317"/>
      <c r="C712" s="317"/>
      <c r="D712" s="317"/>
      <c r="E712" s="171" cm="1">
        <f t="array" ref="E712">SUMPRODUCT(--($A713:$A$2539=A712),--(K713:$K$2539&gt;0))</f>
        <v>40</v>
      </c>
      <c r="F712" s="171"/>
      <c r="G712" s="190"/>
      <c r="H712" s="172"/>
      <c r="I712" s="172"/>
      <c r="J712" s="173"/>
      <c r="K712" s="174">
        <v>0</v>
      </c>
      <c r="L712" s="174"/>
      <c r="M712" s="185"/>
      <c r="N712" s="188"/>
      <c r="O712" s="174"/>
      <c r="P712" s="174"/>
      <c r="Q712" s="174"/>
      <c r="R712" s="174"/>
      <c r="S712" s="174"/>
      <c r="T712" s="174"/>
      <c r="U712" s="174"/>
      <c r="V712" s="174"/>
      <c r="W712" s="174"/>
      <c r="X712" s="174"/>
      <c r="Y712" s="185"/>
      <c r="Z712" s="364" cm="1">
        <f t="array" ref="Z712">SUMPRODUCT(--($A713:$A$2539=$A712),--(Z713:Z$2539))</f>
        <v>2031</v>
      </c>
      <c r="AA712" s="364" cm="1">
        <f t="array" ref="AA712">SUMPRODUCT(--($A713:$A$2539=$A712),--(AA713:AA$2539))</f>
        <v>8013</v>
      </c>
      <c r="AB712" s="364" cm="1">
        <f t="array" ref="AB712">SUMPRODUCT(--($A713:$A$2539=$A712),--(AB713:AB$2539))</f>
        <v>7137</v>
      </c>
      <c r="AC712" s="364" cm="1">
        <f t="array" ref="AC712">SUMPRODUCT(--($A713:$A$2539=$A712),--(AC713:AC$2539))</f>
        <v>1800</v>
      </c>
      <c r="AD712" s="364" cm="1">
        <f t="array" ref="AD712">SUMPRODUCT(--($A713:$A$2539=$A712),--(AD713:AD$2539))</f>
        <v>1117</v>
      </c>
      <c r="AE712" s="364" cm="1">
        <f t="array" ref="AE712">SUMPRODUCT(--($A713:$A$2539=$A712),--(AE713:AE$2539))</f>
        <v>370</v>
      </c>
      <c r="AF712" s="364" cm="1">
        <f t="array" ref="AF712">SUMPRODUCT(--($A713:$A$2539=$A712),--(AF713:AF$2539))</f>
        <v>25</v>
      </c>
      <c r="AG712" s="364" cm="1">
        <f t="array" ref="AG712">SUMPRODUCT(--($A713:$A$2539=$A712),--(AG713:AG$2539))</f>
        <v>288</v>
      </c>
      <c r="AH712" s="364" cm="1">
        <f t="array" ref="AH712">SUMPRODUCT(--($A713:$A$2539=$A712),--(AH713:AH$2539))</f>
        <v>994</v>
      </c>
      <c r="AI712" s="364" cm="1">
        <f t="array" ref="AI712">SUMPRODUCT(--($A713:$A$2539=$A712),--(AI713:AI$2539))</f>
        <v>992</v>
      </c>
      <c r="AJ712" s="364" cm="1">
        <f t="array" ref="AJ712">SUMPRODUCT(--($A713:$A$2539=$A712),--(AJ713:AJ$2539))</f>
        <v>127</v>
      </c>
      <c r="AK712" s="364" cm="1">
        <f t="array" ref="AK712">SUMPRODUCT(--($A713:$A$2539=$A712),--(AK713:AK$2539))</f>
        <v>18</v>
      </c>
      <c r="AL712" s="364" cm="1">
        <f t="array" ref="AL712">SUMPRODUCT(--($A713:$A$2539=$A712),--(AL713:AL$2539))</f>
        <v>739</v>
      </c>
      <c r="AM712" s="364" cm="1">
        <f t="array" ref="AM712">SUMPRODUCT(--($A713:$A$2539=$A712),--(AM713:AM$2539))</f>
        <v>39</v>
      </c>
      <c r="AN712" s="364" cm="1">
        <f t="array" ref="AN712">SUMPRODUCT(--($A713:$A$2539=$A712),--(AN713:AN$2539))</f>
        <v>1766</v>
      </c>
      <c r="AO712" s="364" cm="1">
        <f t="array" ref="AO712">SUMPRODUCT(--($A713:$A$2539=$A712),--(AO713:AO$2539))</f>
        <v>71</v>
      </c>
      <c r="AP712" s="364" cm="1">
        <f t="array" ref="AP712">SUMPRODUCT(--($A713:$A$2539=$A712),--(AP713:AP$2539))</f>
        <v>53</v>
      </c>
      <c r="AQ712" s="364" cm="1">
        <f t="array" ref="AQ712">SUMPRODUCT(--($A713:$A$2539=$A712),--(AQ713:AQ$2539))</f>
        <v>5</v>
      </c>
      <c r="AR712" s="364" cm="1">
        <f t="array" ref="AR712">SUMPRODUCT(--($A713:$A$2539=$A712),--(AR713:AR$2539))</f>
        <v>165</v>
      </c>
      <c r="AS712" s="365"/>
      <c r="AT712" s="365"/>
      <c r="AU712" s="365"/>
      <c r="AV712" s="365"/>
      <c r="AW712" s="365"/>
      <c r="AX712" s="365"/>
      <c r="AY712" s="366"/>
      <c r="AZ712" s="365"/>
      <c r="BA712" s="365"/>
      <c r="BB712" s="365"/>
      <c r="BC712" s="365"/>
      <c r="BD712" s="367"/>
      <c r="BE712" s="367">
        <f>AC712/AB712</f>
        <v>0.25220680958385877</v>
      </c>
      <c r="BF712" s="367">
        <f>(AC712+AL712+AM712+AO712)/(AA712-AP712-AQ712)</f>
        <v>0.33299811439346322</v>
      </c>
      <c r="BG712" s="367">
        <f>((AC712-AE712-AF712-AG712)+(AE712*2)+(AF712*3)+(AG712*4))/AB712</f>
        <v>0.43211433375367803</v>
      </c>
      <c r="BH712" s="367">
        <f>BF712+BG712</f>
        <v>0.76511244814714119</v>
      </c>
      <c r="BI712" s="367">
        <f>BG712+BH712</f>
        <v>1.1972267819008193</v>
      </c>
      <c r="BJ712" s="367"/>
      <c r="BK712" s="367"/>
      <c r="BL712" s="366"/>
      <c r="BM712" s="366"/>
      <c r="BN712" s="366"/>
      <c r="BO712" s="368"/>
      <c r="BP712" s="368"/>
      <c r="BQ712" s="366"/>
      <c r="BR712" s="369" cm="1">
        <f t="array" ref="BR712">SUMPRODUCT(--($A713:$A$2539=$A712),--(BR713:BR$2539))</f>
        <v>115.92787033833835</v>
      </c>
      <c r="BS712" s="361" cm="1">
        <f t="array" ref="BS712">SUMPRODUCT(--($A713:$A$2539=$A712),--(BS713:BS$2539))</f>
        <v>37.589414562266299</v>
      </c>
      <c r="BT712" s="238"/>
      <c r="BU712" s="239"/>
      <c r="BV712" s="309"/>
      <c r="BW712" s="238"/>
      <c r="BX712" s="238"/>
      <c r="BY712" s="238"/>
      <c r="BZ712" s="238"/>
      <c r="CA712" s="239"/>
      <c r="CB712" s="309"/>
      <c r="CC712" s="238"/>
      <c r="CD712" s="239"/>
      <c r="CE712" s="353"/>
      <c r="CF712" s="309"/>
      <c r="CG712" s="238"/>
      <c r="CH712" s="239"/>
      <c r="CI712" s="353"/>
      <c r="CJ712" s="309"/>
      <c r="CK712" s="238"/>
      <c r="CL712" s="239"/>
      <c r="CM712" s="353"/>
      <c r="CN712" s="309"/>
      <c r="CO712" s="238"/>
      <c r="CP712" s="239"/>
      <c r="CQ712" s="353"/>
      <c r="CR712" s="309"/>
      <c r="CS712" s="299"/>
      <c r="CT712" s="300"/>
      <c r="CU712" s="356"/>
      <c r="CV712" s="356"/>
      <c r="CW712" s="301"/>
      <c r="CX712" s="299"/>
      <c r="CY712" s="300"/>
      <c r="CZ712" s="356"/>
      <c r="DA712" s="356"/>
      <c r="DB712" s="301"/>
      <c r="DC712" s="299"/>
      <c r="DD712" s="300"/>
      <c r="DE712" s="356"/>
      <c r="DF712" s="356"/>
      <c r="DG712" s="301"/>
      <c r="DH712" s="321" cm="1">
        <f t="array" ref="DH712">SUMPRODUCT(--($A713:$A$2539=$A712),--(DH713:DH$2539))</f>
        <v>-6</v>
      </c>
      <c r="DI712" s="381" cm="1">
        <f t="array" ref="DI712">SUMPRODUCT(--($A713:$A$2539=$A712),--(DI713:DI$2539))</f>
        <v>-18.551363259553913</v>
      </c>
      <c r="DJ712" s="364" cm="1">
        <f t="array" ref="DJ712">SUMPRODUCT(--($A713:$A$2539=$A712),--(DJ713:DJ$2539))</f>
        <v>423</v>
      </c>
      <c r="DK712" s="364" cm="1">
        <f t="array" ref="DK712">SUMPRODUCT(--($A713:$A$2539=$A712),--(DK713:DK$2539))</f>
        <v>154</v>
      </c>
      <c r="DL712" s="364" cm="1">
        <f t="array" ref="DL712">SUMPRODUCT(--($A713:$A$2539=$A712),--(DL713:DL$2539))</f>
        <v>0</v>
      </c>
      <c r="DM712" s="364" cm="1">
        <f t="array" ref="DM712">SUMPRODUCT(--($A713:$A$2539=$A712),--(DM713:DM$2539))</f>
        <v>56</v>
      </c>
      <c r="DN712" s="364" cm="1">
        <f t="array" ref="DN712">SUMPRODUCT(--($A713:$A$2539=$A712),--(DN713:DN$2539))</f>
        <v>58</v>
      </c>
      <c r="DO712" s="364" cm="1">
        <f t="array" ref="DO712">SUMPRODUCT(--($A713:$A$2539=$A712),--(DO713:DO$2539))</f>
        <v>7</v>
      </c>
      <c r="DP712" s="369" cm="1">
        <f t="array" ref="DP712">SUMPRODUCT(--($A713:$A$2539=$A712),--(DP713:DP$2539))</f>
        <v>1084.5000000000005</v>
      </c>
      <c r="DQ712" s="369" cm="1">
        <f t="array" ref="DQ712">SUMPRODUCT(--($A713:$A$2539=$A712),--(DQ713:DQ$2539))</f>
        <v>820.89999961852948</v>
      </c>
      <c r="DR712" s="369" cm="1">
        <f t="array" ref="DR712">SUMPRODUCT(--($A713:$A$2539=$A712),--(DR713:DR$2539))</f>
        <v>262.89999866485573</v>
      </c>
      <c r="DS712" s="364" cm="1">
        <f t="array" ref="DS712">SUMPRODUCT(--($A713:$A$2539=$A712),--(DS713:DS$2539))</f>
        <v>4628</v>
      </c>
      <c r="DT712" s="364" cm="1">
        <f t="array" ref="DT712">SUMPRODUCT(--($A713:$A$2539=$A712),--(DT713:DT$2539))</f>
        <v>1073</v>
      </c>
      <c r="DU712" s="364" cm="1">
        <f t="array" ref="DU712">SUMPRODUCT(--($A713:$A$2539=$A712),--(DU713:DU$2539))</f>
        <v>545</v>
      </c>
      <c r="DV712" s="364" cm="1">
        <f t="array" ref="DV712">SUMPRODUCT(--($A713:$A$2539=$A712),--(DV713:DV$2539))</f>
        <v>511</v>
      </c>
      <c r="DW712" s="364" cm="1">
        <f t="array" ref="DW712">SUMPRODUCT(--($A713:$A$2539=$A712),--(DW713:DW$2539))</f>
        <v>148</v>
      </c>
      <c r="DX712" s="364" cm="1">
        <f t="array" ref="DX712">SUMPRODUCT(--($A713:$A$2539=$A712),--(DX713:DX$2539))</f>
        <v>338</v>
      </c>
      <c r="DY712" s="364" cm="1">
        <f t="array" ref="DY712">SUMPRODUCT(--($A713:$A$2539=$A712),--(DY713:DY$2539))</f>
        <v>10</v>
      </c>
      <c r="DZ712" s="364" cm="1">
        <f t="array" ref="DZ712">SUMPRODUCT(--($A713:$A$2539=$A712),--(DZ713:DZ$2539))</f>
        <v>55</v>
      </c>
      <c r="EA712" s="364" cm="1">
        <f t="array" ref="EA712">SUMPRODUCT(--($A713:$A$2539=$A712),--(EA713:EA$2539))</f>
        <v>35</v>
      </c>
      <c r="EB712" s="364" cm="1">
        <f t="array" ref="EB712">SUMPRODUCT(--($A713:$A$2539=$A712),--(EB713:EB$2539))</f>
        <v>6</v>
      </c>
      <c r="EC712" s="364" cm="1">
        <f t="array" ref="EC712">SUMPRODUCT(--($A713:$A$2539=$A712),--(EC713:EC$2539))</f>
        <v>1004</v>
      </c>
      <c r="ED712" s="368">
        <f>EC712/DP712*10</f>
        <v>9.2577224527431952</v>
      </c>
      <c r="EE712" s="368">
        <f>DX712/DP712*10</f>
        <v>3.1166436145689245</v>
      </c>
      <c r="EF712" s="368">
        <f>DW712/DP712*10</f>
        <v>1.3646841862609491</v>
      </c>
      <c r="EG712" s="368">
        <f>DX712/DQ712*10</f>
        <v>4.1174320886474352</v>
      </c>
      <c r="EH712" s="371">
        <f>(DT712+DX712+DZ712)/DP712</f>
        <v>1.3517750115260483</v>
      </c>
      <c r="EI712" s="371"/>
      <c r="EJ712" s="367">
        <f>DT712/(DS712-DX712-DY712-DZ712)</f>
        <v>0.2539644970414201</v>
      </c>
      <c r="EK712" s="367"/>
      <c r="EL712" s="372"/>
      <c r="EM712" s="372"/>
      <c r="EN712" s="372"/>
      <c r="EO712" s="372"/>
      <c r="EP712" s="372"/>
      <c r="EQ712" s="372"/>
      <c r="ER712" s="237"/>
      <c r="ES712" s="371"/>
      <c r="ET712" s="371"/>
      <c r="EU712" s="371"/>
      <c r="EV712" s="371"/>
      <c r="EW712" s="371"/>
      <c r="EX712" s="361" cm="1">
        <f t="array" ref="EX712">SUMPRODUCT(--($A713:$A$2539=$A712),--(EX713:EX$2539))</f>
        <v>10.091295029968</v>
      </c>
    </row>
    <row r="713" spans="1:272" ht="13" customHeight="1">
      <c r="A713" s="160" t="s">
        <v>14</v>
      </c>
      <c r="B713" s="160">
        <v>11763</v>
      </c>
      <c r="C713" s="160">
        <v>22267</v>
      </c>
      <c r="D713" s="160">
        <v>669373</v>
      </c>
      <c r="E713" s="160" t="s">
        <v>239</v>
      </c>
      <c r="G713" s="175"/>
      <c r="H713" s="162" t="s">
        <v>1900</v>
      </c>
      <c r="I713" s="162" t="s">
        <v>1901</v>
      </c>
      <c r="J713" s="161">
        <v>27</v>
      </c>
      <c r="K713" s="161">
        <v>1</v>
      </c>
      <c r="M713" s="184" t="s">
        <v>46</v>
      </c>
      <c r="Z713" s="163"/>
      <c r="AS713" s="283"/>
      <c r="AT713" s="283"/>
      <c r="AU713" s="283"/>
      <c r="AV713" s="283"/>
      <c r="AW713" s="283"/>
      <c r="AX713" s="283"/>
      <c r="AY713" s="363"/>
      <c r="AZ713" s="283"/>
      <c r="BA713" s="283"/>
      <c r="BB713" s="283"/>
      <c r="BC713" s="283"/>
      <c r="BD713" s="164"/>
      <c r="BE713" s="164"/>
      <c r="BF713" s="164"/>
      <c r="BG713" s="164"/>
      <c r="BH713" s="164"/>
      <c r="BI713" s="164"/>
      <c r="BJ713" s="165"/>
      <c r="BK713" s="164"/>
      <c r="BL713" s="165"/>
      <c r="BM713" s="165"/>
      <c r="BN713" s="165"/>
      <c r="BO713" s="165"/>
      <c r="BP713" s="165"/>
      <c r="BQ713" s="165"/>
      <c r="BR713" s="165"/>
      <c r="BS713" s="289"/>
      <c r="BT713" s="297">
        <v>31</v>
      </c>
      <c r="BU713" s="284">
        <v>192</v>
      </c>
      <c r="BV713" s="298">
        <v>3</v>
      </c>
      <c r="BW713" s="297"/>
      <c r="BX713" s="297"/>
      <c r="BY713" s="297"/>
      <c r="BZ713" s="297"/>
      <c r="CA713" s="284"/>
      <c r="CB713" s="298"/>
      <c r="CC713" s="297"/>
      <c r="CD713" s="284"/>
      <c r="CE713" s="352"/>
      <c r="CF713" s="298"/>
      <c r="CG713" s="297"/>
      <c r="CH713" s="284"/>
      <c r="CI713" s="352"/>
      <c r="CJ713" s="298"/>
      <c r="CK713" s="297"/>
      <c r="CL713" s="284"/>
      <c r="CM713" s="352"/>
      <c r="CN713" s="298"/>
      <c r="CO713" s="297"/>
      <c r="CP713" s="284"/>
      <c r="CQ713" s="352"/>
      <c r="CR713" s="298"/>
      <c r="CS713" s="297"/>
      <c r="CT713" s="284"/>
      <c r="CU713" s="352"/>
      <c r="CV713" s="352"/>
      <c r="CW713" s="298"/>
      <c r="CX713" s="297"/>
      <c r="CY713" s="284"/>
      <c r="CZ713" s="352"/>
      <c r="DA713" s="352"/>
      <c r="DB713" s="298"/>
      <c r="DC713" s="297"/>
      <c r="DD713" s="284"/>
      <c r="DE713" s="352"/>
      <c r="DF713" s="352"/>
      <c r="DG713" s="298"/>
      <c r="DH713" s="320">
        <v>3</v>
      </c>
      <c r="DI713" s="319">
        <v>0</v>
      </c>
      <c r="DJ713" s="163">
        <v>31</v>
      </c>
      <c r="DK713" s="163">
        <v>31</v>
      </c>
      <c r="DL713" s="163">
        <v>0</v>
      </c>
      <c r="DM713" s="163">
        <v>18</v>
      </c>
      <c r="DN713" s="163">
        <v>4</v>
      </c>
      <c r="DO713" s="163">
        <v>0</v>
      </c>
      <c r="DP713" s="165">
        <v>192</v>
      </c>
      <c r="DQ713" s="165">
        <v>192</v>
      </c>
      <c r="DR713" s="165"/>
      <c r="DS713" s="163">
        <v>753</v>
      </c>
      <c r="DT713" s="163">
        <v>142</v>
      </c>
      <c r="DU713" s="163">
        <v>54</v>
      </c>
      <c r="DV713" s="163">
        <v>51</v>
      </c>
      <c r="DW713" s="163">
        <v>15</v>
      </c>
      <c r="DX713" s="163">
        <v>35</v>
      </c>
      <c r="DY713" s="163">
        <v>0</v>
      </c>
      <c r="DZ713" s="163">
        <v>9</v>
      </c>
      <c r="EA713" s="163">
        <v>2</v>
      </c>
      <c r="EB713" s="163">
        <v>0</v>
      </c>
      <c r="EC713" s="163">
        <v>228</v>
      </c>
      <c r="ED713" s="165">
        <v>10.6875</v>
      </c>
      <c r="EE713" s="165">
        <v>1.640625</v>
      </c>
      <c r="EF713" s="165">
        <v>0.703125</v>
      </c>
      <c r="EG713" s="165">
        <v>6.65625</v>
      </c>
      <c r="EH713" s="166">
        <v>0.921875</v>
      </c>
      <c r="EI713" s="165">
        <v>73.642637729361596</v>
      </c>
      <c r="EJ713" s="164">
        <v>0.20028208744710799</v>
      </c>
      <c r="EK713" s="164">
        <v>0.27253218884120101</v>
      </c>
      <c r="EL713" s="283">
        <v>0.45702305999999998</v>
      </c>
      <c r="EM713" s="283">
        <v>0.18448637300000001</v>
      </c>
      <c r="EN713" s="283">
        <v>0.35849056600000001</v>
      </c>
      <c r="EO713" s="283">
        <v>6.6528069999999995E-2</v>
      </c>
      <c r="EP713" s="283">
        <v>0.33471932999999998</v>
      </c>
      <c r="EQ713" s="283">
        <v>0.14609484</v>
      </c>
      <c r="ER713" s="165">
        <v>0.46008359911513402</v>
      </c>
      <c r="ES713" s="166">
        <v>2.390625</v>
      </c>
      <c r="ET713" s="166">
        <v>2.7</v>
      </c>
      <c r="EU713" s="166">
        <v>2.4948136329650801</v>
      </c>
      <c r="EV713" s="166">
        <v>2.8259072972461499</v>
      </c>
      <c r="EW713" s="166">
        <v>2.88956305361432</v>
      </c>
      <c r="EX713" s="289">
        <v>5.85827541351318</v>
      </c>
    </row>
    <row r="714" spans="1:272" ht="13" customHeight="1">
      <c r="A714" s="200" t="s">
        <v>14</v>
      </c>
      <c r="B714" s="200">
        <v>10514</v>
      </c>
      <c r="C714" s="200">
        <v>15689</v>
      </c>
      <c r="D714" s="200">
        <v>622491</v>
      </c>
      <c r="E714" s="200" t="s">
        <v>598</v>
      </c>
      <c r="G714" s="175"/>
      <c r="H714" s="207" t="s">
        <v>588</v>
      </c>
      <c r="I714" s="208" t="s">
        <v>589</v>
      </c>
      <c r="J714" s="209">
        <v>31</v>
      </c>
      <c r="K714" s="161">
        <v>1</v>
      </c>
      <c r="L714" s="175"/>
      <c r="M714" s="210" t="s">
        <v>837</v>
      </c>
      <c r="N714" s="211"/>
      <c r="O714" s="175"/>
      <c r="P714" s="175"/>
      <c r="Q714" s="175"/>
      <c r="R714" s="175"/>
      <c r="S714" s="175"/>
      <c r="T714" s="175"/>
      <c r="U714" s="175"/>
      <c r="V714" s="175"/>
      <c r="W714" s="175"/>
      <c r="X714" s="175"/>
      <c r="Y714" s="210"/>
      <c r="Z714" s="163"/>
      <c r="AS714" s="283"/>
      <c r="AT714" s="283"/>
      <c r="AU714" s="283"/>
      <c r="AV714" s="283"/>
      <c r="AW714" s="283"/>
      <c r="AX714" s="283"/>
      <c r="AY714" s="363"/>
      <c r="AZ714" s="283"/>
      <c r="BA714" s="283"/>
      <c r="BB714" s="283"/>
      <c r="BC714" s="283"/>
      <c r="BD714" s="164"/>
      <c r="BE714" s="164"/>
      <c r="BF714" s="164"/>
      <c r="BG714" s="164"/>
      <c r="BH714" s="164"/>
      <c r="BI714" s="164"/>
      <c r="BJ714" s="165"/>
      <c r="BK714" s="164"/>
      <c r="BL714" s="165"/>
      <c r="BM714" s="165"/>
      <c r="BN714" s="165"/>
      <c r="BO714" s="165"/>
      <c r="BP714" s="165"/>
      <c r="BQ714" s="165"/>
      <c r="BR714" s="165"/>
      <c r="BS714" s="289"/>
      <c r="BT714" s="297">
        <v>30</v>
      </c>
      <c r="BU714" s="284">
        <v>175.1</v>
      </c>
      <c r="BV714" s="298">
        <v>-2</v>
      </c>
      <c r="BW714" s="297"/>
      <c r="BX714" s="297"/>
      <c r="BY714" s="297"/>
      <c r="BZ714" s="297"/>
      <c r="CA714" s="284"/>
      <c r="CB714" s="298"/>
      <c r="CC714" s="297"/>
      <c r="CD714" s="284"/>
      <c r="CE714" s="352"/>
      <c r="CF714" s="298"/>
      <c r="CG714" s="297"/>
      <c r="CH714" s="284"/>
      <c r="CI714" s="352"/>
      <c r="CJ714" s="298"/>
      <c r="CK714" s="297"/>
      <c r="CL714" s="284"/>
      <c r="CM714" s="352"/>
      <c r="CN714" s="298"/>
      <c r="CO714" s="297"/>
      <c r="CP714" s="284"/>
      <c r="CQ714" s="352"/>
      <c r="CR714" s="298"/>
      <c r="CS714" s="297"/>
      <c r="CT714" s="284"/>
      <c r="CU714" s="352"/>
      <c r="CV714" s="352"/>
      <c r="CW714" s="298"/>
      <c r="CX714" s="297"/>
      <c r="CY714" s="284"/>
      <c r="CZ714" s="352"/>
      <c r="DA714" s="352"/>
      <c r="DB714" s="298"/>
      <c r="DC714" s="297"/>
      <c r="DD714" s="284"/>
      <c r="DE714" s="352"/>
      <c r="DF714" s="352"/>
      <c r="DG714" s="298"/>
      <c r="DH714" s="320">
        <v>-2</v>
      </c>
      <c r="DI714" s="319">
        <v>0.219413876533508</v>
      </c>
      <c r="DJ714" s="163">
        <v>30</v>
      </c>
      <c r="DK714" s="163">
        <v>30</v>
      </c>
      <c r="DL714" s="163">
        <v>0</v>
      </c>
      <c r="DM714" s="163">
        <v>11</v>
      </c>
      <c r="DN714" s="163">
        <v>12</v>
      </c>
      <c r="DO714" s="163">
        <v>0</v>
      </c>
      <c r="DP714" s="165">
        <v>175.1</v>
      </c>
      <c r="DQ714" s="165">
        <v>175.100006103515</v>
      </c>
      <c r="DR714" s="165"/>
      <c r="DS714" s="163">
        <v>719</v>
      </c>
      <c r="DT714" s="163">
        <v>158</v>
      </c>
      <c r="DU714" s="163">
        <v>73</v>
      </c>
      <c r="DV714" s="163">
        <v>71</v>
      </c>
      <c r="DW714" s="163">
        <v>25</v>
      </c>
      <c r="DX714" s="163">
        <v>47</v>
      </c>
      <c r="DY714" s="163">
        <v>2</v>
      </c>
      <c r="DZ714" s="163">
        <v>5</v>
      </c>
      <c r="EA714" s="163">
        <v>0</v>
      </c>
      <c r="EB714" s="163">
        <v>0</v>
      </c>
      <c r="EC714" s="163">
        <v>175</v>
      </c>
      <c r="ED714" s="165">
        <v>8.9828899944259</v>
      </c>
      <c r="EE714" s="165">
        <v>2.4125475985029499</v>
      </c>
      <c r="EF714" s="165">
        <v>1.2832699992037</v>
      </c>
      <c r="EG714" s="165">
        <v>8.1102663949673808</v>
      </c>
      <c r="EH714" s="166">
        <v>1.1692015548300301</v>
      </c>
      <c r="EI714" s="165">
        <v>93.399958275205194</v>
      </c>
      <c r="EJ714" s="164">
        <v>0.236881559220389</v>
      </c>
      <c r="EK714" s="164">
        <v>0.28479657387580298</v>
      </c>
      <c r="EL714" s="283">
        <v>0.39300411499999999</v>
      </c>
      <c r="EM714" s="283">
        <v>0.18724279799999999</v>
      </c>
      <c r="EN714" s="283">
        <v>0.419753086</v>
      </c>
      <c r="EO714" s="283">
        <v>8.5365849999999993E-2</v>
      </c>
      <c r="EP714" s="283">
        <v>0.41666667000000002</v>
      </c>
      <c r="EQ714" s="283">
        <v>0.11752361</v>
      </c>
      <c r="ER714" s="165">
        <v>0.111390030150105</v>
      </c>
      <c r="ES714" s="166">
        <v>3.6444867977384998</v>
      </c>
      <c r="ET714" s="166">
        <v>3.94</v>
      </c>
      <c r="EU714" s="166">
        <v>3.9138369436125702</v>
      </c>
      <c r="EV714" s="166">
        <v>3.81955626055474</v>
      </c>
      <c r="EW714" s="166">
        <v>3.7904744524266398</v>
      </c>
      <c r="EX714" s="289">
        <v>2.3404860496520898</v>
      </c>
    </row>
    <row r="715" spans="1:272" s="167" customFormat="1" ht="13" customHeight="1">
      <c r="A715" s="160" t="s">
        <v>14</v>
      </c>
      <c r="B715" s="160">
        <v>10258</v>
      </c>
      <c r="C715" s="160">
        <v>13273</v>
      </c>
      <c r="D715" s="160">
        <v>548389</v>
      </c>
      <c r="E715" s="160" t="s">
        <v>354</v>
      </c>
      <c r="F715" s="160"/>
      <c r="G715" s="175"/>
      <c r="H715" s="168" t="s">
        <v>979</v>
      </c>
      <c r="I715" s="169" t="s">
        <v>599</v>
      </c>
      <c r="J715" s="170">
        <v>34</v>
      </c>
      <c r="K715" s="161">
        <v>1</v>
      </c>
      <c r="L715" s="161"/>
      <c r="M715" s="184" t="s">
        <v>837</v>
      </c>
      <c r="N715" s="187"/>
      <c r="O715" s="161"/>
      <c r="P715" s="161"/>
      <c r="Q715" s="161"/>
      <c r="R715" s="161"/>
      <c r="S715" s="161"/>
      <c r="T715" s="161"/>
      <c r="U715" s="161"/>
      <c r="V715" s="161"/>
      <c r="W715" s="161"/>
      <c r="X715" s="161"/>
      <c r="Y715" s="184"/>
      <c r="Z715" s="163"/>
      <c r="AA715" s="163"/>
      <c r="AB715" s="163"/>
      <c r="AC715" s="163"/>
      <c r="AD715" s="163"/>
      <c r="AE715" s="163"/>
      <c r="AF715" s="163"/>
      <c r="AG715" s="163"/>
      <c r="AH715" s="163"/>
      <c r="AI715" s="163"/>
      <c r="AJ715" s="163"/>
      <c r="AK715" s="163"/>
      <c r="AL715" s="163"/>
      <c r="AM715" s="163"/>
      <c r="AN715" s="163"/>
      <c r="AO715" s="163"/>
      <c r="AP715" s="163"/>
      <c r="AQ715" s="163"/>
      <c r="AR715" s="163"/>
      <c r="AS715" s="283"/>
      <c r="AT715" s="283"/>
      <c r="AU715" s="283"/>
      <c r="AV715" s="283"/>
      <c r="AW715" s="283"/>
      <c r="AX715" s="283"/>
      <c r="AY715" s="363"/>
      <c r="AZ715" s="283"/>
      <c r="BA715" s="283"/>
      <c r="BB715" s="283"/>
      <c r="BC715" s="283"/>
      <c r="BD715" s="164"/>
      <c r="BE715" s="164"/>
      <c r="BF715" s="164"/>
      <c r="BG715" s="164"/>
      <c r="BH715" s="164"/>
      <c r="BI715" s="164"/>
      <c r="BJ715" s="165"/>
      <c r="BK715" s="164"/>
      <c r="BL715" s="165"/>
      <c r="BM715" s="165"/>
      <c r="BN715" s="165"/>
      <c r="BO715" s="165"/>
      <c r="BP715" s="165"/>
      <c r="BQ715" s="165"/>
      <c r="BR715" s="165"/>
      <c r="BS715" s="289"/>
      <c r="BT715" s="297">
        <v>22</v>
      </c>
      <c r="BU715" s="284">
        <v>85.1</v>
      </c>
      <c r="BV715" s="298">
        <v>-1</v>
      </c>
      <c r="BW715" s="297"/>
      <c r="BX715" s="297"/>
      <c r="BY715" s="297"/>
      <c r="BZ715" s="297"/>
      <c r="CA715" s="284"/>
      <c r="CB715" s="298"/>
      <c r="CC715" s="297"/>
      <c r="CD715" s="284"/>
      <c r="CE715" s="352"/>
      <c r="CF715" s="298"/>
      <c r="CG715" s="297"/>
      <c r="CH715" s="284"/>
      <c r="CI715" s="352"/>
      <c r="CJ715" s="298"/>
      <c r="CK715" s="297"/>
      <c r="CL715" s="284"/>
      <c r="CM715" s="352"/>
      <c r="CN715" s="298"/>
      <c r="CO715" s="297"/>
      <c r="CP715" s="284"/>
      <c r="CQ715" s="352"/>
      <c r="CR715" s="298"/>
      <c r="CS715" s="297"/>
      <c r="CT715" s="284"/>
      <c r="CU715" s="352"/>
      <c r="CV715" s="352"/>
      <c r="CW715" s="298"/>
      <c r="CX715" s="297"/>
      <c r="CY715" s="284"/>
      <c r="CZ715" s="352"/>
      <c r="DA715" s="352"/>
      <c r="DB715" s="298"/>
      <c r="DC715" s="297"/>
      <c r="DD715" s="284"/>
      <c r="DE715" s="352"/>
      <c r="DF715" s="352"/>
      <c r="DG715" s="298"/>
      <c r="DH715" s="320">
        <v>-1</v>
      </c>
      <c r="DI715" s="319">
        <v>0</v>
      </c>
      <c r="DJ715" s="163">
        <v>22</v>
      </c>
      <c r="DK715" s="163">
        <v>14</v>
      </c>
      <c r="DL715" s="163">
        <v>0</v>
      </c>
      <c r="DM715" s="163">
        <v>2</v>
      </c>
      <c r="DN715" s="163">
        <v>11</v>
      </c>
      <c r="DO715" s="163">
        <v>0</v>
      </c>
      <c r="DP715" s="165">
        <v>85.1</v>
      </c>
      <c r="DQ715" s="165">
        <v>72.099998474121094</v>
      </c>
      <c r="DR715" s="165">
        <v>13</v>
      </c>
      <c r="DS715" s="163">
        <v>381</v>
      </c>
      <c r="DT715" s="163">
        <v>109</v>
      </c>
      <c r="DU715" s="163">
        <v>65</v>
      </c>
      <c r="DV715" s="163">
        <v>57</v>
      </c>
      <c r="DW715" s="163">
        <v>7</v>
      </c>
      <c r="DX715" s="163">
        <v>22</v>
      </c>
      <c r="DY715" s="163">
        <v>2</v>
      </c>
      <c r="DZ715" s="163">
        <v>1</v>
      </c>
      <c r="EA715" s="163">
        <v>2</v>
      </c>
      <c r="EB715" s="163">
        <v>1</v>
      </c>
      <c r="EC715" s="163">
        <v>49</v>
      </c>
      <c r="ED715" s="165">
        <v>5.1679691735480704</v>
      </c>
      <c r="EE715" s="165">
        <v>2.3203126901644402</v>
      </c>
      <c r="EF715" s="165">
        <v>0.73828131050686796</v>
      </c>
      <c r="EG715" s="165">
        <v>11.4960946921783</v>
      </c>
      <c r="EH715" s="166">
        <v>1.53515637581586</v>
      </c>
      <c r="EI715" s="165">
        <v>122.63372457451101</v>
      </c>
      <c r="EJ715" s="164">
        <v>0.30446927374301602</v>
      </c>
      <c r="EK715" s="164">
        <v>0.33774834437085999</v>
      </c>
      <c r="EL715" s="283">
        <v>0.39215686199999999</v>
      </c>
      <c r="EM715" s="283">
        <v>0.25490195999999998</v>
      </c>
      <c r="EN715" s="283">
        <v>0.35294117600000002</v>
      </c>
      <c r="EO715" s="283">
        <v>6.7961170000000001E-2</v>
      </c>
      <c r="EP715" s="283">
        <v>0.35275081000000003</v>
      </c>
      <c r="EQ715" s="283">
        <v>7.2111850000000005E-2</v>
      </c>
      <c r="ER715" s="165">
        <v>-0.626242683088581</v>
      </c>
      <c r="ES715" s="166">
        <v>6.0117192426987804</v>
      </c>
      <c r="ET715" s="166">
        <v>4.7699999999999996</v>
      </c>
      <c r="EU715" s="166">
        <v>3.8932511925115301</v>
      </c>
      <c r="EV715" s="166">
        <v>4.74060311383053</v>
      </c>
      <c r="EW715" s="166">
        <v>5.0061010485412902</v>
      </c>
      <c r="EX715" s="289">
        <v>1.10462570190429</v>
      </c>
      <c r="EY715" s="291"/>
      <c r="EZ715" s="162"/>
      <c r="FA715" s="162"/>
      <c r="FB715" s="162"/>
      <c r="FC715" s="162"/>
      <c r="FD715" s="162"/>
      <c r="FE715" s="162"/>
      <c r="FF715" s="162"/>
      <c r="FG715" s="162"/>
      <c r="FH715" s="162"/>
      <c r="FI715" s="162"/>
      <c r="FJ715" s="162"/>
      <c r="FK715" s="162"/>
      <c r="FL715" s="162"/>
      <c r="FM715" s="162"/>
      <c r="FN715" s="162"/>
      <c r="FO715" s="162"/>
      <c r="FP715" s="162"/>
      <c r="FQ715" s="162"/>
      <c r="FR715" s="162"/>
      <c r="FS715" s="162"/>
      <c r="FT715" s="162"/>
      <c r="FU715" s="162"/>
      <c r="FV715" s="162"/>
      <c r="FW715" s="162"/>
      <c r="FX715" s="162"/>
      <c r="FY715" s="162"/>
      <c r="FZ715" s="162"/>
      <c r="GA715" s="162"/>
      <c r="GB715" s="162"/>
      <c r="GC715" s="162"/>
      <c r="GD715" s="162"/>
      <c r="GE715" s="162"/>
      <c r="GF715" s="162"/>
      <c r="GG715" s="162"/>
      <c r="GH715" s="162"/>
      <c r="GI715" s="162"/>
      <c r="GJ715" s="162"/>
      <c r="GK715" s="162"/>
      <c r="GL715" s="162"/>
      <c r="GM715" s="162"/>
      <c r="GN715" s="162"/>
      <c r="GO715" s="162"/>
      <c r="GP715" s="162"/>
      <c r="GQ715" s="162"/>
      <c r="GR715" s="162"/>
      <c r="GS715" s="162"/>
      <c r="GT715" s="162"/>
      <c r="GU715" s="162"/>
      <c r="GV715" s="162"/>
      <c r="GW715" s="162"/>
      <c r="GX715" s="162"/>
      <c r="GY715" s="162"/>
      <c r="GZ715" s="162"/>
      <c r="HA715" s="162"/>
      <c r="HB715" s="162"/>
      <c r="HC715" s="162"/>
      <c r="HD715" s="162"/>
      <c r="HE715" s="162"/>
      <c r="HF715" s="162"/>
      <c r="HG715" s="162"/>
      <c r="HH715" s="162"/>
      <c r="HI715" s="162"/>
      <c r="HJ715" s="162"/>
      <c r="HK715" s="162"/>
      <c r="HL715" s="162"/>
      <c r="HM715" s="162"/>
      <c r="HN715" s="162"/>
      <c r="HO715" s="162"/>
      <c r="HP715" s="162"/>
      <c r="HQ715" s="162"/>
      <c r="HR715" s="162"/>
      <c r="HS715" s="162"/>
      <c r="HT715" s="162"/>
      <c r="HU715" s="162"/>
      <c r="HV715" s="162"/>
      <c r="HW715" s="162"/>
      <c r="HX715" s="162"/>
      <c r="HY715" s="162"/>
      <c r="HZ715" s="162"/>
      <c r="IA715" s="162"/>
      <c r="IB715" s="162"/>
      <c r="IC715" s="162"/>
      <c r="ID715" s="162"/>
      <c r="IE715" s="162"/>
      <c r="IF715" s="162"/>
      <c r="IG715" s="162"/>
      <c r="IH715" s="162"/>
      <c r="II715" s="162"/>
      <c r="IJ715" s="162"/>
      <c r="IK715" s="162"/>
      <c r="IL715" s="162"/>
      <c r="IM715" s="162"/>
      <c r="IN715" s="162"/>
      <c r="IO715" s="162"/>
      <c r="IP715" s="162"/>
      <c r="IQ715" s="162"/>
      <c r="IR715" s="162"/>
      <c r="IS715" s="162"/>
      <c r="IT715" s="162"/>
      <c r="IU715" s="162"/>
      <c r="IV715" s="162"/>
      <c r="IW715" s="162"/>
      <c r="IX715" s="162"/>
      <c r="IY715" s="162"/>
      <c r="IZ715" s="162"/>
      <c r="JA715" s="162"/>
      <c r="JB715" s="162"/>
      <c r="JC715" s="162"/>
      <c r="JD715" s="162"/>
      <c r="JE715" s="162"/>
      <c r="JF715" s="162"/>
      <c r="JG715" s="162"/>
      <c r="JH715" s="162"/>
      <c r="JI715" s="162"/>
      <c r="JJ715" s="162"/>
      <c r="JK715" s="162"/>
      <c r="JL715" s="162"/>
    </row>
    <row r="716" spans="1:272" ht="13" customHeight="1">
      <c r="A716" s="160" t="s">
        <v>14</v>
      </c>
      <c r="C716" s="160">
        <v>20099</v>
      </c>
      <c r="D716" s="160">
        <v>663978</v>
      </c>
      <c r="E716" s="160" t="s">
        <v>567</v>
      </c>
      <c r="G716" s="175"/>
      <c r="H716" s="168" t="s">
        <v>1251</v>
      </c>
      <c r="I716" s="169" t="s">
        <v>545</v>
      </c>
      <c r="J716" s="170">
        <v>28</v>
      </c>
      <c r="K716" s="161">
        <v>1</v>
      </c>
      <c r="M716" s="184" t="s">
        <v>837</v>
      </c>
      <c r="Z716" s="163"/>
      <c r="AS716" s="283"/>
      <c r="AT716" s="283"/>
      <c r="AU716" s="283"/>
      <c r="AV716" s="283"/>
      <c r="AW716" s="283"/>
      <c r="AX716" s="283"/>
      <c r="AY716" s="363"/>
      <c r="AZ716" s="283"/>
      <c r="BA716" s="283"/>
      <c r="BB716" s="283"/>
      <c r="BC716" s="283"/>
      <c r="BD716" s="164"/>
      <c r="BE716" s="164"/>
      <c r="BF716" s="164"/>
      <c r="BG716" s="164"/>
      <c r="BH716" s="164"/>
      <c r="BI716" s="164"/>
      <c r="BJ716" s="165"/>
      <c r="BK716" s="164"/>
      <c r="BL716" s="165"/>
      <c r="BM716" s="165"/>
      <c r="BN716" s="165"/>
      <c r="BO716" s="165"/>
      <c r="BP716" s="165"/>
      <c r="BQ716" s="165"/>
      <c r="BR716" s="165"/>
      <c r="BS716" s="289"/>
      <c r="BT716" s="297">
        <v>17</v>
      </c>
      <c r="BU716" s="284">
        <v>88.1</v>
      </c>
      <c r="BV716" s="298">
        <v>-2</v>
      </c>
      <c r="BW716" s="297"/>
      <c r="BX716" s="297"/>
      <c r="BY716" s="297"/>
      <c r="BZ716" s="297"/>
      <c r="CA716" s="284"/>
      <c r="CB716" s="298"/>
      <c r="CC716" s="297"/>
      <c r="CD716" s="284"/>
      <c r="CE716" s="352"/>
      <c r="CF716" s="298"/>
      <c r="CG716" s="297"/>
      <c r="CH716" s="284"/>
      <c r="CI716" s="352"/>
      <c r="CJ716" s="298"/>
      <c r="CK716" s="297"/>
      <c r="CL716" s="284"/>
      <c r="CM716" s="352"/>
      <c r="CN716" s="298"/>
      <c r="CO716" s="297"/>
      <c r="CP716" s="284"/>
      <c r="CQ716" s="352"/>
      <c r="CR716" s="298"/>
      <c r="CS716" s="297"/>
      <c r="CT716" s="284"/>
      <c r="CU716" s="352"/>
      <c r="CV716" s="352"/>
      <c r="CW716" s="298"/>
      <c r="CX716" s="297"/>
      <c r="CY716" s="284"/>
      <c r="CZ716" s="352"/>
      <c r="DA716" s="352"/>
      <c r="DB716" s="298"/>
      <c r="DC716" s="297"/>
      <c r="DD716" s="284"/>
      <c r="DE716" s="352"/>
      <c r="DF716" s="352"/>
      <c r="DG716" s="298"/>
      <c r="DH716" s="320">
        <v>-2</v>
      </c>
      <c r="DI716" s="319">
        <v>0</v>
      </c>
      <c r="DJ716" s="163">
        <v>17</v>
      </c>
      <c r="DK716" s="163">
        <v>17</v>
      </c>
      <c r="DL716" s="163">
        <v>0</v>
      </c>
      <c r="DM716" s="163">
        <v>5</v>
      </c>
      <c r="DN716" s="163">
        <v>3</v>
      </c>
      <c r="DO716" s="163">
        <v>0</v>
      </c>
      <c r="DP716" s="165">
        <v>88.1</v>
      </c>
      <c r="DQ716" s="165">
        <v>88.099998474121094</v>
      </c>
      <c r="DR716" s="165"/>
      <c r="DS716" s="163">
        <v>384</v>
      </c>
      <c r="DT716" s="163">
        <v>102</v>
      </c>
      <c r="DU716" s="163">
        <v>50</v>
      </c>
      <c r="DV716" s="163">
        <v>49</v>
      </c>
      <c r="DW716" s="163">
        <v>14</v>
      </c>
      <c r="DX716" s="163">
        <v>21</v>
      </c>
      <c r="DY716" s="163">
        <v>0</v>
      </c>
      <c r="DZ716" s="163">
        <v>1</v>
      </c>
      <c r="EA716" s="163">
        <v>3</v>
      </c>
      <c r="EB716" s="163">
        <v>0</v>
      </c>
      <c r="EC716" s="163">
        <v>79</v>
      </c>
      <c r="ED716" s="165">
        <v>8.0490570672409891</v>
      </c>
      <c r="EE716" s="165">
        <v>2.13962276470963</v>
      </c>
      <c r="EF716" s="165">
        <v>1.4264151764730799</v>
      </c>
      <c r="EG716" s="165">
        <v>10.392453428589601</v>
      </c>
      <c r="EH716" s="166">
        <v>1.3924529103665799</v>
      </c>
      <c r="EI716" s="165">
        <v>111.23406669377199</v>
      </c>
      <c r="EJ716" s="164">
        <v>0.28176795580110497</v>
      </c>
      <c r="EK716" s="164">
        <v>0.32713754646840099</v>
      </c>
      <c r="EL716" s="283">
        <v>0.372759856</v>
      </c>
      <c r="EM716" s="283">
        <v>0.21505376300000001</v>
      </c>
      <c r="EN716" s="283">
        <v>0.41218637899999999</v>
      </c>
      <c r="EO716" s="283">
        <v>9.8939929999999995E-2</v>
      </c>
      <c r="EP716" s="283">
        <v>0.43109541000000001</v>
      </c>
      <c r="EQ716" s="283">
        <v>0.10738714000000001</v>
      </c>
      <c r="ER716" s="165">
        <v>0.31561005403112502</v>
      </c>
      <c r="ES716" s="166">
        <v>4.9924531176558</v>
      </c>
      <c r="ET716" s="166">
        <v>4.8</v>
      </c>
      <c r="EU716" s="166">
        <v>4.1855566161601496</v>
      </c>
      <c r="EV716" s="166">
        <v>4.0937689979869401</v>
      </c>
      <c r="EW716" s="166">
        <v>4.1310503975199699</v>
      </c>
      <c r="EX716" s="289">
        <v>1.04327881336212</v>
      </c>
    </row>
    <row r="717" spans="1:272" ht="13" customHeight="1">
      <c r="A717" s="160" t="s">
        <v>14</v>
      </c>
      <c r="B717" s="200">
        <v>10867</v>
      </c>
      <c r="C717" s="160">
        <v>19427</v>
      </c>
      <c r="D717" s="200">
        <v>669456</v>
      </c>
      <c r="E717" s="200" t="s">
        <v>213</v>
      </c>
      <c r="F717" s="200"/>
      <c r="G717" s="175"/>
      <c r="H717" s="207" t="s">
        <v>1186</v>
      </c>
      <c r="I717" s="208" t="s">
        <v>242</v>
      </c>
      <c r="J717" s="209">
        <v>29</v>
      </c>
      <c r="K717" s="161">
        <v>1</v>
      </c>
      <c r="L717" s="175"/>
      <c r="M717" s="210" t="s">
        <v>837</v>
      </c>
      <c r="N717" s="211"/>
      <c r="O717" s="175"/>
      <c r="P717" s="175"/>
      <c r="Q717" s="175"/>
      <c r="R717" s="175"/>
      <c r="S717" s="175"/>
      <c r="T717" s="175"/>
      <c r="U717" s="175"/>
      <c r="V717" s="175"/>
      <c r="W717" s="175"/>
      <c r="X717" s="175"/>
      <c r="Y717" s="210"/>
      <c r="Z717" s="163"/>
      <c r="AS717" s="283"/>
      <c r="AT717" s="283"/>
      <c r="AU717" s="283"/>
      <c r="AV717" s="283"/>
      <c r="AW717" s="283"/>
      <c r="AX717" s="283"/>
      <c r="AY717" s="363"/>
      <c r="AZ717" s="283"/>
      <c r="BA717" s="283"/>
      <c r="BB717" s="283"/>
      <c r="BC717" s="283"/>
      <c r="BD717" s="164"/>
      <c r="BE717" s="164"/>
      <c r="BF717" s="164"/>
      <c r="BG717" s="164"/>
      <c r="BH717" s="164"/>
      <c r="BI717" s="164"/>
      <c r="BJ717" s="165"/>
      <c r="BK717" s="164"/>
      <c r="BL717" s="165"/>
      <c r="BM717" s="165"/>
      <c r="BN717" s="165"/>
      <c r="BO717" s="165"/>
      <c r="BP717" s="165"/>
      <c r="BQ717" s="165"/>
      <c r="BR717" s="165"/>
      <c r="BS717" s="289"/>
      <c r="BT717" s="297">
        <v>2</v>
      </c>
      <c r="BU717" s="284">
        <v>12</v>
      </c>
      <c r="BV717" s="298">
        <v>0</v>
      </c>
      <c r="BW717" s="297"/>
      <c r="BX717" s="297"/>
      <c r="BY717" s="297"/>
      <c r="BZ717" s="297"/>
      <c r="CA717" s="284"/>
      <c r="CB717" s="298"/>
      <c r="CC717" s="297"/>
      <c r="CD717" s="284"/>
      <c r="CE717" s="352"/>
      <c r="CF717" s="298"/>
      <c r="CG717" s="297"/>
      <c r="CH717" s="284"/>
      <c r="CI717" s="352"/>
      <c r="CJ717" s="298"/>
      <c r="CK717" s="297"/>
      <c r="CL717" s="284"/>
      <c r="CM717" s="352"/>
      <c r="CN717" s="298"/>
      <c r="CO717" s="297"/>
      <c r="CP717" s="284"/>
      <c r="CQ717" s="352"/>
      <c r="CR717" s="298"/>
      <c r="CS717" s="297"/>
      <c r="CT717" s="284"/>
      <c r="CU717" s="352"/>
      <c r="CV717" s="352"/>
      <c r="CW717" s="298"/>
      <c r="CX717" s="297"/>
      <c r="CY717" s="284"/>
      <c r="CZ717" s="352"/>
      <c r="DA717" s="352"/>
      <c r="DB717" s="298"/>
      <c r="DC717" s="297"/>
      <c r="DD717" s="284"/>
      <c r="DE717" s="352"/>
      <c r="DF717" s="352"/>
      <c r="DG717" s="298"/>
      <c r="DH717" s="320">
        <v>0</v>
      </c>
      <c r="DI717" s="319">
        <v>0</v>
      </c>
      <c r="DJ717" s="163">
        <v>2</v>
      </c>
      <c r="DK717" s="163">
        <v>2</v>
      </c>
      <c r="DL717" s="163">
        <v>0</v>
      </c>
      <c r="DM717" s="163">
        <v>2</v>
      </c>
      <c r="DN717" s="163">
        <v>0</v>
      </c>
      <c r="DO717" s="163">
        <v>0</v>
      </c>
      <c r="DP717" s="165">
        <v>12</v>
      </c>
      <c r="DQ717" s="165">
        <v>12</v>
      </c>
      <c r="DR717" s="165"/>
      <c r="DS717" s="163">
        <v>45</v>
      </c>
      <c r="DT717" s="163">
        <v>10</v>
      </c>
      <c r="DU717" s="163">
        <v>0</v>
      </c>
      <c r="DV717" s="163">
        <v>0</v>
      </c>
      <c r="DW717" s="163">
        <v>0</v>
      </c>
      <c r="DX717" s="163">
        <v>1</v>
      </c>
      <c r="DY717" s="163">
        <v>0</v>
      </c>
      <c r="DZ717" s="163">
        <v>0</v>
      </c>
      <c r="EA717" s="163">
        <v>0</v>
      </c>
      <c r="EB717" s="163">
        <v>0</v>
      </c>
      <c r="EC717" s="163">
        <v>20</v>
      </c>
      <c r="ED717" s="165">
        <v>15</v>
      </c>
      <c r="EE717" s="165">
        <v>0.75</v>
      </c>
      <c r="EF717" s="165">
        <v>0</v>
      </c>
      <c r="EG717" s="165">
        <v>7.5</v>
      </c>
      <c r="EH717" s="166">
        <v>0.91666666666666596</v>
      </c>
      <c r="EI717" s="165">
        <v>73.226577629195702</v>
      </c>
      <c r="EJ717" s="164">
        <v>0.22727272727272699</v>
      </c>
      <c r="EK717" s="164">
        <v>0.41666666666666602</v>
      </c>
      <c r="EL717" s="283">
        <v>0.5</v>
      </c>
      <c r="EM717" s="283">
        <v>0.33333333300000001</v>
      </c>
      <c r="EN717" s="283">
        <v>0.16666666599999999</v>
      </c>
      <c r="EO717" s="283">
        <v>4.1666670000000003E-2</v>
      </c>
      <c r="EP717" s="283">
        <v>0.41666667000000002</v>
      </c>
      <c r="EQ717" s="283">
        <v>0.16867470000000001</v>
      </c>
      <c r="ER717" s="165">
        <v>0.26218921825220098</v>
      </c>
      <c r="ES717" s="166">
        <v>0</v>
      </c>
      <c r="ET717" s="166">
        <v>2.66</v>
      </c>
      <c r="EU717" s="166">
        <v>8.3355299631755003E-2</v>
      </c>
      <c r="EV717" s="166">
        <v>0.58739035526911398</v>
      </c>
      <c r="EW717" s="166">
        <v>1.3377135400890701</v>
      </c>
      <c r="EX717" s="289">
        <v>0.76883244514465299</v>
      </c>
      <c r="FE717" s="167"/>
      <c r="FF717" s="167"/>
      <c r="FG717" s="167"/>
      <c r="FH717" s="167"/>
      <c r="FI717" s="167"/>
      <c r="FJ717" s="167"/>
      <c r="FK717" s="167"/>
      <c r="FL717" s="167"/>
      <c r="FM717" s="167"/>
      <c r="FN717" s="167"/>
      <c r="FO717" s="167"/>
      <c r="FP717" s="167"/>
      <c r="FQ717" s="167"/>
      <c r="FR717" s="167"/>
      <c r="FS717" s="167"/>
      <c r="FT717" s="167"/>
      <c r="FU717" s="167"/>
      <c r="FV717" s="167"/>
      <c r="FW717" s="167"/>
      <c r="FX717" s="167"/>
      <c r="FY717" s="167"/>
      <c r="FZ717" s="167"/>
      <c r="GA717" s="167"/>
      <c r="GB717" s="167"/>
      <c r="GC717" s="167"/>
      <c r="GD717" s="167"/>
      <c r="GE717" s="167"/>
      <c r="GF717" s="167"/>
      <c r="GG717" s="167"/>
      <c r="GH717" s="167"/>
      <c r="GI717" s="167"/>
      <c r="GJ717" s="167"/>
      <c r="GK717" s="167"/>
      <c r="GL717" s="167"/>
      <c r="GM717" s="167"/>
      <c r="GN717" s="167"/>
      <c r="GO717" s="167"/>
      <c r="GP717" s="167"/>
      <c r="GQ717" s="167"/>
      <c r="GR717" s="167"/>
      <c r="GS717" s="167"/>
      <c r="GT717" s="167"/>
      <c r="GU717" s="167"/>
      <c r="GV717" s="167"/>
      <c r="GW717" s="167"/>
      <c r="GX717" s="167"/>
      <c r="GY717" s="167"/>
      <c r="GZ717" s="167"/>
      <c r="HA717" s="167"/>
      <c r="HB717" s="167"/>
      <c r="HC717" s="167"/>
      <c r="HD717" s="167"/>
      <c r="HE717" s="167"/>
      <c r="HF717" s="167"/>
      <c r="HG717" s="167"/>
      <c r="HH717" s="167"/>
      <c r="HI717" s="167"/>
      <c r="HJ717" s="167"/>
      <c r="HK717" s="167"/>
      <c r="HL717" s="167"/>
      <c r="HM717" s="167"/>
      <c r="HN717" s="167"/>
      <c r="HO717" s="167"/>
      <c r="HP717" s="167"/>
      <c r="HQ717" s="167"/>
      <c r="HR717" s="167"/>
      <c r="HS717" s="167"/>
      <c r="HT717" s="167"/>
      <c r="HU717" s="167"/>
      <c r="HV717" s="167"/>
      <c r="HW717" s="167"/>
      <c r="HX717" s="167"/>
      <c r="HY717" s="167"/>
      <c r="HZ717" s="167"/>
      <c r="IA717" s="167"/>
      <c r="IB717" s="167"/>
      <c r="IC717" s="167"/>
      <c r="ID717" s="167"/>
      <c r="IE717" s="167"/>
      <c r="IF717" s="167"/>
      <c r="IG717" s="167"/>
      <c r="IH717" s="167"/>
      <c r="II717" s="167"/>
      <c r="IJ717" s="167"/>
      <c r="IK717" s="167"/>
      <c r="IL717" s="167"/>
      <c r="IM717" s="167"/>
      <c r="IN717" s="167"/>
      <c r="IO717" s="167"/>
      <c r="IP717" s="167"/>
      <c r="IQ717" s="167"/>
      <c r="IR717" s="167"/>
      <c r="IS717" s="167"/>
      <c r="IT717" s="167"/>
      <c r="IU717" s="167"/>
      <c r="IV717" s="167"/>
      <c r="IW717" s="167"/>
      <c r="IX717" s="167"/>
      <c r="IY717" s="167"/>
      <c r="IZ717" s="167"/>
      <c r="JA717" s="167"/>
      <c r="JB717" s="167"/>
      <c r="JC717" s="167"/>
      <c r="JD717" s="167"/>
      <c r="JE717" s="167"/>
      <c r="JF717" s="167"/>
      <c r="JG717" s="167"/>
      <c r="JH717" s="167"/>
      <c r="JI717" s="167"/>
      <c r="JJ717" s="167"/>
      <c r="JK717" s="167"/>
      <c r="JL717" s="167"/>
    </row>
    <row r="718" spans="1:272" ht="13" customHeight="1">
      <c r="A718" s="160" t="s">
        <v>14</v>
      </c>
      <c r="B718" s="160">
        <v>11644</v>
      </c>
      <c r="C718" s="160">
        <v>15541</v>
      </c>
      <c r="D718" s="160">
        <v>643511</v>
      </c>
      <c r="E718" s="160" t="s">
        <v>2177</v>
      </c>
      <c r="G718" s="175"/>
      <c r="H718" s="168" t="s">
        <v>200</v>
      </c>
      <c r="I718" s="169" t="s">
        <v>571</v>
      </c>
      <c r="J718" s="170">
        <v>33</v>
      </c>
      <c r="K718" s="161">
        <v>1</v>
      </c>
      <c r="M718" s="184" t="s">
        <v>837</v>
      </c>
      <c r="Z718" s="163"/>
      <c r="AS718" s="283"/>
      <c r="AT718" s="283"/>
      <c r="AU718" s="283"/>
      <c r="AV718" s="283"/>
      <c r="AW718" s="283"/>
      <c r="AX718" s="283"/>
      <c r="AY718" s="363"/>
      <c r="AZ718" s="283"/>
      <c r="BA718" s="283"/>
      <c r="BB718" s="283"/>
      <c r="BC718" s="283"/>
      <c r="BD718" s="164"/>
      <c r="BE718" s="164"/>
      <c r="BF718" s="164"/>
      <c r="BG718" s="164"/>
      <c r="BH718" s="164"/>
      <c r="BI718" s="164"/>
      <c r="BJ718" s="165"/>
      <c r="BK718" s="164"/>
      <c r="BL718" s="165"/>
      <c r="BM718" s="165"/>
      <c r="BN718" s="165"/>
      <c r="BO718" s="165"/>
      <c r="BP718" s="165"/>
      <c r="BQ718" s="165"/>
      <c r="BR718" s="165"/>
      <c r="BS718" s="289"/>
      <c r="BT718" s="297">
        <v>77</v>
      </c>
      <c r="BU718" s="284">
        <v>70.099999999999994</v>
      </c>
      <c r="BV718" s="298">
        <v>-2</v>
      </c>
      <c r="BW718" s="297"/>
      <c r="BX718" s="297"/>
      <c r="BY718" s="297"/>
      <c r="BZ718" s="297"/>
      <c r="CA718" s="284"/>
      <c r="CB718" s="298"/>
      <c r="CC718" s="297"/>
      <c r="CD718" s="284"/>
      <c r="CE718" s="352"/>
      <c r="CF718" s="298"/>
      <c r="CG718" s="297"/>
      <c r="CH718" s="284"/>
      <c r="CI718" s="352"/>
      <c r="CJ718" s="298"/>
      <c r="CK718" s="297"/>
      <c r="CL718" s="284"/>
      <c r="CM718" s="352"/>
      <c r="CN718" s="298"/>
      <c r="CO718" s="297"/>
      <c r="CP718" s="284"/>
      <c r="CQ718" s="352"/>
      <c r="CR718" s="298"/>
      <c r="CS718" s="297"/>
      <c r="CT718" s="284"/>
      <c r="CU718" s="352"/>
      <c r="CV718" s="352"/>
      <c r="CW718" s="298"/>
      <c r="CX718" s="297"/>
      <c r="CY718" s="284"/>
      <c r="CZ718" s="352"/>
      <c r="DA718" s="352"/>
      <c r="DB718" s="298"/>
      <c r="DC718" s="297"/>
      <c r="DD718" s="284"/>
      <c r="DE718" s="352"/>
      <c r="DF718" s="352"/>
      <c r="DG718" s="298"/>
      <c r="DH718" s="320">
        <v>-2</v>
      </c>
      <c r="DI718" s="319">
        <v>0</v>
      </c>
      <c r="DJ718" s="163">
        <v>77</v>
      </c>
      <c r="DK718" s="163">
        <v>0</v>
      </c>
      <c r="DL718" s="163">
        <v>0</v>
      </c>
      <c r="DM718" s="163">
        <v>3</v>
      </c>
      <c r="DN718" s="163">
        <v>4</v>
      </c>
      <c r="DO718" s="163">
        <v>1</v>
      </c>
      <c r="DP718" s="165">
        <v>70.099999999999994</v>
      </c>
      <c r="DQ718" s="165"/>
      <c r="DR718" s="165">
        <v>70.099998474121094</v>
      </c>
      <c r="DS718" s="163">
        <v>290</v>
      </c>
      <c r="DT718" s="163">
        <v>67</v>
      </c>
      <c r="DU718" s="163">
        <v>23</v>
      </c>
      <c r="DV718" s="163">
        <v>22</v>
      </c>
      <c r="DW718" s="163">
        <v>7</v>
      </c>
      <c r="DX718" s="163">
        <v>6</v>
      </c>
      <c r="DY718" s="163">
        <v>2</v>
      </c>
      <c r="DZ718" s="163">
        <v>7</v>
      </c>
      <c r="EA718" s="163">
        <v>1</v>
      </c>
      <c r="EB718" s="163">
        <v>0</v>
      </c>
      <c r="EC718" s="163">
        <v>51</v>
      </c>
      <c r="ED718" s="165">
        <v>6.5260668226534397</v>
      </c>
      <c r="EE718" s="165">
        <v>0.76777256737099298</v>
      </c>
      <c r="EF718" s="165">
        <v>0.89573466193282503</v>
      </c>
      <c r="EG718" s="165">
        <v>8.5734603356427606</v>
      </c>
      <c r="EH718" s="166">
        <v>1.0379147670015201</v>
      </c>
      <c r="EI718" s="165">
        <v>80.590993929171702</v>
      </c>
      <c r="EJ718" s="164">
        <v>0.241877256317689</v>
      </c>
      <c r="EK718" s="164">
        <v>0.27397260273972601</v>
      </c>
      <c r="EL718" s="283">
        <v>0.54464285700000004</v>
      </c>
      <c r="EM718" s="283">
        <v>0.16071428500000001</v>
      </c>
      <c r="EN718" s="283">
        <v>0.29464285699999998</v>
      </c>
      <c r="EO718" s="283">
        <v>4.4247790000000002E-2</v>
      </c>
      <c r="EP718" s="283">
        <v>0.30530973</v>
      </c>
      <c r="EQ718" s="283">
        <v>8.3832340000000005E-2</v>
      </c>
      <c r="ER718" s="165">
        <v>0.32067337132331802</v>
      </c>
      <c r="ES718" s="166">
        <v>2.81516608036031</v>
      </c>
      <c r="ET718" s="166">
        <v>2.9</v>
      </c>
      <c r="EU718" s="166">
        <v>3.5647929271574501</v>
      </c>
      <c r="EV718" s="166">
        <v>3.6898963629750701</v>
      </c>
      <c r="EW718" s="166">
        <v>3.3298532961113501</v>
      </c>
      <c r="EX718" s="289">
        <v>0.57708829641342096</v>
      </c>
    </row>
    <row r="719" spans="1:272" ht="13" customHeight="1">
      <c r="A719" s="160" t="s">
        <v>14</v>
      </c>
      <c r="B719" s="160">
        <v>10947</v>
      </c>
      <c r="C719" s="160">
        <v>19618</v>
      </c>
      <c r="D719" s="160">
        <v>663855</v>
      </c>
      <c r="E719" s="160" t="s">
        <v>2177</v>
      </c>
      <c r="G719" s="175"/>
      <c r="H719" s="168" t="s">
        <v>330</v>
      </c>
      <c r="I719" s="169" t="s">
        <v>539</v>
      </c>
      <c r="J719" s="170">
        <v>27</v>
      </c>
      <c r="K719" s="161">
        <v>1</v>
      </c>
      <c r="M719" s="184" t="s">
        <v>837</v>
      </c>
      <c r="Z719" s="163"/>
      <c r="AS719" s="283"/>
      <c r="AT719" s="283"/>
      <c r="AU719" s="283"/>
      <c r="AV719" s="283"/>
      <c r="AW719" s="283"/>
      <c r="AX719" s="283"/>
      <c r="AY719" s="363"/>
      <c r="AZ719" s="283"/>
      <c r="BA719" s="283"/>
      <c r="BB719" s="283"/>
      <c r="BC719" s="283"/>
      <c r="BD719" s="164"/>
      <c r="BE719" s="164"/>
      <c r="BF719" s="164"/>
      <c r="BG719" s="164"/>
      <c r="BH719" s="164"/>
      <c r="BI719" s="164"/>
      <c r="BJ719" s="165"/>
      <c r="BK719" s="164"/>
      <c r="BL719" s="165"/>
      <c r="BM719" s="165"/>
      <c r="BN719" s="165"/>
      <c r="BO719" s="165"/>
      <c r="BP719" s="165"/>
      <c r="BQ719" s="165"/>
      <c r="BR719" s="165"/>
      <c r="BS719" s="289"/>
      <c r="BT719" s="297">
        <v>29</v>
      </c>
      <c r="BU719" s="284">
        <v>109.2</v>
      </c>
      <c r="BV719" s="298">
        <v>-2</v>
      </c>
      <c r="BW719" s="297"/>
      <c r="BX719" s="297"/>
      <c r="BY719" s="297"/>
      <c r="BZ719" s="297"/>
      <c r="CA719" s="284"/>
      <c r="CB719" s="298"/>
      <c r="CC719" s="297"/>
      <c r="CD719" s="284"/>
      <c r="CE719" s="352"/>
      <c r="CF719" s="298"/>
      <c r="CG719" s="297"/>
      <c r="CH719" s="284"/>
      <c r="CI719" s="352"/>
      <c r="CJ719" s="298"/>
      <c r="CK719" s="297"/>
      <c r="CL719" s="284"/>
      <c r="CM719" s="352"/>
      <c r="CN719" s="298"/>
      <c r="CO719" s="297"/>
      <c r="CP719" s="284"/>
      <c r="CQ719" s="352"/>
      <c r="CR719" s="298"/>
      <c r="CS719" s="297"/>
      <c r="CT719" s="284"/>
      <c r="CU719" s="352"/>
      <c r="CV719" s="352"/>
      <c r="CW719" s="298"/>
      <c r="CX719" s="297"/>
      <c r="CY719" s="284"/>
      <c r="CZ719" s="352"/>
      <c r="DA719" s="352"/>
      <c r="DB719" s="298"/>
      <c r="DC719" s="297"/>
      <c r="DD719" s="284"/>
      <c r="DE719" s="352"/>
      <c r="DF719" s="352"/>
      <c r="DG719" s="298"/>
      <c r="DH719" s="320">
        <v>-2</v>
      </c>
      <c r="DI719" s="319">
        <v>0</v>
      </c>
      <c r="DJ719" s="163">
        <v>29</v>
      </c>
      <c r="DK719" s="163">
        <v>20</v>
      </c>
      <c r="DL719" s="163">
        <v>0</v>
      </c>
      <c r="DM719" s="163">
        <v>4</v>
      </c>
      <c r="DN719" s="163">
        <v>7</v>
      </c>
      <c r="DO719" s="163">
        <v>1</v>
      </c>
      <c r="DP719" s="165">
        <v>109.2</v>
      </c>
      <c r="DQ719" s="165">
        <v>98.199996948242102</v>
      </c>
      <c r="DR719" s="165">
        <v>11</v>
      </c>
      <c r="DS719" s="163">
        <v>481</v>
      </c>
      <c r="DT719" s="163">
        <v>112</v>
      </c>
      <c r="DU719" s="163">
        <v>54</v>
      </c>
      <c r="DV719" s="163">
        <v>50</v>
      </c>
      <c r="DW719" s="163">
        <v>12</v>
      </c>
      <c r="DX719" s="163">
        <v>47</v>
      </c>
      <c r="DY719" s="163">
        <v>0</v>
      </c>
      <c r="DZ719" s="163">
        <v>9</v>
      </c>
      <c r="EA719" s="163">
        <v>7</v>
      </c>
      <c r="EB719" s="163">
        <v>2</v>
      </c>
      <c r="EC719" s="163">
        <v>96</v>
      </c>
      <c r="ED719" s="165">
        <v>7.8784197040969897</v>
      </c>
      <c r="EE719" s="165">
        <v>3.8571429801308201</v>
      </c>
      <c r="EF719" s="165">
        <v>0.98480246301212404</v>
      </c>
      <c r="EG719" s="165">
        <v>9.1914896547798293</v>
      </c>
      <c r="EH719" s="166">
        <v>1.44984807054562</v>
      </c>
      <c r="EI719" s="165">
        <v>112.576389474755</v>
      </c>
      <c r="EJ719" s="164">
        <v>0.26352941176470501</v>
      </c>
      <c r="EK719" s="164">
        <v>0.31545741324921101</v>
      </c>
      <c r="EL719" s="283">
        <v>0.509202453</v>
      </c>
      <c r="EM719" s="283">
        <v>0.180981595</v>
      </c>
      <c r="EN719" s="283">
        <v>0.30981595000000001</v>
      </c>
      <c r="EO719" s="283">
        <v>9.4224920000000004E-2</v>
      </c>
      <c r="EP719" s="283">
        <v>0.42249239999999999</v>
      </c>
      <c r="EQ719" s="283">
        <v>0.10357143000000001</v>
      </c>
      <c r="ER719" s="165">
        <v>0.604709000890293</v>
      </c>
      <c r="ES719" s="166">
        <v>4.1033435958838496</v>
      </c>
      <c r="ET719" s="166">
        <v>4.97</v>
      </c>
      <c r="EU719" s="166">
        <v>4.3703360877576802</v>
      </c>
      <c r="EV719" s="166">
        <v>4.3404511797359602</v>
      </c>
      <c r="EW719" s="166">
        <v>4.4370312732694801</v>
      </c>
      <c r="EX719" s="289">
        <v>0.471148662269115</v>
      </c>
    </row>
    <row r="720" spans="1:272" ht="13" customHeight="1">
      <c r="A720" s="160" t="s">
        <v>14</v>
      </c>
      <c r="B720" s="160">
        <v>11358</v>
      </c>
      <c r="C720" s="160">
        <v>20191</v>
      </c>
      <c r="D720" s="160">
        <v>676477</v>
      </c>
      <c r="E720" s="160" t="s">
        <v>609</v>
      </c>
      <c r="G720" s="175"/>
      <c r="H720" s="162" t="s">
        <v>2422</v>
      </c>
      <c r="I720" s="162" t="s">
        <v>307</v>
      </c>
      <c r="J720" s="161">
        <v>28</v>
      </c>
      <c r="K720" s="161">
        <v>1</v>
      </c>
      <c r="M720" s="184" t="s">
        <v>837</v>
      </c>
      <c r="Z720" s="163"/>
      <c r="AS720" s="283"/>
      <c r="AT720" s="283"/>
      <c r="AU720" s="283"/>
      <c r="AV720" s="283"/>
      <c r="AW720" s="283"/>
      <c r="AX720" s="283"/>
      <c r="AY720" s="363"/>
      <c r="AZ720" s="283"/>
      <c r="BA720" s="283"/>
      <c r="BB720" s="283"/>
      <c r="BC720" s="283"/>
      <c r="BD720" s="164"/>
      <c r="BE720" s="164"/>
      <c r="BF720" s="164"/>
      <c r="BG720" s="164"/>
      <c r="BH720" s="164"/>
      <c r="BI720" s="164"/>
      <c r="BJ720" s="165"/>
      <c r="BK720" s="164"/>
      <c r="BL720" s="165"/>
      <c r="BM720" s="165"/>
      <c r="BN720" s="165"/>
      <c r="BO720" s="165"/>
      <c r="BP720" s="165"/>
      <c r="BQ720" s="165"/>
      <c r="BR720" s="165"/>
      <c r="BS720" s="289"/>
      <c r="BT720" s="297">
        <v>4</v>
      </c>
      <c r="BU720" s="284">
        <v>18.100000000000001</v>
      </c>
      <c r="BV720" s="298">
        <v>0</v>
      </c>
      <c r="BW720" s="297"/>
      <c r="BX720" s="297"/>
      <c r="BY720" s="297"/>
      <c r="BZ720" s="297"/>
      <c r="CA720" s="284"/>
      <c r="CB720" s="298"/>
      <c r="CC720" s="297"/>
      <c r="CD720" s="284"/>
      <c r="CE720" s="352"/>
      <c r="CF720" s="298"/>
      <c r="CG720" s="297"/>
      <c r="CH720" s="284"/>
      <c r="CI720" s="352"/>
      <c r="CJ720" s="298"/>
      <c r="CK720" s="297"/>
      <c r="CL720" s="284"/>
      <c r="CM720" s="352"/>
      <c r="CN720" s="298"/>
      <c r="CO720" s="297"/>
      <c r="CP720" s="284"/>
      <c r="CQ720" s="352"/>
      <c r="CR720" s="298"/>
      <c r="CS720" s="297"/>
      <c r="CT720" s="284"/>
      <c r="CU720" s="352"/>
      <c r="CV720" s="352"/>
      <c r="CW720" s="298"/>
      <c r="CX720" s="297"/>
      <c r="CY720" s="284"/>
      <c r="CZ720" s="352"/>
      <c r="DA720" s="352"/>
      <c r="DB720" s="298"/>
      <c r="DC720" s="297"/>
      <c r="DD720" s="284"/>
      <c r="DE720" s="352"/>
      <c r="DF720" s="352"/>
      <c r="DG720" s="298"/>
      <c r="DH720" s="320">
        <v>0</v>
      </c>
      <c r="DI720" s="319">
        <v>0</v>
      </c>
      <c r="DJ720" s="163">
        <v>4</v>
      </c>
      <c r="DK720" s="163">
        <v>4</v>
      </c>
      <c r="DL720" s="163">
        <v>0</v>
      </c>
      <c r="DM720" s="163">
        <v>1</v>
      </c>
      <c r="DN720" s="163">
        <v>0</v>
      </c>
      <c r="DO720" s="163">
        <v>0</v>
      </c>
      <c r="DP720" s="165">
        <v>18.100000000000001</v>
      </c>
      <c r="DQ720" s="165">
        <v>18.100000381469702</v>
      </c>
      <c r="DR720" s="165"/>
      <c r="DS720" s="163">
        <v>75</v>
      </c>
      <c r="DT720" s="163">
        <v>14</v>
      </c>
      <c r="DU720" s="163">
        <v>4</v>
      </c>
      <c r="DV720" s="163">
        <v>4</v>
      </c>
      <c r="DW720" s="163">
        <v>1</v>
      </c>
      <c r="DX720" s="163">
        <v>7</v>
      </c>
      <c r="DY720" s="163">
        <v>0</v>
      </c>
      <c r="DZ720" s="163">
        <v>1</v>
      </c>
      <c r="EA720" s="163">
        <v>0</v>
      </c>
      <c r="EB720" s="163">
        <v>0</v>
      </c>
      <c r="EC720" s="163">
        <v>17</v>
      </c>
      <c r="ED720" s="165">
        <v>8.3454551242797201</v>
      </c>
      <c r="EE720" s="165">
        <v>3.4363638747034102</v>
      </c>
      <c r="EF720" s="165">
        <v>0.49090912495763001</v>
      </c>
      <c r="EG720" s="165">
        <v>6.8727277494068302</v>
      </c>
      <c r="EH720" s="166">
        <v>1.1454546249011299</v>
      </c>
      <c r="EI720" s="165">
        <v>91.502969466593996</v>
      </c>
      <c r="EJ720" s="164">
        <v>0.20895522388059701</v>
      </c>
      <c r="EK720" s="164">
        <v>0.265306122448979</v>
      </c>
      <c r="EL720" s="283">
        <v>0.44897959100000001</v>
      </c>
      <c r="EM720" s="283">
        <v>0.244897959</v>
      </c>
      <c r="EN720" s="283">
        <v>0.30612244799999999</v>
      </c>
      <c r="EO720" s="283">
        <v>0.06</v>
      </c>
      <c r="EP720" s="283">
        <v>0.36</v>
      </c>
      <c r="EQ720" s="283">
        <v>7.4766360000000004E-2</v>
      </c>
      <c r="ER720" s="165">
        <v>7.4726489921509306E-2</v>
      </c>
      <c r="ES720" s="166">
        <v>1.96363649983052</v>
      </c>
      <c r="ET720" s="166">
        <v>4.37</v>
      </c>
      <c r="EU720" s="166">
        <v>3.3303250079509601</v>
      </c>
      <c r="EV720" s="166">
        <v>3.8584110902333602</v>
      </c>
      <c r="EW720" s="166">
        <v>4.18299650231193</v>
      </c>
      <c r="EX720" s="289">
        <v>0.416556596755981</v>
      </c>
    </row>
    <row r="721" spans="1:154" ht="13" customHeight="1">
      <c r="A721" s="160" t="s">
        <v>14</v>
      </c>
      <c r="B721" s="160">
        <v>10474</v>
      </c>
      <c r="C721" s="160">
        <v>20369</v>
      </c>
      <c r="D721" s="160">
        <v>666159</v>
      </c>
      <c r="E721" s="160" t="s">
        <v>239</v>
      </c>
      <c r="G721" s="175"/>
      <c r="H721" s="162" t="s">
        <v>2444</v>
      </c>
      <c r="I721" s="162" t="s">
        <v>531</v>
      </c>
      <c r="J721" s="161">
        <v>26</v>
      </c>
      <c r="K721" s="161">
        <v>1</v>
      </c>
      <c r="M721" s="184" t="s">
        <v>837</v>
      </c>
      <c r="Z721" s="163"/>
      <c r="AS721" s="283"/>
      <c r="AT721" s="283"/>
      <c r="AU721" s="283"/>
      <c r="AV721" s="283"/>
      <c r="AW721" s="283"/>
      <c r="AX721" s="283"/>
      <c r="AY721" s="363"/>
      <c r="AZ721" s="283"/>
      <c r="BA721" s="283"/>
      <c r="BB721" s="283"/>
      <c r="BC721" s="283"/>
      <c r="BD721" s="164"/>
      <c r="BE721" s="164"/>
      <c r="BF721" s="164"/>
      <c r="BG721" s="164"/>
      <c r="BH721" s="164"/>
      <c r="BI721" s="164"/>
      <c r="BJ721" s="165"/>
      <c r="BK721" s="164"/>
      <c r="BL721" s="165"/>
      <c r="BM721" s="165"/>
      <c r="BN721" s="165"/>
      <c r="BO721" s="165"/>
      <c r="BP721" s="165"/>
      <c r="BQ721" s="165"/>
      <c r="BR721" s="165"/>
      <c r="BS721" s="289"/>
      <c r="BT721" s="297">
        <v>5</v>
      </c>
      <c r="BU721" s="284">
        <v>27.2</v>
      </c>
      <c r="BV721" s="298">
        <v>-1</v>
      </c>
      <c r="BW721" s="297"/>
      <c r="BX721" s="297"/>
      <c r="BY721" s="297"/>
      <c r="BZ721" s="297"/>
      <c r="CA721" s="284"/>
      <c r="CB721" s="298"/>
      <c r="CC721" s="297"/>
      <c r="CD721" s="284"/>
      <c r="CE721" s="352"/>
      <c r="CF721" s="298"/>
      <c r="CG721" s="297"/>
      <c r="CH721" s="284"/>
      <c r="CI721" s="352"/>
      <c r="CJ721" s="298"/>
      <c r="CK721" s="297"/>
      <c r="CL721" s="284"/>
      <c r="CM721" s="352"/>
      <c r="CN721" s="298"/>
      <c r="CO721" s="297"/>
      <c r="CP721" s="284"/>
      <c r="CQ721" s="352"/>
      <c r="CR721" s="298"/>
      <c r="CS721" s="297"/>
      <c r="CT721" s="284"/>
      <c r="CU721" s="352"/>
      <c r="CV721" s="352"/>
      <c r="CW721" s="298"/>
      <c r="CX721" s="297"/>
      <c r="CY721" s="284"/>
      <c r="CZ721" s="352"/>
      <c r="DA721" s="352"/>
      <c r="DB721" s="298"/>
      <c r="DC721" s="297"/>
      <c r="DD721" s="284"/>
      <c r="DE721" s="352"/>
      <c r="DF721" s="352"/>
      <c r="DG721" s="298"/>
      <c r="DH721" s="320">
        <v>-1</v>
      </c>
      <c r="DI721" s="319">
        <v>0</v>
      </c>
      <c r="DJ721" s="163">
        <v>5</v>
      </c>
      <c r="DK721" s="163">
        <v>5</v>
      </c>
      <c r="DL721" s="163">
        <v>0</v>
      </c>
      <c r="DM721" s="163">
        <v>0</v>
      </c>
      <c r="DN721" s="163">
        <v>1</v>
      </c>
      <c r="DO721" s="163">
        <v>0</v>
      </c>
      <c r="DP721" s="165">
        <v>27.2</v>
      </c>
      <c r="DQ721" s="165">
        <v>27.2000007629394</v>
      </c>
      <c r="DR721" s="165"/>
      <c r="DS721" s="163">
        <v>123</v>
      </c>
      <c r="DT721" s="163">
        <v>31</v>
      </c>
      <c r="DU721" s="163">
        <v>15</v>
      </c>
      <c r="DV721" s="163">
        <v>15</v>
      </c>
      <c r="DW721" s="163">
        <v>3</v>
      </c>
      <c r="DX721" s="163">
        <v>12</v>
      </c>
      <c r="DY721" s="163">
        <v>0</v>
      </c>
      <c r="DZ721" s="163">
        <v>0</v>
      </c>
      <c r="EA721" s="163">
        <v>1</v>
      </c>
      <c r="EB721" s="163">
        <v>0</v>
      </c>
      <c r="EC721" s="163">
        <v>23</v>
      </c>
      <c r="ED721" s="165">
        <v>7.4819283985853398</v>
      </c>
      <c r="EE721" s="165">
        <v>3.9036148166532199</v>
      </c>
      <c r="EF721" s="165">
        <v>0.97590370416330496</v>
      </c>
      <c r="EG721" s="165">
        <v>10.084338276354099</v>
      </c>
      <c r="EH721" s="166">
        <v>1.5542170103341499</v>
      </c>
      <c r="EI721" s="165">
        <v>124.156355519836</v>
      </c>
      <c r="EJ721" s="164">
        <v>0.27927927927927898</v>
      </c>
      <c r="EK721" s="164">
        <v>0.32941176470588202</v>
      </c>
      <c r="EL721" s="283">
        <v>0.30681818100000002</v>
      </c>
      <c r="EM721" s="283">
        <v>0.19318181800000001</v>
      </c>
      <c r="EN721" s="283">
        <v>0.5</v>
      </c>
      <c r="EO721" s="283">
        <v>9.0909089999999998E-2</v>
      </c>
      <c r="EP721" s="283">
        <v>0.35227272999999998</v>
      </c>
      <c r="EQ721" s="283">
        <v>0.10273973</v>
      </c>
      <c r="ER721" s="165">
        <v>0.279628974502169</v>
      </c>
      <c r="ES721" s="166">
        <v>4.8795185208165197</v>
      </c>
      <c r="ET721" s="166">
        <v>4.71</v>
      </c>
      <c r="EU721" s="166">
        <v>4.2148815003997502</v>
      </c>
      <c r="EV721" s="166">
        <v>5.2100367970844097</v>
      </c>
      <c r="EW721" s="166">
        <v>5.0415069066680296</v>
      </c>
      <c r="EX721" s="289">
        <v>0.22677369415759999</v>
      </c>
    </row>
    <row r="722" spans="1:154" ht="13" customHeight="1">
      <c r="A722" s="160" t="s">
        <v>14</v>
      </c>
      <c r="B722" s="160">
        <v>12067</v>
      </c>
      <c r="C722" s="160">
        <v>15145</v>
      </c>
      <c r="D722" s="160">
        <v>623437</v>
      </c>
      <c r="E722" s="160" t="s">
        <v>567</v>
      </c>
      <c r="G722" s="175"/>
      <c r="H722" s="162" t="s">
        <v>1922</v>
      </c>
      <c r="I722" s="162" t="s">
        <v>564</v>
      </c>
      <c r="J722" s="161">
        <v>33</v>
      </c>
      <c r="K722" s="161">
        <v>1</v>
      </c>
      <c r="M722" s="184" t="s">
        <v>837</v>
      </c>
      <c r="Z722" s="163"/>
      <c r="AS722" s="283"/>
      <c r="AT722" s="283"/>
      <c r="AU722" s="283"/>
      <c r="AV722" s="283"/>
      <c r="AW722" s="283"/>
      <c r="AX722" s="283"/>
      <c r="AY722" s="363"/>
      <c r="AZ722" s="283"/>
      <c r="BA722" s="283"/>
      <c r="BB722" s="283"/>
      <c r="BC722" s="283"/>
      <c r="BD722" s="164"/>
      <c r="BE722" s="164"/>
      <c r="BF722" s="164"/>
      <c r="BG722" s="164"/>
      <c r="BH722" s="164"/>
      <c r="BI722" s="164"/>
      <c r="BJ722" s="165"/>
      <c r="BK722" s="164"/>
      <c r="BL722" s="165"/>
      <c r="BM722" s="165"/>
      <c r="BN722" s="165"/>
      <c r="BO722" s="165"/>
      <c r="BP722" s="165"/>
      <c r="BQ722" s="165"/>
      <c r="BR722" s="165"/>
      <c r="BS722" s="289"/>
      <c r="BT722" s="297">
        <v>3</v>
      </c>
      <c r="BU722" s="284">
        <v>2.1</v>
      </c>
      <c r="BV722" s="298">
        <v>0</v>
      </c>
      <c r="BW722" s="297"/>
      <c r="BX722" s="297"/>
      <c r="BY722" s="297"/>
      <c r="BZ722" s="297"/>
      <c r="CA722" s="284"/>
      <c r="CB722" s="298"/>
      <c r="CC722" s="297"/>
      <c r="CD722" s="284"/>
      <c r="CE722" s="352"/>
      <c r="CF722" s="298"/>
      <c r="CG722" s="297"/>
      <c r="CH722" s="284"/>
      <c r="CI722" s="352"/>
      <c r="CJ722" s="298"/>
      <c r="CK722" s="297"/>
      <c r="CL722" s="284"/>
      <c r="CM722" s="352"/>
      <c r="CN722" s="298"/>
      <c r="CO722" s="297"/>
      <c r="CP722" s="284"/>
      <c r="CQ722" s="352"/>
      <c r="CR722" s="298"/>
      <c r="CS722" s="297"/>
      <c r="CT722" s="284"/>
      <c r="CU722" s="352"/>
      <c r="CV722" s="352"/>
      <c r="CW722" s="298"/>
      <c r="CX722" s="297"/>
      <c r="CY722" s="284"/>
      <c r="CZ722" s="352"/>
      <c r="DA722" s="352"/>
      <c r="DB722" s="298"/>
      <c r="DC722" s="297"/>
      <c r="DD722" s="284"/>
      <c r="DE722" s="352"/>
      <c r="DF722" s="352"/>
      <c r="DG722" s="298"/>
      <c r="DH722" s="320">
        <v>0</v>
      </c>
      <c r="DI722" s="319">
        <v>0</v>
      </c>
      <c r="DJ722" s="163">
        <v>3</v>
      </c>
      <c r="DK722" s="163">
        <v>0</v>
      </c>
      <c r="DL722" s="163">
        <v>0</v>
      </c>
      <c r="DM722" s="163">
        <v>0</v>
      </c>
      <c r="DN722" s="163">
        <v>0</v>
      </c>
      <c r="DO722" s="163">
        <v>0</v>
      </c>
      <c r="DP722" s="165">
        <v>2.1</v>
      </c>
      <c r="DQ722" s="165"/>
      <c r="DR722" s="165">
        <v>2.0999999046325599</v>
      </c>
      <c r="DS722" s="163">
        <v>8</v>
      </c>
      <c r="DT722" s="163">
        <v>1</v>
      </c>
      <c r="DU722" s="163">
        <v>0</v>
      </c>
      <c r="DV722" s="163">
        <v>0</v>
      </c>
      <c r="DW722" s="163">
        <v>0</v>
      </c>
      <c r="DX722" s="163">
        <v>0</v>
      </c>
      <c r="DY722" s="163">
        <v>0</v>
      </c>
      <c r="DZ722" s="163">
        <v>0</v>
      </c>
      <c r="EA722" s="163">
        <v>0</v>
      </c>
      <c r="EB722" s="163">
        <v>0</v>
      </c>
      <c r="EC722" s="163">
        <v>2</v>
      </c>
      <c r="ED722" s="165">
        <v>7.7142867652738696</v>
      </c>
      <c r="EE722" s="165">
        <v>0</v>
      </c>
      <c r="EF722" s="165">
        <v>0</v>
      </c>
      <c r="EG722" s="165">
        <v>3.8571433826369299</v>
      </c>
      <c r="EH722" s="166">
        <v>0.42857148695965902</v>
      </c>
      <c r="EI722" s="165">
        <v>34.235807192194201</v>
      </c>
      <c r="EJ722" s="164">
        <v>0.125</v>
      </c>
      <c r="EK722" s="164">
        <v>0.16666666666666599</v>
      </c>
      <c r="EL722" s="283">
        <v>0.5</v>
      </c>
      <c r="EM722" s="283">
        <v>0.16666666599999999</v>
      </c>
      <c r="EN722" s="283">
        <v>0.33333333300000001</v>
      </c>
      <c r="EO722" s="283">
        <v>0</v>
      </c>
      <c r="EP722" s="283">
        <v>0</v>
      </c>
      <c r="EQ722" s="283">
        <v>0.2</v>
      </c>
      <c r="ER722" s="165">
        <v>-0.730438725461796</v>
      </c>
      <c r="ES722" s="166">
        <v>0</v>
      </c>
      <c r="ET722" s="166">
        <v>1.2</v>
      </c>
      <c r="EU722" s="166">
        <v>1.45240268512644</v>
      </c>
      <c r="EV722" s="166">
        <v>2.74849300477223</v>
      </c>
      <c r="EW722" s="166">
        <v>2.5240443248748701</v>
      </c>
      <c r="EX722" s="289">
        <v>6.2339767813682501E-2</v>
      </c>
    </row>
    <row r="723" spans="1:154" ht="13" customHeight="1">
      <c r="A723" s="160" t="s">
        <v>14</v>
      </c>
      <c r="B723" s="160">
        <v>11583</v>
      </c>
      <c r="C723" s="160">
        <v>12575</v>
      </c>
      <c r="D723" s="160">
        <v>598286</v>
      </c>
      <c r="E723" s="160" t="s">
        <v>15</v>
      </c>
      <c r="G723" s="175"/>
      <c r="H723" s="168" t="s">
        <v>534</v>
      </c>
      <c r="I723" s="169" t="s">
        <v>220</v>
      </c>
      <c r="J723" s="170">
        <v>34</v>
      </c>
      <c r="K723" s="161">
        <v>1</v>
      </c>
      <c r="M723" s="184" t="s">
        <v>46</v>
      </c>
      <c r="Z723" s="163"/>
      <c r="AS723" s="283"/>
      <c r="AT723" s="283"/>
      <c r="AU723" s="283"/>
      <c r="AV723" s="283"/>
      <c r="AW723" s="283"/>
      <c r="AX723" s="283"/>
      <c r="AY723" s="363"/>
      <c r="AZ723" s="283"/>
      <c r="BA723" s="283"/>
      <c r="BB723" s="283"/>
      <c r="BC723" s="283"/>
      <c r="BD723" s="164"/>
      <c r="BE723" s="164"/>
      <c r="BF723" s="164"/>
      <c r="BG723" s="164"/>
      <c r="BH723" s="164"/>
      <c r="BI723" s="164"/>
      <c r="BJ723" s="165"/>
      <c r="BK723" s="164"/>
      <c r="BL723" s="165"/>
      <c r="BM723" s="165"/>
      <c r="BN723" s="165"/>
      <c r="BO723" s="165"/>
      <c r="BP723" s="165"/>
      <c r="BQ723" s="165"/>
      <c r="BR723" s="165"/>
      <c r="BS723" s="289"/>
      <c r="BT723" s="297">
        <v>8</v>
      </c>
      <c r="BU723" s="284">
        <v>13.1</v>
      </c>
      <c r="BV723" s="298">
        <v>0</v>
      </c>
      <c r="BW723" s="297"/>
      <c r="BX723" s="297"/>
      <c r="BY723" s="297"/>
      <c r="BZ723" s="297"/>
      <c r="CA723" s="284"/>
      <c r="CB723" s="298"/>
      <c r="CC723" s="297"/>
      <c r="CD723" s="284"/>
      <c r="CE723" s="352"/>
      <c r="CF723" s="298"/>
      <c r="CG723" s="297"/>
      <c r="CH723" s="284"/>
      <c r="CI723" s="352"/>
      <c r="CJ723" s="298"/>
      <c r="CK723" s="297"/>
      <c r="CL723" s="284"/>
      <c r="CM723" s="352"/>
      <c r="CN723" s="298"/>
      <c r="CO723" s="297"/>
      <c r="CP723" s="284"/>
      <c r="CQ723" s="352"/>
      <c r="CR723" s="298"/>
      <c r="CS723" s="297"/>
      <c r="CT723" s="284"/>
      <c r="CU723" s="352"/>
      <c r="CV723" s="352"/>
      <c r="CW723" s="298"/>
      <c r="CX723" s="297"/>
      <c r="CY723" s="284"/>
      <c r="CZ723" s="352"/>
      <c r="DA723" s="352"/>
      <c r="DB723" s="298"/>
      <c r="DC723" s="297"/>
      <c r="DD723" s="284"/>
      <c r="DE723" s="352"/>
      <c r="DF723" s="352"/>
      <c r="DG723" s="298"/>
      <c r="DH723" s="320">
        <v>0</v>
      </c>
      <c r="DI723" s="319">
        <v>0</v>
      </c>
      <c r="DJ723" s="163">
        <v>8</v>
      </c>
      <c r="DK723" s="163">
        <v>0</v>
      </c>
      <c r="DL723" s="163">
        <v>0</v>
      </c>
      <c r="DM723" s="163">
        <v>0</v>
      </c>
      <c r="DN723" s="163">
        <v>0</v>
      </c>
      <c r="DO723" s="163">
        <v>0</v>
      </c>
      <c r="DP723" s="165">
        <v>13.1</v>
      </c>
      <c r="DQ723" s="165"/>
      <c r="DR723" s="165">
        <v>13.1000003814697</v>
      </c>
      <c r="DS723" s="163">
        <v>63</v>
      </c>
      <c r="DT723" s="163">
        <v>18</v>
      </c>
      <c r="DU723" s="163">
        <v>11</v>
      </c>
      <c r="DV723" s="163">
        <v>9</v>
      </c>
      <c r="DW723" s="163">
        <v>0</v>
      </c>
      <c r="DX723" s="163">
        <v>7</v>
      </c>
      <c r="DY723" s="163">
        <v>1</v>
      </c>
      <c r="DZ723" s="163">
        <v>0</v>
      </c>
      <c r="EA723" s="163">
        <v>2</v>
      </c>
      <c r="EB723" s="163">
        <v>0</v>
      </c>
      <c r="EC723" s="163">
        <v>5</v>
      </c>
      <c r="ED723" s="165">
        <v>3.3750000804662701</v>
      </c>
      <c r="EE723" s="165">
        <v>4.7250001126527801</v>
      </c>
      <c r="EF723" s="165">
        <v>0</v>
      </c>
      <c r="EG723" s="165">
        <v>12.1500002896785</v>
      </c>
      <c r="EH723" s="166">
        <v>1.87500004470348</v>
      </c>
      <c r="EI723" s="165">
        <v>145.58817546881701</v>
      </c>
      <c r="EJ723" s="164">
        <v>0.32142857142857101</v>
      </c>
      <c r="EK723" s="164">
        <v>0.35294117647058798</v>
      </c>
      <c r="EL723" s="283">
        <v>0.50980392100000005</v>
      </c>
      <c r="EM723" s="283">
        <v>0.21568627400000001</v>
      </c>
      <c r="EN723" s="283">
        <v>0.274509803</v>
      </c>
      <c r="EO723" s="283">
        <v>9.8039219999999996E-2</v>
      </c>
      <c r="EP723" s="283">
        <v>0.50980391999999997</v>
      </c>
      <c r="EQ723" s="283">
        <v>9.278351E-2</v>
      </c>
      <c r="ER723" s="165">
        <v>-4.4211284900624002E-3</v>
      </c>
      <c r="ES723" s="166">
        <v>6.0750001448392901</v>
      </c>
      <c r="ET723" s="166">
        <v>7.62</v>
      </c>
      <c r="EU723" s="166">
        <v>3.99168865263462</v>
      </c>
      <c r="EV723" s="166">
        <v>5.5793991157462699</v>
      </c>
      <c r="EW723" s="166">
        <v>5.6561932101068502</v>
      </c>
      <c r="EX723" s="289">
        <v>4.8023592680692603E-2</v>
      </c>
    </row>
    <row r="724" spans="1:154" ht="13" customHeight="1">
      <c r="A724" s="160" t="s">
        <v>14</v>
      </c>
      <c r="B724" s="160">
        <v>9555</v>
      </c>
      <c r="C724" s="160">
        <v>13607</v>
      </c>
      <c r="D724" s="160">
        <v>605218</v>
      </c>
      <c r="E724" s="160" t="s">
        <v>2172</v>
      </c>
      <c r="G724" s="175"/>
      <c r="H724" s="168" t="s">
        <v>3361</v>
      </c>
      <c r="I724" s="169" t="s">
        <v>241</v>
      </c>
      <c r="J724" s="170">
        <v>32</v>
      </c>
      <c r="K724" s="161">
        <v>1</v>
      </c>
      <c r="M724" s="184" t="s">
        <v>837</v>
      </c>
      <c r="Z724" s="163"/>
      <c r="AS724" s="283"/>
      <c r="AT724" s="283"/>
      <c r="AU724" s="283"/>
      <c r="AV724" s="283"/>
      <c r="AW724" s="283"/>
      <c r="AX724" s="283"/>
      <c r="AY724" s="363"/>
      <c r="AZ724" s="283"/>
      <c r="BA724" s="283"/>
      <c r="BB724" s="283"/>
      <c r="BC724" s="283"/>
      <c r="BD724" s="164"/>
      <c r="BE724" s="164"/>
      <c r="BF724" s="164"/>
      <c r="BG724" s="164"/>
      <c r="BH724" s="164"/>
      <c r="BI724" s="164"/>
      <c r="BJ724" s="165"/>
      <c r="BK724" s="164"/>
      <c r="BL724" s="165"/>
      <c r="BM724" s="165"/>
      <c r="BN724" s="165"/>
      <c r="BO724" s="165"/>
      <c r="BP724" s="165"/>
      <c r="BQ724" s="165"/>
      <c r="BR724" s="165"/>
      <c r="BS724" s="289"/>
      <c r="BT724" s="297">
        <v>1</v>
      </c>
      <c r="BU724" s="284">
        <v>0</v>
      </c>
      <c r="BV724" s="298">
        <v>0</v>
      </c>
      <c r="BW724" s="297"/>
      <c r="BX724" s="297"/>
      <c r="BY724" s="297"/>
      <c r="BZ724" s="297"/>
      <c r="CA724" s="284"/>
      <c r="CB724" s="298"/>
      <c r="CC724" s="297"/>
      <c r="CD724" s="284"/>
      <c r="CE724" s="352"/>
      <c r="CF724" s="298"/>
      <c r="CG724" s="297"/>
      <c r="CH724" s="284"/>
      <c r="CI724" s="352"/>
      <c r="CJ724" s="298"/>
      <c r="CK724" s="297"/>
      <c r="CL724" s="284"/>
      <c r="CM724" s="352"/>
      <c r="CN724" s="298"/>
      <c r="CO724" s="297"/>
      <c r="CP724" s="284"/>
      <c r="CQ724" s="352"/>
      <c r="CR724" s="298"/>
      <c r="CS724" s="297"/>
      <c r="CT724" s="284"/>
      <c r="CU724" s="352"/>
      <c r="CV724" s="352"/>
      <c r="CW724" s="298"/>
      <c r="CX724" s="297"/>
      <c r="CY724" s="284"/>
      <c r="CZ724" s="352"/>
      <c r="DA724" s="352"/>
      <c r="DB724" s="298"/>
      <c r="DC724" s="297"/>
      <c r="DD724" s="284"/>
      <c r="DE724" s="352"/>
      <c r="DF724" s="352"/>
      <c r="DG724" s="298"/>
      <c r="DH724" s="320">
        <v>0</v>
      </c>
      <c r="DI724" s="319">
        <v>0</v>
      </c>
      <c r="DJ724" s="163">
        <v>1</v>
      </c>
      <c r="DK724" s="163">
        <v>0</v>
      </c>
      <c r="DL724" s="163">
        <v>0</v>
      </c>
      <c r="DM724" s="163">
        <v>0</v>
      </c>
      <c r="DN724" s="163">
        <v>0</v>
      </c>
      <c r="DO724" s="163">
        <v>0</v>
      </c>
      <c r="DP724" s="165">
        <v>0</v>
      </c>
      <c r="DQ724" s="165"/>
      <c r="DR724" s="165">
        <v>0</v>
      </c>
      <c r="DS724" s="163">
        <v>3</v>
      </c>
      <c r="DT724" s="163">
        <v>1</v>
      </c>
      <c r="DU724" s="163">
        <v>0</v>
      </c>
      <c r="DV724" s="163">
        <v>0</v>
      </c>
      <c r="DW724" s="163">
        <v>0</v>
      </c>
      <c r="DX724" s="163">
        <v>2</v>
      </c>
      <c r="DY724" s="163">
        <v>0</v>
      </c>
      <c r="DZ724" s="163">
        <v>0</v>
      </c>
      <c r="EA724" s="163">
        <v>1</v>
      </c>
      <c r="EB724" s="163">
        <v>0</v>
      </c>
      <c r="EC724" s="163">
        <v>0</v>
      </c>
      <c r="ED724" s="165">
        <v>0</v>
      </c>
      <c r="EE724" s="165">
        <v>18</v>
      </c>
      <c r="EF724" s="165">
        <v>0</v>
      </c>
      <c r="EG724" s="165">
        <v>9</v>
      </c>
      <c r="EH724" s="166">
        <v>3</v>
      </c>
      <c r="EI724" s="165"/>
      <c r="EJ724" s="164">
        <v>1</v>
      </c>
      <c r="EK724" s="164">
        <v>1</v>
      </c>
      <c r="EL724" s="283">
        <v>1</v>
      </c>
      <c r="EM724" s="283">
        <v>0</v>
      </c>
      <c r="EN724" s="283">
        <v>0</v>
      </c>
      <c r="EO724" s="283">
        <v>0</v>
      </c>
      <c r="EP724" s="283">
        <v>1</v>
      </c>
      <c r="EQ724" s="283">
        <v>8.3333329999999997E-2</v>
      </c>
      <c r="ER724" s="165">
        <v>-3.6750287754908598E-3</v>
      </c>
      <c r="ES724" s="166">
        <v>0</v>
      </c>
      <c r="ET724" s="166">
        <v>22.3</v>
      </c>
      <c r="EU724" s="166">
        <v>9.1666886329650801</v>
      </c>
      <c r="EV724" s="166">
        <v>9.1666886329650801</v>
      </c>
      <c r="EW724" s="166"/>
      <c r="EX724" s="289">
        <v>0</v>
      </c>
    </row>
    <row r="725" spans="1:154" ht="13" customHeight="1">
      <c r="A725" s="160" t="s">
        <v>14</v>
      </c>
      <c r="B725" s="160">
        <v>9212</v>
      </c>
      <c r="C725" s="160">
        <v>9761</v>
      </c>
      <c r="D725" s="160">
        <v>523260</v>
      </c>
      <c r="E725" s="160" t="s">
        <v>15</v>
      </c>
      <c r="G725" s="175"/>
      <c r="H725" s="168" t="s">
        <v>275</v>
      </c>
      <c r="I725" s="169" t="s">
        <v>536</v>
      </c>
      <c r="J725" s="170">
        <v>36</v>
      </c>
      <c r="K725" s="161">
        <v>1</v>
      </c>
      <c r="M725" s="184" t="s">
        <v>837</v>
      </c>
      <c r="Z725" s="163"/>
      <c r="AS725" s="283"/>
      <c r="AT725" s="283"/>
      <c r="AU725" s="283"/>
      <c r="AV725" s="283"/>
      <c r="AW725" s="283"/>
      <c r="AX725" s="283"/>
      <c r="AY725" s="363"/>
      <c r="AZ725" s="283"/>
      <c r="BA725" s="283"/>
      <c r="BB725" s="283"/>
      <c r="BC725" s="283"/>
      <c r="BD725" s="164"/>
      <c r="BE725" s="164"/>
      <c r="BF725" s="164"/>
      <c r="BG725" s="164"/>
      <c r="BH725" s="164"/>
      <c r="BI725" s="164"/>
      <c r="BJ725" s="165"/>
      <c r="BK725" s="164"/>
      <c r="BL725" s="165"/>
      <c r="BM725" s="165"/>
      <c r="BN725" s="165"/>
      <c r="BO725" s="165"/>
      <c r="BP725" s="165"/>
      <c r="BQ725" s="165"/>
      <c r="BR725" s="165"/>
      <c r="BS725" s="289"/>
      <c r="BT725" s="297">
        <v>35</v>
      </c>
      <c r="BU725" s="284">
        <v>32</v>
      </c>
      <c r="BV725" s="298">
        <v>1</v>
      </c>
      <c r="BW725" s="297"/>
      <c r="BX725" s="297"/>
      <c r="BY725" s="297"/>
      <c r="BZ725" s="297"/>
      <c r="CA725" s="284"/>
      <c r="CB725" s="298"/>
      <c r="CC725" s="297"/>
      <c r="CD725" s="284"/>
      <c r="CE725" s="352"/>
      <c r="CF725" s="298"/>
      <c r="CG725" s="297"/>
      <c r="CH725" s="284"/>
      <c r="CI725" s="352"/>
      <c r="CJ725" s="298"/>
      <c r="CK725" s="297"/>
      <c r="CL725" s="284"/>
      <c r="CM725" s="352"/>
      <c r="CN725" s="298"/>
      <c r="CO725" s="297"/>
      <c r="CP725" s="284"/>
      <c r="CQ725" s="352"/>
      <c r="CR725" s="298"/>
      <c r="CS725" s="297"/>
      <c r="CT725" s="284"/>
      <c r="CU725" s="352"/>
      <c r="CV725" s="352"/>
      <c r="CW725" s="298"/>
      <c r="CX725" s="297"/>
      <c r="CY725" s="284"/>
      <c r="CZ725" s="352"/>
      <c r="DA725" s="352"/>
      <c r="DB725" s="298"/>
      <c r="DC725" s="297"/>
      <c r="DD725" s="284"/>
      <c r="DE725" s="352"/>
      <c r="DF725" s="352"/>
      <c r="DG725" s="298"/>
      <c r="DH725" s="320">
        <v>1</v>
      </c>
      <c r="DI725" s="319">
        <v>0</v>
      </c>
      <c r="DJ725" s="163">
        <v>35</v>
      </c>
      <c r="DK725" s="163">
        <v>0</v>
      </c>
      <c r="DL725" s="163">
        <v>0</v>
      </c>
      <c r="DM725" s="163">
        <v>1</v>
      </c>
      <c r="DN725" s="163">
        <v>1</v>
      </c>
      <c r="DO725" s="163">
        <v>0</v>
      </c>
      <c r="DP725" s="165">
        <v>32</v>
      </c>
      <c r="DQ725" s="165"/>
      <c r="DR725" s="165">
        <v>32</v>
      </c>
      <c r="DS725" s="163">
        <v>143</v>
      </c>
      <c r="DT725" s="163">
        <v>31</v>
      </c>
      <c r="DU725" s="163">
        <v>19</v>
      </c>
      <c r="DV725" s="163">
        <v>17</v>
      </c>
      <c r="DW725" s="163">
        <v>4</v>
      </c>
      <c r="DX725" s="163">
        <v>16</v>
      </c>
      <c r="DY725" s="163">
        <v>1</v>
      </c>
      <c r="DZ725" s="163">
        <v>5</v>
      </c>
      <c r="EA725" s="163">
        <v>3</v>
      </c>
      <c r="EB725" s="163">
        <v>2</v>
      </c>
      <c r="EC725" s="163">
        <v>35</v>
      </c>
      <c r="ED725" s="165">
        <v>9.8437511734665808</v>
      </c>
      <c r="EE725" s="165">
        <v>4.5000005364418598</v>
      </c>
      <c r="EF725" s="165">
        <v>1.1250001341104601</v>
      </c>
      <c r="EG725" s="165">
        <v>8.7187510393561105</v>
      </c>
      <c r="EH725" s="166">
        <v>1.46875017508866</v>
      </c>
      <c r="EI725" s="165">
        <v>114.044081659998</v>
      </c>
      <c r="EJ725" s="164">
        <v>0.25409836065573699</v>
      </c>
      <c r="EK725" s="164">
        <v>0.32530120481927699</v>
      </c>
      <c r="EL725" s="283">
        <v>0.47058823500000002</v>
      </c>
      <c r="EM725" s="283">
        <v>0.211764705</v>
      </c>
      <c r="EN725" s="283">
        <v>0.31764705799999998</v>
      </c>
      <c r="EO725" s="283">
        <v>0.12643678</v>
      </c>
      <c r="EP725" s="283">
        <v>0.42528736</v>
      </c>
      <c r="EQ725" s="283">
        <v>9.386282E-2</v>
      </c>
      <c r="ER725" s="165">
        <v>-0.13143989759586699</v>
      </c>
      <c r="ES725" s="166">
        <v>4.7812505699694796</v>
      </c>
      <c r="ET725" s="166">
        <v>5.07</v>
      </c>
      <c r="EU725" s="166">
        <v>4.5729388006031702</v>
      </c>
      <c r="EV725" s="166">
        <v>4.2237774935619603</v>
      </c>
      <c r="EW725" s="166">
        <v>3.8695628760809999</v>
      </c>
      <c r="EX725" s="289">
        <v>-4.7952152788638999E-2</v>
      </c>
    </row>
    <row r="726" spans="1:154" ht="13" customHeight="1">
      <c r="A726" s="160" t="s">
        <v>14</v>
      </c>
      <c r="B726" s="160">
        <v>9017</v>
      </c>
      <c r="C726" s="160">
        <v>8779</v>
      </c>
      <c r="D726" s="160">
        <v>489119</v>
      </c>
      <c r="E726" s="160" t="s">
        <v>563</v>
      </c>
      <c r="G726" s="175"/>
      <c r="H726" s="168" t="s">
        <v>503</v>
      </c>
      <c r="I726" s="169" t="s">
        <v>218</v>
      </c>
      <c r="J726" s="170">
        <v>37</v>
      </c>
      <c r="K726" s="161">
        <v>1</v>
      </c>
      <c r="M726" s="184" t="s">
        <v>46</v>
      </c>
      <c r="Z726" s="163"/>
      <c r="AS726" s="283"/>
      <c r="AT726" s="283"/>
      <c r="AU726" s="283"/>
      <c r="AV726" s="283"/>
      <c r="AW726" s="283"/>
      <c r="AX726" s="283"/>
      <c r="AY726" s="363"/>
      <c r="AZ726" s="283"/>
      <c r="BA726" s="283"/>
      <c r="BB726" s="283"/>
      <c r="BC726" s="283"/>
      <c r="BD726" s="164"/>
      <c r="BE726" s="164"/>
      <c r="BF726" s="164"/>
      <c r="BG726" s="164"/>
      <c r="BH726" s="164"/>
      <c r="BI726" s="164"/>
      <c r="BJ726" s="165"/>
      <c r="BK726" s="164"/>
      <c r="BL726" s="165"/>
      <c r="BM726" s="165"/>
      <c r="BN726" s="165"/>
      <c r="BO726" s="165"/>
      <c r="BP726" s="165"/>
      <c r="BQ726" s="165"/>
      <c r="BR726" s="165"/>
      <c r="BS726" s="289"/>
      <c r="BT726" s="297">
        <v>2</v>
      </c>
      <c r="BU726" s="284">
        <v>7</v>
      </c>
      <c r="BV726" s="298">
        <v>0</v>
      </c>
      <c r="BW726" s="297"/>
      <c r="BX726" s="297"/>
      <c r="BY726" s="297"/>
      <c r="BZ726" s="297"/>
      <c r="CA726" s="284"/>
      <c r="CB726" s="298"/>
      <c r="CC726" s="297"/>
      <c r="CD726" s="284"/>
      <c r="CE726" s="352"/>
      <c r="CF726" s="298"/>
      <c r="CG726" s="297"/>
      <c r="CH726" s="284"/>
      <c r="CI726" s="352"/>
      <c r="CJ726" s="298"/>
      <c r="CK726" s="297"/>
      <c r="CL726" s="284"/>
      <c r="CM726" s="352"/>
      <c r="CN726" s="298"/>
      <c r="CO726" s="297"/>
      <c r="CP726" s="284"/>
      <c r="CQ726" s="352"/>
      <c r="CR726" s="298"/>
      <c r="CS726" s="297"/>
      <c r="CT726" s="284"/>
      <c r="CU726" s="352"/>
      <c r="CV726" s="352"/>
      <c r="CW726" s="298"/>
      <c r="CX726" s="297"/>
      <c r="CY726" s="284"/>
      <c r="CZ726" s="352"/>
      <c r="DA726" s="352"/>
      <c r="DB726" s="298"/>
      <c r="DC726" s="297"/>
      <c r="DD726" s="284"/>
      <c r="DE726" s="352"/>
      <c r="DF726" s="352"/>
      <c r="DG726" s="298"/>
      <c r="DH726" s="320">
        <v>0</v>
      </c>
      <c r="DI726" s="319">
        <v>0</v>
      </c>
      <c r="DJ726" s="163">
        <v>2</v>
      </c>
      <c r="DK726" s="163">
        <v>2</v>
      </c>
      <c r="DL726" s="163">
        <v>0</v>
      </c>
      <c r="DM726" s="163">
        <v>0</v>
      </c>
      <c r="DN726" s="163">
        <v>1</v>
      </c>
      <c r="DO726" s="163">
        <v>0</v>
      </c>
      <c r="DP726" s="165">
        <v>7</v>
      </c>
      <c r="DQ726" s="165">
        <v>7</v>
      </c>
      <c r="DR726" s="165"/>
      <c r="DS726" s="163">
        <v>30</v>
      </c>
      <c r="DT726" s="163">
        <v>6</v>
      </c>
      <c r="DU726" s="163">
        <v>5</v>
      </c>
      <c r="DV726" s="163">
        <v>5</v>
      </c>
      <c r="DW726" s="163">
        <v>1</v>
      </c>
      <c r="DX726" s="163">
        <v>4</v>
      </c>
      <c r="DY726" s="163">
        <v>0</v>
      </c>
      <c r="DZ726" s="163">
        <v>1</v>
      </c>
      <c r="EA726" s="163">
        <v>0</v>
      </c>
      <c r="EB726" s="163">
        <v>1</v>
      </c>
      <c r="EC726" s="163">
        <v>2</v>
      </c>
      <c r="ED726" s="165">
        <v>2.5714285714285698</v>
      </c>
      <c r="EE726" s="165">
        <v>5.1428571428571397</v>
      </c>
      <c r="EF726" s="165">
        <v>1.28571428571428</v>
      </c>
      <c r="EG726" s="165">
        <v>7.71428571428571</v>
      </c>
      <c r="EH726" s="166">
        <v>1.4285714285714199</v>
      </c>
      <c r="EI726" s="165">
        <v>110.924321522076</v>
      </c>
      <c r="EJ726" s="164">
        <v>0.24</v>
      </c>
      <c r="EK726" s="164">
        <v>0.22727272727272699</v>
      </c>
      <c r="EL726" s="283">
        <v>0.52380952300000005</v>
      </c>
      <c r="EM726" s="283">
        <v>0.19047618999999999</v>
      </c>
      <c r="EN726" s="283">
        <v>0.28571428500000001</v>
      </c>
      <c r="EO726" s="283">
        <v>8.6956519999999995E-2</v>
      </c>
      <c r="EP726" s="283">
        <v>0.34782608999999998</v>
      </c>
      <c r="EQ726" s="283">
        <v>4.2372880000000002E-2</v>
      </c>
      <c r="ER726" s="165">
        <v>-0.152958248410965</v>
      </c>
      <c r="ES726" s="166">
        <v>6.4285714285714199</v>
      </c>
      <c r="ET726" s="166">
        <v>8.57</v>
      </c>
      <c r="EU726" s="166">
        <v>6.5952600615365098</v>
      </c>
      <c r="EV726" s="166">
        <v>6.03420734746115</v>
      </c>
      <c r="EW726" s="166">
        <v>6.61317058089341</v>
      </c>
      <c r="EX726" s="289">
        <v>-0.108909875154495</v>
      </c>
    </row>
    <row r="727" spans="1:154" ht="13" customHeight="1">
      <c r="A727" s="160" t="s">
        <v>14</v>
      </c>
      <c r="C727" s="160">
        <v>19374</v>
      </c>
      <c r="D727" s="160">
        <v>621111</v>
      </c>
      <c r="E727" s="160" t="s">
        <v>15</v>
      </c>
      <c r="G727" s="175"/>
      <c r="H727" s="168" t="s">
        <v>963</v>
      </c>
      <c r="I727" s="169" t="s">
        <v>206</v>
      </c>
      <c r="J727" s="170">
        <v>29</v>
      </c>
      <c r="K727" s="161">
        <v>1</v>
      </c>
      <c r="M727" s="184" t="s">
        <v>837</v>
      </c>
      <c r="Z727" s="163"/>
      <c r="AS727" s="283"/>
      <c r="AT727" s="283"/>
      <c r="AU727" s="283"/>
      <c r="AV727" s="283"/>
      <c r="AW727" s="283"/>
      <c r="AX727" s="283"/>
      <c r="AY727" s="363"/>
      <c r="AZ727" s="283"/>
      <c r="BA727" s="283"/>
      <c r="BB727" s="283"/>
      <c r="BC727" s="283"/>
      <c r="BD727" s="164"/>
      <c r="BE727" s="164"/>
      <c r="BF727" s="164"/>
      <c r="BG727" s="164"/>
      <c r="BH727" s="164"/>
      <c r="BI727" s="164"/>
      <c r="BJ727" s="165"/>
      <c r="BK727" s="164"/>
      <c r="BL727" s="165"/>
      <c r="BM727" s="165"/>
      <c r="BN727" s="165"/>
      <c r="BO727" s="165"/>
      <c r="BP727" s="165"/>
      <c r="BQ727" s="165"/>
      <c r="BR727" s="165"/>
      <c r="BS727" s="289"/>
      <c r="BT727" s="297">
        <v>16</v>
      </c>
      <c r="BU727" s="284">
        <v>75.099999999999994</v>
      </c>
      <c r="BV727" s="298">
        <v>-1</v>
      </c>
      <c r="BW727" s="297"/>
      <c r="BX727" s="297"/>
      <c r="BY727" s="297"/>
      <c r="BZ727" s="297"/>
      <c r="CA727" s="284"/>
      <c r="CB727" s="298"/>
      <c r="CC727" s="297"/>
      <c r="CD727" s="284"/>
      <c r="CE727" s="352"/>
      <c r="CF727" s="298"/>
      <c r="CG727" s="297"/>
      <c r="CH727" s="284"/>
      <c r="CI727" s="352"/>
      <c r="CJ727" s="298"/>
      <c r="CK727" s="297"/>
      <c r="CL727" s="284"/>
      <c r="CM727" s="352"/>
      <c r="CN727" s="298"/>
      <c r="CO727" s="297"/>
      <c r="CP727" s="284"/>
      <c r="CQ727" s="352"/>
      <c r="CR727" s="298"/>
      <c r="CS727" s="297"/>
      <c r="CT727" s="284"/>
      <c r="CU727" s="352"/>
      <c r="CV727" s="352"/>
      <c r="CW727" s="298"/>
      <c r="CX727" s="297"/>
      <c r="CY727" s="284"/>
      <c r="CZ727" s="352"/>
      <c r="DA727" s="352"/>
      <c r="DB727" s="298"/>
      <c r="DC727" s="297"/>
      <c r="DD727" s="284"/>
      <c r="DE727" s="352"/>
      <c r="DF727" s="352"/>
      <c r="DG727" s="298"/>
      <c r="DH727" s="320">
        <v>-1</v>
      </c>
      <c r="DI727" s="319">
        <v>0</v>
      </c>
      <c r="DJ727" s="163">
        <v>16</v>
      </c>
      <c r="DK727" s="163">
        <v>16</v>
      </c>
      <c r="DL727" s="163">
        <v>0</v>
      </c>
      <c r="DM727" s="163">
        <v>1</v>
      </c>
      <c r="DN727" s="163">
        <v>6</v>
      </c>
      <c r="DO727" s="163">
        <v>0</v>
      </c>
      <c r="DP727" s="165">
        <v>75.099999999999994</v>
      </c>
      <c r="DQ727" s="165">
        <v>75.099998474121094</v>
      </c>
      <c r="DR727" s="165"/>
      <c r="DS727" s="163">
        <v>344</v>
      </c>
      <c r="DT727" s="163">
        <v>89</v>
      </c>
      <c r="DU727" s="163">
        <v>52</v>
      </c>
      <c r="DV727" s="163">
        <v>45</v>
      </c>
      <c r="DW727" s="163">
        <v>16</v>
      </c>
      <c r="DX727" s="163">
        <v>28</v>
      </c>
      <c r="DY727" s="163">
        <v>0</v>
      </c>
      <c r="DZ727" s="163">
        <v>5</v>
      </c>
      <c r="EA727" s="163">
        <v>3</v>
      </c>
      <c r="EB727" s="163">
        <v>0</v>
      </c>
      <c r="EC727" s="163">
        <v>64</v>
      </c>
      <c r="ED727" s="165">
        <v>7.6460182153494598</v>
      </c>
      <c r="EE727" s="165">
        <v>3.3451329692153902</v>
      </c>
      <c r="EF727" s="165">
        <v>1.9115045538373601</v>
      </c>
      <c r="EG727" s="165">
        <v>10.6327440807203</v>
      </c>
      <c r="EH727" s="166">
        <v>1.55309744999286</v>
      </c>
      <c r="EI727" s="165">
        <v>120.593396628687</v>
      </c>
      <c r="EJ727" s="164">
        <v>0.286173633440514</v>
      </c>
      <c r="EK727" s="164">
        <v>0.31601731601731597</v>
      </c>
      <c r="EL727" s="283">
        <v>0.45454545400000002</v>
      </c>
      <c r="EM727" s="283">
        <v>0.19421487600000001</v>
      </c>
      <c r="EN727" s="283">
        <v>0.35123966899999998</v>
      </c>
      <c r="EO727" s="283">
        <v>6.8825910000000004E-2</v>
      </c>
      <c r="EP727" s="283">
        <v>0.36032388999999998</v>
      </c>
      <c r="EQ727" s="283">
        <v>8.1586829999999999E-2</v>
      </c>
      <c r="ER727" s="165">
        <v>0.62568672325936103</v>
      </c>
      <c r="ES727" s="166">
        <v>5.3761065576675904</v>
      </c>
      <c r="ET727" s="166">
        <v>4.68</v>
      </c>
      <c r="EU727" s="166">
        <v>5.5427949880823704</v>
      </c>
      <c r="EV727" s="166">
        <v>4.4878693308509101</v>
      </c>
      <c r="EW727" s="166">
        <v>4.5441379588482098</v>
      </c>
      <c r="EX727" s="289">
        <v>-0.161347076296806</v>
      </c>
    </row>
    <row r="728" spans="1:154" ht="13" customHeight="1">
      <c r="A728" s="160" t="s">
        <v>14</v>
      </c>
      <c r="B728" s="160">
        <v>11113</v>
      </c>
      <c r="C728" s="160">
        <v>18337</v>
      </c>
      <c r="D728" s="160">
        <v>623433</v>
      </c>
      <c r="E728" s="160" t="s">
        <v>2170</v>
      </c>
      <c r="G728" s="175"/>
      <c r="H728" s="168" t="s">
        <v>117</v>
      </c>
      <c r="I728" s="169" t="s">
        <v>220</v>
      </c>
      <c r="J728" s="170">
        <v>33</v>
      </c>
      <c r="K728" s="161">
        <v>1</v>
      </c>
      <c r="M728" s="184" t="s">
        <v>837</v>
      </c>
      <c r="Z728" s="163"/>
      <c r="AS728" s="283"/>
      <c r="AT728" s="283"/>
      <c r="AU728" s="283"/>
      <c r="AV728" s="283"/>
      <c r="AW728" s="283"/>
      <c r="AX728" s="283"/>
      <c r="AY728" s="363"/>
      <c r="AZ728" s="283"/>
      <c r="BA728" s="283"/>
      <c r="BB728" s="283"/>
      <c r="BC728" s="283"/>
      <c r="BD728" s="164"/>
      <c r="BE728" s="164"/>
      <c r="BF728" s="164"/>
      <c r="BG728" s="164"/>
      <c r="BH728" s="164"/>
      <c r="BI728" s="164"/>
      <c r="BJ728" s="165"/>
      <c r="BK728" s="164"/>
      <c r="BL728" s="165"/>
      <c r="BM728" s="165"/>
      <c r="BN728" s="165"/>
      <c r="BO728" s="165"/>
      <c r="BP728" s="165"/>
      <c r="BQ728" s="165"/>
      <c r="BR728" s="165"/>
      <c r="BS728" s="289"/>
      <c r="BT728" s="297">
        <v>37</v>
      </c>
      <c r="BU728" s="284">
        <v>35.200000000000003</v>
      </c>
      <c r="BV728" s="298">
        <v>1</v>
      </c>
      <c r="BW728" s="297"/>
      <c r="BX728" s="297"/>
      <c r="BY728" s="297"/>
      <c r="BZ728" s="297"/>
      <c r="CA728" s="284"/>
      <c r="CB728" s="298"/>
      <c r="CC728" s="297"/>
      <c r="CD728" s="284"/>
      <c r="CE728" s="352"/>
      <c r="CF728" s="298"/>
      <c r="CG728" s="297"/>
      <c r="CH728" s="284"/>
      <c r="CI728" s="352"/>
      <c r="CJ728" s="298"/>
      <c r="CK728" s="297"/>
      <c r="CL728" s="284"/>
      <c r="CM728" s="352"/>
      <c r="CN728" s="298"/>
      <c r="CO728" s="297"/>
      <c r="CP728" s="284"/>
      <c r="CQ728" s="352"/>
      <c r="CR728" s="298"/>
      <c r="CS728" s="297"/>
      <c r="CT728" s="284"/>
      <c r="CU728" s="352"/>
      <c r="CV728" s="352"/>
      <c r="CW728" s="298"/>
      <c r="CX728" s="297"/>
      <c r="CY728" s="284"/>
      <c r="CZ728" s="352"/>
      <c r="DA728" s="352"/>
      <c r="DB728" s="298"/>
      <c r="DC728" s="297"/>
      <c r="DD728" s="284"/>
      <c r="DE728" s="352"/>
      <c r="DF728" s="352"/>
      <c r="DG728" s="298"/>
      <c r="DH728" s="320">
        <v>1</v>
      </c>
      <c r="DI728" s="319">
        <v>0</v>
      </c>
      <c r="DJ728" s="163">
        <v>37</v>
      </c>
      <c r="DK728" s="163">
        <v>0</v>
      </c>
      <c r="DL728" s="163">
        <v>0</v>
      </c>
      <c r="DM728" s="163">
        <v>3</v>
      </c>
      <c r="DN728" s="163">
        <v>1</v>
      </c>
      <c r="DO728" s="163">
        <v>1</v>
      </c>
      <c r="DP728" s="165">
        <v>35.200000000000003</v>
      </c>
      <c r="DQ728" s="165"/>
      <c r="DR728" s="165">
        <v>35.200000762939403</v>
      </c>
      <c r="DS728" s="163">
        <v>153</v>
      </c>
      <c r="DT728" s="163">
        <v>35</v>
      </c>
      <c r="DU728" s="163">
        <v>17</v>
      </c>
      <c r="DV728" s="163">
        <v>16</v>
      </c>
      <c r="DW728" s="163">
        <v>6</v>
      </c>
      <c r="DX728" s="163">
        <v>15</v>
      </c>
      <c r="DY728" s="163">
        <v>1</v>
      </c>
      <c r="DZ728" s="163">
        <v>1</v>
      </c>
      <c r="EA728" s="163">
        <v>1</v>
      </c>
      <c r="EB728" s="163">
        <v>0</v>
      </c>
      <c r="EC728" s="163">
        <v>29</v>
      </c>
      <c r="ED728" s="165">
        <v>7.3177575311220497</v>
      </c>
      <c r="EE728" s="165">
        <v>3.7850469988562301</v>
      </c>
      <c r="EF728" s="165">
        <v>1.5140187995424901</v>
      </c>
      <c r="EG728" s="165">
        <v>8.8317763306645407</v>
      </c>
      <c r="EH728" s="166">
        <v>1.4018692588356401</v>
      </c>
      <c r="EI728" s="165">
        <v>111.986277936121</v>
      </c>
      <c r="EJ728" s="164">
        <v>0.25547445255474399</v>
      </c>
      <c r="EK728" s="164">
        <v>0.28431372549019601</v>
      </c>
      <c r="EL728" s="283">
        <v>0.39814814799999998</v>
      </c>
      <c r="EM728" s="283">
        <v>0.19444444399999999</v>
      </c>
      <c r="EN728" s="283">
        <v>0.407407407</v>
      </c>
      <c r="EO728" s="283">
        <v>7.4074070000000006E-2</v>
      </c>
      <c r="EP728" s="283">
        <v>0.37037037</v>
      </c>
      <c r="EQ728" s="283">
        <v>9.7560980000000005E-2</v>
      </c>
      <c r="ER728" s="165">
        <v>-0.16231045835203101</v>
      </c>
      <c r="ES728" s="166">
        <v>4.0373834654466396</v>
      </c>
      <c r="ET728" s="166">
        <v>5.13</v>
      </c>
      <c r="EU728" s="166">
        <v>5.0732308249815601</v>
      </c>
      <c r="EV728" s="166">
        <v>4.7517156808640699</v>
      </c>
      <c r="EW728" s="166">
        <v>4.4438936724620799</v>
      </c>
      <c r="EX728" s="289">
        <v>-0.221315518021583</v>
      </c>
    </row>
    <row r="729" spans="1:154" ht="13" customHeight="1">
      <c r="A729" s="160" t="s">
        <v>14</v>
      </c>
      <c r="B729" s="160">
        <v>11631</v>
      </c>
      <c r="C729" s="160">
        <v>16408</v>
      </c>
      <c r="D729" s="160">
        <v>624647</v>
      </c>
      <c r="E729" s="160" t="s">
        <v>16</v>
      </c>
      <c r="G729" s="175"/>
      <c r="H729" s="162" t="s">
        <v>586</v>
      </c>
      <c r="I729" s="162" t="s">
        <v>177</v>
      </c>
      <c r="J729" s="161">
        <v>28</v>
      </c>
      <c r="K729" s="161">
        <v>1</v>
      </c>
      <c r="M729" s="184" t="s">
        <v>46</v>
      </c>
      <c r="Z729" s="163"/>
      <c r="AS729" s="283"/>
      <c r="AT729" s="283"/>
      <c r="AU729" s="283"/>
      <c r="AV729" s="283"/>
      <c r="AW729" s="283"/>
      <c r="AX729" s="283"/>
      <c r="AY729" s="363"/>
      <c r="AZ729" s="283"/>
      <c r="BA729" s="283"/>
      <c r="BB729" s="283"/>
      <c r="BC729" s="283"/>
      <c r="BD729" s="164"/>
      <c r="BE729" s="164"/>
      <c r="BF729" s="164"/>
      <c r="BG729" s="164"/>
      <c r="BH729" s="164"/>
      <c r="BI729" s="164"/>
      <c r="BJ729" s="165"/>
      <c r="BK729" s="164"/>
      <c r="BL729" s="165"/>
      <c r="BM729" s="165"/>
      <c r="BN729" s="165"/>
      <c r="BO729" s="165"/>
      <c r="BP729" s="165"/>
      <c r="BQ729" s="165"/>
      <c r="BR729" s="165"/>
      <c r="BS729" s="289"/>
      <c r="BT729" s="297">
        <v>27</v>
      </c>
      <c r="BU729" s="284">
        <v>23.1</v>
      </c>
      <c r="BV729" s="298">
        <v>1</v>
      </c>
      <c r="BW729" s="297"/>
      <c r="BX729" s="297"/>
      <c r="BY729" s="297"/>
      <c r="BZ729" s="297"/>
      <c r="CA729" s="284"/>
      <c r="CB729" s="298"/>
      <c r="CC729" s="297"/>
      <c r="CD729" s="284"/>
      <c r="CE729" s="352"/>
      <c r="CF729" s="298"/>
      <c r="CG729" s="297"/>
      <c r="CH729" s="284"/>
      <c r="CI729" s="352"/>
      <c r="CJ729" s="298"/>
      <c r="CK729" s="297"/>
      <c r="CL729" s="284"/>
      <c r="CM729" s="352"/>
      <c r="CN729" s="298"/>
      <c r="CO729" s="297"/>
      <c r="CP729" s="284"/>
      <c r="CQ729" s="352"/>
      <c r="CR729" s="298"/>
      <c r="CS729" s="297"/>
      <c r="CT729" s="284"/>
      <c r="CU729" s="352"/>
      <c r="CV729" s="352"/>
      <c r="CW729" s="298"/>
      <c r="CX729" s="297"/>
      <c r="CY729" s="284"/>
      <c r="CZ729" s="352"/>
      <c r="DA729" s="352"/>
      <c r="DB729" s="298"/>
      <c r="DC729" s="297"/>
      <c r="DD729" s="284"/>
      <c r="DE729" s="352"/>
      <c r="DF729" s="352"/>
      <c r="DG729" s="298"/>
      <c r="DH729" s="320">
        <v>1</v>
      </c>
      <c r="DI729" s="319">
        <v>0</v>
      </c>
      <c r="DJ729" s="163">
        <v>27</v>
      </c>
      <c r="DK729" s="163">
        <v>0</v>
      </c>
      <c r="DL729" s="163">
        <v>0</v>
      </c>
      <c r="DM729" s="163">
        <v>2</v>
      </c>
      <c r="DN729" s="163">
        <v>1</v>
      </c>
      <c r="DO729" s="163">
        <v>2</v>
      </c>
      <c r="DP729" s="165">
        <v>23.1</v>
      </c>
      <c r="DQ729" s="165"/>
      <c r="DR729" s="165">
        <v>23.100000381469702</v>
      </c>
      <c r="DS729" s="163">
        <v>97</v>
      </c>
      <c r="DT729" s="163">
        <v>13</v>
      </c>
      <c r="DU729" s="163">
        <v>12</v>
      </c>
      <c r="DV729" s="163">
        <v>10</v>
      </c>
      <c r="DW729" s="163">
        <v>3</v>
      </c>
      <c r="DX729" s="163">
        <v>13</v>
      </c>
      <c r="DY729" s="163">
        <v>0</v>
      </c>
      <c r="DZ729" s="163">
        <v>3</v>
      </c>
      <c r="EA729" s="163">
        <v>0</v>
      </c>
      <c r="EB729" s="163">
        <v>0</v>
      </c>
      <c r="EC729" s="163">
        <v>11</v>
      </c>
      <c r="ED729" s="165">
        <v>4.2428584145530301</v>
      </c>
      <c r="EE729" s="165">
        <v>5.0142872171990298</v>
      </c>
      <c r="EF729" s="165">
        <v>1.1571432039689999</v>
      </c>
      <c r="EG729" s="165">
        <v>5.0142872171990298</v>
      </c>
      <c r="EH729" s="166">
        <v>1.1142860482664501</v>
      </c>
      <c r="EI729" s="165">
        <v>89.013113252196106</v>
      </c>
      <c r="EJ729" s="164">
        <v>0.16049382716049301</v>
      </c>
      <c r="EK729" s="164">
        <v>0.14925373134328301</v>
      </c>
      <c r="EL729" s="283">
        <v>0.55072463699999996</v>
      </c>
      <c r="EM729" s="283">
        <v>7.2463767999999998E-2</v>
      </c>
      <c r="EN729" s="283">
        <v>0.37681159400000003</v>
      </c>
      <c r="EO729" s="283">
        <v>7.1428569999999997E-2</v>
      </c>
      <c r="EP729" s="283">
        <v>0.44285713999999998</v>
      </c>
      <c r="EQ729" s="283">
        <v>7.512953E-2</v>
      </c>
      <c r="ER729" s="165">
        <v>-7.3249992864869107E-2</v>
      </c>
      <c r="ES729" s="166">
        <v>3.8571440132300201</v>
      </c>
      <c r="ET729" s="166">
        <v>5.38</v>
      </c>
      <c r="EU729" s="166">
        <v>5.95240375363122</v>
      </c>
      <c r="EV729" s="166">
        <v>5.9658923722332799</v>
      </c>
      <c r="EW729" s="166">
        <v>5.7324946316960501</v>
      </c>
      <c r="EX729" s="289">
        <v>-0.42340561747550898</v>
      </c>
    </row>
    <row r="730" spans="1:154" ht="13" customHeight="1">
      <c r="A730" s="160" t="s">
        <v>14</v>
      </c>
      <c r="B730" s="160">
        <v>12037</v>
      </c>
      <c r="C730" s="160">
        <v>27483</v>
      </c>
      <c r="D730" s="160">
        <v>676272</v>
      </c>
      <c r="E730" s="160" t="s">
        <v>15</v>
      </c>
      <c r="G730" s="175"/>
      <c r="H730" s="162" t="s">
        <v>195</v>
      </c>
      <c r="I730" s="162" t="s">
        <v>137</v>
      </c>
      <c r="J730" s="160">
        <v>25</v>
      </c>
      <c r="K730" s="161">
        <v>1</v>
      </c>
      <c r="Z730" s="163"/>
      <c r="AS730" s="283"/>
      <c r="AT730" s="283"/>
      <c r="AU730" s="283"/>
      <c r="AV730" s="283"/>
      <c r="AW730" s="283"/>
      <c r="AX730" s="283"/>
      <c r="AY730" s="363"/>
      <c r="AZ730" s="283"/>
      <c r="BA730" s="283"/>
      <c r="BB730" s="283"/>
      <c r="BC730" s="283"/>
      <c r="BD730" s="164"/>
      <c r="BE730" s="164"/>
      <c r="BF730" s="164"/>
      <c r="BG730" s="164"/>
      <c r="BH730" s="164"/>
      <c r="BI730" s="164"/>
      <c r="BJ730" s="165"/>
      <c r="BK730" s="164"/>
      <c r="BL730" s="165"/>
      <c r="BM730" s="165"/>
      <c r="BN730" s="165"/>
      <c r="BO730" s="165"/>
      <c r="BP730" s="165"/>
      <c r="BQ730" s="165"/>
      <c r="BR730" s="165"/>
      <c r="BS730" s="289"/>
      <c r="BT730" s="297">
        <v>13</v>
      </c>
      <c r="BU730" s="284">
        <v>56</v>
      </c>
      <c r="BV730" s="298">
        <v>0</v>
      </c>
      <c r="BW730" s="297"/>
      <c r="BX730" s="297"/>
      <c r="BY730" s="297"/>
      <c r="BZ730" s="297"/>
      <c r="CA730" s="284"/>
      <c r="CB730" s="298"/>
      <c r="CC730" s="297"/>
      <c r="CD730" s="284"/>
      <c r="CE730" s="352"/>
      <c r="CF730" s="298"/>
      <c r="CG730" s="297"/>
      <c r="CH730" s="284"/>
      <c r="CI730" s="352"/>
      <c r="CJ730" s="298"/>
      <c r="CK730" s="297"/>
      <c r="CL730" s="284"/>
      <c r="CM730" s="352"/>
      <c r="CN730" s="298"/>
      <c r="CO730" s="297"/>
      <c r="CP730" s="284"/>
      <c r="CQ730" s="352"/>
      <c r="CR730" s="298"/>
      <c r="CS730" s="297"/>
      <c r="CT730" s="284"/>
      <c r="CU730" s="352"/>
      <c r="CV730" s="352"/>
      <c r="CW730" s="298"/>
      <c r="CX730" s="297"/>
      <c r="CY730" s="284"/>
      <c r="CZ730" s="352"/>
      <c r="DA730" s="352"/>
      <c r="DB730" s="298"/>
      <c r="DC730" s="297"/>
      <c r="DD730" s="284"/>
      <c r="DE730" s="352"/>
      <c r="DF730" s="352"/>
      <c r="DG730" s="298"/>
      <c r="DH730" s="320">
        <v>0</v>
      </c>
      <c r="DI730" s="319">
        <v>0</v>
      </c>
      <c r="DJ730" s="163">
        <v>13</v>
      </c>
      <c r="DK730" s="163">
        <v>13</v>
      </c>
      <c r="DL730" s="163">
        <v>0</v>
      </c>
      <c r="DM730" s="163">
        <v>2</v>
      </c>
      <c r="DN730" s="163">
        <v>4</v>
      </c>
      <c r="DO730" s="163">
        <v>0</v>
      </c>
      <c r="DP730" s="165">
        <v>56</v>
      </c>
      <c r="DQ730" s="165">
        <v>56</v>
      </c>
      <c r="DR730" s="165"/>
      <c r="DS730" s="163">
        <v>258</v>
      </c>
      <c r="DT730" s="163">
        <v>69</v>
      </c>
      <c r="DU730" s="163">
        <v>53</v>
      </c>
      <c r="DV730" s="163">
        <v>53</v>
      </c>
      <c r="DW730" s="163">
        <v>17</v>
      </c>
      <c r="DX730" s="163">
        <v>30</v>
      </c>
      <c r="DY730" s="163">
        <v>0</v>
      </c>
      <c r="DZ730" s="163">
        <v>2</v>
      </c>
      <c r="EA730" s="163">
        <v>7</v>
      </c>
      <c r="EB730" s="163">
        <v>0</v>
      </c>
      <c r="EC730" s="163">
        <v>52</v>
      </c>
      <c r="ED730" s="165">
        <v>8.3571428571428505</v>
      </c>
      <c r="EE730" s="165">
        <v>4.8214285714285703</v>
      </c>
      <c r="EF730" s="165">
        <v>2.7321428571428501</v>
      </c>
      <c r="EG730" s="165">
        <v>11.089285714285699</v>
      </c>
      <c r="EH730" s="166">
        <v>1.7678571428571399</v>
      </c>
      <c r="EI730" s="165">
        <v>137.26884788356901</v>
      </c>
      <c r="EJ730" s="164">
        <v>0.30530973451327398</v>
      </c>
      <c r="EK730" s="164">
        <v>0.33121019108280197</v>
      </c>
      <c r="EL730" s="283">
        <v>0.44252873500000001</v>
      </c>
      <c r="EM730" s="283">
        <v>0.20114942499999999</v>
      </c>
      <c r="EN730" s="283">
        <v>0.35632183899999997</v>
      </c>
      <c r="EO730" s="283">
        <v>0.11494253</v>
      </c>
      <c r="EP730" s="283">
        <v>0.47701148999999998</v>
      </c>
      <c r="EQ730" s="283">
        <v>9.8671729999999999E-2</v>
      </c>
      <c r="ER730" s="165">
        <v>-8.3676351772688604E-2</v>
      </c>
      <c r="ES730" s="166">
        <v>8.5178571428571406</v>
      </c>
      <c r="ET730" s="166">
        <v>6.99</v>
      </c>
      <c r="EU730" s="166">
        <v>6.9702600615365098</v>
      </c>
      <c r="EV730" s="166">
        <v>4.6979479249034597</v>
      </c>
      <c r="EW730" s="166">
        <v>4.8394212172563797</v>
      </c>
      <c r="EX730" s="289">
        <v>-0.912822484970092</v>
      </c>
    </row>
    <row r="731" spans="1:154" ht="13" customHeight="1">
      <c r="A731" s="160" t="s">
        <v>14</v>
      </c>
      <c r="B731" s="160">
        <v>11064</v>
      </c>
      <c r="C731" s="160">
        <v>18403</v>
      </c>
      <c r="D731" s="160">
        <v>660853</v>
      </c>
      <c r="E731" s="160" t="s">
        <v>3331</v>
      </c>
      <c r="G731" s="175"/>
      <c r="H731" s="162" t="s">
        <v>2345</v>
      </c>
      <c r="I731" s="162" t="s">
        <v>2346</v>
      </c>
      <c r="J731" s="161">
        <v>28</v>
      </c>
      <c r="K731" s="161">
        <v>1</v>
      </c>
      <c r="M731" s="184" t="s">
        <v>837</v>
      </c>
      <c r="Z731" s="163"/>
      <c r="AS731" s="283"/>
      <c r="AT731" s="283"/>
      <c r="AU731" s="283"/>
      <c r="AV731" s="283"/>
      <c r="AW731" s="283"/>
      <c r="AX731" s="283"/>
      <c r="AY731" s="363"/>
      <c r="AZ731" s="283"/>
      <c r="BA731" s="283"/>
      <c r="BB731" s="283"/>
      <c r="BC731" s="283"/>
      <c r="BD731" s="164"/>
      <c r="BE731" s="164"/>
      <c r="BF731" s="164"/>
      <c r="BG731" s="164"/>
      <c r="BH731" s="164"/>
      <c r="BI731" s="164"/>
      <c r="BJ731" s="165"/>
      <c r="BK731" s="164"/>
      <c r="BL731" s="165"/>
      <c r="BM731" s="165"/>
      <c r="BN731" s="165"/>
      <c r="BO731" s="165"/>
      <c r="BP731" s="165"/>
      <c r="BQ731" s="165"/>
      <c r="BR731" s="165"/>
      <c r="BS731" s="289"/>
      <c r="BT731" s="297">
        <v>63</v>
      </c>
      <c r="BU731" s="284">
        <v>62.2</v>
      </c>
      <c r="BV731" s="298">
        <v>-1</v>
      </c>
      <c r="BW731" s="297"/>
      <c r="BX731" s="297"/>
      <c r="BY731" s="297"/>
      <c r="BZ731" s="297"/>
      <c r="CA731" s="284"/>
      <c r="CB731" s="298"/>
      <c r="CC731" s="297"/>
      <c r="CD731" s="284"/>
      <c r="CE731" s="352"/>
      <c r="CF731" s="298"/>
      <c r="CG731" s="297"/>
      <c r="CH731" s="284"/>
      <c r="CI731" s="352"/>
      <c r="CJ731" s="298"/>
      <c r="CK731" s="297"/>
      <c r="CL731" s="284"/>
      <c r="CM731" s="352"/>
      <c r="CN731" s="298"/>
      <c r="CO731" s="297"/>
      <c r="CP731" s="284"/>
      <c r="CQ731" s="352"/>
      <c r="CR731" s="298"/>
      <c r="CS731" s="297"/>
      <c r="CT731" s="284"/>
      <c r="CU731" s="352"/>
      <c r="CV731" s="352"/>
      <c r="CW731" s="298"/>
      <c r="CX731" s="297"/>
      <c r="CY731" s="284"/>
      <c r="CZ731" s="352"/>
      <c r="DA731" s="352"/>
      <c r="DB731" s="298"/>
      <c r="DC731" s="297"/>
      <c r="DD731" s="284"/>
      <c r="DE731" s="352"/>
      <c r="DF731" s="352"/>
      <c r="DG731" s="298"/>
      <c r="DH731" s="320">
        <v>-1</v>
      </c>
      <c r="DI731" s="319">
        <v>0</v>
      </c>
      <c r="DJ731" s="163">
        <v>64</v>
      </c>
      <c r="DK731" s="163">
        <v>0</v>
      </c>
      <c r="DL731" s="163">
        <v>0</v>
      </c>
      <c r="DM731" s="163">
        <v>1</v>
      </c>
      <c r="DN731" s="163">
        <v>2</v>
      </c>
      <c r="DO731" s="163">
        <v>2</v>
      </c>
      <c r="DP731" s="165">
        <v>64</v>
      </c>
      <c r="DQ731" s="165"/>
      <c r="DR731" s="165">
        <v>63.299998760223303</v>
      </c>
      <c r="DS731" s="163">
        <v>278</v>
      </c>
      <c r="DT731" s="163">
        <v>65</v>
      </c>
      <c r="DU731" s="163">
        <v>38</v>
      </c>
      <c r="DV731" s="163">
        <v>37</v>
      </c>
      <c r="DW731" s="163">
        <v>17</v>
      </c>
      <c r="DX731" s="163">
        <v>25</v>
      </c>
      <c r="DY731" s="163">
        <v>1</v>
      </c>
      <c r="DZ731" s="163">
        <v>5</v>
      </c>
      <c r="EA731" s="163">
        <v>2</v>
      </c>
      <c r="EB731" s="163">
        <v>0</v>
      </c>
      <c r="EC731" s="163">
        <v>66</v>
      </c>
      <c r="ED731" s="165">
        <v>9.2812520745214897</v>
      </c>
      <c r="EE731" s="165">
        <v>3.5156257858035902</v>
      </c>
      <c r="EF731" s="165">
        <v>2.39062553434644</v>
      </c>
      <c r="EG731" s="165">
        <v>9.1406270430893493</v>
      </c>
      <c r="EH731" s="166">
        <v>1.40625031432143</v>
      </c>
      <c r="EI731" s="165">
        <v>110.519083987531</v>
      </c>
      <c r="EJ731" s="164">
        <v>0.26209677419354799</v>
      </c>
      <c r="EK731" s="164">
        <v>0.29090909090909001</v>
      </c>
      <c r="EL731" s="283">
        <v>0.34444444400000002</v>
      </c>
      <c r="EM731" s="283">
        <v>0.17222222200000001</v>
      </c>
      <c r="EN731" s="283">
        <v>0.48333333299999998</v>
      </c>
      <c r="EO731" s="283">
        <v>0.12637362999999999</v>
      </c>
      <c r="EP731" s="283">
        <v>0.42307692000000002</v>
      </c>
      <c r="EQ731" s="283">
        <v>0.14109347</v>
      </c>
      <c r="ER731" s="165">
        <v>1.2066053488064099</v>
      </c>
      <c r="ES731" s="166">
        <v>5.20312616298932</v>
      </c>
      <c r="ET731" s="166">
        <v>5.48</v>
      </c>
      <c r="EU731" s="166">
        <v>5.9635642581155004</v>
      </c>
      <c r="EV731" s="166">
        <v>4.5659569069970196</v>
      </c>
      <c r="EW731" s="166">
        <v>3.86184892772265</v>
      </c>
      <c r="EX731" s="289">
        <v>-0.950381278991699</v>
      </c>
    </row>
    <row r="732" spans="1:154" ht="13" customHeight="1">
      <c r="A732" s="160" t="s">
        <v>14</v>
      </c>
      <c r="B732" s="160">
        <v>9275</v>
      </c>
      <c r="C732" s="160">
        <v>7531</v>
      </c>
      <c r="G732" s="175"/>
      <c r="H732" s="168" t="s">
        <v>710</v>
      </c>
      <c r="I732" s="169" t="s">
        <v>569</v>
      </c>
      <c r="J732" s="170">
        <v>36</v>
      </c>
      <c r="K732" s="161">
        <v>1</v>
      </c>
      <c r="M732" s="184" t="s">
        <v>837</v>
      </c>
      <c r="Z732" s="163"/>
      <c r="BT732" s="297"/>
      <c r="BU732" s="284"/>
      <c r="BV732" s="298"/>
      <c r="BW732" s="297"/>
      <c r="BX732" s="297"/>
      <c r="BY732" s="297"/>
      <c r="BZ732" s="297"/>
      <c r="CA732" s="284"/>
      <c r="CB732" s="298"/>
      <c r="CC732" s="297"/>
      <c r="CD732" s="284"/>
      <c r="CE732" s="352"/>
      <c r="CF732" s="298"/>
      <c r="CG732" s="297"/>
      <c r="CH732" s="284"/>
      <c r="CI732" s="352"/>
      <c r="CJ732" s="298"/>
      <c r="CK732" s="297"/>
      <c r="CL732" s="284"/>
      <c r="CM732" s="352"/>
      <c r="CN732" s="298"/>
      <c r="CO732" s="297"/>
      <c r="CP732" s="284"/>
      <c r="CQ732" s="352"/>
      <c r="CR732" s="298"/>
      <c r="CS732" s="297"/>
      <c r="CT732" s="284"/>
      <c r="CU732" s="352"/>
      <c r="CV732" s="352"/>
      <c r="CW732" s="298"/>
      <c r="CX732" s="297"/>
      <c r="CY732" s="284"/>
      <c r="CZ732" s="352"/>
      <c r="DA732" s="352"/>
      <c r="DB732" s="298"/>
      <c r="DC732" s="297"/>
      <c r="DD732" s="284"/>
      <c r="DE732" s="352"/>
      <c r="DF732" s="352"/>
      <c r="DG732" s="298"/>
      <c r="DH732" s="320"/>
      <c r="DI732" s="318"/>
      <c r="DP732" s="165"/>
      <c r="DQ732" s="165"/>
      <c r="DR732" s="165"/>
      <c r="ED732" s="165"/>
      <c r="EE732" s="165"/>
      <c r="EF732" s="165"/>
      <c r="EG732" s="165"/>
      <c r="EH732" s="166"/>
      <c r="EI732" s="166"/>
      <c r="EJ732" s="164"/>
      <c r="EK732" s="164"/>
      <c r="EL732" s="283"/>
      <c r="EM732" s="283"/>
      <c r="EN732" s="283"/>
      <c r="EO732" s="283"/>
      <c r="EP732" s="283"/>
      <c r="EQ732" s="283"/>
      <c r="ER732" s="165"/>
      <c r="ES732" s="166"/>
      <c r="ET732" s="166"/>
      <c r="EU732" s="166"/>
      <c r="EV732" s="166"/>
      <c r="EW732" s="166"/>
      <c r="EX732" s="289"/>
    </row>
    <row r="733" spans="1:154" ht="13" customHeight="1">
      <c r="A733" s="160" t="s">
        <v>14</v>
      </c>
      <c r="B733" s="160">
        <v>9996</v>
      </c>
      <c r="C733" s="160">
        <v>15046</v>
      </c>
      <c r="E733" s="160" t="s">
        <v>3331</v>
      </c>
      <c r="G733" s="175"/>
      <c r="H733" s="168" t="s">
        <v>933</v>
      </c>
      <c r="I733" s="169" t="s">
        <v>551</v>
      </c>
      <c r="J733" s="170">
        <v>30</v>
      </c>
      <c r="K733" s="161">
        <v>1</v>
      </c>
      <c r="M733" s="184" t="s">
        <v>837</v>
      </c>
      <c r="Z733" s="163"/>
      <c r="BT733" s="297"/>
      <c r="BU733" s="284"/>
      <c r="BV733" s="298"/>
      <c r="BW733" s="297"/>
      <c r="BX733" s="297"/>
      <c r="BY733" s="297"/>
      <c r="BZ733" s="297"/>
      <c r="CA733" s="284"/>
      <c r="CB733" s="298"/>
      <c r="CC733" s="297"/>
      <c r="CD733" s="284"/>
      <c r="CE733" s="352"/>
      <c r="CF733" s="298"/>
      <c r="CG733" s="297"/>
      <c r="CH733" s="284"/>
      <c r="CI733" s="352"/>
      <c r="CJ733" s="298"/>
      <c r="CK733" s="297"/>
      <c r="CL733" s="284"/>
      <c r="CM733" s="352"/>
      <c r="CN733" s="298"/>
      <c r="CO733" s="297"/>
      <c r="CP733" s="284"/>
      <c r="CQ733" s="352"/>
      <c r="CR733" s="298"/>
      <c r="CS733" s="297"/>
      <c r="CT733" s="284"/>
      <c r="CU733" s="352"/>
      <c r="CV733" s="352"/>
      <c r="CW733" s="298"/>
      <c r="CX733" s="297"/>
      <c r="CY733" s="284"/>
      <c r="CZ733" s="352"/>
      <c r="DA733" s="352"/>
      <c r="DB733" s="298"/>
      <c r="DC733" s="297"/>
      <c r="DD733" s="284"/>
      <c r="DE733" s="352"/>
      <c r="DF733" s="352"/>
      <c r="DG733" s="298"/>
      <c r="DH733" s="320"/>
      <c r="DI733" s="318"/>
      <c r="DP733" s="165"/>
      <c r="DQ733" s="165"/>
      <c r="DR733" s="165"/>
      <c r="ED733" s="165"/>
      <c r="EE733" s="165"/>
      <c r="EF733" s="165"/>
      <c r="EG733" s="165"/>
      <c r="EH733" s="166"/>
      <c r="EI733" s="166"/>
      <c r="EJ733" s="164"/>
      <c r="EK733" s="164"/>
      <c r="EL733" s="283"/>
      <c r="EM733" s="283"/>
      <c r="EN733" s="283"/>
      <c r="EO733" s="283"/>
      <c r="EP733" s="283"/>
      <c r="EQ733" s="283"/>
      <c r="ER733" s="165"/>
      <c r="ES733" s="166"/>
      <c r="ET733" s="166"/>
      <c r="EU733" s="166"/>
      <c r="EV733" s="166"/>
      <c r="EW733" s="166"/>
      <c r="EX733" s="289"/>
    </row>
    <row r="734" spans="1:154" ht="13" customHeight="1">
      <c r="A734" s="160" t="s">
        <v>14</v>
      </c>
      <c r="B734" s="160">
        <v>11268</v>
      </c>
      <c r="C734" s="160">
        <v>20503</v>
      </c>
      <c r="D734" s="160">
        <v>661388</v>
      </c>
      <c r="E734" s="160" t="s">
        <v>563</v>
      </c>
      <c r="G734" s="175"/>
      <c r="H734" s="162" t="s">
        <v>626</v>
      </c>
      <c r="I734" s="162" t="s">
        <v>1667</v>
      </c>
      <c r="J734" s="161">
        <v>26</v>
      </c>
      <c r="K734" s="161">
        <v>2</v>
      </c>
      <c r="L734" s="161" t="s">
        <v>837</v>
      </c>
      <c r="Z734" s="163">
        <v>155</v>
      </c>
      <c r="AA734" s="163">
        <v>679</v>
      </c>
      <c r="AB734" s="163">
        <v>595</v>
      </c>
      <c r="AC734" s="163">
        <v>167</v>
      </c>
      <c r="AD734" s="163">
        <v>105</v>
      </c>
      <c r="AE734" s="163">
        <v>37</v>
      </c>
      <c r="AF734" s="163">
        <v>2</v>
      </c>
      <c r="AG734" s="163">
        <v>23</v>
      </c>
      <c r="AH734" s="163">
        <v>99</v>
      </c>
      <c r="AI734" s="163">
        <v>92</v>
      </c>
      <c r="AJ734" s="163">
        <v>9</v>
      </c>
      <c r="AK734" s="163">
        <v>2</v>
      </c>
      <c r="AL734" s="163">
        <v>78</v>
      </c>
      <c r="AM734" s="163">
        <v>5</v>
      </c>
      <c r="AN734" s="163">
        <v>139</v>
      </c>
      <c r="AO734" s="163">
        <v>3</v>
      </c>
      <c r="AP734" s="163">
        <v>3</v>
      </c>
      <c r="AQ734" s="163">
        <v>0</v>
      </c>
      <c r="AR734" s="163">
        <v>19</v>
      </c>
      <c r="AS734" s="283">
        <v>0.11487481500000001</v>
      </c>
      <c r="AT734" s="283">
        <v>0.20471281199999999</v>
      </c>
      <c r="AU734" s="283">
        <v>0.39433551</v>
      </c>
      <c r="AV734" s="283">
        <v>0.25490195999999998</v>
      </c>
      <c r="AW734" s="283">
        <v>0.10021786000000001</v>
      </c>
      <c r="AX734" s="283">
        <v>0.49019607999999998</v>
      </c>
      <c r="AY734" s="363">
        <v>118.146</v>
      </c>
      <c r="AZ734" s="283">
        <v>0.12289877</v>
      </c>
      <c r="BA734" s="283">
        <v>0.54466230900000001</v>
      </c>
      <c r="BB734" s="283">
        <v>0.16557734199999999</v>
      </c>
      <c r="BC734" s="283">
        <v>0.289760348</v>
      </c>
      <c r="BD734" s="164">
        <v>0.330275229</v>
      </c>
      <c r="BE734" s="164">
        <v>0.280672268</v>
      </c>
      <c r="BF734" s="164">
        <v>0.36524300399999998</v>
      </c>
      <c r="BG734" s="164">
        <v>0.46554621800000001</v>
      </c>
      <c r="BH734" s="164">
        <v>0.83078922200000005</v>
      </c>
      <c r="BI734" s="164">
        <v>0.18487395000000001</v>
      </c>
      <c r="BJ734" s="165">
        <v>117.697345140742</v>
      </c>
      <c r="BK734" s="164">
        <v>0.35872718373462698</v>
      </c>
      <c r="BL734" s="165">
        <v>26.531563979221399</v>
      </c>
      <c r="BM734" s="165">
        <v>105.959674615992</v>
      </c>
      <c r="BN734" s="165">
        <v>130.74243813343699</v>
      </c>
      <c r="BO734" s="165">
        <v>-1.5596516590257501</v>
      </c>
      <c r="BP734" s="165">
        <v>-2.5873974040150598</v>
      </c>
      <c r="BQ734" s="165">
        <v>52.5673048136494</v>
      </c>
      <c r="BR734" s="165">
        <v>22.374027114940699</v>
      </c>
      <c r="BS734" s="289">
        <v>5.4290318916712597</v>
      </c>
      <c r="BT734" s="297"/>
      <c r="BU734" s="284"/>
      <c r="BV734" s="298"/>
      <c r="BW734" s="297">
        <v>120</v>
      </c>
      <c r="BX734" s="297">
        <v>1060</v>
      </c>
      <c r="BY734" s="297">
        <v>6</v>
      </c>
      <c r="BZ734" s="297">
        <v>-1</v>
      </c>
      <c r="CA734" s="284">
        <v>0</v>
      </c>
      <c r="CB734" s="298">
        <v>0</v>
      </c>
      <c r="CC734" s="297"/>
      <c r="CD734" s="284"/>
      <c r="CE734" s="352"/>
      <c r="CF734" s="298"/>
      <c r="CG734" s="297"/>
      <c r="CH734" s="284"/>
      <c r="CI734" s="352"/>
      <c r="CJ734" s="298"/>
      <c r="CK734" s="297"/>
      <c r="CL734" s="284"/>
      <c r="CM734" s="352"/>
      <c r="CN734" s="298"/>
      <c r="CO734" s="297"/>
      <c r="CP734" s="284"/>
      <c r="CQ734" s="352"/>
      <c r="CR734" s="298"/>
      <c r="CS734" s="297"/>
      <c r="CT734" s="284"/>
      <c r="CU734" s="352"/>
      <c r="CV734" s="352"/>
      <c r="CW734" s="298"/>
      <c r="CX734" s="297"/>
      <c r="CY734" s="284"/>
      <c r="CZ734" s="352"/>
      <c r="DA734" s="352"/>
      <c r="DB734" s="298"/>
      <c r="DC734" s="297"/>
      <c r="DD734" s="284"/>
      <c r="DE734" s="352"/>
      <c r="DF734" s="352"/>
      <c r="DG734" s="298"/>
      <c r="DH734" s="320">
        <v>6</v>
      </c>
      <c r="DI734" s="319">
        <v>7.6139921545982299</v>
      </c>
      <c r="DP734" s="165"/>
      <c r="DQ734" s="165"/>
      <c r="DR734" s="165"/>
      <c r="ED734" s="165"/>
      <c r="EE734" s="165"/>
      <c r="EF734" s="165"/>
      <c r="EG734" s="165"/>
      <c r="EH734" s="166"/>
      <c r="EI734" s="165"/>
      <c r="EJ734" s="164"/>
      <c r="EK734" s="164"/>
      <c r="EL734" s="283"/>
      <c r="EM734" s="283"/>
      <c r="EN734" s="283"/>
      <c r="EO734" s="283"/>
      <c r="EP734" s="283"/>
      <c r="EQ734" s="283"/>
      <c r="ER734" s="165"/>
      <c r="ES734" s="166"/>
      <c r="ET734" s="166"/>
      <c r="EU734" s="166"/>
      <c r="EV734" s="166"/>
      <c r="EW734" s="166"/>
      <c r="EX734" s="289"/>
    </row>
    <row r="735" spans="1:154" ht="13" customHeight="1">
      <c r="A735" s="160" t="s">
        <v>14</v>
      </c>
      <c r="B735" s="160">
        <v>9818</v>
      </c>
      <c r="C735" s="160">
        <v>12859</v>
      </c>
      <c r="D735" s="160">
        <v>543510</v>
      </c>
      <c r="E735" s="160" t="s">
        <v>17</v>
      </c>
      <c r="G735" s="175"/>
      <c r="H735" s="168" t="s">
        <v>340</v>
      </c>
      <c r="I735" s="169" t="s">
        <v>138</v>
      </c>
      <c r="J735" s="170">
        <v>34</v>
      </c>
      <c r="K735" s="161">
        <v>2</v>
      </c>
      <c r="L735" s="161" t="s">
        <v>837</v>
      </c>
      <c r="Z735" s="163">
        <v>66</v>
      </c>
      <c r="AA735" s="163">
        <v>233</v>
      </c>
      <c r="AB735" s="163">
        <v>214</v>
      </c>
      <c r="AC735" s="163">
        <v>50</v>
      </c>
      <c r="AD735" s="163">
        <v>33</v>
      </c>
      <c r="AE735" s="163">
        <v>9</v>
      </c>
      <c r="AF735" s="163">
        <v>0</v>
      </c>
      <c r="AG735" s="163">
        <v>8</v>
      </c>
      <c r="AH735" s="163">
        <v>27</v>
      </c>
      <c r="AI735" s="163">
        <v>31</v>
      </c>
      <c r="AJ735" s="163">
        <v>1</v>
      </c>
      <c r="AK735" s="163">
        <v>0</v>
      </c>
      <c r="AL735" s="163">
        <v>13</v>
      </c>
      <c r="AM735" s="163">
        <v>0</v>
      </c>
      <c r="AN735" s="163">
        <v>56</v>
      </c>
      <c r="AO735" s="163">
        <v>2</v>
      </c>
      <c r="AP735" s="163">
        <v>4</v>
      </c>
      <c r="AQ735" s="163">
        <v>0</v>
      </c>
      <c r="AR735" s="163">
        <v>3</v>
      </c>
      <c r="AS735" s="283">
        <v>5.5793991000000001E-2</v>
      </c>
      <c r="AT735" s="283">
        <v>0.24034334700000001</v>
      </c>
      <c r="AU735" s="283">
        <v>0.32919254999999997</v>
      </c>
      <c r="AV735" s="283">
        <v>0.27950311</v>
      </c>
      <c r="AW735" s="283">
        <v>8.6419750000000004E-2</v>
      </c>
      <c r="AX735" s="283">
        <v>0.37654321000000002</v>
      </c>
      <c r="AY735" s="363">
        <v>110.48</v>
      </c>
      <c r="AZ735" s="283">
        <v>0.13454959999999999</v>
      </c>
      <c r="BA735" s="283">
        <v>0.38750000000000001</v>
      </c>
      <c r="BB735" s="283">
        <v>0.20624999999999999</v>
      </c>
      <c r="BC735" s="283">
        <v>0.40625</v>
      </c>
      <c r="BD735" s="164">
        <v>0.27272727200000002</v>
      </c>
      <c r="BE735" s="164">
        <v>0.23364485900000001</v>
      </c>
      <c r="BF735" s="164">
        <v>0.27896995699999999</v>
      </c>
      <c r="BG735" s="164">
        <v>0.38785046699999998</v>
      </c>
      <c r="BH735" s="164">
        <v>0.66682042399999997</v>
      </c>
      <c r="BI735" s="164">
        <v>0.15420560799999999</v>
      </c>
      <c r="BJ735" s="165">
        <v>99.626547617842107</v>
      </c>
      <c r="BK735" s="164">
        <v>0.28833665612429499</v>
      </c>
      <c r="BL735" s="165">
        <v>-4.09615921917693</v>
      </c>
      <c r="BM735" s="165">
        <v>23.159731470613298</v>
      </c>
      <c r="BN735" s="165">
        <v>89.236836153540693</v>
      </c>
      <c r="BO735" s="165">
        <v>0.54101450300854104</v>
      </c>
      <c r="BP735" s="165">
        <v>-1.5089375227689701</v>
      </c>
      <c r="BQ735" s="165">
        <v>1.90811879221028</v>
      </c>
      <c r="BR735" s="165">
        <v>-4.3784061441136997</v>
      </c>
      <c r="BS735" s="289">
        <v>0.197066176642121</v>
      </c>
      <c r="BT735" s="297"/>
      <c r="BU735" s="284"/>
      <c r="BV735" s="298"/>
      <c r="BW735" s="297">
        <v>64</v>
      </c>
      <c r="BX735" s="297">
        <v>550.20000000000005</v>
      </c>
      <c r="BY735" s="297">
        <v>-5</v>
      </c>
      <c r="BZ735" s="297">
        <v>-1</v>
      </c>
      <c r="CA735" s="284">
        <v>-1</v>
      </c>
      <c r="CB735" s="298">
        <v>-5</v>
      </c>
      <c r="CC735" s="297"/>
      <c r="CD735" s="284"/>
      <c r="CE735" s="352"/>
      <c r="CF735" s="298"/>
      <c r="CG735" s="297"/>
      <c r="CH735" s="284"/>
      <c r="CI735" s="352"/>
      <c r="CJ735" s="298"/>
      <c r="CK735" s="297"/>
      <c r="CL735" s="284"/>
      <c r="CM735" s="352"/>
      <c r="CN735" s="298"/>
      <c r="CO735" s="297"/>
      <c r="CP735" s="284"/>
      <c r="CQ735" s="352"/>
      <c r="CR735" s="298"/>
      <c r="CS735" s="297"/>
      <c r="CT735" s="284"/>
      <c r="CU735" s="352"/>
      <c r="CV735" s="352"/>
      <c r="CW735" s="298"/>
      <c r="CX735" s="297"/>
      <c r="CY735" s="284"/>
      <c r="CZ735" s="352"/>
      <c r="DA735" s="352"/>
      <c r="DB735" s="298"/>
      <c r="DC735" s="297"/>
      <c r="DD735" s="284"/>
      <c r="DE735" s="352"/>
      <c r="DF735" s="352"/>
      <c r="DG735" s="298"/>
      <c r="DH735" s="320">
        <v>-5</v>
      </c>
      <c r="DI735" s="319">
        <v>-1.48773658275604</v>
      </c>
      <c r="DP735" s="165"/>
      <c r="DQ735" s="165"/>
      <c r="DR735" s="165"/>
      <c r="ED735" s="165"/>
      <c r="EE735" s="165"/>
      <c r="EF735" s="165"/>
      <c r="EG735" s="165"/>
      <c r="EH735" s="166"/>
      <c r="EI735" s="165"/>
      <c r="EJ735" s="164"/>
      <c r="EK735" s="164"/>
      <c r="EL735" s="283"/>
      <c r="EM735" s="283"/>
      <c r="EN735" s="283"/>
      <c r="EO735" s="283"/>
      <c r="EP735" s="283"/>
      <c r="EQ735" s="283"/>
      <c r="ER735" s="165"/>
      <c r="ES735" s="166"/>
      <c r="ET735" s="166"/>
      <c r="EU735" s="166"/>
      <c r="EV735" s="166"/>
      <c r="EW735" s="166"/>
      <c r="EX735" s="289"/>
    </row>
    <row r="736" spans="1:154" ht="13" customHeight="1">
      <c r="A736" s="160" t="s">
        <v>14</v>
      </c>
      <c r="B736" s="160">
        <v>8967</v>
      </c>
      <c r="C736" s="160">
        <v>9218</v>
      </c>
      <c r="D736" s="160">
        <v>502671</v>
      </c>
      <c r="E736" s="160" t="s">
        <v>276</v>
      </c>
      <c r="G736" s="175"/>
      <c r="H736" s="168" t="s">
        <v>376</v>
      </c>
      <c r="I736" s="169" t="s">
        <v>166</v>
      </c>
      <c r="J736" s="170">
        <v>36</v>
      </c>
      <c r="K736" s="161">
        <v>3</v>
      </c>
      <c r="L736" s="161" t="s">
        <v>837</v>
      </c>
      <c r="Z736" s="163">
        <v>154</v>
      </c>
      <c r="AA736" s="163">
        <v>654</v>
      </c>
      <c r="AB736" s="163">
        <v>599</v>
      </c>
      <c r="AC736" s="163">
        <v>147</v>
      </c>
      <c r="AD736" s="163">
        <v>91</v>
      </c>
      <c r="AE736" s="163">
        <v>33</v>
      </c>
      <c r="AF736" s="163">
        <v>1</v>
      </c>
      <c r="AG736" s="163">
        <v>22</v>
      </c>
      <c r="AH736" s="163">
        <v>70</v>
      </c>
      <c r="AI736" s="163">
        <v>65</v>
      </c>
      <c r="AJ736" s="163">
        <v>11</v>
      </c>
      <c r="AK736" s="163">
        <v>0</v>
      </c>
      <c r="AL736" s="163">
        <v>47</v>
      </c>
      <c r="AM736" s="163">
        <v>2</v>
      </c>
      <c r="AN736" s="163">
        <v>173</v>
      </c>
      <c r="AO736" s="163">
        <v>2</v>
      </c>
      <c r="AP736" s="163">
        <v>2</v>
      </c>
      <c r="AQ736" s="163">
        <v>0</v>
      </c>
      <c r="AR736" s="163">
        <v>20</v>
      </c>
      <c r="AS736" s="283">
        <v>7.1865443000000001E-2</v>
      </c>
      <c r="AT736" s="283">
        <v>0.26452599300000001</v>
      </c>
      <c r="AU736" s="283">
        <v>0.41355140000000001</v>
      </c>
      <c r="AV736" s="283">
        <v>0.25934579000000002</v>
      </c>
      <c r="AW736" s="283">
        <v>0.10648148</v>
      </c>
      <c r="AX736" s="283">
        <v>0.48148148000000002</v>
      </c>
      <c r="AY736" s="363">
        <v>111.44499999999999</v>
      </c>
      <c r="AZ736" s="283">
        <v>0.11948528999999999</v>
      </c>
      <c r="BA736" s="283">
        <v>0.429906542</v>
      </c>
      <c r="BB736" s="283">
        <v>0.21261682200000001</v>
      </c>
      <c r="BC736" s="283">
        <v>0.35747663499999999</v>
      </c>
      <c r="BD736" s="164">
        <v>0.30788177300000003</v>
      </c>
      <c r="BE736" s="164">
        <v>0.24540901500000001</v>
      </c>
      <c r="BF736" s="164">
        <v>0.30153846099999998</v>
      </c>
      <c r="BG736" s="164">
        <v>0.414023372</v>
      </c>
      <c r="BH736" s="164">
        <v>0.71556183299999998</v>
      </c>
      <c r="BI736" s="164">
        <v>0.16861435699999999</v>
      </c>
      <c r="BJ736" s="165">
        <v>107.345908774672</v>
      </c>
      <c r="BK736" s="164">
        <v>0.30982255549342502</v>
      </c>
      <c r="BL736" s="165">
        <v>-0.187653617555153</v>
      </c>
      <c r="BM736" s="165">
        <v>76.316005228465499</v>
      </c>
      <c r="BN736" s="165">
        <v>99.666200268889995</v>
      </c>
      <c r="BO736" s="165">
        <v>-0.29742517625081</v>
      </c>
      <c r="BP736" s="165">
        <v>-5.6306302547454799E-2</v>
      </c>
      <c r="BQ736" s="165">
        <v>10.774319119664</v>
      </c>
      <c r="BR736" s="165">
        <v>-0.31735709458018502</v>
      </c>
      <c r="BS736" s="289">
        <v>1.1127472165267001</v>
      </c>
      <c r="BT736" s="297"/>
      <c r="BU736" s="284"/>
      <c r="BV736" s="298"/>
      <c r="BW736" s="297"/>
      <c r="BX736" s="297"/>
      <c r="BY736" s="297"/>
      <c r="BZ736" s="297"/>
      <c r="CA736" s="284"/>
      <c r="CB736" s="298"/>
      <c r="CC736" s="297">
        <v>150</v>
      </c>
      <c r="CD736" s="284">
        <v>1313</v>
      </c>
      <c r="CE736" s="352">
        <v>0</v>
      </c>
      <c r="CF736" s="298">
        <v>0</v>
      </c>
      <c r="CG736" s="297"/>
      <c r="CH736" s="284"/>
      <c r="CI736" s="352"/>
      <c r="CJ736" s="298"/>
      <c r="CK736" s="297"/>
      <c r="CL736" s="284"/>
      <c r="CM736" s="352"/>
      <c r="CN736" s="298"/>
      <c r="CO736" s="297"/>
      <c r="CP736" s="284"/>
      <c r="CQ736" s="352"/>
      <c r="CR736" s="298"/>
      <c r="CS736" s="297"/>
      <c r="CT736" s="284"/>
      <c r="CU736" s="352"/>
      <c r="CV736" s="352"/>
      <c r="CW736" s="298"/>
      <c r="CX736" s="297"/>
      <c r="CY736" s="284"/>
      <c r="CZ736" s="352"/>
      <c r="DA736" s="352"/>
      <c r="DB736" s="298"/>
      <c r="DC736" s="297"/>
      <c r="DD736" s="284"/>
      <c r="DE736" s="352"/>
      <c r="DF736" s="352"/>
      <c r="DG736" s="298"/>
      <c r="DH736" s="320">
        <v>0</v>
      </c>
      <c r="DI736" s="319">
        <v>-10.6562659740448</v>
      </c>
      <c r="DP736" s="165"/>
      <c r="DQ736" s="165"/>
      <c r="DR736" s="165"/>
      <c r="ED736" s="165"/>
      <c r="EE736" s="165"/>
      <c r="EF736" s="165"/>
      <c r="EG736" s="165"/>
      <c r="EH736" s="166"/>
      <c r="EI736" s="165"/>
      <c r="EJ736" s="164"/>
      <c r="EK736" s="164"/>
      <c r="EL736" s="283"/>
      <c r="EM736" s="283"/>
      <c r="EN736" s="283"/>
      <c r="EO736" s="283"/>
      <c r="EP736" s="283"/>
      <c r="EQ736" s="283"/>
      <c r="ER736" s="165"/>
      <c r="ES736" s="166"/>
      <c r="ET736" s="166"/>
      <c r="EU736" s="166"/>
      <c r="EV736" s="166"/>
      <c r="EW736" s="166"/>
      <c r="EX736" s="289"/>
    </row>
    <row r="737" spans="1:157" ht="13" customHeight="1">
      <c r="A737" s="160" t="s">
        <v>14</v>
      </c>
      <c r="B737" s="160">
        <v>9517</v>
      </c>
      <c r="C737" s="160">
        <v>12533</v>
      </c>
      <c r="D737" s="160">
        <v>543760</v>
      </c>
      <c r="E737" s="160" t="s">
        <v>14</v>
      </c>
      <c r="G737" s="175"/>
      <c r="H737" s="168" t="s">
        <v>780</v>
      </c>
      <c r="I737" s="169" t="s">
        <v>173</v>
      </c>
      <c r="J737" s="170">
        <v>33</v>
      </c>
      <c r="K737" s="161">
        <v>4</v>
      </c>
      <c r="L737" s="161" t="s">
        <v>837</v>
      </c>
      <c r="Z737" s="163">
        <v>159</v>
      </c>
      <c r="AA737" s="163">
        <v>718</v>
      </c>
      <c r="AB737" s="163">
        <v>650</v>
      </c>
      <c r="AC737" s="163">
        <v>154</v>
      </c>
      <c r="AD737" s="163">
        <v>102</v>
      </c>
      <c r="AE737" s="163">
        <v>27</v>
      </c>
      <c r="AF737" s="163">
        <v>2</v>
      </c>
      <c r="AG737" s="163">
        <v>23</v>
      </c>
      <c r="AH737" s="163">
        <v>101</v>
      </c>
      <c r="AI737" s="163">
        <v>74</v>
      </c>
      <c r="AJ737" s="163">
        <v>8</v>
      </c>
      <c r="AK737" s="163">
        <v>3</v>
      </c>
      <c r="AL737" s="163">
        <v>64</v>
      </c>
      <c r="AM737" s="163">
        <v>2</v>
      </c>
      <c r="AN737" s="163">
        <v>105</v>
      </c>
      <c r="AO737" s="163">
        <v>3</v>
      </c>
      <c r="AP737" s="163">
        <v>1</v>
      </c>
      <c r="AQ737" s="163">
        <v>0</v>
      </c>
      <c r="AR737" s="163">
        <v>9</v>
      </c>
      <c r="AS737" s="283">
        <v>8.9136489999999999E-2</v>
      </c>
      <c r="AT737" s="283">
        <v>0.14623955399999999</v>
      </c>
      <c r="AU737" s="283">
        <v>0.50366299999999997</v>
      </c>
      <c r="AV737" s="283">
        <v>0.2032967</v>
      </c>
      <c r="AW737" s="283">
        <v>6.5934069999999997E-2</v>
      </c>
      <c r="AX737" s="283">
        <v>0.35164835</v>
      </c>
      <c r="AY737" s="363">
        <v>112.099</v>
      </c>
      <c r="AZ737" s="283">
        <v>9.5165589999999994E-2</v>
      </c>
      <c r="BA737" s="283">
        <v>0.395604395</v>
      </c>
      <c r="BB737" s="283">
        <v>0.179487179</v>
      </c>
      <c r="BC737" s="283">
        <v>0.42490842400000001</v>
      </c>
      <c r="BD737" s="164">
        <v>0.250478011</v>
      </c>
      <c r="BE737" s="164">
        <v>0.23692307600000001</v>
      </c>
      <c r="BF737" s="164">
        <v>0.30779944199999998</v>
      </c>
      <c r="BG737" s="164">
        <v>0.39076923000000002</v>
      </c>
      <c r="BH737" s="164">
        <v>0.69856867199999995</v>
      </c>
      <c r="BI737" s="164">
        <v>0.15384615400000001</v>
      </c>
      <c r="BJ737" s="165">
        <v>99.3943176651713</v>
      </c>
      <c r="BK737" s="164">
        <v>0.30588280763372999</v>
      </c>
      <c r="BL737" s="165">
        <v>-2.48275735155657</v>
      </c>
      <c r="BM737" s="165">
        <v>81.507498078784195</v>
      </c>
      <c r="BN737" s="165">
        <v>98.972283670352397</v>
      </c>
      <c r="BO737" s="165">
        <v>-0.95612134861812403</v>
      </c>
      <c r="BP737" s="165">
        <v>1.5320024415850599</v>
      </c>
      <c r="BQ737" s="165">
        <v>40.379012742350099</v>
      </c>
      <c r="BR737" s="165">
        <v>0.68768976702377005</v>
      </c>
      <c r="BS737" s="289">
        <v>4.1702527590019596</v>
      </c>
      <c r="BT737" s="297"/>
      <c r="BU737" s="284"/>
      <c r="BV737" s="298"/>
      <c r="BW737" s="297"/>
      <c r="BX737" s="297"/>
      <c r="BY737" s="297"/>
      <c r="BZ737" s="297"/>
      <c r="CA737" s="284"/>
      <c r="CB737" s="298"/>
      <c r="CC737" s="297"/>
      <c r="CD737" s="284"/>
      <c r="CE737" s="352"/>
      <c r="CF737" s="298"/>
      <c r="CG737" s="297">
        <v>158</v>
      </c>
      <c r="CH737" s="284">
        <v>1373.2</v>
      </c>
      <c r="CI737" s="352">
        <v>10</v>
      </c>
      <c r="CJ737" s="298">
        <v>19</v>
      </c>
      <c r="CK737" s="297"/>
      <c r="CL737" s="284"/>
      <c r="CM737" s="352"/>
      <c r="CN737" s="298"/>
      <c r="CO737" s="297"/>
      <c r="CP737" s="284"/>
      <c r="CQ737" s="352"/>
      <c r="CR737" s="298"/>
      <c r="CS737" s="297"/>
      <c r="CT737" s="284"/>
      <c r="CU737" s="352"/>
      <c r="CV737" s="352"/>
      <c r="CW737" s="298"/>
      <c r="CX737" s="297"/>
      <c r="CY737" s="284"/>
      <c r="CZ737" s="352"/>
      <c r="DA737" s="352"/>
      <c r="DB737" s="298"/>
      <c r="DC737" s="297"/>
      <c r="DD737" s="284"/>
      <c r="DE737" s="352"/>
      <c r="DF737" s="352"/>
      <c r="DG737" s="298"/>
      <c r="DH737" s="320">
        <v>10</v>
      </c>
      <c r="DI737" s="319">
        <v>15.734585762023899</v>
      </c>
      <c r="DP737" s="165"/>
      <c r="DQ737" s="165"/>
      <c r="DR737" s="165"/>
      <c r="ED737" s="165"/>
      <c r="EE737" s="165"/>
      <c r="EF737" s="165"/>
      <c r="EG737" s="165"/>
      <c r="EH737" s="166"/>
      <c r="EI737" s="165"/>
      <c r="EJ737" s="164"/>
      <c r="EK737" s="164"/>
      <c r="EL737" s="283"/>
      <c r="EM737" s="283"/>
      <c r="EN737" s="283"/>
      <c r="EO737" s="283"/>
      <c r="EP737" s="283"/>
      <c r="EQ737" s="283"/>
      <c r="ER737" s="165"/>
      <c r="ES737" s="166"/>
      <c r="ET737" s="166"/>
      <c r="EU737" s="166"/>
      <c r="EV737" s="166"/>
      <c r="EW737" s="166"/>
      <c r="EX737" s="289"/>
    </row>
    <row r="738" spans="1:157" ht="13" customHeight="1">
      <c r="A738" s="160" t="s">
        <v>14</v>
      </c>
      <c r="B738" s="160">
        <v>12657</v>
      </c>
      <c r="C738" s="160">
        <v>27684</v>
      </c>
      <c r="D738" s="160">
        <v>686681</v>
      </c>
      <c r="E738" s="160" t="s">
        <v>2170</v>
      </c>
      <c r="G738" s="175"/>
      <c r="H738" s="162" t="s">
        <v>3115</v>
      </c>
      <c r="I738" s="162" t="s">
        <v>596</v>
      </c>
      <c r="J738" s="160">
        <v>26</v>
      </c>
      <c r="K738" s="161">
        <v>4</v>
      </c>
      <c r="L738" s="161" t="s">
        <v>46</v>
      </c>
      <c r="Z738" s="163">
        <v>100</v>
      </c>
      <c r="AA738" s="163">
        <v>356</v>
      </c>
      <c r="AB738" s="163">
        <v>332</v>
      </c>
      <c r="AC738" s="163">
        <v>86</v>
      </c>
      <c r="AD738" s="163">
        <v>53</v>
      </c>
      <c r="AE738" s="163">
        <v>17</v>
      </c>
      <c r="AF738" s="163">
        <v>2</v>
      </c>
      <c r="AG738" s="163">
        <v>14</v>
      </c>
      <c r="AH738" s="163">
        <v>45</v>
      </c>
      <c r="AI738" s="163">
        <v>45</v>
      </c>
      <c r="AJ738" s="163">
        <v>1</v>
      </c>
      <c r="AK738" s="163">
        <v>0</v>
      </c>
      <c r="AL738" s="163">
        <v>15</v>
      </c>
      <c r="AM738" s="163">
        <v>1</v>
      </c>
      <c r="AN738" s="163">
        <v>56</v>
      </c>
      <c r="AO738" s="163">
        <v>3</v>
      </c>
      <c r="AP738" s="163">
        <v>4</v>
      </c>
      <c r="AQ738" s="163">
        <v>2</v>
      </c>
      <c r="AR738" s="163">
        <v>9</v>
      </c>
      <c r="AS738" s="283">
        <v>4.2134830999999998E-2</v>
      </c>
      <c r="AT738" s="283">
        <v>0.15730337</v>
      </c>
      <c r="AU738" s="283">
        <v>0.53900709000000002</v>
      </c>
      <c r="AV738" s="283">
        <v>0.17021277000000001</v>
      </c>
      <c r="AW738" s="283">
        <v>7.0921990000000004E-2</v>
      </c>
      <c r="AX738" s="283">
        <v>0.36879433</v>
      </c>
      <c r="AY738" s="363">
        <v>109.97</v>
      </c>
      <c r="AZ738" s="283">
        <v>8.3395940000000002E-2</v>
      </c>
      <c r="BA738" s="283">
        <v>0.38489208600000002</v>
      </c>
      <c r="BB738" s="283">
        <v>0.18345323699999999</v>
      </c>
      <c r="BC738" s="283">
        <v>0.43165467600000001</v>
      </c>
      <c r="BD738" s="164">
        <v>0.27067669100000002</v>
      </c>
      <c r="BE738" s="164">
        <v>0.25903614400000002</v>
      </c>
      <c r="BF738" s="164">
        <v>0.29378531000000002</v>
      </c>
      <c r="BG738" s="164">
        <v>0.44879518000000002</v>
      </c>
      <c r="BH738" s="164">
        <v>0.74258049000000004</v>
      </c>
      <c r="BI738" s="164">
        <v>0.18975903599999999</v>
      </c>
      <c r="BJ738" s="165">
        <v>122.59630425353799</v>
      </c>
      <c r="BK738" s="164">
        <v>0.31654116013232397</v>
      </c>
      <c r="BL738" s="165">
        <v>1.8229360658845799</v>
      </c>
      <c r="BM738" s="165">
        <v>43.4671295661649</v>
      </c>
      <c r="BN738" s="165">
        <v>101.983537414107</v>
      </c>
      <c r="BO738" s="165">
        <v>-0.39013731224673798</v>
      </c>
      <c r="BP738" s="165">
        <v>0.485265612602233</v>
      </c>
      <c r="BQ738" s="165">
        <v>14.5364127377218</v>
      </c>
      <c r="BR738" s="165">
        <v>1.2932370383462799</v>
      </c>
      <c r="BS738" s="289">
        <v>1.5012877038941601</v>
      </c>
      <c r="BT738" s="297"/>
      <c r="BU738" s="284"/>
      <c r="BV738" s="298"/>
      <c r="BW738" s="297"/>
      <c r="BX738" s="297"/>
      <c r="BY738" s="297"/>
      <c r="BZ738" s="297"/>
      <c r="CA738" s="284"/>
      <c r="CB738" s="298"/>
      <c r="CC738" s="297"/>
      <c r="CD738" s="284"/>
      <c r="CE738" s="352"/>
      <c r="CF738" s="298"/>
      <c r="CG738" s="297">
        <v>81</v>
      </c>
      <c r="CH738" s="284">
        <v>614.1</v>
      </c>
      <c r="CI738" s="352">
        <v>1</v>
      </c>
      <c r="CJ738" s="298">
        <v>3</v>
      </c>
      <c r="CK738" s="297"/>
      <c r="CL738" s="284"/>
      <c r="CM738" s="352"/>
      <c r="CN738" s="298"/>
      <c r="CO738" s="297"/>
      <c r="CP738" s="284"/>
      <c r="CQ738" s="352"/>
      <c r="CR738" s="298"/>
      <c r="CS738" s="297"/>
      <c r="CT738" s="284"/>
      <c r="CU738" s="352"/>
      <c r="CV738" s="352"/>
      <c r="CW738" s="298"/>
      <c r="CX738" s="297">
        <v>1</v>
      </c>
      <c r="CY738" s="284">
        <v>1</v>
      </c>
      <c r="CZ738" s="352">
        <v>0</v>
      </c>
      <c r="DA738" s="352"/>
      <c r="DB738" s="298"/>
      <c r="DC738" s="297"/>
      <c r="DD738" s="284"/>
      <c r="DE738" s="352"/>
      <c r="DF738" s="352"/>
      <c r="DG738" s="298"/>
      <c r="DH738" s="320">
        <v>1</v>
      </c>
      <c r="DI738" s="319">
        <v>1.3649048805236801</v>
      </c>
      <c r="DP738" s="165"/>
      <c r="DQ738" s="165"/>
      <c r="DR738" s="165"/>
      <c r="ED738" s="165"/>
      <c r="EE738" s="165"/>
      <c r="EF738" s="165"/>
      <c r="EG738" s="165"/>
      <c r="EH738" s="166"/>
      <c r="EI738" s="165"/>
      <c r="EJ738" s="164"/>
      <c r="EK738" s="164"/>
      <c r="EL738" s="283"/>
      <c r="EM738" s="283"/>
      <c r="EN738" s="283"/>
      <c r="EO738" s="283"/>
      <c r="EP738" s="283"/>
      <c r="EQ738" s="283"/>
      <c r="ER738" s="165"/>
      <c r="ES738" s="166"/>
      <c r="ET738" s="166"/>
      <c r="EU738" s="166"/>
      <c r="EV738" s="166"/>
      <c r="EW738" s="166"/>
      <c r="EX738" s="289"/>
    </row>
    <row r="739" spans="1:157" ht="13" customHeight="1">
      <c r="A739" s="160" t="s">
        <v>14</v>
      </c>
      <c r="B739" s="160">
        <v>10237</v>
      </c>
      <c r="C739" s="160">
        <v>16556</v>
      </c>
      <c r="D739" s="160">
        <v>645277</v>
      </c>
      <c r="E739" s="160" t="s">
        <v>555</v>
      </c>
      <c r="G739" s="175"/>
      <c r="H739" s="168" t="s">
        <v>903</v>
      </c>
      <c r="I739" s="169" t="s">
        <v>1135</v>
      </c>
      <c r="J739" s="170">
        <v>27</v>
      </c>
      <c r="K739" s="161">
        <v>4</v>
      </c>
      <c r="L739" s="161" t="s">
        <v>2547</v>
      </c>
      <c r="Z739" s="163">
        <v>99</v>
      </c>
      <c r="AA739" s="163">
        <v>435</v>
      </c>
      <c r="AB739" s="163">
        <v>399</v>
      </c>
      <c r="AC739" s="163">
        <v>100</v>
      </c>
      <c r="AD739" s="163">
        <v>60</v>
      </c>
      <c r="AE739" s="163">
        <v>29</v>
      </c>
      <c r="AF739" s="163">
        <v>1</v>
      </c>
      <c r="AG739" s="163">
        <v>10</v>
      </c>
      <c r="AH739" s="163">
        <v>52</v>
      </c>
      <c r="AI739" s="163">
        <v>53</v>
      </c>
      <c r="AJ739" s="163">
        <v>8</v>
      </c>
      <c r="AK739" s="163">
        <v>1</v>
      </c>
      <c r="AL739" s="163">
        <v>27</v>
      </c>
      <c r="AM739" s="163">
        <v>0</v>
      </c>
      <c r="AN739" s="163">
        <v>65</v>
      </c>
      <c r="AO739" s="163">
        <v>5</v>
      </c>
      <c r="AP739" s="163">
        <v>4</v>
      </c>
      <c r="AQ739" s="163">
        <v>0</v>
      </c>
      <c r="AR739" s="163">
        <v>6</v>
      </c>
      <c r="AS739" s="283">
        <v>6.2068964999999997E-2</v>
      </c>
      <c r="AT739" s="283">
        <v>0.14942528699999999</v>
      </c>
      <c r="AU739" s="283">
        <v>0.48816567999999999</v>
      </c>
      <c r="AV739" s="283">
        <v>0.18047336999999999</v>
      </c>
      <c r="AW739" s="283">
        <v>5.6213020000000002E-2</v>
      </c>
      <c r="AX739" s="283">
        <v>0.31952662999999998</v>
      </c>
      <c r="AY739" s="363">
        <v>113.708</v>
      </c>
      <c r="AZ739" s="283">
        <v>0.10902483</v>
      </c>
      <c r="BA739" s="283">
        <v>0.384615384</v>
      </c>
      <c r="BB739" s="283">
        <v>0.18343195200000001</v>
      </c>
      <c r="BC739" s="283">
        <v>0.43195266199999999</v>
      </c>
      <c r="BD739" s="164">
        <v>0.27439024299999998</v>
      </c>
      <c r="BE739" s="164">
        <v>0.250626566</v>
      </c>
      <c r="BF739" s="164">
        <v>0.30344827499999999</v>
      </c>
      <c r="BG739" s="164">
        <v>0.40350877099999999</v>
      </c>
      <c r="BH739" s="164">
        <v>0.70695704599999998</v>
      </c>
      <c r="BI739" s="164">
        <v>0.15288220499999999</v>
      </c>
      <c r="BJ739" s="165">
        <v>97.330260146239098</v>
      </c>
      <c r="BK739" s="164">
        <v>0.307069170886072</v>
      </c>
      <c r="BL739" s="165">
        <v>-1.08881477635079</v>
      </c>
      <c r="BM739" s="165">
        <v>49.796646382699599</v>
      </c>
      <c r="BN739" s="165">
        <v>95.152255938212804</v>
      </c>
      <c r="BO739" s="165">
        <v>1.1612793430074</v>
      </c>
      <c r="BP739" s="165">
        <v>0.28521127998828799</v>
      </c>
      <c r="BQ739" s="165">
        <v>11.489187210605399</v>
      </c>
      <c r="BR739" s="165">
        <v>-2.2364701740043702</v>
      </c>
      <c r="BS739" s="289">
        <v>1.18657716991346</v>
      </c>
      <c r="BT739" s="297"/>
      <c r="BU739" s="284"/>
      <c r="BV739" s="298"/>
      <c r="BW739" s="297"/>
      <c r="BX739" s="297"/>
      <c r="BY739" s="297"/>
      <c r="BZ739" s="297"/>
      <c r="CA739" s="284"/>
      <c r="CB739" s="298"/>
      <c r="CC739" s="297"/>
      <c r="CD739" s="284"/>
      <c r="CE739" s="352"/>
      <c r="CF739" s="298"/>
      <c r="CG739" s="297">
        <v>96</v>
      </c>
      <c r="CH739" s="284">
        <v>848.2</v>
      </c>
      <c r="CI739" s="352">
        <v>0</v>
      </c>
      <c r="CJ739" s="298">
        <v>-2</v>
      </c>
      <c r="CK739" s="297"/>
      <c r="CL739" s="284"/>
      <c r="CM739" s="352"/>
      <c r="CN739" s="298"/>
      <c r="CO739" s="297"/>
      <c r="CP739" s="284"/>
      <c r="CQ739" s="352"/>
      <c r="CR739" s="298"/>
      <c r="CS739" s="297"/>
      <c r="CT739" s="284"/>
      <c r="CU739" s="352"/>
      <c r="CV739" s="352"/>
      <c r="CW739" s="298"/>
      <c r="CX739" s="297"/>
      <c r="CY739" s="284"/>
      <c r="CZ739" s="352"/>
      <c r="DA739" s="352"/>
      <c r="DB739" s="298"/>
      <c r="DC739" s="297"/>
      <c r="DD739" s="284"/>
      <c r="DE739" s="352"/>
      <c r="DF739" s="352"/>
      <c r="DG739" s="298"/>
      <c r="DH739" s="320">
        <v>0</v>
      </c>
      <c r="DI739" s="319">
        <v>-0.73971700668334905</v>
      </c>
      <c r="DP739" s="165"/>
      <c r="DQ739" s="165"/>
      <c r="DR739" s="165"/>
      <c r="ED739" s="165"/>
      <c r="EE739" s="165"/>
      <c r="EF739" s="165"/>
      <c r="EG739" s="165"/>
      <c r="EH739" s="166"/>
      <c r="EI739" s="165"/>
      <c r="EJ739" s="164"/>
      <c r="EK739" s="164"/>
      <c r="EL739" s="283"/>
      <c r="EM739" s="283"/>
      <c r="EN739" s="283"/>
      <c r="EO739" s="283"/>
      <c r="EP739" s="283"/>
      <c r="EQ739" s="283"/>
      <c r="ER739" s="165"/>
      <c r="ES739" s="166"/>
      <c r="ET739" s="166"/>
      <c r="EU739" s="166"/>
      <c r="EV739" s="166"/>
      <c r="EW739" s="166"/>
      <c r="EX739" s="289"/>
    </row>
    <row r="740" spans="1:157" ht="13" customHeight="1">
      <c r="A740" s="160" t="s">
        <v>14</v>
      </c>
      <c r="B740" s="160">
        <v>10881</v>
      </c>
      <c r="C740" s="160">
        <v>20036</v>
      </c>
      <c r="D740" s="160">
        <v>670623</v>
      </c>
      <c r="E740" s="160" t="s">
        <v>3331</v>
      </c>
      <c r="G740" s="175"/>
      <c r="H740" s="162" t="s">
        <v>1851</v>
      </c>
      <c r="I740" s="162" t="s">
        <v>1187</v>
      </c>
      <c r="J740" s="161">
        <v>25</v>
      </c>
      <c r="K740" s="161">
        <v>5</v>
      </c>
      <c r="L740" s="161" t="s">
        <v>837</v>
      </c>
      <c r="Z740" s="163">
        <v>153</v>
      </c>
      <c r="AA740" s="163">
        <v>641</v>
      </c>
      <c r="AB740" s="163">
        <v>542</v>
      </c>
      <c r="AC740" s="163">
        <v>129</v>
      </c>
      <c r="AD740" s="163">
        <v>84</v>
      </c>
      <c r="AE740" s="163">
        <v>25</v>
      </c>
      <c r="AF740" s="163">
        <v>1</v>
      </c>
      <c r="AG740" s="163">
        <v>19</v>
      </c>
      <c r="AH740" s="163">
        <v>64</v>
      </c>
      <c r="AI740" s="163">
        <v>80</v>
      </c>
      <c r="AJ740" s="163">
        <v>1</v>
      </c>
      <c r="AK740" s="163">
        <v>1</v>
      </c>
      <c r="AL740" s="163">
        <v>76</v>
      </c>
      <c r="AM740" s="163">
        <v>2</v>
      </c>
      <c r="AN740" s="163">
        <v>105</v>
      </c>
      <c r="AO740" s="163">
        <v>17</v>
      </c>
      <c r="AP740" s="163">
        <v>6</v>
      </c>
      <c r="AQ740" s="163">
        <v>0</v>
      </c>
      <c r="AR740" s="163">
        <v>17</v>
      </c>
      <c r="AS740" s="283">
        <v>0.118564742</v>
      </c>
      <c r="AT740" s="283">
        <v>0.16380655199999999</v>
      </c>
      <c r="AU740" s="283">
        <v>0.53724605000000003</v>
      </c>
      <c r="AV740" s="283">
        <v>0.17381489999999999</v>
      </c>
      <c r="AW740" s="283">
        <v>4.5146730000000003E-2</v>
      </c>
      <c r="AX740" s="283">
        <v>0.27088035999999999</v>
      </c>
      <c r="AY740" s="363">
        <v>107.30800000000001</v>
      </c>
      <c r="AZ740" s="283">
        <v>7.2179400000000005E-2</v>
      </c>
      <c r="BA740" s="283">
        <v>0.30474040600000002</v>
      </c>
      <c r="BB740" s="283">
        <v>0.23702031600000001</v>
      </c>
      <c r="BC740" s="283">
        <v>0.458239277</v>
      </c>
      <c r="BD740" s="164">
        <v>0.25943396200000002</v>
      </c>
      <c r="BE740" s="164">
        <v>0.23800737999999999</v>
      </c>
      <c r="BF740" s="164">
        <v>0.34633385300000002</v>
      </c>
      <c r="BG740" s="164">
        <v>0.39298892899999999</v>
      </c>
      <c r="BH740" s="164">
        <v>0.73932278200000001</v>
      </c>
      <c r="BI740" s="164">
        <v>0.154981549</v>
      </c>
      <c r="BJ740" s="165">
        <v>99.866947926105993</v>
      </c>
      <c r="BK740" s="164">
        <v>0.32738076642458802</v>
      </c>
      <c r="BL740" s="165">
        <v>8.9057544687635506</v>
      </c>
      <c r="BM740" s="165">
        <v>83.888698383594203</v>
      </c>
      <c r="BN740" s="165">
        <v>116.719875222757</v>
      </c>
      <c r="BO740" s="165">
        <v>-5.1405771790237802E-2</v>
      </c>
      <c r="BP740" s="165">
        <v>-0.78236790746450402</v>
      </c>
      <c r="BQ740" s="165">
        <v>32.844894281715398</v>
      </c>
      <c r="BR740" s="165">
        <v>11.331316224659099</v>
      </c>
      <c r="BS740" s="289">
        <v>3.3921461099467098</v>
      </c>
      <c r="BT740" s="297"/>
      <c r="BU740" s="284"/>
      <c r="BV740" s="298"/>
      <c r="BW740" s="297"/>
      <c r="BX740" s="297"/>
      <c r="BY740" s="297"/>
      <c r="BZ740" s="297"/>
      <c r="CA740" s="284"/>
      <c r="CB740" s="298"/>
      <c r="CC740" s="297">
        <v>17</v>
      </c>
      <c r="CD740" s="284">
        <v>121</v>
      </c>
      <c r="CE740" s="352">
        <v>0</v>
      </c>
      <c r="CF740" s="298">
        <v>0</v>
      </c>
      <c r="CG740" s="297"/>
      <c r="CH740" s="284"/>
      <c r="CI740" s="352"/>
      <c r="CJ740" s="298"/>
      <c r="CK740" s="297">
        <v>127</v>
      </c>
      <c r="CL740" s="284">
        <v>1097.0999999999999</v>
      </c>
      <c r="CM740" s="352">
        <v>-3</v>
      </c>
      <c r="CN740" s="298">
        <v>-2</v>
      </c>
      <c r="CO740" s="297"/>
      <c r="CP740" s="284"/>
      <c r="CQ740" s="352"/>
      <c r="CR740" s="298"/>
      <c r="CS740" s="297"/>
      <c r="CT740" s="284"/>
      <c r="CU740" s="352"/>
      <c r="CV740" s="352"/>
      <c r="CW740" s="298"/>
      <c r="CX740" s="297"/>
      <c r="CY740" s="284"/>
      <c r="CZ740" s="352"/>
      <c r="DA740" s="352"/>
      <c r="DB740" s="298"/>
      <c r="DC740" s="297"/>
      <c r="DD740" s="284"/>
      <c r="DE740" s="352"/>
      <c r="DF740" s="352"/>
      <c r="DG740" s="298"/>
      <c r="DH740" s="320">
        <v>-3</v>
      </c>
      <c r="DI740" s="319">
        <v>0.14980274438857999</v>
      </c>
      <c r="DP740" s="165"/>
      <c r="DQ740" s="165"/>
      <c r="DR740" s="165"/>
      <c r="ED740" s="165"/>
      <c r="EE740" s="165"/>
      <c r="EF740" s="165"/>
      <c r="EG740" s="165"/>
      <c r="EH740" s="166"/>
      <c r="EI740" s="165"/>
      <c r="EJ740" s="164"/>
      <c r="EK740" s="164"/>
      <c r="EL740" s="283"/>
      <c r="EM740" s="283"/>
      <c r="EN740" s="283"/>
      <c r="EO740" s="283"/>
      <c r="EP740" s="283"/>
      <c r="EQ740" s="283"/>
      <c r="ER740" s="165"/>
      <c r="ES740" s="166"/>
      <c r="ET740" s="166"/>
      <c r="EU740" s="166"/>
      <c r="EV740" s="166"/>
      <c r="EW740" s="166"/>
      <c r="EX740" s="289"/>
      <c r="FA740" s="167"/>
    </row>
    <row r="741" spans="1:157" ht="13" customHeight="1">
      <c r="A741" s="160" t="s">
        <v>14</v>
      </c>
      <c r="B741" s="160">
        <v>11524</v>
      </c>
      <c r="C741" s="160">
        <v>22563</v>
      </c>
      <c r="D741" s="160">
        <v>672356</v>
      </c>
      <c r="E741" s="160" t="s">
        <v>213</v>
      </c>
      <c r="G741" s="175"/>
      <c r="H741" s="162" t="s">
        <v>3015</v>
      </c>
      <c r="I741" s="162" t="s">
        <v>86</v>
      </c>
      <c r="J741" s="160">
        <v>24</v>
      </c>
      <c r="K741" s="161">
        <v>5</v>
      </c>
      <c r="L741" s="161" t="s">
        <v>837</v>
      </c>
      <c r="Z741" s="163">
        <v>53</v>
      </c>
      <c r="AA741" s="163">
        <v>161</v>
      </c>
      <c r="AB741" s="163">
        <v>153</v>
      </c>
      <c r="AC741" s="163">
        <v>34</v>
      </c>
      <c r="AD741" s="163">
        <v>21</v>
      </c>
      <c r="AE741" s="163">
        <v>9</v>
      </c>
      <c r="AF741" s="163">
        <v>1</v>
      </c>
      <c r="AG741" s="163">
        <v>3</v>
      </c>
      <c r="AH741" s="163">
        <v>15</v>
      </c>
      <c r="AI741" s="163">
        <v>15</v>
      </c>
      <c r="AJ741" s="163">
        <v>5</v>
      </c>
      <c r="AK741" s="163">
        <v>2</v>
      </c>
      <c r="AL741" s="163">
        <v>6</v>
      </c>
      <c r="AM741" s="163">
        <v>0</v>
      </c>
      <c r="AN741" s="163">
        <v>53</v>
      </c>
      <c r="AO741" s="163">
        <v>1</v>
      </c>
      <c r="AP741" s="163">
        <v>1</v>
      </c>
      <c r="AQ741" s="163">
        <v>0</v>
      </c>
      <c r="AR741" s="163">
        <v>4</v>
      </c>
      <c r="AS741" s="283">
        <v>3.7267080000000001E-2</v>
      </c>
      <c r="AT741" s="283">
        <v>0.32919254599999997</v>
      </c>
      <c r="AU741" s="283">
        <v>0.37623761999999999</v>
      </c>
      <c r="AV741" s="283">
        <v>0.23762375999999999</v>
      </c>
      <c r="AW741" s="283">
        <v>7.9207920000000001E-2</v>
      </c>
      <c r="AX741" s="283">
        <v>0.36633663</v>
      </c>
      <c r="AY741" s="363">
        <v>113.43600000000001</v>
      </c>
      <c r="AZ741" s="283">
        <v>0.21799308000000001</v>
      </c>
      <c r="BA741" s="283">
        <v>0.514851485</v>
      </c>
      <c r="BB741" s="283">
        <v>0.23762376199999999</v>
      </c>
      <c r="BC741" s="283">
        <v>0.24752475199999999</v>
      </c>
      <c r="BD741" s="164">
        <v>0.31632652999999999</v>
      </c>
      <c r="BE741" s="164">
        <v>0.222222222</v>
      </c>
      <c r="BF741" s="164">
        <v>0.25465838499999999</v>
      </c>
      <c r="BG741" s="164">
        <v>0.35294117600000002</v>
      </c>
      <c r="BH741" s="164">
        <v>0.60759956100000001</v>
      </c>
      <c r="BI741" s="164">
        <v>0.130718954</v>
      </c>
      <c r="BJ741" s="165">
        <v>84.452687967324195</v>
      </c>
      <c r="BK741" s="164">
        <v>0.26335191208383302</v>
      </c>
      <c r="BL741" s="165">
        <v>-6.0679796320208297</v>
      </c>
      <c r="BM741" s="165">
        <v>12.7654899004093</v>
      </c>
      <c r="BN741" s="165">
        <v>70.281106562715095</v>
      </c>
      <c r="BO741" s="165">
        <v>-5.1930573243664999E-2</v>
      </c>
      <c r="BP741" s="165">
        <v>-0.99207331240177099</v>
      </c>
      <c r="BQ741" s="165">
        <v>-2.2336913611096301</v>
      </c>
      <c r="BR741" s="165">
        <v>-6.4668211174019596</v>
      </c>
      <c r="BS741" s="289">
        <v>-0.23069057237391399</v>
      </c>
      <c r="BT741" s="297"/>
      <c r="BU741" s="284"/>
      <c r="BV741" s="298"/>
      <c r="BW741" s="297"/>
      <c r="BX741" s="297"/>
      <c r="BY741" s="297"/>
      <c r="BZ741" s="297"/>
      <c r="CA741" s="284"/>
      <c r="CB741" s="298"/>
      <c r="CC741" s="297">
        <v>4</v>
      </c>
      <c r="CD741" s="284">
        <v>15</v>
      </c>
      <c r="CE741" s="352">
        <v>1</v>
      </c>
      <c r="CF741" s="298">
        <v>1</v>
      </c>
      <c r="CG741" s="297">
        <v>6</v>
      </c>
      <c r="CH741" s="284">
        <v>35</v>
      </c>
      <c r="CI741" s="352">
        <v>0</v>
      </c>
      <c r="CJ741" s="298">
        <v>-2</v>
      </c>
      <c r="CK741" s="297">
        <v>20</v>
      </c>
      <c r="CL741" s="284">
        <v>155</v>
      </c>
      <c r="CM741" s="352">
        <v>-1</v>
      </c>
      <c r="CN741" s="298">
        <v>-1</v>
      </c>
      <c r="CO741" s="297">
        <v>15</v>
      </c>
      <c r="CP741" s="284">
        <v>117</v>
      </c>
      <c r="CQ741" s="352">
        <v>-1</v>
      </c>
      <c r="CR741" s="298">
        <v>2</v>
      </c>
      <c r="CS741" s="297">
        <v>2</v>
      </c>
      <c r="CT741" s="284">
        <v>12</v>
      </c>
      <c r="CU741" s="352">
        <v>0</v>
      </c>
      <c r="CV741" s="352">
        <v>0</v>
      </c>
      <c r="CW741" s="298">
        <v>0</v>
      </c>
      <c r="CX741" s="297">
        <v>4</v>
      </c>
      <c r="CY741" s="284">
        <v>19</v>
      </c>
      <c r="CZ741" s="352">
        <v>-1</v>
      </c>
      <c r="DA741" s="352">
        <v>-1</v>
      </c>
      <c r="DB741" s="298">
        <v>0</v>
      </c>
      <c r="DC741" s="297">
        <v>2</v>
      </c>
      <c r="DD741" s="284">
        <v>8</v>
      </c>
      <c r="DE741" s="352">
        <v>0</v>
      </c>
      <c r="DF741" s="352">
        <v>0</v>
      </c>
      <c r="DG741" s="298">
        <v>0</v>
      </c>
      <c r="DH741" s="320">
        <v>-2</v>
      </c>
      <c r="DI741" s="319">
        <v>-1.13878485560417</v>
      </c>
      <c r="DP741" s="165"/>
      <c r="DQ741" s="165"/>
      <c r="DR741" s="165"/>
      <c r="ED741" s="165"/>
      <c r="EE741" s="165"/>
      <c r="EF741" s="165"/>
      <c r="EG741" s="165"/>
      <c r="EH741" s="166"/>
      <c r="EI741" s="165"/>
      <c r="EJ741" s="164"/>
      <c r="EK741" s="164"/>
      <c r="EL741" s="283"/>
      <c r="EM741" s="283"/>
      <c r="EN741" s="283"/>
      <c r="EO741" s="283"/>
      <c r="EP741" s="283"/>
      <c r="EQ741" s="283"/>
      <c r="ER741" s="165"/>
      <c r="ES741" s="166"/>
      <c r="ET741" s="166"/>
      <c r="EU741" s="166"/>
      <c r="EV741" s="166"/>
      <c r="EW741" s="166"/>
      <c r="EX741" s="289"/>
    </row>
    <row r="742" spans="1:157" ht="13" customHeight="1">
      <c r="A742" s="160" t="s">
        <v>14</v>
      </c>
      <c r="B742" s="160">
        <v>11306</v>
      </c>
      <c r="C742" s="160">
        <v>20521</v>
      </c>
      <c r="D742" s="160">
        <v>663611</v>
      </c>
      <c r="E742" s="160" t="s">
        <v>129</v>
      </c>
      <c r="G742" s="175"/>
      <c r="H742" s="162" t="s">
        <v>1791</v>
      </c>
      <c r="I742" s="162" t="s">
        <v>220</v>
      </c>
      <c r="J742" s="161">
        <v>27</v>
      </c>
      <c r="K742" s="161">
        <v>5</v>
      </c>
      <c r="L742" s="161" t="s">
        <v>837</v>
      </c>
      <c r="Z742" s="163">
        <v>51</v>
      </c>
      <c r="AA742" s="163">
        <v>94</v>
      </c>
      <c r="AB742" s="163">
        <v>86</v>
      </c>
      <c r="AC742" s="163">
        <v>19</v>
      </c>
      <c r="AD742" s="163">
        <v>16</v>
      </c>
      <c r="AE742" s="163">
        <v>3</v>
      </c>
      <c r="AF742" s="163">
        <v>0</v>
      </c>
      <c r="AG742" s="163">
        <v>0</v>
      </c>
      <c r="AH742" s="163">
        <v>5</v>
      </c>
      <c r="AI742" s="163">
        <v>10</v>
      </c>
      <c r="AJ742" s="163">
        <v>1</v>
      </c>
      <c r="AK742" s="163">
        <v>0</v>
      </c>
      <c r="AL742" s="163">
        <v>4</v>
      </c>
      <c r="AM742" s="163">
        <v>0</v>
      </c>
      <c r="AN742" s="163">
        <v>10</v>
      </c>
      <c r="AO742" s="163">
        <v>3</v>
      </c>
      <c r="AP742" s="163">
        <v>0</v>
      </c>
      <c r="AQ742" s="163">
        <v>1</v>
      </c>
      <c r="AR742" s="163">
        <v>2</v>
      </c>
      <c r="AS742" s="283">
        <v>4.2553190999999997E-2</v>
      </c>
      <c r="AT742" s="283">
        <v>0.106382978</v>
      </c>
      <c r="AU742" s="283">
        <v>0.28571428999999998</v>
      </c>
      <c r="AV742" s="283">
        <v>0.38961038999999997</v>
      </c>
      <c r="AW742" s="283">
        <v>0</v>
      </c>
      <c r="AX742" s="283">
        <v>0.18181818</v>
      </c>
      <c r="AY742" s="363">
        <v>105.134</v>
      </c>
      <c r="AZ742" s="283">
        <v>5.3072630000000003E-2</v>
      </c>
      <c r="BA742" s="283">
        <v>0.605263157</v>
      </c>
      <c r="BB742" s="283">
        <v>0.18421052600000001</v>
      </c>
      <c r="BC742" s="283">
        <v>0.21052631499999999</v>
      </c>
      <c r="BD742" s="164">
        <v>0.25</v>
      </c>
      <c r="BE742" s="164">
        <v>0.220930232</v>
      </c>
      <c r="BF742" s="164">
        <v>0.27956989199999999</v>
      </c>
      <c r="BG742" s="164">
        <v>0.25581395299999998</v>
      </c>
      <c r="BH742" s="164">
        <v>0.53538384500000002</v>
      </c>
      <c r="BI742" s="164">
        <v>3.4883720999999999E-2</v>
      </c>
      <c r="BJ742" s="165">
        <v>22.208219980859202</v>
      </c>
      <c r="BK742" s="164">
        <v>0.24503020125050601</v>
      </c>
      <c r="BL742" s="165">
        <v>-4.9289590586720999</v>
      </c>
      <c r="BM742" s="165">
        <v>6.0669796745479898</v>
      </c>
      <c r="BN742" s="165">
        <v>57.134240055979198</v>
      </c>
      <c r="BO742" s="165">
        <v>0.18144280145121799</v>
      </c>
      <c r="BP742" s="165">
        <v>-1.5654144808649999</v>
      </c>
      <c r="BQ742" s="165">
        <v>-6.6319395569897299</v>
      </c>
      <c r="BR742" s="165">
        <v>-6.3837791477142902</v>
      </c>
      <c r="BS742" s="289">
        <v>-0.68493166020534701</v>
      </c>
      <c r="BT742" s="297"/>
      <c r="BU742" s="284"/>
      <c r="BV742" s="298"/>
      <c r="BW742" s="297"/>
      <c r="BX742" s="297"/>
      <c r="BY742" s="297"/>
      <c r="BZ742" s="297"/>
      <c r="CA742" s="284"/>
      <c r="CB742" s="298"/>
      <c r="CC742" s="297"/>
      <c r="CD742" s="284"/>
      <c r="CE742" s="352"/>
      <c r="CF742" s="298"/>
      <c r="CG742" s="297">
        <v>15</v>
      </c>
      <c r="CH742" s="284">
        <v>91</v>
      </c>
      <c r="CI742" s="352">
        <v>-2</v>
      </c>
      <c r="CJ742" s="298">
        <v>-2</v>
      </c>
      <c r="CK742" s="297">
        <v>36</v>
      </c>
      <c r="CL742" s="284">
        <v>138</v>
      </c>
      <c r="CM742" s="352">
        <v>0</v>
      </c>
      <c r="CN742" s="298">
        <v>-3</v>
      </c>
      <c r="CO742" s="297"/>
      <c r="CP742" s="284"/>
      <c r="CQ742" s="352"/>
      <c r="CR742" s="298"/>
      <c r="CS742" s="297"/>
      <c r="CT742" s="284"/>
      <c r="CU742" s="352"/>
      <c r="CV742" s="352"/>
      <c r="CW742" s="298"/>
      <c r="CX742" s="297"/>
      <c r="CY742" s="284"/>
      <c r="CZ742" s="352"/>
      <c r="DA742" s="352"/>
      <c r="DB742" s="298"/>
      <c r="DC742" s="297"/>
      <c r="DD742" s="284"/>
      <c r="DE742" s="352"/>
      <c r="DF742" s="352"/>
      <c r="DG742" s="298"/>
      <c r="DH742" s="320">
        <v>-2</v>
      </c>
      <c r="DI742" s="319">
        <v>-3.3740114271640702</v>
      </c>
      <c r="DP742" s="165"/>
      <c r="DQ742" s="165"/>
      <c r="DR742" s="165"/>
      <c r="ED742" s="165"/>
      <c r="EE742" s="165"/>
      <c r="EF742" s="165"/>
      <c r="EG742" s="165"/>
      <c r="EH742" s="166"/>
      <c r="EI742" s="165"/>
      <c r="EJ742" s="164"/>
      <c r="EK742" s="164"/>
      <c r="EL742" s="283"/>
      <c r="EM742" s="283"/>
      <c r="EN742" s="283"/>
      <c r="EO742" s="283"/>
      <c r="EP742" s="283"/>
      <c r="EQ742" s="283"/>
      <c r="ER742" s="165"/>
      <c r="ES742" s="166"/>
      <c r="ET742" s="166"/>
      <c r="EU742" s="166"/>
      <c r="EV742" s="166"/>
      <c r="EW742" s="166"/>
      <c r="EX742" s="289"/>
    </row>
    <row r="743" spans="1:157" ht="13" customHeight="1">
      <c r="A743" s="160" t="s">
        <v>14</v>
      </c>
      <c r="B743" s="160">
        <v>8723</v>
      </c>
      <c r="C743" s="160">
        <v>5038</v>
      </c>
      <c r="E743" s="160" t="s">
        <v>3331</v>
      </c>
      <c r="G743" s="175"/>
      <c r="H743" s="168" t="s">
        <v>446</v>
      </c>
      <c r="I743" s="169" t="s">
        <v>533</v>
      </c>
      <c r="J743" s="170">
        <v>37</v>
      </c>
      <c r="K743" s="161">
        <v>5</v>
      </c>
      <c r="L743" s="161" t="s">
        <v>837</v>
      </c>
      <c r="Z743" s="163"/>
      <c r="AS743" s="283"/>
      <c r="AT743" s="283"/>
      <c r="AU743" s="283"/>
      <c r="AV743" s="283"/>
      <c r="AW743" s="283"/>
      <c r="AX743" s="283"/>
      <c r="AY743" s="165"/>
      <c r="AZ743" s="283"/>
      <c r="BA743" s="283"/>
      <c r="BB743" s="283"/>
      <c r="BC743" s="283"/>
      <c r="BD743" s="164"/>
      <c r="BE743" s="164"/>
      <c r="BF743" s="164"/>
      <c r="BG743" s="164"/>
      <c r="BH743" s="164"/>
      <c r="BI743" s="164"/>
      <c r="BJ743" s="164"/>
      <c r="BK743" s="164"/>
      <c r="BL743" s="165"/>
      <c r="BM743" s="165"/>
      <c r="BN743" s="165"/>
      <c r="BO743" s="165"/>
      <c r="BP743" s="165"/>
      <c r="BQ743" s="165"/>
      <c r="BR743" s="165"/>
      <c r="BS743" s="289"/>
      <c r="BT743" s="297"/>
      <c r="BU743" s="284"/>
      <c r="BV743" s="298"/>
      <c r="BW743" s="297"/>
      <c r="BX743" s="297"/>
      <c r="BY743" s="297"/>
      <c r="BZ743" s="297"/>
      <c r="CA743" s="284"/>
      <c r="CB743" s="298"/>
      <c r="CC743" s="297"/>
      <c r="CD743" s="284"/>
      <c r="CE743" s="352"/>
      <c r="CF743" s="298"/>
      <c r="CG743" s="297"/>
      <c r="CH743" s="284"/>
      <c r="CI743" s="352"/>
      <c r="CJ743" s="298"/>
      <c r="CK743" s="297"/>
      <c r="CL743" s="284"/>
      <c r="CM743" s="352"/>
      <c r="CN743" s="298"/>
      <c r="CO743" s="297"/>
      <c r="CP743" s="284"/>
      <c r="CQ743" s="352"/>
      <c r="CR743" s="298"/>
      <c r="CS743" s="297"/>
      <c r="CT743" s="284"/>
      <c r="CU743" s="352"/>
      <c r="CV743" s="352"/>
      <c r="CW743" s="298"/>
      <c r="CX743" s="297"/>
      <c r="CY743" s="284"/>
      <c r="CZ743" s="352"/>
      <c r="DA743" s="352"/>
      <c r="DB743" s="298"/>
      <c r="DC743" s="297"/>
      <c r="DD743" s="284"/>
      <c r="DE743" s="352"/>
      <c r="DF743" s="352"/>
      <c r="DG743" s="298"/>
      <c r="DH743" s="320"/>
      <c r="DI743" s="319"/>
      <c r="DP743" s="165"/>
      <c r="DQ743" s="165"/>
      <c r="DR743" s="165"/>
      <c r="ED743" s="165"/>
      <c r="EE743" s="165"/>
      <c r="EF743" s="165"/>
      <c r="EG743" s="165"/>
      <c r="EH743" s="166"/>
      <c r="EI743" s="166"/>
      <c r="EJ743" s="164"/>
      <c r="EK743" s="164"/>
      <c r="EL743" s="283"/>
      <c r="EM743" s="283"/>
      <c r="EN743" s="283"/>
      <c r="EO743" s="283"/>
      <c r="EP743" s="283"/>
      <c r="EQ743" s="283"/>
      <c r="ER743" s="165"/>
      <c r="ES743" s="166"/>
      <c r="ET743" s="166"/>
      <c r="EU743" s="166"/>
      <c r="EV743" s="166"/>
      <c r="EW743" s="166"/>
      <c r="EX743" s="289"/>
    </row>
    <row r="744" spans="1:157" ht="13" customHeight="1">
      <c r="A744" s="160" t="s">
        <v>14</v>
      </c>
      <c r="B744" s="160">
        <v>9573</v>
      </c>
      <c r="C744" s="160">
        <v>14162</v>
      </c>
      <c r="D744" s="160">
        <v>621043</v>
      </c>
      <c r="E744" s="160" t="s">
        <v>567</v>
      </c>
      <c r="G744" s="175"/>
      <c r="H744" s="168" t="s">
        <v>382</v>
      </c>
      <c r="I744" s="169" t="s">
        <v>597</v>
      </c>
      <c r="J744" s="170">
        <v>29</v>
      </c>
      <c r="K744" s="161">
        <v>6</v>
      </c>
      <c r="L744" s="161" t="s">
        <v>837</v>
      </c>
      <c r="Z744" s="163">
        <v>86</v>
      </c>
      <c r="AA744" s="163">
        <v>367</v>
      </c>
      <c r="AB744" s="163">
        <v>319</v>
      </c>
      <c r="AC744" s="163">
        <v>99</v>
      </c>
      <c r="AD744" s="163">
        <v>63</v>
      </c>
      <c r="AE744" s="163">
        <v>20</v>
      </c>
      <c r="AF744" s="163">
        <v>2</v>
      </c>
      <c r="AG744" s="163">
        <v>14</v>
      </c>
      <c r="AH744" s="163">
        <v>55</v>
      </c>
      <c r="AI744" s="163">
        <v>54</v>
      </c>
      <c r="AJ744" s="163">
        <v>0</v>
      </c>
      <c r="AK744" s="163">
        <v>0</v>
      </c>
      <c r="AL744" s="163">
        <v>40</v>
      </c>
      <c r="AM744" s="163">
        <v>4</v>
      </c>
      <c r="AN744" s="163">
        <v>61</v>
      </c>
      <c r="AO744" s="163">
        <v>3</v>
      </c>
      <c r="AP744" s="163">
        <v>4</v>
      </c>
      <c r="AQ744" s="163">
        <v>0</v>
      </c>
      <c r="AR744" s="163">
        <v>5</v>
      </c>
      <c r="AS744" s="283">
        <v>0.108991825</v>
      </c>
      <c r="AT744" s="283">
        <v>0.166212534</v>
      </c>
      <c r="AU744" s="283">
        <v>0.36259542</v>
      </c>
      <c r="AV744" s="283">
        <v>0.28625953999999998</v>
      </c>
      <c r="AW744" s="283">
        <v>9.1254749999999996E-2</v>
      </c>
      <c r="AX744" s="283">
        <v>0.44486692</v>
      </c>
      <c r="AY744" s="363">
        <v>113.874</v>
      </c>
      <c r="AZ744" s="283">
        <v>8.2181820000000003E-2</v>
      </c>
      <c r="BA744" s="283">
        <v>0.43511450299999999</v>
      </c>
      <c r="BB744" s="283">
        <v>0.20229007600000001</v>
      </c>
      <c r="BC744" s="283">
        <v>0.36259541899999997</v>
      </c>
      <c r="BD744" s="164">
        <v>0.342741935</v>
      </c>
      <c r="BE744" s="164">
        <v>0.31034482699999999</v>
      </c>
      <c r="BF744" s="164">
        <v>0.38797814200000003</v>
      </c>
      <c r="BG744" s="164">
        <v>0.517241379</v>
      </c>
      <c r="BH744" s="164">
        <v>0.90521952100000003</v>
      </c>
      <c r="BI744" s="164">
        <v>0.20689655200000001</v>
      </c>
      <c r="BJ744" s="165">
        <v>133.66822035288899</v>
      </c>
      <c r="BK744" s="164">
        <v>0.38530483693707701</v>
      </c>
      <c r="BL744" s="165">
        <v>22.190937541470099</v>
      </c>
      <c r="BM744" s="165">
        <v>65.121889829680498</v>
      </c>
      <c r="BN744" s="165">
        <v>155.49790030724299</v>
      </c>
      <c r="BO744" s="165">
        <v>-0.72375816374439295</v>
      </c>
      <c r="BP744" s="165">
        <v>-0.578405201435089</v>
      </c>
      <c r="BQ744" s="165">
        <v>41.395025933439101</v>
      </c>
      <c r="BR744" s="165">
        <v>22.726547405168599</v>
      </c>
      <c r="BS744" s="289">
        <v>4.2751842946082697</v>
      </c>
      <c r="BT744" s="297"/>
      <c r="BU744" s="284"/>
      <c r="BV744" s="298"/>
      <c r="BW744" s="297"/>
      <c r="BX744" s="297"/>
      <c r="BY744" s="297"/>
      <c r="BZ744" s="297"/>
      <c r="CA744" s="284"/>
      <c r="CB744" s="298"/>
      <c r="CC744" s="297"/>
      <c r="CD744" s="284"/>
      <c r="CE744" s="352"/>
      <c r="CF744" s="298"/>
      <c r="CG744" s="297"/>
      <c r="CH744" s="284"/>
      <c r="CI744" s="352"/>
      <c r="CJ744" s="298"/>
      <c r="CK744" s="297"/>
      <c r="CL744" s="284"/>
      <c r="CM744" s="352"/>
      <c r="CN744" s="298"/>
      <c r="CO744" s="297">
        <v>84</v>
      </c>
      <c r="CP744" s="284">
        <v>712.1</v>
      </c>
      <c r="CQ744" s="352">
        <v>-3</v>
      </c>
      <c r="CR744" s="298">
        <v>5</v>
      </c>
      <c r="CS744" s="297"/>
      <c r="CT744" s="284"/>
      <c r="CU744" s="352"/>
      <c r="CV744" s="352"/>
      <c r="CW744" s="298"/>
      <c r="CX744" s="297"/>
      <c r="CY744" s="284"/>
      <c r="CZ744" s="352"/>
      <c r="DA744" s="352"/>
      <c r="DB744" s="298"/>
      <c r="DC744" s="297"/>
      <c r="DD744" s="284"/>
      <c r="DE744" s="352"/>
      <c r="DF744" s="352"/>
      <c r="DG744" s="298"/>
      <c r="DH744" s="320">
        <v>-3</v>
      </c>
      <c r="DI744" s="319">
        <v>6.4231824874877903</v>
      </c>
      <c r="DP744" s="165"/>
      <c r="DQ744" s="165"/>
      <c r="DR744" s="165"/>
      <c r="ED744" s="165"/>
      <c r="EE744" s="165"/>
      <c r="EF744" s="165"/>
      <c r="EG744" s="165"/>
      <c r="EH744" s="166"/>
      <c r="EI744" s="165"/>
      <c r="EJ744" s="164"/>
      <c r="EK744" s="164"/>
      <c r="EL744" s="283"/>
      <c r="EM744" s="283"/>
      <c r="EN744" s="283"/>
      <c r="EO744" s="283"/>
      <c r="EP744" s="283"/>
      <c r="EQ744" s="283"/>
      <c r="ER744" s="165"/>
      <c r="ES744" s="166"/>
      <c r="ET744" s="166"/>
      <c r="EU744" s="166"/>
      <c r="EV744" s="166"/>
      <c r="EW744" s="166"/>
      <c r="EX744" s="289"/>
    </row>
    <row r="745" spans="1:157" ht="13" customHeight="1">
      <c r="A745" s="160" t="s">
        <v>14</v>
      </c>
      <c r="B745" s="160">
        <v>10215</v>
      </c>
      <c r="C745" s="160">
        <v>15711</v>
      </c>
      <c r="D745" s="160">
        <v>641933</v>
      </c>
      <c r="E745" s="160" t="s">
        <v>609</v>
      </c>
      <c r="G745" s="175"/>
      <c r="H745" s="168" t="s">
        <v>1004</v>
      </c>
      <c r="I745" s="169" t="s">
        <v>571</v>
      </c>
      <c r="J745" s="170">
        <v>29</v>
      </c>
      <c r="K745" s="161">
        <v>7</v>
      </c>
      <c r="L745" s="161" t="s">
        <v>837</v>
      </c>
      <c r="Z745" s="163">
        <v>113</v>
      </c>
      <c r="AA745" s="163">
        <v>473</v>
      </c>
      <c r="AB745" s="163">
        <v>411</v>
      </c>
      <c r="AC745" s="163">
        <v>99</v>
      </c>
      <c r="AD745" s="163">
        <v>50</v>
      </c>
      <c r="AE745" s="163">
        <v>18</v>
      </c>
      <c r="AF745" s="163">
        <v>0</v>
      </c>
      <c r="AG745" s="163">
        <v>31</v>
      </c>
      <c r="AH745" s="163">
        <v>74</v>
      </c>
      <c r="AI745" s="163">
        <v>61</v>
      </c>
      <c r="AJ745" s="163">
        <v>4</v>
      </c>
      <c r="AK745" s="163">
        <v>0</v>
      </c>
      <c r="AL745" s="163">
        <v>53</v>
      </c>
      <c r="AM745" s="163">
        <v>5</v>
      </c>
      <c r="AN745" s="163">
        <v>159</v>
      </c>
      <c r="AO745" s="163">
        <v>7</v>
      </c>
      <c r="AP745" s="163">
        <v>2</v>
      </c>
      <c r="AQ745" s="163">
        <v>0</v>
      </c>
      <c r="AR745" s="163">
        <v>13</v>
      </c>
      <c r="AS745" s="283">
        <v>0.112050739</v>
      </c>
      <c r="AT745" s="283">
        <v>0.33615221899999997</v>
      </c>
      <c r="AU745" s="283">
        <v>0.51968504000000004</v>
      </c>
      <c r="AV745" s="283">
        <v>0.16535432999999999</v>
      </c>
      <c r="AW745" s="283">
        <v>0.17322835</v>
      </c>
      <c r="AX745" s="283">
        <v>0.48425196999999998</v>
      </c>
      <c r="AY745" s="363">
        <v>113.14100000000001</v>
      </c>
      <c r="AZ745" s="283">
        <v>0.14357682999999999</v>
      </c>
      <c r="BA745" s="283">
        <v>0.35826771600000001</v>
      </c>
      <c r="BB745" s="283">
        <v>0.17322834600000001</v>
      </c>
      <c r="BC745" s="283">
        <v>0.46850393699999998</v>
      </c>
      <c r="BD745" s="164">
        <v>0.30493273500000001</v>
      </c>
      <c r="BE745" s="164">
        <v>0.240875912</v>
      </c>
      <c r="BF745" s="164">
        <v>0.33615221899999997</v>
      </c>
      <c r="BG745" s="164">
        <v>0.51094890500000001</v>
      </c>
      <c r="BH745" s="164">
        <v>0.84710112400000004</v>
      </c>
      <c r="BI745" s="164">
        <v>0.27007299299999998</v>
      </c>
      <c r="BJ745" s="165">
        <v>174.484185409182</v>
      </c>
      <c r="BK745" s="164">
        <v>0.35966480504243797</v>
      </c>
      <c r="BL745" s="165">
        <v>18.839174990005901</v>
      </c>
      <c r="BM745" s="165">
        <v>74.169802870996406</v>
      </c>
      <c r="BN745" s="165">
        <v>130.990685379025</v>
      </c>
      <c r="BO745" s="165">
        <v>-0.12621551488715199</v>
      </c>
      <c r="BP745" s="165">
        <v>-0.74641268700361196</v>
      </c>
      <c r="BQ745" s="165">
        <v>24.1617916302514</v>
      </c>
      <c r="BR745" s="165">
        <v>16.026092280097401</v>
      </c>
      <c r="BS745" s="289">
        <v>2.49537498233104</v>
      </c>
      <c r="BT745" s="297"/>
      <c r="BU745" s="284"/>
      <c r="BV745" s="298"/>
      <c r="BW745" s="297"/>
      <c r="BX745" s="297"/>
      <c r="BY745" s="297"/>
      <c r="BZ745" s="297"/>
      <c r="CA745" s="284"/>
      <c r="CB745" s="298"/>
      <c r="CC745" s="297"/>
      <c r="CD745" s="284"/>
      <c r="CE745" s="352"/>
      <c r="CF745" s="298"/>
      <c r="CG745" s="297"/>
      <c r="CH745" s="284"/>
      <c r="CI745" s="352"/>
      <c r="CJ745" s="298"/>
      <c r="CK745" s="297"/>
      <c r="CL745" s="284"/>
      <c r="CM745" s="352"/>
      <c r="CN745" s="298"/>
      <c r="CO745" s="297"/>
      <c r="CP745" s="284"/>
      <c r="CQ745" s="352"/>
      <c r="CR745" s="298"/>
      <c r="CS745" s="297">
        <v>70</v>
      </c>
      <c r="CT745" s="284">
        <v>498</v>
      </c>
      <c r="CU745" s="352">
        <v>-1</v>
      </c>
      <c r="CV745" s="352">
        <v>-3</v>
      </c>
      <c r="CW745" s="298">
        <v>0</v>
      </c>
      <c r="CX745" s="297"/>
      <c r="CY745" s="284"/>
      <c r="CZ745" s="352"/>
      <c r="DA745" s="352"/>
      <c r="DB745" s="298"/>
      <c r="DC745" s="297">
        <v>50</v>
      </c>
      <c r="DD745" s="284">
        <v>301.2</v>
      </c>
      <c r="DE745" s="352">
        <v>2</v>
      </c>
      <c r="DF745" s="352">
        <v>-1</v>
      </c>
      <c r="DG745" s="298">
        <v>0</v>
      </c>
      <c r="DH745" s="320">
        <v>1</v>
      </c>
      <c r="DI745" s="319">
        <v>-7.6463851928710902</v>
      </c>
      <c r="DP745" s="165"/>
      <c r="DQ745" s="165"/>
      <c r="DR745" s="165"/>
      <c r="ED745" s="165"/>
      <c r="EE745" s="165"/>
      <c r="EF745" s="165"/>
      <c r="EG745" s="165"/>
      <c r="EH745" s="166"/>
      <c r="EI745" s="165"/>
      <c r="EJ745" s="164"/>
      <c r="EK745" s="164"/>
      <c r="EL745" s="283"/>
      <c r="EM745" s="283"/>
      <c r="EN745" s="283"/>
      <c r="EO745" s="283"/>
      <c r="EP745" s="283"/>
      <c r="EQ745" s="283"/>
      <c r="ER745" s="165"/>
      <c r="ES745" s="166"/>
      <c r="ET745" s="166"/>
      <c r="EU745" s="166"/>
      <c r="EV745" s="166"/>
      <c r="EW745" s="166"/>
      <c r="EX745" s="289"/>
    </row>
    <row r="746" spans="1:157" ht="13" customHeight="1">
      <c r="A746" s="160" t="s">
        <v>14</v>
      </c>
      <c r="B746" s="160">
        <v>9875</v>
      </c>
      <c r="C746" s="160">
        <v>16376</v>
      </c>
      <c r="D746" s="160">
        <v>624424</v>
      </c>
      <c r="E746" s="160" t="s">
        <v>2177</v>
      </c>
      <c r="G746" s="175"/>
      <c r="H746" s="168" t="s">
        <v>890</v>
      </c>
      <c r="I746" s="169" t="s">
        <v>596</v>
      </c>
      <c r="J746" s="170">
        <v>31</v>
      </c>
      <c r="K746" s="161">
        <v>7</v>
      </c>
      <c r="L746" s="161" t="s">
        <v>46</v>
      </c>
      <c r="Z746" s="163">
        <v>130</v>
      </c>
      <c r="AA746" s="163">
        <v>488</v>
      </c>
      <c r="AB746" s="163">
        <v>438</v>
      </c>
      <c r="AC746" s="163">
        <v>104</v>
      </c>
      <c r="AD746" s="163">
        <v>54</v>
      </c>
      <c r="AE746" s="163">
        <v>27</v>
      </c>
      <c r="AF746" s="163">
        <v>3</v>
      </c>
      <c r="AG746" s="163">
        <v>20</v>
      </c>
      <c r="AH746" s="163">
        <v>56</v>
      </c>
      <c r="AI746" s="163">
        <v>66</v>
      </c>
      <c r="AJ746" s="163">
        <v>0</v>
      </c>
      <c r="AK746" s="163">
        <v>1</v>
      </c>
      <c r="AL746" s="163">
        <v>42</v>
      </c>
      <c r="AM746" s="163">
        <v>1</v>
      </c>
      <c r="AN746" s="163">
        <v>118</v>
      </c>
      <c r="AO746" s="163">
        <v>5</v>
      </c>
      <c r="AP746" s="163">
        <v>3</v>
      </c>
      <c r="AQ746" s="163">
        <v>0</v>
      </c>
      <c r="AR746" s="163">
        <v>16</v>
      </c>
      <c r="AS746" s="283">
        <v>8.6065573000000006E-2</v>
      </c>
      <c r="AT746" s="283">
        <v>0.24180327800000001</v>
      </c>
      <c r="AU746" s="283">
        <v>0.42105262999999998</v>
      </c>
      <c r="AV746" s="283">
        <v>0.23529412</v>
      </c>
      <c r="AW746" s="283">
        <v>0.11764706</v>
      </c>
      <c r="AX746" s="283">
        <v>0.45820432999999999</v>
      </c>
      <c r="AY746" s="363">
        <v>113.55500000000001</v>
      </c>
      <c r="AZ746" s="283">
        <v>0.10213415000000001</v>
      </c>
      <c r="BA746" s="283">
        <v>0.41795665599999998</v>
      </c>
      <c r="BB746" s="283">
        <v>0.17647058800000001</v>
      </c>
      <c r="BC746" s="283">
        <v>0.40557275500000001</v>
      </c>
      <c r="BD746" s="164">
        <v>0.27722772200000001</v>
      </c>
      <c r="BE746" s="164">
        <v>0.237442922</v>
      </c>
      <c r="BF746" s="164">
        <v>0.309426229</v>
      </c>
      <c r="BG746" s="164">
        <v>0.44977168899999997</v>
      </c>
      <c r="BH746" s="164">
        <v>0.75919791800000003</v>
      </c>
      <c r="BI746" s="164">
        <v>0.212328767</v>
      </c>
      <c r="BJ746" s="165">
        <v>135.17606008259801</v>
      </c>
      <c r="BK746" s="164">
        <v>0.32669340829829602</v>
      </c>
      <c r="BL746" s="165">
        <v>6.4863739115932804</v>
      </c>
      <c r="BM746" s="165">
        <v>63.571672867033797</v>
      </c>
      <c r="BN746" s="165">
        <v>111.520635117365</v>
      </c>
      <c r="BO746" s="165">
        <v>-0.92344216391239697</v>
      </c>
      <c r="BP746" s="165">
        <v>-1.7764026224613101</v>
      </c>
      <c r="BQ746" s="165">
        <v>12.256334704328401</v>
      </c>
      <c r="BR746" s="165">
        <v>4.9465109510162604</v>
      </c>
      <c r="BS746" s="289">
        <v>1.2658064213236799</v>
      </c>
      <c r="BT746" s="297"/>
      <c r="BU746" s="284"/>
      <c r="BV746" s="298"/>
      <c r="BW746" s="297"/>
      <c r="BX746" s="297"/>
      <c r="BY746" s="297"/>
      <c r="BZ746" s="297"/>
      <c r="CA746" s="284"/>
      <c r="CB746" s="298"/>
      <c r="CC746" s="297"/>
      <c r="CD746" s="284"/>
      <c r="CE746" s="352"/>
      <c r="CF746" s="298"/>
      <c r="CG746" s="297"/>
      <c r="CH746" s="284"/>
      <c r="CI746" s="352"/>
      <c r="CJ746" s="298"/>
      <c r="CK746" s="297"/>
      <c r="CL746" s="284"/>
      <c r="CM746" s="352"/>
      <c r="CN746" s="298"/>
      <c r="CO746" s="297"/>
      <c r="CP746" s="284"/>
      <c r="CQ746" s="352"/>
      <c r="CR746" s="298"/>
      <c r="CS746" s="297">
        <v>106</v>
      </c>
      <c r="CT746" s="284">
        <v>835</v>
      </c>
      <c r="CU746" s="352">
        <v>0</v>
      </c>
      <c r="CV746" s="352">
        <v>-4</v>
      </c>
      <c r="CW746" s="298">
        <v>-1</v>
      </c>
      <c r="CX746" s="297"/>
      <c r="CY746" s="284"/>
      <c r="CZ746" s="352"/>
      <c r="DA746" s="352"/>
      <c r="DB746" s="298"/>
      <c r="DC746" s="297"/>
      <c r="DD746" s="284"/>
      <c r="DE746" s="352"/>
      <c r="DF746" s="352"/>
      <c r="DG746" s="298"/>
      <c r="DH746" s="320">
        <v>0</v>
      </c>
      <c r="DI746" s="319">
        <v>-8.9179985523223806</v>
      </c>
      <c r="DP746" s="165"/>
      <c r="DQ746" s="165"/>
      <c r="DR746" s="165"/>
      <c r="ED746" s="165"/>
      <c r="EE746" s="165"/>
      <c r="EF746" s="165"/>
      <c r="EG746" s="165"/>
      <c r="EH746" s="166"/>
      <c r="EI746" s="165"/>
      <c r="EJ746" s="164"/>
      <c r="EK746" s="164"/>
      <c r="EL746" s="283"/>
      <c r="EM746" s="283"/>
      <c r="EN746" s="283"/>
      <c r="EO746" s="283"/>
      <c r="EP746" s="283"/>
      <c r="EQ746" s="283"/>
      <c r="ER746" s="165"/>
      <c r="ES746" s="166"/>
      <c r="ET746" s="166"/>
      <c r="EU746" s="166"/>
      <c r="EV746" s="166"/>
      <c r="EW746" s="166"/>
      <c r="EX746" s="289"/>
    </row>
    <row r="747" spans="1:157" ht="13" customHeight="1">
      <c r="A747" s="160" t="s">
        <v>14</v>
      </c>
      <c r="C747" s="160">
        <v>21711</v>
      </c>
      <c r="D747" s="160">
        <v>665833</v>
      </c>
      <c r="E747" s="160" t="s">
        <v>438</v>
      </c>
      <c r="G747" s="175"/>
      <c r="H747" s="162" t="s">
        <v>566</v>
      </c>
      <c r="I747" s="162" t="s">
        <v>2595</v>
      </c>
      <c r="J747" s="161">
        <v>25</v>
      </c>
      <c r="K747" s="161">
        <v>8</v>
      </c>
      <c r="L747" s="161" t="s">
        <v>46</v>
      </c>
      <c r="Z747" s="163">
        <v>146</v>
      </c>
      <c r="AA747" s="163">
        <v>599</v>
      </c>
      <c r="AB747" s="163">
        <v>541</v>
      </c>
      <c r="AC747" s="163">
        <v>140</v>
      </c>
      <c r="AD747" s="163">
        <v>82</v>
      </c>
      <c r="AE747" s="163">
        <v>34</v>
      </c>
      <c r="AF747" s="163">
        <v>3</v>
      </c>
      <c r="AG747" s="163">
        <v>21</v>
      </c>
      <c r="AH747" s="163">
        <v>72</v>
      </c>
      <c r="AI747" s="163">
        <v>76</v>
      </c>
      <c r="AJ747" s="163">
        <v>22</v>
      </c>
      <c r="AK747" s="163">
        <v>1</v>
      </c>
      <c r="AL747" s="163">
        <v>51</v>
      </c>
      <c r="AM747" s="163">
        <v>5</v>
      </c>
      <c r="AN747" s="163">
        <v>181</v>
      </c>
      <c r="AO747" s="163">
        <v>3</v>
      </c>
      <c r="AP747" s="163">
        <v>4</v>
      </c>
      <c r="AQ747" s="163">
        <v>0</v>
      </c>
      <c r="AR747" s="163">
        <v>8</v>
      </c>
      <c r="AS747" s="283">
        <v>8.5141903000000005E-2</v>
      </c>
      <c r="AT747" s="283">
        <v>0.30217028299999998</v>
      </c>
      <c r="AU747" s="283">
        <v>0.42032966999999999</v>
      </c>
      <c r="AV747" s="283">
        <v>0.25</v>
      </c>
      <c r="AW747" s="283">
        <v>0.15659340999999999</v>
      </c>
      <c r="AX747" s="283">
        <v>0.54945054999999998</v>
      </c>
      <c r="AY747" s="363">
        <v>121.526</v>
      </c>
      <c r="AZ747" s="283">
        <v>0.15094340000000001</v>
      </c>
      <c r="BA747" s="283">
        <v>0.47802197800000001</v>
      </c>
      <c r="BB747" s="283">
        <v>0.18406593399999999</v>
      </c>
      <c r="BC747" s="283">
        <v>0.33791208700000003</v>
      </c>
      <c r="BD747" s="164">
        <v>0.34693877499999998</v>
      </c>
      <c r="BE747" s="164">
        <v>0.25878003599999999</v>
      </c>
      <c r="BF747" s="164">
        <v>0.32387312099999999</v>
      </c>
      <c r="BG747" s="164">
        <v>0.44916820699999999</v>
      </c>
      <c r="BH747" s="164">
        <v>0.77304132800000003</v>
      </c>
      <c r="BI747" s="164">
        <v>0.19038817099999999</v>
      </c>
      <c r="BJ747" s="165">
        <v>121.207894746132</v>
      </c>
      <c r="BK747" s="164">
        <v>0.33101615048819499</v>
      </c>
      <c r="BL747" s="165">
        <v>10.0458014373002</v>
      </c>
      <c r="BM747" s="165">
        <v>80.115666343670796</v>
      </c>
      <c r="BN747" s="165">
        <v>109.87635802813099</v>
      </c>
      <c r="BO747" s="165">
        <v>-0.210112454371774</v>
      </c>
      <c r="BP747" s="165">
        <v>5.2561638876795698</v>
      </c>
      <c r="BQ747" s="165">
        <v>33.9808639805564</v>
      </c>
      <c r="BR747" s="165">
        <v>12.3304876525221</v>
      </c>
      <c r="BS747" s="289">
        <v>3.5094664813228502</v>
      </c>
      <c r="BT747" s="297"/>
      <c r="BU747" s="284"/>
      <c r="BV747" s="298"/>
      <c r="BW747" s="297"/>
      <c r="BX747" s="297"/>
      <c r="BY747" s="297"/>
      <c r="BZ747" s="297"/>
      <c r="CA747" s="284"/>
      <c r="CB747" s="298"/>
      <c r="CC747" s="297"/>
      <c r="CD747" s="284"/>
      <c r="CE747" s="352"/>
      <c r="CF747" s="298"/>
      <c r="CG747" s="297"/>
      <c r="CH747" s="284"/>
      <c r="CI747" s="352"/>
      <c r="CJ747" s="298"/>
      <c r="CK747" s="297"/>
      <c r="CL747" s="284"/>
      <c r="CM747" s="352"/>
      <c r="CN747" s="298"/>
      <c r="CO747" s="297">
        <v>112</v>
      </c>
      <c r="CP747" s="284">
        <v>958.1</v>
      </c>
      <c r="CQ747" s="352">
        <v>-9</v>
      </c>
      <c r="CR747" s="298">
        <v>-3</v>
      </c>
      <c r="CS747" s="297"/>
      <c r="CT747" s="284"/>
      <c r="CU747" s="352"/>
      <c r="CV747" s="352"/>
      <c r="CW747" s="298"/>
      <c r="CX747" s="297">
        <v>22</v>
      </c>
      <c r="CY747" s="284">
        <v>187</v>
      </c>
      <c r="CZ747" s="352">
        <v>-2</v>
      </c>
      <c r="DA747" s="352">
        <v>2</v>
      </c>
      <c r="DB747" s="298">
        <v>-1</v>
      </c>
      <c r="DC747" s="297"/>
      <c r="DD747" s="284"/>
      <c r="DE747" s="352"/>
      <c r="DF747" s="352"/>
      <c r="DG747" s="298"/>
      <c r="DH747" s="320">
        <v>-11</v>
      </c>
      <c r="DI747" s="319">
        <v>1.73138952255249</v>
      </c>
      <c r="DP747" s="165"/>
      <c r="DQ747" s="165"/>
      <c r="DR747" s="165"/>
      <c r="ED747" s="165"/>
      <c r="EE747" s="165"/>
      <c r="EF747" s="165"/>
      <c r="EG747" s="165"/>
      <c r="EH747" s="166"/>
      <c r="EI747" s="165"/>
      <c r="EJ747" s="164"/>
      <c r="EK747" s="164"/>
      <c r="EL747" s="283"/>
      <c r="EM747" s="283"/>
      <c r="EN747" s="283"/>
      <c r="EO747" s="283"/>
      <c r="EP747" s="283"/>
      <c r="EQ747" s="283"/>
      <c r="ER747" s="165"/>
      <c r="ES747" s="166"/>
      <c r="ET747" s="166"/>
      <c r="EU747" s="166"/>
      <c r="EV747" s="166"/>
      <c r="EW747" s="166"/>
      <c r="EX747" s="289"/>
    </row>
    <row r="748" spans="1:157" ht="13" customHeight="1">
      <c r="A748" s="160" t="s">
        <v>14</v>
      </c>
      <c r="B748" s="160">
        <v>10499</v>
      </c>
      <c r="C748" s="160">
        <v>20202</v>
      </c>
      <c r="D748" s="160">
        <v>669016</v>
      </c>
      <c r="E748" s="160" t="s">
        <v>13</v>
      </c>
      <c r="G748" s="175"/>
      <c r="H748" s="162" t="s">
        <v>2424</v>
      </c>
      <c r="I748" s="162" t="s">
        <v>544</v>
      </c>
      <c r="J748" s="161">
        <v>26</v>
      </c>
      <c r="K748" s="161">
        <v>8</v>
      </c>
      <c r="L748" s="161" t="s">
        <v>46</v>
      </c>
      <c r="Z748" s="163">
        <v>135</v>
      </c>
      <c r="AA748" s="163">
        <v>476</v>
      </c>
      <c r="AB748" s="163">
        <v>418</v>
      </c>
      <c r="AC748" s="163">
        <v>104</v>
      </c>
      <c r="AD748" s="163">
        <v>68</v>
      </c>
      <c r="AE748" s="163">
        <v>17</v>
      </c>
      <c r="AF748" s="163">
        <v>3</v>
      </c>
      <c r="AG748" s="163">
        <v>16</v>
      </c>
      <c r="AH748" s="163">
        <v>55</v>
      </c>
      <c r="AI748" s="163">
        <v>60</v>
      </c>
      <c r="AJ748" s="163">
        <v>19</v>
      </c>
      <c r="AK748" s="163">
        <v>3</v>
      </c>
      <c r="AL748" s="163">
        <v>50</v>
      </c>
      <c r="AM748" s="163">
        <v>0</v>
      </c>
      <c r="AN748" s="163">
        <v>154</v>
      </c>
      <c r="AO748" s="163">
        <v>2</v>
      </c>
      <c r="AP748" s="163">
        <v>5</v>
      </c>
      <c r="AQ748" s="163">
        <v>1</v>
      </c>
      <c r="AR748" s="163">
        <v>2</v>
      </c>
      <c r="AS748" s="283">
        <v>0.105042016</v>
      </c>
      <c r="AT748" s="283">
        <v>0.32352941099999999</v>
      </c>
      <c r="AU748" s="283">
        <v>0.38888888999999999</v>
      </c>
      <c r="AV748" s="283">
        <v>0.3</v>
      </c>
      <c r="AW748" s="283">
        <v>0.1</v>
      </c>
      <c r="AX748" s="283">
        <v>0.47407407000000001</v>
      </c>
      <c r="AY748" s="363">
        <v>110.09699999999999</v>
      </c>
      <c r="AZ748" s="283">
        <v>0.10348259</v>
      </c>
      <c r="BA748" s="283">
        <v>0.38202247099999997</v>
      </c>
      <c r="BB748" s="283">
        <v>0.23970037399999999</v>
      </c>
      <c r="BC748" s="283">
        <v>0.37827715299999998</v>
      </c>
      <c r="BD748" s="164">
        <v>0.34782608599999998</v>
      </c>
      <c r="BE748" s="164">
        <v>0.24880382700000001</v>
      </c>
      <c r="BF748" s="164">
        <v>0.32842105199999999</v>
      </c>
      <c r="BG748" s="164">
        <v>0.41866028700000002</v>
      </c>
      <c r="BH748" s="164">
        <v>0.74708133899999996</v>
      </c>
      <c r="BI748" s="164">
        <v>0.16985645999999999</v>
      </c>
      <c r="BJ748" s="165">
        <v>108.13667581076</v>
      </c>
      <c r="BK748" s="164">
        <v>0.32577333550704102</v>
      </c>
      <c r="BL748" s="165">
        <v>5.9743805440167597</v>
      </c>
      <c r="BM748" s="165">
        <v>61.655942639897198</v>
      </c>
      <c r="BN748" s="165">
        <v>108.344816918967</v>
      </c>
      <c r="BO748" s="165">
        <v>-0.16893830967535101</v>
      </c>
      <c r="BP748" s="165">
        <v>2.92006163299083</v>
      </c>
      <c r="BQ748" s="165">
        <v>22.926206895711498</v>
      </c>
      <c r="BR748" s="165">
        <v>7.6699680151442697</v>
      </c>
      <c r="BS748" s="289">
        <v>2.3677665962351702</v>
      </c>
      <c r="BT748" s="297"/>
      <c r="BU748" s="284"/>
      <c r="BV748" s="298"/>
      <c r="BW748" s="297"/>
      <c r="BX748" s="297"/>
      <c r="BY748" s="297"/>
      <c r="BZ748" s="297"/>
      <c r="CA748" s="284"/>
      <c r="CB748" s="298"/>
      <c r="CC748" s="297"/>
      <c r="CD748" s="284"/>
      <c r="CE748" s="352"/>
      <c r="CF748" s="298"/>
      <c r="CG748" s="297"/>
      <c r="CH748" s="284"/>
      <c r="CI748" s="352"/>
      <c r="CJ748" s="298"/>
      <c r="CK748" s="297"/>
      <c r="CL748" s="284"/>
      <c r="CM748" s="352"/>
      <c r="CN748" s="298"/>
      <c r="CO748" s="297"/>
      <c r="CP748" s="284"/>
      <c r="CQ748" s="352"/>
      <c r="CR748" s="298"/>
      <c r="CS748" s="297">
        <v>97</v>
      </c>
      <c r="CT748" s="284">
        <v>684</v>
      </c>
      <c r="CU748" s="352">
        <v>7</v>
      </c>
      <c r="CV748" s="352">
        <v>0</v>
      </c>
      <c r="CW748" s="298">
        <v>2</v>
      </c>
      <c r="CX748" s="297">
        <v>52</v>
      </c>
      <c r="CY748" s="284">
        <v>310.2</v>
      </c>
      <c r="CZ748" s="352">
        <v>1</v>
      </c>
      <c r="DA748" s="352">
        <v>0</v>
      </c>
      <c r="DB748" s="298">
        <v>0</v>
      </c>
      <c r="DC748" s="297">
        <v>8</v>
      </c>
      <c r="DD748" s="284">
        <v>35</v>
      </c>
      <c r="DE748" s="352">
        <v>0</v>
      </c>
      <c r="DF748" s="352">
        <v>1</v>
      </c>
      <c r="DG748" s="298">
        <v>0</v>
      </c>
      <c r="DH748" s="320">
        <v>8</v>
      </c>
      <c r="DI748" s="319">
        <v>-0.57253861427307096</v>
      </c>
      <c r="DP748" s="165"/>
      <c r="DQ748" s="165"/>
      <c r="DR748" s="165"/>
      <c r="ED748" s="165"/>
      <c r="EE748" s="165"/>
      <c r="EF748" s="165"/>
      <c r="EG748" s="165"/>
      <c r="EH748" s="166"/>
      <c r="EI748" s="165"/>
      <c r="EJ748" s="164"/>
      <c r="EK748" s="164"/>
      <c r="EL748" s="283"/>
      <c r="EM748" s="283"/>
      <c r="EN748" s="283"/>
      <c r="EO748" s="283"/>
      <c r="EP748" s="283"/>
      <c r="EQ748" s="283"/>
      <c r="ER748" s="165"/>
      <c r="ES748" s="166"/>
      <c r="ET748" s="166"/>
      <c r="EU748" s="166"/>
      <c r="EV748" s="166"/>
      <c r="EW748" s="166"/>
      <c r="EX748" s="289"/>
    </row>
    <row r="749" spans="1:157" ht="13" customHeight="1">
      <c r="A749" s="160" t="s">
        <v>14</v>
      </c>
      <c r="B749" s="160">
        <v>10504</v>
      </c>
      <c r="C749" s="160">
        <v>15998</v>
      </c>
      <c r="D749" s="160">
        <v>641355</v>
      </c>
      <c r="E749" s="160" t="s">
        <v>129</v>
      </c>
      <c r="G749" s="175"/>
      <c r="H749" s="168" t="s">
        <v>987</v>
      </c>
      <c r="I749" s="169" t="s">
        <v>600</v>
      </c>
      <c r="J749" s="170">
        <v>28</v>
      </c>
      <c r="K749" s="161">
        <v>8</v>
      </c>
      <c r="L749" s="161" t="s">
        <v>46</v>
      </c>
      <c r="Z749" s="163">
        <v>130</v>
      </c>
      <c r="AA749" s="163">
        <v>569</v>
      </c>
      <c r="AB749" s="163">
        <v>516</v>
      </c>
      <c r="AC749" s="163">
        <v>137</v>
      </c>
      <c r="AD749" s="163">
        <v>93</v>
      </c>
      <c r="AE749" s="163">
        <v>23</v>
      </c>
      <c r="AF749" s="163">
        <v>3</v>
      </c>
      <c r="AG749" s="163">
        <v>18</v>
      </c>
      <c r="AH749" s="163">
        <v>72</v>
      </c>
      <c r="AI749" s="163">
        <v>78</v>
      </c>
      <c r="AJ749" s="163">
        <v>9</v>
      </c>
      <c r="AK749" s="163">
        <v>2</v>
      </c>
      <c r="AL749" s="163">
        <v>45</v>
      </c>
      <c r="AM749" s="163">
        <v>7</v>
      </c>
      <c r="AN749" s="163">
        <v>89</v>
      </c>
      <c r="AO749" s="163">
        <v>3</v>
      </c>
      <c r="AP749" s="163">
        <v>5</v>
      </c>
      <c r="AQ749" s="163">
        <v>0</v>
      </c>
      <c r="AR749" s="163">
        <v>10</v>
      </c>
      <c r="AS749" s="283">
        <v>7.9086114999999998E-2</v>
      </c>
      <c r="AT749" s="283">
        <v>0.15641476200000001</v>
      </c>
      <c r="AU749" s="283">
        <v>0.42592593000000001</v>
      </c>
      <c r="AV749" s="283">
        <v>0.23611111000000001</v>
      </c>
      <c r="AW749" s="283">
        <v>6.25E-2</v>
      </c>
      <c r="AX749" s="283">
        <v>0.32407406999999999</v>
      </c>
      <c r="AY749" s="363">
        <v>109.17</v>
      </c>
      <c r="AZ749" s="283">
        <v>0.10028790999999999</v>
      </c>
      <c r="BA749" s="283">
        <v>0.37037037</v>
      </c>
      <c r="BB749" s="283">
        <v>0.16898148099999999</v>
      </c>
      <c r="BC749" s="283">
        <v>0.46064814799999998</v>
      </c>
      <c r="BD749" s="164">
        <v>0.28743961299999998</v>
      </c>
      <c r="BE749" s="164">
        <v>0.265503875</v>
      </c>
      <c r="BF749" s="164">
        <v>0.32513181000000002</v>
      </c>
      <c r="BG749" s="164">
        <v>0.42635658900000001</v>
      </c>
      <c r="BH749" s="164">
        <v>0.75148839899999997</v>
      </c>
      <c r="BI749" s="164">
        <v>0.16085271400000001</v>
      </c>
      <c r="BJ749" s="165">
        <v>102.404570230057</v>
      </c>
      <c r="BK749" s="164">
        <v>0.32181783715176798</v>
      </c>
      <c r="BL749" s="165">
        <v>5.3301618376543098</v>
      </c>
      <c r="BM749" s="165">
        <v>71.890684595124895</v>
      </c>
      <c r="BN749" s="165">
        <v>108.817582514271</v>
      </c>
      <c r="BO749" s="165">
        <v>0.107839889842857</v>
      </c>
      <c r="BP749" s="165">
        <v>1.4086955785751301</v>
      </c>
      <c r="BQ749" s="165">
        <v>21.372264542643101</v>
      </c>
      <c r="BR749" s="165">
        <v>7.4083064475824401</v>
      </c>
      <c r="BS749" s="289">
        <v>2.2072789581008898</v>
      </c>
      <c r="BT749" s="297"/>
      <c r="BU749" s="284"/>
      <c r="BV749" s="298"/>
      <c r="BW749" s="297"/>
      <c r="BX749" s="297"/>
      <c r="BY749" s="297"/>
      <c r="BZ749" s="297"/>
      <c r="CA749" s="284"/>
      <c r="CB749" s="298"/>
      <c r="CC749" s="297">
        <v>22</v>
      </c>
      <c r="CD749" s="284">
        <v>132.19999999999999</v>
      </c>
      <c r="CE749" s="352">
        <v>0</v>
      </c>
      <c r="CF749" s="298">
        <v>1</v>
      </c>
      <c r="CG749" s="297"/>
      <c r="CH749" s="284"/>
      <c r="CI749" s="352"/>
      <c r="CJ749" s="298"/>
      <c r="CK749" s="297"/>
      <c r="CL749" s="284"/>
      <c r="CM749" s="352"/>
      <c r="CN749" s="298"/>
      <c r="CO749" s="297"/>
      <c r="CP749" s="284"/>
      <c r="CQ749" s="352"/>
      <c r="CR749" s="298"/>
      <c r="CS749" s="297">
        <v>1</v>
      </c>
      <c r="CT749" s="284">
        <v>1</v>
      </c>
      <c r="CU749" s="352">
        <v>0</v>
      </c>
      <c r="CV749" s="352">
        <v>0</v>
      </c>
      <c r="CW749" s="298">
        <v>0</v>
      </c>
      <c r="CX749" s="297">
        <v>48</v>
      </c>
      <c r="CY749" s="284">
        <v>403.2</v>
      </c>
      <c r="CZ749" s="352">
        <v>-1</v>
      </c>
      <c r="DA749" s="352">
        <v>0</v>
      </c>
      <c r="DB749" s="298">
        <v>0</v>
      </c>
      <c r="DC749" s="297">
        <v>49</v>
      </c>
      <c r="DD749" s="284">
        <v>389.1</v>
      </c>
      <c r="DE749" s="352">
        <v>1</v>
      </c>
      <c r="DF749" s="352">
        <v>0</v>
      </c>
      <c r="DG749" s="298">
        <v>1</v>
      </c>
      <c r="DH749" s="320">
        <v>0</v>
      </c>
      <c r="DI749" s="319">
        <v>-4.9574166834354401</v>
      </c>
      <c r="DP749" s="165"/>
      <c r="DQ749" s="165"/>
      <c r="DR749" s="165"/>
      <c r="ED749" s="165"/>
      <c r="EE749" s="165"/>
      <c r="EF749" s="165"/>
      <c r="EG749" s="165"/>
      <c r="EH749" s="166"/>
      <c r="EI749" s="165"/>
      <c r="EJ749" s="164"/>
      <c r="EK749" s="164"/>
      <c r="EL749" s="283"/>
      <c r="EM749" s="283"/>
      <c r="EN749" s="283"/>
      <c r="EO749" s="283"/>
      <c r="EP749" s="283"/>
      <c r="EQ749" s="283"/>
      <c r="ER749" s="165"/>
      <c r="ES749" s="166"/>
      <c r="ET749" s="166"/>
      <c r="EU749" s="166"/>
      <c r="EV749" s="166"/>
      <c r="EW749" s="166"/>
      <c r="EX749" s="289"/>
    </row>
    <row r="750" spans="1:157" ht="13" customHeight="1">
      <c r="A750" s="160" t="s">
        <v>14</v>
      </c>
      <c r="B750" s="160">
        <v>10480</v>
      </c>
      <c r="C750" s="160">
        <v>18345</v>
      </c>
      <c r="D750" s="160">
        <v>663656</v>
      </c>
      <c r="E750" s="160" t="s">
        <v>614</v>
      </c>
      <c r="G750" s="175"/>
      <c r="H750" s="168" t="s">
        <v>578</v>
      </c>
      <c r="I750" s="169" t="s">
        <v>547</v>
      </c>
      <c r="J750" s="170">
        <v>27</v>
      </c>
      <c r="K750" s="161">
        <v>9</v>
      </c>
      <c r="L750" s="161" t="s">
        <v>46</v>
      </c>
      <c r="Z750" s="163">
        <v>78</v>
      </c>
      <c r="AA750" s="163">
        <v>339</v>
      </c>
      <c r="AB750" s="163">
        <v>277</v>
      </c>
      <c r="AC750" s="163">
        <v>80</v>
      </c>
      <c r="AD750" s="163">
        <v>44</v>
      </c>
      <c r="AE750" s="163">
        <v>13</v>
      </c>
      <c r="AF750" s="163">
        <v>0</v>
      </c>
      <c r="AG750" s="163">
        <v>23</v>
      </c>
      <c r="AH750" s="163">
        <v>56</v>
      </c>
      <c r="AI750" s="163">
        <v>49</v>
      </c>
      <c r="AJ750" s="163">
        <v>11</v>
      </c>
      <c r="AK750" s="163">
        <v>0</v>
      </c>
      <c r="AL750" s="163">
        <v>56</v>
      </c>
      <c r="AM750" s="163">
        <v>3</v>
      </c>
      <c r="AN750" s="163">
        <v>54</v>
      </c>
      <c r="AO750" s="163">
        <v>1</v>
      </c>
      <c r="AP750" s="163">
        <v>2</v>
      </c>
      <c r="AQ750" s="163">
        <v>0</v>
      </c>
      <c r="AR750" s="163">
        <v>5</v>
      </c>
      <c r="AS750" s="283">
        <v>0.16519174</v>
      </c>
      <c r="AT750" s="283">
        <v>0.159292035</v>
      </c>
      <c r="AU750" s="283">
        <v>0.42222221999999998</v>
      </c>
      <c r="AV750" s="283">
        <v>0.32444444</v>
      </c>
      <c r="AW750" s="283">
        <v>0.12719298000000001</v>
      </c>
      <c r="AX750" s="283">
        <v>0.44298246000000002</v>
      </c>
      <c r="AY750" s="363">
        <v>108.123</v>
      </c>
      <c r="AZ750" s="283">
        <v>7.3224849999999994E-2</v>
      </c>
      <c r="BA750" s="283">
        <v>0.28000000000000003</v>
      </c>
      <c r="BB750" s="283">
        <v>0.19555555499999999</v>
      </c>
      <c r="BC750" s="283">
        <v>0.52444444400000001</v>
      </c>
      <c r="BD750" s="164">
        <v>0.28217821700000001</v>
      </c>
      <c r="BE750" s="164">
        <v>0.28880866399999999</v>
      </c>
      <c r="BF750" s="164">
        <v>0.40773809500000002</v>
      </c>
      <c r="BG750" s="164">
        <v>0.58483754499999996</v>
      </c>
      <c r="BH750" s="164">
        <v>0.99257563999999998</v>
      </c>
      <c r="BI750" s="164">
        <v>0.29602888100000002</v>
      </c>
      <c r="BJ750" s="165">
        <v>191.25332594391099</v>
      </c>
      <c r="BK750" s="164">
        <v>0.41888362330359302</v>
      </c>
      <c r="BL750" s="165">
        <v>29.659790212336201</v>
      </c>
      <c r="BM750" s="165">
        <v>69.315356494906496</v>
      </c>
      <c r="BN750" s="165">
        <v>179.987144464963</v>
      </c>
      <c r="BO750" s="165">
        <v>-0.48933288903519401</v>
      </c>
      <c r="BP750" s="165">
        <v>-0.321449995040893</v>
      </c>
      <c r="BQ750" s="165">
        <v>40.552096228395797</v>
      </c>
      <c r="BR750" s="165">
        <v>30.704529302242399</v>
      </c>
      <c r="BS750" s="289">
        <v>4.1881284284697999</v>
      </c>
      <c r="BT750" s="297"/>
      <c r="BU750" s="284"/>
      <c r="BV750" s="298"/>
      <c r="BW750" s="297"/>
      <c r="BX750" s="297"/>
      <c r="BY750" s="297"/>
      <c r="BZ750" s="297"/>
      <c r="CA750" s="284"/>
      <c r="CB750" s="298"/>
      <c r="CC750" s="297"/>
      <c r="CD750" s="284"/>
      <c r="CE750" s="352"/>
      <c r="CF750" s="298"/>
      <c r="CG750" s="297"/>
      <c r="CH750" s="284"/>
      <c r="CI750" s="352"/>
      <c r="CJ750" s="298"/>
      <c r="CK750" s="297"/>
      <c r="CL750" s="284"/>
      <c r="CM750" s="352"/>
      <c r="CN750" s="298"/>
      <c r="CO750" s="297"/>
      <c r="CP750" s="284"/>
      <c r="CQ750" s="352"/>
      <c r="CR750" s="298"/>
      <c r="CS750" s="297"/>
      <c r="CT750" s="284"/>
      <c r="CU750" s="352"/>
      <c r="CV750" s="352"/>
      <c r="CW750" s="298"/>
      <c r="CX750" s="297"/>
      <c r="CY750" s="284"/>
      <c r="CZ750" s="352"/>
      <c r="DA750" s="352"/>
      <c r="DB750" s="298"/>
      <c r="DC750" s="297">
        <v>70</v>
      </c>
      <c r="DD750" s="284">
        <v>592.20000000000005</v>
      </c>
      <c r="DE750" s="352">
        <v>7</v>
      </c>
      <c r="DF750" s="352">
        <v>1</v>
      </c>
      <c r="DG750" s="298">
        <v>0</v>
      </c>
      <c r="DH750" s="320">
        <v>7</v>
      </c>
      <c r="DI750" s="319">
        <v>-1.4634830951690601</v>
      </c>
      <c r="DP750" s="165"/>
      <c r="DQ750" s="165"/>
      <c r="DR750" s="165"/>
      <c r="ED750" s="165"/>
      <c r="EE750" s="165"/>
      <c r="EF750" s="165"/>
      <c r="EG750" s="165"/>
      <c r="EH750" s="166"/>
      <c r="EI750" s="165"/>
      <c r="EJ750" s="164"/>
      <c r="EK750" s="164"/>
      <c r="EL750" s="283"/>
      <c r="EM750" s="283"/>
      <c r="EN750" s="283"/>
      <c r="EO750" s="283"/>
      <c r="EP750" s="283"/>
      <c r="EQ750" s="283"/>
      <c r="ER750" s="165"/>
      <c r="ES750" s="166"/>
      <c r="ET750" s="166"/>
      <c r="EU750" s="166"/>
      <c r="EV750" s="166"/>
      <c r="EW750" s="166"/>
      <c r="EX750" s="289"/>
    </row>
    <row r="751" spans="1:157" ht="13" customHeight="1">
      <c r="A751" s="160" t="s">
        <v>14</v>
      </c>
      <c r="B751" s="160">
        <v>10951</v>
      </c>
      <c r="C751" s="160">
        <v>19913</v>
      </c>
      <c r="D751" s="160">
        <v>660821</v>
      </c>
      <c r="E751" s="160" t="s">
        <v>686</v>
      </c>
      <c r="G751" s="175"/>
      <c r="H751" s="162" t="s">
        <v>3347</v>
      </c>
      <c r="I751" s="162" t="s">
        <v>3345</v>
      </c>
      <c r="J751" s="161">
        <v>26</v>
      </c>
      <c r="K751" s="161">
        <v>9</v>
      </c>
      <c r="L751" s="161" t="s">
        <v>46</v>
      </c>
      <c r="Z751" s="163">
        <v>149</v>
      </c>
      <c r="AA751" s="163">
        <v>537</v>
      </c>
      <c r="AB751" s="163">
        <v>489</v>
      </c>
      <c r="AC751" s="163">
        <v>123</v>
      </c>
      <c r="AD751" s="163">
        <v>79</v>
      </c>
      <c r="AE751" s="163">
        <v>25</v>
      </c>
      <c r="AF751" s="163">
        <v>1</v>
      </c>
      <c r="AG751" s="163">
        <v>18</v>
      </c>
      <c r="AH751" s="163">
        <v>60</v>
      </c>
      <c r="AI751" s="163">
        <v>64</v>
      </c>
      <c r="AJ751" s="163">
        <v>16</v>
      </c>
      <c r="AK751" s="163">
        <v>2</v>
      </c>
      <c r="AL751" s="163">
        <v>41</v>
      </c>
      <c r="AM751" s="163">
        <v>2</v>
      </c>
      <c r="AN751" s="163">
        <v>140</v>
      </c>
      <c r="AO751" s="163">
        <v>4</v>
      </c>
      <c r="AP751" s="163">
        <v>2</v>
      </c>
      <c r="AQ751" s="163">
        <v>1</v>
      </c>
      <c r="AR751" s="163">
        <v>12</v>
      </c>
      <c r="AS751" s="283">
        <v>7.6350092999999994E-2</v>
      </c>
      <c r="AT751" s="283">
        <v>0.26070763499999999</v>
      </c>
      <c r="AU751" s="283">
        <v>0.35042735000000003</v>
      </c>
      <c r="AV751" s="283">
        <v>0.2991453</v>
      </c>
      <c r="AW751" s="283">
        <v>0.12215909</v>
      </c>
      <c r="AX751" s="283">
        <v>0.50852273000000003</v>
      </c>
      <c r="AY751" s="363">
        <v>117.20099999999999</v>
      </c>
      <c r="AZ751" s="283">
        <v>0.15052684</v>
      </c>
      <c r="BA751" s="283">
        <v>0.50285714199999998</v>
      </c>
      <c r="BB751" s="283">
        <v>0.20285714199999999</v>
      </c>
      <c r="BC751" s="283">
        <v>0.29428571399999998</v>
      </c>
      <c r="BD751" s="164">
        <v>0.31531531499999998</v>
      </c>
      <c r="BE751" s="164">
        <v>0.251533742</v>
      </c>
      <c r="BF751" s="164">
        <v>0.31343283500000002</v>
      </c>
      <c r="BG751" s="164">
        <v>0.41717791399999998</v>
      </c>
      <c r="BH751" s="164">
        <v>0.730610749</v>
      </c>
      <c r="BI751" s="164">
        <v>0.16564417200000001</v>
      </c>
      <c r="BJ751" s="165">
        <v>105.454983151691</v>
      </c>
      <c r="BK751" s="164">
        <v>0.31695893931478097</v>
      </c>
      <c r="BL751" s="165">
        <v>2.93033428282543</v>
      </c>
      <c r="BM751" s="165">
        <v>65.747558748136001</v>
      </c>
      <c r="BN751" s="165">
        <v>100.379638690192</v>
      </c>
      <c r="BO751" s="165">
        <v>0.86900005682241399</v>
      </c>
      <c r="BP751" s="165">
        <v>0.65432508289813995</v>
      </c>
      <c r="BQ751" s="165">
        <v>13.4076771149604</v>
      </c>
      <c r="BR751" s="165">
        <v>0.89810955316826402</v>
      </c>
      <c r="BS751" s="289">
        <v>1.38471445147118</v>
      </c>
      <c r="BT751" s="297"/>
      <c r="BU751" s="284"/>
      <c r="BV751" s="298"/>
      <c r="BW751" s="297"/>
      <c r="BX751" s="297"/>
      <c r="BY751" s="297"/>
      <c r="BZ751" s="297"/>
      <c r="CA751" s="284"/>
      <c r="CB751" s="298"/>
      <c r="CC751" s="297"/>
      <c r="CD751" s="284"/>
      <c r="CE751" s="352"/>
      <c r="CF751" s="298"/>
      <c r="CG751" s="297"/>
      <c r="CH751" s="284"/>
      <c r="CI751" s="352"/>
      <c r="CJ751" s="298"/>
      <c r="CK751" s="297"/>
      <c r="CL751" s="284"/>
      <c r="CM751" s="352"/>
      <c r="CN751" s="298"/>
      <c r="CO751" s="297"/>
      <c r="CP751" s="284"/>
      <c r="CQ751" s="352"/>
      <c r="CR751" s="298"/>
      <c r="CS751" s="297">
        <v>11</v>
      </c>
      <c r="CT751" s="284">
        <v>60</v>
      </c>
      <c r="CU751" s="352">
        <v>0</v>
      </c>
      <c r="CV751" s="352">
        <v>-1</v>
      </c>
      <c r="CW751" s="298">
        <v>0</v>
      </c>
      <c r="CX751" s="297"/>
      <c r="CY751" s="284"/>
      <c r="CZ751" s="352"/>
      <c r="DA751" s="352"/>
      <c r="DB751" s="298"/>
      <c r="DC751" s="297">
        <v>113</v>
      </c>
      <c r="DD751" s="284">
        <v>865.1</v>
      </c>
      <c r="DE751" s="352">
        <v>-2</v>
      </c>
      <c r="DF751" s="352">
        <v>2</v>
      </c>
      <c r="DG751" s="298">
        <v>-1</v>
      </c>
      <c r="DH751" s="320">
        <v>-2</v>
      </c>
      <c r="DI751" s="319">
        <v>-5.3476877212524396</v>
      </c>
      <c r="DP751" s="165"/>
      <c r="DQ751" s="165"/>
      <c r="DR751" s="165"/>
      <c r="ED751" s="165"/>
      <c r="EE751" s="165"/>
      <c r="EF751" s="165"/>
      <c r="EG751" s="165"/>
      <c r="EH751" s="166"/>
      <c r="EI751" s="165"/>
      <c r="EJ751" s="164"/>
      <c r="EK751" s="164"/>
      <c r="EL751" s="283"/>
      <c r="EM751" s="283"/>
      <c r="EN751" s="283"/>
      <c r="EO751" s="283"/>
      <c r="EP751" s="283"/>
      <c r="EQ751" s="283"/>
      <c r="ER751" s="165"/>
      <c r="ES751" s="166"/>
      <c r="ET751" s="166"/>
      <c r="EU751" s="166"/>
      <c r="EV751" s="166"/>
      <c r="EW751" s="166"/>
      <c r="EX751" s="289"/>
    </row>
    <row r="752" spans="1:157" ht="13" customHeight="1">
      <c r="A752" s="160" t="s">
        <v>14</v>
      </c>
      <c r="B752" s="160">
        <v>11108</v>
      </c>
      <c r="C752" s="160">
        <v>17766</v>
      </c>
      <c r="D752" s="160">
        <v>621466</v>
      </c>
      <c r="E752" s="160" t="s">
        <v>345</v>
      </c>
      <c r="G752" s="175"/>
      <c r="H752" s="162" t="s">
        <v>317</v>
      </c>
      <c r="I752" s="162" t="s">
        <v>494</v>
      </c>
      <c r="J752" s="161">
        <v>30</v>
      </c>
      <c r="K752" s="161">
        <v>9</v>
      </c>
      <c r="L752" s="161" t="s">
        <v>46</v>
      </c>
      <c r="Z752" s="163">
        <v>74</v>
      </c>
      <c r="AA752" s="163">
        <v>194</v>
      </c>
      <c r="AB752" s="163">
        <v>158</v>
      </c>
      <c r="AC752" s="163">
        <v>28</v>
      </c>
      <c r="AD752" s="163">
        <v>19</v>
      </c>
      <c r="AE752" s="163">
        <v>4</v>
      </c>
      <c r="AF752" s="163">
        <v>0</v>
      </c>
      <c r="AG752" s="163">
        <v>5</v>
      </c>
      <c r="AH752" s="163">
        <v>16</v>
      </c>
      <c r="AI752" s="163">
        <v>19</v>
      </c>
      <c r="AJ752" s="163">
        <v>1</v>
      </c>
      <c r="AK752" s="163">
        <v>0</v>
      </c>
      <c r="AL752" s="163">
        <v>31</v>
      </c>
      <c r="AM752" s="163">
        <v>0</v>
      </c>
      <c r="AN752" s="163">
        <v>48</v>
      </c>
      <c r="AO752" s="163">
        <v>4</v>
      </c>
      <c r="AP752" s="163">
        <v>1</v>
      </c>
      <c r="AQ752" s="163">
        <v>0</v>
      </c>
      <c r="AR752" s="163">
        <v>5</v>
      </c>
      <c r="AS752" s="283">
        <v>0.15979381400000001</v>
      </c>
      <c r="AT752" s="283">
        <v>0.24742268000000001</v>
      </c>
      <c r="AU752" s="283">
        <v>0.52252251999999999</v>
      </c>
      <c r="AV752" s="283">
        <v>0.18018018</v>
      </c>
      <c r="AW752" s="283">
        <v>8.108108E-2</v>
      </c>
      <c r="AX752" s="283">
        <v>0.39639639999999998</v>
      </c>
      <c r="AY752" s="363">
        <v>110.867</v>
      </c>
      <c r="AZ752" s="283">
        <v>0.11488250999999999</v>
      </c>
      <c r="BA752" s="283">
        <v>0.324324324</v>
      </c>
      <c r="BB752" s="283">
        <v>0.18918918900000001</v>
      </c>
      <c r="BC752" s="283">
        <v>0.486486486</v>
      </c>
      <c r="BD752" s="164">
        <v>0.21698113199999999</v>
      </c>
      <c r="BE752" s="164">
        <v>0.177215189</v>
      </c>
      <c r="BF752" s="164">
        <v>0.324742268</v>
      </c>
      <c r="BG752" s="164">
        <v>0.29746835399999999</v>
      </c>
      <c r="BH752" s="164">
        <v>0.62221062199999999</v>
      </c>
      <c r="BI752" s="164">
        <v>0.120253165</v>
      </c>
      <c r="BJ752" s="165">
        <v>76.557450442702702</v>
      </c>
      <c r="BK752" s="164">
        <v>0.29001115462214599</v>
      </c>
      <c r="BL752" s="165">
        <v>-3.1490749093446202</v>
      </c>
      <c r="BM752" s="165">
        <v>19.544670986875499</v>
      </c>
      <c r="BN752" s="165">
        <v>88.377600799048395</v>
      </c>
      <c r="BO752" s="165">
        <v>0.26446396737246097</v>
      </c>
      <c r="BP752" s="165">
        <v>1.0123848915100001E-2</v>
      </c>
      <c r="BQ752" s="165">
        <v>-1.7215022766704899</v>
      </c>
      <c r="BR752" s="165">
        <v>-2.6861177357587298</v>
      </c>
      <c r="BS752" s="289">
        <v>-0.17779284661370001</v>
      </c>
      <c r="BT752" s="297"/>
      <c r="BU752" s="284"/>
      <c r="BV752" s="298"/>
      <c r="BW752" s="297"/>
      <c r="BX752" s="297"/>
      <c r="BY752" s="297"/>
      <c r="BZ752" s="297"/>
      <c r="CA752" s="284"/>
      <c r="CB752" s="298"/>
      <c r="CC752" s="297">
        <v>1</v>
      </c>
      <c r="CD752" s="284">
        <v>5</v>
      </c>
      <c r="CE752" s="352">
        <v>0</v>
      </c>
      <c r="CF752" s="298">
        <v>-1</v>
      </c>
      <c r="CG752" s="297"/>
      <c r="CH752" s="284"/>
      <c r="CI752" s="352"/>
      <c r="CJ752" s="298"/>
      <c r="CK752" s="297"/>
      <c r="CL752" s="284"/>
      <c r="CM752" s="352"/>
      <c r="CN752" s="298"/>
      <c r="CO752" s="297"/>
      <c r="CP752" s="284"/>
      <c r="CQ752" s="352"/>
      <c r="CR752" s="298"/>
      <c r="CS752" s="297">
        <v>11</v>
      </c>
      <c r="CT752" s="284">
        <v>41</v>
      </c>
      <c r="CU752" s="352">
        <v>-2</v>
      </c>
      <c r="CV752" s="352">
        <v>-1</v>
      </c>
      <c r="CW752" s="298">
        <v>0</v>
      </c>
      <c r="CX752" s="297"/>
      <c r="CY752" s="284"/>
      <c r="CZ752" s="352"/>
      <c r="DA752" s="352"/>
      <c r="DB752" s="298"/>
      <c r="DC752" s="297">
        <v>26</v>
      </c>
      <c r="DD752" s="284">
        <v>160</v>
      </c>
      <c r="DE752" s="352">
        <v>-3</v>
      </c>
      <c r="DF752" s="352">
        <v>-1</v>
      </c>
      <c r="DG752" s="298">
        <v>0</v>
      </c>
      <c r="DH752" s="320">
        <v>-5</v>
      </c>
      <c r="DI752" s="319">
        <v>-5.4866089820861799</v>
      </c>
      <c r="DP752" s="165"/>
      <c r="DQ752" s="165"/>
      <c r="DR752" s="165"/>
      <c r="ED752" s="165"/>
      <c r="EE752" s="165"/>
      <c r="EF752" s="165"/>
      <c r="EG752" s="165"/>
      <c r="EH752" s="166"/>
      <c r="EI752" s="165"/>
      <c r="EJ752" s="164"/>
      <c r="EK752" s="164"/>
      <c r="EL752" s="283"/>
      <c r="EM752" s="283"/>
      <c r="EN752" s="283"/>
      <c r="EO752" s="283"/>
      <c r="EP752" s="283"/>
      <c r="EQ752" s="283"/>
      <c r="ER752" s="165"/>
      <c r="ES752" s="166"/>
      <c r="ET752" s="166"/>
      <c r="EU752" s="166"/>
      <c r="EV752" s="166"/>
      <c r="EW752" s="166"/>
      <c r="EX752" s="289"/>
    </row>
    <row r="753" spans="1:272" ht="13" customHeight="1">
      <c r="A753" s="171" t="s">
        <v>470</v>
      </c>
      <c r="B753" s="317"/>
      <c r="C753" s="317"/>
      <c r="D753" s="317"/>
      <c r="E753" s="171" cm="1">
        <f t="array" ref="E753">SUMPRODUCT(--($A754:$A$2539=A753),--(K754:$K$2539&gt;0))</f>
        <v>37</v>
      </c>
      <c r="F753" s="171"/>
      <c r="G753" s="190"/>
      <c r="H753" s="172"/>
      <c r="I753" s="172"/>
      <c r="J753" s="173"/>
      <c r="K753" s="174">
        <v>0</v>
      </c>
      <c r="L753" s="174"/>
      <c r="M753" s="185"/>
      <c r="N753" s="188"/>
      <c r="O753" s="174"/>
      <c r="P753" s="174"/>
      <c r="Q753" s="174"/>
      <c r="R753" s="174"/>
      <c r="S753" s="174"/>
      <c r="T753" s="174"/>
      <c r="U753" s="174"/>
      <c r="V753" s="174"/>
      <c r="W753" s="174"/>
      <c r="X753" s="174"/>
      <c r="Y753" s="185"/>
      <c r="Z753" s="364" cm="1">
        <f t="array" ref="Z753">SUMPRODUCT(--($A754:$A$2539=$A753),--(Z754:Z$2539))</f>
        <v>2227</v>
      </c>
      <c r="AA753" s="364" cm="1">
        <f t="array" ref="AA753">SUMPRODUCT(--($A754:$A$2539=$A753),--(AA754:AA$2539))</f>
        <v>8228</v>
      </c>
      <c r="AB753" s="364" cm="1">
        <f t="array" ref="AB753">SUMPRODUCT(--($A754:$A$2539=$A753),--(AB754:AB$2539))</f>
        <v>7418</v>
      </c>
      <c r="AC753" s="364" cm="1">
        <f t="array" ref="AC753">SUMPRODUCT(--($A754:$A$2539=$A753),--(AC754:AC$2539))</f>
        <v>1850</v>
      </c>
      <c r="AD753" s="364" cm="1">
        <f t="array" ref="AD753">SUMPRODUCT(--($A754:$A$2539=$A753),--(AD754:AD$2539))</f>
        <v>1227</v>
      </c>
      <c r="AE753" s="364" cm="1">
        <f t="array" ref="AE753">SUMPRODUCT(--($A754:$A$2539=$A753),--(AE754:AE$2539))</f>
        <v>378</v>
      </c>
      <c r="AF753" s="364" cm="1">
        <f t="array" ref="AF753">SUMPRODUCT(--($A754:$A$2539=$A753),--(AF754:AF$2539))</f>
        <v>25</v>
      </c>
      <c r="AG753" s="364" cm="1">
        <f t="array" ref="AG753">SUMPRODUCT(--($A754:$A$2539=$A753),--(AG754:AG$2539))</f>
        <v>220</v>
      </c>
      <c r="AH753" s="364" cm="1">
        <f t="array" ref="AH753">SUMPRODUCT(--($A754:$A$2539=$A753),--(AH754:AH$2539))</f>
        <v>1006</v>
      </c>
      <c r="AI753" s="364" cm="1">
        <f t="array" ref="AI753">SUMPRODUCT(--($A754:$A$2539=$A753),--(AI754:AI$2539))</f>
        <v>893</v>
      </c>
      <c r="AJ753" s="364" cm="1">
        <f t="array" ref="AJ753">SUMPRODUCT(--($A754:$A$2539=$A753),--(AJ754:AJ$2539))</f>
        <v>164</v>
      </c>
      <c r="AK753" s="364" cm="1">
        <f t="array" ref="AK753">SUMPRODUCT(--($A754:$A$2539=$A753),--(AK754:AK$2539))</f>
        <v>49</v>
      </c>
      <c r="AL753" s="364" cm="1">
        <f t="array" ref="AL753">SUMPRODUCT(--($A754:$A$2539=$A753),--(AL754:AL$2539))</f>
        <v>631</v>
      </c>
      <c r="AM753" s="364" cm="1">
        <f t="array" ref="AM753">SUMPRODUCT(--($A754:$A$2539=$A753),--(AM754:AM$2539))</f>
        <v>12</v>
      </c>
      <c r="AN753" s="364" cm="1">
        <f t="array" ref="AN753">SUMPRODUCT(--($A754:$A$2539=$A753),--(AN754:AN$2539))</f>
        <v>1757</v>
      </c>
      <c r="AO753" s="364" cm="1">
        <f t="array" ref="AO753">SUMPRODUCT(--($A754:$A$2539=$A753),--(AO754:AO$2539))</f>
        <v>100</v>
      </c>
      <c r="AP753" s="364" cm="1">
        <f t="array" ref="AP753">SUMPRODUCT(--($A754:$A$2539=$A753),--(AP754:AP$2539))</f>
        <v>44</v>
      </c>
      <c r="AQ753" s="364" cm="1">
        <f t="array" ref="AQ753">SUMPRODUCT(--($A754:$A$2539=$A753),--(AQ754:AQ$2539))</f>
        <v>31</v>
      </c>
      <c r="AR753" s="364" cm="1">
        <f t="array" ref="AR753">SUMPRODUCT(--($A754:$A$2539=$A753),--(AR754:AR$2539))</f>
        <v>134</v>
      </c>
      <c r="AS753" s="365"/>
      <c r="AT753" s="365"/>
      <c r="AU753" s="365"/>
      <c r="AV753" s="365"/>
      <c r="AW753" s="365"/>
      <c r="AX753" s="365"/>
      <c r="AY753" s="366"/>
      <c r="AZ753" s="365"/>
      <c r="BA753" s="365"/>
      <c r="BB753" s="365"/>
      <c r="BC753" s="365"/>
      <c r="BD753" s="367"/>
      <c r="BE753" s="367">
        <f>AC753/AB753</f>
        <v>0.24939336748449717</v>
      </c>
      <c r="BF753" s="367">
        <f>(AC753+AL753+AM753+AO753)/(AA753-AP753-AQ753)</f>
        <v>0.31804243836624557</v>
      </c>
      <c r="BG753" s="367">
        <f>((AC753-AE753-AF753-AG753)+(AE753*2)+(AF753*3)+(AG753*4))/AB753</f>
        <v>0.39606362901051495</v>
      </c>
      <c r="BH753" s="367">
        <f>BF753+BG753</f>
        <v>0.71410606737676052</v>
      </c>
      <c r="BI753" s="367">
        <f>BG753+BH753</f>
        <v>1.1101696963872754</v>
      </c>
      <c r="BJ753" s="367"/>
      <c r="BK753" s="367"/>
      <c r="BL753" s="366"/>
      <c r="BM753" s="366"/>
      <c r="BN753" s="366"/>
      <c r="BO753" s="368"/>
      <c r="BP753" s="368"/>
      <c r="BQ753" s="366"/>
      <c r="BR753" s="369" cm="1">
        <f t="array" ref="BR753">SUMPRODUCT(--($A754:$A$2539=$A753),--(BR754:BR$2539))</f>
        <v>16.023472205425996</v>
      </c>
      <c r="BS753" s="361" cm="1">
        <f t="array" ref="BS753">SUMPRODUCT(--($A754:$A$2539=$A753),--(BS754:BS$2539))</f>
        <v>34.001155146291488</v>
      </c>
      <c r="BT753" s="238"/>
      <c r="BU753" s="239"/>
      <c r="BV753" s="309"/>
      <c r="BW753" s="238"/>
      <c r="BX753" s="238"/>
      <c r="BY753" s="238"/>
      <c r="BZ753" s="238"/>
      <c r="CA753" s="239"/>
      <c r="CB753" s="309"/>
      <c r="CC753" s="238"/>
      <c r="CD753" s="239"/>
      <c r="CE753" s="353"/>
      <c r="CF753" s="309"/>
      <c r="CG753" s="238"/>
      <c r="CH753" s="239"/>
      <c r="CI753" s="353"/>
      <c r="CJ753" s="309"/>
      <c r="CK753" s="238"/>
      <c r="CL753" s="239"/>
      <c r="CM753" s="353"/>
      <c r="CN753" s="309"/>
      <c r="CO753" s="238"/>
      <c r="CP753" s="239"/>
      <c r="CQ753" s="353"/>
      <c r="CR753" s="309"/>
      <c r="CS753" s="299"/>
      <c r="CT753" s="300"/>
      <c r="CU753" s="356"/>
      <c r="CV753" s="356"/>
      <c r="CW753" s="301"/>
      <c r="CX753" s="299"/>
      <c r="CY753" s="300"/>
      <c r="CZ753" s="356"/>
      <c r="DA753" s="356"/>
      <c r="DB753" s="301"/>
      <c r="DC753" s="299"/>
      <c r="DD753" s="300"/>
      <c r="DE753" s="356"/>
      <c r="DF753" s="356"/>
      <c r="DG753" s="301"/>
      <c r="DH753" s="321" cm="1">
        <f t="array" ref="DH753">SUMPRODUCT(--($A754:$A$2539=$A753),--(DH754:DH$2539))</f>
        <v>-27</v>
      </c>
      <c r="DI753" s="381" cm="1">
        <f t="array" ref="DI753">SUMPRODUCT(--($A754:$A$2539=$A753),--(DI754:DI$2539))</f>
        <v>39.198208218440193</v>
      </c>
      <c r="DJ753" s="364" cm="1">
        <f t="array" ref="DJ753">SUMPRODUCT(--($A754:$A$2539=$A753),--(DJ754:DJ$2539))</f>
        <v>433</v>
      </c>
      <c r="DK753" s="364" cm="1">
        <f t="array" ref="DK753">SUMPRODUCT(--($A754:$A$2539=$A753),--(DK754:DK$2539))</f>
        <v>218</v>
      </c>
      <c r="DL753" s="364" cm="1">
        <f t="array" ref="DL753">SUMPRODUCT(--($A754:$A$2539=$A753),--(DL754:DL$2539))</f>
        <v>2</v>
      </c>
      <c r="DM753" s="364" cm="1">
        <f t="array" ref="DM753">SUMPRODUCT(--($A754:$A$2539=$A753),--(DM754:DM$2539))</f>
        <v>90</v>
      </c>
      <c r="DN753" s="364" cm="1">
        <f t="array" ref="DN753">SUMPRODUCT(--($A754:$A$2539=$A753),--(DN754:DN$2539))</f>
        <v>71</v>
      </c>
      <c r="DO753" s="364" cm="1">
        <f t="array" ref="DO753">SUMPRODUCT(--($A754:$A$2539=$A753),--(DO754:DO$2539))</f>
        <v>50</v>
      </c>
      <c r="DP753" s="369" cm="1">
        <f t="array" ref="DP753">SUMPRODUCT(--($A754:$A$2539=$A753),--(DP754:DP$2539))</f>
        <v>1422.4</v>
      </c>
      <c r="DQ753" s="369" cm="1">
        <f t="array" ref="DQ753">SUMPRODUCT(--($A754:$A$2539=$A753),--(DQ754:DQ$2539))</f>
        <v>1186.9999866485582</v>
      </c>
      <c r="DR753" s="369" cm="1">
        <f t="array" ref="DR753">SUMPRODUCT(--($A754:$A$2539=$A753),--(DR754:DR$2539))</f>
        <v>233.29999542236305</v>
      </c>
      <c r="DS753" s="364" cm="1">
        <f t="array" ref="DS753">SUMPRODUCT(--($A754:$A$2539=$A753),--(DS754:DS$2539))</f>
        <v>5935</v>
      </c>
      <c r="DT753" s="364" cm="1">
        <f t="array" ref="DT753">SUMPRODUCT(--($A754:$A$2539=$A753),--(DT754:DT$2539))</f>
        <v>1275</v>
      </c>
      <c r="DU753" s="364" cm="1">
        <f t="array" ref="DU753">SUMPRODUCT(--($A754:$A$2539=$A753),--(DU754:DU$2539))</f>
        <v>613</v>
      </c>
      <c r="DV753" s="364" cm="1">
        <f t="array" ref="DV753">SUMPRODUCT(--($A754:$A$2539=$A753),--(DV754:DV$2539))</f>
        <v>565</v>
      </c>
      <c r="DW753" s="364" cm="1">
        <f t="array" ref="DW753">SUMPRODUCT(--($A754:$A$2539=$A753),--(DW754:DW$2539))</f>
        <v>160</v>
      </c>
      <c r="DX753" s="364" cm="1">
        <f t="array" ref="DX753">SUMPRODUCT(--($A754:$A$2539=$A753),--(DX754:DX$2539))</f>
        <v>444</v>
      </c>
      <c r="DY753" s="364" cm="1">
        <f t="array" ref="DY753">SUMPRODUCT(--($A754:$A$2539=$A753),--(DY754:DY$2539))</f>
        <v>7</v>
      </c>
      <c r="DZ753" s="364" cm="1">
        <f t="array" ref="DZ753">SUMPRODUCT(--($A754:$A$2539=$A753),--(DZ754:DZ$2539))</f>
        <v>63</v>
      </c>
      <c r="EA753" s="364" cm="1">
        <f t="array" ref="EA753">SUMPRODUCT(--($A754:$A$2539=$A753),--(EA754:EA$2539))</f>
        <v>46</v>
      </c>
      <c r="EB753" s="364" cm="1">
        <f t="array" ref="EB753">SUMPRODUCT(--($A754:$A$2539=$A753),--(EB754:EB$2539))</f>
        <v>6</v>
      </c>
      <c r="EC753" s="364" cm="1">
        <f t="array" ref="EC753">SUMPRODUCT(--($A754:$A$2539=$A753),--(EC754:EC$2539))</f>
        <v>1346</v>
      </c>
      <c r="ED753" s="368">
        <f>EC753/DP753*10</f>
        <v>9.4628796400449939</v>
      </c>
      <c r="EE753" s="368">
        <f>DX753/DP753*10</f>
        <v>3.1214848143982001</v>
      </c>
      <c r="EF753" s="368">
        <f>DW753/DP753*10</f>
        <v>1.1248593925759278</v>
      </c>
      <c r="EG753" s="368">
        <f>DX753/DQ753*10</f>
        <v>3.7405223672631567</v>
      </c>
      <c r="EH753" s="371">
        <f>(DT753+DX753+DZ753)/DP753</f>
        <v>1.2528121484814398</v>
      </c>
      <c r="EI753" s="371"/>
      <c r="EJ753" s="367">
        <f>DT753/(DS753-DX753-DY753-DZ753)</f>
        <v>0.23519645821804094</v>
      </c>
      <c r="EK753" s="367"/>
      <c r="EL753" s="372"/>
      <c r="EM753" s="372"/>
      <c r="EN753" s="372"/>
      <c r="EO753" s="372"/>
      <c r="EP753" s="372"/>
      <c r="EQ753" s="372"/>
      <c r="ER753" s="237"/>
      <c r="ES753" s="371"/>
      <c r="ET753" s="371"/>
      <c r="EU753" s="371"/>
      <c r="EV753" s="371"/>
      <c r="EW753" s="371"/>
      <c r="EX753" s="361" cm="1">
        <f t="array" ref="EX753">SUMPRODUCT(--($A754:$A$2539=$A753),--(EX754:EX$2539))</f>
        <v>23.742483225651068</v>
      </c>
    </row>
    <row r="754" spans="1:272" ht="13" customHeight="1">
      <c r="A754" s="160" t="s">
        <v>470</v>
      </c>
      <c r="B754" s="160">
        <v>9124</v>
      </c>
      <c r="C754" s="160">
        <v>10310</v>
      </c>
      <c r="D754" s="160">
        <v>554430</v>
      </c>
      <c r="E754" s="160" t="s">
        <v>13</v>
      </c>
      <c r="G754" s="175"/>
      <c r="H754" s="168" t="s">
        <v>561</v>
      </c>
      <c r="I754" s="169" t="s">
        <v>287</v>
      </c>
      <c r="J754" s="170">
        <v>34</v>
      </c>
      <c r="K754" s="161">
        <v>1</v>
      </c>
      <c r="M754" s="184" t="s">
        <v>837</v>
      </c>
      <c r="Z754" s="163"/>
      <c r="AS754" s="283"/>
      <c r="AT754" s="283"/>
      <c r="AU754" s="283"/>
      <c r="AV754" s="283"/>
      <c r="AW754" s="283"/>
      <c r="AX754" s="283"/>
      <c r="AY754" s="363"/>
      <c r="AZ754" s="283"/>
      <c r="BA754" s="283"/>
      <c r="BB754" s="283"/>
      <c r="BC754" s="283"/>
      <c r="BD754" s="164"/>
      <c r="BE754" s="164"/>
      <c r="BF754" s="164"/>
      <c r="BG754" s="164"/>
      <c r="BH754" s="164"/>
      <c r="BI754" s="164"/>
      <c r="BJ754" s="165"/>
      <c r="BK754" s="164"/>
      <c r="BL754" s="165"/>
      <c r="BM754" s="165"/>
      <c r="BN754" s="165"/>
      <c r="BO754" s="165"/>
      <c r="BP754" s="165"/>
      <c r="BQ754" s="165"/>
      <c r="BR754" s="165"/>
      <c r="BS754" s="289"/>
      <c r="BT754" s="297">
        <v>32</v>
      </c>
      <c r="BU754" s="284">
        <v>200</v>
      </c>
      <c r="BV754" s="298">
        <v>4</v>
      </c>
      <c r="BW754" s="297"/>
      <c r="BX754" s="297"/>
      <c r="BY754" s="297"/>
      <c r="BZ754" s="297"/>
      <c r="CA754" s="284"/>
      <c r="CB754" s="298"/>
      <c r="CC754" s="297"/>
      <c r="CD754" s="284"/>
      <c r="CE754" s="352"/>
      <c r="CF754" s="298"/>
      <c r="CG754" s="297"/>
      <c r="CH754" s="284"/>
      <c r="CI754" s="352"/>
      <c r="CJ754" s="298"/>
      <c r="CK754" s="297"/>
      <c r="CL754" s="284"/>
      <c r="CM754" s="352"/>
      <c r="CN754" s="298"/>
      <c r="CO754" s="297"/>
      <c r="CP754" s="284"/>
      <c r="CQ754" s="352"/>
      <c r="CR754" s="298"/>
      <c r="CS754" s="297"/>
      <c r="CT754" s="284"/>
      <c r="CU754" s="352"/>
      <c r="CV754" s="352"/>
      <c r="CW754" s="298"/>
      <c r="CX754" s="297"/>
      <c r="CY754" s="284"/>
      <c r="CZ754" s="352"/>
      <c r="DA754" s="352"/>
      <c r="DB754" s="298"/>
      <c r="DC754" s="297"/>
      <c r="DD754" s="284"/>
      <c r="DE754" s="352"/>
      <c r="DF754" s="352"/>
      <c r="DG754" s="298"/>
      <c r="DH754" s="320">
        <v>4</v>
      </c>
      <c r="DI754" s="319">
        <v>0</v>
      </c>
      <c r="DJ754" s="163">
        <v>32</v>
      </c>
      <c r="DK754" s="163">
        <v>32</v>
      </c>
      <c r="DL754" s="163">
        <v>0</v>
      </c>
      <c r="DM754" s="163">
        <v>16</v>
      </c>
      <c r="DN754" s="163">
        <v>7</v>
      </c>
      <c r="DO754" s="163">
        <v>0</v>
      </c>
      <c r="DP754" s="165">
        <v>200</v>
      </c>
      <c r="DQ754" s="165">
        <v>200</v>
      </c>
      <c r="DR754" s="165"/>
      <c r="DS754" s="163">
        <v>787</v>
      </c>
      <c r="DT754" s="163">
        <v>139</v>
      </c>
      <c r="DU754" s="163">
        <v>62</v>
      </c>
      <c r="DV754" s="163">
        <v>57</v>
      </c>
      <c r="DW754" s="163">
        <v>20</v>
      </c>
      <c r="DX754" s="163">
        <v>52</v>
      </c>
      <c r="DY754" s="163">
        <v>0</v>
      </c>
      <c r="DZ754" s="163">
        <v>8</v>
      </c>
      <c r="EA754" s="163">
        <v>8</v>
      </c>
      <c r="EB754" s="163">
        <v>0</v>
      </c>
      <c r="EC754" s="163">
        <v>224</v>
      </c>
      <c r="ED754" s="165">
        <v>10.08</v>
      </c>
      <c r="EE754" s="165">
        <v>2.34</v>
      </c>
      <c r="EF754" s="165">
        <v>0.9</v>
      </c>
      <c r="EG754" s="165">
        <v>6.2549999999999999</v>
      </c>
      <c r="EH754" s="166">
        <v>0.95499999999999996</v>
      </c>
      <c r="EI754" s="165">
        <v>74.152908937507803</v>
      </c>
      <c r="EJ754" s="164">
        <v>0.19119669876203499</v>
      </c>
      <c r="EK754" s="164">
        <v>0.24637681159420199</v>
      </c>
      <c r="EL754" s="283">
        <v>0.42599999999999999</v>
      </c>
      <c r="EM754" s="283">
        <v>0.184</v>
      </c>
      <c r="EN754" s="283">
        <v>0.39</v>
      </c>
      <c r="EO754" s="283">
        <v>8.3499009999999999E-2</v>
      </c>
      <c r="EP754" s="283">
        <v>0.33200795</v>
      </c>
      <c r="EQ754" s="283">
        <v>0.12914540999999999</v>
      </c>
      <c r="ER754" s="165">
        <v>0.77262606720882299</v>
      </c>
      <c r="ES754" s="166">
        <v>2.5649999999999999</v>
      </c>
      <c r="ET754" s="166">
        <v>2.81</v>
      </c>
      <c r="EU754" s="166">
        <v>3.12668863296508</v>
      </c>
      <c r="EV754" s="166">
        <v>3.3009911707043602</v>
      </c>
      <c r="EW754" s="166">
        <v>3.3171980181124998</v>
      </c>
      <c r="EX754" s="289">
        <v>5.4274206161498997</v>
      </c>
    </row>
    <row r="755" spans="1:272" ht="13" customHeight="1">
      <c r="A755" s="200" t="s">
        <v>470</v>
      </c>
      <c r="B755" s="200">
        <v>11706</v>
      </c>
      <c r="C755" s="200">
        <v>20778</v>
      </c>
      <c r="D755" s="200">
        <v>650911</v>
      </c>
      <c r="E755" s="200" t="s">
        <v>13</v>
      </c>
      <c r="G755" s="175"/>
      <c r="H755" s="206" t="s">
        <v>615</v>
      </c>
      <c r="I755" s="206" t="s">
        <v>2458</v>
      </c>
      <c r="J755" s="175">
        <v>27</v>
      </c>
      <c r="K755" s="175">
        <v>1</v>
      </c>
      <c r="L755" s="175"/>
      <c r="M755" s="210" t="s">
        <v>46</v>
      </c>
      <c r="N755" s="211"/>
      <c r="O755" s="175"/>
      <c r="P755" s="175"/>
      <c r="Q755" s="175"/>
      <c r="R755" s="175"/>
      <c r="S755" s="175"/>
      <c r="T755" s="175"/>
      <c r="U755" s="175"/>
      <c r="V755" s="175"/>
      <c r="W755" s="175"/>
      <c r="X755" s="175"/>
      <c r="Y755" s="210"/>
      <c r="Z755" s="163"/>
      <c r="AS755" s="283"/>
      <c r="AT755" s="283"/>
      <c r="AU755" s="283"/>
      <c r="AV755" s="283"/>
      <c r="AW755" s="283"/>
      <c r="AX755" s="283"/>
      <c r="AY755" s="363"/>
      <c r="AZ755" s="283"/>
      <c r="BA755" s="283"/>
      <c r="BB755" s="283"/>
      <c r="BC755" s="283"/>
      <c r="BD755" s="164"/>
      <c r="BE755" s="164"/>
      <c r="BF755" s="164"/>
      <c r="BG755" s="164"/>
      <c r="BH755" s="164"/>
      <c r="BI755" s="164"/>
      <c r="BJ755" s="165"/>
      <c r="BK755" s="164"/>
      <c r="BL755" s="165"/>
      <c r="BM755" s="165"/>
      <c r="BN755" s="165"/>
      <c r="BO755" s="165"/>
      <c r="BP755" s="165"/>
      <c r="BQ755" s="165"/>
      <c r="BR755" s="165"/>
      <c r="BS755" s="289"/>
      <c r="BT755" s="297">
        <v>31</v>
      </c>
      <c r="BU755" s="284">
        <v>181.2</v>
      </c>
      <c r="BV755" s="298">
        <v>3</v>
      </c>
      <c r="BW755" s="297"/>
      <c r="BX755" s="297"/>
      <c r="BY755" s="297"/>
      <c r="BZ755" s="297"/>
      <c r="CA755" s="284"/>
      <c r="CB755" s="298"/>
      <c r="CC755" s="297"/>
      <c r="CD755" s="284"/>
      <c r="CE755" s="352"/>
      <c r="CF755" s="298"/>
      <c r="CG755" s="297"/>
      <c r="CH755" s="284"/>
      <c r="CI755" s="352"/>
      <c r="CJ755" s="298"/>
      <c r="CK755" s="297"/>
      <c r="CL755" s="284"/>
      <c r="CM755" s="352"/>
      <c r="CN755" s="298"/>
      <c r="CO755" s="297"/>
      <c r="CP755" s="284"/>
      <c r="CQ755" s="352"/>
      <c r="CR755" s="298"/>
      <c r="CS755" s="297"/>
      <c r="CT755" s="284"/>
      <c r="CU755" s="352"/>
      <c r="CV755" s="352"/>
      <c r="CW755" s="298"/>
      <c r="CX755" s="297"/>
      <c r="CY755" s="284"/>
      <c r="CZ755" s="352"/>
      <c r="DA755" s="352"/>
      <c r="DB755" s="298"/>
      <c r="DC755" s="297"/>
      <c r="DD755" s="284"/>
      <c r="DE755" s="352"/>
      <c r="DF755" s="352"/>
      <c r="DG755" s="298"/>
      <c r="DH755" s="320">
        <v>3</v>
      </c>
      <c r="DI755" s="319">
        <v>0</v>
      </c>
      <c r="DJ755" s="163">
        <v>31</v>
      </c>
      <c r="DK755" s="163">
        <v>31</v>
      </c>
      <c r="DL755" s="163">
        <v>2</v>
      </c>
      <c r="DM755" s="163">
        <v>11</v>
      </c>
      <c r="DN755" s="163">
        <v>9</v>
      </c>
      <c r="DO755" s="163">
        <v>0</v>
      </c>
      <c r="DP755" s="165">
        <v>181.2</v>
      </c>
      <c r="DQ755" s="165">
        <v>181.19999694824199</v>
      </c>
      <c r="DR755" s="165"/>
      <c r="DS755" s="163">
        <v>754</v>
      </c>
      <c r="DT755" s="163">
        <v>182</v>
      </c>
      <c r="DU755" s="163">
        <v>76</v>
      </c>
      <c r="DV755" s="163">
        <v>67</v>
      </c>
      <c r="DW755" s="163">
        <v>11</v>
      </c>
      <c r="DX755" s="163">
        <v>44</v>
      </c>
      <c r="DY755" s="163">
        <v>0</v>
      </c>
      <c r="DZ755" s="163">
        <v>0</v>
      </c>
      <c r="EA755" s="163">
        <v>7</v>
      </c>
      <c r="EB755" s="163">
        <v>1</v>
      </c>
      <c r="EC755" s="163">
        <v>153</v>
      </c>
      <c r="ED755" s="165">
        <v>7.5798169381975304</v>
      </c>
      <c r="EE755" s="165">
        <v>2.1798166358215099</v>
      </c>
      <c r="EF755" s="165">
        <v>0.54495415895537802</v>
      </c>
      <c r="EG755" s="165">
        <v>9.0165142663526208</v>
      </c>
      <c r="EH755" s="166">
        <v>1.24403676690823</v>
      </c>
      <c r="EI755" s="165">
        <v>96.595754022469194</v>
      </c>
      <c r="EJ755" s="164">
        <v>0.25633802816901402</v>
      </c>
      <c r="EK755" s="164">
        <v>0.31318681318681302</v>
      </c>
      <c r="EL755" s="283">
        <v>0.57377049099999999</v>
      </c>
      <c r="EM755" s="283">
        <v>0.21129326000000001</v>
      </c>
      <c r="EN755" s="283">
        <v>0.214936247</v>
      </c>
      <c r="EO755" s="283">
        <v>5.3859959999999998E-2</v>
      </c>
      <c r="EP755" s="283">
        <v>0.34290843999999998</v>
      </c>
      <c r="EQ755" s="283">
        <v>0.11258041000000001</v>
      </c>
      <c r="ER755" s="165">
        <v>-0.29095046381461998</v>
      </c>
      <c r="ES755" s="166">
        <v>3.31926624091003</v>
      </c>
      <c r="ET755" s="166">
        <v>3.51</v>
      </c>
      <c r="EU755" s="166">
        <v>2.99604642157502</v>
      </c>
      <c r="EV755" s="166">
        <v>3.1910652014619498</v>
      </c>
      <c r="EW755" s="166">
        <v>3.5779992794620399</v>
      </c>
      <c r="EX755" s="289">
        <v>4.6860642433166504</v>
      </c>
    </row>
    <row r="756" spans="1:272" s="167" customFormat="1" ht="13" customHeight="1">
      <c r="A756" s="160" t="s">
        <v>470</v>
      </c>
      <c r="B756" s="160">
        <v>10970</v>
      </c>
      <c r="C756" s="160">
        <v>17874</v>
      </c>
      <c r="D756" s="160">
        <v>641482</v>
      </c>
      <c r="E756" s="160" t="s">
        <v>16</v>
      </c>
      <c r="F756" s="160"/>
      <c r="G756" s="175"/>
      <c r="H756" s="168" t="s">
        <v>1179</v>
      </c>
      <c r="I756" s="169" t="s">
        <v>1180</v>
      </c>
      <c r="J756" s="170">
        <v>29</v>
      </c>
      <c r="K756" s="161">
        <v>1</v>
      </c>
      <c r="L756" s="161"/>
      <c r="M756" s="184" t="s">
        <v>46</v>
      </c>
      <c r="N756" s="187"/>
      <c r="O756" s="161"/>
      <c r="P756" s="161"/>
      <c r="Q756" s="161"/>
      <c r="R756" s="161"/>
      <c r="S756" s="161"/>
      <c r="T756" s="161"/>
      <c r="U756" s="161"/>
      <c r="V756" s="161"/>
      <c r="W756" s="161"/>
      <c r="X756" s="161"/>
      <c r="Y756" s="184"/>
      <c r="Z756" s="163"/>
      <c r="AA756" s="163"/>
      <c r="AB756" s="163"/>
      <c r="AC756" s="163"/>
      <c r="AD756" s="163"/>
      <c r="AE756" s="163"/>
      <c r="AF756" s="163"/>
      <c r="AG756" s="163"/>
      <c r="AH756" s="163"/>
      <c r="AI756" s="163"/>
      <c r="AJ756" s="163"/>
      <c r="AK756" s="163"/>
      <c r="AL756" s="163"/>
      <c r="AM756" s="163"/>
      <c r="AN756" s="163"/>
      <c r="AO756" s="163"/>
      <c r="AP756" s="163"/>
      <c r="AQ756" s="163"/>
      <c r="AR756" s="163"/>
      <c r="AS756" s="283"/>
      <c r="AT756" s="283"/>
      <c r="AU756" s="283"/>
      <c r="AV756" s="283"/>
      <c r="AW756" s="283"/>
      <c r="AX756" s="283"/>
      <c r="AY756" s="363"/>
      <c r="AZ756" s="283"/>
      <c r="BA756" s="283"/>
      <c r="BB756" s="283"/>
      <c r="BC756" s="283"/>
      <c r="BD756" s="164"/>
      <c r="BE756" s="164"/>
      <c r="BF756" s="164"/>
      <c r="BG756" s="164"/>
      <c r="BH756" s="164"/>
      <c r="BI756" s="164"/>
      <c r="BJ756" s="165"/>
      <c r="BK756" s="164"/>
      <c r="BL756" s="165"/>
      <c r="BM756" s="165"/>
      <c r="BN756" s="165"/>
      <c r="BO756" s="165"/>
      <c r="BP756" s="165"/>
      <c r="BQ756" s="165"/>
      <c r="BR756" s="165"/>
      <c r="BS756" s="289"/>
      <c r="BT756" s="297">
        <v>31</v>
      </c>
      <c r="BU756" s="284">
        <v>174.1</v>
      </c>
      <c r="BV756" s="298">
        <v>1</v>
      </c>
      <c r="BW756" s="297"/>
      <c r="BX756" s="297"/>
      <c r="BY756" s="297"/>
      <c r="BZ756" s="297"/>
      <c r="CA756" s="284"/>
      <c r="CB756" s="298"/>
      <c r="CC756" s="297"/>
      <c r="CD756" s="284"/>
      <c r="CE756" s="352"/>
      <c r="CF756" s="298"/>
      <c r="CG756" s="297"/>
      <c r="CH756" s="284"/>
      <c r="CI756" s="352"/>
      <c r="CJ756" s="298"/>
      <c r="CK756" s="297"/>
      <c r="CL756" s="284"/>
      <c r="CM756" s="352"/>
      <c r="CN756" s="298"/>
      <c r="CO756" s="297"/>
      <c r="CP756" s="284"/>
      <c r="CQ756" s="352"/>
      <c r="CR756" s="298"/>
      <c r="CS756" s="297"/>
      <c r="CT756" s="284"/>
      <c r="CU756" s="352"/>
      <c r="CV756" s="352"/>
      <c r="CW756" s="298"/>
      <c r="CX756" s="297"/>
      <c r="CY756" s="284"/>
      <c r="CZ756" s="352"/>
      <c r="DA756" s="352"/>
      <c r="DB756" s="298"/>
      <c r="DC756" s="297"/>
      <c r="DD756" s="284"/>
      <c r="DE756" s="352"/>
      <c r="DF756" s="352"/>
      <c r="DG756" s="298"/>
      <c r="DH756" s="320">
        <v>1</v>
      </c>
      <c r="DI756" s="319">
        <v>0</v>
      </c>
      <c r="DJ756" s="163">
        <v>31</v>
      </c>
      <c r="DK756" s="163">
        <v>30</v>
      </c>
      <c r="DL756" s="163">
        <v>0</v>
      </c>
      <c r="DM756" s="163">
        <v>9</v>
      </c>
      <c r="DN756" s="163">
        <v>10</v>
      </c>
      <c r="DO756" s="163">
        <v>0</v>
      </c>
      <c r="DP756" s="165">
        <v>174.1</v>
      </c>
      <c r="DQ756" s="165">
        <v>170</v>
      </c>
      <c r="DR756" s="165">
        <v>4.0999999046325604</v>
      </c>
      <c r="DS756" s="163">
        <v>710</v>
      </c>
      <c r="DT756" s="163">
        <v>162</v>
      </c>
      <c r="DU756" s="163">
        <v>74</v>
      </c>
      <c r="DV756" s="163">
        <v>73</v>
      </c>
      <c r="DW756" s="163">
        <v>24</v>
      </c>
      <c r="DX756" s="163">
        <v>39</v>
      </c>
      <c r="DY756" s="163">
        <v>0</v>
      </c>
      <c r="DZ756" s="163">
        <v>4</v>
      </c>
      <c r="EA756" s="163">
        <v>2</v>
      </c>
      <c r="EB756" s="163">
        <v>1</v>
      </c>
      <c r="EC756" s="163">
        <v>162</v>
      </c>
      <c r="ED756" s="165">
        <v>8.3632887341794504</v>
      </c>
      <c r="EE756" s="165">
        <v>2.0133843248950498</v>
      </c>
      <c r="EF756" s="165">
        <v>1.2390057383969499</v>
      </c>
      <c r="EG756" s="165">
        <v>8.3632887341794504</v>
      </c>
      <c r="EH756" s="166">
        <v>1.1529636732305</v>
      </c>
      <c r="EI756" s="165">
        <v>92.102818823406494</v>
      </c>
      <c r="EJ756" s="164">
        <v>0.24287856071964001</v>
      </c>
      <c r="EK756" s="164">
        <v>0.28690228690228597</v>
      </c>
      <c r="EL756" s="283">
        <v>0.31062124200000002</v>
      </c>
      <c r="EM756" s="283">
        <v>0.20040080099999999</v>
      </c>
      <c r="EN756" s="283">
        <v>0.48897795500000002</v>
      </c>
      <c r="EO756" s="283">
        <v>7.9207920000000001E-2</v>
      </c>
      <c r="EP756" s="283">
        <v>0.43366336999999999</v>
      </c>
      <c r="EQ756" s="283">
        <v>0.10557699</v>
      </c>
      <c r="ER756" s="165">
        <v>-0.70134081259610304</v>
      </c>
      <c r="ES756" s="166">
        <v>3.76864245429074</v>
      </c>
      <c r="ET756" s="166">
        <v>3.64</v>
      </c>
      <c r="EU756" s="166">
        <v>3.8378167412634299</v>
      </c>
      <c r="EV756" s="166">
        <v>4.1645107804435497</v>
      </c>
      <c r="EW756" s="166">
        <v>4.0155769240414996</v>
      </c>
      <c r="EX756" s="289">
        <v>3.1422899365425101</v>
      </c>
      <c r="EY756" s="291"/>
      <c r="EZ756" s="162"/>
      <c r="FA756" s="162"/>
      <c r="FB756" s="162"/>
      <c r="FC756" s="162"/>
      <c r="FD756" s="162"/>
      <c r="FE756" s="162"/>
      <c r="FF756" s="162"/>
      <c r="FG756" s="162"/>
      <c r="FH756" s="162"/>
      <c r="FI756" s="162"/>
      <c r="FJ756" s="162"/>
      <c r="FK756" s="162"/>
      <c r="FL756" s="162"/>
      <c r="FM756" s="162"/>
      <c r="FN756" s="162"/>
      <c r="FO756" s="162"/>
      <c r="FP756" s="162"/>
      <c r="FQ756" s="162"/>
      <c r="FR756" s="162"/>
      <c r="FS756" s="162"/>
      <c r="FT756" s="162"/>
      <c r="FU756" s="162"/>
      <c r="FV756" s="162"/>
      <c r="FW756" s="162"/>
      <c r="FX756" s="162"/>
      <c r="FY756" s="162"/>
      <c r="FZ756" s="162"/>
      <c r="GA756" s="162"/>
      <c r="GB756" s="162"/>
      <c r="GC756" s="162"/>
      <c r="GD756" s="162"/>
      <c r="GE756" s="162"/>
      <c r="GF756" s="162"/>
      <c r="GG756" s="162"/>
      <c r="GH756" s="162"/>
      <c r="GI756" s="162"/>
      <c r="GJ756" s="162"/>
      <c r="GK756" s="162"/>
      <c r="GL756" s="162"/>
      <c r="GM756" s="162"/>
      <c r="GN756" s="162"/>
      <c r="GO756" s="162"/>
      <c r="GP756" s="162"/>
      <c r="GQ756" s="162"/>
      <c r="GR756" s="162"/>
      <c r="GS756" s="162"/>
      <c r="GT756" s="162"/>
      <c r="GU756" s="162"/>
      <c r="GV756" s="162"/>
      <c r="GW756" s="162"/>
      <c r="GX756" s="162"/>
      <c r="GY756" s="162"/>
      <c r="GZ756" s="162"/>
      <c r="HA756" s="162"/>
      <c r="HB756" s="162"/>
      <c r="HC756" s="162"/>
      <c r="HD756" s="162"/>
      <c r="HE756" s="162"/>
      <c r="HF756" s="162"/>
      <c r="HG756" s="162"/>
      <c r="HH756" s="162"/>
      <c r="HI756" s="162"/>
      <c r="HJ756" s="162"/>
      <c r="HK756" s="162"/>
      <c r="HL756" s="162"/>
      <c r="HM756" s="162"/>
      <c r="HN756" s="162"/>
      <c r="HO756" s="162"/>
      <c r="HP756" s="162"/>
      <c r="HQ756" s="162"/>
      <c r="HR756" s="162"/>
      <c r="HS756" s="162"/>
      <c r="HT756" s="162"/>
      <c r="HU756" s="162"/>
      <c r="HV756" s="162"/>
      <c r="HW756" s="162"/>
      <c r="HX756" s="162"/>
      <c r="HY756" s="162"/>
      <c r="HZ756" s="162"/>
      <c r="IA756" s="162"/>
      <c r="IB756" s="162"/>
      <c r="IC756" s="162"/>
      <c r="ID756" s="162"/>
      <c r="IE756" s="162"/>
      <c r="IF756" s="162"/>
      <c r="IG756" s="162"/>
      <c r="IH756" s="162"/>
      <c r="II756" s="162"/>
      <c r="IJ756" s="162"/>
      <c r="IK756" s="162"/>
      <c r="IL756" s="162"/>
      <c r="IM756" s="162"/>
      <c r="IN756" s="162"/>
      <c r="IO756" s="162"/>
      <c r="IP756" s="162"/>
      <c r="IQ756" s="162"/>
      <c r="IR756" s="162"/>
      <c r="IS756" s="162"/>
      <c r="IT756" s="162"/>
      <c r="IU756" s="162"/>
      <c r="IV756" s="162"/>
      <c r="IW756" s="162"/>
      <c r="IX756" s="162"/>
      <c r="IY756" s="162"/>
      <c r="IZ756" s="162"/>
      <c r="JA756" s="162"/>
      <c r="JB756" s="162"/>
      <c r="JC756" s="162"/>
      <c r="JD756" s="162"/>
      <c r="JE756" s="162"/>
      <c r="JF756" s="162"/>
      <c r="JG756" s="162"/>
      <c r="JH756" s="162"/>
      <c r="JI756" s="162"/>
      <c r="JJ756" s="162"/>
      <c r="JK756" s="162"/>
      <c r="JL756" s="162"/>
    </row>
    <row r="757" spans="1:272" ht="13" customHeight="1">
      <c r="A757" s="160" t="s">
        <v>470</v>
      </c>
      <c r="B757" s="160">
        <v>10946</v>
      </c>
      <c r="C757" s="160">
        <v>18138</v>
      </c>
      <c r="D757" s="160">
        <v>664854</v>
      </c>
      <c r="E757" s="160" t="s">
        <v>276</v>
      </c>
      <c r="G757" s="175"/>
      <c r="H757" s="168" t="s">
        <v>1131</v>
      </c>
      <c r="I757" s="169" t="s">
        <v>549</v>
      </c>
      <c r="J757" s="170">
        <v>29</v>
      </c>
      <c r="K757" s="161">
        <v>1</v>
      </c>
      <c r="M757" s="184" t="s">
        <v>837</v>
      </c>
      <c r="Z757" s="163"/>
      <c r="AS757" s="283"/>
      <c r="AT757" s="283"/>
      <c r="AU757" s="283"/>
      <c r="AV757" s="283"/>
      <c r="AW757" s="283"/>
      <c r="AX757" s="283"/>
      <c r="AY757" s="363"/>
      <c r="AZ757" s="283"/>
      <c r="BA757" s="283"/>
      <c r="BB757" s="283"/>
      <c r="BC757" s="283"/>
      <c r="BD757" s="164"/>
      <c r="BE757" s="164"/>
      <c r="BF757" s="164"/>
      <c r="BG757" s="164"/>
      <c r="BH757" s="164"/>
      <c r="BI757" s="164"/>
      <c r="BJ757" s="165"/>
      <c r="BK757" s="164"/>
      <c r="BL757" s="165"/>
      <c r="BM757" s="165"/>
      <c r="BN757" s="165"/>
      <c r="BO757" s="165"/>
      <c r="BP757" s="165"/>
      <c r="BQ757" s="165"/>
      <c r="BR757" s="165"/>
      <c r="BS757" s="289"/>
      <c r="BT757" s="297">
        <v>65</v>
      </c>
      <c r="BU757" s="284">
        <v>66.099999999999994</v>
      </c>
      <c r="BV757" s="298">
        <v>0</v>
      </c>
      <c r="BW757" s="297"/>
      <c r="BX757" s="297"/>
      <c r="BY757" s="297"/>
      <c r="BZ757" s="297"/>
      <c r="CA757" s="284"/>
      <c r="CB757" s="298"/>
      <c r="CC757" s="297"/>
      <c r="CD757" s="284"/>
      <c r="CE757" s="352"/>
      <c r="CF757" s="298"/>
      <c r="CG757" s="297"/>
      <c r="CH757" s="284"/>
      <c r="CI757" s="352"/>
      <c r="CJ757" s="298"/>
      <c r="CK757" s="297"/>
      <c r="CL757" s="284"/>
      <c r="CM757" s="352"/>
      <c r="CN757" s="298"/>
      <c r="CO757" s="297"/>
      <c r="CP757" s="284"/>
      <c r="CQ757" s="352"/>
      <c r="CR757" s="298"/>
      <c r="CS757" s="297"/>
      <c r="CT757" s="284"/>
      <c r="CU757" s="352"/>
      <c r="CV757" s="352"/>
      <c r="CW757" s="298"/>
      <c r="CX757" s="297"/>
      <c r="CY757" s="284"/>
      <c r="CZ757" s="352"/>
      <c r="DA757" s="352"/>
      <c r="DB757" s="298"/>
      <c r="DC757" s="297"/>
      <c r="DD757" s="284"/>
      <c r="DE757" s="352"/>
      <c r="DF757" s="352"/>
      <c r="DG757" s="298"/>
      <c r="DH757" s="320">
        <v>0</v>
      </c>
      <c r="DI757" s="319">
        <v>0</v>
      </c>
      <c r="DJ757" s="163">
        <v>65</v>
      </c>
      <c r="DK757" s="163">
        <v>0</v>
      </c>
      <c r="DL757" s="163">
        <v>0</v>
      </c>
      <c r="DM757" s="163">
        <v>7</v>
      </c>
      <c r="DN757" s="163">
        <v>4</v>
      </c>
      <c r="DO757" s="163">
        <v>49</v>
      </c>
      <c r="DP757" s="165">
        <v>66.099999999999994</v>
      </c>
      <c r="DQ757" s="165"/>
      <c r="DR757" s="165">
        <v>66.099998474121094</v>
      </c>
      <c r="DS757" s="163">
        <v>266</v>
      </c>
      <c r="DT757" s="163">
        <v>50</v>
      </c>
      <c r="DU757" s="163">
        <v>19</v>
      </c>
      <c r="DV757" s="163">
        <v>15</v>
      </c>
      <c r="DW757" s="163">
        <v>3</v>
      </c>
      <c r="DX757" s="163">
        <v>23</v>
      </c>
      <c r="DY757" s="163">
        <v>3</v>
      </c>
      <c r="DZ757" s="163">
        <v>0</v>
      </c>
      <c r="EA757" s="163">
        <v>1</v>
      </c>
      <c r="EB757" s="163">
        <v>0</v>
      </c>
      <c r="EC757" s="163">
        <v>79</v>
      </c>
      <c r="ED757" s="165">
        <v>10.7185937866972</v>
      </c>
      <c r="EE757" s="165">
        <v>3.1206032543548998</v>
      </c>
      <c r="EF757" s="165">
        <v>0.40703520708976998</v>
      </c>
      <c r="EG757" s="165">
        <v>6.7839201181628397</v>
      </c>
      <c r="EH757" s="166">
        <v>1.10050259694641</v>
      </c>
      <c r="EI757" s="165">
        <v>85.450752729694798</v>
      </c>
      <c r="EJ757" s="164">
        <v>0.20576131687242799</v>
      </c>
      <c r="EK757" s="164">
        <v>0.29192546583850898</v>
      </c>
      <c r="EL757" s="283">
        <v>0.36809815899999998</v>
      </c>
      <c r="EM757" s="283">
        <v>0.220858895</v>
      </c>
      <c r="EN757" s="283">
        <v>0.41104294400000002</v>
      </c>
      <c r="EO757" s="283">
        <v>3.6585369999999999E-2</v>
      </c>
      <c r="EP757" s="283">
        <v>0.34756098000000002</v>
      </c>
      <c r="EQ757" s="283">
        <v>0.17326203000000001</v>
      </c>
      <c r="ER757" s="165">
        <v>0.35700698495073901</v>
      </c>
      <c r="ES757" s="166">
        <v>2.03517603544885</v>
      </c>
      <c r="ET757" s="166">
        <v>2.66</v>
      </c>
      <c r="EU757" s="166">
        <v>2.4129197309469901</v>
      </c>
      <c r="EV757" s="166">
        <v>3.3522823082478101</v>
      </c>
      <c r="EW757" s="166">
        <v>3.0792465891814098</v>
      </c>
      <c r="EX757" s="289">
        <v>2.2832434177398602</v>
      </c>
    </row>
    <row r="758" spans="1:272" ht="13" customHeight="1">
      <c r="A758" s="160" t="s">
        <v>470</v>
      </c>
      <c r="B758" s="200">
        <v>11277</v>
      </c>
      <c r="C758" s="160">
        <v>24492</v>
      </c>
      <c r="D758" s="200">
        <v>680570</v>
      </c>
      <c r="E758" s="200" t="s">
        <v>17</v>
      </c>
      <c r="F758" s="200"/>
      <c r="G758" s="175"/>
      <c r="H758" s="206" t="s">
        <v>165</v>
      </c>
      <c r="I758" s="206" t="s">
        <v>918</v>
      </c>
      <c r="J758" s="200">
        <v>24</v>
      </c>
      <c r="K758" s="175">
        <v>1</v>
      </c>
      <c r="L758" s="175"/>
      <c r="M758" s="210" t="s">
        <v>837</v>
      </c>
      <c r="N758" s="211"/>
      <c r="O758" s="175"/>
      <c r="P758" s="175"/>
      <c r="Q758" s="175"/>
      <c r="R758" s="175"/>
      <c r="S758" s="175"/>
      <c r="T758" s="175"/>
      <c r="U758" s="175"/>
      <c r="V758" s="175"/>
      <c r="W758" s="175"/>
      <c r="X758" s="175"/>
      <c r="Y758" s="210"/>
      <c r="Z758" s="163"/>
      <c r="AS758" s="283"/>
      <c r="AT758" s="283"/>
      <c r="AU758" s="283"/>
      <c r="AV758" s="283"/>
      <c r="AW758" s="283"/>
      <c r="AX758" s="283"/>
      <c r="AY758" s="363"/>
      <c r="AZ758" s="283"/>
      <c r="BA758" s="283"/>
      <c r="BB758" s="283"/>
      <c r="BC758" s="283"/>
      <c r="BD758" s="164"/>
      <c r="BE758" s="164"/>
      <c r="BF758" s="164"/>
      <c r="BG758" s="164"/>
      <c r="BH758" s="164"/>
      <c r="BI758" s="164"/>
      <c r="BJ758" s="165"/>
      <c r="BK758" s="164"/>
      <c r="BL758" s="165"/>
      <c r="BM758" s="165"/>
      <c r="BN758" s="165"/>
      <c r="BO758" s="165"/>
      <c r="BP758" s="165"/>
      <c r="BQ758" s="165"/>
      <c r="BR758" s="165"/>
      <c r="BS758" s="289"/>
      <c r="BT758" s="297">
        <v>20</v>
      </c>
      <c r="BU758" s="284">
        <v>116.2</v>
      </c>
      <c r="BV758" s="298">
        <v>0</v>
      </c>
      <c r="BW758" s="297"/>
      <c r="BX758" s="297"/>
      <c r="BY758" s="297"/>
      <c r="BZ758" s="297"/>
      <c r="CA758" s="284"/>
      <c r="CB758" s="298"/>
      <c r="CC758" s="297"/>
      <c r="CD758" s="284"/>
      <c r="CE758" s="352"/>
      <c r="CF758" s="298"/>
      <c r="CG758" s="297"/>
      <c r="CH758" s="284"/>
      <c r="CI758" s="352"/>
      <c r="CJ758" s="298"/>
      <c r="CK758" s="297"/>
      <c r="CL758" s="284"/>
      <c r="CM758" s="352"/>
      <c r="CN758" s="298"/>
      <c r="CO758" s="297"/>
      <c r="CP758" s="284"/>
      <c r="CQ758" s="352"/>
      <c r="CR758" s="298"/>
      <c r="CS758" s="297"/>
      <c r="CT758" s="284"/>
      <c r="CU758" s="352"/>
      <c r="CV758" s="352"/>
      <c r="CW758" s="298"/>
      <c r="CX758" s="297"/>
      <c r="CY758" s="284"/>
      <c r="CZ758" s="352"/>
      <c r="DA758" s="352"/>
      <c r="DB758" s="298"/>
      <c r="DC758" s="297"/>
      <c r="DD758" s="284"/>
      <c r="DE758" s="352"/>
      <c r="DF758" s="352"/>
      <c r="DG758" s="298"/>
      <c r="DH758" s="320">
        <v>0</v>
      </c>
      <c r="DI758" s="319">
        <v>0</v>
      </c>
      <c r="DJ758" s="163">
        <v>20</v>
      </c>
      <c r="DK758" s="163">
        <v>20</v>
      </c>
      <c r="DL758" s="163">
        <v>0</v>
      </c>
      <c r="DM758" s="163">
        <v>13</v>
      </c>
      <c r="DN758" s="163">
        <v>4</v>
      </c>
      <c r="DO758" s="163">
        <v>0</v>
      </c>
      <c r="DP758" s="165">
        <v>116.2</v>
      </c>
      <c r="DQ758" s="165">
        <v>116.199996948242</v>
      </c>
      <c r="DR758" s="165"/>
      <c r="DS758" s="163">
        <v>491</v>
      </c>
      <c r="DT758" s="163">
        <v>109</v>
      </c>
      <c r="DU758" s="163">
        <v>52</v>
      </c>
      <c r="DV758" s="163">
        <v>50</v>
      </c>
      <c r="DW758" s="163">
        <v>15</v>
      </c>
      <c r="DX758" s="163">
        <v>36</v>
      </c>
      <c r="DY758" s="163">
        <v>0</v>
      </c>
      <c r="DZ758" s="163">
        <v>5</v>
      </c>
      <c r="EA758" s="163">
        <v>6</v>
      </c>
      <c r="EB758" s="163">
        <v>0</v>
      </c>
      <c r="EC758" s="163">
        <v>130</v>
      </c>
      <c r="ED758" s="165">
        <v>10.0285716471769</v>
      </c>
      <c r="EE758" s="165">
        <v>2.7771429176797602</v>
      </c>
      <c r="EF758" s="165">
        <v>1.1571428823665699</v>
      </c>
      <c r="EG758" s="165">
        <v>8.4085716118637404</v>
      </c>
      <c r="EH758" s="166">
        <v>1.2428571699492701</v>
      </c>
      <c r="EI758" s="165">
        <v>99.283829495229199</v>
      </c>
      <c r="EJ758" s="164">
        <v>0.24222222222222201</v>
      </c>
      <c r="EK758" s="164">
        <v>0.30819672131147502</v>
      </c>
      <c r="EL758" s="283">
        <v>0.40625</v>
      </c>
      <c r="EM758" s="283">
        <v>0.21249999999999999</v>
      </c>
      <c r="EN758" s="283">
        <v>0.38124999999999998</v>
      </c>
      <c r="EO758" s="283">
        <v>7.8125E-2</v>
      </c>
      <c r="EP758" s="283">
        <v>0.390625</v>
      </c>
      <c r="EQ758" s="283">
        <v>0.13571047999999999</v>
      </c>
      <c r="ER758" s="165">
        <v>1.03947829359385</v>
      </c>
      <c r="ES758" s="166">
        <v>3.8571429412219</v>
      </c>
      <c r="ET758" s="166">
        <v>3.78</v>
      </c>
      <c r="EU758" s="166">
        <v>3.6638315009447902</v>
      </c>
      <c r="EV758" s="166">
        <v>3.5736329020923998</v>
      </c>
      <c r="EW758" s="166">
        <v>3.6134880056830401</v>
      </c>
      <c r="EX758" s="289">
        <v>1.9592161178588801</v>
      </c>
      <c r="FA758" s="167"/>
    </row>
    <row r="759" spans="1:272" ht="13" customHeight="1">
      <c r="A759" s="160" t="s">
        <v>470</v>
      </c>
      <c r="B759" s="160">
        <v>12665</v>
      </c>
      <c r="C759" s="160">
        <v>25636</v>
      </c>
      <c r="D759" s="160">
        <v>683769</v>
      </c>
      <c r="E759" s="160" t="s">
        <v>213</v>
      </c>
      <c r="G759" s="175"/>
      <c r="H759" s="162" t="s">
        <v>3068</v>
      </c>
      <c r="I759" s="162" t="s">
        <v>163</v>
      </c>
      <c r="J759" s="160">
        <v>26</v>
      </c>
      <c r="K759" s="161">
        <v>1</v>
      </c>
      <c r="Z759" s="163"/>
      <c r="AS759" s="283"/>
      <c r="AT759" s="283"/>
      <c r="AU759" s="283"/>
      <c r="AV759" s="283"/>
      <c r="AW759" s="283"/>
      <c r="AX759" s="283"/>
      <c r="AY759" s="363"/>
      <c r="AZ759" s="283"/>
      <c r="BA759" s="283"/>
      <c r="BB759" s="283"/>
      <c r="BC759" s="283"/>
      <c r="BD759" s="164"/>
      <c r="BE759" s="164"/>
      <c r="BF759" s="164"/>
      <c r="BG759" s="164"/>
      <c r="BH759" s="164"/>
      <c r="BI759" s="164"/>
      <c r="BJ759" s="165"/>
      <c r="BK759" s="164"/>
      <c r="BL759" s="165"/>
      <c r="BM759" s="165"/>
      <c r="BN759" s="165"/>
      <c r="BO759" s="165"/>
      <c r="BP759" s="165"/>
      <c r="BQ759" s="165"/>
      <c r="BR759" s="165"/>
      <c r="BS759" s="289"/>
      <c r="BT759" s="297">
        <v>78</v>
      </c>
      <c r="BU759" s="284">
        <v>74.2</v>
      </c>
      <c r="BV759" s="298">
        <v>2</v>
      </c>
      <c r="BW759" s="297"/>
      <c r="BX759" s="297"/>
      <c r="BY759" s="297"/>
      <c r="BZ759" s="297"/>
      <c r="CA759" s="284"/>
      <c r="CB759" s="298"/>
      <c r="CC759" s="297"/>
      <c r="CD759" s="284"/>
      <c r="CE759" s="352"/>
      <c r="CF759" s="298"/>
      <c r="CG759" s="297"/>
      <c r="CH759" s="284"/>
      <c r="CI759" s="352"/>
      <c r="CJ759" s="298"/>
      <c r="CK759" s="297"/>
      <c r="CL759" s="284"/>
      <c r="CM759" s="352"/>
      <c r="CN759" s="298"/>
      <c r="CO759" s="297"/>
      <c r="CP759" s="284"/>
      <c r="CQ759" s="352"/>
      <c r="CR759" s="298"/>
      <c r="CS759" s="297"/>
      <c r="CT759" s="284"/>
      <c r="CU759" s="352"/>
      <c r="CV759" s="352"/>
      <c r="CW759" s="298"/>
      <c r="CX759" s="297"/>
      <c r="CY759" s="284"/>
      <c r="CZ759" s="352"/>
      <c r="DA759" s="352"/>
      <c r="DB759" s="298"/>
      <c r="DC759" s="297"/>
      <c r="DD759" s="284"/>
      <c r="DE759" s="352"/>
      <c r="DF759" s="352"/>
      <c r="DG759" s="298"/>
      <c r="DH759" s="320">
        <v>2</v>
      </c>
      <c r="DI759" s="319">
        <v>0</v>
      </c>
      <c r="DJ759" s="163">
        <v>78</v>
      </c>
      <c r="DK759" s="163">
        <v>0</v>
      </c>
      <c r="DL759" s="163">
        <v>0</v>
      </c>
      <c r="DM759" s="163">
        <v>6</v>
      </c>
      <c r="DN759" s="163">
        <v>3</v>
      </c>
      <c r="DO759" s="163">
        <v>0</v>
      </c>
      <c r="DP759" s="165">
        <v>74.2</v>
      </c>
      <c r="DQ759" s="165"/>
      <c r="DR759" s="165">
        <v>74.199996948242102</v>
      </c>
      <c r="DS759" s="163">
        <v>278</v>
      </c>
      <c r="DT759" s="163">
        <v>43</v>
      </c>
      <c r="DU759" s="163">
        <v>16</v>
      </c>
      <c r="DV759" s="163">
        <v>13</v>
      </c>
      <c r="DW759" s="163">
        <v>4</v>
      </c>
      <c r="DX759" s="163">
        <v>14</v>
      </c>
      <c r="DY759" s="163">
        <v>1</v>
      </c>
      <c r="DZ759" s="163">
        <v>4</v>
      </c>
      <c r="EA759" s="163">
        <v>2</v>
      </c>
      <c r="EB759" s="163">
        <v>0</v>
      </c>
      <c r="EC759" s="163">
        <v>66</v>
      </c>
      <c r="ED759" s="165">
        <v>7.9553582266886798</v>
      </c>
      <c r="EE759" s="165">
        <v>1.6875002299036601</v>
      </c>
      <c r="EF759" s="165">
        <v>0.48214292282961702</v>
      </c>
      <c r="EG759" s="165">
        <v>5.1830364204183796</v>
      </c>
      <c r="EH759" s="166">
        <v>0.76339296114689403</v>
      </c>
      <c r="EI759" s="165">
        <v>60.982531561096003</v>
      </c>
      <c r="EJ759" s="164">
        <v>0.16538461538461499</v>
      </c>
      <c r="EK759" s="164">
        <v>0.20526315789473601</v>
      </c>
      <c r="EL759" s="283">
        <v>0.38144329799999999</v>
      </c>
      <c r="EM759" s="283">
        <v>0.15463917499999999</v>
      </c>
      <c r="EN759" s="283">
        <v>0.463917525</v>
      </c>
      <c r="EO759" s="283">
        <v>5.6701029999999999E-2</v>
      </c>
      <c r="EP759" s="283">
        <v>0.36597938000000002</v>
      </c>
      <c r="EQ759" s="283">
        <v>0.11534883999999999</v>
      </c>
      <c r="ER759" s="165">
        <v>-0.91870098273044198</v>
      </c>
      <c r="ES759" s="166">
        <v>1.5669644991962499</v>
      </c>
      <c r="ET759" s="166">
        <v>2.68</v>
      </c>
      <c r="EU759" s="166">
        <v>2.8184742998103598</v>
      </c>
      <c r="EV759" s="166">
        <v>3.9446726455027998</v>
      </c>
      <c r="EW759" s="166">
        <v>3.38261395386521</v>
      </c>
      <c r="EX759" s="289">
        <v>1.62873339653015</v>
      </c>
    </row>
    <row r="760" spans="1:272" ht="13" customHeight="1">
      <c r="A760" s="160" t="s">
        <v>470</v>
      </c>
      <c r="B760" s="160">
        <v>11379</v>
      </c>
      <c r="C760" s="160">
        <v>23796</v>
      </c>
      <c r="D760" s="160">
        <v>677960</v>
      </c>
      <c r="E760" s="160" t="s">
        <v>686</v>
      </c>
      <c r="G760" s="175"/>
      <c r="H760" s="162" t="s">
        <v>2521</v>
      </c>
      <c r="I760" s="162" t="s">
        <v>549</v>
      </c>
      <c r="J760" s="161">
        <v>24</v>
      </c>
      <c r="K760" s="161">
        <v>1</v>
      </c>
      <c r="M760" s="184" t="s">
        <v>46</v>
      </c>
      <c r="Z760" s="163"/>
      <c r="AS760" s="283"/>
      <c r="AT760" s="283"/>
      <c r="AU760" s="283"/>
      <c r="AV760" s="283"/>
      <c r="AW760" s="283"/>
      <c r="AX760" s="283"/>
      <c r="AY760" s="363"/>
      <c r="AZ760" s="283"/>
      <c r="BA760" s="283"/>
      <c r="BB760" s="283"/>
      <c r="BC760" s="283"/>
      <c r="BD760" s="164"/>
      <c r="BE760" s="164"/>
      <c r="BF760" s="164"/>
      <c r="BG760" s="164"/>
      <c r="BH760" s="164"/>
      <c r="BI760" s="164"/>
      <c r="BJ760" s="165"/>
      <c r="BK760" s="164"/>
      <c r="BL760" s="165"/>
      <c r="BM760" s="165"/>
      <c r="BN760" s="165"/>
      <c r="BO760" s="165"/>
      <c r="BP760" s="165"/>
      <c r="BQ760" s="165"/>
      <c r="BR760" s="165"/>
      <c r="BS760" s="289"/>
      <c r="BT760" s="297">
        <v>15</v>
      </c>
      <c r="BU760" s="284">
        <v>80.099999999999994</v>
      </c>
      <c r="BV760" s="298">
        <v>1</v>
      </c>
      <c r="BW760" s="297"/>
      <c r="BX760" s="297"/>
      <c r="BY760" s="297"/>
      <c r="BZ760" s="297"/>
      <c r="CA760" s="284"/>
      <c r="CB760" s="298"/>
      <c r="CC760" s="297"/>
      <c r="CD760" s="284"/>
      <c r="CE760" s="352"/>
      <c r="CF760" s="298"/>
      <c r="CG760" s="297"/>
      <c r="CH760" s="284"/>
      <c r="CI760" s="352"/>
      <c r="CJ760" s="298"/>
      <c r="CK760" s="297"/>
      <c r="CL760" s="284"/>
      <c r="CM760" s="352"/>
      <c r="CN760" s="298"/>
      <c r="CO760" s="297"/>
      <c r="CP760" s="284"/>
      <c r="CQ760" s="352"/>
      <c r="CR760" s="298"/>
      <c r="CS760" s="297"/>
      <c r="CT760" s="284"/>
      <c r="CU760" s="352"/>
      <c r="CV760" s="352"/>
      <c r="CW760" s="298"/>
      <c r="CX760" s="297"/>
      <c r="CY760" s="284"/>
      <c r="CZ760" s="352"/>
      <c r="DA760" s="352"/>
      <c r="DB760" s="298"/>
      <c r="DC760" s="297"/>
      <c r="DD760" s="284"/>
      <c r="DE760" s="352"/>
      <c r="DF760" s="352"/>
      <c r="DG760" s="298"/>
      <c r="DH760" s="320">
        <v>1</v>
      </c>
      <c r="DI760" s="319">
        <v>0</v>
      </c>
      <c r="DJ760" s="163">
        <v>16</v>
      </c>
      <c r="DK760" s="163">
        <v>16</v>
      </c>
      <c r="DL760" s="163">
        <v>0</v>
      </c>
      <c r="DM760" s="163">
        <v>5</v>
      </c>
      <c r="DN760" s="163">
        <v>6</v>
      </c>
      <c r="DO760" s="163">
        <v>0</v>
      </c>
      <c r="DP760" s="165">
        <v>86.2</v>
      </c>
      <c r="DQ760" s="165">
        <v>86.199996948242102</v>
      </c>
      <c r="DR760" s="165"/>
      <c r="DS760" s="163">
        <v>367</v>
      </c>
      <c r="DT760" s="163">
        <v>78</v>
      </c>
      <c r="DU760" s="163">
        <v>39</v>
      </c>
      <c r="DV760" s="163">
        <v>35</v>
      </c>
      <c r="DW760" s="163">
        <v>11</v>
      </c>
      <c r="DX760" s="163">
        <v>24</v>
      </c>
      <c r="DY760" s="163">
        <v>1</v>
      </c>
      <c r="DZ760" s="163">
        <v>9</v>
      </c>
      <c r="EA760" s="163">
        <v>2</v>
      </c>
      <c r="EB760" s="163">
        <v>1</v>
      </c>
      <c r="EC760" s="163">
        <v>80</v>
      </c>
      <c r="ED760" s="165">
        <v>8.3076925514717797</v>
      </c>
      <c r="EE760" s="165">
        <v>2.49230776544153</v>
      </c>
      <c r="EF760" s="165">
        <v>1.1423077258273699</v>
      </c>
      <c r="EG760" s="165">
        <v>8.1000002376849896</v>
      </c>
      <c r="EH760" s="166">
        <v>1.1769231114584999</v>
      </c>
      <c r="EI760" s="165">
        <v>91.384578335529497</v>
      </c>
      <c r="EJ760" s="164">
        <v>0.23353293413173601</v>
      </c>
      <c r="EK760" s="164">
        <v>0.27572016460905302</v>
      </c>
      <c r="EL760" s="283">
        <v>0.466135458</v>
      </c>
      <c r="EM760" s="283">
        <v>0.175298804</v>
      </c>
      <c r="EN760" s="283">
        <v>0.358565737</v>
      </c>
      <c r="EO760" s="283">
        <v>8.2677169999999994E-2</v>
      </c>
      <c r="EP760" s="283">
        <v>0.38188976000000002</v>
      </c>
      <c r="EQ760" s="283">
        <v>0.11024734999999999</v>
      </c>
      <c r="ER760" s="165">
        <v>0.34462600359221501</v>
      </c>
      <c r="ES760" s="166">
        <v>3.6346154912688999</v>
      </c>
      <c r="ET760" s="166">
        <v>4.1100000000000003</v>
      </c>
      <c r="EU760" s="166">
        <v>4.1128425068826999</v>
      </c>
      <c r="EV760" s="166">
        <v>4.0331055624900802</v>
      </c>
      <c r="EW760" s="166">
        <v>3.9768225789843399</v>
      </c>
      <c r="EX760" s="289">
        <v>1.0631896257400499</v>
      </c>
    </row>
    <row r="761" spans="1:272" ht="13" customHeight="1">
      <c r="A761" s="160" t="s">
        <v>470</v>
      </c>
      <c r="B761" s="160">
        <v>10011</v>
      </c>
      <c r="C761" s="160">
        <v>15440</v>
      </c>
      <c r="D761" s="160">
        <v>571510</v>
      </c>
      <c r="E761" s="160" t="s">
        <v>213</v>
      </c>
      <c r="G761" s="175"/>
      <c r="H761" s="162" t="s">
        <v>938</v>
      </c>
      <c r="I761" s="162" t="s">
        <v>1635</v>
      </c>
      <c r="J761" s="161">
        <v>33</v>
      </c>
      <c r="K761" s="161">
        <v>1</v>
      </c>
      <c r="M761" s="184" t="s">
        <v>46</v>
      </c>
      <c r="Z761" s="163"/>
      <c r="AS761" s="283"/>
      <c r="AT761" s="283"/>
      <c r="AU761" s="283"/>
      <c r="AV761" s="283"/>
      <c r="AW761" s="283"/>
      <c r="AX761" s="283"/>
      <c r="AY761" s="363"/>
      <c r="AZ761" s="283"/>
      <c r="BA761" s="283"/>
      <c r="BB761" s="283"/>
      <c r="BC761" s="283"/>
      <c r="BD761" s="164"/>
      <c r="BE761" s="164"/>
      <c r="BF761" s="164"/>
      <c r="BG761" s="164"/>
      <c r="BH761" s="164"/>
      <c r="BI761" s="164"/>
      <c r="BJ761" s="165"/>
      <c r="BK761" s="164"/>
      <c r="BL761" s="165"/>
      <c r="BM761" s="165"/>
      <c r="BN761" s="165"/>
      <c r="BO761" s="165"/>
      <c r="BP761" s="165"/>
      <c r="BQ761" s="165"/>
      <c r="BR761" s="165"/>
      <c r="BS761" s="289"/>
      <c r="BT761" s="297">
        <v>8</v>
      </c>
      <c r="BU761" s="284">
        <v>39.200000000000003</v>
      </c>
      <c r="BV761" s="298">
        <v>0</v>
      </c>
      <c r="BW761" s="297"/>
      <c r="BX761" s="297"/>
      <c r="BY761" s="297"/>
      <c r="BZ761" s="297"/>
      <c r="CA761" s="284"/>
      <c r="CB761" s="298"/>
      <c r="CC761" s="297"/>
      <c r="CD761" s="284"/>
      <c r="CE761" s="352"/>
      <c r="CF761" s="298"/>
      <c r="CG761" s="297"/>
      <c r="CH761" s="284"/>
      <c r="CI761" s="352"/>
      <c r="CJ761" s="298"/>
      <c r="CK761" s="297"/>
      <c r="CL761" s="284"/>
      <c r="CM761" s="352"/>
      <c r="CN761" s="298"/>
      <c r="CO761" s="297"/>
      <c r="CP761" s="284"/>
      <c r="CQ761" s="352"/>
      <c r="CR761" s="298"/>
      <c r="CS761" s="297"/>
      <c r="CT761" s="284"/>
      <c r="CU761" s="352"/>
      <c r="CV761" s="352"/>
      <c r="CW761" s="298"/>
      <c r="CX761" s="297"/>
      <c r="CY761" s="284"/>
      <c r="CZ761" s="352"/>
      <c r="DA761" s="352"/>
      <c r="DB761" s="298"/>
      <c r="DC761" s="297"/>
      <c r="DD761" s="284"/>
      <c r="DE761" s="352"/>
      <c r="DF761" s="352"/>
      <c r="DG761" s="298"/>
      <c r="DH761" s="320">
        <v>0</v>
      </c>
      <c r="DI761" s="319">
        <v>0</v>
      </c>
      <c r="DJ761" s="163">
        <v>8</v>
      </c>
      <c r="DK761" s="163">
        <v>8</v>
      </c>
      <c r="DL761" s="163">
        <v>0</v>
      </c>
      <c r="DM761" s="163">
        <v>2</v>
      </c>
      <c r="DN761" s="163">
        <v>2</v>
      </c>
      <c r="DO761" s="163">
        <v>0</v>
      </c>
      <c r="DP761" s="165">
        <v>39.200000000000003</v>
      </c>
      <c r="DQ761" s="165">
        <v>39.200000762939403</v>
      </c>
      <c r="DR761" s="165"/>
      <c r="DS761" s="163">
        <v>166</v>
      </c>
      <c r="DT761" s="163">
        <v>32</v>
      </c>
      <c r="DU761" s="163">
        <v>16</v>
      </c>
      <c r="DV761" s="163">
        <v>12</v>
      </c>
      <c r="DW761" s="163">
        <v>4</v>
      </c>
      <c r="DX761" s="163">
        <v>13</v>
      </c>
      <c r="DY761" s="163">
        <v>0</v>
      </c>
      <c r="DZ761" s="163">
        <v>2</v>
      </c>
      <c r="EA761" s="163">
        <v>0</v>
      </c>
      <c r="EB761" s="163">
        <v>1</v>
      </c>
      <c r="EC761" s="163">
        <v>46</v>
      </c>
      <c r="ED761" s="165">
        <v>10.4369754590571</v>
      </c>
      <c r="EE761" s="165">
        <v>2.9495800210378902</v>
      </c>
      <c r="EF761" s="165">
        <v>0.90756308339627501</v>
      </c>
      <c r="EG761" s="165">
        <v>7.2605046671702</v>
      </c>
      <c r="EH761" s="166">
        <v>1.13445385424534</v>
      </c>
      <c r="EI761" s="165">
        <v>90.624188972331297</v>
      </c>
      <c r="EJ761" s="164">
        <v>0.211920529801324</v>
      </c>
      <c r="EK761" s="164">
        <v>0.27722772277227697</v>
      </c>
      <c r="EL761" s="283">
        <v>0.31428571399999999</v>
      </c>
      <c r="EM761" s="283">
        <v>0.20952380900000001</v>
      </c>
      <c r="EN761" s="283">
        <v>0.47619047599999997</v>
      </c>
      <c r="EO761" s="283">
        <v>6.6666669999999997E-2</v>
      </c>
      <c r="EP761" s="283">
        <v>0.37142857000000001</v>
      </c>
      <c r="EQ761" s="283">
        <v>0.13901345000000001</v>
      </c>
      <c r="ER761" s="165">
        <v>3.2094166853633498E-2</v>
      </c>
      <c r="ES761" s="166">
        <v>2.7226892501888198</v>
      </c>
      <c r="ET761" s="166">
        <v>3.1</v>
      </c>
      <c r="EU761" s="166">
        <v>3.2927390612145699</v>
      </c>
      <c r="EV761" s="166">
        <v>3.88782964589518</v>
      </c>
      <c r="EW761" s="166">
        <v>3.6486226591658499</v>
      </c>
      <c r="EX761" s="289">
        <v>0.88970166444778398</v>
      </c>
    </row>
    <row r="762" spans="1:272" ht="13" customHeight="1">
      <c r="A762" s="160" t="s">
        <v>470</v>
      </c>
      <c r="B762" s="160">
        <v>12500</v>
      </c>
      <c r="C762" s="160">
        <v>24719</v>
      </c>
      <c r="D762" s="160">
        <v>681190</v>
      </c>
      <c r="E762" s="160" t="s">
        <v>2172</v>
      </c>
      <c r="G762" s="175"/>
      <c r="H762" s="162" t="s">
        <v>2371</v>
      </c>
      <c r="I762" s="162" t="s">
        <v>157</v>
      </c>
      <c r="J762" s="160">
        <v>25</v>
      </c>
      <c r="K762" s="161">
        <v>1</v>
      </c>
      <c r="Z762" s="163"/>
      <c r="AS762" s="283"/>
      <c r="AT762" s="283"/>
      <c r="AU762" s="283"/>
      <c r="AV762" s="283"/>
      <c r="AW762" s="283"/>
      <c r="AX762" s="283"/>
      <c r="AY762" s="363"/>
      <c r="AZ762" s="283"/>
      <c r="BA762" s="283"/>
      <c r="BB762" s="283"/>
      <c r="BC762" s="283"/>
      <c r="BD762" s="164"/>
      <c r="BE762" s="164"/>
      <c r="BF762" s="164"/>
      <c r="BG762" s="164"/>
      <c r="BH762" s="164"/>
      <c r="BI762" s="164"/>
      <c r="BJ762" s="165"/>
      <c r="BK762" s="164"/>
      <c r="BL762" s="165"/>
      <c r="BM762" s="165"/>
      <c r="BN762" s="165"/>
      <c r="BO762" s="165"/>
      <c r="BP762" s="165"/>
      <c r="BQ762" s="165"/>
      <c r="BR762" s="165"/>
      <c r="BS762" s="289"/>
      <c r="BT762" s="297">
        <v>20</v>
      </c>
      <c r="BU762" s="284">
        <v>98</v>
      </c>
      <c r="BV762" s="298">
        <v>2</v>
      </c>
      <c r="BW762" s="297"/>
      <c r="BX762" s="297"/>
      <c r="BY762" s="297"/>
      <c r="BZ762" s="297"/>
      <c r="CA762" s="284"/>
      <c r="CB762" s="298"/>
      <c r="CC762" s="297"/>
      <c r="CD762" s="284"/>
      <c r="CE762" s="352"/>
      <c r="CF762" s="298"/>
      <c r="CG762" s="297"/>
      <c r="CH762" s="284"/>
      <c r="CI762" s="352"/>
      <c r="CJ762" s="298"/>
      <c r="CK762" s="297"/>
      <c r="CL762" s="284"/>
      <c r="CM762" s="352"/>
      <c r="CN762" s="298"/>
      <c r="CO762" s="297"/>
      <c r="CP762" s="284"/>
      <c r="CQ762" s="352"/>
      <c r="CR762" s="298"/>
      <c r="CS762" s="297"/>
      <c r="CT762" s="284"/>
      <c r="CU762" s="352"/>
      <c r="CV762" s="352"/>
      <c r="CW762" s="298"/>
      <c r="CX762" s="297"/>
      <c r="CY762" s="284"/>
      <c r="CZ762" s="352"/>
      <c r="DA762" s="352"/>
      <c r="DB762" s="298"/>
      <c r="DC762" s="297"/>
      <c r="DD762" s="284"/>
      <c r="DE762" s="352"/>
      <c r="DF762" s="352"/>
      <c r="DG762" s="298"/>
      <c r="DH762" s="320">
        <v>2</v>
      </c>
      <c r="DI762" s="319">
        <v>0</v>
      </c>
      <c r="DJ762" s="163">
        <v>20</v>
      </c>
      <c r="DK762" s="163">
        <v>20</v>
      </c>
      <c r="DL762" s="163">
        <v>0</v>
      </c>
      <c r="DM762" s="163">
        <v>4</v>
      </c>
      <c r="DN762" s="163">
        <v>7</v>
      </c>
      <c r="DO762" s="163">
        <v>0</v>
      </c>
      <c r="DP762" s="165">
        <v>98</v>
      </c>
      <c r="DQ762" s="165">
        <v>98</v>
      </c>
      <c r="DR762" s="165"/>
      <c r="DS762" s="163">
        <v>431</v>
      </c>
      <c r="DT762" s="163">
        <v>119</v>
      </c>
      <c r="DU762" s="163">
        <v>56</v>
      </c>
      <c r="DV762" s="163">
        <v>53</v>
      </c>
      <c r="DW762" s="163">
        <v>13</v>
      </c>
      <c r="DX762" s="163">
        <v>29</v>
      </c>
      <c r="DY762" s="163">
        <v>1</v>
      </c>
      <c r="DZ762" s="163">
        <v>6</v>
      </c>
      <c r="EA762" s="163">
        <v>5</v>
      </c>
      <c r="EB762" s="163">
        <v>2</v>
      </c>
      <c r="EC762" s="163">
        <v>62</v>
      </c>
      <c r="ED762" s="165">
        <v>5.6938775510203996</v>
      </c>
      <c r="EE762" s="165">
        <v>2.6632653061224398</v>
      </c>
      <c r="EF762" s="165">
        <v>1.1938775510204001</v>
      </c>
      <c r="EG762" s="165">
        <v>10.9285714285714</v>
      </c>
      <c r="EH762" s="166">
        <v>1.5102040816326501</v>
      </c>
      <c r="EI762" s="165">
        <v>117.26285418048001</v>
      </c>
      <c r="EJ762" s="164">
        <v>0.30050505050505</v>
      </c>
      <c r="EK762" s="164">
        <v>0.33021806853582503</v>
      </c>
      <c r="EL762" s="283">
        <v>0.38670694799999999</v>
      </c>
      <c r="EM762" s="283">
        <v>0.23564954599999999</v>
      </c>
      <c r="EN762" s="283">
        <v>0.37764350400000002</v>
      </c>
      <c r="EO762" s="283">
        <v>8.6826349999999997E-2</v>
      </c>
      <c r="EP762" s="283">
        <v>0.39520958</v>
      </c>
      <c r="EQ762" s="283">
        <v>8.0568719999999996E-2</v>
      </c>
      <c r="ER762" s="165">
        <v>0.35520715928194502</v>
      </c>
      <c r="ES762" s="166">
        <v>4.8673469387755102</v>
      </c>
      <c r="ET762" s="166">
        <v>5.89</v>
      </c>
      <c r="EU762" s="166">
        <v>4.6973008778630403</v>
      </c>
      <c r="EV762" s="166">
        <v>4.9015166519855899</v>
      </c>
      <c r="EW762" s="166">
        <v>5.0072140086775603</v>
      </c>
      <c r="EX762" s="289">
        <v>0.755373954772949</v>
      </c>
    </row>
    <row r="763" spans="1:272" ht="13" customHeight="1">
      <c r="A763" s="160" t="s">
        <v>470</v>
      </c>
      <c r="B763" s="160">
        <v>9949</v>
      </c>
      <c r="C763" s="160">
        <v>14843</v>
      </c>
      <c r="D763" s="160">
        <v>547179</v>
      </c>
      <c r="E763" s="160" t="s">
        <v>3331</v>
      </c>
      <c r="G763" s="175"/>
      <c r="H763" s="168" t="s">
        <v>795</v>
      </c>
      <c r="I763" s="169" t="s">
        <v>596</v>
      </c>
      <c r="J763" s="170">
        <v>32</v>
      </c>
      <c r="K763" s="161">
        <v>1</v>
      </c>
      <c r="M763" s="184" t="s">
        <v>837</v>
      </c>
      <c r="Z763" s="163"/>
      <c r="AS763" s="283"/>
      <c r="AT763" s="283"/>
      <c r="AU763" s="283"/>
      <c r="AV763" s="283"/>
      <c r="AW763" s="283"/>
      <c r="AX763" s="283"/>
      <c r="AY763" s="363"/>
      <c r="AZ763" s="283"/>
      <c r="BA763" s="283"/>
      <c r="BB763" s="283"/>
      <c r="BC763" s="283"/>
      <c r="BD763" s="164"/>
      <c r="BE763" s="164"/>
      <c r="BF763" s="164"/>
      <c r="BG763" s="164"/>
      <c r="BH763" s="164"/>
      <c r="BI763" s="164"/>
      <c r="BJ763" s="165"/>
      <c r="BK763" s="164"/>
      <c r="BL763" s="165"/>
      <c r="BM763" s="165"/>
      <c r="BN763" s="165"/>
      <c r="BO763" s="165"/>
      <c r="BP763" s="165"/>
      <c r="BQ763" s="165"/>
      <c r="BR763" s="165"/>
      <c r="BS763" s="289"/>
      <c r="BT763" s="297">
        <v>26</v>
      </c>
      <c r="BU763" s="284">
        <v>130.1</v>
      </c>
      <c r="BV763" s="298">
        <v>2</v>
      </c>
      <c r="BW763" s="297"/>
      <c r="BX763" s="297"/>
      <c r="BY763" s="297"/>
      <c r="BZ763" s="297"/>
      <c r="CA763" s="284"/>
      <c r="CB763" s="298"/>
      <c r="CC763" s="297"/>
      <c r="CD763" s="284"/>
      <c r="CE763" s="352"/>
      <c r="CF763" s="298"/>
      <c r="CG763" s="297"/>
      <c r="CH763" s="284"/>
      <c r="CI763" s="352"/>
      <c r="CJ763" s="298"/>
      <c r="CK763" s="297"/>
      <c r="CL763" s="284"/>
      <c r="CM763" s="352"/>
      <c r="CN763" s="298"/>
      <c r="CO763" s="297"/>
      <c r="CP763" s="284"/>
      <c r="CQ763" s="352"/>
      <c r="CR763" s="298"/>
      <c r="CS763" s="297"/>
      <c r="CT763" s="284"/>
      <c r="CU763" s="352"/>
      <c r="CV763" s="352"/>
      <c r="CW763" s="298"/>
      <c r="CX763" s="297"/>
      <c r="CY763" s="284"/>
      <c r="CZ763" s="352"/>
      <c r="DA763" s="352"/>
      <c r="DB763" s="298"/>
      <c r="DC763" s="297"/>
      <c r="DD763" s="284"/>
      <c r="DE763" s="352"/>
      <c r="DF763" s="352"/>
      <c r="DG763" s="298"/>
      <c r="DH763" s="320">
        <v>2</v>
      </c>
      <c r="DI763" s="319">
        <v>0</v>
      </c>
      <c r="DJ763" s="163">
        <v>26</v>
      </c>
      <c r="DK763" s="163">
        <v>24</v>
      </c>
      <c r="DL763" s="163">
        <v>0</v>
      </c>
      <c r="DM763" s="163">
        <v>7</v>
      </c>
      <c r="DN763" s="163">
        <v>6</v>
      </c>
      <c r="DO763" s="163">
        <v>0</v>
      </c>
      <c r="DP763" s="165">
        <v>130.1</v>
      </c>
      <c r="DQ763" s="165">
        <v>123.399997711181</v>
      </c>
      <c r="DR763" s="165">
        <v>6</v>
      </c>
      <c r="DS763" s="163">
        <v>536</v>
      </c>
      <c r="DT763" s="163">
        <v>101</v>
      </c>
      <c r="DU763" s="163">
        <v>49</v>
      </c>
      <c r="DV763" s="163">
        <v>48</v>
      </c>
      <c r="DW763" s="163">
        <v>17</v>
      </c>
      <c r="DX763" s="163">
        <v>60</v>
      </c>
      <c r="DY763" s="163">
        <v>0</v>
      </c>
      <c r="DZ763" s="163">
        <v>6</v>
      </c>
      <c r="EA763" s="163">
        <v>3</v>
      </c>
      <c r="EB763" s="163">
        <v>0</v>
      </c>
      <c r="EC763" s="163">
        <v>97</v>
      </c>
      <c r="ED763" s="165">
        <v>6.6982099800679604</v>
      </c>
      <c r="EE763" s="165">
        <v>4.1432226680832702</v>
      </c>
      <c r="EF763" s="165">
        <v>1.1739130892902601</v>
      </c>
      <c r="EG763" s="165">
        <v>6.9744248246068397</v>
      </c>
      <c r="EH763" s="166">
        <v>1.2352941658544501</v>
      </c>
      <c r="EI763" s="165">
        <v>98.679669960909905</v>
      </c>
      <c r="EJ763" s="164">
        <v>0.21489361702127599</v>
      </c>
      <c r="EK763" s="164">
        <v>0.235955056179775</v>
      </c>
      <c r="EL763" s="283">
        <v>0.418230563</v>
      </c>
      <c r="EM763" s="283">
        <v>0.17694369900000001</v>
      </c>
      <c r="EN763" s="283">
        <v>0.40482573700000002</v>
      </c>
      <c r="EO763" s="283">
        <v>8.0428949999999999E-2</v>
      </c>
      <c r="EP763" s="283">
        <v>0.39142091000000001</v>
      </c>
      <c r="EQ763" s="283">
        <v>9.1256569999999995E-2</v>
      </c>
      <c r="ER763" s="165">
        <v>1.6918505956639199E-2</v>
      </c>
      <c r="ES763" s="166">
        <v>3.3145781344666201</v>
      </c>
      <c r="ET763" s="166">
        <v>4.58</v>
      </c>
      <c r="EU763" s="166">
        <v>4.8930314113331104</v>
      </c>
      <c r="EV763" s="166">
        <v>4.9492555583128697</v>
      </c>
      <c r="EW763" s="166">
        <v>5.0682236716336204</v>
      </c>
      <c r="EX763" s="289">
        <v>0.728259187191724</v>
      </c>
    </row>
    <row r="764" spans="1:272" ht="13" customHeight="1">
      <c r="A764" s="160" t="s">
        <v>470</v>
      </c>
      <c r="B764" s="160">
        <v>10180</v>
      </c>
      <c r="C764" s="160">
        <v>16207</v>
      </c>
      <c r="D764" s="160">
        <v>605513</v>
      </c>
      <c r="E764" s="160" t="s">
        <v>13</v>
      </c>
      <c r="G764" s="175"/>
      <c r="H764" s="168" t="s">
        <v>1149</v>
      </c>
      <c r="I764" s="169" t="s">
        <v>867</v>
      </c>
      <c r="J764" s="170">
        <v>31</v>
      </c>
      <c r="K764" s="161">
        <v>1</v>
      </c>
      <c r="M764" s="184" t="s">
        <v>837</v>
      </c>
      <c r="Z764" s="163"/>
      <c r="AS764" s="283"/>
      <c r="AT764" s="283"/>
      <c r="AU764" s="283"/>
      <c r="AV764" s="283"/>
      <c r="AW764" s="283"/>
      <c r="AX764" s="283"/>
      <c r="AY764" s="363"/>
      <c r="AZ764" s="283"/>
      <c r="BA764" s="283"/>
      <c r="BB764" s="283"/>
      <c r="BC764" s="283"/>
      <c r="BD764" s="164"/>
      <c r="BE764" s="164"/>
      <c r="BF764" s="164"/>
      <c r="BG764" s="164"/>
      <c r="BH764" s="164"/>
      <c r="BI764" s="164"/>
      <c r="BJ764" s="165"/>
      <c r="BK764" s="164"/>
      <c r="BL764" s="165"/>
      <c r="BM764" s="165"/>
      <c r="BN764" s="165"/>
      <c r="BO764" s="165"/>
      <c r="BP764" s="165"/>
      <c r="BQ764" s="165"/>
      <c r="BR764" s="165"/>
      <c r="BS764" s="289"/>
      <c r="BT764" s="297">
        <v>17</v>
      </c>
      <c r="BU764" s="284">
        <v>54.1</v>
      </c>
      <c r="BV764" s="298">
        <v>-2</v>
      </c>
      <c r="BW764" s="297"/>
      <c r="BX764" s="297"/>
      <c r="BY764" s="297"/>
      <c r="BZ764" s="297"/>
      <c r="CA764" s="284"/>
      <c r="CB764" s="298"/>
      <c r="CC764" s="297"/>
      <c r="CD764" s="284"/>
      <c r="CE764" s="352"/>
      <c r="CF764" s="298"/>
      <c r="CG764" s="297"/>
      <c r="CH764" s="284"/>
      <c r="CI764" s="352"/>
      <c r="CJ764" s="298"/>
      <c r="CK764" s="297"/>
      <c r="CL764" s="284"/>
      <c r="CM764" s="352"/>
      <c r="CN764" s="298"/>
      <c r="CO764" s="297"/>
      <c r="CP764" s="284"/>
      <c r="CQ764" s="352"/>
      <c r="CR764" s="298"/>
      <c r="CS764" s="297"/>
      <c r="CT764" s="284"/>
      <c r="CU764" s="352"/>
      <c r="CV764" s="352"/>
      <c r="CW764" s="298"/>
      <c r="CX764" s="297"/>
      <c r="CY764" s="284"/>
      <c r="CZ764" s="352"/>
      <c r="DA764" s="352"/>
      <c r="DB764" s="298"/>
      <c r="DC764" s="297"/>
      <c r="DD764" s="284"/>
      <c r="DE764" s="352"/>
      <c r="DF764" s="352"/>
      <c r="DG764" s="298"/>
      <c r="DH764" s="320">
        <v>-2</v>
      </c>
      <c r="DI764" s="319">
        <v>0</v>
      </c>
      <c r="DJ764" s="163">
        <v>17</v>
      </c>
      <c r="DK764" s="163">
        <v>7</v>
      </c>
      <c r="DL764" s="163">
        <v>0</v>
      </c>
      <c r="DM764" s="163">
        <v>3</v>
      </c>
      <c r="DN764" s="163">
        <v>0</v>
      </c>
      <c r="DO764" s="163">
        <v>0</v>
      </c>
      <c r="DP764" s="165">
        <v>54.1</v>
      </c>
      <c r="DQ764" s="165">
        <v>35.099998474121001</v>
      </c>
      <c r="DR764" s="165">
        <v>19</v>
      </c>
      <c r="DS764" s="163">
        <v>222</v>
      </c>
      <c r="DT764" s="163">
        <v>37</v>
      </c>
      <c r="DU764" s="163">
        <v>17</v>
      </c>
      <c r="DV764" s="163">
        <v>16</v>
      </c>
      <c r="DW764" s="163">
        <v>6</v>
      </c>
      <c r="DX764" s="163">
        <v>20</v>
      </c>
      <c r="DY764" s="163">
        <v>0</v>
      </c>
      <c r="DZ764" s="163">
        <v>5</v>
      </c>
      <c r="EA764" s="163">
        <v>2</v>
      </c>
      <c r="EB764" s="163">
        <v>0</v>
      </c>
      <c r="EC764" s="163">
        <v>58</v>
      </c>
      <c r="ED764" s="165">
        <v>9.6073621880317592</v>
      </c>
      <c r="EE764" s="165">
        <v>3.3128835131144001</v>
      </c>
      <c r="EF764" s="165">
        <v>0.99386505393432001</v>
      </c>
      <c r="EG764" s="165">
        <v>6.1288344992616404</v>
      </c>
      <c r="EH764" s="166">
        <v>1.0490797791528901</v>
      </c>
      <c r="EI764" s="165">
        <v>81.457923907544895</v>
      </c>
      <c r="EJ764" s="164">
        <v>0.18781725888324799</v>
      </c>
      <c r="EK764" s="164">
        <v>0.233082706766917</v>
      </c>
      <c r="EL764" s="283">
        <v>0.47482014299999997</v>
      </c>
      <c r="EM764" s="283">
        <v>0.16546762500000001</v>
      </c>
      <c r="EN764" s="283">
        <v>0.35971223000000002</v>
      </c>
      <c r="EO764" s="283">
        <v>7.1942450000000005E-2</v>
      </c>
      <c r="EP764" s="283">
        <v>0.41007194000000002</v>
      </c>
      <c r="EQ764" s="283">
        <v>0.10108696</v>
      </c>
      <c r="ER764" s="165">
        <v>0.69803477740075703</v>
      </c>
      <c r="ES764" s="166">
        <v>2.6503068104915202</v>
      </c>
      <c r="ET764" s="166">
        <v>4.0199999999999996</v>
      </c>
      <c r="EU764" s="166">
        <v>3.8476702439941599</v>
      </c>
      <c r="EV764" s="166">
        <v>3.8035952431885098</v>
      </c>
      <c r="EW764" s="166">
        <v>3.6666901063639101</v>
      </c>
      <c r="EX764" s="289">
        <v>0.66778636537492198</v>
      </c>
    </row>
    <row r="765" spans="1:272" ht="13" customHeight="1">
      <c r="A765" s="160" t="s">
        <v>470</v>
      </c>
      <c r="B765" s="160">
        <v>12392</v>
      </c>
      <c r="C765" s="160">
        <v>27552</v>
      </c>
      <c r="D765" s="160">
        <v>668933</v>
      </c>
      <c r="E765" s="160" t="s">
        <v>188</v>
      </c>
      <c r="G765" s="175"/>
      <c r="H765" s="162" t="s">
        <v>3107</v>
      </c>
      <c r="I765" s="162" t="s">
        <v>3108</v>
      </c>
      <c r="J765" s="160">
        <v>26</v>
      </c>
      <c r="K765" s="161">
        <v>1</v>
      </c>
      <c r="M765" s="184" t="s">
        <v>837</v>
      </c>
      <c r="Z765" s="163"/>
      <c r="AS765" s="283"/>
      <c r="AT765" s="283"/>
      <c r="AU765" s="283"/>
      <c r="AV765" s="283"/>
      <c r="AW765" s="283"/>
      <c r="AX765" s="283"/>
      <c r="AY765" s="363"/>
      <c r="AZ765" s="283"/>
      <c r="BA765" s="283"/>
      <c r="BB765" s="283"/>
      <c r="BC765" s="283"/>
      <c r="BD765" s="164"/>
      <c r="BE765" s="164"/>
      <c r="BF765" s="164"/>
      <c r="BG765" s="164"/>
      <c r="BH765" s="164"/>
      <c r="BI765" s="164"/>
      <c r="BJ765" s="165"/>
      <c r="BK765" s="164"/>
      <c r="BL765" s="165"/>
      <c r="BM765" s="165"/>
      <c r="BN765" s="165"/>
      <c r="BO765" s="165"/>
      <c r="BP765" s="165"/>
      <c r="BQ765" s="165"/>
      <c r="BR765" s="165"/>
      <c r="BS765" s="289"/>
      <c r="BT765" s="297">
        <v>15</v>
      </c>
      <c r="BU765" s="284">
        <v>77.099999999999994</v>
      </c>
      <c r="BV765" s="298">
        <v>-1</v>
      </c>
      <c r="BW765" s="297"/>
      <c r="BX765" s="297"/>
      <c r="BY765" s="297"/>
      <c r="BZ765" s="297"/>
      <c r="CA765" s="284"/>
      <c r="CB765" s="298"/>
      <c r="CC765" s="297"/>
      <c r="CD765" s="284"/>
      <c r="CE765" s="352"/>
      <c r="CF765" s="298"/>
      <c r="CG765" s="297"/>
      <c r="CH765" s="284"/>
      <c r="CI765" s="352"/>
      <c r="CJ765" s="298"/>
      <c r="CK765" s="297"/>
      <c r="CL765" s="284"/>
      <c r="CM765" s="352"/>
      <c r="CN765" s="298"/>
      <c r="CO765" s="297"/>
      <c r="CP765" s="284"/>
      <c r="CQ765" s="352"/>
      <c r="CR765" s="298"/>
      <c r="CS765" s="297"/>
      <c r="CT765" s="284"/>
      <c r="CU765" s="352"/>
      <c r="CV765" s="352"/>
      <c r="CW765" s="298"/>
      <c r="CX765" s="297"/>
      <c r="CY765" s="284"/>
      <c r="CZ765" s="352"/>
      <c r="DA765" s="352"/>
      <c r="DB765" s="298"/>
      <c r="DC765" s="297"/>
      <c r="DD765" s="284"/>
      <c r="DE765" s="352"/>
      <c r="DF765" s="352"/>
      <c r="DG765" s="298"/>
      <c r="DH765" s="320">
        <v>-1</v>
      </c>
      <c r="DI765" s="319">
        <v>0</v>
      </c>
      <c r="DJ765" s="163">
        <v>15</v>
      </c>
      <c r="DK765" s="163">
        <v>15</v>
      </c>
      <c r="DL765" s="163">
        <v>0</v>
      </c>
      <c r="DM765" s="163">
        <v>5</v>
      </c>
      <c r="DN765" s="163">
        <v>5</v>
      </c>
      <c r="DO765" s="163">
        <v>0</v>
      </c>
      <c r="DP765" s="165">
        <v>77.099999999999994</v>
      </c>
      <c r="DQ765" s="165">
        <v>77.099998474121094</v>
      </c>
      <c r="DR765" s="165"/>
      <c r="DS765" s="163">
        <v>350</v>
      </c>
      <c r="DT765" s="163">
        <v>89</v>
      </c>
      <c r="DU765" s="163">
        <v>50</v>
      </c>
      <c r="DV765" s="163">
        <v>45</v>
      </c>
      <c r="DW765" s="163">
        <v>11</v>
      </c>
      <c r="DX765" s="163">
        <v>27</v>
      </c>
      <c r="DY765" s="163">
        <v>0</v>
      </c>
      <c r="DZ765" s="163">
        <v>6</v>
      </c>
      <c r="EA765" s="163">
        <v>4</v>
      </c>
      <c r="EB765" s="163">
        <v>0</v>
      </c>
      <c r="EC765" s="163">
        <v>57</v>
      </c>
      <c r="ED765" s="165">
        <v>6.6336211259526898</v>
      </c>
      <c r="EE765" s="165">
        <v>3.1422415859775898</v>
      </c>
      <c r="EF765" s="165">
        <v>1.28017249799087</v>
      </c>
      <c r="EG765" s="165">
        <v>10.3577593019261</v>
      </c>
      <c r="EH765" s="166">
        <v>1.5000000986559701</v>
      </c>
      <c r="EI765" s="165">
        <v>116.47054525852199</v>
      </c>
      <c r="EJ765" s="164">
        <v>0.28075709779179803</v>
      </c>
      <c r="EK765" s="164">
        <v>0.313253012048192</v>
      </c>
      <c r="EL765" s="283">
        <v>0.486381322</v>
      </c>
      <c r="EM765" s="283">
        <v>0.19844357900000001</v>
      </c>
      <c r="EN765" s="283">
        <v>0.31517509700000002</v>
      </c>
      <c r="EO765" s="283">
        <v>7.6923080000000005E-2</v>
      </c>
      <c r="EP765" s="283">
        <v>0.42692308000000001</v>
      </c>
      <c r="EQ765" s="283">
        <v>0.10059613000000001</v>
      </c>
      <c r="ER765" s="165">
        <v>0.50032968655300403</v>
      </c>
      <c r="ES765" s="166">
        <v>5.2370693099626502</v>
      </c>
      <c r="ET765" s="166">
        <v>5.0999999999999996</v>
      </c>
      <c r="EU765" s="166">
        <v>4.82186115561995</v>
      </c>
      <c r="EV765" s="166">
        <v>4.5565230155807104</v>
      </c>
      <c r="EW765" s="166">
        <v>4.6660008744661097</v>
      </c>
      <c r="EX765" s="289">
        <v>0.58387112617492598</v>
      </c>
    </row>
    <row r="766" spans="1:272" ht="13" customHeight="1">
      <c r="A766" s="160" t="s">
        <v>470</v>
      </c>
      <c r="B766" s="160">
        <v>11653</v>
      </c>
      <c r="C766" s="160">
        <v>17170</v>
      </c>
      <c r="D766" s="160">
        <v>642100</v>
      </c>
      <c r="E766" s="160" t="s">
        <v>598</v>
      </c>
      <c r="G766" s="175"/>
      <c r="H766" s="162" t="s">
        <v>1906</v>
      </c>
      <c r="I766" s="162" t="s">
        <v>1907</v>
      </c>
      <c r="J766" s="161">
        <v>29</v>
      </c>
      <c r="K766" s="161">
        <v>1</v>
      </c>
      <c r="M766" s="184" t="s">
        <v>46</v>
      </c>
      <c r="Z766" s="163"/>
      <c r="AS766" s="283"/>
      <c r="AT766" s="283"/>
      <c r="AU766" s="283"/>
      <c r="AV766" s="283"/>
      <c r="AW766" s="283"/>
      <c r="AX766" s="283"/>
      <c r="AY766" s="363"/>
      <c r="AZ766" s="283"/>
      <c r="BA766" s="283"/>
      <c r="BB766" s="283"/>
      <c r="BC766" s="283"/>
      <c r="BD766" s="164"/>
      <c r="BE766" s="164"/>
      <c r="BF766" s="164"/>
      <c r="BG766" s="164"/>
      <c r="BH766" s="164"/>
      <c r="BI766" s="164"/>
      <c r="BJ766" s="165"/>
      <c r="BK766" s="164"/>
      <c r="BL766" s="165"/>
      <c r="BM766" s="165"/>
      <c r="BN766" s="165"/>
      <c r="BO766" s="165"/>
      <c r="BP766" s="165"/>
      <c r="BQ766" s="165"/>
      <c r="BR766" s="165"/>
      <c r="BS766" s="289"/>
      <c r="BT766" s="297">
        <v>28</v>
      </c>
      <c r="BU766" s="284">
        <v>22.2</v>
      </c>
      <c r="BV766" s="298">
        <v>-1</v>
      </c>
      <c r="BW766" s="297"/>
      <c r="BX766" s="297"/>
      <c r="BY766" s="297"/>
      <c r="BZ766" s="297"/>
      <c r="CA766" s="284"/>
      <c r="CB766" s="298"/>
      <c r="CC766" s="297"/>
      <c r="CD766" s="284"/>
      <c r="CE766" s="352"/>
      <c r="CF766" s="298"/>
      <c r="CG766" s="297"/>
      <c r="CH766" s="284"/>
      <c r="CI766" s="352"/>
      <c r="CJ766" s="298"/>
      <c r="CK766" s="297"/>
      <c r="CL766" s="284"/>
      <c r="CM766" s="352"/>
      <c r="CN766" s="298"/>
      <c r="CO766" s="297"/>
      <c r="CP766" s="284"/>
      <c r="CQ766" s="352"/>
      <c r="CR766" s="298"/>
      <c r="CS766" s="297"/>
      <c r="CT766" s="284"/>
      <c r="CU766" s="352"/>
      <c r="CV766" s="352"/>
      <c r="CW766" s="298"/>
      <c r="CX766" s="297"/>
      <c r="CY766" s="284"/>
      <c r="CZ766" s="352"/>
      <c r="DA766" s="352"/>
      <c r="DB766" s="298"/>
      <c r="DC766" s="297"/>
      <c r="DD766" s="284"/>
      <c r="DE766" s="352"/>
      <c r="DF766" s="352"/>
      <c r="DG766" s="298"/>
      <c r="DH766" s="320">
        <v>-1</v>
      </c>
      <c r="DI766" s="319">
        <v>0</v>
      </c>
      <c r="DJ766" s="163">
        <v>29</v>
      </c>
      <c r="DK766" s="163">
        <v>0</v>
      </c>
      <c r="DL766" s="163">
        <v>0</v>
      </c>
      <c r="DM766" s="163">
        <v>0</v>
      </c>
      <c r="DN766" s="163">
        <v>2</v>
      </c>
      <c r="DO766" s="163">
        <v>0</v>
      </c>
      <c r="DP766" s="165">
        <v>23.2</v>
      </c>
      <c r="DQ766" s="165"/>
      <c r="DR766" s="165">
        <v>23.2000007629394</v>
      </c>
      <c r="DS766" s="163">
        <v>104</v>
      </c>
      <c r="DT766" s="163">
        <v>19</v>
      </c>
      <c r="DU766" s="163">
        <v>15</v>
      </c>
      <c r="DV766" s="163">
        <v>15</v>
      </c>
      <c r="DW766" s="163">
        <v>2</v>
      </c>
      <c r="DX766" s="163">
        <v>14</v>
      </c>
      <c r="DY766" s="163">
        <v>1</v>
      </c>
      <c r="DZ766" s="163">
        <v>2</v>
      </c>
      <c r="EA766" s="163">
        <v>1</v>
      </c>
      <c r="EB766" s="163">
        <v>0</v>
      </c>
      <c r="EC766" s="163">
        <v>33</v>
      </c>
      <c r="ED766" s="165">
        <v>12.549299145899701</v>
      </c>
      <c r="EE766" s="165">
        <v>5.3239450921999101</v>
      </c>
      <c r="EF766" s="165">
        <v>0.76056358459998696</v>
      </c>
      <c r="EG766" s="165">
        <v>7.2253540536998804</v>
      </c>
      <c r="EH766" s="166">
        <v>1.39436657176664</v>
      </c>
      <c r="EI766" s="165">
        <v>111.3869367393</v>
      </c>
      <c r="EJ766" s="164">
        <v>0.21590909090909</v>
      </c>
      <c r="EK766" s="164">
        <v>0.320754716981132</v>
      </c>
      <c r="EL766" s="283">
        <v>0.396226415</v>
      </c>
      <c r="EM766" s="283">
        <v>0.16981131999999999</v>
      </c>
      <c r="EN766" s="283">
        <v>0.43396226399999999</v>
      </c>
      <c r="EO766" s="283">
        <v>7.2727269999999997E-2</v>
      </c>
      <c r="EP766" s="283">
        <v>0.36363635999999999</v>
      </c>
      <c r="EQ766" s="283">
        <v>0.13475176999999999</v>
      </c>
      <c r="ER766" s="165">
        <v>4.9476345190983602E-2</v>
      </c>
      <c r="ES766" s="166">
        <v>5.7042268844999002</v>
      </c>
      <c r="ET766" s="166">
        <v>3.32</v>
      </c>
      <c r="EU766" s="166">
        <v>3.5047168927872998</v>
      </c>
      <c r="EV766" s="166">
        <v>3.87563609830358</v>
      </c>
      <c r="EW766" s="166">
        <v>3.4843340752562599</v>
      </c>
      <c r="EX766" s="289">
        <v>0.19888222217559801</v>
      </c>
    </row>
    <row r="767" spans="1:272" ht="13" customHeight="1">
      <c r="A767" s="160" t="s">
        <v>470</v>
      </c>
      <c r="B767" s="160">
        <v>10325</v>
      </c>
      <c r="C767" s="160">
        <v>16727</v>
      </c>
      <c r="D767" s="160">
        <v>592779</v>
      </c>
      <c r="E767" s="160" t="s">
        <v>567</v>
      </c>
      <c r="G767" s="175"/>
      <c r="H767" s="162" t="s">
        <v>317</v>
      </c>
      <c r="I767" s="162" t="s">
        <v>397</v>
      </c>
      <c r="J767" s="160">
        <v>32</v>
      </c>
      <c r="K767" s="161">
        <v>1</v>
      </c>
      <c r="Z767" s="163"/>
      <c r="AS767" s="283"/>
      <c r="AT767" s="283"/>
      <c r="AU767" s="283"/>
      <c r="AV767" s="283"/>
      <c r="AW767" s="283"/>
      <c r="AX767" s="283"/>
      <c r="AY767" s="363"/>
      <c r="AZ767" s="283"/>
      <c r="BA767" s="283"/>
      <c r="BB767" s="283"/>
      <c r="BC767" s="283"/>
      <c r="BD767" s="164"/>
      <c r="BE767" s="164"/>
      <c r="BF767" s="164"/>
      <c r="BG767" s="164"/>
      <c r="BH767" s="164"/>
      <c r="BI767" s="164"/>
      <c r="BJ767" s="165"/>
      <c r="BK767" s="164"/>
      <c r="BL767" s="165"/>
      <c r="BM767" s="165"/>
      <c r="BN767" s="165"/>
      <c r="BO767" s="165"/>
      <c r="BP767" s="165"/>
      <c r="BQ767" s="165"/>
      <c r="BR767" s="165"/>
      <c r="BS767" s="289"/>
      <c r="BT767" s="297">
        <v>16</v>
      </c>
      <c r="BU767" s="284">
        <v>15.2</v>
      </c>
      <c r="BV767" s="298">
        <v>0</v>
      </c>
      <c r="BW767" s="297"/>
      <c r="BX767" s="297"/>
      <c r="BY767" s="297"/>
      <c r="BZ767" s="297"/>
      <c r="CA767" s="284"/>
      <c r="CB767" s="298"/>
      <c r="CC767" s="297"/>
      <c r="CD767" s="284"/>
      <c r="CE767" s="352"/>
      <c r="CF767" s="298"/>
      <c r="CG767" s="297"/>
      <c r="CH767" s="284"/>
      <c r="CI767" s="352"/>
      <c r="CJ767" s="298"/>
      <c r="CK767" s="297"/>
      <c r="CL767" s="284"/>
      <c r="CM767" s="352"/>
      <c r="CN767" s="298"/>
      <c r="CO767" s="297"/>
      <c r="CP767" s="284"/>
      <c r="CQ767" s="352"/>
      <c r="CR767" s="298"/>
      <c r="CS767" s="297"/>
      <c r="CT767" s="284"/>
      <c r="CU767" s="352"/>
      <c r="CV767" s="352"/>
      <c r="CW767" s="298"/>
      <c r="CX767" s="297"/>
      <c r="CY767" s="284"/>
      <c r="CZ767" s="352"/>
      <c r="DA767" s="352"/>
      <c r="DB767" s="298"/>
      <c r="DC767" s="297"/>
      <c r="DD767" s="284"/>
      <c r="DE767" s="352"/>
      <c r="DF767" s="352"/>
      <c r="DG767" s="298"/>
      <c r="DH767" s="320">
        <v>0</v>
      </c>
      <c r="DI767" s="319">
        <v>0</v>
      </c>
      <c r="DJ767" s="163">
        <v>16</v>
      </c>
      <c r="DK767" s="163">
        <v>0</v>
      </c>
      <c r="DL767" s="163">
        <v>0</v>
      </c>
      <c r="DM767" s="163">
        <v>0</v>
      </c>
      <c r="DN767" s="163">
        <v>0</v>
      </c>
      <c r="DO767" s="163">
        <v>0</v>
      </c>
      <c r="DP767" s="165">
        <v>15.2</v>
      </c>
      <c r="DQ767" s="165"/>
      <c r="DR767" s="165">
        <v>15.199999809265099</v>
      </c>
      <c r="DS767" s="163">
        <v>67</v>
      </c>
      <c r="DT767" s="163">
        <v>15</v>
      </c>
      <c r="DU767" s="163">
        <v>9</v>
      </c>
      <c r="DV767" s="163">
        <v>9</v>
      </c>
      <c r="DW767" s="163">
        <v>2</v>
      </c>
      <c r="DX767" s="163">
        <v>8</v>
      </c>
      <c r="DY767" s="163">
        <v>0</v>
      </c>
      <c r="DZ767" s="163">
        <v>0</v>
      </c>
      <c r="EA767" s="163">
        <v>0</v>
      </c>
      <c r="EB767" s="163">
        <v>0</v>
      </c>
      <c r="EC767" s="163">
        <v>20</v>
      </c>
      <c r="ED767" s="165">
        <v>11.489362867777601</v>
      </c>
      <c r="EE767" s="165">
        <v>4.59574514711107</v>
      </c>
      <c r="EF767" s="165">
        <v>1.1489362867777599</v>
      </c>
      <c r="EG767" s="165">
        <v>8.6170221508332592</v>
      </c>
      <c r="EH767" s="166">
        <v>1.46808525532714</v>
      </c>
      <c r="EI767" s="165">
        <v>117.275846089626</v>
      </c>
      <c r="EJ767" s="164">
        <v>0.25423728813559299</v>
      </c>
      <c r="EK767" s="164">
        <v>0.35135135135135098</v>
      </c>
      <c r="EL767" s="283">
        <v>0.35897435799999999</v>
      </c>
      <c r="EM767" s="283">
        <v>0.28205128200000001</v>
      </c>
      <c r="EN767" s="283">
        <v>0.35897435799999999</v>
      </c>
      <c r="EO767" s="283">
        <v>2.5641029999999999E-2</v>
      </c>
      <c r="EP767" s="283">
        <v>0.58974358999999998</v>
      </c>
      <c r="EQ767" s="283">
        <v>0.13805970000000001</v>
      </c>
      <c r="ER767" s="165">
        <v>0.48108982920472798</v>
      </c>
      <c r="ES767" s="166">
        <v>5.1702132904999596</v>
      </c>
      <c r="ET767" s="166">
        <v>3.94</v>
      </c>
      <c r="EU767" s="166">
        <v>3.8049865700638401</v>
      </c>
      <c r="EV767" s="166">
        <v>3.49665498580997</v>
      </c>
      <c r="EW767" s="166">
        <v>3.4667295964760898</v>
      </c>
      <c r="EX767" s="289">
        <v>9.4838373363017994E-2</v>
      </c>
    </row>
    <row r="768" spans="1:272" ht="13" customHeight="1">
      <c r="A768" s="160" t="s">
        <v>470</v>
      </c>
      <c r="B768" s="160">
        <v>12830</v>
      </c>
      <c r="C768" s="160">
        <v>27914</v>
      </c>
      <c r="D768" s="160">
        <v>694037</v>
      </c>
      <c r="E768" s="160" t="s">
        <v>129</v>
      </c>
      <c r="G768" s="175"/>
      <c r="H768" s="162" t="s">
        <v>3577</v>
      </c>
      <c r="I768" s="162" t="s">
        <v>197</v>
      </c>
      <c r="J768" s="160">
        <v>24</v>
      </c>
      <c r="K768" s="161">
        <v>1</v>
      </c>
      <c r="Z768" s="163"/>
      <c r="AS768" s="283"/>
      <c r="AT768" s="283"/>
      <c r="AU768" s="283"/>
      <c r="AV768" s="283"/>
      <c r="AW768" s="283"/>
      <c r="AX768" s="283"/>
      <c r="AY768" s="363"/>
      <c r="AZ768" s="283"/>
      <c r="BA768" s="283"/>
      <c r="BB768" s="283"/>
      <c r="BC768" s="283"/>
      <c r="BD768" s="164"/>
      <c r="BE768" s="164"/>
      <c r="BF768" s="164"/>
      <c r="BG768" s="164"/>
      <c r="BH768" s="164"/>
      <c r="BI768" s="164"/>
      <c r="BJ768" s="165"/>
      <c r="BK768" s="164"/>
      <c r="BL768" s="165"/>
      <c r="BM768" s="165"/>
      <c r="BN768" s="165"/>
      <c r="BO768" s="165"/>
      <c r="BP768" s="165"/>
      <c r="BQ768" s="165"/>
      <c r="BR768" s="165"/>
      <c r="BS768" s="289"/>
      <c r="BT768" s="297">
        <v>10</v>
      </c>
      <c r="BU768" s="284">
        <v>14.2</v>
      </c>
      <c r="BV768" s="298">
        <v>0</v>
      </c>
      <c r="BW768" s="297"/>
      <c r="BX768" s="297"/>
      <c r="BY768" s="297"/>
      <c r="BZ768" s="297"/>
      <c r="CA768" s="284"/>
      <c r="CB768" s="298"/>
      <c r="CC768" s="297"/>
      <c r="CD768" s="284"/>
      <c r="CE768" s="352"/>
      <c r="CF768" s="298"/>
      <c r="CG768" s="297"/>
      <c r="CH768" s="284"/>
      <c r="CI768" s="352"/>
      <c r="CJ768" s="298"/>
      <c r="CK768" s="297"/>
      <c r="CL768" s="284"/>
      <c r="CM768" s="352"/>
      <c r="CN768" s="298"/>
      <c r="CO768" s="297"/>
      <c r="CP768" s="284"/>
      <c r="CQ768" s="352"/>
      <c r="CR768" s="298"/>
      <c r="CS768" s="297"/>
      <c r="CT768" s="284"/>
      <c r="CU768" s="352"/>
      <c r="CV768" s="352"/>
      <c r="CW768" s="298"/>
      <c r="CX768" s="297"/>
      <c r="CY768" s="284"/>
      <c r="CZ768" s="352"/>
      <c r="DA768" s="352"/>
      <c r="DB768" s="298"/>
      <c r="DC768" s="297"/>
      <c r="DD768" s="284"/>
      <c r="DE768" s="352"/>
      <c r="DF768" s="352"/>
      <c r="DG768" s="298"/>
      <c r="DH768" s="320">
        <v>0</v>
      </c>
      <c r="DI768" s="319">
        <v>0</v>
      </c>
      <c r="DJ768" s="163">
        <v>10</v>
      </c>
      <c r="DK768" s="163">
        <v>0</v>
      </c>
      <c r="DL768" s="163">
        <v>0</v>
      </c>
      <c r="DM768" s="163">
        <v>0</v>
      </c>
      <c r="DN768" s="163">
        <v>1</v>
      </c>
      <c r="DO768" s="163">
        <v>1</v>
      </c>
      <c r="DP768" s="165">
        <v>14.2</v>
      </c>
      <c r="DQ768" s="165"/>
      <c r="DR768" s="165">
        <v>14.199999809265099</v>
      </c>
      <c r="DS768" s="163">
        <v>69</v>
      </c>
      <c r="DT768" s="163">
        <v>14</v>
      </c>
      <c r="DU768" s="163">
        <v>11</v>
      </c>
      <c r="DV768" s="163">
        <v>10</v>
      </c>
      <c r="DW768" s="163">
        <v>0</v>
      </c>
      <c r="DX768" s="163">
        <v>12</v>
      </c>
      <c r="DY768" s="163">
        <v>0</v>
      </c>
      <c r="DZ768" s="163">
        <v>1</v>
      </c>
      <c r="EA768" s="163">
        <v>0</v>
      </c>
      <c r="EB768" s="163">
        <v>0</v>
      </c>
      <c r="EC768" s="163">
        <v>16</v>
      </c>
      <c r="ED768" s="165">
        <v>9.8181822437885504</v>
      </c>
      <c r="EE768" s="165">
        <v>7.3636366828414097</v>
      </c>
      <c r="EF768" s="165">
        <v>0</v>
      </c>
      <c r="EG768" s="165">
        <v>8.5909094633149792</v>
      </c>
      <c r="EH768" s="166">
        <v>1.7727273495729301</v>
      </c>
      <c r="EI768" s="165">
        <v>137.64700494650401</v>
      </c>
      <c r="EJ768" s="164">
        <v>0.25</v>
      </c>
      <c r="EK768" s="164">
        <v>0.35</v>
      </c>
      <c r="EL768" s="283">
        <v>0.55000000000000004</v>
      </c>
      <c r="EM768" s="283">
        <v>0.15</v>
      </c>
      <c r="EN768" s="283">
        <v>0.3</v>
      </c>
      <c r="EO768" s="283">
        <v>0.05</v>
      </c>
      <c r="EP768" s="283">
        <v>0.45</v>
      </c>
      <c r="EQ768" s="283">
        <v>0.12878787999999999</v>
      </c>
      <c r="ER768" s="165">
        <v>-0.75510619266700796</v>
      </c>
      <c r="ES768" s="166">
        <v>6.1363639023678402</v>
      </c>
      <c r="ET768" s="166">
        <v>4.5199999999999996</v>
      </c>
      <c r="EU768" s="166">
        <v>3.6439613809270299</v>
      </c>
      <c r="EV768" s="166">
        <v>4.8811383893034499</v>
      </c>
      <c r="EW768" s="166">
        <v>4.8854030039369603</v>
      </c>
      <c r="EX768" s="289">
        <v>7.7040299773216206E-2</v>
      </c>
    </row>
    <row r="769" spans="1:272" ht="13" customHeight="1">
      <c r="A769" s="160" t="s">
        <v>470</v>
      </c>
      <c r="B769" s="160">
        <v>12384</v>
      </c>
      <c r="C769" s="160">
        <v>30094</v>
      </c>
      <c r="D769" s="160">
        <v>696136</v>
      </c>
      <c r="E769" s="160" t="s">
        <v>129</v>
      </c>
      <c r="G769" s="175"/>
      <c r="H769" s="162" t="s">
        <v>3596</v>
      </c>
      <c r="I769" s="162" t="s">
        <v>539</v>
      </c>
      <c r="J769" s="160">
        <v>24</v>
      </c>
      <c r="K769" s="161">
        <v>1</v>
      </c>
      <c r="Z769" s="163"/>
      <c r="AS769" s="283"/>
      <c r="AT769" s="283"/>
      <c r="AU769" s="283"/>
      <c r="AV769" s="283"/>
      <c r="AW769" s="283"/>
      <c r="AX769" s="283"/>
      <c r="AY769" s="363"/>
      <c r="AZ769" s="283"/>
      <c r="BA769" s="283"/>
      <c r="BB769" s="283"/>
      <c r="BC769" s="283"/>
      <c r="BD769" s="164"/>
      <c r="BE769" s="164"/>
      <c r="BF769" s="164"/>
      <c r="BG769" s="164"/>
      <c r="BH769" s="164"/>
      <c r="BI769" s="164"/>
      <c r="BJ769" s="165"/>
      <c r="BK769" s="164"/>
      <c r="BL769" s="165"/>
      <c r="BM769" s="165"/>
      <c r="BN769" s="165"/>
      <c r="BO769" s="165"/>
      <c r="BP769" s="165"/>
      <c r="BQ769" s="165"/>
      <c r="BR769" s="165"/>
      <c r="BS769" s="289"/>
      <c r="BT769" s="297">
        <v>11</v>
      </c>
      <c r="BU769" s="284">
        <v>46</v>
      </c>
      <c r="BV769" s="298">
        <v>-1</v>
      </c>
      <c r="BW769" s="297"/>
      <c r="BX769" s="297"/>
      <c r="BY769" s="297"/>
      <c r="BZ769" s="297"/>
      <c r="CA769" s="284"/>
      <c r="CB769" s="298"/>
      <c r="CC769" s="297"/>
      <c r="CD769" s="284"/>
      <c r="CE769" s="352"/>
      <c r="CF769" s="298"/>
      <c r="CG769" s="297"/>
      <c r="CH769" s="284"/>
      <c r="CI769" s="352"/>
      <c r="CJ769" s="298"/>
      <c r="CK769" s="297"/>
      <c r="CL769" s="284"/>
      <c r="CM769" s="352"/>
      <c r="CN769" s="298"/>
      <c r="CO769" s="297"/>
      <c r="CP769" s="284"/>
      <c r="CQ769" s="352"/>
      <c r="CR769" s="298"/>
      <c r="CS769" s="297"/>
      <c r="CT769" s="284"/>
      <c r="CU769" s="352"/>
      <c r="CV769" s="352"/>
      <c r="CW769" s="298"/>
      <c r="CX769" s="297"/>
      <c r="CY769" s="284"/>
      <c r="CZ769" s="352"/>
      <c r="DA769" s="352"/>
      <c r="DB769" s="298"/>
      <c r="DC769" s="297"/>
      <c r="DD769" s="284"/>
      <c r="DE769" s="352"/>
      <c r="DF769" s="352"/>
      <c r="DG769" s="298"/>
      <c r="DH769" s="320">
        <v>-1</v>
      </c>
      <c r="DI769" s="319">
        <v>0</v>
      </c>
      <c r="DJ769" s="163">
        <v>11</v>
      </c>
      <c r="DK769" s="163">
        <v>10</v>
      </c>
      <c r="DL769" s="163">
        <v>0</v>
      </c>
      <c r="DM769" s="163">
        <v>2</v>
      </c>
      <c r="DN769" s="163">
        <v>4</v>
      </c>
      <c r="DO769" s="163">
        <v>0</v>
      </c>
      <c r="DP769" s="165">
        <v>46</v>
      </c>
      <c r="DQ769" s="165">
        <v>42.200000762939403</v>
      </c>
      <c r="DR769" s="165">
        <v>3.0999999046325599</v>
      </c>
      <c r="DS769" s="163">
        <v>212</v>
      </c>
      <c r="DT769" s="163">
        <v>55</v>
      </c>
      <c r="DU769" s="163">
        <v>31</v>
      </c>
      <c r="DV769" s="163">
        <v>28</v>
      </c>
      <c r="DW769" s="163">
        <v>9</v>
      </c>
      <c r="DX769" s="163">
        <v>20</v>
      </c>
      <c r="DY769" s="163">
        <v>0</v>
      </c>
      <c r="DZ769" s="163">
        <v>2</v>
      </c>
      <c r="EA769" s="163">
        <v>3</v>
      </c>
      <c r="EB769" s="163">
        <v>0</v>
      </c>
      <c r="EC769" s="163">
        <v>42</v>
      </c>
      <c r="ED769" s="165">
        <v>8.2173918154379599</v>
      </c>
      <c r="EE769" s="165">
        <v>3.9130437216371199</v>
      </c>
      <c r="EF769" s="165">
        <v>1.7608696747367001</v>
      </c>
      <c r="EG769" s="165">
        <v>10.7608702345021</v>
      </c>
      <c r="EH769" s="166">
        <v>1.6304348840154701</v>
      </c>
      <c r="EI769" s="165">
        <v>126.598418306738</v>
      </c>
      <c r="EJ769" s="164">
        <v>0.28947368421052599</v>
      </c>
      <c r="EK769" s="164">
        <v>0.33093525179856098</v>
      </c>
      <c r="EL769" s="283">
        <v>0.39041095799999997</v>
      </c>
      <c r="EM769" s="283">
        <v>0.219178082</v>
      </c>
      <c r="EN769" s="283">
        <v>0.39041095799999997</v>
      </c>
      <c r="EO769" s="283">
        <v>8.783784E-2</v>
      </c>
      <c r="EP769" s="283">
        <v>0.39189189000000002</v>
      </c>
      <c r="EQ769" s="283">
        <v>0.11032864000000001</v>
      </c>
      <c r="ER769" s="165">
        <v>0.33830753608633801</v>
      </c>
      <c r="ES769" s="166">
        <v>5.4782612102919703</v>
      </c>
      <c r="ET769" s="166">
        <v>5.2</v>
      </c>
      <c r="EU769" s="166">
        <v>5.3188626798655001</v>
      </c>
      <c r="EV769" s="166">
        <v>4.64907991025082</v>
      </c>
      <c r="EW769" s="166">
        <v>4.6216187912781903</v>
      </c>
      <c r="EX769" s="289">
        <v>-0.12675373256206501</v>
      </c>
    </row>
    <row r="770" spans="1:272" ht="13" customHeight="1">
      <c r="A770" s="160" t="s">
        <v>470</v>
      </c>
      <c r="B770" s="160">
        <v>12744</v>
      </c>
      <c r="C770" s="160">
        <v>25928</v>
      </c>
      <c r="D770" s="160">
        <v>670241</v>
      </c>
      <c r="E770" s="160" t="s">
        <v>555</v>
      </c>
      <c r="G770" s="175"/>
      <c r="H770" s="162" t="s">
        <v>3522</v>
      </c>
      <c r="I770" s="162" t="s">
        <v>3523</v>
      </c>
      <c r="J770" s="160">
        <v>26</v>
      </c>
      <c r="K770" s="161">
        <v>1</v>
      </c>
      <c r="Z770" s="163"/>
      <c r="AS770" s="283"/>
      <c r="AT770" s="283"/>
      <c r="AU770" s="283"/>
      <c r="AV770" s="283"/>
      <c r="AW770" s="283"/>
      <c r="AX770" s="283"/>
      <c r="AY770" s="363"/>
      <c r="AZ770" s="283"/>
      <c r="BA770" s="283"/>
      <c r="BB770" s="283"/>
      <c r="BC770" s="283"/>
      <c r="BD770" s="164"/>
      <c r="BE770" s="164"/>
      <c r="BF770" s="164"/>
      <c r="BG770" s="164"/>
      <c r="BH770" s="164"/>
      <c r="BI770" s="164"/>
      <c r="BJ770" s="165"/>
      <c r="BK770" s="164"/>
      <c r="BL770" s="165"/>
      <c r="BM770" s="165"/>
      <c r="BN770" s="165"/>
      <c r="BO770" s="165"/>
      <c r="BP770" s="165"/>
      <c r="BQ770" s="165"/>
      <c r="BR770" s="165"/>
      <c r="BS770" s="289"/>
      <c r="BT770" s="297">
        <v>4</v>
      </c>
      <c r="BU770" s="284">
        <v>13.2</v>
      </c>
      <c r="BV770" s="298">
        <v>0</v>
      </c>
      <c r="BW770" s="297"/>
      <c r="BX770" s="297"/>
      <c r="BY770" s="297"/>
      <c r="BZ770" s="297"/>
      <c r="CA770" s="284"/>
      <c r="CB770" s="298"/>
      <c r="CC770" s="297"/>
      <c r="CD770" s="284"/>
      <c r="CE770" s="352"/>
      <c r="CF770" s="298"/>
      <c r="CG770" s="297"/>
      <c r="CH770" s="284"/>
      <c r="CI770" s="352"/>
      <c r="CJ770" s="298"/>
      <c r="CK770" s="297"/>
      <c r="CL770" s="284"/>
      <c r="CM770" s="352"/>
      <c r="CN770" s="298"/>
      <c r="CO770" s="297"/>
      <c r="CP770" s="284"/>
      <c r="CQ770" s="352"/>
      <c r="CR770" s="298"/>
      <c r="CS770" s="297"/>
      <c r="CT770" s="284"/>
      <c r="CU770" s="352"/>
      <c r="CV770" s="352"/>
      <c r="CW770" s="298"/>
      <c r="CX770" s="297"/>
      <c r="CY770" s="284"/>
      <c r="CZ770" s="352"/>
      <c r="DA770" s="352"/>
      <c r="DB770" s="298"/>
      <c r="DC770" s="297"/>
      <c r="DD770" s="284"/>
      <c r="DE770" s="352"/>
      <c r="DF770" s="352"/>
      <c r="DG770" s="298"/>
      <c r="DH770" s="320">
        <v>0</v>
      </c>
      <c r="DI770" s="319">
        <v>0</v>
      </c>
      <c r="DJ770" s="163">
        <v>4</v>
      </c>
      <c r="DK770" s="163">
        <v>2</v>
      </c>
      <c r="DL770" s="163">
        <v>0</v>
      </c>
      <c r="DM770" s="163">
        <v>0</v>
      </c>
      <c r="DN770" s="163">
        <v>1</v>
      </c>
      <c r="DO770" s="163">
        <v>0</v>
      </c>
      <c r="DP770" s="165">
        <v>13.2</v>
      </c>
      <c r="DQ770" s="165">
        <v>9.1999998092651296</v>
      </c>
      <c r="DR770" s="165">
        <v>4</v>
      </c>
      <c r="DS770" s="163">
        <v>66</v>
      </c>
      <c r="DT770" s="163">
        <v>21</v>
      </c>
      <c r="DU770" s="163">
        <v>14</v>
      </c>
      <c r="DV770" s="163">
        <v>13</v>
      </c>
      <c r="DW770" s="163">
        <v>4</v>
      </c>
      <c r="DX770" s="163">
        <v>4</v>
      </c>
      <c r="DY770" s="163">
        <v>0</v>
      </c>
      <c r="DZ770" s="163">
        <v>1</v>
      </c>
      <c r="EA770" s="163">
        <v>0</v>
      </c>
      <c r="EB770" s="163">
        <v>0</v>
      </c>
      <c r="EC770" s="163">
        <v>9</v>
      </c>
      <c r="ED770" s="165">
        <v>5.9268295440129304</v>
      </c>
      <c r="EE770" s="165">
        <v>2.6341464640057399</v>
      </c>
      <c r="EF770" s="165">
        <v>2.6341464640057399</v>
      </c>
      <c r="EG770" s="165">
        <v>13.8292689360301</v>
      </c>
      <c r="EH770" s="166">
        <v>1.82926837778176</v>
      </c>
      <c r="EI770" s="165">
        <v>142.03724758106199</v>
      </c>
      <c r="EJ770" s="164">
        <v>0.34426229508196698</v>
      </c>
      <c r="EK770" s="164">
        <v>0.35416666666666602</v>
      </c>
      <c r="EL770" s="283">
        <v>0.40384615299999999</v>
      </c>
      <c r="EM770" s="283">
        <v>0.15384615300000001</v>
      </c>
      <c r="EN770" s="283">
        <v>0.44230769199999997</v>
      </c>
      <c r="EO770" s="283">
        <v>9.6153849999999999E-2</v>
      </c>
      <c r="EP770" s="283">
        <v>0.48076922999999999</v>
      </c>
      <c r="EQ770" s="283">
        <v>0.10894942000000001</v>
      </c>
      <c r="ER770" s="165">
        <v>0.28540222300089901</v>
      </c>
      <c r="ES770" s="166">
        <v>8.5609760080186792</v>
      </c>
      <c r="ET770" s="166">
        <v>6.6</v>
      </c>
      <c r="EU770" s="166">
        <v>6.7520546534173498</v>
      </c>
      <c r="EV770" s="166">
        <v>5.4919389000869501</v>
      </c>
      <c r="EW770" s="166">
        <v>4.9640795359322798</v>
      </c>
      <c r="EX770" s="289">
        <v>-0.15522375144064399</v>
      </c>
    </row>
    <row r="771" spans="1:272" ht="13" customHeight="1">
      <c r="A771" s="160" t="s">
        <v>470</v>
      </c>
      <c r="B771" s="160">
        <v>11829</v>
      </c>
      <c r="C771" s="160">
        <v>25463</v>
      </c>
      <c r="D771" s="160">
        <v>682227</v>
      </c>
      <c r="E771" s="160" t="s">
        <v>188</v>
      </c>
      <c r="G771" s="175"/>
      <c r="H771" s="162" t="s">
        <v>3496</v>
      </c>
      <c r="I771" s="162" t="s">
        <v>544</v>
      </c>
      <c r="J771" s="160">
        <v>26</v>
      </c>
      <c r="K771" s="161">
        <v>1</v>
      </c>
      <c r="Z771" s="163"/>
      <c r="AS771" s="283"/>
      <c r="AT771" s="283"/>
      <c r="AU771" s="283"/>
      <c r="AV771" s="283"/>
      <c r="AW771" s="283"/>
      <c r="AX771" s="283"/>
      <c r="AY771" s="363"/>
      <c r="AZ771" s="283"/>
      <c r="BA771" s="283"/>
      <c r="BB771" s="283"/>
      <c r="BC771" s="283"/>
      <c r="BD771" s="164"/>
      <c r="BE771" s="164"/>
      <c r="BF771" s="164"/>
      <c r="BG771" s="164"/>
      <c r="BH771" s="164"/>
      <c r="BI771" s="164"/>
      <c r="BJ771" s="165"/>
      <c r="BK771" s="164"/>
      <c r="BL771" s="165"/>
      <c r="BM771" s="165"/>
      <c r="BN771" s="165"/>
      <c r="BO771" s="165"/>
      <c r="BP771" s="165"/>
      <c r="BQ771" s="165"/>
      <c r="BR771" s="165"/>
      <c r="BS771" s="289"/>
      <c r="BT771" s="297">
        <v>4</v>
      </c>
      <c r="BU771" s="284">
        <v>14.1</v>
      </c>
      <c r="BV771" s="298">
        <v>0</v>
      </c>
      <c r="BW771" s="297"/>
      <c r="BX771" s="297"/>
      <c r="BY771" s="297"/>
      <c r="BZ771" s="297"/>
      <c r="CA771" s="284"/>
      <c r="CB771" s="298"/>
      <c r="CC771" s="297"/>
      <c r="CD771" s="284"/>
      <c r="CE771" s="352"/>
      <c r="CF771" s="298"/>
      <c r="CG771" s="297"/>
      <c r="CH771" s="284"/>
      <c r="CI771" s="352"/>
      <c r="CJ771" s="298"/>
      <c r="CK771" s="297"/>
      <c r="CL771" s="284"/>
      <c r="CM771" s="352"/>
      <c r="CN771" s="298"/>
      <c r="CO771" s="297"/>
      <c r="CP771" s="284"/>
      <c r="CQ771" s="352"/>
      <c r="CR771" s="298"/>
      <c r="CS771" s="297"/>
      <c r="CT771" s="284"/>
      <c r="CU771" s="352"/>
      <c r="CV771" s="352"/>
      <c r="CW771" s="298"/>
      <c r="CX771" s="297"/>
      <c r="CY771" s="284"/>
      <c r="CZ771" s="352"/>
      <c r="DA771" s="352"/>
      <c r="DB771" s="298"/>
      <c r="DC771" s="297"/>
      <c r="DD771" s="284"/>
      <c r="DE771" s="352"/>
      <c r="DF771" s="352"/>
      <c r="DG771" s="298"/>
      <c r="DH771" s="320">
        <v>0</v>
      </c>
      <c r="DI771" s="319">
        <v>0</v>
      </c>
      <c r="DJ771" s="163">
        <v>4</v>
      </c>
      <c r="DK771" s="163">
        <v>3</v>
      </c>
      <c r="DL771" s="163">
        <v>0</v>
      </c>
      <c r="DM771" s="163">
        <v>0</v>
      </c>
      <c r="DN771" s="163">
        <v>0</v>
      </c>
      <c r="DO771" s="163">
        <v>0</v>
      </c>
      <c r="DP771" s="165">
        <v>14.1</v>
      </c>
      <c r="DQ771" s="165">
        <v>9.1999998092651296</v>
      </c>
      <c r="DR771" s="165">
        <v>4.1999998092651296</v>
      </c>
      <c r="DS771" s="163">
        <v>59</v>
      </c>
      <c r="DT771" s="163">
        <v>10</v>
      </c>
      <c r="DU771" s="163">
        <v>7</v>
      </c>
      <c r="DV771" s="163">
        <v>6</v>
      </c>
      <c r="DW771" s="163">
        <v>4</v>
      </c>
      <c r="DX771" s="163">
        <v>5</v>
      </c>
      <c r="DY771" s="163">
        <v>0</v>
      </c>
      <c r="DZ771" s="163">
        <v>2</v>
      </c>
      <c r="EA771" s="163">
        <v>0</v>
      </c>
      <c r="EB771" s="163">
        <v>0</v>
      </c>
      <c r="EC771" s="163">
        <v>12</v>
      </c>
      <c r="ED771" s="165">
        <v>7.5348843893791297</v>
      </c>
      <c r="EE771" s="165">
        <v>3.1395351622412999</v>
      </c>
      <c r="EF771" s="165">
        <v>2.5116281297930398</v>
      </c>
      <c r="EG771" s="165">
        <v>6.2790703244826096</v>
      </c>
      <c r="EH771" s="166">
        <v>1.0465117207471</v>
      </c>
      <c r="EI771" s="165">
        <v>81.258521812140799</v>
      </c>
      <c r="EJ771" s="164">
        <v>0.19230769230769201</v>
      </c>
      <c r="EK771" s="164">
        <v>0.16666666666666599</v>
      </c>
      <c r="EL771" s="283">
        <v>0.32500000000000001</v>
      </c>
      <c r="EM771" s="283">
        <v>0.2</v>
      </c>
      <c r="EN771" s="283">
        <v>0.47499999999999998</v>
      </c>
      <c r="EO771" s="283">
        <v>7.4999999999999997E-2</v>
      </c>
      <c r="EP771" s="283">
        <v>0.42499999999999999</v>
      </c>
      <c r="EQ771" s="283">
        <v>7.03125E-2</v>
      </c>
      <c r="ER771" s="165">
        <v>7.5515100191009904E-2</v>
      </c>
      <c r="ES771" s="166">
        <v>3.76744219468956</v>
      </c>
      <c r="ET771" s="166">
        <v>4.87</v>
      </c>
      <c r="EU771" s="166">
        <v>6.5852935874056202</v>
      </c>
      <c r="EV771" s="166">
        <v>4.9618049437049399</v>
      </c>
      <c r="EW771" s="166">
        <v>4.4762450655567498</v>
      </c>
      <c r="EX771" s="289">
        <v>-0.161449837498366</v>
      </c>
    </row>
    <row r="772" spans="1:272" ht="13" customHeight="1">
      <c r="A772" s="160" t="s">
        <v>470</v>
      </c>
      <c r="B772" s="160">
        <v>10456</v>
      </c>
      <c r="C772" s="160">
        <v>17988</v>
      </c>
      <c r="D772" s="160">
        <v>663886</v>
      </c>
      <c r="E772" s="160" t="s">
        <v>188</v>
      </c>
      <c r="G772" s="175"/>
      <c r="H772" s="162" t="s">
        <v>671</v>
      </c>
      <c r="I772" s="162" t="s">
        <v>571</v>
      </c>
      <c r="J772" s="161">
        <v>27</v>
      </c>
      <c r="K772" s="161">
        <v>2</v>
      </c>
      <c r="L772" s="161" t="s">
        <v>837</v>
      </c>
      <c r="Z772" s="163">
        <v>138</v>
      </c>
      <c r="AA772" s="163">
        <v>515</v>
      </c>
      <c r="AB772" s="163">
        <v>457</v>
      </c>
      <c r="AC772" s="163">
        <v>118</v>
      </c>
      <c r="AD772" s="163">
        <v>72</v>
      </c>
      <c r="AE772" s="163">
        <v>26</v>
      </c>
      <c r="AF772" s="163">
        <v>1</v>
      </c>
      <c r="AG772" s="163">
        <v>19</v>
      </c>
      <c r="AH772" s="163">
        <v>69</v>
      </c>
      <c r="AI772" s="163">
        <v>66</v>
      </c>
      <c r="AJ772" s="163">
        <v>1</v>
      </c>
      <c r="AK772" s="163">
        <v>0</v>
      </c>
      <c r="AL772" s="163">
        <v>48</v>
      </c>
      <c r="AM772" s="163">
        <v>2</v>
      </c>
      <c r="AN772" s="163">
        <v>117</v>
      </c>
      <c r="AO772" s="163">
        <v>8</v>
      </c>
      <c r="AP772" s="163">
        <v>2</v>
      </c>
      <c r="AQ772" s="163">
        <v>0</v>
      </c>
      <c r="AR772" s="163">
        <v>9</v>
      </c>
      <c r="AS772" s="283">
        <v>9.3203883000000001E-2</v>
      </c>
      <c r="AT772" s="283">
        <v>0.227184466</v>
      </c>
      <c r="AU772" s="283">
        <v>0.38596490999999999</v>
      </c>
      <c r="AV772" s="283">
        <v>0.24853801</v>
      </c>
      <c r="AW772" s="283">
        <v>9.0643269999999998E-2</v>
      </c>
      <c r="AX772" s="283">
        <v>0.43859649000000001</v>
      </c>
      <c r="AY772" s="363">
        <v>110.989</v>
      </c>
      <c r="AZ772" s="283">
        <v>9.1375769999999995E-2</v>
      </c>
      <c r="BA772" s="283">
        <v>0.47368420999999999</v>
      </c>
      <c r="BB772" s="283">
        <v>0.190058479</v>
      </c>
      <c r="BC772" s="283">
        <v>0.336257309</v>
      </c>
      <c r="BD772" s="164">
        <v>0.30650154699999999</v>
      </c>
      <c r="BE772" s="164">
        <v>0.25820568900000002</v>
      </c>
      <c r="BF772" s="164">
        <v>0.33786407699999998</v>
      </c>
      <c r="BG772" s="164">
        <v>0.44420131200000001</v>
      </c>
      <c r="BH772" s="164">
        <v>0.782065389</v>
      </c>
      <c r="BI772" s="164">
        <v>0.185995623</v>
      </c>
      <c r="BJ772" s="165">
        <v>118.411442146924</v>
      </c>
      <c r="BK772" s="164">
        <v>0.33936225926434499</v>
      </c>
      <c r="BL772" s="165">
        <v>12.0965294709285</v>
      </c>
      <c r="BM772" s="165">
        <v>72.340236360379095</v>
      </c>
      <c r="BN772" s="165">
        <v>111.606113293956</v>
      </c>
      <c r="BO772" s="165">
        <v>-0.98141088358228301</v>
      </c>
      <c r="BP772" s="165">
        <v>-3.3738381266593902</v>
      </c>
      <c r="BQ772" s="165">
        <v>28.9019763785736</v>
      </c>
      <c r="BR772" s="165">
        <v>3.7736808827003601</v>
      </c>
      <c r="BS772" s="289">
        <v>2.9849305009615601</v>
      </c>
      <c r="BT772" s="297"/>
      <c r="BU772" s="284"/>
      <c r="BV772" s="298"/>
      <c r="BW772" s="297">
        <v>126</v>
      </c>
      <c r="BX772" s="297">
        <v>1000</v>
      </c>
      <c r="BY772" s="297">
        <v>-8</v>
      </c>
      <c r="BZ772" s="297">
        <v>-2</v>
      </c>
      <c r="CA772" s="284">
        <v>0</v>
      </c>
      <c r="CB772" s="298">
        <v>-1</v>
      </c>
      <c r="CC772" s="297"/>
      <c r="CD772" s="284"/>
      <c r="CE772" s="352"/>
      <c r="CF772" s="298"/>
      <c r="CG772" s="297"/>
      <c r="CH772" s="284"/>
      <c r="CI772" s="352"/>
      <c r="CJ772" s="298"/>
      <c r="CK772" s="297"/>
      <c r="CL772" s="284"/>
      <c r="CM772" s="352"/>
      <c r="CN772" s="298"/>
      <c r="CO772" s="297"/>
      <c r="CP772" s="284"/>
      <c r="CQ772" s="352"/>
      <c r="CR772" s="298"/>
      <c r="CS772" s="297"/>
      <c r="CT772" s="284"/>
      <c r="CU772" s="352"/>
      <c r="CV772" s="352"/>
      <c r="CW772" s="298"/>
      <c r="CX772" s="297"/>
      <c r="CY772" s="284"/>
      <c r="CZ772" s="352"/>
      <c r="DA772" s="352"/>
      <c r="DB772" s="298"/>
      <c r="DC772" s="297"/>
      <c r="DD772" s="284"/>
      <c r="DE772" s="352"/>
      <c r="DF772" s="352"/>
      <c r="DG772" s="298"/>
      <c r="DH772" s="320">
        <v>-8</v>
      </c>
      <c r="DI772" s="319">
        <v>8.0026223659515292</v>
      </c>
      <c r="DP772" s="165"/>
      <c r="DQ772" s="165"/>
      <c r="DR772" s="165"/>
      <c r="ED772" s="165"/>
      <c r="EE772" s="165"/>
      <c r="EF772" s="165"/>
      <c r="EG772" s="165"/>
      <c r="EH772" s="166"/>
      <c r="EI772" s="165"/>
      <c r="EJ772" s="164"/>
      <c r="EK772" s="164"/>
      <c r="EL772" s="283"/>
      <c r="EM772" s="283"/>
      <c r="EN772" s="283"/>
      <c r="EO772" s="283"/>
      <c r="EP772" s="283"/>
      <c r="EQ772" s="283"/>
      <c r="ER772" s="165"/>
      <c r="ES772" s="166"/>
      <c r="ET772" s="166"/>
      <c r="EU772" s="166"/>
      <c r="EV772" s="166"/>
      <c r="EW772" s="166"/>
      <c r="EX772" s="289"/>
    </row>
    <row r="773" spans="1:272" ht="13" customHeight="1">
      <c r="A773" s="160" t="s">
        <v>470</v>
      </c>
      <c r="B773" s="160">
        <v>10533</v>
      </c>
      <c r="C773" s="160">
        <v>20287</v>
      </c>
      <c r="D773" s="160">
        <v>666163</v>
      </c>
      <c r="E773" s="160" t="s">
        <v>2178</v>
      </c>
      <c r="G773" s="175"/>
      <c r="H773" s="162" t="s">
        <v>2435</v>
      </c>
      <c r="I773" s="162" t="s">
        <v>607</v>
      </c>
      <c r="J773" s="161">
        <v>26</v>
      </c>
      <c r="K773" s="161">
        <v>2</v>
      </c>
      <c r="L773" s="161" t="s">
        <v>46</v>
      </c>
      <c r="Z773" s="163">
        <v>112</v>
      </c>
      <c r="AA773" s="163">
        <v>328</v>
      </c>
      <c r="AB773" s="163">
        <v>290</v>
      </c>
      <c r="AC773" s="163">
        <v>66</v>
      </c>
      <c r="AD773" s="163">
        <v>50</v>
      </c>
      <c r="AE773" s="163">
        <v>13</v>
      </c>
      <c r="AF773" s="163">
        <v>0</v>
      </c>
      <c r="AG773" s="163">
        <v>3</v>
      </c>
      <c r="AH773" s="163">
        <v>27</v>
      </c>
      <c r="AI773" s="163">
        <v>31</v>
      </c>
      <c r="AJ773" s="163">
        <v>1</v>
      </c>
      <c r="AK773" s="163">
        <v>0</v>
      </c>
      <c r="AL773" s="163">
        <v>34</v>
      </c>
      <c r="AM773" s="163">
        <v>0</v>
      </c>
      <c r="AN773" s="163">
        <v>88</v>
      </c>
      <c r="AO773" s="163">
        <v>4</v>
      </c>
      <c r="AP773" s="163">
        <v>0</v>
      </c>
      <c r="AQ773" s="163">
        <v>0</v>
      </c>
      <c r="AR773" s="163">
        <v>6</v>
      </c>
      <c r="AS773" s="283">
        <v>0.103658536</v>
      </c>
      <c r="AT773" s="283">
        <v>0.268292682</v>
      </c>
      <c r="AU773" s="283">
        <v>0.34158416000000003</v>
      </c>
      <c r="AV773" s="283">
        <v>0.26732673000000001</v>
      </c>
      <c r="AW773" s="283">
        <v>3.4653469999999999E-2</v>
      </c>
      <c r="AX773" s="283">
        <v>0.30693069000000001</v>
      </c>
      <c r="AY773" s="363">
        <v>109.316</v>
      </c>
      <c r="AZ773" s="283">
        <v>0.10972018</v>
      </c>
      <c r="BA773" s="283">
        <v>0.46268656699999999</v>
      </c>
      <c r="BB773" s="283">
        <v>0.208955223</v>
      </c>
      <c r="BC773" s="283">
        <v>0.32835820799999998</v>
      </c>
      <c r="BD773" s="164">
        <v>0.31658291399999999</v>
      </c>
      <c r="BE773" s="164">
        <v>0.22758620600000001</v>
      </c>
      <c r="BF773" s="164">
        <v>0.31707317000000002</v>
      </c>
      <c r="BG773" s="164">
        <v>0.30344827499999999</v>
      </c>
      <c r="BH773" s="164">
        <v>0.62052144499999995</v>
      </c>
      <c r="BI773" s="164">
        <v>7.5862069000000004E-2</v>
      </c>
      <c r="BJ773" s="165">
        <v>49.011680752988703</v>
      </c>
      <c r="BK773" s="164">
        <v>0.283089577061374</v>
      </c>
      <c r="BL773" s="165">
        <v>-7.1514656167779496</v>
      </c>
      <c r="BM773" s="165">
        <v>31.2173418778623</v>
      </c>
      <c r="BN773" s="165">
        <v>86.971820209269595</v>
      </c>
      <c r="BO773" s="165">
        <v>-0.24866744578347899</v>
      </c>
      <c r="BP773" s="165">
        <v>-1.08051685988903</v>
      </c>
      <c r="BQ773" s="165">
        <v>13.534075280993701</v>
      </c>
      <c r="BR773" s="165">
        <v>-5.9700027179275104</v>
      </c>
      <c r="BS773" s="289">
        <v>1.3977685670830899</v>
      </c>
      <c r="BT773" s="297"/>
      <c r="BU773" s="284"/>
      <c r="BV773" s="298"/>
      <c r="BW773" s="297">
        <v>111</v>
      </c>
      <c r="BX773" s="297">
        <v>780</v>
      </c>
      <c r="BY773" s="297">
        <v>-1</v>
      </c>
      <c r="BZ773" s="297">
        <v>-1</v>
      </c>
      <c r="CA773" s="284">
        <v>1</v>
      </c>
      <c r="CB773" s="298">
        <v>2</v>
      </c>
      <c r="CC773" s="297"/>
      <c r="CD773" s="284"/>
      <c r="CE773" s="352"/>
      <c r="CF773" s="298"/>
      <c r="CG773" s="297"/>
      <c r="CH773" s="284"/>
      <c r="CI773" s="352"/>
      <c r="CJ773" s="298"/>
      <c r="CK773" s="297"/>
      <c r="CL773" s="284"/>
      <c r="CM773" s="352"/>
      <c r="CN773" s="298"/>
      <c r="CO773" s="297"/>
      <c r="CP773" s="284"/>
      <c r="CQ773" s="352"/>
      <c r="CR773" s="298"/>
      <c r="CS773" s="297"/>
      <c r="CT773" s="284"/>
      <c r="CU773" s="352"/>
      <c r="CV773" s="352"/>
      <c r="CW773" s="298"/>
      <c r="CX773" s="297"/>
      <c r="CY773" s="284"/>
      <c r="CZ773" s="352"/>
      <c r="DA773" s="352"/>
      <c r="DB773" s="298"/>
      <c r="DC773" s="297"/>
      <c r="DD773" s="284"/>
      <c r="DE773" s="352"/>
      <c r="DF773" s="352"/>
      <c r="DG773" s="298"/>
      <c r="DH773" s="320">
        <v>-1</v>
      </c>
      <c r="DI773" s="319">
        <v>8.5600531995296407</v>
      </c>
      <c r="DP773" s="165"/>
      <c r="DQ773" s="165"/>
      <c r="DR773" s="165"/>
      <c r="ED773" s="165"/>
      <c r="EE773" s="165"/>
      <c r="EF773" s="165"/>
      <c r="EG773" s="165"/>
      <c r="EH773" s="166"/>
      <c r="EI773" s="165"/>
      <c r="EJ773" s="164"/>
      <c r="EK773" s="164"/>
      <c r="EL773" s="283"/>
      <c r="EM773" s="283"/>
      <c r="EN773" s="283"/>
      <c r="EO773" s="283"/>
      <c r="EP773" s="283"/>
      <c r="EQ773" s="283"/>
      <c r="ER773" s="165"/>
      <c r="ES773" s="166"/>
      <c r="ET773" s="166"/>
      <c r="EU773" s="166"/>
      <c r="EV773" s="166"/>
      <c r="EW773" s="166"/>
      <c r="EX773" s="289"/>
    </row>
    <row r="774" spans="1:272" ht="13" customHeight="1">
      <c r="A774" s="160" t="s">
        <v>470</v>
      </c>
      <c r="B774" s="160">
        <v>12271</v>
      </c>
      <c r="C774" s="160">
        <v>21538</v>
      </c>
      <c r="D774" s="160">
        <v>663743</v>
      </c>
      <c r="E774" s="160" t="s">
        <v>686</v>
      </c>
      <c r="G774" s="175"/>
      <c r="H774" s="162" t="s">
        <v>2477</v>
      </c>
      <c r="I774" s="162" t="s">
        <v>220</v>
      </c>
      <c r="J774" s="161">
        <v>27</v>
      </c>
      <c r="K774" s="161">
        <v>2</v>
      </c>
      <c r="L774" s="161" t="s">
        <v>837</v>
      </c>
      <c r="Z774" s="163">
        <v>110</v>
      </c>
      <c r="AA774" s="163">
        <v>335</v>
      </c>
      <c r="AB774" s="163">
        <v>308</v>
      </c>
      <c r="AC774" s="163">
        <v>70</v>
      </c>
      <c r="AD774" s="163">
        <v>50</v>
      </c>
      <c r="AE774" s="163">
        <v>16</v>
      </c>
      <c r="AF774" s="163">
        <v>0</v>
      </c>
      <c r="AG774" s="163">
        <v>4</v>
      </c>
      <c r="AH774" s="163">
        <v>28</v>
      </c>
      <c r="AI774" s="163">
        <v>29</v>
      </c>
      <c r="AJ774" s="163">
        <v>0</v>
      </c>
      <c r="AK774" s="163">
        <v>1</v>
      </c>
      <c r="AL774" s="163">
        <v>11</v>
      </c>
      <c r="AM774" s="163">
        <v>0</v>
      </c>
      <c r="AN774" s="163">
        <v>41</v>
      </c>
      <c r="AO774" s="163">
        <v>4</v>
      </c>
      <c r="AP774" s="163">
        <v>5</v>
      </c>
      <c r="AQ774" s="163">
        <v>7</v>
      </c>
      <c r="AR774" s="163">
        <v>6</v>
      </c>
      <c r="AS774" s="283">
        <v>3.2835820000000002E-2</v>
      </c>
      <c r="AT774" s="283">
        <v>0.12238805899999999</v>
      </c>
      <c r="AU774" s="283">
        <v>0.45161289999999998</v>
      </c>
      <c r="AV774" s="283">
        <v>0.23297491000000001</v>
      </c>
      <c r="AW774" s="283">
        <v>1.433692E-2</v>
      </c>
      <c r="AX774" s="283">
        <v>0.22580644999999999</v>
      </c>
      <c r="AY774" s="363">
        <v>109.154</v>
      </c>
      <c r="AZ774" s="283">
        <v>5.8874460000000003E-2</v>
      </c>
      <c r="BA774" s="283">
        <v>0.43233082699999997</v>
      </c>
      <c r="BB774" s="283">
        <v>0.165413533</v>
      </c>
      <c r="BC774" s="283">
        <v>0.402255639</v>
      </c>
      <c r="BD774" s="164">
        <v>0.246268656</v>
      </c>
      <c r="BE774" s="164">
        <v>0.22727272700000001</v>
      </c>
      <c r="BF774" s="164">
        <v>0.259146341</v>
      </c>
      <c r="BG774" s="164">
        <v>0.31818181800000001</v>
      </c>
      <c r="BH774" s="164">
        <v>0.57732815900000001</v>
      </c>
      <c r="BI774" s="164">
        <v>9.0909090999999997E-2</v>
      </c>
      <c r="BJ774" s="165">
        <v>57.875967164969403</v>
      </c>
      <c r="BK774" s="164">
        <v>0.25248879321464601</v>
      </c>
      <c r="BL774" s="165">
        <v>-15.554924042273401</v>
      </c>
      <c r="BM774" s="165">
        <v>23.632729953776799</v>
      </c>
      <c r="BN774" s="165">
        <v>56.986811184551499</v>
      </c>
      <c r="BO774" s="165">
        <v>0.20041539160571401</v>
      </c>
      <c r="BP774" s="165">
        <v>-2.2501737400889299</v>
      </c>
      <c r="BQ774" s="165">
        <v>5.2500118961723601</v>
      </c>
      <c r="BR774" s="165">
        <v>-19.4810646114239</v>
      </c>
      <c r="BS774" s="289">
        <v>0.54220930894239805</v>
      </c>
      <c r="BT774" s="297"/>
      <c r="BU774" s="284"/>
      <c r="BV774" s="298"/>
      <c r="BW774" s="297">
        <v>108</v>
      </c>
      <c r="BX774" s="297">
        <v>855</v>
      </c>
      <c r="BY774" s="297">
        <v>5</v>
      </c>
      <c r="BZ774" s="297">
        <v>2</v>
      </c>
      <c r="CA774" s="284">
        <v>2</v>
      </c>
      <c r="CB774" s="298">
        <v>-1</v>
      </c>
      <c r="CC774" s="297"/>
      <c r="CD774" s="284"/>
      <c r="CE774" s="352"/>
      <c r="CF774" s="298"/>
      <c r="CG774" s="297"/>
      <c r="CH774" s="284"/>
      <c r="CI774" s="352"/>
      <c r="CJ774" s="298"/>
      <c r="CK774" s="297"/>
      <c r="CL774" s="284"/>
      <c r="CM774" s="352"/>
      <c r="CN774" s="298"/>
      <c r="CO774" s="297"/>
      <c r="CP774" s="284"/>
      <c r="CQ774" s="352"/>
      <c r="CR774" s="298"/>
      <c r="CS774" s="297"/>
      <c r="CT774" s="284"/>
      <c r="CU774" s="352"/>
      <c r="CV774" s="352"/>
      <c r="CW774" s="298"/>
      <c r="CX774" s="297"/>
      <c r="CY774" s="284"/>
      <c r="CZ774" s="352"/>
      <c r="DA774" s="352"/>
      <c r="DB774" s="298"/>
      <c r="DC774" s="297"/>
      <c r="DD774" s="284"/>
      <c r="DE774" s="352"/>
      <c r="DF774" s="352"/>
      <c r="DG774" s="298"/>
      <c r="DH774" s="320">
        <v>5</v>
      </c>
      <c r="DI774" s="319">
        <v>13.5910755395889</v>
      </c>
      <c r="DP774" s="165"/>
      <c r="DQ774" s="165"/>
      <c r="DR774" s="165"/>
      <c r="ED774" s="165"/>
      <c r="EE774" s="165"/>
      <c r="EF774" s="165"/>
      <c r="EG774" s="165"/>
      <c r="EH774" s="166"/>
      <c r="EI774" s="165"/>
      <c r="EJ774" s="164"/>
      <c r="EK774" s="164"/>
      <c r="EL774" s="283"/>
      <c r="EM774" s="283"/>
      <c r="EN774" s="283"/>
      <c r="EO774" s="283"/>
      <c r="EP774" s="283"/>
      <c r="EQ774" s="283"/>
      <c r="ER774" s="165"/>
      <c r="ES774" s="166"/>
      <c r="ET774" s="166"/>
      <c r="EU774" s="166"/>
      <c r="EV774" s="166"/>
      <c r="EW774" s="166"/>
      <c r="EX774" s="289"/>
    </row>
    <row r="775" spans="1:272" ht="13" customHeight="1">
      <c r="A775" s="160" t="s">
        <v>470</v>
      </c>
      <c r="B775" s="160">
        <v>12292</v>
      </c>
      <c r="C775" s="160">
        <v>17040</v>
      </c>
      <c r="D775" s="160">
        <v>645444</v>
      </c>
      <c r="E775" s="160" t="s">
        <v>45</v>
      </c>
      <c r="G775" s="175"/>
      <c r="H775" s="162" t="s">
        <v>25</v>
      </c>
      <c r="I775" s="162" t="s">
        <v>565</v>
      </c>
      <c r="J775" s="160">
        <v>27</v>
      </c>
      <c r="K775" s="161">
        <v>2</v>
      </c>
      <c r="L775" s="161" t="s">
        <v>2547</v>
      </c>
      <c r="Z775" s="163">
        <v>42</v>
      </c>
      <c r="AA775" s="163">
        <v>114</v>
      </c>
      <c r="AB775" s="163">
        <v>97</v>
      </c>
      <c r="AC775" s="163">
        <v>22</v>
      </c>
      <c r="AD775" s="163">
        <v>16</v>
      </c>
      <c r="AE775" s="163">
        <v>4</v>
      </c>
      <c r="AF775" s="163">
        <v>1</v>
      </c>
      <c r="AG775" s="163">
        <v>1</v>
      </c>
      <c r="AH775" s="163">
        <v>11</v>
      </c>
      <c r="AI775" s="163">
        <v>13</v>
      </c>
      <c r="AJ775" s="163">
        <v>0</v>
      </c>
      <c r="AK775" s="163">
        <v>0</v>
      </c>
      <c r="AL775" s="163">
        <v>9</v>
      </c>
      <c r="AM775" s="163">
        <v>0</v>
      </c>
      <c r="AN775" s="163">
        <v>27</v>
      </c>
      <c r="AO775" s="163">
        <v>0</v>
      </c>
      <c r="AP775" s="163">
        <v>1</v>
      </c>
      <c r="AQ775" s="163">
        <v>7</v>
      </c>
      <c r="AR775" s="163">
        <v>1</v>
      </c>
      <c r="AS775" s="283">
        <v>7.8947368000000004E-2</v>
      </c>
      <c r="AT775" s="283">
        <v>0.236842105</v>
      </c>
      <c r="AU775" s="283">
        <v>0.53846154000000002</v>
      </c>
      <c r="AV775" s="283">
        <v>0.17948718</v>
      </c>
      <c r="AW775" s="283">
        <v>0</v>
      </c>
      <c r="AX775" s="283">
        <v>0.23076922999999999</v>
      </c>
      <c r="AY775" s="363">
        <v>104.482</v>
      </c>
      <c r="AZ775" s="283">
        <v>8.5828340000000003E-2</v>
      </c>
      <c r="BA775" s="283">
        <v>0.47142857100000002</v>
      </c>
      <c r="BB775" s="283">
        <v>0.242857142</v>
      </c>
      <c r="BC775" s="283">
        <v>0.28571428500000001</v>
      </c>
      <c r="BD775" s="164">
        <v>0.3</v>
      </c>
      <c r="BE775" s="164">
        <v>0.226804123</v>
      </c>
      <c r="BF775" s="164">
        <v>0.28971962600000001</v>
      </c>
      <c r="BG775" s="164">
        <v>0.31958762800000001</v>
      </c>
      <c r="BH775" s="164">
        <v>0.60930725399999996</v>
      </c>
      <c r="BI775" s="164">
        <v>9.2783505000000002E-2</v>
      </c>
      <c r="BJ775" s="165">
        <v>59.069285918069198</v>
      </c>
      <c r="BK775" s="164">
        <v>0.27071823862111399</v>
      </c>
      <c r="BL775" s="165">
        <v>-3.6206912647788401</v>
      </c>
      <c r="BM775" s="165">
        <v>9.7148089010412697</v>
      </c>
      <c r="BN775" s="165">
        <v>70.243751095165294</v>
      </c>
      <c r="BO775" s="165">
        <v>-6.3808886552380706E-2</v>
      </c>
      <c r="BP775" s="165">
        <v>-0.27071614563465102</v>
      </c>
      <c r="BQ775" s="165">
        <v>1.62773023146716</v>
      </c>
      <c r="BR775" s="165">
        <v>-4.3271492522065502</v>
      </c>
      <c r="BS775" s="289">
        <v>0.168108282686353</v>
      </c>
      <c r="BT775" s="297"/>
      <c r="BU775" s="284"/>
      <c r="BV775" s="298"/>
      <c r="BW775" s="297">
        <v>40</v>
      </c>
      <c r="BX775" s="297">
        <v>283.2</v>
      </c>
      <c r="BY775" s="297">
        <v>-2</v>
      </c>
      <c r="BZ775" s="297">
        <v>-1</v>
      </c>
      <c r="CA775" s="284">
        <v>0</v>
      </c>
      <c r="CB775" s="298">
        <v>2</v>
      </c>
      <c r="CC775" s="297"/>
      <c r="CD775" s="284"/>
      <c r="CE775" s="352"/>
      <c r="CF775" s="298"/>
      <c r="CG775" s="297"/>
      <c r="CH775" s="284"/>
      <c r="CI775" s="352"/>
      <c r="CJ775" s="298"/>
      <c r="CK775" s="297">
        <v>1</v>
      </c>
      <c r="CL775" s="284">
        <v>1</v>
      </c>
      <c r="CM775" s="352">
        <v>0</v>
      </c>
      <c r="CN775" s="298">
        <v>0</v>
      </c>
      <c r="CO775" s="297"/>
      <c r="CP775" s="284"/>
      <c r="CQ775" s="352"/>
      <c r="CR775" s="298"/>
      <c r="CS775" s="297"/>
      <c r="CT775" s="284"/>
      <c r="CU775" s="352"/>
      <c r="CV775" s="352"/>
      <c r="CW775" s="298"/>
      <c r="CX775" s="297"/>
      <c r="CY775" s="284"/>
      <c r="CZ775" s="352"/>
      <c r="DA775" s="352"/>
      <c r="DB775" s="298"/>
      <c r="DC775" s="297"/>
      <c r="DD775" s="284"/>
      <c r="DE775" s="352"/>
      <c r="DF775" s="352"/>
      <c r="DG775" s="298"/>
      <c r="DH775" s="320">
        <v>-2</v>
      </c>
      <c r="DI775" s="319">
        <v>2.1639537811279199</v>
      </c>
      <c r="DP775" s="165"/>
      <c r="DQ775" s="165"/>
      <c r="DR775" s="165"/>
      <c r="ED775" s="165"/>
      <c r="EE775" s="165"/>
      <c r="EF775" s="165"/>
      <c r="EG775" s="165"/>
      <c r="EH775" s="166"/>
      <c r="EI775" s="165"/>
      <c r="EJ775" s="164"/>
      <c r="EK775" s="164"/>
      <c r="EL775" s="283"/>
      <c r="EM775" s="283"/>
      <c r="EN775" s="283"/>
      <c r="EO775" s="283"/>
      <c r="EP775" s="283"/>
      <c r="EQ775" s="283"/>
      <c r="ER775" s="165"/>
      <c r="ES775" s="166"/>
      <c r="ET775" s="166"/>
      <c r="EU775" s="166"/>
      <c r="EV775" s="166"/>
      <c r="EW775" s="166"/>
      <c r="EX775" s="289"/>
    </row>
    <row r="776" spans="1:272" ht="13" customHeight="1">
      <c r="A776" s="160" t="s">
        <v>470</v>
      </c>
      <c r="B776" s="160">
        <v>11527</v>
      </c>
      <c r="C776" s="160">
        <v>22217</v>
      </c>
      <c r="D776" s="160">
        <v>669134</v>
      </c>
      <c r="E776" s="160" t="s">
        <v>2172</v>
      </c>
      <c r="G776" s="175"/>
      <c r="H776" s="162" t="s">
        <v>1652</v>
      </c>
      <c r="I776" s="162" t="s">
        <v>589</v>
      </c>
      <c r="J776" s="161">
        <v>25</v>
      </c>
      <c r="K776" s="161">
        <v>2</v>
      </c>
      <c r="L776" s="161" t="s">
        <v>837</v>
      </c>
      <c r="Z776" s="163">
        <v>91</v>
      </c>
      <c r="AA776" s="163">
        <v>299</v>
      </c>
      <c r="AB776" s="163">
        <v>277</v>
      </c>
      <c r="AC776" s="163">
        <v>63</v>
      </c>
      <c r="AD776" s="163">
        <v>42</v>
      </c>
      <c r="AE776" s="163">
        <v>13</v>
      </c>
      <c r="AF776" s="163">
        <v>0</v>
      </c>
      <c r="AG776" s="163">
        <v>8</v>
      </c>
      <c r="AH776" s="163">
        <v>37</v>
      </c>
      <c r="AI776" s="163">
        <v>40</v>
      </c>
      <c r="AJ776" s="163">
        <v>0</v>
      </c>
      <c r="AK776" s="163">
        <v>0</v>
      </c>
      <c r="AL776" s="163">
        <v>20</v>
      </c>
      <c r="AM776" s="163">
        <v>0</v>
      </c>
      <c r="AN776" s="163">
        <v>41</v>
      </c>
      <c r="AO776" s="163">
        <v>1</v>
      </c>
      <c r="AP776" s="163">
        <v>1</v>
      </c>
      <c r="AQ776" s="163">
        <v>0</v>
      </c>
      <c r="AR776" s="163">
        <v>11</v>
      </c>
      <c r="AS776" s="283">
        <v>6.6889632000000004E-2</v>
      </c>
      <c r="AT776" s="283">
        <v>0.13712374499999999</v>
      </c>
      <c r="AU776" s="283">
        <v>0.40506329000000002</v>
      </c>
      <c r="AV776" s="283">
        <v>0.19409282999999999</v>
      </c>
      <c r="AW776" s="283">
        <v>4.6413500000000003E-2</v>
      </c>
      <c r="AX776" s="283">
        <v>0.34177215</v>
      </c>
      <c r="AY776" s="363">
        <v>110.8</v>
      </c>
      <c r="AZ776" s="283">
        <v>9.5609760000000002E-2</v>
      </c>
      <c r="BA776" s="283">
        <v>0.459915611</v>
      </c>
      <c r="BB776" s="283">
        <v>0.18565400800000001</v>
      </c>
      <c r="BC776" s="283">
        <v>0.35443037900000002</v>
      </c>
      <c r="BD776" s="164">
        <v>0.24017467200000001</v>
      </c>
      <c r="BE776" s="164">
        <v>0.22743682300000001</v>
      </c>
      <c r="BF776" s="164">
        <v>0.280936454</v>
      </c>
      <c r="BG776" s="164">
        <v>0.36101083</v>
      </c>
      <c r="BH776" s="164">
        <v>0.64194728400000001</v>
      </c>
      <c r="BI776" s="164">
        <v>0.13357400699999999</v>
      </c>
      <c r="BJ776" s="165">
        <v>85.037973190441406</v>
      </c>
      <c r="BK776" s="164">
        <v>0.281736939447779</v>
      </c>
      <c r="BL776" s="165">
        <v>-6.8446880662662499</v>
      </c>
      <c r="BM776" s="165">
        <v>28.131755351104001</v>
      </c>
      <c r="BN776" s="165">
        <v>82.971647153318997</v>
      </c>
      <c r="BO776" s="165">
        <v>-0.29165426784750997</v>
      </c>
      <c r="BP776" s="165">
        <v>-0.53060127794742495</v>
      </c>
      <c r="BQ776" s="165">
        <v>-4.4762073748128097</v>
      </c>
      <c r="BR776" s="165">
        <v>-6.6190284201724099</v>
      </c>
      <c r="BS776" s="289">
        <v>-0.46229253483208499</v>
      </c>
      <c r="BT776" s="297"/>
      <c r="BU776" s="284"/>
      <c r="BV776" s="298"/>
      <c r="BW776" s="297">
        <v>86</v>
      </c>
      <c r="BX776" s="297">
        <v>670.2</v>
      </c>
      <c r="BY776" s="297">
        <v>-17</v>
      </c>
      <c r="BZ776" s="297">
        <v>-3</v>
      </c>
      <c r="CA776" s="284">
        <v>-3</v>
      </c>
      <c r="CB776" s="298">
        <v>-8</v>
      </c>
      <c r="CC776" s="297">
        <v>2</v>
      </c>
      <c r="CD776" s="284">
        <v>3</v>
      </c>
      <c r="CE776" s="352">
        <v>0</v>
      </c>
      <c r="CF776" s="298">
        <v>0</v>
      </c>
      <c r="CG776" s="297"/>
      <c r="CH776" s="284"/>
      <c r="CI776" s="352"/>
      <c r="CJ776" s="298"/>
      <c r="CK776" s="297"/>
      <c r="CL776" s="284"/>
      <c r="CM776" s="352"/>
      <c r="CN776" s="298"/>
      <c r="CO776" s="297"/>
      <c r="CP776" s="284"/>
      <c r="CQ776" s="352"/>
      <c r="CR776" s="298"/>
      <c r="CS776" s="297"/>
      <c r="CT776" s="284"/>
      <c r="CU776" s="352"/>
      <c r="CV776" s="352"/>
      <c r="CW776" s="298"/>
      <c r="CX776" s="297"/>
      <c r="CY776" s="284"/>
      <c r="CZ776" s="352"/>
      <c r="DA776" s="352"/>
      <c r="DB776" s="298"/>
      <c r="DC776" s="297"/>
      <c r="DD776" s="284"/>
      <c r="DE776" s="352"/>
      <c r="DF776" s="352"/>
      <c r="DG776" s="298"/>
      <c r="DH776" s="320">
        <v>-17</v>
      </c>
      <c r="DI776" s="319">
        <v>-7.8000454902648899</v>
      </c>
      <c r="DP776" s="165"/>
      <c r="DQ776" s="165"/>
      <c r="DR776" s="165"/>
      <c r="ED776" s="165"/>
      <c r="EE776" s="165"/>
      <c r="EF776" s="165"/>
      <c r="EG776" s="165"/>
      <c r="EH776" s="166"/>
      <c r="EI776" s="165"/>
      <c r="EJ776" s="164"/>
      <c r="EK776" s="164"/>
      <c r="EL776" s="283"/>
      <c r="EM776" s="283"/>
      <c r="EN776" s="283"/>
      <c r="EO776" s="283"/>
      <c r="EP776" s="283"/>
      <c r="EQ776" s="283"/>
      <c r="ER776" s="165"/>
      <c r="ES776" s="166"/>
      <c r="ET776" s="166"/>
      <c r="EU776" s="166"/>
      <c r="EV776" s="166"/>
      <c r="EW776" s="166"/>
      <c r="EX776" s="289"/>
    </row>
    <row r="777" spans="1:272" ht="13" customHeight="1">
      <c r="A777" s="160" t="s">
        <v>470</v>
      </c>
      <c r="B777" s="160">
        <v>11256</v>
      </c>
      <c r="C777" s="160">
        <v>16572</v>
      </c>
      <c r="D777" s="160">
        <v>656582</v>
      </c>
      <c r="E777" s="160" t="s">
        <v>438</v>
      </c>
      <c r="G777" s="175"/>
      <c r="H777" s="162" t="s">
        <v>536</v>
      </c>
      <c r="I777" s="162" t="s">
        <v>986</v>
      </c>
      <c r="J777" s="161">
        <v>31</v>
      </c>
      <c r="K777" s="161">
        <v>3</v>
      </c>
      <c r="L777" s="161" t="s">
        <v>837</v>
      </c>
      <c r="Z777" s="163">
        <v>123</v>
      </c>
      <c r="AA777" s="163">
        <v>416</v>
      </c>
      <c r="AB777" s="163">
        <v>364</v>
      </c>
      <c r="AC777" s="163">
        <v>83</v>
      </c>
      <c r="AD777" s="163">
        <v>51</v>
      </c>
      <c r="AE777" s="163">
        <v>22</v>
      </c>
      <c r="AF777" s="163">
        <v>1</v>
      </c>
      <c r="AG777" s="163">
        <v>9</v>
      </c>
      <c r="AH777" s="163">
        <v>49</v>
      </c>
      <c r="AI777" s="163">
        <v>36</v>
      </c>
      <c r="AJ777" s="163">
        <v>2</v>
      </c>
      <c r="AK777" s="163">
        <v>2</v>
      </c>
      <c r="AL777" s="163">
        <v>44</v>
      </c>
      <c r="AM777" s="163">
        <v>1</v>
      </c>
      <c r="AN777" s="163">
        <v>91</v>
      </c>
      <c r="AO777" s="163">
        <v>6</v>
      </c>
      <c r="AP777" s="163">
        <v>2</v>
      </c>
      <c r="AQ777" s="163">
        <v>0</v>
      </c>
      <c r="AR777" s="163">
        <v>7</v>
      </c>
      <c r="AS777" s="283">
        <v>0.10576923000000001</v>
      </c>
      <c r="AT777" s="283">
        <v>0.21875</v>
      </c>
      <c r="AU777" s="283">
        <v>0.41818181999999998</v>
      </c>
      <c r="AV777" s="283">
        <v>0.28000000000000003</v>
      </c>
      <c r="AW777" s="283">
        <v>4.7272729999999999E-2</v>
      </c>
      <c r="AX777" s="283">
        <v>0.32</v>
      </c>
      <c r="AY777" s="363">
        <v>109.40300000000001</v>
      </c>
      <c r="AZ777" s="283">
        <v>9.8728040000000003E-2</v>
      </c>
      <c r="BA777" s="283">
        <v>0.42909090900000002</v>
      </c>
      <c r="BB777" s="283">
        <v>0.14909090899999999</v>
      </c>
      <c r="BC777" s="283">
        <v>0.42181818100000001</v>
      </c>
      <c r="BD777" s="164">
        <v>0.27819548799999999</v>
      </c>
      <c r="BE777" s="164">
        <v>0.22802197799999999</v>
      </c>
      <c r="BF777" s="164">
        <v>0.31971153800000002</v>
      </c>
      <c r="BG777" s="164">
        <v>0.36813186799999997</v>
      </c>
      <c r="BH777" s="164">
        <v>0.68784340600000005</v>
      </c>
      <c r="BI777" s="164">
        <v>0.14010988999999999</v>
      </c>
      <c r="BJ777" s="165">
        <v>89.198949235203301</v>
      </c>
      <c r="BK777" s="164">
        <v>0.30495239137166902</v>
      </c>
      <c r="BL777" s="165">
        <v>-1.75000157641816</v>
      </c>
      <c r="BM777" s="165">
        <v>46.912876221662202</v>
      </c>
      <c r="BN777" s="165">
        <v>92.3336615723899</v>
      </c>
      <c r="BO777" s="165">
        <v>-0.34958514635221599</v>
      </c>
      <c r="BP777" s="165">
        <v>-0.38735872507095298</v>
      </c>
      <c r="BQ777" s="165">
        <v>4.7597489760572902</v>
      </c>
      <c r="BR777" s="165">
        <v>-4.2010242609922797</v>
      </c>
      <c r="BS777" s="289">
        <v>0.49157606765212902</v>
      </c>
      <c r="BT777" s="297"/>
      <c r="BU777" s="284"/>
      <c r="BV777" s="298"/>
      <c r="BW777" s="297"/>
      <c r="BX777" s="297"/>
      <c r="BY777" s="297"/>
      <c r="BZ777" s="297"/>
      <c r="CA777" s="284"/>
      <c r="CB777" s="298"/>
      <c r="CC777" s="297">
        <v>79</v>
      </c>
      <c r="CD777" s="284">
        <v>454.1</v>
      </c>
      <c r="CE777" s="352">
        <v>2</v>
      </c>
      <c r="CF777" s="298">
        <v>2</v>
      </c>
      <c r="CG777" s="297"/>
      <c r="CH777" s="284"/>
      <c r="CI777" s="352"/>
      <c r="CJ777" s="298"/>
      <c r="CK777" s="297"/>
      <c r="CL777" s="284"/>
      <c r="CM777" s="352"/>
      <c r="CN777" s="298"/>
      <c r="CO777" s="297"/>
      <c r="CP777" s="284"/>
      <c r="CQ777" s="352"/>
      <c r="CR777" s="298"/>
      <c r="CS777" s="297">
        <v>6</v>
      </c>
      <c r="CT777" s="284">
        <v>47</v>
      </c>
      <c r="CU777" s="352">
        <v>-1</v>
      </c>
      <c r="CV777" s="352">
        <v>-2</v>
      </c>
      <c r="CW777" s="298">
        <v>0</v>
      </c>
      <c r="CX777" s="297"/>
      <c r="CY777" s="284"/>
      <c r="CZ777" s="352"/>
      <c r="DA777" s="352"/>
      <c r="DB777" s="298"/>
      <c r="DC777" s="297">
        <v>44</v>
      </c>
      <c r="DD777" s="284">
        <v>315.10000000000002</v>
      </c>
      <c r="DE777" s="352">
        <v>3</v>
      </c>
      <c r="DF777" s="352">
        <v>-1</v>
      </c>
      <c r="DG777" s="298">
        <v>2</v>
      </c>
      <c r="DH777" s="320">
        <v>4</v>
      </c>
      <c r="DI777" s="319">
        <v>-4.8727802038192696</v>
      </c>
      <c r="DP777" s="165"/>
      <c r="DQ777" s="165"/>
      <c r="DR777" s="165"/>
      <c r="ED777" s="165"/>
      <c r="EE777" s="165"/>
      <c r="EF777" s="165"/>
      <c r="EG777" s="165"/>
      <c r="EH777" s="166"/>
      <c r="EI777" s="165"/>
      <c r="EJ777" s="164"/>
      <c r="EK777" s="164"/>
      <c r="EL777" s="283"/>
      <c r="EM777" s="283"/>
      <c r="EN777" s="283"/>
      <c r="EO777" s="283"/>
      <c r="EP777" s="283"/>
      <c r="EQ777" s="283"/>
      <c r="ER777" s="165"/>
      <c r="ES777" s="166"/>
      <c r="ET777" s="166"/>
      <c r="EU777" s="166"/>
      <c r="EV777" s="166"/>
      <c r="EW777" s="166"/>
      <c r="EX777" s="289"/>
    </row>
    <row r="778" spans="1:272" ht="13" customHeight="1">
      <c r="A778" s="160" t="s">
        <v>470</v>
      </c>
      <c r="B778" s="160">
        <v>11284</v>
      </c>
      <c r="C778" s="160">
        <v>21479</v>
      </c>
      <c r="D778" s="160">
        <v>663538</v>
      </c>
      <c r="E778" s="160" t="s">
        <v>129</v>
      </c>
      <c r="G778" s="175"/>
      <c r="H778" s="168" t="s">
        <v>1234</v>
      </c>
      <c r="I778" s="169" t="s">
        <v>1235</v>
      </c>
      <c r="J778" s="170">
        <v>27</v>
      </c>
      <c r="K778" s="161">
        <v>4</v>
      </c>
      <c r="L778" s="161" t="s">
        <v>837</v>
      </c>
      <c r="Z778" s="163">
        <v>151</v>
      </c>
      <c r="AA778" s="163">
        <v>641</v>
      </c>
      <c r="AB778" s="163">
        <v>582</v>
      </c>
      <c r="AC778" s="163">
        <v>159</v>
      </c>
      <c r="AD778" s="163">
        <v>116</v>
      </c>
      <c r="AE778" s="163">
        <v>35</v>
      </c>
      <c r="AF778" s="163">
        <v>1</v>
      </c>
      <c r="AG778" s="163">
        <v>7</v>
      </c>
      <c r="AH778" s="163">
        <v>86</v>
      </c>
      <c r="AI778" s="163">
        <v>48</v>
      </c>
      <c r="AJ778" s="163">
        <v>31</v>
      </c>
      <c r="AK778" s="163">
        <v>6</v>
      </c>
      <c r="AL778" s="163">
        <v>44</v>
      </c>
      <c r="AM778" s="163">
        <v>1</v>
      </c>
      <c r="AN778" s="163">
        <v>66</v>
      </c>
      <c r="AO778" s="163">
        <v>12</v>
      </c>
      <c r="AP778" s="163">
        <v>3</v>
      </c>
      <c r="AQ778" s="163">
        <v>0</v>
      </c>
      <c r="AR778" s="163">
        <v>8</v>
      </c>
      <c r="AS778" s="283">
        <v>6.8642745000000005E-2</v>
      </c>
      <c r="AT778" s="283">
        <v>0.10296411799999999</v>
      </c>
      <c r="AU778" s="283">
        <v>0.34104045999999999</v>
      </c>
      <c r="AV778" s="283">
        <v>0.29094411999999997</v>
      </c>
      <c r="AW778" s="283">
        <v>1.156069E-2</v>
      </c>
      <c r="AX778" s="283">
        <v>0.27360308</v>
      </c>
      <c r="AY778" s="363">
        <v>110.10599999999999</v>
      </c>
      <c r="AZ778" s="283">
        <v>5.1381690000000001E-2</v>
      </c>
      <c r="BA778" s="283">
        <v>0.44315992199999998</v>
      </c>
      <c r="BB778" s="283">
        <v>0.24084778400000001</v>
      </c>
      <c r="BC778" s="283">
        <v>0.31599229200000001</v>
      </c>
      <c r="BD778" s="164">
        <v>0.296875</v>
      </c>
      <c r="BE778" s="164">
        <v>0.273195876</v>
      </c>
      <c r="BF778" s="164">
        <v>0.33541341600000002</v>
      </c>
      <c r="BG778" s="164">
        <v>0.37285223299999998</v>
      </c>
      <c r="BH778" s="164">
        <v>0.708265649</v>
      </c>
      <c r="BI778" s="164">
        <v>9.9656357000000001E-2</v>
      </c>
      <c r="BJ778" s="165">
        <v>63.4447884371924</v>
      </c>
      <c r="BK778" s="164">
        <v>0.31311901295557598</v>
      </c>
      <c r="BL778" s="165">
        <v>1.51677013161712</v>
      </c>
      <c r="BM778" s="165">
        <v>76.499714046447806</v>
      </c>
      <c r="BN778" s="165">
        <v>102.962677559333</v>
      </c>
      <c r="BO778" s="165">
        <v>1.2343315599587501</v>
      </c>
      <c r="BP778" s="165">
        <v>4.9972540810704196</v>
      </c>
      <c r="BQ778" s="165">
        <v>37.950319518299104</v>
      </c>
      <c r="BR778" s="165">
        <v>7.2681838420324896</v>
      </c>
      <c r="BS778" s="289">
        <v>3.9194228369582</v>
      </c>
      <c r="BT778" s="297"/>
      <c r="BU778" s="284"/>
      <c r="BV778" s="298"/>
      <c r="BW778" s="297"/>
      <c r="BX778" s="297"/>
      <c r="BY778" s="297"/>
      <c r="BZ778" s="297"/>
      <c r="CA778" s="284"/>
      <c r="CB778" s="298"/>
      <c r="CC778" s="297"/>
      <c r="CD778" s="284"/>
      <c r="CE778" s="352"/>
      <c r="CF778" s="298"/>
      <c r="CG778" s="297">
        <v>143</v>
      </c>
      <c r="CH778" s="284">
        <v>1224.0999999999999</v>
      </c>
      <c r="CI778" s="352">
        <v>4</v>
      </c>
      <c r="CJ778" s="298">
        <v>9</v>
      </c>
      <c r="CK778" s="297"/>
      <c r="CL778" s="284"/>
      <c r="CM778" s="352"/>
      <c r="CN778" s="298"/>
      <c r="CO778" s="297">
        <v>10</v>
      </c>
      <c r="CP778" s="284">
        <v>73</v>
      </c>
      <c r="CQ778" s="352">
        <v>-2</v>
      </c>
      <c r="CR778" s="298">
        <v>0</v>
      </c>
      <c r="CS778" s="297"/>
      <c r="CT778" s="284"/>
      <c r="CU778" s="352"/>
      <c r="CV778" s="352"/>
      <c r="CW778" s="298"/>
      <c r="CX778" s="297"/>
      <c r="CY778" s="284"/>
      <c r="CZ778" s="352"/>
      <c r="DA778" s="352"/>
      <c r="DB778" s="298"/>
      <c r="DC778" s="297"/>
      <c r="DD778" s="284"/>
      <c r="DE778" s="352"/>
      <c r="DF778" s="352"/>
      <c r="DG778" s="298"/>
      <c r="DH778" s="320">
        <v>2</v>
      </c>
      <c r="DI778" s="319">
        <v>9.3664920330047607</v>
      </c>
      <c r="DP778" s="165"/>
      <c r="DQ778" s="165"/>
      <c r="DR778" s="165"/>
      <c r="ED778" s="165"/>
      <c r="EE778" s="165"/>
      <c r="EF778" s="165"/>
      <c r="EG778" s="165"/>
      <c r="EH778" s="166"/>
      <c r="EI778" s="165"/>
      <c r="EJ778" s="164"/>
      <c r="EK778" s="164"/>
      <c r="EL778" s="283"/>
      <c r="EM778" s="283"/>
      <c r="EN778" s="283"/>
      <c r="EO778" s="283"/>
      <c r="EP778" s="283"/>
      <c r="EQ778" s="283"/>
      <c r="ER778" s="165"/>
      <c r="ES778" s="166"/>
      <c r="ET778" s="166"/>
      <c r="EU778" s="166"/>
      <c r="EV778" s="166"/>
      <c r="EW778" s="166"/>
      <c r="EX778" s="289"/>
    </row>
    <row r="779" spans="1:272" ht="13" customHeight="1">
      <c r="A779" s="160" t="s">
        <v>470</v>
      </c>
      <c r="B779" s="160">
        <v>11086</v>
      </c>
      <c r="C779" s="160">
        <v>19252</v>
      </c>
      <c r="D779" s="160">
        <v>624415</v>
      </c>
      <c r="E779" s="160" t="s">
        <v>3331</v>
      </c>
      <c r="G779" s="175"/>
      <c r="H779" s="168" t="s">
        <v>1237</v>
      </c>
      <c r="I779" s="169" t="s">
        <v>1238</v>
      </c>
      <c r="J779" s="170">
        <v>29</v>
      </c>
      <c r="K779" s="161">
        <v>4</v>
      </c>
      <c r="L779" s="161" t="s">
        <v>46</v>
      </c>
      <c r="Z779" s="163">
        <v>78</v>
      </c>
      <c r="AA779" s="163">
        <v>224</v>
      </c>
      <c r="AB779" s="163">
        <v>188</v>
      </c>
      <c r="AC779" s="163">
        <v>37</v>
      </c>
      <c r="AD779" s="163">
        <v>27</v>
      </c>
      <c r="AE779" s="163">
        <v>5</v>
      </c>
      <c r="AF779" s="163">
        <v>0</v>
      </c>
      <c r="AG779" s="163">
        <v>5</v>
      </c>
      <c r="AH779" s="163">
        <v>27</v>
      </c>
      <c r="AI779" s="163">
        <v>19</v>
      </c>
      <c r="AJ779" s="163">
        <v>2</v>
      </c>
      <c r="AK779" s="163">
        <v>0</v>
      </c>
      <c r="AL779" s="163">
        <v>24</v>
      </c>
      <c r="AM779" s="163">
        <v>0</v>
      </c>
      <c r="AN779" s="163">
        <v>72</v>
      </c>
      <c r="AO779" s="163">
        <v>8</v>
      </c>
      <c r="AP779" s="163">
        <v>0</v>
      </c>
      <c r="AQ779" s="163">
        <v>2</v>
      </c>
      <c r="AR779" s="163">
        <v>1</v>
      </c>
      <c r="AS779" s="283">
        <v>0.10714285699999999</v>
      </c>
      <c r="AT779" s="283">
        <v>0.321428571</v>
      </c>
      <c r="AU779" s="283">
        <v>0.36440677999999999</v>
      </c>
      <c r="AV779" s="283">
        <v>0.22881356</v>
      </c>
      <c r="AW779" s="283">
        <v>2.5000000000000001E-2</v>
      </c>
      <c r="AX779" s="283">
        <v>0.16666666999999999</v>
      </c>
      <c r="AY779" s="363">
        <v>104.651</v>
      </c>
      <c r="AZ779" s="283">
        <v>8.054393E-2</v>
      </c>
      <c r="BA779" s="283">
        <v>0.34210526299999999</v>
      </c>
      <c r="BB779" s="283">
        <v>0.25438596400000002</v>
      </c>
      <c r="BC779" s="283">
        <v>0.40350877099999999</v>
      </c>
      <c r="BD779" s="164">
        <v>0.288288288</v>
      </c>
      <c r="BE779" s="164">
        <v>0.19680850999999999</v>
      </c>
      <c r="BF779" s="164">
        <v>0.31363636299999997</v>
      </c>
      <c r="BG779" s="164">
        <v>0.30319148899999998</v>
      </c>
      <c r="BH779" s="164">
        <v>0.61682785200000001</v>
      </c>
      <c r="BI779" s="164">
        <v>0.106382979</v>
      </c>
      <c r="BJ779" s="165">
        <v>68.228654192737807</v>
      </c>
      <c r="BK779" s="164">
        <v>0.28466885821385801</v>
      </c>
      <c r="BL779" s="165">
        <v>-4.5879562180568199</v>
      </c>
      <c r="BM779" s="165">
        <v>21.615131827063401</v>
      </c>
      <c r="BN779" s="165">
        <v>84.381244453135693</v>
      </c>
      <c r="BO779" s="165">
        <v>-1.24094878708142</v>
      </c>
      <c r="BP779" s="165">
        <v>0.43966627493500698</v>
      </c>
      <c r="BQ779" s="165">
        <v>1.4532156898561099</v>
      </c>
      <c r="BR779" s="165">
        <v>-3.65198778548136</v>
      </c>
      <c r="BS779" s="289">
        <v>0.15008481704881499</v>
      </c>
      <c r="BT779" s="297"/>
      <c r="BU779" s="284"/>
      <c r="BV779" s="298"/>
      <c r="BW779" s="297"/>
      <c r="BX779" s="297"/>
      <c r="BY779" s="297"/>
      <c r="BZ779" s="297"/>
      <c r="CA779" s="284"/>
      <c r="CB779" s="298"/>
      <c r="CC779" s="297">
        <v>17</v>
      </c>
      <c r="CD779" s="284">
        <v>86.1</v>
      </c>
      <c r="CE779" s="352">
        <v>-2</v>
      </c>
      <c r="CF779" s="298">
        <v>-1</v>
      </c>
      <c r="CG779" s="297">
        <v>30</v>
      </c>
      <c r="CH779" s="284">
        <v>212</v>
      </c>
      <c r="CI779" s="352">
        <v>-1</v>
      </c>
      <c r="CJ779" s="298">
        <v>0</v>
      </c>
      <c r="CK779" s="297">
        <v>18</v>
      </c>
      <c r="CL779" s="284">
        <v>125.1</v>
      </c>
      <c r="CM779" s="352">
        <v>-3</v>
      </c>
      <c r="CN779" s="298">
        <v>-3</v>
      </c>
      <c r="CO779" s="297"/>
      <c r="CP779" s="284"/>
      <c r="CQ779" s="352"/>
      <c r="CR779" s="298"/>
      <c r="CS779" s="297"/>
      <c r="CT779" s="284"/>
      <c r="CU779" s="352"/>
      <c r="CV779" s="352"/>
      <c r="CW779" s="298"/>
      <c r="CX779" s="297"/>
      <c r="CY779" s="284"/>
      <c r="CZ779" s="352"/>
      <c r="DA779" s="352"/>
      <c r="DB779" s="298"/>
      <c r="DC779" s="297">
        <v>14</v>
      </c>
      <c r="DD779" s="284">
        <v>84.1</v>
      </c>
      <c r="DE779" s="352">
        <v>3</v>
      </c>
      <c r="DF779" s="352">
        <v>2</v>
      </c>
      <c r="DG779" s="298">
        <v>0</v>
      </c>
      <c r="DH779" s="320">
        <v>-3</v>
      </c>
      <c r="DI779" s="319">
        <v>-2.3583305422216601</v>
      </c>
      <c r="DP779" s="165"/>
      <c r="DQ779" s="165"/>
      <c r="DR779" s="165"/>
      <c r="ED779" s="165"/>
      <c r="EE779" s="165"/>
      <c r="EF779" s="165"/>
      <c r="EG779" s="165"/>
      <c r="EH779" s="166"/>
      <c r="EI779" s="165"/>
      <c r="EJ779" s="164"/>
      <c r="EK779" s="164"/>
      <c r="EL779" s="283"/>
      <c r="EM779" s="283"/>
      <c r="EN779" s="283"/>
      <c r="EO779" s="283"/>
      <c r="EP779" s="283"/>
      <c r="EQ779" s="283"/>
      <c r="ER779" s="165"/>
      <c r="ES779" s="166"/>
      <c r="ET779" s="166"/>
      <c r="EU779" s="166"/>
      <c r="EV779" s="166"/>
      <c r="EW779" s="166"/>
      <c r="EX779" s="289"/>
    </row>
    <row r="780" spans="1:272" ht="13" customHeight="1">
      <c r="A780" s="160" t="s">
        <v>470</v>
      </c>
      <c r="B780" s="160">
        <v>9724</v>
      </c>
      <c r="C780" s="160">
        <v>12552</v>
      </c>
      <c r="D780" s="160">
        <v>553993</v>
      </c>
      <c r="E780" s="160" t="s">
        <v>45</v>
      </c>
      <c r="G780" s="175"/>
      <c r="H780" s="168" t="s">
        <v>3354</v>
      </c>
      <c r="I780" s="169" t="s">
        <v>152</v>
      </c>
      <c r="J780" s="170">
        <v>32</v>
      </c>
      <c r="K780" s="161">
        <v>5</v>
      </c>
      <c r="L780" s="161" t="s">
        <v>837</v>
      </c>
      <c r="Z780" s="163">
        <v>158</v>
      </c>
      <c r="AA780" s="163">
        <v>640</v>
      </c>
      <c r="AB780" s="163">
        <v>571</v>
      </c>
      <c r="AC780" s="163">
        <v>146</v>
      </c>
      <c r="AD780" s="163">
        <v>86</v>
      </c>
      <c r="AE780" s="163">
        <v>28</v>
      </c>
      <c r="AF780" s="163">
        <v>2</v>
      </c>
      <c r="AG780" s="163">
        <v>30</v>
      </c>
      <c r="AH780" s="163">
        <v>90</v>
      </c>
      <c r="AI780" s="163">
        <v>101</v>
      </c>
      <c r="AJ780" s="163">
        <v>2</v>
      </c>
      <c r="AK780" s="163">
        <v>1</v>
      </c>
      <c r="AL780" s="163">
        <v>49</v>
      </c>
      <c r="AM780" s="163">
        <v>0</v>
      </c>
      <c r="AN780" s="163">
        <v>176</v>
      </c>
      <c r="AO780" s="163">
        <v>9</v>
      </c>
      <c r="AP780" s="163">
        <v>11</v>
      </c>
      <c r="AQ780" s="163">
        <v>0</v>
      </c>
      <c r="AR780" s="163">
        <v>10</v>
      </c>
      <c r="AS780" s="283">
        <v>7.6562500000000006E-2</v>
      </c>
      <c r="AT780" s="283">
        <v>0.27500000000000002</v>
      </c>
      <c r="AU780" s="283">
        <v>0.51724137999999997</v>
      </c>
      <c r="AV780" s="283">
        <v>0.22660099</v>
      </c>
      <c r="AW780" s="283">
        <v>0.11330049</v>
      </c>
      <c r="AX780" s="283">
        <v>0.42364531999999999</v>
      </c>
      <c r="AY780" s="363">
        <v>111.422</v>
      </c>
      <c r="AZ780" s="283">
        <v>0.12819505</v>
      </c>
      <c r="BA780" s="283">
        <v>0.32758620599999999</v>
      </c>
      <c r="BB780" s="283">
        <v>0.236453201</v>
      </c>
      <c r="BC780" s="283">
        <v>0.43596059100000001</v>
      </c>
      <c r="BD780" s="164">
        <v>0.308510638</v>
      </c>
      <c r="BE780" s="164">
        <v>0.25569176799999999</v>
      </c>
      <c r="BF780" s="164">
        <v>0.31874999999999998</v>
      </c>
      <c r="BG780" s="164">
        <v>0.46935201399999998</v>
      </c>
      <c r="BH780" s="164">
        <v>0.78810201400000002</v>
      </c>
      <c r="BI780" s="164">
        <v>0.213660246</v>
      </c>
      <c r="BJ780" s="165">
        <v>136.023727065484</v>
      </c>
      <c r="BK780" s="164">
        <v>0.33729514908045499</v>
      </c>
      <c r="BL780" s="165">
        <v>13.9677897820068</v>
      </c>
      <c r="BM780" s="165">
        <v>88.833755625207502</v>
      </c>
      <c r="BN780" s="165">
        <v>115.05457542513599</v>
      </c>
      <c r="BO780" s="165">
        <v>-0.70507059044882603</v>
      </c>
      <c r="BP780" s="165">
        <v>-1.1330831693485299</v>
      </c>
      <c r="BQ780" s="165">
        <v>36.794113018345598</v>
      </c>
      <c r="BR780" s="165">
        <v>10.3884366236446</v>
      </c>
      <c r="BS780" s="289">
        <v>3.8000124547090599</v>
      </c>
      <c r="BT780" s="297"/>
      <c r="BU780" s="284"/>
      <c r="BV780" s="298"/>
      <c r="BW780" s="297"/>
      <c r="BX780" s="297"/>
      <c r="BY780" s="297"/>
      <c r="BZ780" s="297"/>
      <c r="CA780" s="284"/>
      <c r="CB780" s="298"/>
      <c r="CC780" s="297"/>
      <c r="CD780" s="284"/>
      <c r="CE780" s="352"/>
      <c r="CF780" s="298"/>
      <c r="CG780" s="297"/>
      <c r="CH780" s="284"/>
      <c r="CI780" s="352"/>
      <c r="CJ780" s="298"/>
      <c r="CK780" s="297">
        <v>154</v>
      </c>
      <c r="CL780" s="284">
        <v>1352.2</v>
      </c>
      <c r="CM780" s="352">
        <v>-4</v>
      </c>
      <c r="CN780" s="298">
        <v>2</v>
      </c>
      <c r="CO780" s="297"/>
      <c r="CP780" s="284"/>
      <c r="CQ780" s="352"/>
      <c r="CR780" s="298"/>
      <c r="CS780" s="297"/>
      <c r="CT780" s="284"/>
      <c r="CU780" s="352"/>
      <c r="CV780" s="352"/>
      <c r="CW780" s="298"/>
      <c r="CX780" s="297"/>
      <c r="CY780" s="284"/>
      <c r="CZ780" s="352"/>
      <c r="DA780" s="352"/>
      <c r="DB780" s="298"/>
      <c r="DC780" s="297"/>
      <c r="DD780" s="284"/>
      <c r="DE780" s="352"/>
      <c r="DF780" s="352"/>
      <c r="DG780" s="298"/>
      <c r="DH780" s="320">
        <v>-4</v>
      </c>
      <c r="DI780" s="319">
        <v>5.12328648567199</v>
      </c>
      <c r="DP780" s="165"/>
      <c r="DQ780" s="165"/>
      <c r="DR780" s="165"/>
      <c r="ED780" s="165"/>
      <c r="EE780" s="165"/>
      <c r="EF780" s="165"/>
      <c r="EG780" s="165"/>
      <c r="EH780" s="166"/>
      <c r="EI780" s="165"/>
      <c r="EJ780" s="164"/>
      <c r="EK780" s="164"/>
      <c r="EL780" s="283"/>
      <c r="EM780" s="283"/>
      <c r="EN780" s="283"/>
      <c r="EO780" s="283"/>
      <c r="EP780" s="283"/>
      <c r="EQ780" s="283"/>
      <c r="ER780" s="165"/>
      <c r="ES780" s="166"/>
      <c r="ET780" s="166"/>
      <c r="EU780" s="166"/>
      <c r="EV780" s="166"/>
      <c r="EW780" s="166"/>
      <c r="EX780" s="289"/>
    </row>
    <row r="781" spans="1:272" ht="13" customHeight="1">
      <c r="A781" s="160" t="s">
        <v>470</v>
      </c>
      <c r="B781" s="160">
        <v>12122</v>
      </c>
      <c r="C781" s="160">
        <v>27815</v>
      </c>
      <c r="D781" s="160">
        <v>676059</v>
      </c>
      <c r="E781" s="160" t="s">
        <v>17</v>
      </c>
      <c r="G781" s="175"/>
      <c r="H781" s="162" t="s">
        <v>3575</v>
      </c>
      <c r="I781" s="162" t="s">
        <v>539</v>
      </c>
      <c r="J781" s="160">
        <v>25</v>
      </c>
      <c r="K781" s="161">
        <v>5</v>
      </c>
      <c r="L781" s="161" t="s">
        <v>837</v>
      </c>
      <c r="Z781" s="163">
        <v>107</v>
      </c>
      <c r="AA781" s="163">
        <v>447</v>
      </c>
      <c r="AB781" s="163">
        <v>416</v>
      </c>
      <c r="AC781" s="163">
        <v>110</v>
      </c>
      <c r="AD781" s="163">
        <v>61</v>
      </c>
      <c r="AE781" s="163">
        <v>26</v>
      </c>
      <c r="AF781" s="163">
        <v>5</v>
      </c>
      <c r="AG781" s="163">
        <v>18</v>
      </c>
      <c r="AH781" s="163">
        <v>57</v>
      </c>
      <c r="AI781" s="163">
        <v>63</v>
      </c>
      <c r="AJ781" s="163">
        <v>6</v>
      </c>
      <c r="AK781" s="163">
        <v>3</v>
      </c>
      <c r="AL781" s="163">
        <v>22</v>
      </c>
      <c r="AM781" s="163">
        <v>0</v>
      </c>
      <c r="AN781" s="163">
        <v>97</v>
      </c>
      <c r="AO781" s="163">
        <v>7</v>
      </c>
      <c r="AP781" s="163">
        <v>1</v>
      </c>
      <c r="AQ781" s="163">
        <v>1</v>
      </c>
      <c r="AR781" s="163">
        <v>5</v>
      </c>
      <c r="AS781" s="283">
        <v>4.9217002000000003E-2</v>
      </c>
      <c r="AT781" s="283">
        <v>0.21700223699999999</v>
      </c>
      <c r="AU781" s="283">
        <v>0.41121495000000002</v>
      </c>
      <c r="AV781" s="283">
        <v>0.23364486000000001</v>
      </c>
      <c r="AW781" s="283">
        <v>0.11838006</v>
      </c>
      <c r="AX781" s="283">
        <v>0.46105919000000001</v>
      </c>
      <c r="AY781" s="363">
        <v>111.169</v>
      </c>
      <c r="AZ781" s="283">
        <v>0.13202934</v>
      </c>
      <c r="BA781" s="283">
        <v>0.41875000000000001</v>
      </c>
      <c r="BB781" s="283">
        <v>0.19375000000000001</v>
      </c>
      <c r="BC781" s="283">
        <v>0.38750000000000001</v>
      </c>
      <c r="BD781" s="164">
        <v>0.304635761</v>
      </c>
      <c r="BE781" s="164">
        <v>0.26442307599999998</v>
      </c>
      <c r="BF781" s="164">
        <v>0.31165919199999997</v>
      </c>
      <c r="BG781" s="164">
        <v>0.48076922999999999</v>
      </c>
      <c r="BH781" s="164">
        <v>0.79242842199999997</v>
      </c>
      <c r="BI781" s="164">
        <v>0.21634615400000001</v>
      </c>
      <c r="BJ781" s="165">
        <v>139.773259176268</v>
      </c>
      <c r="BK781" s="164">
        <v>0.33956213622884301</v>
      </c>
      <c r="BL781" s="165">
        <v>10.5712280708665</v>
      </c>
      <c r="BM781" s="165">
        <v>62.860426089477002</v>
      </c>
      <c r="BN781" s="165">
        <v>125.269884968696</v>
      </c>
      <c r="BO781" s="165">
        <v>1.89033341738379</v>
      </c>
      <c r="BP781" s="165">
        <v>0.289607092738151</v>
      </c>
      <c r="BQ781" s="165">
        <v>26.680441153219199</v>
      </c>
      <c r="BR781" s="165">
        <v>13.2141857954974</v>
      </c>
      <c r="BS781" s="289">
        <v>2.7554953866890002</v>
      </c>
      <c r="BT781" s="297"/>
      <c r="BU781" s="284"/>
      <c r="BV781" s="298"/>
      <c r="BW781" s="297"/>
      <c r="BX781" s="297"/>
      <c r="BY781" s="297"/>
      <c r="BZ781" s="297"/>
      <c r="CA781" s="284"/>
      <c r="CB781" s="298"/>
      <c r="CC781" s="297"/>
      <c r="CD781" s="284"/>
      <c r="CE781" s="352"/>
      <c r="CF781" s="298"/>
      <c r="CG781" s="297">
        <v>52</v>
      </c>
      <c r="CH781" s="284">
        <v>372.2</v>
      </c>
      <c r="CI781" s="352">
        <v>-7</v>
      </c>
      <c r="CJ781" s="298">
        <v>-7</v>
      </c>
      <c r="CK781" s="297">
        <v>67</v>
      </c>
      <c r="CL781" s="284">
        <v>542.20000000000005</v>
      </c>
      <c r="CM781" s="352">
        <v>0</v>
      </c>
      <c r="CN781" s="298">
        <v>5</v>
      </c>
      <c r="CO781" s="297">
        <v>2</v>
      </c>
      <c r="CP781" s="284">
        <v>10</v>
      </c>
      <c r="CQ781" s="352">
        <v>-2</v>
      </c>
      <c r="CR781" s="298">
        <v>-2</v>
      </c>
      <c r="CS781" s="297"/>
      <c r="CT781" s="284"/>
      <c r="CU781" s="352"/>
      <c r="CV781" s="352"/>
      <c r="CW781" s="298"/>
      <c r="CX781" s="297"/>
      <c r="CY781" s="284"/>
      <c r="CZ781" s="352"/>
      <c r="DA781" s="352"/>
      <c r="DB781" s="298"/>
      <c r="DC781" s="297"/>
      <c r="DD781" s="284"/>
      <c r="DE781" s="352"/>
      <c r="DF781" s="352"/>
      <c r="DG781" s="298"/>
      <c r="DH781" s="320">
        <v>-9</v>
      </c>
      <c r="DI781" s="319">
        <v>-1.44831502437591</v>
      </c>
      <c r="DP781" s="165"/>
      <c r="DQ781" s="165"/>
      <c r="DR781" s="165"/>
      <c r="ED781" s="165"/>
      <c r="EE781" s="165"/>
      <c r="EF781" s="165"/>
      <c r="EG781" s="165"/>
      <c r="EH781" s="166"/>
      <c r="EI781" s="165"/>
      <c r="EJ781" s="164"/>
      <c r="EK781" s="164"/>
      <c r="EL781" s="283"/>
      <c r="EM781" s="283"/>
      <c r="EN781" s="283"/>
      <c r="EO781" s="283"/>
      <c r="EP781" s="283"/>
      <c r="EQ781" s="283"/>
      <c r="ER781" s="165"/>
      <c r="ES781" s="166"/>
      <c r="ET781" s="166"/>
      <c r="EU781" s="166"/>
      <c r="EV781" s="166"/>
      <c r="EW781" s="166"/>
      <c r="EX781" s="289"/>
    </row>
    <row r="782" spans="1:272" ht="13" customHeight="1">
      <c r="A782" s="160" t="s">
        <v>470</v>
      </c>
      <c r="B782" s="160">
        <v>11809</v>
      </c>
      <c r="C782" s="160">
        <v>27647</v>
      </c>
      <c r="D782" s="160">
        <v>683011</v>
      </c>
      <c r="E782" s="160" t="s">
        <v>16</v>
      </c>
      <c r="G782" s="175"/>
      <c r="H782" s="162" t="s">
        <v>3567</v>
      </c>
      <c r="I782" s="162" t="s">
        <v>110</v>
      </c>
      <c r="J782" s="160">
        <v>23</v>
      </c>
      <c r="K782" s="161">
        <v>6</v>
      </c>
      <c r="L782" s="161" t="s">
        <v>837</v>
      </c>
      <c r="Z782" s="163">
        <v>160</v>
      </c>
      <c r="AA782" s="163">
        <v>689</v>
      </c>
      <c r="AB782" s="163">
        <v>637</v>
      </c>
      <c r="AC782" s="163">
        <v>155</v>
      </c>
      <c r="AD782" s="163">
        <v>109</v>
      </c>
      <c r="AE782" s="163">
        <v>27</v>
      </c>
      <c r="AF782" s="163">
        <v>7</v>
      </c>
      <c r="AG782" s="163">
        <v>12</v>
      </c>
      <c r="AH782" s="163">
        <v>90</v>
      </c>
      <c r="AI782" s="163">
        <v>60</v>
      </c>
      <c r="AJ782" s="163">
        <v>28</v>
      </c>
      <c r="AK782" s="163">
        <v>7</v>
      </c>
      <c r="AL782" s="163">
        <v>42</v>
      </c>
      <c r="AM782" s="163">
        <v>1</v>
      </c>
      <c r="AN782" s="163">
        <v>156</v>
      </c>
      <c r="AO782" s="163">
        <v>4</v>
      </c>
      <c r="AP782" s="163">
        <v>3</v>
      </c>
      <c r="AQ782" s="163">
        <v>2</v>
      </c>
      <c r="AR782" s="163">
        <v>9</v>
      </c>
      <c r="AS782" s="283">
        <v>6.0957909999999997E-2</v>
      </c>
      <c r="AT782" s="283">
        <v>0.22641509400000001</v>
      </c>
      <c r="AU782" s="283">
        <v>0.32098765000000001</v>
      </c>
      <c r="AV782" s="283">
        <v>0.27572015999999999</v>
      </c>
      <c r="AW782" s="283">
        <v>3.901437E-2</v>
      </c>
      <c r="AX782" s="283">
        <v>0.34907598000000001</v>
      </c>
      <c r="AY782" s="363">
        <v>108.682</v>
      </c>
      <c r="AZ782" s="283">
        <v>9.8963919999999997E-2</v>
      </c>
      <c r="BA782" s="283">
        <v>0.50209205000000001</v>
      </c>
      <c r="BB782" s="283">
        <v>0.211297071</v>
      </c>
      <c r="BC782" s="283">
        <v>0.28661087800000001</v>
      </c>
      <c r="BD782" s="164">
        <v>0.30296610099999999</v>
      </c>
      <c r="BE782" s="164">
        <v>0.24332809999999999</v>
      </c>
      <c r="BF782" s="164">
        <v>0.29300291499999997</v>
      </c>
      <c r="BG782" s="164">
        <v>0.36420722100000003</v>
      </c>
      <c r="BH782" s="164">
        <v>0.657210136</v>
      </c>
      <c r="BI782" s="164">
        <v>0.12087912100000001</v>
      </c>
      <c r="BJ782" s="165">
        <v>78.0955353083489</v>
      </c>
      <c r="BK782" s="164">
        <v>0.28735230665137201</v>
      </c>
      <c r="BL782" s="165">
        <v>-12.658546691899099</v>
      </c>
      <c r="BM782" s="165">
        <v>67.939344661171603</v>
      </c>
      <c r="BN782" s="165">
        <v>85.913848806576596</v>
      </c>
      <c r="BO782" s="165">
        <v>1.29906874171834</v>
      </c>
      <c r="BP782" s="165">
        <v>5.1019997745752299</v>
      </c>
      <c r="BQ782" s="165">
        <v>33.151796593890602</v>
      </c>
      <c r="BR782" s="165">
        <v>-6.0029647333071603</v>
      </c>
      <c r="BS782" s="289">
        <v>3.4238422839532201</v>
      </c>
      <c r="BT782" s="297"/>
      <c r="BU782" s="284"/>
      <c r="BV782" s="298"/>
      <c r="BW782" s="297"/>
      <c r="BX782" s="297"/>
      <c r="BY782" s="297"/>
      <c r="BZ782" s="297"/>
      <c r="CA782" s="284"/>
      <c r="CB782" s="298"/>
      <c r="CC782" s="297"/>
      <c r="CD782" s="284"/>
      <c r="CE782" s="352"/>
      <c r="CF782" s="298"/>
      <c r="CG782" s="297"/>
      <c r="CH782" s="284"/>
      <c r="CI782" s="352"/>
      <c r="CJ782" s="298"/>
      <c r="CK782" s="297"/>
      <c r="CL782" s="284"/>
      <c r="CM782" s="352"/>
      <c r="CN782" s="298"/>
      <c r="CO782" s="297">
        <v>159</v>
      </c>
      <c r="CP782" s="284">
        <v>1407.2</v>
      </c>
      <c r="CQ782" s="352">
        <v>5</v>
      </c>
      <c r="CR782" s="298">
        <v>14</v>
      </c>
      <c r="CS782" s="297"/>
      <c r="CT782" s="284"/>
      <c r="CU782" s="352"/>
      <c r="CV782" s="352"/>
      <c r="CW782" s="298"/>
      <c r="CX782" s="297"/>
      <c r="CY782" s="284"/>
      <c r="CZ782" s="352"/>
      <c r="DA782" s="352"/>
      <c r="DB782" s="298"/>
      <c r="DC782" s="297"/>
      <c r="DD782" s="284"/>
      <c r="DE782" s="352"/>
      <c r="DF782" s="352"/>
      <c r="DG782" s="298"/>
      <c r="DH782" s="320">
        <v>5</v>
      </c>
      <c r="DI782" s="319">
        <v>16.165636062621999</v>
      </c>
      <c r="DP782" s="165"/>
      <c r="DQ782" s="165"/>
      <c r="DR782" s="165"/>
      <c r="ED782" s="165"/>
      <c r="EE782" s="165"/>
      <c r="EF782" s="165"/>
      <c r="EG782" s="165"/>
      <c r="EH782" s="166"/>
      <c r="EI782" s="165"/>
      <c r="EJ782" s="164"/>
      <c r="EK782" s="164"/>
      <c r="EL782" s="283"/>
      <c r="EM782" s="283"/>
      <c r="EN782" s="283"/>
      <c r="EO782" s="283"/>
      <c r="EP782" s="283"/>
      <c r="EQ782" s="283"/>
      <c r="ER782" s="165"/>
      <c r="ES782" s="166"/>
      <c r="ET782" s="166"/>
      <c r="EU782" s="166"/>
      <c r="EV782" s="166"/>
      <c r="EW782" s="166"/>
      <c r="EX782" s="289"/>
    </row>
    <row r="783" spans="1:272" ht="13" customHeight="1">
      <c r="A783" s="160" t="s">
        <v>470</v>
      </c>
      <c r="B783" s="160">
        <v>9726</v>
      </c>
      <c r="C783" s="160">
        <v>7802</v>
      </c>
      <c r="D783" s="160">
        <v>500743</v>
      </c>
      <c r="E783" s="160" t="s">
        <v>15</v>
      </c>
      <c r="G783" s="175"/>
      <c r="H783" s="168" t="s">
        <v>852</v>
      </c>
      <c r="I783" s="169" t="s">
        <v>151</v>
      </c>
      <c r="J783" s="170">
        <v>35</v>
      </c>
      <c r="K783" s="161">
        <v>6</v>
      </c>
      <c r="L783" s="161" t="s">
        <v>837</v>
      </c>
      <c r="Z783" s="163">
        <v>103</v>
      </c>
      <c r="AA783" s="163">
        <v>337</v>
      </c>
      <c r="AB783" s="163">
        <v>307</v>
      </c>
      <c r="AC783" s="163">
        <v>87</v>
      </c>
      <c r="AD783" s="163">
        <v>60</v>
      </c>
      <c r="AE783" s="163">
        <v>21</v>
      </c>
      <c r="AF783" s="163">
        <v>0</v>
      </c>
      <c r="AG783" s="163">
        <v>6</v>
      </c>
      <c r="AH783" s="163">
        <v>41</v>
      </c>
      <c r="AI783" s="163">
        <v>36</v>
      </c>
      <c r="AJ783" s="163">
        <v>8</v>
      </c>
      <c r="AK783" s="163">
        <v>2</v>
      </c>
      <c r="AL783" s="163">
        <v>23</v>
      </c>
      <c r="AM783" s="163">
        <v>0</v>
      </c>
      <c r="AN783" s="163">
        <v>34</v>
      </c>
      <c r="AO783" s="163">
        <v>3</v>
      </c>
      <c r="AP783" s="163">
        <v>2</v>
      </c>
      <c r="AQ783" s="163">
        <v>2</v>
      </c>
      <c r="AR783" s="163">
        <v>8</v>
      </c>
      <c r="AS783" s="283">
        <v>6.8249257999999993E-2</v>
      </c>
      <c r="AT783" s="283">
        <v>0.100890207</v>
      </c>
      <c r="AU783" s="283">
        <v>0.40794224000000001</v>
      </c>
      <c r="AV783" s="283">
        <v>0.27075811999999999</v>
      </c>
      <c r="AW783" s="283">
        <v>2.527076E-2</v>
      </c>
      <c r="AX783" s="283">
        <v>0.27436822999999999</v>
      </c>
      <c r="AY783" s="363">
        <v>109.087</v>
      </c>
      <c r="AZ783" s="283">
        <v>5.7660629999999997E-2</v>
      </c>
      <c r="BA783" s="283">
        <v>0.48161764699999998</v>
      </c>
      <c r="BB783" s="283">
        <v>0.23161764700000001</v>
      </c>
      <c r="BC783" s="283">
        <v>0.28676470500000001</v>
      </c>
      <c r="BD783" s="164">
        <v>0.30111524099999998</v>
      </c>
      <c r="BE783" s="164">
        <v>0.28338762200000001</v>
      </c>
      <c r="BF783" s="164">
        <v>0.33731343200000002</v>
      </c>
      <c r="BG783" s="164">
        <v>0.41042345200000002</v>
      </c>
      <c r="BH783" s="164">
        <v>0.74773688400000005</v>
      </c>
      <c r="BI783" s="164">
        <v>0.12703582999999999</v>
      </c>
      <c r="BJ783" s="165">
        <v>80.875536703525498</v>
      </c>
      <c r="BK783" s="164">
        <v>0.32702764432821702</v>
      </c>
      <c r="BL783" s="165">
        <v>4.5699771902567896</v>
      </c>
      <c r="BM783" s="165">
        <v>43.991587329567103</v>
      </c>
      <c r="BN783" s="165">
        <v>111.47697966035901</v>
      </c>
      <c r="BO783" s="165">
        <v>-1.77604144212133</v>
      </c>
      <c r="BP783" s="165">
        <v>-0.330041334033012</v>
      </c>
      <c r="BQ783" s="165">
        <v>27.3086633283223</v>
      </c>
      <c r="BR783" s="165">
        <v>4.2950338534123498</v>
      </c>
      <c r="BS783" s="289">
        <v>2.8203767466099698</v>
      </c>
      <c r="BT783" s="297"/>
      <c r="BU783" s="284"/>
      <c r="BV783" s="298"/>
      <c r="BW783" s="297"/>
      <c r="BX783" s="297"/>
      <c r="BY783" s="297"/>
      <c r="BZ783" s="297"/>
      <c r="CA783" s="284"/>
      <c r="CB783" s="298"/>
      <c r="CC783" s="297">
        <v>1</v>
      </c>
      <c r="CD783" s="284">
        <v>1</v>
      </c>
      <c r="CE783" s="352">
        <v>0</v>
      </c>
      <c r="CF783" s="298"/>
      <c r="CG783" s="297">
        <v>13</v>
      </c>
      <c r="CH783" s="284">
        <v>95</v>
      </c>
      <c r="CI783" s="352">
        <v>3</v>
      </c>
      <c r="CJ783" s="298">
        <v>1</v>
      </c>
      <c r="CK783" s="297">
        <v>11</v>
      </c>
      <c r="CL783" s="284">
        <v>64</v>
      </c>
      <c r="CM783" s="352">
        <v>0</v>
      </c>
      <c r="CN783" s="298">
        <v>0</v>
      </c>
      <c r="CO783" s="297">
        <v>82</v>
      </c>
      <c r="CP783" s="284">
        <v>596</v>
      </c>
      <c r="CQ783" s="352">
        <v>8</v>
      </c>
      <c r="CR783" s="298">
        <v>11</v>
      </c>
      <c r="CS783" s="297"/>
      <c r="CT783" s="284"/>
      <c r="CU783" s="352"/>
      <c r="CV783" s="352"/>
      <c r="CW783" s="298"/>
      <c r="CX783" s="297"/>
      <c r="CY783" s="284"/>
      <c r="CZ783" s="352"/>
      <c r="DA783" s="352"/>
      <c r="DB783" s="298"/>
      <c r="DC783" s="297"/>
      <c r="DD783" s="284"/>
      <c r="DE783" s="352"/>
      <c r="DF783" s="352"/>
      <c r="DG783" s="298"/>
      <c r="DH783" s="320">
        <v>11</v>
      </c>
      <c r="DI783" s="319">
        <v>11.807121038436801</v>
      </c>
      <c r="DP783" s="165"/>
      <c r="DQ783" s="165"/>
      <c r="DR783" s="165"/>
      <c r="ED783" s="165"/>
      <c r="EE783" s="165"/>
      <c r="EF783" s="165"/>
      <c r="EG783" s="165"/>
      <c r="EH783" s="166"/>
      <c r="EI783" s="165"/>
      <c r="EJ783" s="164"/>
      <c r="EK783" s="164"/>
      <c r="EL783" s="283"/>
      <c r="EM783" s="283"/>
      <c r="EN783" s="283"/>
      <c r="EO783" s="283"/>
      <c r="EP783" s="283"/>
      <c r="EQ783" s="283"/>
      <c r="ER783" s="165"/>
      <c r="ES783" s="166"/>
      <c r="ET783" s="166"/>
      <c r="EU783" s="166"/>
      <c r="EV783" s="166"/>
      <c r="EW783" s="166"/>
      <c r="EX783" s="289"/>
    </row>
    <row r="784" spans="1:272" ht="13" customHeight="1">
      <c r="A784" s="160" t="s">
        <v>470</v>
      </c>
      <c r="B784" s="160">
        <v>10366</v>
      </c>
      <c r="C784" s="160">
        <v>13066</v>
      </c>
      <c r="D784" s="160">
        <v>606192</v>
      </c>
      <c r="E784" s="160" t="s">
        <v>15</v>
      </c>
      <c r="G784" s="175"/>
      <c r="H784" s="168" t="s">
        <v>3342</v>
      </c>
      <c r="I784" s="169" t="s">
        <v>760</v>
      </c>
      <c r="J784" s="170">
        <v>31</v>
      </c>
      <c r="K784" s="161">
        <v>7</v>
      </c>
      <c r="L784" s="161" t="s">
        <v>837</v>
      </c>
      <c r="Z784" s="163">
        <v>154</v>
      </c>
      <c r="AA784" s="163">
        <v>652</v>
      </c>
      <c r="AB784" s="163">
        <v>589</v>
      </c>
      <c r="AC784" s="163">
        <v>160</v>
      </c>
      <c r="AD784" s="163">
        <v>93</v>
      </c>
      <c r="AE784" s="163">
        <v>32</v>
      </c>
      <c r="AF784" s="163">
        <v>2</v>
      </c>
      <c r="AG784" s="163">
        <v>33</v>
      </c>
      <c r="AH784" s="163">
        <v>84</v>
      </c>
      <c r="AI784" s="163">
        <v>99</v>
      </c>
      <c r="AJ784" s="163">
        <v>12</v>
      </c>
      <c r="AK784" s="163">
        <v>3</v>
      </c>
      <c r="AL784" s="163">
        <v>53</v>
      </c>
      <c r="AM784" s="163">
        <v>3</v>
      </c>
      <c r="AN784" s="163">
        <v>188</v>
      </c>
      <c r="AO784" s="163">
        <v>8</v>
      </c>
      <c r="AP784" s="163">
        <v>1</v>
      </c>
      <c r="AQ784" s="163">
        <v>0</v>
      </c>
      <c r="AR784" s="163">
        <v>7</v>
      </c>
      <c r="AS784" s="283">
        <v>8.1288342999999999E-2</v>
      </c>
      <c r="AT784" s="283">
        <v>0.288343558</v>
      </c>
      <c r="AU784" s="283">
        <v>0.36069652000000002</v>
      </c>
      <c r="AV784" s="283">
        <v>0.27860697000000001</v>
      </c>
      <c r="AW784" s="283">
        <v>0.14888336999999999</v>
      </c>
      <c r="AX784" s="283">
        <v>0.46650123999999998</v>
      </c>
      <c r="AY784" s="363">
        <v>114.1</v>
      </c>
      <c r="AZ784" s="283">
        <v>0.16091954</v>
      </c>
      <c r="BA784" s="283">
        <v>0.46517412899999999</v>
      </c>
      <c r="BB784" s="283">
        <v>0.16915422799999999</v>
      </c>
      <c r="BC784" s="283">
        <v>0.36567164099999999</v>
      </c>
      <c r="BD784" s="164">
        <v>0.34417344100000002</v>
      </c>
      <c r="BE784" s="164">
        <v>0.27164685900000002</v>
      </c>
      <c r="BF784" s="164">
        <v>0.33947772599999998</v>
      </c>
      <c r="BG784" s="164">
        <v>0.50084889600000004</v>
      </c>
      <c r="BH784" s="164">
        <v>0.84032662199999997</v>
      </c>
      <c r="BI784" s="164">
        <v>0.229202037</v>
      </c>
      <c r="BJ784" s="165">
        <v>145.918185097199</v>
      </c>
      <c r="BK784" s="164">
        <v>0.35984016504184702</v>
      </c>
      <c r="BL784" s="165">
        <v>26.060611427841099</v>
      </c>
      <c r="BM784" s="165">
        <v>102.330314130601</v>
      </c>
      <c r="BN784" s="165">
        <v>133.562055272571</v>
      </c>
      <c r="BO784" s="165">
        <v>0.25674622948062598</v>
      </c>
      <c r="BP784" s="165">
        <v>0.59859364479780197</v>
      </c>
      <c r="BQ784" s="165">
        <v>33.6397928819855</v>
      </c>
      <c r="BR784" s="165">
        <v>26.7658041651224</v>
      </c>
      <c r="BS784" s="289">
        <v>3.4742414326346398</v>
      </c>
      <c r="BT784" s="297"/>
      <c r="BU784" s="284"/>
      <c r="BV784" s="298"/>
      <c r="BW784" s="297"/>
      <c r="BX784" s="297"/>
      <c r="BY784" s="297"/>
      <c r="BZ784" s="297"/>
      <c r="CA784" s="284"/>
      <c r="CB784" s="298"/>
      <c r="CC784" s="297"/>
      <c r="CD784" s="284"/>
      <c r="CE784" s="352"/>
      <c r="CF784" s="298"/>
      <c r="CG784" s="297"/>
      <c r="CH784" s="284"/>
      <c r="CI784" s="352"/>
      <c r="CJ784" s="298"/>
      <c r="CK784" s="297"/>
      <c r="CL784" s="284"/>
      <c r="CM784" s="352"/>
      <c r="CN784" s="298"/>
      <c r="CO784" s="297"/>
      <c r="CP784" s="284"/>
      <c r="CQ784" s="352"/>
      <c r="CR784" s="298"/>
      <c r="CS784" s="297">
        <v>119</v>
      </c>
      <c r="CT784" s="284">
        <v>862.2</v>
      </c>
      <c r="CU784" s="352">
        <v>-8</v>
      </c>
      <c r="CV784" s="352">
        <v>-9</v>
      </c>
      <c r="CW784" s="298">
        <v>-3</v>
      </c>
      <c r="CX784" s="297"/>
      <c r="CY784" s="284"/>
      <c r="CZ784" s="352"/>
      <c r="DA784" s="352"/>
      <c r="DB784" s="298"/>
      <c r="DC784" s="297">
        <v>60</v>
      </c>
      <c r="DD784" s="284">
        <v>436.1</v>
      </c>
      <c r="DE784" s="352">
        <v>5</v>
      </c>
      <c r="DF784" s="352">
        <v>-1</v>
      </c>
      <c r="DG784" s="298">
        <v>1</v>
      </c>
      <c r="DH784" s="320">
        <v>-3</v>
      </c>
      <c r="DI784" s="319">
        <v>-14.8074460029602</v>
      </c>
      <c r="DP784" s="165"/>
      <c r="DQ784" s="165"/>
      <c r="DR784" s="165"/>
      <c r="ED784" s="165"/>
      <c r="EE784" s="165"/>
      <c r="EF784" s="165"/>
      <c r="EG784" s="165"/>
      <c r="EH784" s="166"/>
      <c r="EI784" s="165"/>
      <c r="EJ784" s="164"/>
      <c r="EK784" s="164"/>
      <c r="EL784" s="283"/>
      <c r="EM784" s="283"/>
      <c r="EN784" s="283"/>
      <c r="EO784" s="283"/>
      <c r="EP784" s="283"/>
      <c r="EQ784" s="283"/>
      <c r="ER784" s="165"/>
      <c r="ES784" s="166"/>
      <c r="ET784" s="166"/>
      <c r="EU784" s="166"/>
      <c r="EV784" s="166"/>
      <c r="EW784" s="166"/>
      <c r="EX784" s="289"/>
      <c r="FE784" s="167"/>
      <c r="FF784" s="167"/>
      <c r="FG784" s="167"/>
      <c r="FH784" s="167"/>
      <c r="FI784" s="167"/>
      <c r="FJ784" s="167"/>
      <c r="FK784" s="167"/>
      <c r="FL784" s="167"/>
      <c r="FM784" s="167"/>
      <c r="FN784" s="167"/>
      <c r="FO784" s="167"/>
      <c r="FP784" s="167"/>
      <c r="FQ784" s="167"/>
      <c r="FR784" s="167"/>
      <c r="FS784" s="167"/>
      <c r="FT784" s="167"/>
      <c r="FU784" s="167"/>
      <c r="FV784" s="167"/>
      <c r="FW784" s="167"/>
      <c r="FX784" s="167"/>
      <c r="FY784" s="167"/>
      <c r="FZ784" s="167"/>
      <c r="GA784" s="167"/>
      <c r="GB784" s="167"/>
      <c r="GC784" s="167"/>
      <c r="GD784" s="167"/>
      <c r="GE784" s="167"/>
      <c r="GF784" s="167"/>
      <c r="GG784" s="167"/>
      <c r="GH784" s="167"/>
      <c r="GI784" s="167"/>
      <c r="GJ784" s="167"/>
      <c r="GK784" s="167"/>
      <c r="GL784" s="167"/>
      <c r="GM784" s="167"/>
      <c r="GN784" s="167"/>
      <c r="GO784" s="167"/>
      <c r="GP784" s="167"/>
      <c r="GQ784" s="167"/>
      <c r="GR784" s="167"/>
      <c r="GS784" s="167"/>
      <c r="GT784" s="167"/>
      <c r="GU784" s="167"/>
      <c r="GV784" s="167"/>
      <c r="GW784" s="167"/>
      <c r="GX784" s="167"/>
      <c r="GY784" s="167"/>
      <c r="GZ784" s="167"/>
      <c r="HA784" s="167"/>
      <c r="HB784" s="167"/>
      <c r="HC784" s="167"/>
      <c r="HD784" s="167"/>
      <c r="HE784" s="167"/>
      <c r="HF784" s="167"/>
      <c r="HG784" s="167"/>
      <c r="HH784" s="167"/>
      <c r="HI784" s="167"/>
      <c r="HJ784" s="167"/>
      <c r="HK784" s="167"/>
      <c r="HL784" s="167"/>
      <c r="HM784" s="167"/>
      <c r="HN784" s="167"/>
      <c r="HO784" s="167"/>
      <c r="HP784" s="167"/>
      <c r="HQ784" s="167"/>
      <c r="HR784" s="167"/>
      <c r="HS784" s="167"/>
      <c r="HT784" s="167"/>
      <c r="HU784" s="167"/>
      <c r="HV784" s="167"/>
      <c r="HW784" s="167"/>
      <c r="HX784" s="167"/>
      <c r="HY784" s="167"/>
      <c r="HZ784" s="167"/>
      <c r="IA784" s="167"/>
      <c r="IB784" s="167"/>
      <c r="IC784" s="167"/>
      <c r="ID784" s="167"/>
      <c r="IE784" s="167"/>
      <c r="IF784" s="167"/>
      <c r="IG784" s="167"/>
      <c r="IH784" s="167"/>
      <c r="II784" s="167"/>
      <c r="IJ784" s="167"/>
      <c r="IK784" s="167"/>
      <c r="IL784" s="167"/>
      <c r="IM784" s="167"/>
      <c r="IN784" s="167"/>
      <c r="IO784" s="167"/>
      <c r="IP784" s="167"/>
      <c r="IQ784" s="167"/>
      <c r="IR784" s="167"/>
      <c r="IS784" s="167"/>
      <c r="IT784" s="167"/>
      <c r="IU784" s="167"/>
      <c r="IV784" s="167"/>
      <c r="IW784" s="167"/>
      <c r="IX784" s="167"/>
      <c r="IY784" s="167"/>
      <c r="IZ784" s="167"/>
      <c r="JA784" s="167"/>
      <c r="JB784" s="167"/>
      <c r="JC784" s="167"/>
      <c r="JD784" s="167"/>
      <c r="JE784" s="167"/>
      <c r="JF784" s="167"/>
      <c r="JG784" s="167"/>
      <c r="JH784" s="167"/>
      <c r="JI784" s="167"/>
      <c r="JJ784" s="167"/>
      <c r="JK784" s="167"/>
      <c r="JL784" s="167"/>
    </row>
    <row r="785" spans="1:272" ht="13" customHeight="1">
      <c r="A785" s="160" t="s">
        <v>470</v>
      </c>
      <c r="B785" s="160">
        <v>10159</v>
      </c>
      <c r="C785" s="160">
        <v>17901</v>
      </c>
      <c r="D785" s="160">
        <v>643217</v>
      </c>
      <c r="E785" s="160" t="s">
        <v>164</v>
      </c>
      <c r="G785" s="175"/>
      <c r="H785" s="168" t="s">
        <v>958</v>
      </c>
      <c r="I785" s="169" t="s">
        <v>136</v>
      </c>
      <c r="J785" s="170">
        <v>29</v>
      </c>
      <c r="K785" s="161">
        <v>7</v>
      </c>
      <c r="L785" s="161" t="s">
        <v>46</v>
      </c>
      <c r="Z785" s="163">
        <v>135</v>
      </c>
      <c r="AA785" s="163">
        <v>522</v>
      </c>
      <c r="AB785" s="163">
        <v>477</v>
      </c>
      <c r="AC785" s="163">
        <v>109</v>
      </c>
      <c r="AD785" s="163">
        <v>69</v>
      </c>
      <c r="AE785" s="163">
        <v>20</v>
      </c>
      <c r="AF785" s="163">
        <v>0</v>
      </c>
      <c r="AG785" s="163">
        <v>20</v>
      </c>
      <c r="AH785" s="163">
        <v>50</v>
      </c>
      <c r="AI785" s="163">
        <v>64</v>
      </c>
      <c r="AJ785" s="163">
        <v>3</v>
      </c>
      <c r="AK785" s="163">
        <v>2</v>
      </c>
      <c r="AL785" s="163">
        <v>41</v>
      </c>
      <c r="AM785" s="163">
        <v>1</v>
      </c>
      <c r="AN785" s="163">
        <v>96</v>
      </c>
      <c r="AO785" s="163">
        <v>1</v>
      </c>
      <c r="AP785" s="163">
        <v>3</v>
      </c>
      <c r="AQ785" s="163">
        <v>0</v>
      </c>
      <c r="AR785" s="163">
        <v>12</v>
      </c>
      <c r="AS785" s="283">
        <v>7.8544060999999998E-2</v>
      </c>
      <c r="AT785" s="283">
        <v>0.18390804499999999</v>
      </c>
      <c r="AU785" s="283">
        <v>0.4453125</v>
      </c>
      <c r="AV785" s="283">
        <v>0.2109375</v>
      </c>
      <c r="AW785" s="283">
        <v>6.25E-2</v>
      </c>
      <c r="AX785" s="283">
        <v>0.34114582999999998</v>
      </c>
      <c r="AY785" s="363">
        <v>109.494</v>
      </c>
      <c r="AZ785" s="283">
        <v>8.562844E-2</v>
      </c>
      <c r="BA785" s="283">
        <v>0.38481675300000001</v>
      </c>
      <c r="BB785" s="283">
        <v>0.19109947599999999</v>
      </c>
      <c r="BC785" s="283">
        <v>0.424083769</v>
      </c>
      <c r="BD785" s="164">
        <v>0.24450549399999999</v>
      </c>
      <c r="BE785" s="164">
        <v>0.22851152999999999</v>
      </c>
      <c r="BF785" s="164">
        <v>0.28927203000000001</v>
      </c>
      <c r="BG785" s="164">
        <v>0.396226415</v>
      </c>
      <c r="BH785" s="164">
        <v>0.68549844500000001</v>
      </c>
      <c r="BI785" s="164">
        <v>0.16771488500000001</v>
      </c>
      <c r="BJ785" s="165">
        <v>108.354392511285</v>
      </c>
      <c r="BK785" s="164">
        <v>0.29789751367697098</v>
      </c>
      <c r="BL785" s="165">
        <v>-5.1599316334229197</v>
      </c>
      <c r="BM785" s="165">
        <v>55.902621757437601</v>
      </c>
      <c r="BN785" s="165">
        <v>92.826644017845396</v>
      </c>
      <c r="BO785" s="165">
        <v>1.08507390000252</v>
      </c>
      <c r="BP785" s="165">
        <v>-1.86998263001441</v>
      </c>
      <c r="BQ785" s="165">
        <v>-3.1788570157129601</v>
      </c>
      <c r="BR785" s="165">
        <v>-6.1544663196306999</v>
      </c>
      <c r="BS785" s="289">
        <v>-0.328305135265132</v>
      </c>
      <c r="BT785" s="297"/>
      <c r="BU785" s="284"/>
      <c r="BV785" s="298"/>
      <c r="BW785" s="297"/>
      <c r="BX785" s="297"/>
      <c r="BY785" s="297"/>
      <c r="BZ785" s="297"/>
      <c r="CA785" s="284"/>
      <c r="CB785" s="298"/>
      <c r="CC785" s="297"/>
      <c r="CD785" s="284"/>
      <c r="CE785" s="352"/>
      <c r="CF785" s="298"/>
      <c r="CG785" s="297"/>
      <c r="CH785" s="284"/>
      <c r="CI785" s="352"/>
      <c r="CJ785" s="298"/>
      <c r="CK785" s="297"/>
      <c r="CL785" s="284"/>
      <c r="CM785" s="352"/>
      <c r="CN785" s="298"/>
      <c r="CO785" s="297"/>
      <c r="CP785" s="284"/>
      <c r="CQ785" s="352"/>
      <c r="CR785" s="298"/>
      <c r="CS785" s="297">
        <v>124</v>
      </c>
      <c r="CT785" s="284">
        <v>1030</v>
      </c>
      <c r="CU785" s="352">
        <v>-13</v>
      </c>
      <c r="CV785" s="352">
        <v>-7</v>
      </c>
      <c r="CW785" s="298">
        <v>-5</v>
      </c>
      <c r="CX785" s="297">
        <v>1</v>
      </c>
      <c r="CY785" s="284">
        <v>1</v>
      </c>
      <c r="CZ785" s="352">
        <v>0</v>
      </c>
      <c r="DA785" s="352"/>
      <c r="DB785" s="298"/>
      <c r="DC785" s="297"/>
      <c r="DD785" s="284"/>
      <c r="DE785" s="352"/>
      <c r="DF785" s="352"/>
      <c r="DG785" s="298"/>
      <c r="DH785" s="320">
        <v>-13</v>
      </c>
      <c r="DI785" s="319">
        <v>-14.441405773162799</v>
      </c>
      <c r="DP785" s="165"/>
      <c r="DQ785" s="165"/>
      <c r="DR785" s="165"/>
      <c r="ED785" s="165"/>
      <c r="EE785" s="165"/>
      <c r="EF785" s="165"/>
      <c r="EG785" s="165"/>
      <c r="EH785" s="166"/>
      <c r="EI785" s="165"/>
      <c r="EJ785" s="164"/>
      <c r="EK785" s="164"/>
      <c r="EL785" s="283"/>
      <c r="EM785" s="283"/>
      <c r="EN785" s="283"/>
      <c r="EO785" s="283"/>
      <c r="EP785" s="283"/>
      <c r="EQ785" s="283"/>
      <c r="ER785" s="165"/>
      <c r="ES785" s="166"/>
      <c r="ET785" s="166"/>
      <c r="EU785" s="166"/>
      <c r="EV785" s="166"/>
      <c r="EW785" s="166"/>
      <c r="EX785" s="289"/>
    </row>
    <row r="786" spans="1:272" ht="13" customHeight="1">
      <c r="A786" s="160" t="s">
        <v>470</v>
      </c>
      <c r="B786" s="160">
        <v>11384</v>
      </c>
      <c r="C786" s="160">
        <v>23697</v>
      </c>
      <c r="D786" s="160">
        <v>677594</v>
      </c>
      <c r="E786" s="160" t="s">
        <v>598</v>
      </c>
      <c r="G786" s="175"/>
      <c r="H786" s="162" t="s">
        <v>3463</v>
      </c>
      <c r="I786" s="162" t="s">
        <v>128</v>
      </c>
      <c r="J786" s="160">
        <v>23</v>
      </c>
      <c r="K786" s="161">
        <v>8</v>
      </c>
      <c r="L786" s="161" t="s">
        <v>837</v>
      </c>
      <c r="Z786" s="163">
        <v>143</v>
      </c>
      <c r="AA786" s="163">
        <v>613</v>
      </c>
      <c r="AB786" s="163">
        <v>567</v>
      </c>
      <c r="AC786" s="163">
        <v>155</v>
      </c>
      <c r="AD786" s="163">
        <v>118</v>
      </c>
      <c r="AE786" s="163">
        <v>17</v>
      </c>
      <c r="AF786" s="163">
        <v>0</v>
      </c>
      <c r="AG786" s="163">
        <v>20</v>
      </c>
      <c r="AH786" s="163">
        <v>76</v>
      </c>
      <c r="AI786" s="163">
        <v>68</v>
      </c>
      <c r="AJ786" s="163">
        <v>24</v>
      </c>
      <c r="AK786" s="163">
        <v>5</v>
      </c>
      <c r="AL786" s="163">
        <v>38</v>
      </c>
      <c r="AM786" s="163">
        <v>1</v>
      </c>
      <c r="AN786" s="163">
        <v>156</v>
      </c>
      <c r="AO786" s="163">
        <v>6</v>
      </c>
      <c r="AP786" s="163">
        <v>2</v>
      </c>
      <c r="AQ786" s="163">
        <v>0</v>
      </c>
      <c r="AR786" s="163">
        <v>10</v>
      </c>
      <c r="AS786" s="283">
        <v>6.1990212000000003E-2</v>
      </c>
      <c r="AT786" s="283">
        <v>0.254486133</v>
      </c>
      <c r="AU786" s="283">
        <v>0.35593219999999998</v>
      </c>
      <c r="AV786" s="283">
        <v>0.27845036000000001</v>
      </c>
      <c r="AW786" s="283">
        <v>0.10169491999999999</v>
      </c>
      <c r="AX786" s="283">
        <v>0.48184019</v>
      </c>
      <c r="AY786" s="363">
        <v>114.548</v>
      </c>
      <c r="AZ786" s="283">
        <v>0.15549035999999999</v>
      </c>
      <c r="BA786" s="283">
        <v>0.44309927300000002</v>
      </c>
      <c r="BB786" s="283">
        <v>0.205811138</v>
      </c>
      <c r="BC786" s="283">
        <v>0.35108958800000001</v>
      </c>
      <c r="BD786" s="164">
        <v>0.34351145</v>
      </c>
      <c r="BE786" s="164">
        <v>0.27336860600000001</v>
      </c>
      <c r="BF786" s="164">
        <v>0.32463295199999997</v>
      </c>
      <c r="BG786" s="164">
        <v>0.409171075</v>
      </c>
      <c r="BH786" s="164">
        <v>0.73380402700000003</v>
      </c>
      <c r="BI786" s="164">
        <v>0.13580246900000001</v>
      </c>
      <c r="BJ786" s="165">
        <v>87.736959245016806</v>
      </c>
      <c r="BK786" s="164">
        <v>0.320553364025221</v>
      </c>
      <c r="BL786" s="165">
        <v>5.1184709867200802</v>
      </c>
      <c r="BM786" s="165">
        <v>76.826028895910696</v>
      </c>
      <c r="BN786" s="165">
        <v>115.65391237264301</v>
      </c>
      <c r="BO786" s="165">
        <v>0.904913664520274</v>
      </c>
      <c r="BP786" s="165">
        <v>1.9688045457005501</v>
      </c>
      <c r="BQ786" s="165">
        <v>37.061060769596899</v>
      </c>
      <c r="BR786" s="165">
        <v>12.948466782804401</v>
      </c>
      <c r="BS786" s="289">
        <v>3.8275822123766998</v>
      </c>
      <c r="BT786" s="297"/>
      <c r="BU786" s="284"/>
      <c r="BV786" s="298"/>
      <c r="BW786" s="297"/>
      <c r="BX786" s="297"/>
      <c r="BY786" s="297"/>
      <c r="BZ786" s="297"/>
      <c r="CA786" s="284"/>
      <c r="CB786" s="298"/>
      <c r="CC786" s="297"/>
      <c r="CD786" s="284"/>
      <c r="CE786" s="352"/>
      <c r="CF786" s="298"/>
      <c r="CG786" s="297"/>
      <c r="CH786" s="284"/>
      <c r="CI786" s="352"/>
      <c r="CJ786" s="298"/>
      <c r="CK786" s="297"/>
      <c r="CL786" s="284"/>
      <c r="CM786" s="352"/>
      <c r="CN786" s="298"/>
      <c r="CO786" s="297"/>
      <c r="CP786" s="284"/>
      <c r="CQ786" s="352"/>
      <c r="CR786" s="298"/>
      <c r="CS786" s="297"/>
      <c r="CT786" s="284"/>
      <c r="CU786" s="352"/>
      <c r="CV786" s="352"/>
      <c r="CW786" s="298"/>
      <c r="CX786" s="297">
        <v>130</v>
      </c>
      <c r="CY786" s="284">
        <v>1127.0999999999999</v>
      </c>
      <c r="CZ786" s="352">
        <v>3</v>
      </c>
      <c r="DA786" s="352">
        <v>8</v>
      </c>
      <c r="DB786" s="298">
        <v>1</v>
      </c>
      <c r="DC786" s="297"/>
      <c r="DD786" s="284"/>
      <c r="DE786" s="352"/>
      <c r="DF786" s="352"/>
      <c r="DG786" s="298"/>
      <c r="DH786" s="320">
        <v>3</v>
      </c>
      <c r="DI786" s="319">
        <v>3.65927934646606</v>
      </c>
      <c r="DP786" s="165"/>
      <c r="DQ786" s="165"/>
      <c r="DR786" s="165"/>
      <c r="ED786" s="165"/>
      <c r="EE786" s="165"/>
      <c r="EF786" s="165"/>
      <c r="EG786" s="165"/>
      <c r="EH786" s="166"/>
      <c r="EI786" s="165"/>
      <c r="EJ786" s="164"/>
      <c r="EK786" s="164"/>
      <c r="EL786" s="283"/>
      <c r="EM786" s="283"/>
      <c r="EN786" s="283"/>
      <c r="EO786" s="283"/>
      <c r="EP786" s="283"/>
      <c r="EQ786" s="283"/>
      <c r="ER786" s="165"/>
      <c r="ES786" s="166"/>
      <c r="ET786" s="166"/>
      <c r="EU786" s="166"/>
      <c r="EV786" s="166"/>
      <c r="EW786" s="166"/>
      <c r="EX786" s="289"/>
    </row>
    <row r="787" spans="1:272" ht="13" customHeight="1">
      <c r="A787" s="160" t="s">
        <v>470</v>
      </c>
      <c r="B787" s="160">
        <v>11782</v>
      </c>
      <c r="C787" s="160">
        <v>26368</v>
      </c>
      <c r="D787" s="160">
        <v>668709</v>
      </c>
      <c r="E787" s="160" t="s">
        <v>354</v>
      </c>
      <c r="G787" s="175"/>
      <c r="H787" s="162" t="s">
        <v>3099</v>
      </c>
      <c r="I787" s="162" t="s">
        <v>3537</v>
      </c>
      <c r="J787" s="160">
        <v>26</v>
      </c>
      <c r="K787" s="161">
        <v>8</v>
      </c>
      <c r="L787" s="161" t="s">
        <v>46</v>
      </c>
      <c r="Z787" s="163">
        <v>159</v>
      </c>
      <c r="AA787" s="163">
        <v>642</v>
      </c>
      <c r="AB787" s="163">
        <v>572</v>
      </c>
      <c r="AC787" s="163">
        <v>139</v>
      </c>
      <c r="AD787" s="163">
        <v>72</v>
      </c>
      <c r="AE787" s="163">
        <v>43</v>
      </c>
      <c r="AF787" s="163">
        <v>4</v>
      </c>
      <c r="AG787" s="163">
        <v>20</v>
      </c>
      <c r="AH787" s="163">
        <v>74</v>
      </c>
      <c r="AI787" s="163">
        <v>60</v>
      </c>
      <c r="AJ787" s="163">
        <v>2</v>
      </c>
      <c r="AK787" s="163">
        <v>3</v>
      </c>
      <c r="AL787" s="163">
        <v>67</v>
      </c>
      <c r="AM787" s="163">
        <v>2</v>
      </c>
      <c r="AN787" s="163">
        <v>125</v>
      </c>
      <c r="AO787" s="163">
        <v>2</v>
      </c>
      <c r="AP787" s="163">
        <v>0</v>
      </c>
      <c r="AQ787" s="163">
        <v>1</v>
      </c>
      <c r="AR787" s="163">
        <v>8</v>
      </c>
      <c r="AS787" s="283">
        <v>0.10436136999999999</v>
      </c>
      <c r="AT787" s="283">
        <v>0.19470404899999999</v>
      </c>
      <c r="AU787" s="283">
        <v>0.41964286000000001</v>
      </c>
      <c r="AV787" s="283">
        <v>0.22991070999999999</v>
      </c>
      <c r="AW787" s="283">
        <v>8.2589289999999996E-2</v>
      </c>
      <c r="AX787" s="283">
        <v>0.36160713999999999</v>
      </c>
      <c r="AY787" s="363">
        <v>113.256</v>
      </c>
      <c r="AZ787" s="283">
        <v>0.10610931999999999</v>
      </c>
      <c r="BA787" s="283">
        <v>0.34080717399999999</v>
      </c>
      <c r="BB787" s="283">
        <v>0.18161434900000001</v>
      </c>
      <c r="BC787" s="283">
        <v>0.477578475</v>
      </c>
      <c r="BD787" s="164">
        <v>0.27868852399999999</v>
      </c>
      <c r="BE787" s="164">
        <v>0.243006993</v>
      </c>
      <c r="BF787" s="164">
        <v>0.32449297900000001</v>
      </c>
      <c r="BG787" s="164">
        <v>0.43706293699999998</v>
      </c>
      <c r="BH787" s="164">
        <v>0.76155591600000005</v>
      </c>
      <c r="BI787" s="164">
        <v>0.19405594400000001</v>
      </c>
      <c r="BJ787" s="165">
        <v>125.372377802507</v>
      </c>
      <c r="BK787" s="164">
        <v>0.33021923363302003</v>
      </c>
      <c r="BL787" s="165">
        <v>10.3551692622228</v>
      </c>
      <c r="BM787" s="165">
        <v>85.455091248683502</v>
      </c>
      <c r="BN787" s="165">
        <v>120.043840784566</v>
      </c>
      <c r="BO787" s="165">
        <v>-1.2511434169067499</v>
      </c>
      <c r="BP787" s="165">
        <v>-2.5531650260090801</v>
      </c>
      <c r="BQ787" s="165">
        <v>30.2966967885828</v>
      </c>
      <c r="BR787" s="165">
        <v>12.1706915976925</v>
      </c>
      <c r="BS787" s="289">
        <v>3.1289740583162202</v>
      </c>
      <c r="BT787" s="297"/>
      <c r="BU787" s="284"/>
      <c r="BV787" s="298"/>
      <c r="BW787" s="297"/>
      <c r="BX787" s="297"/>
      <c r="BY787" s="297"/>
      <c r="BZ787" s="297"/>
      <c r="CA787" s="284"/>
      <c r="CB787" s="298"/>
      <c r="CC787" s="297"/>
      <c r="CD787" s="284"/>
      <c r="CE787" s="352"/>
      <c r="CF787" s="298"/>
      <c r="CG787" s="297"/>
      <c r="CH787" s="284"/>
      <c r="CI787" s="352"/>
      <c r="CJ787" s="298"/>
      <c r="CK787" s="297"/>
      <c r="CL787" s="284"/>
      <c r="CM787" s="352"/>
      <c r="CN787" s="298"/>
      <c r="CO787" s="297"/>
      <c r="CP787" s="284"/>
      <c r="CQ787" s="352"/>
      <c r="CR787" s="298"/>
      <c r="CS787" s="297"/>
      <c r="CT787" s="284"/>
      <c r="CU787" s="352"/>
      <c r="CV787" s="352"/>
      <c r="CW787" s="298"/>
      <c r="CX787" s="297">
        <v>156</v>
      </c>
      <c r="CY787" s="284">
        <v>1287</v>
      </c>
      <c r="CZ787" s="352">
        <v>-18</v>
      </c>
      <c r="DA787" s="352">
        <v>-3</v>
      </c>
      <c r="DB787" s="298">
        <v>3</v>
      </c>
      <c r="DC787" s="297"/>
      <c r="DD787" s="284"/>
      <c r="DE787" s="352"/>
      <c r="DF787" s="352"/>
      <c r="DG787" s="298"/>
      <c r="DH787" s="320">
        <v>-18</v>
      </c>
      <c r="DI787" s="319">
        <v>-3.29492139816284</v>
      </c>
      <c r="DP787" s="165"/>
      <c r="DQ787" s="165"/>
      <c r="DR787" s="165"/>
      <c r="ED787" s="165"/>
      <c r="EE787" s="165"/>
      <c r="EF787" s="165"/>
      <c r="EG787" s="165"/>
      <c r="EH787" s="166"/>
      <c r="EI787" s="165"/>
      <c r="EJ787" s="164"/>
      <c r="EK787" s="164"/>
      <c r="EL787" s="283"/>
      <c r="EM787" s="283"/>
      <c r="EN787" s="283"/>
      <c r="EO787" s="283"/>
      <c r="EP787" s="283"/>
      <c r="EQ787" s="283"/>
      <c r="ER787" s="165"/>
      <c r="ES787" s="166"/>
      <c r="ET787" s="166"/>
      <c r="EU787" s="166"/>
      <c r="EV787" s="166"/>
      <c r="EW787" s="166"/>
      <c r="EX787" s="289"/>
    </row>
    <row r="788" spans="1:272" ht="13" customHeight="1">
      <c r="A788" s="160" t="s">
        <v>470</v>
      </c>
      <c r="B788" s="160">
        <v>12851</v>
      </c>
      <c r="C788" s="160">
        <v>29931</v>
      </c>
      <c r="D788" s="160">
        <v>696285</v>
      </c>
      <c r="E788" s="160" t="s">
        <v>2171</v>
      </c>
      <c r="G788" s="175"/>
      <c r="H788" s="162" t="s">
        <v>608</v>
      </c>
      <c r="I788" s="162" t="s">
        <v>576</v>
      </c>
      <c r="J788" s="160">
        <v>24</v>
      </c>
      <c r="K788" s="161">
        <v>8</v>
      </c>
      <c r="L788" s="161" t="s">
        <v>837</v>
      </c>
      <c r="Z788" s="163">
        <v>150</v>
      </c>
      <c r="AA788" s="163">
        <v>521</v>
      </c>
      <c r="AB788" s="163">
        <v>468</v>
      </c>
      <c r="AC788" s="163">
        <v>120</v>
      </c>
      <c r="AD788" s="163">
        <v>92</v>
      </c>
      <c r="AE788" s="163">
        <v>24</v>
      </c>
      <c r="AF788" s="163">
        <v>1</v>
      </c>
      <c r="AG788" s="163">
        <v>3</v>
      </c>
      <c r="AH788" s="163">
        <v>75</v>
      </c>
      <c r="AI788" s="163">
        <v>36</v>
      </c>
      <c r="AJ788" s="163">
        <v>33</v>
      </c>
      <c r="AK788" s="163">
        <v>10</v>
      </c>
      <c r="AL788" s="163">
        <v>30</v>
      </c>
      <c r="AM788" s="163">
        <v>0</v>
      </c>
      <c r="AN788" s="163">
        <v>102</v>
      </c>
      <c r="AO788" s="163">
        <v>12</v>
      </c>
      <c r="AP788" s="163">
        <v>2</v>
      </c>
      <c r="AQ788" s="163">
        <v>9</v>
      </c>
      <c r="AR788" s="163">
        <v>11</v>
      </c>
      <c r="AS788" s="283">
        <v>5.7581572999999997E-2</v>
      </c>
      <c r="AT788" s="283">
        <v>0.19577735099999999</v>
      </c>
      <c r="AU788" s="283">
        <v>0.30053191000000001</v>
      </c>
      <c r="AV788" s="283">
        <v>0.35638298000000002</v>
      </c>
      <c r="AW788" s="283">
        <v>1.5915120000000001E-2</v>
      </c>
      <c r="AX788" s="283">
        <v>0.28912466999999997</v>
      </c>
      <c r="AY788" s="363">
        <v>106.744</v>
      </c>
      <c r="AZ788" s="283">
        <v>7.208589E-2</v>
      </c>
      <c r="BA788" s="283">
        <v>0.52631578899999998</v>
      </c>
      <c r="BB788" s="283">
        <v>0.23099415200000001</v>
      </c>
      <c r="BC788" s="283">
        <v>0.24269005799999999</v>
      </c>
      <c r="BD788" s="164">
        <v>0.320547945</v>
      </c>
      <c r="BE788" s="164">
        <v>0.256410256</v>
      </c>
      <c r="BF788" s="164">
        <v>0.31640625</v>
      </c>
      <c r="BG788" s="164">
        <v>0.33119658099999999</v>
      </c>
      <c r="BH788" s="164">
        <v>0.64760283100000005</v>
      </c>
      <c r="BI788" s="164">
        <v>7.4786325000000001E-2</v>
      </c>
      <c r="BJ788" s="165">
        <v>47.6116397433644</v>
      </c>
      <c r="BK788" s="164">
        <v>0.28960753884166401</v>
      </c>
      <c r="BL788" s="165">
        <v>-8.6263008180343697</v>
      </c>
      <c r="BM788" s="165">
        <v>52.319274501196098</v>
      </c>
      <c r="BN788" s="165">
        <v>84.956061180848494</v>
      </c>
      <c r="BO788" s="165">
        <v>0.77006375563033902</v>
      </c>
      <c r="BP788" s="165">
        <v>4.2685557603835997</v>
      </c>
      <c r="BQ788" s="165">
        <v>26.376087189206</v>
      </c>
      <c r="BR788" s="165">
        <v>-5.1040546733223904</v>
      </c>
      <c r="BS788" s="289">
        <v>2.7240624002948501</v>
      </c>
      <c r="BT788" s="297"/>
      <c r="BU788" s="284"/>
      <c r="BV788" s="298"/>
      <c r="BW788" s="297"/>
      <c r="BX788" s="297"/>
      <c r="BY788" s="297"/>
      <c r="BZ788" s="297"/>
      <c r="CA788" s="284"/>
      <c r="CB788" s="298"/>
      <c r="CC788" s="297"/>
      <c r="CD788" s="284"/>
      <c r="CE788" s="352"/>
      <c r="CF788" s="298"/>
      <c r="CG788" s="297"/>
      <c r="CH788" s="284"/>
      <c r="CI788" s="352"/>
      <c r="CJ788" s="298"/>
      <c r="CK788" s="297"/>
      <c r="CL788" s="284"/>
      <c r="CM788" s="352"/>
      <c r="CN788" s="298"/>
      <c r="CO788" s="297"/>
      <c r="CP788" s="284"/>
      <c r="CQ788" s="352"/>
      <c r="CR788" s="298"/>
      <c r="CS788" s="297"/>
      <c r="CT788" s="284"/>
      <c r="CU788" s="352"/>
      <c r="CV788" s="352"/>
      <c r="CW788" s="298"/>
      <c r="CX788" s="297">
        <v>148</v>
      </c>
      <c r="CY788" s="284">
        <v>1242.2</v>
      </c>
      <c r="CZ788" s="352">
        <v>12</v>
      </c>
      <c r="DA788" s="352">
        <v>20</v>
      </c>
      <c r="DB788" s="298">
        <v>-2</v>
      </c>
      <c r="DC788" s="297"/>
      <c r="DD788" s="284"/>
      <c r="DE788" s="352"/>
      <c r="DF788" s="352"/>
      <c r="DG788" s="298"/>
      <c r="DH788" s="320">
        <v>12</v>
      </c>
      <c r="DI788" s="319">
        <v>14.1549463272094</v>
      </c>
      <c r="DP788" s="165"/>
      <c r="DQ788" s="165"/>
      <c r="DR788" s="165"/>
      <c r="ED788" s="165"/>
      <c r="EE788" s="165"/>
      <c r="EF788" s="165"/>
      <c r="EG788" s="165"/>
      <c r="EH788" s="166"/>
      <c r="EI788" s="165"/>
      <c r="EJ788" s="164"/>
      <c r="EK788" s="164"/>
      <c r="EL788" s="283"/>
      <c r="EM788" s="283"/>
      <c r="EN788" s="283"/>
      <c r="EO788" s="283"/>
      <c r="EP788" s="283"/>
      <c r="EQ788" s="283"/>
      <c r="ER788" s="165"/>
      <c r="ES788" s="166"/>
      <c r="ET788" s="166"/>
      <c r="EU788" s="166"/>
      <c r="EV788" s="166"/>
      <c r="EW788" s="166"/>
      <c r="EX788" s="289"/>
    </row>
    <row r="789" spans="1:272" ht="13" customHeight="1">
      <c r="A789" s="160" t="s">
        <v>470</v>
      </c>
      <c r="B789" s="160">
        <v>11818</v>
      </c>
      <c r="C789" s="160">
        <v>23818</v>
      </c>
      <c r="D789" s="160">
        <v>678225</v>
      </c>
      <c r="E789" s="160" t="s">
        <v>438</v>
      </c>
      <c r="G789" s="175"/>
      <c r="H789" s="162" t="s">
        <v>3703</v>
      </c>
      <c r="I789" s="162" t="s">
        <v>3702</v>
      </c>
      <c r="J789" s="160">
        <v>24</v>
      </c>
      <c r="K789" s="161">
        <v>8</v>
      </c>
      <c r="L789" s="161" t="s">
        <v>46</v>
      </c>
      <c r="Z789" s="163">
        <v>29</v>
      </c>
      <c r="AA789" s="163">
        <v>81</v>
      </c>
      <c r="AB789" s="163">
        <v>74</v>
      </c>
      <c r="AC789" s="163">
        <v>14</v>
      </c>
      <c r="AD789" s="163">
        <v>12</v>
      </c>
      <c r="AE789" s="163">
        <v>2</v>
      </c>
      <c r="AF789" s="163">
        <v>0</v>
      </c>
      <c r="AG789" s="163">
        <v>0</v>
      </c>
      <c r="AH789" s="163">
        <v>11</v>
      </c>
      <c r="AI789" s="163">
        <v>6</v>
      </c>
      <c r="AJ789" s="163">
        <v>6</v>
      </c>
      <c r="AK789" s="163">
        <v>2</v>
      </c>
      <c r="AL789" s="163">
        <v>6</v>
      </c>
      <c r="AM789" s="163">
        <v>0</v>
      </c>
      <c r="AN789" s="163">
        <v>24</v>
      </c>
      <c r="AO789" s="163">
        <v>0</v>
      </c>
      <c r="AP789" s="163">
        <v>1</v>
      </c>
      <c r="AQ789" s="163">
        <v>0</v>
      </c>
      <c r="AR789" s="163">
        <v>0</v>
      </c>
      <c r="AS789" s="283">
        <v>7.4074074000000004E-2</v>
      </c>
      <c r="AT789" s="283">
        <v>0.29629629600000001</v>
      </c>
      <c r="AU789" s="283">
        <v>0.33333332999999998</v>
      </c>
      <c r="AV789" s="283">
        <v>0.25490195999999998</v>
      </c>
      <c r="AW789" s="283">
        <v>0.11764706</v>
      </c>
      <c r="AX789" s="283">
        <v>0.37254902000000001</v>
      </c>
      <c r="AY789" s="363">
        <v>108.139</v>
      </c>
      <c r="AZ789" s="283">
        <v>0.13099042</v>
      </c>
      <c r="BA789" s="283">
        <v>0.57446808500000002</v>
      </c>
      <c r="BB789" s="283">
        <v>0.14893617000000001</v>
      </c>
      <c r="BC789" s="283">
        <v>0.27659574399999998</v>
      </c>
      <c r="BD789" s="164">
        <v>0.274509803</v>
      </c>
      <c r="BE789" s="164">
        <v>0.18918918900000001</v>
      </c>
      <c r="BF789" s="164">
        <v>0.24691357999999999</v>
      </c>
      <c r="BG789" s="164">
        <v>0.21621621599999999</v>
      </c>
      <c r="BH789" s="164">
        <v>0.46312979599999998</v>
      </c>
      <c r="BI789" s="164">
        <v>2.7027026999999999E-2</v>
      </c>
      <c r="BJ789" s="165">
        <v>17.206368582199801</v>
      </c>
      <c r="BK789" s="164">
        <v>0.21264450785554401</v>
      </c>
      <c r="BL789" s="165">
        <v>-6.3586375375895701</v>
      </c>
      <c r="BM789" s="165">
        <v>3.1165862644405098</v>
      </c>
      <c r="BN789" s="165">
        <v>30.204128616086301</v>
      </c>
      <c r="BO789" s="165">
        <v>0.289378156753125</v>
      </c>
      <c r="BP789" s="165">
        <v>0.240049165673553</v>
      </c>
      <c r="BQ789" s="165">
        <v>-6.5082513294334401</v>
      </c>
      <c r="BR789" s="165">
        <v>-6.52040755633851</v>
      </c>
      <c r="BS789" s="289">
        <v>-0.67215742088667096</v>
      </c>
      <c r="BT789" s="297"/>
      <c r="BU789" s="284"/>
      <c r="BV789" s="298"/>
      <c r="BW789" s="297"/>
      <c r="BX789" s="297"/>
      <c r="BY789" s="297"/>
      <c r="BZ789" s="297"/>
      <c r="CA789" s="284"/>
      <c r="CB789" s="298"/>
      <c r="CC789" s="297"/>
      <c r="CD789" s="284"/>
      <c r="CE789" s="352"/>
      <c r="CF789" s="298"/>
      <c r="CG789" s="297">
        <v>1</v>
      </c>
      <c r="CH789" s="284">
        <v>1</v>
      </c>
      <c r="CI789" s="352">
        <v>0</v>
      </c>
      <c r="CJ789" s="298">
        <v>0</v>
      </c>
      <c r="CK789" s="297"/>
      <c r="CL789" s="284"/>
      <c r="CM789" s="352"/>
      <c r="CN789" s="298"/>
      <c r="CO789" s="297"/>
      <c r="CP789" s="284"/>
      <c r="CQ789" s="352"/>
      <c r="CR789" s="298"/>
      <c r="CS789" s="297"/>
      <c r="CT789" s="284"/>
      <c r="CU789" s="352"/>
      <c r="CV789" s="352"/>
      <c r="CW789" s="298"/>
      <c r="CX789" s="297">
        <v>15</v>
      </c>
      <c r="CY789" s="284">
        <v>128</v>
      </c>
      <c r="CZ789" s="352">
        <v>-1</v>
      </c>
      <c r="DA789" s="352">
        <v>-1</v>
      </c>
      <c r="DB789" s="298">
        <v>-1</v>
      </c>
      <c r="DC789" s="297">
        <v>12</v>
      </c>
      <c r="DD789" s="284">
        <v>62.2</v>
      </c>
      <c r="DE789" s="352">
        <v>0</v>
      </c>
      <c r="DF789" s="352">
        <v>1</v>
      </c>
      <c r="DG789" s="298">
        <v>-1</v>
      </c>
      <c r="DH789" s="320">
        <v>-1</v>
      </c>
      <c r="DI789" s="319">
        <v>-2.68139624595642</v>
      </c>
      <c r="DP789" s="165"/>
      <c r="DQ789" s="165"/>
      <c r="DR789" s="165"/>
      <c r="ED789" s="165"/>
      <c r="EE789" s="165"/>
      <c r="EF789" s="165"/>
      <c r="EG789" s="165"/>
      <c r="EH789" s="166"/>
      <c r="EI789" s="165"/>
      <c r="EJ789" s="164"/>
      <c r="EK789" s="164"/>
      <c r="EL789" s="283"/>
      <c r="EM789" s="283"/>
      <c r="EN789" s="283"/>
      <c r="EO789" s="283"/>
      <c r="EP789" s="283"/>
      <c r="EQ789" s="283"/>
      <c r="ER789" s="165"/>
      <c r="ES789" s="166"/>
      <c r="ET789" s="166"/>
      <c r="EU789" s="166"/>
      <c r="EV789" s="166"/>
      <c r="EW789" s="166"/>
      <c r="EX789" s="289"/>
    </row>
    <row r="790" spans="1:272" ht="13" customHeight="1">
      <c r="A790" s="160" t="s">
        <v>470</v>
      </c>
      <c r="B790" s="160">
        <v>10719</v>
      </c>
      <c r="C790" s="160">
        <v>16153</v>
      </c>
      <c r="D790" s="160">
        <v>596103</v>
      </c>
      <c r="E790" s="160" t="s">
        <v>3331</v>
      </c>
      <c r="G790" s="175"/>
      <c r="H790" s="168" t="s">
        <v>1099</v>
      </c>
      <c r="I790" s="169" t="s">
        <v>595</v>
      </c>
      <c r="J790" s="170">
        <v>31</v>
      </c>
      <c r="K790" s="161">
        <v>9</v>
      </c>
      <c r="L790" s="161" t="s">
        <v>837</v>
      </c>
      <c r="Z790" s="163">
        <v>84</v>
      </c>
      <c r="AA790" s="163">
        <v>212</v>
      </c>
      <c r="AB790" s="163">
        <v>177</v>
      </c>
      <c r="AC790" s="163">
        <v>37</v>
      </c>
      <c r="AD790" s="163">
        <v>31</v>
      </c>
      <c r="AE790" s="163">
        <v>4</v>
      </c>
      <c r="AF790" s="163">
        <v>0</v>
      </c>
      <c r="AG790" s="163">
        <v>2</v>
      </c>
      <c r="AH790" s="163">
        <v>24</v>
      </c>
      <c r="AI790" s="163">
        <v>18</v>
      </c>
      <c r="AJ790" s="163">
        <v>3</v>
      </c>
      <c r="AK790" s="163">
        <v>2</v>
      </c>
      <c r="AL790" s="163">
        <v>26</v>
      </c>
      <c r="AM790" s="163">
        <v>0</v>
      </c>
      <c r="AN790" s="163">
        <v>60</v>
      </c>
      <c r="AO790" s="163">
        <v>5</v>
      </c>
      <c r="AP790" s="163">
        <v>4</v>
      </c>
      <c r="AQ790" s="163">
        <v>0</v>
      </c>
      <c r="AR790" s="163">
        <v>5</v>
      </c>
      <c r="AS790" s="283">
        <v>0.122641509</v>
      </c>
      <c r="AT790" s="283">
        <v>0.28301886700000001</v>
      </c>
      <c r="AU790" s="283">
        <v>0.33884298000000002</v>
      </c>
      <c r="AV790" s="283">
        <v>0.33057850999999999</v>
      </c>
      <c r="AW790" s="283">
        <v>3.305785E-2</v>
      </c>
      <c r="AX790" s="283">
        <v>0.37190083000000002</v>
      </c>
      <c r="AY790" s="363">
        <v>105.35899999999999</v>
      </c>
      <c r="AZ790" s="283">
        <v>0.11678005</v>
      </c>
      <c r="BA790" s="283">
        <v>0.50427350400000004</v>
      </c>
      <c r="BB790" s="283">
        <v>0.28205128200000001</v>
      </c>
      <c r="BC790" s="283">
        <v>0.213675213</v>
      </c>
      <c r="BD790" s="164">
        <v>0.29411764699999998</v>
      </c>
      <c r="BE790" s="164">
        <v>0.20903954799999999</v>
      </c>
      <c r="BF790" s="164">
        <v>0.320754716</v>
      </c>
      <c r="BG790" s="164">
        <v>0.26553672299999997</v>
      </c>
      <c r="BH790" s="164">
        <v>0.58629143900000003</v>
      </c>
      <c r="BI790" s="164">
        <v>5.6497174999999997E-2</v>
      </c>
      <c r="BJ790" s="165">
        <v>36.287688835825499</v>
      </c>
      <c r="BK790" s="164">
        <v>0.27343583781764103</v>
      </c>
      <c r="BL790" s="165">
        <v>-6.2695102623781498</v>
      </c>
      <c r="BM790" s="165">
        <v>18.529840923182</v>
      </c>
      <c r="BN790" s="165">
        <v>76.362563526059105</v>
      </c>
      <c r="BO790" s="165">
        <v>-0.28621186374755397</v>
      </c>
      <c r="BP790" s="165">
        <v>-0.76775078009814002</v>
      </c>
      <c r="BQ790" s="165">
        <v>-1.40182322190388</v>
      </c>
      <c r="BR790" s="165">
        <v>-6.7688610066777404</v>
      </c>
      <c r="BS790" s="289">
        <v>-0.14477711964082701</v>
      </c>
      <c r="BT790" s="297"/>
      <c r="BU790" s="284"/>
      <c r="BV790" s="298"/>
      <c r="BW790" s="297"/>
      <c r="BX790" s="297"/>
      <c r="BY790" s="297"/>
      <c r="BZ790" s="297"/>
      <c r="CA790" s="284"/>
      <c r="CB790" s="298"/>
      <c r="CC790" s="297"/>
      <c r="CD790" s="284"/>
      <c r="CE790" s="352"/>
      <c r="CF790" s="298"/>
      <c r="CG790" s="297"/>
      <c r="CH790" s="284"/>
      <c r="CI790" s="352"/>
      <c r="CJ790" s="298"/>
      <c r="CK790" s="297"/>
      <c r="CL790" s="284"/>
      <c r="CM790" s="352"/>
      <c r="CN790" s="298"/>
      <c r="CO790" s="297"/>
      <c r="CP790" s="284"/>
      <c r="CQ790" s="352"/>
      <c r="CR790" s="298"/>
      <c r="CS790" s="297">
        <v>28</v>
      </c>
      <c r="CT790" s="284">
        <v>153</v>
      </c>
      <c r="CU790" s="352">
        <v>1</v>
      </c>
      <c r="CV790" s="352">
        <v>0</v>
      </c>
      <c r="CW790" s="298">
        <v>1</v>
      </c>
      <c r="CX790" s="297">
        <v>10</v>
      </c>
      <c r="CY790" s="284">
        <v>60</v>
      </c>
      <c r="CZ790" s="352">
        <v>-2</v>
      </c>
      <c r="DA790" s="352">
        <v>-1</v>
      </c>
      <c r="DB790" s="298">
        <v>0</v>
      </c>
      <c r="DC790" s="297">
        <v>41</v>
      </c>
      <c r="DD790" s="284">
        <v>198.1</v>
      </c>
      <c r="DE790" s="352">
        <v>1</v>
      </c>
      <c r="DF790" s="352">
        <v>1</v>
      </c>
      <c r="DG790" s="298">
        <v>0</v>
      </c>
      <c r="DH790" s="320">
        <v>0</v>
      </c>
      <c r="DI790" s="319">
        <v>-1.6916172802448199</v>
      </c>
      <c r="DP790" s="165"/>
      <c r="DQ790" s="165"/>
      <c r="DR790" s="165"/>
      <c r="ED790" s="165"/>
      <c r="EE790" s="165"/>
      <c r="EF790" s="165"/>
      <c r="EG790" s="165"/>
      <c r="EH790" s="166"/>
      <c r="EI790" s="165"/>
      <c r="EJ790" s="164"/>
      <c r="EK790" s="164"/>
      <c r="EL790" s="283"/>
      <c r="EM790" s="283"/>
      <c r="EN790" s="283"/>
      <c r="EO790" s="283"/>
      <c r="EP790" s="283"/>
      <c r="EQ790" s="283"/>
      <c r="ER790" s="165"/>
      <c r="ES790" s="166"/>
      <c r="ET790" s="166"/>
      <c r="EU790" s="166"/>
      <c r="EV790" s="166"/>
      <c r="EW790" s="166"/>
      <c r="EX790" s="289"/>
      <c r="FA790" s="167"/>
    </row>
    <row r="791" spans="1:272" ht="13" customHeight="1">
      <c r="A791" s="160" t="s">
        <v>470</v>
      </c>
      <c r="G791" s="175"/>
      <c r="H791" s="162" t="s">
        <v>3852</v>
      </c>
      <c r="Z791" s="163"/>
      <c r="BT791" s="305"/>
      <c r="BU791" s="306"/>
      <c r="BV791" s="308"/>
      <c r="BW791" s="305"/>
      <c r="BX791" s="305"/>
      <c r="BY791" s="305"/>
      <c r="BZ791" s="305"/>
      <c r="CA791" s="306"/>
      <c r="CB791" s="308"/>
      <c r="CC791" s="305"/>
      <c r="CD791" s="306"/>
      <c r="CE791" s="354"/>
      <c r="CF791" s="308"/>
      <c r="CG791" s="305"/>
      <c r="CH791" s="306"/>
      <c r="CI791" s="354"/>
      <c r="CJ791" s="308"/>
      <c r="CK791" s="305"/>
      <c r="CL791" s="306"/>
      <c r="CM791" s="354"/>
      <c r="CN791" s="308"/>
      <c r="CO791" s="305"/>
      <c r="CP791" s="306"/>
      <c r="CQ791" s="354"/>
      <c r="CR791" s="308"/>
      <c r="CS791" s="297"/>
      <c r="CT791" s="284"/>
      <c r="CU791" s="352"/>
      <c r="CV791" s="352"/>
      <c r="CW791" s="298"/>
      <c r="CX791" s="297"/>
      <c r="CY791" s="284"/>
      <c r="CZ791" s="352"/>
      <c r="DA791" s="352"/>
      <c r="DB791" s="298"/>
      <c r="DC791" s="297"/>
      <c r="DD791" s="284"/>
      <c r="DE791" s="352"/>
      <c r="DF791" s="352"/>
      <c r="DG791" s="298"/>
      <c r="DH791" s="320"/>
      <c r="DI791" s="318"/>
    </row>
    <row r="792" spans="1:272" ht="13" customHeight="1">
      <c r="A792" s="160" t="s">
        <v>470</v>
      </c>
      <c r="G792" s="175"/>
      <c r="H792" s="162" t="s">
        <v>3853</v>
      </c>
      <c r="Z792" s="163"/>
      <c r="BT792" s="344"/>
      <c r="BU792" s="345"/>
      <c r="BV792" s="346"/>
      <c r="BW792" s="344"/>
      <c r="BX792" s="344"/>
      <c r="BY792" s="344"/>
      <c r="BZ792" s="344"/>
      <c r="CA792" s="345"/>
      <c r="CB792" s="346"/>
      <c r="CC792" s="344"/>
      <c r="CD792" s="345"/>
      <c r="CE792" s="355"/>
      <c r="CF792" s="346"/>
      <c r="CG792" s="344"/>
      <c r="CH792" s="345"/>
      <c r="CI792" s="355"/>
      <c r="CJ792" s="346"/>
      <c r="CK792" s="344"/>
      <c r="CL792" s="345"/>
      <c r="CM792" s="355"/>
      <c r="CN792" s="346"/>
      <c r="CO792" s="344"/>
      <c r="CP792" s="345"/>
      <c r="CQ792" s="355"/>
      <c r="CR792" s="346"/>
      <c r="DH792" s="347"/>
      <c r="DI792" s="318"/>
    </row>
    <row r="793" spans="1:272" ht="13" customHeight="1">
      <c r="A793" s="160" t="s">
        <v>470</v>
      </c>
      <c r="G793" s="175"/>
      <c r="H793" s="162" t="s">
        <v>3879</v>
      </c>
      <c r="Z793" s="163"/>
      <c r="BT793" s="344"/>
      <c r="BU793" s="345"/>
      <c r="BV793" s="346"/>
      <c r="BW793" s="344"/>
      <c r="BX793" s="344"/>
      <c r="BY793" s="344"/>
      <c r="BZ793" s="344"/>
      <c r="CA793" s="345"/>
      <c r="CB793" s="346"/>
      <c r="CC793" s="344"/>
      <c r="CD793" s="345"/>
      <c r="CE793" s="355"/>
      <c r="CF793" s="346"/>
      <c r="CG793" s="344"/>
      <c r="CH793" s="345"/>
      <c r="CI793" s="355"/>
      <c r="CJ793" s="346"/>
      <c r="CK793" s="344"/>
      <c r="CL793" s="345"/>
      <c r="CM793" s="355"/>
      <c r="CN793" s="346"/>
      <c r="CO793" s="344"/>
      <c r="CP793" s="345"/>
      <c r="CQ793" s="355"/>
      <c r="CR793" s="346"/>
      <c r="DH793" s="347"/>
      <c r="DI793" s="318"/>
    </row>
    <row r="794" spans="1:272" ht="13" customHeight="1">
      <c r="A794" s="160" t="s">
        <v>470</v>
      </c>
      <c r="G794" s="175"/>
      <c r="H794" s="162" t="s">
        <v>3786</v>
      </c>
      <c r="Z794" s="163"/>
      <c r="BT794" s="305"/>
      <c r="BU794" s="306"/>
      <c r="BV794" s="308"/>
      <c r="BW794" s="305"/>
      <c r="BX794" s="305"/>
      <c r="BY794" s="305"/>
      <c r="BZ794" s="305"/>
      <c r="CA794" s="306"/>
      <c r="CB794" s="308"/>
      <c r="CC794" s="305"/>
      <c r="CD794" s="306"/>
      <c r="CE794" s="354"/>
      <c r="CF794" s="308"/>
      <c r="CG794" s="305"/>
      <c r="CH794" s="306"/>
      <c r="CI794" s="354"/>
      <c r="CJ794" s="308"/>
      <c r="CK794" s="305"/>
      <c r="CL794" s="306"/>
      <c r="CM794" s="354"/>
      <c r="CN794" s="308"/>
      <c r="CO794" s="305"/>
      <c r="CP794" s="306"/>
      <c r="CQ794" s="354"/>
      <c r="CR794" s="308"/>
      <c r="CS794" s="297"/>
      <c r="CT794" s="284"/>
      <c r="CU794" s="352"/>
      <c r="CV794" s="352"/>
      <c r="CW794" s="298"/>
      <c r="CX794" s="297"/>
      <c r="CY794" s="284"/>
      <c r="CZ794" s="352"/>
      <c r="DA794" s="352"/>
      <c r="DB794" s="298"/>
      <c r="DC794" s="297"/>
      <c r="DD794" s="284"/>
      <c r="DE794" s="352"/>
      <c r="DF794" s="352"/>
      <c r="DG794" s="298"/>
      <c r="DH794" s="320"/>
      <c r="DI794" s="318"/>
    </row>
    <row r="795" spans="1:272" ht="13" customHeight="1">
      <c r="A795" s="160" t="s">
        <v>470</v>
      </c>
      <c r="G795" s="175"/>
      <c r="H795" s="162" t="s">
        <v>3787</v>
      </c>
      <c r="Z795" s="163"/>
      <c r="BT795" s="305"/>
      <c r="BU795" s="306"/>
      <c r="BV795" s="308"/>
      <c r="BW795" s="305"/>
      <c r="BX795" s="305"/>
      <c r="BY795" s="305"/>
      <c r="BZ795" s="305"/>
      <c r="CA795" s="306"/>
      <c r="CB795" s="308"/>
      <c r="CC795" s="305"/>
      <c r="CD795" s="306"/>
      <c r="CE795" s="354"/>
      <c r="CF795" s="308"/>
      <c r="CG795" s="305"/>
      <c r="CH795" s="306"/>
      <c r="CI795" s="354"/>
      <c r="CJ795" s="308"/>
      <c r="CK795" s="305"/>
      <c r="CL795" s="306"/>
      <c r="CM795" s="354"/>
      <c r="CN795" s="308"/>
      <c r="CO795" s="305"/>
      <c r="CP795" s="306"/>
      <c r="CQ795" s="354"/>
      <c r="CR795" s="308"/>
      <c r="CS795" s="297"/>
      <c r="CT795" s="284"/>
      <c r="CU795" s="352"/>
      <c r="CV795" s="352"/>
      <c r="CW795" s="298"/>
      <c r="CX795" s="297"/>
      <c r="CY795" s="284"/>
      <c r="CZ795" s="352"/>
      <c r="DA795" s="352"/>
      <c r="DB795" s="298"/>
      <c r="DC795" s="297"/>
      <c r="DD795" s="284"/>
      <c r="DE795" s="352"/>
      <c r="DF795" s="352"/>
      <c r="DG795" s="298"/>
      <c r="DH795" s="320"/>
      <c r="DI795" s="318"/>
    </row>
    <row r="796" spans="1:272" ht="13" customHeight="1">
      <c r="A796" s="190" t="s">
        <v>29</v>
      </c>
      <c r="B796" s="316"/>
      <c r="C796" s="316"/>
      <c r="D796" s="316"/>
      <c r="E796" s="190" cm="1">
        <f t="array" ref="E796">SUMPRODUCT(--($A797:$A$2539=A796),--(K797:$K$2539&gt;0))</f>
        <v>40</v>
      </c>
      <c r="F796" s="171"/>
      <c r="G796" s="190"/>
      <c r="H796" s="252"/>
      <c r="I796" s="252"/>
      <c r="J796" s="253"/>
      <c r="K796" s="254">
        <v>0</v>
      </c>
      <c r="L796" s="254"/>
      <c r="M796" s="255"/>
      <c r="N796" s="256"/>
      <c r="O796" s="254"/>
      <c r="P796" s="254"/>
      <c r="Q796" s="254"/>
      <c r="R796" s="254"/>
      <c r="S796" s="254"/>
      <c r="T796" s="254"/>
      <c r="U796" s="254"/>
      <c r="V796" s="254"/>
      <c r="W796" s="254"/>
      <c r="X796" s="254"/>
      <c r="Y796" s="255"/>
      <c r="Z796" s="364" cm="1">
        <f t="array" ref="Z796">SUMPRODUCT(--($A797:$A$2539=$A796),--(Z797:Z$2539))</f>
        <v>2112</v>
      </c>
      <c r="AA796" s="364" cm="1">
        <f t="array" ref="AA796">SUMPRODUCT(--($A797:$A$2539=$A796),--(AA797:AA$2539))</f>
        <v>8318</v>
      </c>
      <c r="AB796" s="364" cm="1">
        <f t="array" ref="AB796">SUMPRODUCT(--($A797:$A$2539=$A796),--(AB797:AB$2539))</f>
        <v>7439</v>
      </c>
      <c r="AC796" s="364" cm="1">
        <f t="array" ref="AC796">SUMPRODUCT(--($A797:$A$2539=$A796),--(AC797:AC$2539))</f>
        <v>1823</v>
      </c>
      <c r="AD796" s="364" cm="1">
        <f t="array" ref="AD796">SUMPRODUCT(--($A797:$A$2539=$A796),--(AD797:AD$2539))</f>
        <v>1177</v>
      </c>
      <c r="AE796" s="364" cm="1">
        <f t="array" ref="AE796">SUMPRODUCT(--($A797:$A$2539=$A796),--(AE797:AE$2539))</f>
        <v>355</v>
      </c>
      <c r="AF796" s="364" cm="1">
        <f t="array" ref="AF796">SUMPRODUCT(--($A797:$A$2539=$A796),--(AF797:AF$2539))</f>
        <v>27</v>
      </c>
      <c r="AG796" s="364" cm="1">
        <f t="array" ref="AG796">SUMPRODUCT(--($A797:$A$2539=$A796),--(AG797:AG$2539))</f>
        <v>264</v>
      </c>
      <c r="AH796" s="364" cm="1">
        <f t="array" ref="AH796">SUMPRODUCT(--($A797:$A$2539=$A796),--(AH797:AH$2539))</f>
        <v>980</v>
      </c>
      <c r="AI796" s="364" cm="1">
        <f t="array" ref="AI796">SUMPRODUCT(--($A797:$A$2539=$A796),--(AI797:AI$2539))</f>
        <v>943</v>
      </c>
      <c r="AJ796" s="364" cm="1">
        <f t="array" ref="AJ796">SUMPRODUCT(--($A797:$A$2539=$A796),--(AJ797:AJ$2539))</f>
        <v>159</v>
      </c>
      <c r="AK796" s="364" cm="1">
        <f t="array" ref="AK796">SUMPRODUCT(--($A797:$A$2539=$A796),--(AK797:AK$2539))</f>
        <v>30</v>
      </c>
      <c r="AL796" s="364" cm="1">
        <f t="array" ref="AL796">SUMPRODUCT(--($A797:$A$2539=$A796),--(AL797:AL$2539))</f>
        <v>701</v>
      </c>
      <c r="AM796" s="364" cm="1">
        <f t="array" ref="AM796">SUMPRODUCT(--($A797:$A$2539=$A796),--(AM797:AM$2539))</f>
        <v>15</v>
      </c>
      <c r="AN796" s="364" cm="1">
        <f t="array" ref="AN796">SUMPRODUCT(--($A797:$A$2539=$A796),--(AN797:AN$2539))</f>
        <v>1827</v>
      </c>
      <c r="AO796" s="364" cm="1">
        <f t="array" ref="AO796">SUMPRODUCT(--($A797:$A$2539=$A796),--(AO797:AO$2539))</f>
        <v>109</v>
      </c>
      <c r="AP796" s="364" cm="1">
        <f t="array" ref="AP796">SUMPRODUCT(--($A797:$A$2539=$A796),--(AP797:AP$2539))</f>
        <v>58</v>
      </c>
      <c r="AQ796" s="364" cm="1">
        <f t="array" ref="AQ796">SUMPRODUCT(--($A797:$A$2539=$A796),--(AQ797:AQ$2539))</f>
        <v>8</v>
      </c>
      <c r="AR796" s="364" cm="1">
        <f t="array" ref="AR796">SUMPRODUCT(--($A797:$A$2539=$A796),--(AR797:AR$2539))</f>
        <v>124</v>
      </c>
      <c r="AS796" s="365"/>
      <c r="AT796" s="365"/>
      <c r="AU796" s="365"/>
      <c r="AV796" s="365"/>
      <c r="AW796" s="365"/>
      <c r="AX796" s="365"/>
      <c r="AY796" s="366"/>
      <c r="AZ796" s="365"/>
      <c r="BA796" s="365"/>
      <c r="BB796" s="365"/>
      <c r="BC796" s="365"/>
      <c r="BD796" s="367"/>
      <c r="BE796" s="367">
        <f>AC796/AB796</f>
        <v>0.24505981986826186</v>
      </c>
      <c r="BF796" s="367">
        <f>(AC796+AL796+AM796+AO796)/(AA796-AP796-AQ796)</f>
        <v>0.32089190499272902</v>
      </c>
      <c r="BG796" s="367">
        <f>((AC796-AE796-AF796-AG796)+(AE796*2)+(AF796*3)+(AG796*4))/AB796</f>
        <v>0.40650625084016667</v>
      </c>
      <c r="BH796" s="367">
        <f>BF796+BG796</f>
        <v>0.72739815583289569</v>
      </c>
      <c r="BI796" s="367">
        <f>BG796+BH796</f>
        <v>1.1339044066730624</v>
      </c>
      <c r="BJ796" s="367"/>
      <c r="BK796" s="367"/>
      <c r="BL796" s="366"/>
      <c r="BM796" s="366"/>
      <c r="BN796" s="366"/>
      <c r="BO796" s="368"/>
      <c r="BP796" s="368"/>
      <c r="BQ796" s="366"/>
      <c r="BR796" s="369" cm="1">
        <f t="array" ref="BR796">SUMPRODUCT(--($A797:$A$2539=$A796),--(BR797:BR$2539))</f>
        <v>42.083674395536846</v>
      </c>
      <c r="BS796" s="361" cm="1">
        <f t="array" ref="BS796">SUMPRODUCT(--($A797:$A$2539=$A796),--(BS797:BS$2539))</f>
        <v>30.693154506694167</v>
      </c>
      <c r="BT796" s="238"/>
      <c r="BU796" s="239"/>
      <c r="BV796" s="309"/>
      <c r="BW796" s="238"/>
      <c r="BX796" s="238"/>
      <c r="BY796" s="238"/>
      <c r="BZ796" s="238"/>
      <c r="CA796" s="239"/>
      <c r="CB796" s="309"/>
      <c r="CC796" s="238"/>
      <c r="CD796" s="239"/>
      <c r="CE796" s="353"/>
      <c r="CF796" s="309"/>
      <c r="CG796" s="238"/>
      <c r="CH796" s="239"/>
      <c r="CI796" s="353"/>
      <c r="CJ796" s="309"/>
      <c r="CK796" s="238"/>
      <c r="CL796" s="239"/>
      <c r="CM796" s="353"/>
      <c r="CN796" s="309"/>
      <c r="CO796" s="238"/>
      <c r="CP796" s="239"/>
      <c r="CQ796" s="353"/>
      <c r="CR796" s="309"/>
      <c r="CS796" s="299"/>
      <c r="CT796" s="300"/>
      <c r="CU796" s="356"/>
      <c r="CV796" s="356"/>
      <c r="CW796" s="301"/>
      <c r="CX796" s="299"/>
      <c r="CY796" s="300"/>
      <c r="CZ796" s="356"/>
      <c r="DA796" s="356"/>
      <c r="DB796" s="301"/>
      <c r="DC796" s="299"/>
      <c r="DD796" s="300"/>
      <c r="DE796" s="356"/>
      <c r="DF796" s="356"/>
      <c r="DG796" s="301"/>
      <c r="DH796" s="321" cm="1">
        <f t="array" ref="DH796">SUMPRODUCT(--($A797:$A$2539=$A796),--(DH797:DH$2539))</f>
        <v>2</v>
      </c>
      <c r="DI796" s="381" cm="1">
        <f t="array" ref="DI796">SUMPRODUCT(--($A797:$A$2539=$A796),--(DI797:DI$2539))</f>
        <v>-22.000311408191756</v>
      </c>
      <c r="DJ796" s="364" cm="1">
        <f t="array" ref="DJ796">SUMPRODUCT(--($A797:$A$2539=$A796),--(DJ797:DJ$2539))</f>
        <v>670</v>
      </c>
      <c r="DK796" s="364" cm="1">
        <f t="array" ref="DK796">SUMPRODUCT(--($A797:$A$2539=$A796),--(DK797:DK$2539))</f>
        <v>209</v>
      </c>
      <c r="DL796" s="364" cm="1">
        <f t="array" ref="DL796">SUMPRODUCT(--($A797:$A$2539=$A796),--(DL797:DL$2539))</f>
        <v>2</v>
      </c>
      <c r="DM796" s="364" cm="1">
        <f t="array" ref="DM796">SUMPRODUCT(--($A797:$A$2539=$A796),--(DM797:DM$2539))</f>
        <v>108</v>
      </c>
      <c r="DN796" s="364" cm="1">
        <f t="array" ref="DN796">SUMPRODUCT(--($A797:$A$2539=$A796),--(DN797:DN$2539))</f>
        <v>98</v>
      </c>
      <c r="DO796" s="364" cm="1">
        <f t="array" ref="DO796">SUMPRODUCT(--($A797:$A$2539=$A796),--(DO797:DO$2539))</f>
        <v>77</v>
      </c>
      <c r="DP796" s="369" cm="1">
        <f t="array" ref="DP796">SUMPRODUCT(--($A797:$A$2539=$A796),--(DP797:DP$2539))</f>
        <v>1646.7999999999997</v>
      </c>
      <c r="DQ796" s="369" cm="1">
        <f t="array" ref="DQ796">SUMPRODUCT(--($A797:$A$2539=$A796),--(DQ797:DQ$2539))</f>
        <v>1180.700012207029</v>
      </c>
      <c r="DR796" s="369" cm="1">
        <f t="array" ref="DR796">SUMPRODUCT(--($A797:$A$2539=$A796),--(DR797:DR$2539))</f>
        <v>466.09999799728354</v>
      </c>
      <c r="DS796" s="364" cm="1">
        <f t="array" ref="DS796">SUMPRODUCT(--($A797:$A$2539=$A796),--(DS797:DS$2539))</f>
        <v>6833</v>
      </c>
      <c r="DT796" s="364" cm="1">
        <f t="array" ref="DT796">SUMPRODUCT(--($A797:$A$2539=$A796),--(DT797:DT$2539))</f>
        <v>1384</v>
      </c>
      <c r="DU796" s="364" cm="1">
        <f t="array" ref="DU796">SUMPRODUCT(--($A797:$A$2539=$A796),--(DU797:DU$2539))</f>
        <v>758</v>
      </c>
      <c r="DV796" s="364" cm="1">
        <f t="array" ref="DV796">SUMPRODUCT(--($A797:$A$2539=$A796),--(DV797:DV$2539))</f>
        <v>683</v>
      </c>
      <c r="DW796" s="364" cm="1">
        <f t="array" ref="DW796">SUMPRODUCT(--($A797:$A$2539=$A796),--(DW797:DW$2539))</f>
        <v>185</v>
      </c>
      <c r="DX796" s="364" cm="1">
        <f t="array" ref="DX796">SUMPRODUCT(--($A797:$A$2539=$A796),--(DX797:DX$2539))</f>
        <v>557</v>
      </c>
      <c r="DY796" s="364" cm="1">
        <f t="array" ref="DY796">SUMPRODUCT(--($A797:$A$2539=$A796),--(DY797:DY$2539))</f>
        <v>9</v>
      </c>
      <c r="DZ796" s="364" cm="1">
        <f t="array" ref="DZ796">SUMPRODUCT(--($A797:$A$2539=$A796),--(DZ797:DZ$2539))</f>
        <v>68</v>
      </c>
      <c r="EA796" s="364" cm="1">
        <f t="array" ref="EA796">SUMPRODUCT(--($A797:$A$2539=$A796),--(EA797:EA$2539))</f>
        <v>69</v>
      </c>
      <c r="EB796" s="364" cm="1">
        <f t="array" ref="EB796">SUMPRODUCT(--($A797:$A$2539=$A796),--(EB797:EB$2539))</f>
        <v>7</v>
      </c>
      <c r="EC796" s="364" cm="1">
        <f t="array" ref="EC796">SUMPRODUCT(--($A797:$A$2539=$A796),--(EC797:EC$2539))</f>
        <v>1731</v>
      </c>
      <c r="ED796" s="368">
        <f>EC796/DP796*10</f>
        <v>10.511294632013604</v>
      </c>
      <c r="EE796" s="368">
        <f>DX796/DP796*10</f>
        <v>3.3823172212776296</v>
      </c>
      <c r="EF796" s="368">
        <f>DW796/DP796*10</f>
        <v>1.1233908185572019</v>
      </c>
      <c r="EG796" s="368">
        <f>DX796/DQ796*10</f>
        <v>4.7175403933368738</v>
      </c>
      <c r="EH796" s="371">
        <f>(DT796+DX796+DZ796)/DP796</f>
        <v>1.2199417051250914</v>
      </c>
      <c r="EI796" s="371"/>
      <c r="EJ796" s="367">
        <f>DT796/(DS796-DX796-DY796-DZ796)</f>
        <v>0.22326181642200355</v>
      </c>
      <c r="EK796" s="367"/>
      <c r="EL796" s="372"/>
      <c r="EM796" s="372"/>
      <c r="EN796" s="372"/>
      <c r="EO796" s="372"/>
      <c r="EP796" s="372"/>
      <c r="EQ796" s="372"/>
      <c r="ER796" s="237"/>
      <c r="ES796" s="371"/>
      <c r="ET796" s="371"/>
      <c r="EU796" s="371"/>
      <c r="EV796" s="371"/>
      <c r="EW796" s="371"/>
      <c r="EX796" s="361" cm="1">
        <f t="array" ref="EX796">SUMPRODUCT(--($A797:$A$2539=$A796),--(EX797:EX$2539))</f>
        <v>24.88454689458009</v>
      </c>
    </row>
    <row r="797" spans="1:272" s="167" customFormat="1" ht="13" customHeight="1">
      <c r="A797" s="160" t="s">
        <v>29</v>
      </c>
      <c r="B797" s="160">
        <v>11381</v>
      </c>
      <c r="C797" s="160">
        <v>22250</v>
      </c>
      <c r="D797" s="160">
        <v>669302</v>
      </c>
      <c r="E797" s="160" t="s">
        <v>598</v>
      </c>
      <c r="F797" s="160"/>
      <c r="G797" s="175"/>
      <c r="H797" s="162" t="s">
        <v>2333</v>
      </c>
      <c r="I797" s="162" t="s">
        <v>145</v>
      </c>
      <c r="J797" s="161">
        <v>27</v>
      </c>
      <c r="K797" s="161">
        <v>1</v>
      </c>
      <c r="L797" s="161"/>
      <c r="M797" s="184" t="s">
        <v>837</v>
      </c>
      <c r="N797" s="187"/>
      <c r="O797" s="161"/>
      <c r="P797" s="161"/>
      <c r="Q797" s="161"/>
      <c r="R797" s="161"/>
      <c r="S797" s="161"/>
      <c r="T797" s="161"/>
      <c r="U797" s="161"/>
      <c r="V797" s="161"/>
      <c r="W797" s="161"/>
      <c r="X797" s="161"/>
      <c r="Y797" s="184"/>
      <c r="Z797" s="163"/>
      <c r="AA797" s="163"/>
      <c r="AB797" s="163"/>
      <c r="AC797" s="163"/>
      <c r="AD797" s="163"/>
      <c r="AE797" s="163"/>
      <c r="AF797" s="163"/>
      <c r="AG797" s="163"/>
      <c r="AH797" s="163"/>
      <c r="AI797" s="163"/>
      <c r="AJ797" s="163"/>
      <c r="AK797" s="163"/>
      <c r="AL797" s="163"/>
      <c r="AM797" s="163"/>
      <c r="AN797" s="163"/>
      <c r="AO797" s="163"/>
      <c r="AP797" s="163"/>
      <c r="AQ797" s="163"/>
      <c r="AR797" s="163"/>
      <c r="AS797" s="283"/>
      <c r="AT797" s="283"/>
      <c r="AU797" s="283"/>
      <c r="AV797" s="283"/>
      <c r="AW797" s="283"/>
      <c r="AX797" s="283"/>
      <c r="AY797" s="363"/>
      <c r="AZ797" s="283"/>
      <c r="BA797" s="283"/>
      <c r="BB797" s="283"/>
      <c r="BC797" s="283"/>
      <c r="BD797" s="164"/>
      <c r="BE797" s="164"/>
      <c r="BF797" s="164"/>
      <c r="BG797" s="164"/>
      <c r="BH797" s="164"/>
      <c r="BI797" s="164"/>
      <c r="BJ797" s="165"/>
      <c r="BK797" s="164"/>
      <c r="BL797" s="165"/>
      <c r="BM797" s="165"/>
      <c r="BN797" s="165"/>
      <c r="BO797" s="165"/>
      <c r="BP797" s="165"/>
      <c r="BQ797" s="165"/>
      <c r="BR797" s="165"/>
      <c r="BS797" s="289"/>
      <c r="BT797" s="297">
        <v>32</v>
      </c>
      <c r="BU797" s="284">
        <v>203</v>
      </c>
      <c r="BV797" s="298">
        <v>-5</v>
      </c>
      <c r="BW797" s="297"/>
      <c r="BX797" s="297"/>
      <c r="BY797" s="297"/>
      <c r="BZ797" s="297"/>
      <c r="CA797" s="284"/>
      <c r="CB797" s="298"/>
      <c r="CC797" s="297"/>
      <c r="CD797" s="284"/>
      <c r="CE797" s="352"/>
      <c r="CF797" s="298"/>
      <c r="CG797" s="297"/>
      <c r="CH797" s="284"/>
      <c r="CI797" s="352"/>
      <c r="CJ797" s="298"/>
      <c r="CK797" s="297"/>
      <c r="CL797" s="284"/>
      <c r="CM797" s="352"/>
      <c r="CN797" s="298"/>
      <c r="CO797" s="297"/>
      <c r="CP797" s="284"/>
      <c r="CQ797" s="352"/>
      <c r="CR797" s="298"/>
      <c r="CS797" s="297"/>
      <c r="CT797" s="284"/>
      <c r="CU797" s="352"/>
      <c r="CV797" s="352"/>
      <c r="CW797" s="298"/>
      <c r="CX797" s="297"/>
      <c r="CY797" s="284"/>
      <c r="CZ797" s="352"/>
      <c r="DA797" s="352"/>
      <c r="DB797" s="298"/>
      <c r="DC797" s="297"/>
      <c r="DD797" s="284"/>
      <c r="DE797" s="352"/>
      <c r="DF797" s="352"/>
      <c r="DG797" s="298"/>
      <c r="DH797" s="320">
        <v>-5</v>
      </c>
      <c r="DI797" s="319">
        <v>0</v>
      </c>
      <c r="DJ797" s="163">
        <v>33</v>
      </c>
      <c r="DK797" s="163">
        <v>33</v>
      </c>
      <c r="DL797" s="163">
        <v>1</v>
      </c>
      <c r="DM797" s="163">
        <v>9</v>
      </c>
      <c r="DN797" s="163">
        <v>12</v>
      </c>
      <c r="DO797" s="163">
        <v>0</v>
      </c>
      <c r="DP797" s="165">
        <v>208.2</v>
      </c>
      <c r="DQ797" s="165">
        <v>208.19999694824199</v>
      </c>
      <c r="DR797" s="165"/>
      <c r="DS797" s="163">
        <v>803</v>
      </c>
      <c r="DT797" s="163">
        <v>148</v>
      </c>
      <c r="DU797" s="163">
        <v>83</v>
      </c>
      <c r="DV797" s="163">
        <v>75</v>
      </c>
      <c r="DW797" s="163">
        <v>26</v>
      </c>
      <c r="DX797" s="163">
        <v>37</v>
      </c>
      <c r="DY797" s="163">
        <v>1</v>
      </c>
      <c r="DZ797" s="163">
        <v>4</v>
      </c>
      <c r="EA797" s="163">
        <v>11</v>
      </c>
      <c r="EB797" s="163">
        <v>0</v>
      </c>
      <c r="EC797" s="163">
        <v>220</v>
      </c>
      <c r="ED797" s="165">
        <v>9.4888183539548798</v>
      </c>
      <c r="EE797" s="165">
        <v>1.5958467231651301</v>
      </c>
      <c r="EF797" s="165">
        <v>1.1214058054673901</v>
      </c>
      <c r="EG797" s="165">
        <v>6.3833868926605497</v>
      </c>
      <c r="EH797" s="166">
        <v>0.88658151286952103</v>
      </c>
      <c r="EI797" s="165">
        <v>70.823269065545304</v>
      </c>
      <c r="EJ797" s="164">
        <v>0.19422572178477601</v>
      </c>
      <c r="EK797" s="164">
        <v>0.23643410852713101</v>
      </c>
      <c r="EL797" s="283">
        <v>0.45149253700000003</v>
      </c>
      <c r="EM797" s="283">
        <v>0.17164179099999999</v>
      </c>
      <c r="EN797" s="283">
        <v>0.37686567100000001</v>
      </c>
      <c r="EO797" s="283">
        <v>7.1955720000000001E-2</v>
      </c>
      <c r="EP797" s="283">
        <v>0.39298893000000001</v>
      </c>
      <c r="EQ797" s="283">
        <v>0.14858646</v>
      </c>
      <c r="ER797" s="165">
        <v>-1.66641429666854</v>
      </c>
      <c r="ES797" s="166">
        <v>3.2348244388482499</v>
      </c>
      <c r="ET797" s="166">
        <v>3.1</v>
      </c>
      <c r="EU797" s="166">
        <v>3.2673276155070301</v>
      </c>
      <c r="EV797" s="166">
        <v>3.1113143988737599</v>
      </c>
      <c r="EW797" s="166">
        <v>3.19141950071129</v>
      </c>
      <c r="EX797" s="289">
        <v>4.0739212036132804</v>
      </c>
      <c r="EY797" s="291"/>
      <c r="EZ797" s="162"/>
      <c r="FA797" s="162"/>
      <c r="FB797" s="162"/>
      <c r="FC797" s="162"/>
      <c r="FD797" s="162"/>
      <c r="FE797" s="162"/>
      <c r="FF797" s="162"/>
      <c r="FG797" s="162"/>
      <c r="FH797" s="162"/>
      <c r="FI797" s="162"/>
      <c r="FJ797" s="162"/>
      <c r="FK797" s="162"/>
      <c r="FL797" s="162"/>
      <c r="FM797" s="162"/>
      <c r="FN797" s="162"/>
      <c r="FO797" s="162"/>
      <c r="FP797" s="162"/>
      <c r="FQ797" s="162"/>
      <c r="FR797" s="162"/>
      <c r="FS797" s="162"/>
      <c r="FT797" s="162"/>
      <c r="FU797" s="162"/>
      <c r="FV797" s="162"/>
      <c r="FW797" s="162"/>
      <c r="FX797" s="162"/>
      <c r="FY797" s="162"/>
      <c r="FZ797" s="162"/>
      <c r="GA797" s="162"/>
      <c r="GB797" s="162"/>
      <c r="GC797" s="162"/>
      <c r="GD797" s="162"/>
      <c r="GE797" s="162"/>
      <c r="GF797" s="162"/>
      <c r="GG797" s="162"/>
      <c r="GH797" s="162"/>
      <c r="GI797" s="162"/>
      <c r="GJ797" s="162"/>
      <c r="GK797" s="162"/>
      <c r="GL797" s="162"/>
      <c r="GM797" s="162"/>
      <c r="GN797" s="162"/>
      <c r="GO797" s="162"/>
      <c r="GP797" s="162"/>
      <c r="GQ797" s="162"/>
      <c r="GR797" s="162"/>
      <c r="GS797" s="162"/>
      <c r="GT797" s="162"/>
      <c r="GU797" s="162"/>
      <c r="GV797" s="162"/>
      <c r="GW797" s="162"/>
      <c r="GX797" s="162"/>
      <c r="GY797" s="162"/>
      <c r="GZ797" s="162"/>
      <c r="HA797" s="162"/>
      <c r="HB797" s="162"/>
      <c r="HC797" s="162"/>
      <c r="HD797" s="162"/>
      <c r="HE797" s="162"/>
      <c r="HF797" s="162"/>
      <c r="HG797" s="162"/>
      <c r="HH797" s="162"/>
      <c r="HI797" s="162"/>
      <c r="HJ797" s="162"/>
      <c r="HK797" s="162"/>
      <c r="HL797" s="162"/>
      <c r="HM797" s="162"/>
      <c r="HN797" s="162"/>
      <c r="HO797" s="162"/>
      <c r="HP797" s="162"/>
      <c r="HQ797" s="162"/>
      <c r="HR797" s="162"/>
      <c r="HS797" s="162"/>
      <c r="HT797" s="162"/>
      <c r="HU797" s="162"/>
      <c r="HV797" s="162"/>
      <c r="HW797" s="162"/>
      <c r="HX797" s="162"/>
      <c r="HY797" s="162"/>
      <c r="HZ797" s="162"/>
      <c r="IA797" s="162"/>
      <c r="IB797" s="162"/>
      <c r="IC797" s="162"/>
      <c r="ID797" s="162"/>
      <c r="IE797" s="162"/>
      <c r="IF797" s="162"/>
      <c r="IG797" s="162"/>
      <c r="IH797" s="162"/>
      <c r="II797" s="162"/>
      <c r="IJ797" s="162"/>
      <c r="IK797" s="162"/>
      <c r="IL797" s="162"/>
      <c r="IM797" s="162"/>
      <c r="IN797" s="162"/>
      <c r="IO797" s="162"/>
      <c r="IP797" s="162"/>
      <c r="IQ797" s="162"/>
      <c r="IR797" s="162"/>
      <c r="IS797" s="162"/>
      <c r="IT797" s="162"/>
      <c r="IU797" s="162"/>
      <c r="IV797" s="162"/>
      <c r="IW797" s="162"/>
      <c r="IX797" s="162"/>
      <c r="IY797" s="162"/>
      <c r="IZ797" s="162"/>
      <c r="JA797" s="162"/>
      <c r="JB797" s="162"/>
      <c r="JC797" s="162"/>
      <c r="JD797" s="162"/>
      <c r="JE797" s="162"/>
      <c r="JF797" s="162"/>
      <c r="JG797" s="162"/>
      <c r="JH797" s="162"/>
      <c r="JI797" s="162"/>
      <c r="JJ797" s="162"/>
      <c r="JK797" s="162"/>
      <c r="JL797" s="162"/>
    </row>
    <row r="798" spans="1:272" ht="13" customHeight="1">
      <c r="A798" s="160" t="s">
        <v>29</v>
      </c>
      <c r="B798" s="160">
        <v>9459</v>
      </c>
      <c r="C798" s="160">
        <v>12768</v>
      </c>
      <c r="D798" s="160">
        <v>543243</v>
      </c>
      <c r="E798" s="160" t="s">
        <v>276</v>
      </c>
      <c r="G798" s="175"/>
      <c r="H798" s="168" t="s">
        <v>654</v>
      </c>
      <c r="I798" s="169" t="s">
        <v>674</v>
      </c>
      <c r="J798" s="170">
        <v>34</v>
      </c>
      <c r="K798" s="161">
        <v>1</v>
      </c>
      <c r="M798" s="184" t="s">
        <v>837</v>
      </c>
      <c r="Z798" s="163"/>
      <c r="AS798" s="283"/>
      <c r="AT798" s="283"/>
      <c r="AU798" s="283"/>
      <c r="AV798" s="283"/>
      <c r="AW798" s="283"/>
      <c r="AX798" s="283"/>
      <c r="AY798" s="363"/>
      <c r="AZ798" s="283"/>
      <c r="BA798" s="283"/>
      <c r="BB798" s="283"/>
      <c r="BC798" s="283"/>
      <c r="BD798" s="164"/>
      <c r="BE798" s="164"/>
      <c r="BF798" s="164"/>
      <c r="BG798" s="164"/>
      <c r="BH798" s="164"/>
      <c r="BI798" s="164"/>
      <c r="BJ798" s="165"/>
      <c r="BK798" s="164"/>
      <c r="BL798" s="165"/>
      <c r="BM798" s="165"/>
      <c r="BN798" s="165"/>
      <c r="BO798" s="165"/>
      <c r="BP798" s="165"/>
      <c r="BQ798" s="165"/>
      <c r="BR798" s="165"/>
      <c r="BS798" s="289"/>
      <c r="BT798" s="297">
        <v>28</v>
      </c>
      <c r="BU798" s="284">
        <v>166.1</v>
      </c>
      <c r="BV798" s="298">
        <v>-2</v>
      </c>
      <c r="BW798" s="297"/>
      <c r="BX798" s="297"/>
      <c r="BY798" s="297"/>
      <c r="BZ798" s="297"/>
      <c r="CA798" s="284"/>
      <c r="CB798" s="298"/>
      <c r="CC798" s="297"/>
      <c r="CD798" s="284"/>
      <c r="CE798" s="352"/>
      <c r="CF798" s="298"/>
      <c r="CG798" s="297"/>
      <c r="CH798" s="284"/>
      <c r="CI798" s="352"/>
      <c r="CJ798" s="298"/>
      <c r="CK798" s="297"/>
      <c r="CL798" s="284"/>
      <c r="CM798" s="352"/>
      <c r="CN798" s="298"/>
      <c r="CO798" s="297"/>
      <c r="CP798" s="284"/>
      <c r="CQ798" s="352"/>
      <c r="CR798" s="298"/>
      <c r="CS798" s="297"/>
      <c r="CT798" s="284"/>
      <c r="CU798" s="352"/>
      <c r="CV798" s="352"/>
      <c r="CW798" s="298"/>
      <c r="CX798" s="297"/>
      <c r="CY798" s="284"/>
      <c r="CZ798" s="352"/>
      <c r="DA798" s="352"/>
      <c r="DB798" s="298"/>
      <c r="DC798" s="297"/>
      <c r="DD798" s="284"/>
      <c r="DE798" s="352"/>
      <c r="DF798" s="352"/>
      <c r="DG798" s="298"/>
      <c r="DH798" s="320">
        <v>-2</v>
      </c>
      <c r="DI798" s="319">
        <v>0</v>
      </c>
      <c r="DJ798" s="163">
        <v>28</v>
      </c>
      <c r="DK798" s="163">
        <v>28</v>
      </c>
      <c r="DL798" s="163">
        <v>0</v>
      </c>
      <c r="DM798" s="163">
        <v>13</v>
      </c>
      <c r="DN798" s="163">
        <v>9</v>
      </c>
      <c r="DO798" s="163">
        <v>0</v>
      </c>
      <c r="DP798" s="165">
        <v>166.1</v>
      </c>
      <c r="DQ798" s="165">
        <v>166.100006103515</v>
      </c>
      <c r="DR798" s="165"/>
      <c r="DS798" s="163">
        <v>671</v>
      </c>
      <c r="DT798" s="163">
        <v>142</v>
      </c>
      <c r="DU798" s="163">
        <v>79</v>
      </c>
      <c r="DV798" s="163">
        <v>71</v>
      </c>
      <c r="DW798" s="163">
        <v>21</v>
      </c>
      <c r="DX798" s="163">
        <v>39</v>
      </c>
      <c r="DY798" s="163">
        <v>0</v>
      </c>
      <c r="DZ798" s="163">
        <v>3</v>
      </c>
      <c r="EA798" s="163">
        <v>7</v>
      </c>
      <c r="EB798" s="163">
        <v>1</v>
      </c>
      <c r="EC798" s="163">
        <v>203</v>
      </c>
      <c r="ED798" s="165">
        <v>10.983968271747599</v>
      </c>
      <c r="EE798" s="165">
        <v>2.1102205054096301</v>
      </c>
      <c r="EF798" s="165">
        <v>1.1362725798359501</v>
      </c>
      <c r="EG798" s="165">
        <v>7.68336696841458</v>
      </c>
      <c r="EH798" s="166">
        <v>1.0881763859804601</v>
      </c>
      <c r="EI798" s="165">
        <v>84.493659117859707</v>
      </c>
      <c r="EJ798" s="164">
        <v>0.225755166931637</v>
      </c>
      <c r="EK798" s="164">
        <v>0.29876543209876499</v>
      </c>
      <c r="EL798" s="283">
        <v>0.42307692299999999</v>
      </c>
      <c r="EM798" s="283">
        <v>0.223557692</v>
      </c>
      <c r="EN798" s="283">
        <v>0.353365384</v>
      </c>
      <c r="EO798" s="283">
        <v>8.9201879999999997E-2</v>
      </c>
      <c r="EP798" s="283">
        <v>0.37793427000000002</v>
      </c>
      <c r="EQ798" s="283">
        <v>0.13395012000000001</v>
      </c>
      <c r="ER798" s="165">
        <v>0.53840190009355504</v>
      </c>
      <c r="ES798" s="166">
        <v>3.84168348420729</v>
      </c>
      <c r="ET798" s="166">
        <v>3.7</v>
      </c>
      <c r="EU798" s="166">
        <v>3.1246044633415302</v>
      </c>
      <c r="EV798" s="166">
        <v>2.81967134501551</v>
      </c>
      <c r="EW798" s="166">
        <v>3.0311827232689401</v>
      </c>
      <c r="EX798" s="289">
        <v>3.8357508182525599</v>
      </c>
    </row>
    <row r="799" spans="1:272" ht="13" customHeight="1">
      <c r="A799" s="160" t="s">
        <v>29</v>
      </c>
      <c r="B799" s="200">
        <v>10862</v>
      </c>
      <c r="C799" s="160">
        <v>22182</v>
      </c>
      <c r="D799" s="200">
        <v>668881</v>
      </c>
      <c r="E799" s="200" t="s">
        <v>188</v>
      </c>
      <c r="F799" s="200"/>
      <c r="G799" s="175"/>
      <c r="H799" s="206" t="s">
        <v>318</v>
      </c>
      <c r="I799" s="206" t="s">
        <v>163</v>
      </c>
      <c r="J799" s="200">
        <v>24</v>
      </c>
      <c r="K799" s="175">
        <v>1</v>
      </c>
      <c r="L799" s="175"/>
      <c r="M799" s="210" t="s">
        <v>837</v>
      </c>
      <c r="N799" s="211"/>
      <c r="O799" s="175"/>
      <c r="P799" s="175"/>
      <c r="Q799" s="175"/>
      <c r="R799" s="175"/>
      <c r="S799" s="175"/>
      <c r="T799" s="175"/>
      <c r="U799" s="175"/>
      <c r="V799" s="175"/>
      <c r="W799" s="175"/>
      <c r="X799" s="175"/>
      <c r="Y799" s="210"/>
      <c r="Z799" s="163"/>
      <c r="AS799" s="283"/>
      <c r="AT799" s="283"/>
      <c r="AU799" s="283"/>
      <c r="AV799" s="283"/>
      <c r="AW799" s="283"/>
      <c r="AX799" s="283"/>
      <c r="AY799" s="363"/>
      <c r="AZ799" s="283"/>
      <c r="BA799" s="283"/>
      <c r="BB799" s="283"/>
      <c r="BC799" s="283"/>
      <c r="BD799" s="164"/>
      <c r="BE799" s="164"/>
      <c r="BF799" s="164"/>
      <c r="BG799" s="164"/>
      <c r="BH799" s="164"/>
      <c r="BI799" s="164"/>
      <c r="BJ799" s="165"/>
      <c r="BK799" s="164"/>
      <c r="BL799" s="165"/>
      <c r="BM799" s="165"/>
      <c r="BN799" s="165"/>
      <c r="BO799" s="165"/>
      <c r="BP799" s="165"/>
      <c r="BQ799" s="165"/>
      <c r="BR799" s="165"/>
      <c r="BS799" s="289"/>
      <c r="BT799" s="297">
        <v>25</v>
      </c>
      <c r="BU799" s="284">
        <v>146.1</v>
      </c>
      <c r="BV799" s="298">
        <v>-1</v>
      </c>
      <c r="BW799" s="297"/>
      <c r="BX799" s="297"/>
      <c r="BY799" s="297"/>
      <c r="BZ799" s="297"/>
      <c r="CA799" s="284"/>
      <c r="CB799" s="298"/>
      <c r="CC799" s="297"/>
      <c r="CD799" s="284"/>
      <c r="CE799" s="352"/>
      <c r="CF799" s="298"/>
      <c r="CG799" s="297"/>
      <c r="CH799" s="284"/>
      <c r="CI799" s="352"/>
      <c r="CJ799" s="298"/>
      <c r="CK799" s="297"/>
      <c r="CL799" s="284"/>
      <c r="CM799" s="352"/>
      <c r="CN799" s="298"/>
      <c r="CO799" s="297"/>
      <c r="CP799" s="284"/>
      <c r="CQ799" s="352"/>
      <c r="CR799" s="298"/>
      <c r="CS799" s="297"/>
      <c r="CT799" s="284"/>
      <c r="CU799" s="352"/>
      <c r="CV799" s="352"/>
      <c r="CW799" s="298"/>
      <c r="CX799" s="297"/>
      <c r="CY799" s="284"/>
      <c r="CZ799" s="352"/>
      <c r="DA799" s="352"/>
      <c r="DB799" s="298"/>
      <c r="DC799" s="297"/>
      <c r="DD799" s="284"/>
      <c r="DE799" s="352"/>
      <c r="DF799" s="352"/>
      <c r="DG799" s="298"/>
      <c r="DH799" s="320">
        <v>-1</v>
      </c>
      <c r="DI799" s="319">
        <v>0</v>
      </c>
      <c r="DJ799" s="163">
        <v>26</v>
      </c>
      <c r="DK799" s="163">
        <v>26</v>
      </c>
      <c r="DL799" s="163">
        <v>0</v>
      </c>
      <c r="DM799" s="163">
        <v>9</v>
      </c>
      <c r="DN799" s="163">
        <v>5</v>
      </c>
      <c r="DO799" s="163">
        <v>0</v>
      </c>
      <c r="DP799" s="165">
        <v>150.1</v>
      </c>
      <c r="DQ799" s="165">
        <v>150.100006103515</v>
      </c>
      <c r="DR799" s="165"/>
      <c r="DS799" s="163">
        <v>611</v>
      </c>
      <c r="DT799" s="163">
        <v>96</v>
      </c>
      <c r="DU799" s="163">
        <v>47</v>
      </c>
      <c r="DV799" s="163">
        <v>46</v>
      </c>
      <c r="DW799" s="163">
        <v>12</v>
      </c>
      <c r="DX799" s="163">
        <v>57</v>
      </c>
      <c r="DY799" s="163">
        <v>0</v>
      </c>
      <c r="DZ799" s="163">
        <v>19</v>
      </c>
      <c r="EA799" s="163">
        <v>7</v>
      </c>
      <c r="EB799" s="163">
        <v>1</v>
      </c>
      <c r="EC799" s="163">
        <v>169</v>
      </c>
      <c r="ED799" s="165">
        <v>10.117516972020001</v>
      </c>
      <c r="EE799" s="165">
        <v>3.41241696689434</v>
      </c>
      <c r="EF799" s="165">
        <v>0.71840357197775695</v>
      </c>
      <c r="EG799" s="165">
        <v>5.7472285758220503</v>
      </c>
      <c r="EH799" s="166">
        <v>1.0177383936351501</v>
      </c>
      <c r="EI799" s="165">
        <v>79.024358560663003</v>
      </c>
      <c r="EJ799" s="164">
        <v>0.179439252336448</v>
      </c>
      <c r="EK799" s="164">
        <v>0.23728813559322001</v>
      </c>
      <c r="EL799" s="283">
        <v>0.33977900500000002</v>
      </c>
      <c r="EM799" s="283">
        <v>0.17679558000000001</v>
      </c>
      <c r="EN799" s="283">
        <v>0.483425414</v>
      </c>
      <c r="EO799" s="283">
        <v>5.1912569999999998E-2</v>
      </c>
      <c r="EP799" s="283">
        <v>0.31967213</v>
      </c>
      <c r="EQ799" s="283">
        <v>0.13031603999999999</v>
      </c>
      <c r="ER799" s="165">
        <v>-9.6829788326723495E-2</v>
      </c>
      <c r="ES799" s="166">
        <v>2.7538803592480701</v>
      </c>
      <c r="ET799" s="166">
        <v>3.03</v>
      </c>
      <c r="EU799" s="166">
        <v>3.4726753395482</v>
      </c>
      <c r="EV799" s="166">
        <v>4.1951924651658903</v>
      </c>
      <c r="EW799" s="166">
        <v>3.80522066196913</v>
      </c>
      <c r="EX799" s="289">
        <v>3.7679417133331299</v>
      </c>
    </row>
    <row r="800" spans="1:272" ht="13" customHeight="1">
      <c r="A800" s="160" t="s">
        <v>29</v>
      </c>
      <c r="B800" s="160">
        <v>10910</v>
      </c>
      <c r="C800" s="160">
        <v>19361</v>
      </c>
      <c r="D800" s="160">
        <v>669203</v>
      </c>
      <c r="E800" s="160" t="s">
        <v>17</v>
      </c>
      <c r="G800" s="175"/>
      <c r="H800" s="168" t="s">
        <v>1138</v>
      </c>
      <c r="I800" s="169" t="s">
        <v>41</v>
      </c>
      <c r="J800" s="170">
        <v>29</v>
      </c>
      <c r="K800" s="161">
        <v>1</v>
      </c>
      <c r="M800" s="184" t="s">
        <v>837</v>
      </c>
      <c r="Z800" s="163"/>
      <c r="AS800" s="283"/>
      <c r="AT800" s="283"/>
      <c r="AU800" s="283"/>
      <c r="AV800" s="283"/>
      <c r="AW800" s="283"/>
      <c r="AX800" s="283"/>
      <c r="AY800" s="363"/>
      <c r="AZ800" s="283"/>
      <c r="BA800" s="283"/>
      <c r="BB800" s="283"/>
      <c r="BC800" s="283"/>
      <c r="BD800" s="164"/>
      <c r="BE800" s="164"/>
      <c r="BF800" s="164"/>
      <c r="BG800" s="164"/>
      <c r="BH800" s="164"/>
      <c r="BI800" s="164"/>
      <c r="BJ800" s="165"/>
      <c r="BK800" s="164"/>
      <c r="BL800" s="165"/>
      <c r="BM800" s="165"/>
      <c r="BN800" s="165"/>
      <c r="BO800" s="165"/>
      <c r="BP800" s="165"/>
      <c r="BQ800" s="165"/>
      <c r="BR800" s="165"/>
      <c r="BS800" s="289"/>
      <c r="BT800" s="297">
        <v>32</v>
      </c>
      <c r="BU800" s="284">
        <v>194.1</v>
      </c>
      <c r="BV800" s="298">
        <v>-6</v>
      </c>
      <c r="BW800" s="297"/>
      <c r="BX800" s="297"/>
      <c r="BY800" s="297"/>
      <c r="BZ800" s="297"/>
      <c r="CA800" s="284"/>
      <c r="CB800" s="298"/>
      <c r="CC800" s="297"/>
      <c r="CD800" s="284"/>
      <c r="CE800" s="352"/>
      <c r="CF800" s="298"/>
      <c r="CG800" s="297"/>
      <c r="CH800" s="284"/>
      <c r="CI800" s="352"/>
      <c r="CJ800" s="298"/>
      <c r="CK800" s="297"/>
      <c r="CL800" s="284"/>
      <c r="CM800" s="352"/>
      <c r="CN800" s="298"/>
      <c r="CO800" s="297"/>
      <c r="CP800" s="284"/>
      <c r="CQ800" s="352"/>
      <c r="CR800" s="298"/>
      <c r="CS800" s="297"/>
      <c r="CT800" s="284"/>
      <c r="CU800" s="352"/>
      <c r="CV800" s="352"/>
      <c r="CW800" s="298"/>
      <c r="CX800" s="297"/>
      <c r="CY800" s="284"/>
      <c r="CZ800" s="352"/>
      <c r="DA800" s="352"/>
      <c r="DB800" s="298"/>
      <c r="DC800" s="297"/>
      <c r="DD800" s="284"/>
      <c r="DE800" s="352"/>
      <c r="DF800" s="352"/>
      <c r="DG800" s="298"/>
      <c r="DH800" s="320">
        <v>-6</v>
      </c>
      <c r="DI800" s="319">
        <v>0</v>
      </c>
      <c r="DJ800" s="163">
        <v>32</v>
      </c>
      <c r="DK800" s="163">
        <v>32</v>
      </c>
      <c r="DL800" s="163">
        <v>0</v>
      </c>
      <c r="DM800" s="163">
        <v>15</v>
      </c>
      <c r="DN800" s="163">
        <v>9</v>
      </c>
      <c r="DO800" s="163">
        <v>0</v>
      </c>
      <c r="DP800" s="165">
        <v>194.1</v>
      </c>
      <c r="DQ800" s="165">
        <v>194.100006103515</v>
      </c>
      <c r="DR800" s="165"/>
      <c r="DS800" s="163">
        <v>784</v>
      </c>
      <c r="DT800" s="163">
        <v>165</v>
      </c>
      <c r="DU800" s="163">
        <v>76</v>
      </c>
      <c r="DV800" s="163">
        <v>63</v>
      </c>
      <c r="DW800" s="163">
        <v>22</v>
      </c>
      <c r="DX800" s="163">
        <v>48</v>
      </c>
      <c r="DY800" s="163">
        <v>0</v>
      </c>
      <c r="DZ800" s="163">
        <v>2</v>
      </c>
      <c r="EA800" s="163">
        <v>7</v>
      </c>
      <c r="EB800" s="163">
        <v>3</v>
      </c>
      <c r="EC800" s="163">
        <v>181</v>
      </c>
      <c r="ED800" s="165">
        <v>8.3825045075589504</v>
      </c>
      <c r="EE800" s="165">
        <v>2.2229846207891102</v>
      </c>
      <c r="EF800" s="165">
        <v>1.0188679511950101</v>
      </c>
      <c r="EG800" s="165">
        <v>7.6415096339625697</v>
      </c>
      <c r="EH800" s="166">
        <v>1.0960549171946301</v>
      </c>
      <c r="EI800" s="165">
        <v>87.556745977979404</v>
      </c>
      <c r="EJ800" s="164">
        <v>0.22479564032697499</v>
      </c>
      <c r="EK800" s="164">
        <v>0.26930320150659098</v>
      </c>
      <c r="EL800" s="283">
        <v>0.481751824</v>
      </c>
      <c r="EM800" s="283">
        <v>0.17335766399999999</v>
      </c>
      <c r="EN800" s="283">
        <v>0.34489050999999998</v>
      </c>
      <c r="EO800" s="283">
        <v>6.690778E-2</v>
      </c>
      <c r="EP800" s="283">
        <v>0.31645570000000001</v>
      </c>
      <c r="EQ800" s="283">
        <v>0.12912913000000001</v>
      </c>
      <c r="ER800" s="165">
        <v>-0.22299807236013899</v>
      </c>
      <c r="ES800" s="166">
        <v>2.9176673147857102</v>
      </c>
      <c r="ET800" s="166">
        <v>3.27</v>
      </c>
      <c r="EU800" s="166">
        <v>3.5474776652298901</v>
      </c>
      <c r="EV800" s="166">
        <v>3.54638612084308</v>
      </c>
      <c r="EW800" s="166">
        <v>3.7491590620865201</v>
      </c>
      <c r="EX800" s="289">
        <v>3.7374086380004798</v>
      </c>
    </row>
    <row r="801" spans="1:272" ht="13" customHeight="1">
      <c r="A801" s="160" t="s">
        <v>29</v>
      </c>
      <c r="B801" s="160">
        <v>10148</v>
      </c>
      <c r="C801" s="160">
        <v>13543</v>
      </c>
      <c r="D801" s="160">
        <v>605483</v>
      </c>
      <c r="E801" s="160" t="s">
        <v>2177</v>
      </c>
      <c r="G801" s="175"/>
      <c r="H801" s="168" t="s">
        <v>556</v>
      </c>
      <c r="I801" s="169" t="s">
        <v>208</v>
      </c>
      <c r="J801" s="170">
        <v>31</v>
      </c>
      <c r="K801" s="161">
        <v>1</v>
      </c>
      <c r="M801" s="184" t="s">
        <v>46</v>
      </c>
      <c r="Z801" s="163"/>
      <c r="AS801" s="283"/>
      <c r="AT801" s="283"/>
      <c r="AU801" s="283"/>
      <c r="AV801" s="283"/>
      <c r="AW801" s="283"/>
      <c r="AX801" s="283"/>
      <c r="AY801" s="363"/>
      <c r="AZ801" s="283"/>
      <c r="BA801" s="283"/>
      <c r="BB801" s="283"/>
      <c r="BC801" s="283"/>
      <c r="BD801" s="164"/>
      <c r="BE801" s="164"/>
      <c r="BF801" s="164"/>
      <c r="BG801" s="164"/>
      <c r="BH801" s="164"/>
      <c r="BI801" s="164"/>
      <c r="BJ801" s="165"/>
      <c r="BK801" s="164"/>
      <c r="BL801" s="165"/>
      <c r="BM801" s="165"/>
      <c r="BN801" s="165"/>
      <c r="BO801" s="165"/>
      <c r="BP801" s="165"/>
      <c r="BQ801" s="165"/>
      <c r="BR801" s="165"/>
      <c r="BS801" s="289"/>
      <c r="BT801" s="297">
        <v>20</v>
      </c>
      <c r="BU801" s="284">
        <v>104</v>
      </c>
      <c r="BV801" s="298">
        <v>1</v>
      </c>
      <c r="BW801" s="297"/>
      <c r="BX801" s="297"/>
      <c r="BY801" s="297"/>
      <c r="BZ801" s="297"/>
      <c r="CA801" s="284"/>
      <c r="CB801" s="298"/>
      <c r="CC801" s="297"/>
      <c r="CD801" s="284"/>
      <c r="CE801" s="352"/>
      <c r="CF801" s="298"/>
      <c r="CG801" s="297"/>
      <c r="CH801" s="284"/>
      <c r="CI801" s="352"/>
      <c r="CJ801" s="298"/>
      <c r="CK801" s="297"/>
      <c r="CL801" s="284"/>
      <c r="CM801" s="352"/>
      <c r="CN801" s="298"/>
      <c r="CO801" s="297"/>
      <c r="CP801" s="284"/>
      <c r="CQ801" s="352"/>
      <c r="CR801" s="298"/>
      <c r="CS801" s="297"/>
      <c r="CT801" s="284"/>
      <c r="CU801" s="352"/>
      <c r="CV801" s="352"/>
      <c r="CW801" s="298"/>
      <c r="CX801" s="297"/>
      <c r="CY801" s="284"/>
      <c r="CZ801" s="352"/>
      <c r="DA801" s="352"/>
      <c r="DB801" s="298"/>
      <c r="DC801" s="297"/>
      <c r="DD801" s="284"/>
      <c r="DE801" s="352"/>
      <c r="DF801" s="352"/>
      <c r="DG801" s="298"/>
      <c r="DH801" s="320">
        <v>1</v>
      </c>
      <c r="DI801" s="319">
        <v>0</v>
      </c>
      <c r="DJ801" s="163">
        <v>20</v>
      </c>
      <c r="DK801" s="163">
        <v>20</v>
      </c>
      <c r="DL801" s="163">
        <v>1</v>
      </c>
      <c r="DM801" s="163">
        <v>5</v>
      </c>
      <c r="DN801" s="163">
        <v>3</v>
      </c>
      <c r="DO801" s="163">
        <v>0</v>
      </c>
      <c r="DP801" s="165">
        <v>104</v>
      </c>
      <c r="DQ801" s="165">
        <v>104</v>
      </c>
      <c r="DR801" s="165"/>
      <c r="DS801" s="163">
        <v>418</v>
      </c>
      <c r="DT801" s="163">
        <v>65</v>
      </c>
      <c r="DU801" s="163">
        <v>38</v>
      </c>
      <c r="DV801" s="163">
        <v>36</v>
      </c>
      <c r="DW801" s="163">
        <v>6</v>
      </c>
      <c r="DX801" s="163">
        <v>44</v>
      </c>
      <c r="DY801" s="163">
        <v>0</v>
      </c>
      <c r="DZ801" s="163">
        <v>1</v>
      </c>
      <c r="EA801" s="163">
        <v>8</v>
      </c>
      <c r="EB801" s="163">
        <v>0</v>
      </c>
      <c r="EC801" s="163">
        <v>145</v>
      </c>
      <c r="ED801" s="165">
        <v>12.5480769230769</v>
      </c>
      <c r="EE801" s="165">
        <v>3.8076923076922999</v>
      </c>
      <c r="EF801" s="165">
        <v>0.51923076923076905</v>
      </c>
      <c r="EG801" s="165">
        <v>5.625</v>
      </c>
      <c r="EH801" s="166">
        <v>1.04807692307692</v>
      </c>
      <c r="EI801" s="165">
        <v>81.3800551166769</v>
      </c>
      <c r="EJ801" s="164">
        <v>0.17426273458444999</v>
      </c>
      <c r="EK801" s="164">
        <v>0.26576576576576499</v>
      </c>
      <c r="EL801" s="283">
        <v>0.42035398200000001</v>
      </c>
      <c r="EM801" s="283">
        <v>0.172566371</v>
      </c>
      <c r="EN801" s="283">
        <v>0.40707964600000002</v>
      </c>
      <c r="EO801" s="283">
        <v>5.7017539999999999E-2</v>
      </c>
      <c r="EP801" s="283">
        <v>0.28947368000000001</v>
      </c>
      <c r="EQ801" s="283">
        <v>0.16290868</v>
      </c>
      <c r="ER801" s="165">
        <v>-0.64241287048930196</v>
      </c>
      <c r="ES801" s="166">
        <v>3.1153846153846101</v>
      </c>
      <c r="ET801" s="166">
        <v>2.54</v>
      </c>
      <c r="EU801" s="166">
        <v>2.42630401758047</v>
      </c>
      <c r="EV801" s="166">
        <v>3.0139355113873099</v>
      </c>
      <c r="EW801" s="166">
        <v>3.1619613421111801</v>
      </c>
      <c r="EX801" s="289">
        <v>3.0639042854309002</v>
      </c>
    </row>
    <row r="802" spans="1:272" ht="13" customHeight="1">
      <c r="A802" s="160" t="s">
        <v>29</v>
      </c>
      <c r="B802" s="160">
        <v>11327</v>
      </c>
      <c r="C802" s="160">
        <v>22100</v>
      </c>
      <c r="D802" s="160">
        <v>667755</v>
      </c>
      <c r="E802" s="160" t="s">
        <v>18</v>
      </c>
      <c r="G802" s="175"/>
      <c r="H802" s="162" t="s">
        <v>3435</v>
      </c>
      <c r="I802" s="162" t="s">
        <v>565</v>
      </c>
      <c r="J802" s="160">
        <v>25</v>
      </c>
      <c r="K802" s="161">
        <v>1</v>
      </c>
      <c r="Z802" s="163"/>
      <c r="AS802" s="283"/>
      <c r="AT802" s="283"/>
      <c r="AU802" s="283"/>
      <c r="AV802" s="283"/>
      <c r="AW802" s="283"/>
      <c r="AX802" s="283"/>
      <c r="AY802" s="363"/>
      <c r="AZ802" s="283"/>
      <c r="BA802" s="283"/>
      <c r="BB802" s="283"/>
      <c r="BC802" s="283"/>
      <c r="BD802" s="164"/>
      <c r="BE802" s="164"/>
      <c r="BF802" s="164"/>
      <c r="BG802" s="164"/>
      <c r="BH802" s="164"/>
      <c r="BI802" s="164"/>
      <c r="BJ802" s="165"/>
      <c r="BK802" s="164"/>
      <c r="BL802" s="165"/>
      <c r="BM802" s="165"/>
      <c r="BN802" s="165"/>
      <c r="BO802" s="165"/>
      <c r="BP802" s="165"/>
      <c r="BQ802" s="165"/>
      <c r="BR802" s="165"/>
      <c r="BS802" s="289"/>
      <c r="BT802" s="297">
        <v>22</v>
      </c>
      <c r="BU802" s="284">
        <v>113</v>
      </c>
      <c r="BV802" s="298">
        <v>2</v>
      </c>
      <c r="BW802" s="297"/>
      <c r="BX802" s="297"/>
      <c r="BY802" s="297"/>
      <c r="BZ802" s="297"/>
      <c r="CA802" s="284"/>
      <c r="CB802" s="298"/>
      <c r="CC802" s="297"/>
      <c r="CD802" s="284"/>
      <c r="CE802" s="352"/>
      <c r="CF802" s="298"/>
      <c r="CG802" s="297"/>
      <c r="CH802" s="284"/>
      <c r="CI802" s="352"/>
      <c r="CJ802" s="298"/>
      <c r="CK802" s="297"/>
      <c r="CL802" s="284"/>
      <c r="CM802" s="352"/>
      <c r="CN802" s="298"/>
      <c r="CO802" s="297"/>
      <c r="CP802" s="284"/>
      <c r="CQ802" s="352"/>
      <c r="CR802" s="298"/>
      <c r="CS802" s="297"/>
      <c r="CT802" s="284"/>
      <c r="CU802" s="352"/>
      <c r="CV802" s="352"/>
      <c r="CW802" s="298"/>
      <c r="CX802" s="297"/>
      <c r="CY802" s="284"/>
      <c r="CZ802" s="352"/>
      <c r="DA802" s="352"/>
      <c r="DB802" s="298"/>
      <c r="DC802" s="297"/>
      <c r="DD802" s="284"/>
      <c r="DE802" s="352"/>
      <c r="DF802" s="352"/>
      <c r="DG802" s="298"/>
      <c r="DH802" s="320">
        <v>2</v>
      </c>
      <c r="DI802" s="319">
        <v>0</v>
      </c>
      <c r="DJ802" s="163">
        <v>22</v>
      </c>
      <c r="DK802" s="163">
        <v>20</v>
      </c>
      <c r="DL802" s="163">
        <v>0</v>
      </c>
      <c r="DM802" s="163">
        <v>6</v>
      </c>
      <c r="DN802" s="163">
        <v>7</v>
      </c>
      <c r="DO802" s="163">
        <v>0</v>
      </c>
      <c r="DP802" s="165">
        <v>113</v>
      </c>
      <c r="DQ802" s="165">
        <v>107</v>
      </c>
      <c r="DR802" s="165">
        <v>6</v>
      </c>
      <c r="DS802" s="163">
        <v>468</v>
      </c>
      <c r="DT802" s="163">
        <v>91</v>
      </c>
      <c r="DU802" s="163">
        <v>50</v>
      </c>
      <c r="DV802" s="163">
        <v>43</v>
      </c>
      <c r="DW802" s="163">
        <v>8</v>
      </c>
      <c r="DX802" s="163">
        <v>45</v>
      </c>
      <c r="DY802" s="163">
        <v>1</v>
      </c>
      <c r="DZ802" s="163">
        <v>9</v>
      </c>
      <c r="EA802" s="163">
        <v>7</v>
      </c>
      <c r="EB802" s="163">
        <v>0</v>
      </c>
      <c r="EC802" s="163">
        <v>97</v>
      </c>
      <c r="ED802" s="165">
        <v>7.7256637168141502</v>
      </c>
      <c r="EE802" s="165">
        <v>3.5840707964601699</v>
      </c>
      <c r="EF802" s="165">
        <v>0.63716814159292001</v>
      </c>
      <c r="EG802" s="165">
        <v>7.2477876106194596</v>
      </c>
      <c r="EH802" s="166">
        <v>1.2035398230088401</v>
      </c>
      <c r="EI802" s="165">
        <v>96.143020668421102</v>
      </c>
      <c r="EJ802" s="164">
        <v>0.21980676328502399</v>
      </c>
      <c r="EK802" s="164">
        <v>0.26860841423948201</v>
      </c>
      <c r="EL802" s="283">
        <v>0.59682539599999995</v>
      </c>
      <c r="EM802" s="283">
        <v>0.18095238</v>
      </c>
      <c r="EN802" s="283">
        <v>0.222222222</v>
      </c>
      <c r="EO802" s="283">
        <v>6.6246059999999996E-2</v>
      </c>
      <c r="EP802" s="283">
        <v>0.43848579999999998</v>
      </c>
      <c r="EQ802" s="283">
        <v>0.10063255</v>
      </c>
      <c r="ER802" s="165">
        <v>-0.59775416344616195</v>
      </c>
      <c r="ES802" s="166">
        <v>3.42477876106194</v>
      </c>
      <c r="ET802" s="166">
        <v>4.1100000000000003</v>
      </c>
      <c r="EU802" s="166">
        <v>3.8038567745580001</v>
      </c>
      <c r="EV802" s="166">
        <v>3.8202051080433601</v>
      </c>
      <c r="EW802" s="166">
        <v>4.03120409804262</v>
      </c>
      <c r="EX802" s="289">
        <v>1.73440989851951</v>
      </c>
    </row>
    <row r="803" spans="1:272" ht="13" customHeight="1">
      <c r="A803" s="160" t="s">
        <v>29</v>
      </c>
      <c r="C803" s="160">
        <v>20492</v>
      </c>
      <c r="D803" s="160">
        <v>663554</v>
      </c>
      <c r="E803" s="160" t="s">
        <v>239</v>
      </c>
      <c r="G803" s="175"/>
      <c r="H803" s="162" t="s">
        <v>1822</v>
      </c>
      <c r="I803" s="162" t="s">
        <v>209</v>
      </c>
      <c r="J803" s="161">
        <v>27</v>
      </c>
      <c r="K803" s="161">
        <v>1</v>
      </c>
      <c r="M803" s="184" t="s">
        <v>837</v>
      </c>
      <c r="Z803" s="163"/>
      <c r="AS803" s="283"/>
      <c r="AT803" s="283"/>
      <c r="AU803" s="283"/>
      <c r="AV803" s="283"/>
      <c r="AW803" s="283"/>
      <c r="AX803" s="283"/>
      <c r="AY803" s="363"/>
      <c r="AZ803" s="283"/>
      <c r="BA803" s="283"/>
      <c r="BB803" s="283"/>
      <c r="BC803" s="283"/>
      <c r="BD803" s="164"/>
      <c r="BE803" s="164"/>
      <c r="BF803" s="164"/>
      <c r="BG803" s="164"/>
      <c r="BH803" s="164"/>
      <c r="BI803" s="164"/>
      <c r="BJ803" s="165"/>
      <c r="BK803" s="164"/>
      <c r="BL803" s="165"/>
      <c r="BM803" s="165"/>
      <c r="BN803" s="165"/>
      <c r="BO803" s="165"/>
      <c r="BP803" s="165"/>
      <c r="BQ803" s="165"/>
      <c r="BR803" s="165"/>
      <c r="BS803" s="289"/>
      <c r="BT803" s="297">
        <v>21</v>
      </c>
      <c r="BU803" s="284">
        <v>101</v>
      </c>
      <c r="BV803" s="298">
        <v>1</v>
      </c>
      <c r="BW803" s="297"/>
      <c r="BX803" s="297"/>
      <c r="BY803" s="297"/>
      <c r="BZ803" s="297"/>
      <c r="CA803" s="284"/>
      <c r="CB803" s="298"/>
      <c r="CC803" s="297"/>
      <c r="CD803" s="284"/>
      <c r="CE803" s="352"/>
      <c r="CF803" s="298"/>
      <c r="CG803" s="297"/>
      <c r="CH803" s="284"/>
      <c r="CI803" s="352"/>
      <c r="CJ803" s="298"/>
      <c r="CK803" s="297"/>
      <c r="CL803" s="284"/>
      <c r="CM803" s="352"/>
      <c r="CN803" s="298"/>
      <c r="CO803" s="297"/>
      <c r="CP803" s="284"/>
      <c r="CQ803" s="352"/>
      <c r="CR803" s="298"/>
      <c r="CS803" s="297"/>
      <c r="CT803" s="284"/>
      <c r="CU803" s="352"/>
      <c r="CV803" s="352"/>
      <c r="CW803" s="298"/>
      <c r="CX803" s="297"/>
      <c r="CY803" s="284"/>
      <c r="CZ803" s="352"/>
      <c r="DA803" s="352"/>
      <c r="DB803" s="298"/>
      <c r="DC803" s="297"/>
      <c r="DD803" s="284"/>
      <c r="DE803" s="352"/>
      <c r="DF803" s="352"/>
      <c r="DG803" s="298"/>
      <c r="DH803" s="320">
        <v>1</v>
      </c>
      <c r="DI803" s="319">
        <v>0</v>
      </c>
      <c r="DJ803" s="163">
        <v>22</v>
      </c>
      <c r="DK803" s="163">
        <v>20</v>
      </c>
      <c r="DL803" s="163">
        <v>0</v>
      </c>
      <c r="DM803" s="163">
        <v>2</v>
      </c>
      <c r="DN803" s="163">
        <v>6</v>
      </c>
      <c r="DO803" s="163">
        <v>0</v>
      </c>
      <c r="DP803" s="165">
        <v>102.1</v>
      </c>
      <c r="DQ803" s="165">
        <v>99</v>
      </c>
      <c r="DR803" s="165">
        <v>3.0999999046325599</v>
      </c>
      <c r="DS803" s="163">
        <v>452</v>
      </c>
      <c r="DT803" s="163">
        <v>121</v>
      </c>
      <c r="DU803" s="163">
        <v>57</v>
      </c>
      <c r="DV803" s="163">
        <v>51</v>
      </c>
      <c r="DW803" s="163">
        <v>11</v>
      </c>
      <c r="DX803" s="163">
        <v>29</v>
      </c>
      <c r="DY803" s="163">
        <v>0</v>
      </c>
      <c r="DZ803" s="163">
        <v>2</v>
      </c>
      <c r="EA803" s="163">
        <v>2</v>
      </c>
      <c r="EB803" s="163">
        <v>1</v>
      </c>
      <c r="EC803" s="163">
        <v>78</v>
      </c>
      <c r="ED803" s="165">
        <v>6.8599348747301097</v>
      </c>
      <c r="EE803" s="165">
        <v>2.5504886072714501</v>
      </c>
      <c r="EF803" s="165">
        <v>0.96742671310296402</v>
      </c>
      <c r="EG803" s="165">
        <v>10.6416938441326</v>
      </c>
      <c r="EH803" s="166">
        <v>1.465798050156</v>
      </c>
      <c r="EI803" s="165">
        <v>117.093136045606</v>
      </c>
      <c r="EJ803" s="164">
        <v>0.28741092636579502</v>
      </c>
      <c r="EK803" s="164">
        <v>0.33132530120481901</v>
      </c>
      <c r="EL803" s="283">
        <v>0.48973607000000002</v>
      </c>
      <c r="EM803" s="283">
        <v>0.214076246</v>
      </c>
      <c r="EN803" s="283">
        <v>0.29618768299999998</v>
      </c>
      <c r="EO803" s="283">
        <v>7.8717200000000001E-2</v>
      </c>
      <c r="EP803" s="283">
        <v>0.44606414</v>
      </c>
      <c r="EQ803" s="283">
        <v>9.7206699999999993E-2</v>
      </c>
      <c r="ER803" s="165">
        <v>0.17089889157802299</v>
      </c>
      <c r="ES803" s="166">
        <v>4.4853420334773704</v>
      </c>
      <c r="ET803" s="166">
        <v>4.71</v>
      </c>
      <c r="EU803" s="166">
        <v>3.9484475930482898</v>
      </c>
      <c r="EV803" s="166">
        <v>4.0434569274618601</v>
      </c>
      <c r="EW803" s="166">
        <v>4.3306996872101502</v>
      </c>
      <c r="EX803" s="289">
        <v>1.2772654332220501</v>
      </c>
    </row>
    <row r="804" spans="1:272" ht="13" customHeight="1">
      <c r="A804" s="160" t="s">
        <v>29</v>
      </c>
      <c r="B804" s="160">
        <v>9637</v>
      </c>
      <c r="C804" s="160">
        <v>13431</v>
      </c>
      <c r="D804" s="160">
        <v>573186</v>
      </c>
      <c r="E804" s="160" t="s">
        <v>16</v>
      </c>
      <c r="G804" s="175"/>
      <c r="H804" s="168" t="s">
        <v>746</v>
      </c>
      <c r="I804" s="169" t="s">
        <v>173</v>
      </c>
      <c r="J804" s="170">
        <v>33</v>
      </c>
      <c r="K804" s="161">
        <v>1</v>
      </c>
      <c r="M804" s="184" t="s">
        <v>837</v>
      </c>
      <c r="Z804" s="163"/>
      <c r="AS804" s="283"/>
      <c r="AT804" s="283"/>
      <c r="AU804" s="283"/>
      <c r="AV804" s="283"/>
      <c r="AW804" s="283"/>
      <c r="AX804" s="283"/>
      <c r="AY804" s="363"/>
      <c r="AZ804" s="283"/>
      <c r="BA804" s="283"/>
      <c r="BB804" s="283"/>
      <c r="BC804" s="283"/>
      <c r="BD804" s="164"/>
      <c r="BE804" s="164"/>
      <c r="BF804" s="164"/>
      <c r="BG804" s="164"/>
      <c r="BH804" s="164"/>
      <c r="BI804" s="164"/>
      <c r="BJ804" s="165"/>
      <c r="BK804" s="164"/>
      <c r="BL804" s="165"/>
      <c r="BM804" s="165"/>
      <c r="BN804" s="165"/>
      <c r="BO804" s="165"/>
      <c r="BP804" s="165"/>
      <c r="BQ804" s="165"/>
      <c r="BR804" s="165"/>
      <c r="BS804" s="289"/>
      <c r="BT804" s="297">
        <v>30</v>
      </c>
      <c r="BU804" s="284">
        <v>154.19999999999999</v>
      </c>
      <c r="BV804" s="298">
        <v>-2</v>
      </c>
      <c r="BW804" s="297"/>
      <c r="BX804" s="297"/>
      <c r="BY804" s="297"/>
      <c r="BZ804" s="297"/>
      <c r="CA804" s="284"/>
      <c r="CB804" s="298"/>
      <c r="CC804" s="297"/>
      <c r="CD804" s="284"/>
      <c r="CE804" s="352"/>
      <c r="CF804" s="298"/>
      <c r="CG804" s="297"/>
      <c r="CH804" s="284"/>
      <c r="CI804" s="352"/>
      <c r="CJ804" s="298"/>
      <c r="CK804" s="297"/>
      <c r="CL804" s="284"/>
      <c r="CM804" s="352"/>
      <c r="CN804" s="298"/>
      <c r="CO804" s="297"/>
      <c r="CP804" s="284"/>
      <c r="CQ804" s="352"/>
      <c r="CR804" s="298"/>
      <c r="CS804" s="297"/>
      <c r="CT804" s="284"/>
      <c r="CU804" s="352"/>
      <c r="CV804" s="352"/>
      <c r="CW804" s="298"/>
      <c r="CX804" s="297"/>
      <c r="CY804" s="284"/>
      <c r="CZ804" s="352"/>
      <c r="DA804" s="352"/>
      <c r="DB804" s="298"/>
      <c r="DC804" s="297"/>
      <c r="DD804" s="284"/>
      <c r="DE804" s="352"/>
      <c r="DF804" s="352"/>
      <c r="DG804" s="298"/>
      <c r="DH804" s="320">
        <v>-2</v>
      </c>
      <c r="DI804" s="319">
        <v>0</v>
      </c>
      <c r="DJ804" s="163">
        <v>30</v>
      </c>
      <c r="DK804" s="163">
        <v>29</v>
      </c>
      <c r="DL804" s="163">
        <v>0</v>
      </c>
      <c r="DM804" s="163">
        <v>10</v>
      </c>
      <c r="DN804" s="163">
        <v>9</v>
      </c>
      <c r="DO804" s="163">
        <v>1</v>
      </c>
      <c r="DP804" s="165">
        <v>154.19999999999999</v>
      </c>
      <c r="DQ804" s="165">
        <v>151.19999694824199</v>
      </c>
      <c r="DR804" s="165">
        <v>3</v>
      </c>
      <c r="DS804" s="163">
        <v>675</v>
      </c>
      <c r="DT804" s="163">
        <v>167</v>
      </c>
      <c r="DU804" s="163">
        <v>81</v>
      </c>
      <c r="DV804" s="163">
        <v>74</v>
      </c>
      <c r="DW804" s="163">
        <v>19</v>
      </c>
      <c r="DX804" s="163">
        <v>60</v>
      </c>
      <c r="DY804" s="163">
        <v>0</v>
      </c>
      <c r="DZ804" s="163">
        <v>8</v>
      </c>
      <c r="EA804" s="163">
        <v>2</v>
      </c>
      <c r="EB804" s="163">
        <v>0</v>
      </c>
      <c r="EC804" s="163">
        <v>113</v>
      </c>
      <c r="ED804" s="165">
        <v>6.57543146695311</v>
      </c>
      <c r="EE804" s="165">
        <v>3.4913795399751</v>
      </c>
      <c r="EF804" s="165">
        <v>1.10560352099211</v>
      </c>
      <c r="EG804" s="165">
        <v>9.7176730529306994</v>
      </c>
      <c r="EH804" s="166">
        <v>1.4676725103228601</v>
      </c>
      <c r="EI804" s="165">
        <v>117.24287455788399</v>
      </c>
      <c r="EJ804" s="164">
        <v>0.275123558484349</v>
      </c>
      <c r="EK804" s="164">
        <v>0.31157894736842101</v>
      </c>
      <c r="EL804" s="283">
        <v>0.491836734</v>
      </c>
      <c r="EM804" s="283">
        <v>0.2</v>
      </c>
      <c r="EN804" s="283">
        <v>0.30816326500000002</v>
      </c>
      <c r="EO804" s="283">
        <v>6.6801620000000006E-2</v>
      </c>
      <c r="EP804" s="283">
        <v>0.39271254999999999</v>
      </c>
      <c r="EQ804" s="283">
        <v>7.8710639999999998E-2</v>
      </c>
      <c r="ER804" s="165">
        <v>1.40019464929913</v>
      </c>
      <c r="ES804" s="166">
        <v>4.3060347659692901</v>
      </c>
      <c r="ET804" s="166">
        <v>4.87</v>
      </c>
      <c r="EU804" s="166">
        <v>4.6214301079547102</v>
      </c>
      <c r="EV804" s="166">
        <v>4.5007051875386299</v>
      </c>
      <c r="EW804" s="166">
        <v>4.7356247375302596</v>
      </c>
      <c r="EX804" s="289">
        <v>0.99679285474121504</v>
      </c>
    </row>
    <row r="805" spans="1:272" ht="13" customHeight="1">
      <c r="A805" s="160" t="s">
        <v>29</v>
      </c>
      <c r="B805" s="160">
        <v>12354</v>
      </c>
      <c r="C805" s="160">
        <v>30115</v>
      </c>
      <c r="D805" s="160">
        <v>663158</v>
      </c>
      <c r="E805" s="160" t="s">
        <v>2172</v>
      </c>
      <c r="G805" s="175"/>
      <c r="H805" s="162" t="s">
        <v>295</v>
      </c>
      <c r="I805" s="162" t="s">
        <v>221</v>
      </c>
      <c r="J805" s="160">
        <v>33</v>
      </c>
      <c r="K805" s="161">
        <v>1</v>
      </c>
      <c r="M805" s="184" t="s">
        <v>837</v>
      </c>
      <c r="Z805" s="163"/>
      <c r="AS805" s="283"/>
      <c r="AT805" s="283"/>
      <c r="AU805" s="283"/>
      <c r="AV805" s="283"/>
      <c r="AW805" s="283"/>
      <c r="AX805" s="283"/>
      <c r="AY805" s="363"/>
      <c r="AZ805" s="283"/>
      <c r="BA805" s="283"/>
      <c r="BB805" s="283"/>
      <c r="BC805" s="283"/>
      <c r="BD805" s="164"/>
      <c r="BE805" s="164"/>
      <c r="BF805" s="164"/>
      <c r="BG805" s="164"/>
      <c r="BH805" s="164"/>
      <c r="BI805" s="164"/>
      <c r="BJ805" s="165"/>
      <c r="BK805" s="164"/>
      <c r="BL805" s="165"/>
      <c r="BM805" s="165"/>
      <c r="BN805" s="165"/>
      <c r="BO805" s="165"/>
      <c r="BP805" s="165"/>
      <c r="BQ805" s="165"/>
      <c r="BR805" s="165"/>
      <c r="BS805" s="289"/>
      <c r="BT805" s="297">
        <v>65</v>
      </c>
      <c r="BU805" s="284">
        <v>65</v>
      </c>
      <c r="BV805" s="298">
        <v>1</v>
      </c>
      <c r="BW805" s="297"/>
      <c r="BX805" s="297"/>
      <c r="BY805" s="297"/>
      <c r="BZ805" s="297"/>
      <c r="CA805" s="284"/>
      <c r="CB805" s="298"/>
      <c r="CC805" s="297"/>
      <c r="CD805" s="284"/>
      <c r="CE805" s="352"/>
      <c r="CF805" s="298"/>
      <c r="CG805" s="297"/>
      <c r="CH805" s="284"/>
      <c r="CI805" s="352"/>
      <c r="CJ805" s="298"/>
      <c r="CK805" s="297"/>
      <c r="CL805" s="284"/>
      <c r="CM805" s="352"/>
      <c r="CN805" s="298"/>
      <c r="CO805" s="297"/>
      <c r="CP805" s="284"/>
      <c r="CQ805" s="352"/>
      <c r="CR805" s="298"/>
      <c r="CS805" s="297"/>
      <c r="CT805" s="284"/>
      <c r="CU805" s="352"/>
      <c r="CV805" s="352"/>
      <c r="CW805" s="298"/>
      <c r="CX805" s="297"/>
      <c r="CY805" s="284"/>
      <c r="CZ805" s="352"/>
      <c r="DA805" s="352"/>
      <c r="DB805" s="298"/>
      <c r="DC805" s="297"/>
      <c r="DD805" s="284"/>
      <c r="DE805" s="352"/>
      <c r="DF805" s="352"/>
      <c r="DG805" s="298"/>
      <c r="DH805" s="320">
        <v>1</v>
      </c>
      <c r="DI805" s="319">
        <v>0</v>
      </c>
      <c r="DJ805" s="163">
        <v>65</v>
      </c>
      <c r="DK805" s="163">
        <v>0</v>
      </c>
      <c r="DL805" s="163">
        <v>0</v>
      </c>
      <c r="DM805" s="163">
        <v>9</v>
      </c>
      <c r="DN805" s="163">
        <v>3</v>
      </c>
      <c r="DO805" s="163">
        <v>36</v>
      </c>
      <c r="DP805" s="165">
        <v>65</v>
      </c>
      <c r="DQ805" s="165"/>
      <c r="DR805" s="165">
        <v>65</v>
      </c>
      <c r="DS805" s="163">
        <v>258</v>
      </c>
      <c r="DT805" s="163">
        <v>52</v>
      </c>
      <c r="DU805" s="163">
        <v>21</v>
      </c>
      <c r="DV805" s="163">
        <v>20</v>
      </c>
      <c r="DW805" s="163">
        <v>7</v>
      </c>
      <c r="DX805" s="163">
        <v>16</v>
      </c>
      <c r="DY805" s="163">
        <v>1</v>
      </c>
      <c r="DZ805" s="163">
        <v>0</v>
      </c>
      <c r="EA805" s="163">
        <v>1</v>
      </c>
      <c r="EB805" s="163">
        <v>0</v>
      </c>
      <c r="EC805" s="163">
        <v>59</v>
      </c>
      <c r="ED805" s="165">
        <v>8.1692317280967899</v>
      </c>
      <c r="EE805" s="165">
        <v>2.2153848754160799</v>
      </c>
      <c r="EF805" s="165">
        <v>0.96923088299453497</v>
      </c>
      <c r="EG805" s="165">
        <v>7.2000008451022603</v>
      </c>
      <c r="EH805" s="166">
        <v>1.0461539689464801</v>
      </c>
      <c r="EI805" s="165">
        <v>81.230743449110903</v>
      </c>
      <c r="EJ805" s="164">
        <v>0.214876033057851</v>
      </c>
      <c r="EK805" s="164">
        <v>0.25568181818181801</v>
      </c>
      <c r="EL805" s="283">
        <v>0.41758241699999998</v>
      </c>
      <c r="EM805" s="283">
        <v>0.175824175</v>
      </c>
      <c r="EN805" s="283">
        <v>0.40659340599999999</v>
      </c>
      <c r="EO805" s="283">
        <v>7.6502730000000005E-2</v>
      </c>
      <c r="EP805" s="283">
        <v>0.40437158000000001</v>
      </c>
      <c r="EQ805" s="283">
        <v>0.12474438</v>
      </c>
      <c r="ER805" s="165">
        <v>0.38811370328407002</v>
      </c>
      <c r="ES805" s="166">
        <v>2.7692310942701002</v>
      </c>
      <c r="ET805" s="166">
        <v>3.03</v>
      </c>
      <c r="EU805" s="166">
        <v>3.4897655939632601</v>
      </c>
      <c r="EV805" s="166">
        <v>3.8112392063346898</v>
      </c>
      <c r="EW805" s="166">
        <v>3.5340362043686802</v>
      </c>
      <c r="EX805" s="289">
        <v>0.90292239189147905</v>
      </c>
      <c r="FE805" s="167"/>
      <c r="FF805" s="167"/>
      <c r="FG805" s="167"/>
      <c r="FH805" s="167"/>
      <c r="FI805" s="167"/>
      <c r="FJ805" s="167"/>
      <c r="FK805" s="167"/>
      <c r="FL805" s="167"/>
      <c r="FM805" s="167"/>
      <c r="FN805" s="167"/>
      <c r="FO805" s="167"/>
      <c r="FP805" s="167"/>
      <c r="FQ805" s="167"/>
      <c r="FR805" s="167"/>
      <c r="FS805" s="167"/>
      <c r="FT805" s="167"/>
      <c r="FU805" s="167"/>
      <c r="FV805" s="167"/>
      <c r="FW805" s="167"/>
      <c r="FX805" s="167"/>
      <c r="FY805" s="167"/>
      <c r="FZ805" s="167"/>
      <c r="GA805" s="167"/>
      <c r="GB805" s="167"/>
      <c r="GC805" s="167"/>
      <c r="GD805" s="167"/>
      <c r="GE805" s="167"/>
      <c r="GF805" s="167"/>
      <c r="GG805" s="167"/>
      <c r="GH805" s="167"/>
      <c r="GI805" s="167"/>
      <c r="GJ805" s="167"/>
      <c r="GK805" s="167"/>
      <c r="GL805" s="167"/>
      <c r="GM805" s="167"/>
      <c r="GN805" s="167"/>
      <c r="GO805" s="167"/>
      <c r="GP805" s="167"/>
      <c r="GQ805" s="167"/>
      <c r="GR805" s="167"/>
      <c r="GS805" s="167"/>
      <c r="GT805" s="167"/>
      <c r="GU805" s="167"/>
      <c r="GV805" s="167"/>
      <c r="GW805" s="167"/>
      <c r="GX805" s="167"/>
      <c r="GY805" s="167"/>
      <c r="GZ805" s="167"/>
      <c r="HA805" s="167"/>
      <c r="HB805" s="167"/>
      <c r="HC805" s="167"/>
      <c r="HD805" s="167"/>
      <c r="HE805" s="167"/>
      <c r="HF805" s="167"/>
      <c r="HG805" s="167"/>
      <c r="HH805" s="167"/>
      <c r="HI805" s="167"/>
      <c r="HJ805" s="167"/>
      <c r="HK805" s="167"/>
      <c r="HL805" s="167"/>
      <c r="HM805" s="167"/>
      <c r="HN805" s="167"/>
      <c r="HO805" s="167"/>
      <c r="HP805" s="167"/>
      <c r="HQ805" s="167"/>
      <c r="HR805" s="167"/>
      <c r="HS805" s="167"/>
      <c r="HT805" s="167"/>
      <c r="HU805" s="167"/>
      <c r="HV805" s="167"/>
      <c r="HW805" s="167"/>
      <c r="HX805" s="167"/>
      <c r="HY805" s="167"/>
      <c r="HZ805" s="167"/>
      <c r="IA805" s="167"/>
      <c r="IB805" s="167"/>
      <c r="IC805" s="167"/>
      <c r="ID805" s="167"/>
      <c r="IE805" s="167"/>
      <c r="IF805" s="167"/>
      <c r="IG805" s="167"/>
      <c r="IH805" s="167"/>
      <c r="II805" s="167"/>
      <c r="IJ805" s="167"/>
      <c r="IK805" s="167"/>
      <c r="IL805" s="167"/>
      <c r="IM805" s="167"/>
      <c r="IN805" s="167"/>
      <c r="IO805" s="167"/>
      <c r="IP805" s="167"/>
      <c r="IQ805" s="167"/>
      <c r="IR805" s="167"/>
      <c r="IS805" s="167"/>
      <c r="IT805" s="167"/>
      <c r="IU805" s="167"/>
      <c r="IV805" s="167"/>
      <c r="IW805" s="167"/>
      <c r="IX805" s="167"/>
      <c r="IY805" s="167"/>
      <c r="IZ805" s="167"/>
      <c r="JA805" s="167"/>
      <c r="JB805" s="167"/>
      <c r="JC805" s="167"/>
      <c r="JD805" s="167"/>
      <c r="JE805" s="167"/>
      <c r="JF805" s="167"/>
      <c r="JG805" s="167"/>
      <c r="JH805" s="167"/>
      <c r="JI805" s="167"/>
      <c r="JJ805" s="167"/>
      <c r="JK805" s="167"/>
      <c r="JL805" s="167"/>
    </row>
    <row r="806" spans="1:272" ht="13" customHeight="1">
      <c r="A806" s="160" t="s">
        <v>29</v>
      </c>
      <c r="B806" s="160">
        <v>11255</v>
      </c>
      <c r="C806" s="160">
        <v>16866</v>
      </c>
      <c r="D806" s="160">
        <v>657585</v>
      </c>
      <c r="E806" s="160" t="s">
        <v>345</v>
      </c>
      <c r="G806" s="175"/>
      <c r="H806" s="162" t="s">
        <v>307</v>
      </c>
      <c r="I806" s="162" t="s">
        <v>1872</v>
      </c>
      <c r="J806" s="160">
        <v>31</v>
      </c>
      <c r="K806" s="161">
        <v>1</v>
      </c>
      <c r="Z806" s="163"/>
      <c r="AS806" s="283"/>
      <c r="AT806" s="283"/>
      <c r="AU806" s="283"/>
      <c r="AV806" s="283"/>
      <c r="AW806" s="283"/>
      <c r="AX806" s="283"/>
      <c r="AY806" s="363"/>
      <c r="AZ806" s="283"/>
      <c r="BA806" s="283"/>
      <c r="BB806" s="283"/>
      <c r="BC806" s="283"/>
      <c r="BD806" s="164"/>
      <c r="BE806" s="164"/>
      <c r="BF806" s="164"/>
      <c r="BG806" s="164"/>
      <c r="BH806" s="164"/>
      <c r="BI806" s="164"/>
      <c r="BJ806" s="165"/>
      <c r="BK806" s="164"/>
      <c r="BL806" s="165"/>
      <c r="BM806" s="165"/>
      <c r="BN806" s="165"/>
      <c r="BO806" s="165"/>
      <c r="BP806" s="165"/>
      <c r="BQ806" s="165"/>
      <c r="BR806" s="165"/>
      <c r="BS806" s="289"/>
      <c r="BT806" s="297">
        <v>53</v>
      </c>
      <c r="BU806" s="284">
        <v>57.1</v>
      </c>
      <c r="BV806" s="298">
        <v>1</v>
      </c>
      <c r="BW806" s="297"/>
      <c r="BX806" s="297"/>
      <c r="BY806" s="297"/>
      <c r="BZ806" s="297"/>
      <c r="CA806" s="284"/>
      <c r="CB806" s="298"/>
      <c r="CC806" s="297"/>
      <c r="CD806" s="284"/>
      <c r="CE806" s="352"/>
      <c r="CF806" s="298"/>
      <c r="CG806" s="297"/>
      <c r="CH806" s="284"/>
      <c r="CI806" s="352"/>
      <c r="CJ806" s="298"/>
      <c r="CK806" s="297"/>
      <c r="CL806" s="284"/>
      <c r="CM806" s="352"/>
      <c r="CN806" s="298"/>
      <c r="CO806" s="297"/>
      <c r="CP806" s="284"/>
      <c r="CQ806" s="352"/>
      <c r="CR806" s="298"/>
      <c r="CS806" s="297"/>
      <c r="CT806" s="284"/>
      <c r="CU806" s="352"/>
      <c r="CV806" s="352"/>
      <c r="CW806" s="298"/>
      <c r="CX806" s="297"/>
      <c r="CY806" s="284"/>
      <c r="CZ806" s="352"/>
      <c r="DA806" s="352"/>
      <c r="DB806" s="298"/>
      <c r="DC806" s="297"/>
      <c r="DD806" s="284"/>
      <c r="DE806" s="352"/>
      <c r="DF806" s="352"/>
      <c r="DG806" s="298"/>
      <c r="DH806" s="320">
        <v>1</v>
      </c>
      <c r="DI806" s="319">
        <v>0</v>
      </c>
      <c r="DJ806" s="163">
        <v>53</v>
      </c>
      <c r="DK806" s="163">
        <v>0</v>
      </c>
      <c r="DL806" s="163">
        <v>0</v>
      </c>
      <c r="DM806" s="163">
        <v>8</v>
      </c>
      <c r="DN806" s="163">
        <v>5</v>
      </c>
      <c r="DO806" s="163">
        <v>4</v>
      </c>
      <c r="DP806" s="165">
        <v>57.1</v>
      </c>
      <c r="DQ806" s="165"/>
      <c r="DR806" s="165">
        <v>57.099998474121001</v>
      </c>
      <c r="DS806" s="163">
        <v>247</v>
      </c>
      <c r="DT806" s="163">
        <v>50</v>
      </c>
      <c r="DU806" s="163">
        <v>28</v>
      </c>
      <c r="DV806" s="163">
        <v>24</v>
      </c>
      <c r="DW806" s="163">
        <v>6</v>
      </c>
      <c r="DX806" s="163">
        <v>30</v>
      </c>
      <c r="DY806" s="163">
        <v>1</v>
      </c>
      <c r="DZ806" s="163">
        <v>2</v>
      </c>
      <c r="EA806" s="163">
        <v>3</v>
      </c>
      <c r="EB806" s="163">
        <v>0</v>
      </c>
      <c r="EC806" s="163">
        <v>83</v>
      </c>
      <c r="ED806" s="165">
        <v>13.0290717901962</v>
      </c>
      <c r="EE806" s="165">
        <v>4.7093030566974301</v>
      </c>
      <c r="EF806" s="165">
        <v>0.94186061133948595</v>
      </c>
      <c r="EG806" s="165">
        <v>7.8488384278290502</v>
      </c>
      <c r="EH806" s="166">
        <v>1.3953490538362701</v>
      </c>
      <c r="EI806" s="165">
        <v>108.344702958281</v>
      </c>
      <c r="EJ806" s="164">
        <v>0.232558139534883</v>
      </c>
      <c r="EK806" s="164">
        <v>0.34920634920634902</v>
      </c>
      <c r="EL806" s="283">
        <v>0.44274809100000001</v>
      </c>
      <c r="EM806" s="283">
        <v>0.20610687</v>
      </c>
      <c r="EN806" s="283">
        <v>0.35114503800000002</v>
      </c>
      <c r="EO806" s="283">
        <v>5.3030300000000002E-2</v>
      </c>
      <c r="EP806" s="283">
        <v>0.37121211999999998</v>
      </c>
      <c r="EQ806" s="283">
        <v>0.15816326999999999</v>
      </c>
      <c r="ER806" s="165">
        <v>0.179243381992157</v>
      </c>
      <c r="ES806" s="166">
        <v>3.7674424453579398</v>
      </c>
      <c r="ET806" s="166">
        <v>3.13</v>
      </c>
      <c r="EU806" s="166">
        <v>3.3062235383487102</v>
      </c>
      <c r="EV806" s="166">
        <v>3.1589590563805801</v>
      </c>
      <c r="EW806" s="166">
        <v>3.0993231049303098</v>
      </c>
      <c r="EX806" s="289">
        <v>0.90011960268020597</v>
      </c>
    </row>
    <row r="807" spans="1:272" ht="13" customHeight="1">
      <c r="A807" s="160" t="s">
        <v>29</v>
      </c>
      <c r="B807" s="160">
        <v>11979</v>
      </c>
      <c r="C807" s="160">
        <v>25376</v>
      </c>
      <c r="D807" s="160">
        <v>683232</v>
      </c>
      <c r="E807" s="160" t="s">
        <v>3331</v>
      </c>
      <c r="G807" s="175"/>
      <c r="H807" s="162" t="s">
        <v>1806</v>
      </c>
      <c r="I807" s="162" t="s">
        <v>220</v>
      </c>
      <c r="J807" s="161">
        <v>27</v>
      </c>
      <c r="K807" s="161">
        <v>1</v>
      </c>
      <c r="M807" s="184" t="s">
        <v>837</v>
      </c>
      <c r="Z807" s="163"/>
      <c r="AS807" s="283"/>
      <c r="AT807" s="283"/>
      <c r="AU807" s="283"/>
      <c r="AV807" s="283"/>
      <c r="AW807" s="283"/>
      <c r="AX807" s="283"/>
      <c r="AY807" s="363"/>
      <c r="AZ807" s="283"/>
      <c r="BA807" s="283"/>
      <c r="BB807" s="283"/>
      <c r="BC807" s="283"/>
      <c r="BD807" s="164"/>
      <c r="BE807" s="164"/>
      <c r="BF807" s="164"/>
      <c r="BG807" s="164"/>
      <c r="BH807" s="164"/>
      <c r="BI807" s="164"/>
      <c r="BJ807" s="165"/>
      <c r="BK807" s="164"/>
      <c r="BL807" s="165"/>
      <c r="BM807" s="165"/>
      <c r="BN807" s="165"/>
      <c r="BO807" s="165"/>
      <c r="BP807" s="165"/>
      <c r="BQ807" s="165"/>
      <c r="BR807" s="165"/>
      <c r="BS807" s="289"/>
      <c r="BT807" s="297">
        <v>54</v>
      </c>
      <c r="BU807" s="284">
        <v>57.2</v>
      </c>
      <c r="BV807" s="298">
        <v>-1</v>
      </c>
      <c r="BW807" s="297"/>
      <c r="BX807" s="297"/>
      <c r="BY807" s="297"/>
      <c r="BZ807" s="297"/>
      <c r="CA807" s="284"/>
      <c r="CB807" s="298"/>
      <c r="CC807" s="297"/>
      <c r="CD807" s="284"/>
      <c r="CE807" s="352"/>
      <c r="CF807" s="298"/>
      <c r="CG807" s="297"/>
      <c r="CH807" s="284"/>
      <c r="CI807" s="352"/>
      <c r="CJ807" s="298"/>
      <c r="CK807" s="297"/>
      <c r="CL807" s="284"/>
      <c r="CM807" s="352"/>
      <c r="CN807" s="298"/>
      <c r="CO807" s="297"/>
      <c r="CP807" s="284"/>
      <c r="CQ807" s="352"/>
      <c r="CR807" s="298"/>
      <c r="CS807" s="297"/>
      <c r="CT807" s="284"/>
      <c r="CU807" s="352"/>
      <c r="CV807" s="352"/>
      <c r="CW807" s="298"/>
      <c r="CX807" s="297"/>
      <c r="CY807" s="284"/>
      <c r="CZ807" s="352"/>
      <c r="DA807" s="352"/>
      <c r="DB807" s="298"/>
      <c r="DC807" s="297"/>
      <c r="DD807" s="284"/>
      <c r="DE807" s="352"/>
      <c r="DF807" s="352"/>
      <c r="DG807" s="298"/>
      <c r="DH807" s="320">
        <v>-1</v>
      </c>
      <c r="DI807" s="319">
        <v>0</v>
      </c>
      <c r="DJ807" s="163">
        <v>54</v>
      </c>
      <c r="DK807" s="163">
        <v>0</v>
      </c>
      <c r="DL807" s="163">
        <v>0</v>
      </c>
      <c r="DM807" s="163">
        <v>1</v>
      </c>
      <c r="DN807" s="163">
        <v>5</v>
      </c>
      <c r="DO807" s="163">
        <v>0</v>
      </c>
      <c r="DP807" s="165">
        <v>57.2</v>
      </c>
      <c r="DQ807" s="165"/>
      <c r="DR807" s="165">
        <v>57.199998855590799</v>
      </c>
      <c r="DS807" s="163">
        <v>256</v>
      </c>
      <c r="DT807" s="163">
        <v>61</v>
      </c>
      <c r="DU807" s="163">
        <v>40</v>
      </c>
      <c r="DV807" s="163">
        <v>38</v>
      </c>
      <c r="DW807" s="163">
        <v>7</v>
      </c>
      <c r="DX807" s="163">
        <v>24</v>
      </c>
      <c r="DY807" s="163">
        <v>1</v>
      </c>
      <c r="DZ807" s="163">
        <v>0</v>
      </c>
      <c r="EA807" s="163">
        <v>3</v>
      </c>
      <c r="EB807" s="163">
        <v>0</v>
      </c>
      <c r="EC807" s="163">
        <v>75</v>
      </c>
      <c r="ED807" s="165">
        <v>11.7052049576941</v>
      </c>
      <c r="EE807" s="165">
        <v>3.74566558646212</v>
      </c>
      <c r="EF807" s="165">
        <v>1.09248579605145</v>
      </c>
      <c r="EG807" s="165">
        <v>9.5202333655912295</v>
      </c>
      <c r="EH807" s="166">
        <v>1.47398877245037</v>
      </c>
      <c r="EI807" s="165">
        <v>114.45084316065</v>
      </c>
      <c r="EJ807" s="164">
        <v>0.26293103448275801</v>
      </c>
      <c r="EK807" s="164">
        <v>0.36</v>
      </c>
      <c r="EL807" s="283">
        <v>0.40764331199999998</v>
      </c>
      <c r="EM807" s="283">
        <v>0.191082802</v>
      </c>
      <c r="EN807" s="283">
        <v>0.401273885</v>
      </c>
      <c r="EO807" s="283">
        <v>7.0063689999999998E-2</v>
      </c>
      <c r="EP807" s="283">
        <v>0.33121019000000002</v>
      </c>
      <c r="EQ807" s="283">
        <v>0.12840467</v>
      </c>
      <c r="ER807" s="165">
        <v>0.36784751680160099</v>
      </c>
      <c r="ES807" s="166">
        <v>5.9306371785650303</v>
      </c>
      <c r="ET807" s="166">
        <v>3.29</v>
      </c>
      <c r="EU807" s="166">
        <v>3.3921222099280799</v>
      </c>
      <c r="EV807" s="166">
        <v>3.46604058817455</v>
      </c>
      <c r="EW807" s="166">
        <v>3.1941967144012402</v>
      </c>
      <c r="EX807" s="289">
        <v>0.777908936142921</v>
      </c>
    </row>
    <row r="808" spans="1:272" ht="13" customHeight="1">
      <c r="A808" s="160" t="s">
        <v>29</v>
      </c>
      <c r="B808" s="160">
        <v>11195</v>
      </c>
      <c r="C808" s="160">
        <v>19274</v>
      </c>
      <c r="D808" s="160">
        <v>657097</v>
      </c>
      <c r="E808" s="160" t="s">
        <v>17</v>
      </c>
      <c r="G808" s="175"/>
      <c r="H808" s="168" t="s">
        <v>454</v>
      </c>
      <c r="I808" s="169" t="s">
        <v>576</v>
      </c>
      <c r="J808" s="170">
        <v>30</v>
      </c>
      <c r="K808" s="161">
        <v>1</v>
      </c>
      <c r="M808" s="184" t="s">
        <v>837</v>
      </c>
      <c r="Z808" s="163"/>
      <c r="AS808" s="283"/>
      <c r="AT808" s="283"/>
      <c r="AU808" s="283"/>
      <c r="AV808" s="283"/>
      <c r="AW808" s="283"/>
      <c r="AX808" s="283"/>
      <c r="AY808" s="363"/>
      <c r="AZ808" s="283"/>
      <c r="BA808" s="283"/>
      <c r="BB808" s="283"/>
      <c r="BC808" s="283"/>
      <c r="BD808" s="164"/>
      <c r="BE808" s="164"/>
      <c r="BF808" s="164"/>
      <c r="BG808" s="164"/>
      <c r="BH808" s="164"/>
      <c r="BI808" s="164"/>
      <c r="BJ808" s="165"/>
      <c r="BK808" s="164"/>
      <c r="BL808" s="165"/>
      <c r="BM808" s="165"/>
      <c r="BN808" s="165"/>
      <c r="BO808" s="165"/>
      <c r="BP808" s="165"/>
      <c r="BQ808" s="165"/>
      <c r="BR808" s="165"/>
      <c r="BS808" s="289"/>
      <c r="BT808" s="297">
        <v>59</v>
      </c>
      <c r="BU808" s="284">
        <v>55.2</v>
      </c>
      <c r="BV808" s="298">
        <v>0</v>
      </c>
      <c r="BW808" s="297"/>
      <c r="BX808" s="297"/>
      <c r="BY808" s="297"/>
      <c r="BZ808" s="297"/>
      <c r="CA808" s="284"/>
      <c r="CB808" s="298"/>
      <c r="CC808" s="297"/>
      <c r="CD808" s="284"/>
      <c r="CE808" s="352"/>
      <c r="CF808" s="298"/>
      <c r="CG808" s="297"/>
      <c r="CH808" s="284"/>
      <c r="CI808" s="352"/>
      <c r="CJ808" s="298"/>
      <c r="CK808" s="297"/>
      <c r="CL808" s="284"/>
      <c r="CM808" s="352"/>
      <c r="CN808" s="298"/>
      <c r="CO808" s="297"/>
      <c r="CP808" s="284"/>
      <c r="CQ808" s="352"/>
      <c r="CR808" s="298"/>
      <c r="CS808" s="297"/>
      <c r="CT808" s="284"/>
      <c r="CU808" s="352"/>
      <c r="CV808" s="352"/>
      <c r="CW808" s="298"/>
      <c r="CX808" s="297"/>
      <c r="CY808" s="284"/>
      <c r="CZ808" s="352"/>
      <c r="DA808" s="352"/>
      <c r="DB808" s="298"/>
      <c r="DC808" s="297"/>
      <c r="DD808" s="284"/>
      <c r="DE808" s="352"/>
      <c r="DF808" s="352"/>
      <c r="DG808" s="298"/>
      <c r="DH808" s="320">
        <v>0</v>
      </c>
      <c r="DI808" s="319">
        <v>0</v>
      </c>
      <c r="DJ808" s="163">
        <v>60</v>
      </c>
      <c r="DK808" s="163">
        <v>0</v>
      </c>
      <c r="DL808" s="163">
        <v>0</v>
      </c>
      <c r="DM808" s="163">
        <v>2</v>
      </c>
      <c r="DN808" s="163">
        <v>5</v>
      </c>
      <c r="DO808" s="163">
        <v>2</v>
      </c>
      <c r="DP808" s="165">
        <v>56.2</v>
      </c>
      <c r="DQ808" s="165"/>
      <c r="DR808" s="165">
        <v>56.200000762939403</v>
      </c>
      <c r="DS808" s="163">
        <v>237</v>
      </c>
      <c r="DT808" s="163">
        <v>40</v>
      </c>
      <c r="DU808" s="163">
        <v>23</v>
      </c>
      <c r="DV808" s="163">
        <v>19</v>
      </c>
      <c r="DW808" s="163">
        <v>4</v>
      </c>
      <c r="DX808" s="163">
        <v>27</v>
      </c>
      <c r="DY808" s="163">
        <v>1</v>
      </c>
      <c r="DZ808" s="163">
        <v>1</v>
      </c>
      <c r="EA808" s="163">
        <v>0</v>
      </c>
      <c r="EB808" s="163">
        <v>0</v>
      </c>
      <c r="EC808" s="163">
        <v>58</v>
      </c>
      <c r="ED808" s="165">
        <v>9.2117669796536692</v>
      </c>
      <c r="EE808" s="165">
        <v>4.2882363525973997</v>
      </c>
      <c r="EF808" s="165">
        <v>0.63529427445887399</v>
      </c>
      <c r="EG808" s="165">
        <v>6.3529427445887396</v>
      </c>
      <c r="EH808" s="166">
        <v>1.1823532330206801</v>
      </c>
      <c r="EI808" s="165">
        <v>94.450560875912302</v>
      </c>
      <c r="EJ808" s="164">
        <v>0.191387559808612</v>
      </c>
      <c r="EK808" s="164">
        <v>0.24489795918367299</v>
      </c>
      <c r="EL808" s="283">
        <v>0.34</v>
      </c>
      <c r="EM808" s="283">
        <v>0.233333333</v>
      </c>
      <c r="EN808" s="283">
        <v>0.42666666600000003</v>
      </c>
      <c r="EO808" s="283">
        <v>7.9470200000000005E-2</v>
      </c>
      <c r="EP808" s="283">
        <v>0.34437086</v>
      </c>
      <c r="EQ808" s="283">
        <v>0.11884367999999999</v>
      </c>
      <c r="ER808" s="165">
        <v>0.22516233958354401</v>
      </c>
      <c r="ES808" s="166">
        <v>3.0176478036796501</v>
      </c>
      <c r="ET808" s="166">
        <v>3.46</v>
      </c>
      <c r="EU808" s="166">
        <v>3.5196298965533499</v>
      </c>
      <c r="EV808" s="166">
        <v>4.3097723977463902</v>
      </c>
      <c r="EW808" s="166">
        <v>4.0289914471395196</v>
      </c>
      <c r="EX808" s="289">
        <v>0.63923352956771795</v>
      </c>
    </row>
    <row r="809" spans="1:272" ht="13" customHeight="1">
      <c r="A809" s="160" t="s">
        <v>29</v>
      </c>
      <c r="B809" s="160">
        <v>8622</v>
      </c>
      <c r="C809" s="160">
        <v>6655</v>
      </c>
      <c r="D809" s="160">
        <v>518886</v>
      </c>
      <c r="E809" s="160" t="s">
        <v>17</v>
      </c>
      <c r="G809" s="175"/>
      <c r="H809" s="168" t="s">
        <v>511</v>
      </c>
      <c r="I809" s="169" t="s">
        <v>199</v>
      </c>
      <c r="J809" s="170">
        <v>36</v>
      </c>
      <c r="K809" s="161">
        <v>1</v>
      </c>
      <c r="M809" s="184" t="s">
        <v>837</v>
      </c>
      <c r="Z809" s="163"/>
      <c r="AS809" s="283"/>
      <c r="AT809" s="283"/>
      <c r="AU809" s="283"/>
      <c r="AV809" s="283"/>
      <c r="AW809" s="283"/>
      <c r="AX809" s="283"/>
      <c r="AY809" s="363"/>
      <c r="AZ809" s="283"/>
      <c r="BA809" s="283"/>
      <c r="BB809" s="283"/>
      <c r="BC809" s="283"/>
      <c r="BD809" s="164"/>
      <c r="BE809" s="164"/>
      <c r="BF809" s="164"/>
      <c r="BG809" s="164"/>
      <c r="BH809" s="164"/>
      <c r="BI809" s="164"/>
      <c r="BJ809" s="165"/>
      <c r="BK809" s="164"/>
      <c r="BL809" s="165"/>
      <c r="BM809" s="165"/>
      <c r="BN809" s="165"/>
      <c r="BO809" s="165"/>
      <c r="BP809" s="165"/>
      <c r="BQ809" s="165"/>
      <c r="BR809" s="165"/>
      <c r="BS809" s="289"/>
      <c r="BT809" s="297">
        <v>57</v>
      </c>
      <c r="BU809" s="284">
        <v>52.1</v>
      </c>
      <c r="BV809" s="298">
        <v>-2</v>
      </c>
      <c r="BW809" s="297"/>
      <c r="BX809" s="297"/>
      <c r="BY809" s="297"/>
      <c r="BZ809" s="297"/>
      <c r="CA809" s="284"/>
      <c r="CB809" s="298"/>
      <c r="CC809" s="297"/>
      <c r="CD809" s="284"/>
      <c r="CE809" s="352"/>
      <c r="CF809" s="298"/>
      <c r="CG809" s="297"/>
      <c r="CH809" s="284"/>
      <c r="CI809" s="352"/>
      <c r="CJ809" s="298"/>
      <c r="CK809" s="297"/>
      <c r="CL809" s="284"/>
      <c r="CM809" s="352"/>
      <c r="CN809" s="298"/>
      <c r="CO809" s="297"/>
      <c r="CP809" s="284"/>
      <c r="CQ809" s="352"/>
      <c r="CR809" s="298"/>
      <c r="CS809" s="297"/>
      <c r="CT809" s="284"/>
      <c r="CU809" s="352"/>
      <c r="CV809" s="352"/>
      <c r="CW809" s="298"/>
      <c r="CX809" s="297"/>
      <c r="CY809" s="284"/>
      <c r="CZ809" s="352"/>
      <c r="DA809" s="352"/>
      <c r="DB809" s="298"/>
      <c r="DC809" s="297"/>
      <c r="DD809" s="284"/>
      <c r="DE809" s="352"/>
      <c r="DF809" s="352"/>
      <c r="DG809" s="298"/>
      <c r="DH809" s="320">
        <v>-2</v>
      </c>
      <c r="DI809" s="319">
        <v>0</v>
      </c>
      <c r="DJ809" s="163">
        <v>57</v>
      </c>
      <c r="DK809" s="163">
        <v>0</v>
      </c>
      <c r="DL809" s="163">
        <v>0</v>
      </c>
      <c r="DM809" s="163">
        <v>7</v>
      </c>
      <c r="DN809" s="163">
        <v>5</v>
      </c>
      <c r="DO809" s="163">
        <v>23</v>
      </c>
      <c r="DP809" s="165">
        <v>52.1</v>
      </c>
      <c r="DQ809" s="165"/>
      <c r="DR809" s="165">
        <v>52.099998474121001</v>
      </c>
      <c r="DS809" s="163">
        <v>232</v>
      </c>
      <c r="DT809" s="163">
        <v>40</v>
      </c>
      <c r="DU809" s="163">
        <v>35</v>
      </c>
      <c r="DV809" s="163">
        <v>31</v>
      </c>
      <c r="DW809" s="163">
        <v>7</v>
      </c>
      <c r="DX809" s="163">
        <v>31</v>
      </c>
      <c r="DY809" s="163">
        <v>1</v>
      </c>
      <c r="DZ809" s="163">
        <v>5</v>
      </c>
      <c r="EA809" s="163">
        <v>3</v>
      </c>
      <c r="EB809" s="163">
        <v>1</v>
      </c>
      <c r="EC809" s="163">
        <v>73</v>
      </c>
      <c r="ED809" s="165">
        <v>12.554141347522201</v>
      </c>
      <c r="EE809" s="165">
        <v>5.3312107092217804</v>
      </c>
      <c r="EF809" s="165">
        <v>1.20382177305007</v>
      </c>
      <c r="EG809" s="165">
        <v>6.8789815602861601</v>
      </c>
      <c r="EH809" s="166">
        <v>1.3566880299453199</v>
      </c>
      <c r="EI809" s="165">
        <v>108.377041465518</v>
      </c>
      <c r="EJ809" s="164">
        <v>0.20408163265306101</v>
      </c>
      <c r="EK809" s="164">
        <v>0.284482758620689</v>
      </c>
      <c r="EL809" s="283">
        <v>0.31967213100000003</v>
      </c>
      <c r="EM809" s="283">
        <v>0.23770491799999999</v>
      </c>
      <c r="EN809" s="283">
        <v>0.44262295000000001</v>
      </c>
      <c r="EO809" s="283">
        <v>0.10569106</v>
      </c>
      <c r="EP809" s="283">
        <v>0.43089431</v>
      </c>
      <c r="EQ809" s="283">
        <v>0.11801242000000001</v>
      </c>
      <c r="ER809" s="165">
        <v>-1.01262435823513</v>
      </c>
      <c r="ES809" s="166">
        <v>5.3312107092217804</v>
      </c>
      <c r="ET809" s="166">
        <v>4.22</v>
      </c>
      <c r="EU809" s="166">
        <v>4.1794275848961</v>
      </c>
      <c r="EV809" s="166">
        <v>4.0008354467728999</v>
      </c>
      <c r="EW809" s="166">
        <v>3.5197333991389099</v>
      </c>
      <c r="EX809" s="289">
        <v>0.14360426366329099</v>
      </c>
    </row>
    <row r="810" spans="1:272" ht="13" customHeight="1">
      <c r="A810" s="160" t="s">
        <v>29</v>
      </c>
      <c r="B810" s="160">
        <v>10960</v>
      </c>
      <c r="C810" s="160">
        <v>20160</v>
      </c>
      <c r="D810" s="160">
        <v>663878</v>
      </c>
      <c r="E810" s="160" t="s">
        <v>3331</v>
      </c>
      <c r="G810" s="175"/>
      <c r="H810" s="162" t="s">
        <v>1856</v>
      </c>
      <c r="I810" s="162" t="s">
        <v>552</v>
      </c>
      <c r="J810" s="161">
        <v>27</v>
      </c>
      <c r="K810" s="161">
        <v>1</v>
      </c>
      <c r="M810" s="184" t="s">
        <v>837</v>
      </c>
      <c r="Z810" s="163"/>
      <c r="AS810" s="283"/>
      <c r="AT810" s="283"/>
      <c r="AU810" s="283"/>
      <c r="AV810" s="283"/>
      <c r="AW810" s="283"/>
      <c r="AX810" s="283"/>
      <c r="AY810" s="363"/>
      <c r="AZ810" s="283"/>
      <c r="BA810" s="283"/>
      <c r="BB810" s="283"/>
      <c r="BC810" s="283"/>
      <c r="BD810" s="164"/>
      <c r="BE810" s="164"/>
      <c r="BF810" s="164"/>
      <c r="BG810" s="164"/>
      <c r="BH810" s="164"/>
      <c r="BI810" s="164"/>
      <c r="BJ810" s="165"/>
      <c r="BK810" s="164"/>
      <c r="BL810" s="165"/>
      <c r="BM810" s="165"/>
      <c r="BN810" s="165"/>
      <c r="BO810" s="165"/>
      <c r="BP810" s="165"/>
      <c r="BQ810" s="165"/>
      <c r="BR810" s="165"/>
      <c r="BS810" s="289"/>
      <c r="BT810" s="297">
        <v>59</v>
      </c>
      <c r="BU810" s="284">
        <v>65</v>
      </c>
      <c r="BV810" s="298">
        <v>-2</v>
      </c>
      <c r="BW810" s="297"/>
      <c r="BX810" s="297"/>
      <c r="BY810" s="297"/>
      <c r="BZ810" s="297"/>
      <c r="CA810" s="284"/>
      <c r="CB810" s="298"/>
      <c r="CC810" s="297"/>
      <c r="CD810" s="284"/>
      <c r="CE810" s="352"/>
      <c r="CF810" s="298"/>
      <c r="CG810" s="297"/>
      <c r="CH810" s="284"/>
      <c r="CI810" s="352"/>
      <c r="CJ810" s="298"/>
      <c r="CK810" s="297"/>
      <c r="CL810" s="284"/>
      <c r="CM810" s="352"/>
      <c r="CN810" s="298"/>
      <c r="CO810" s="297"/>
      <c r="CP810" s="284"/>
      <c r="CQ810" s="352"/>
      <c r="CR810" s="298"/>
      <c r="CS810" s="297"/>
      <c r="CT810" s="284"/>
      <c r="CU810" s="352"/>
      <c r="CV810" s="352"/>
      <c r="CW810" s="298"/>
      <c r="CX810" s="297"/>
      <c r="CY810" s="284"/>
      <c r="CZ810" s="352"/>
      <c r="DA810" s="352"/>
      <c r="DB810" s="298"/>
      <c r="DC810" s="297"/>
      <c r="DD810" s="284"/>
      <c r="DE810" s="352"/>
      <c r="DF810" s="352"/>
      <c r="DG810" s="298"/>
      <c r="DH810" s="320">
        <v>-2</v>
      </c>
      <c r="DI810" s="319">
        <v>0</v>
      </c>
      <c r="DJ810" s="163">
        <v>60</v>
      </c>
      <c r="DK810" s="163">
        <v>1</v>
      </c>
      <c r="DL810" s="163">
        <v>0</v>
      </c>
      <c r="DM810" s="163">
        <v>2</v>
      </c>
      <c r="DN810" s="163">
        <v>2</v>
      </c>
      <c r="DO810" s="163">
        <v>2</v>
      </c>
      <c r="DP810" s="165">
        <v>66.099999999999994</v>
      </c>
      <c r="DQ810" s="165">
        <v>1</v>
      </c>
      <c r="DR810" s="165">
        <v>65.100000381469698</v>
      </c>
      <c r="DS810" s="163">
        <v>285</v>
      </c>
      <c r="DT810" s="163">
        <v>67</v>
      </c>
      <c r="DU810" s="163">
        <v>34</v>
      </c>
      <c r="DV810" s="163">
        <v>33</v>
      </c>
      <c r="DW810" s="163">
        <v>12</v>
      </c>
      <c r="DX810" s="163">
        <v>21</v>
      </c>
      <c r="DY810" s="163">
        <v>0</v>
      </c>
      <c r="DZ810" s="163">
        <v>3</v>
      </c>
      <c r="EA810" s="163">
        <v>2</v>
      </c>
      <c r="EB810" s="163">
        <v>0</v>
      </c>
      <c r="EC810" s="163">
        <v>74</v>
      </c>
      <c r="ED810" s="165">
        <v>10.040202640969</v>
      </c>
      <c r="EE810" s="165">
        <v>2.8492466954101201</v>
      </c>
      <c r="EF810" s="165">
        <v>1.62814096880578</v>
      </c>
      <c r="EG810" s="165">
        <v>9.0904537424989798</v>
      </c>
      <c r="EH810" s="166">
        <v>1.3266333819899001</v>
      </c>
      <c r="EI810" s="165">
        <v>105.099546030525</v>
      </c>
      <c r="EJ810" s="164">
        <v>0.25670498084291099</v>
      </c>
      <c r="EK810" s="164">
        <v>0.314285714285714</v>
      </c>
      <c r="EL810" s="283">
        <v>0.37096774100000002</v>
      </c>
      <c r="EM810" s="283">
        <v>0.231182795</v>
      </c>
      <c r="EN810" s="283">
        <v>0.39784946199999999</v>
      </c>
      <c r="EO810" s="283">
        <v>0.10160428000000001</v>
      </c>
      <c r="EP810" s="283">
        <v>0.45454545000000002</v>
      </c>
      <c r="EQ810" s="283">
        <v>0.11614731</v>
      </c>
      <c r="ER810" s="165">
        <v>-9.9569549369820598E-2</v>
      </c>
      <c r="ES810" s="166">
        <v>4.4773876642159101</v>
      </c>
      <c r="ET810" s="166">
        <v>4.4000000000000004</v>
      </c>
      <c r="EU810" s="166">
        <v>4.3727189802286297</v>
      </c>
      <c r="EV810" s="166">
        <v>3.7078311686484402</v>
      </c>
      <c r="EW810" s="166">
        <v>3.3375362918299101</v>
      </c>
      <c r="EX810" s="289">
        <v>9.1141896322369506E-2</v>
      </c>
    </row>
    <row r="811" spans="1:272" ht="13" customHeight="1">
      <c r="A811" s="160" t="s">
        <v>29</v>
      </c>
      <c r="B811" s="160">
        <v>12746</v>
      </c>
      <c r="C811" s="160">
        <v>25327</v>
      </c>
      <c r="D811" s="160">
        <v>682842</v>
      </c>
      <c r="E811" s="160" t="s">
        <v>563</v>
      </c>
      <c r="G811" s="175"/>
      <c r="H811" s="162" t="s">
        <v>3488</v>
      </c>
      <c r="I811" s="162" t="s">
        <v>3489</v>
      </c>
      <c r="J811" s="160">
        <v>24</v>
      </c>
      <c r="K811" s="161">
        <v>1</v>
      </c>
      <c r="Z811" s="163"/>
      <c r="AS811" s="283"/>
      <c r="AT811" s="283"/>
      <c r="AU811" s="283"/>
      <c r="AV811" s="283"/>
      <c r="AW811" s="283"/>
      <c r="AX811" s="283"/>
      <c r="AY811" s="363"/>
      <c r="AZ811" s="283"/>
      <c r="BA811" s="283"/>
      <c r="BB811" s="283"/>
      <c r="BC811" s="283"/>
      <c r="BD811" s="164"/>
      <c r="BE811" s="164"/>
      <c r="BF811" s="164"/>
      <c r="BG811" s="164"/>
      <c r="BH811" s="164"/>
      <c r="BI811" s="164"/>
      <c r="BJ811" s="165"/>
      <c r="BK811" s="164"/>
      <c r="BL811" s="165"/>
      <c r="BM811" s="165"/>
      <c r="BN811" s="165"/>
      <c r="BO811" s="165"/>
      <c r="BP811" s="165"/>
      <c r="BQ811" s="165"/>
      <c r="BR811" s="165"/>
      <c r="BS811" s="289"/>
      <c r="BT811" s="297">
        <v>14</v>
      </c>
      <c r="BU811" s="284">
        <v>14.1</v>
      </c>
      <c r="BV811" s="298">
        <v>1</v>
      </c>
      <c r="BW811" s="297"/>
      <c r="BX811" s="297"/>
      <c r="BY811" s="297"/>
      <c r="BZ811" s="297"/>
      <c r="CA811" s="284"/>
      <c r="CB811" s="298"/>
      <c r="CC811" s="297"/>
      <c r="CD811" s="284"/>
      <c r="CE811" s="352"/>
      <c r="CF811" s="298"/>
      <c r="CG811" s="297"/>
      <c r="CH811" s="284"/>
      <c r="CI811" s="352"/>
      <c r="CJ811" s="298"/>
      <c r="CK811" s="297"/>
      <c r="CL811" s="284"/>
      <c r="CM811" s="352"/>
      <c r="CN811" s="298"/>
      <c r="CO811" s="297"/>
      <c r="CP811" s="284"/>
      <c r="CQ811" s="352"/>
      <c r="CR811" s="298"/>
      <c r="CS811" s="297"/>
      <c r="CT811" s="284"/>
      <c r="CU811" s="352"/>
      <c r="CV811" s="352"/>
      <c r="CW811" s="298"/>
      <c r="CX811" s="297"/>
      <c r="CY811" s="284"/>
      <c r="CZ811" s="352"/>
      <c r="DA811" s="352"/>
      <c r="DB811" s="298"/>
      <c r="DC811" s="297"/>
      <c r="DD811" s="284"/>
      <c r="DE811" s="352"/>
      <c r="DF811" s="352"/>
      <c r="DG811" s="298"/>
      <c r="DH811" s="320">
        <v>1</v>
      </c>
      <c r="DI811" s="319">
        <v>0</v>
      </c>
      <c r="DJ811" s="163">
        <v>14</v>
      </c>
      <c r="DK811" s="163">
        <v>0</v>
      </c>
      <c r="DL811" s="163">
        <v>0</v>
      </c>
      <c r="DM811" s="163">
        <v>2</v>
      </c>
      <c r="DN811" s="163">
        <v>2</v>
      </c>
      <c r="DO811" s="163">
        <v>3</v>
      </c>
      <c r="DP811" s="165">
        <v>14.1</v>
      </c>
      <c r="DQ811" s="165"/>
      <c r="DR811" s="165">
        <v>14.1000003814697</v>
      </c>
      <c r="DS811" s="163">
        <v>66</v>
      </c>
      <c r="DT811" s="163">
        <v>15</v>
      </c>
      <c r="DU811" s="163">
        <v>11</v>
      </c>
      <c r="DV811" s="163">
        <v>11</v>
      </c>
      <c r="DW811" s="163">
        <v>1</v>
      </c>
      <c r="DX811" s="163">
        <v>12</v>
      </c>
      <c r="DY811" s="163">
        <v>2</v>
      </c>
      <c r="DZ811" s="163">
        <v>0</v>
      </c>
      <c r="EA811" s="163">
        <v>3</v>
      </c>
      <c r="EB811" s="163">
        <v>0</v>
      </c>
      <c r="EC811" s="163">
        <v>14</v>
      </c>
      <c r="ED811" s="165">
        <v>8.7906990391685405</v>
      </c>
      <c r="EE811" s="165">
        <v>7.5348848907158903</v>
      </c>
      <c r="EF811" s="165">
        <v>0.62790707422632397</v>
      </c>
      <c r="EG811" s="165">
        <v>9.4186061133948602</v>
      </c>
      <c r="EH811" s="166">
        <v>1.8837212226789699</v>
      </c>
      <c r="EI811" s="165">
        <v>146.26534899367999</v>
      </c>
      <c r="EJ811" s="164">
        <v>0.27777777777777701</v>
      </c>
      <c r="EK811" s="164">
        <v>0.35897435897435898</v>
      </c>
      <c r="EL811" s="283">
        <v>0.57499999999999996</v>
      </c>
      <c r="EM811" s="283">
        <v>0.2</v>
      </c>
      <c r="EN811" s="283">
        <v>0.22500000000000001</v>
      </c>
      <c r="EO811" s="283">
        <v>7.4999999999999997E-2</v>
      </c>
      <c r="EP811" s="283">
        <v>0.47499999999999998</v>
      </c>
      <c r="EQ811" s="283">
        <v>8.1395350000000005E-2</v>
      </c>
      <c r="ER811" s="165">
        <v>-0.16634737874275901</v>
      </c>
      <c r="ES811" s="166">
        <v>6.9069778164895599</v>
      </c>
      <c r="ET811" s="166">
        <v>4.7699999999999996</v>
      </c>
      <c r="EU811" s="166">
        <v>4.6318051394931699</v>
      </c>
      <c r="EV811" s="166">
        <v>4.6742897857778702</v>
      </c>
      <c r="EW811" s="166">
        <v>5.1053720494609598</v>
      </c>
      <c r="EX811" s="289">
        <v>-3.5658646374940803E-2</v>
      </c>
    </row>
    <row r="812" spans="1:272" ht="13" customHeight="1">
      <c r="A812" s="160" t="s">
        <v>29</v>
      </c>
      <c r="B812" s="160">
        <v>8871</v>
      </c>
      <c r="C812" s="160">
        <v>10197</v>
      </c>
      <c r="D812" s="160">
        <v>571946</v>
      </c>
      <c r="E812" s="160" t="s">
        <v>239</v>
      </c>
      <c r="G812" s="175"/>
      <c r="H812" s="162" t="s">
        <v>195</v>
      </c>
      <c r="I812" s="162" t="s">
        <v>2198</v>
      </c>
      <c r="J812" s="161">
        <v>33</v>
      </c>
      <c r="K812" s="161">
        <v>1</v>
      </c>
      <c r="M812" s="184" t="s">
        <v>837</v>
      </c>
      <c r="Z812" s="163"/>
      <c r="AS812" s="283"/>
      <c r="AT812" s="283"/>
      <c r="AU812" s="283"/>
      <c r="AV812" s="283"/>
      <c r="AW812" s="283"/>
      <c r="AX812" s="283"/>
      <c r="AY812" s="363"/>
      <c r="AZ812" s="283"/>
      <c r="BA812" s="283"/>
      <c r="BB812" s="283"/>
      <c r="BC812" s="283"/>
      <c r="BD812" s="164"/>
      <c r="BE812" s="164"/>
      <c r="BF812" s="164"/>
      <c r="BG812" s="164"/>
      <c r="BH812" s="164"/>
      <c r="BI812" s="164"/>
      <c r="BJ812" s="165"/>
      <c r="BK812" s="164"/>
      <c r="BL812" s="165"/>
      <c r="BM812" s="165"/>
      <c r="BN812" s="165"/>
      <c r="BO812" s="165"/>
      <c r="BP812" s="165"/>
      <c r="BQ812" s="165"/>
      <c r="BR812" s="165"/>
      <c r="BS812" s="289"/>
      <c r="BT812" s="297">
        <v>51</v>
      </c>
      <c r="BU812" s="284">
        <v>55.2</v>
      </c>
      <c r="BV812" s="298">
        <v>-1</v>
      </c>
      <c r="BW812" s="297"/>
      <c r="BX812" s="297"/>
      <c r="BY812" s="297"/>
      <c r="BZ812" s="297"/>
      <c r="CA812" s="284"/>
      <c r="CB812" s="298"/>
      <c r="CC812" s="297"/>
      <c r="CD812" s="284"/>
      <c r="CE812" s="352"/>
      <c r="CF812" s="298"/>
      <c r="CG812" s="297"/>
      <c r="CH812" s="284"/>
      <c r="CI812" s="352"/>
      <c r="CJ812" s="298"/>
      <c r="CK812" s="297"/>
      <c r="CL812" s="284"/>
      <c r="CM812" s="352"/>
      <c r="CN812" s="298"/>
      <c r="CO812" s="297"/>
      <c r="CP812" s="284"/>
      <c r="CQ812" s="352"/>
      <c r="CR812" s="298"/>
      <c r="CS812" s="297"/>
      <c r="CT812" s="284"/>
      <c r="CU812" s="352"/>
      <c r="CV812" s="352"/>
      <c r="CW812" s="298"/>
      <c r="CX812" s="297"/>
      <c r="CY812" s="284"/>
      <c r="CZ812" s="352"/>
      <c r="DA812" s="352"/>
      <c r="DB812" s="298"/>
      <c r="DC812" s="297"/>
      <c r="DD812" s="284"/>
      <c r="DE812" s="352"/>
      <c r="DF812" s="352"/>
      <c r="DG812" s="298"/>
      <c r="DH812" s="320">
        <v>-1</v>
      </c>
      <c r="DI812" s="319">
        <v>0</v>
      </c>
      <c r="DJ812" s="163">
        <v>51</v>
      </c>
      <c r="DK812" s="163">
        <v>0</v>
      </c>
      <c r="DL812" s="163">
        <v>0</v>
      </c>
      <c r="DM812" s="163">
        <v>6</v>
      </c>
      <c r="DN812" s="163">
        <v>8</v>
      </c>
      <c r="DO812" s="163">
        <v>2</v>
      </c>
      <c r="DP812" s="165">
        <v>55.2</v>
      </c>
      <c r="DQ812" s="165"/>
      <c r="DR812" s="165">
        <v>55.200000762939403</v>
      </c>
      <c r="DS812" s="163">
        <v>225</v>
      </c>
      <c r="DT812" s="163">
        <v>41</v>
      </c>
      <c r="DU812" s="163">
        <v>31</v>
      </c>
      <c r="DV812" s="163">
        <v>28</v>
      </c>
      <c r="DW812" s="163">
        <v>9</v>
      </c>
      <c r="DX812" s="163">
        <v>13</v>
      </c>
      <c r="DY812" s="163">
        <v>0</v>
      </c>
      <c r="DZ812" s="163">
        <v>5</v>
      </c>
      <c r="EA812" s="163">
        <v>1</v>
      </c>
      <c r="EB812" s="163">
        <v>0</v>
      </c>
      <c r="EC812" s="163">
        <v>49</v>
      </c>
      <c r="ED812" s="165">
        <v>7.9221571363176597</v>
      </c>
      <c r="EE812" s="165">
        <v>2.10179679126795</v>
      </c>
      <c r="EF812" s="165">
        <v>1.4550900862624201</v>
      </c>
      <c r="EG812" s="165">
        <v>6.6287437263066096</v>
      </c>
      <c r="EH812" s="166">
        <v>0.97006005750828495</v>
      </c>
      <c r="EI812" s="165">
        <v>77.491830661213598</v>
      </c>
      <c r="EJ812" s="164">
        <v>0.19806763285024101</v>
      </c>
      <c r="EK812" s="164">
        <v>0.21476510067113999</v>
      </c>
      <c r="EL812" s="283">
        <v>0.39873417700000002</v>
      </c>
      <c r="EM812" s="283">
        <v>0.13924050599999999</v>
      </c>
      <c r="EN812" s="283">
        <v>0.46202531600000002</v>
      </c>
      <c r="EO812" s="283">
        <v>7.5949370000000002E-2</v>
      </c>
      <c r="EP812" s="283">
        <v>0.41139240999999999</v>
      </c>
      <c r="EQ812" s="283">
        <v>0.10902696000000001</v>
      </c>
      <c r="ER812" s="165">
        <v>-1.18975788906169</v>
      </c>
      <c r="ES812" s="166">
        <v>4.5269469350386604</v>
      </c>
      <c r="ET812" s="166">
        <v>3.72</v>
      </c>
      <c r="EU812" s="166">
        <v>4.4780661181151702</v>
      </c>
      <c r="EV812" s="166">
        <v>4.3592099979148404</v>
      </c>
      <c r="EW812" s="166">
        <v>3.6727698742142598</v>
      </c>
      <c r="EX812" s="289">
        <v>-0.20492987334728199</v>
      </c>
    </row>
    <row r="813" spans="1:272" ht="13" customHeight="1">
      <c r="A813" s="160" t="s">
        <v>29</v>
      </c>
      <c r="B813" s="160">
        <v>9179</v>
      </c>
      <c r="C813" s="160">
        <v>5003</v>
      </c>
      <c r="D813" s="160">
        <v>518617</v>
      </c>
      <c r="E813" s="160" t="s">
        <v>345</v>
      </c>
      <c r="G813" s="175"/>
      <c r="H813" s="168" t="s">
        <v>725</v>
      </c>
      <c r="I813" s="169" t="s">
        <v>247</v>
      </c>
      <c r="J813" s="170">
        <v>37</v>
      </c>
      <c r="K813" s="161">
        <v>1</v>
      </c>
      <c r="M813" s="184" t="s">
        <v>46</v>
      </c>
      <c r="Z813" s="163"/>
      <c r="AS813" s="283"/>
      <c r="AT813" s="283"/>
      <c r="AU813" s="283"/>
      <c r="AV813" s="283"/>
      <c r="AW813" s="283"/>
      <c r="AX813" s="283"/>
      <c r="AY813" s="363"/>
      <c r="AZ813" s="283"/>
      <c r="BA813" s="283"/>
      <c r="BB813" s="283"/>
      <c r="BC813" s="283"/>
      <c r="BD813" s="164"/>
      <c r="BE813" s="164"/>
      <c r="BF813" s="164"/>
      <c r="BG813" s="164"/>
      <c r="BH813" s="164"/>
      <c r="BI813" s="164"/>
      <c r="BJ813" s="165"/>
      <c r="BK813" s="164"/>
      <c r="BL813" s="165"/>
      <c r="BM813" s="165"/>
      <c r="BN813" s="165"/>
      <c r="BO813" s="165"/>
      <c r="BP813" s="165"/>
      <c r="BQ813" s="165"/>
      <c r="BR813" s="165"/>
      <c r="BS813" s="289"/>
      <c r="BT813" s="297">
        <v>43</v>
      </c>
      <c r="BU813" s="284">
        <v>32</v>
      </c>
      <c r="BV813" s="298">
        <v>-1</v>
      </c>
      <c r="BW813" s="297"/>
      <c r="BX813" s="297"/>
      <c r="BY813" s="297"/>
      <c r="BZ813" s="297"/>
      <c r="CA813" s="284"/>
      <c r="CB813" s="298"/>
      <c r="CC813" s="297"/>
      <c r="CD813" s="284"/>
      <c r="CE813" s="352"/>
      <c r="CF813" s="298"/>
      <c r="CG813" s="297"/>
      <c r="CH813" s="284"/>
      <c r="CI813" s="352"/>
      <c r="CJ813" s="298"/>
      <c r="CK813" s="297"/>
      <c r="CL813" s="284"/>
      <c r="CM813" s="352"/>
      <c r="CN813" s="298"/>
      <c r="CO813" s="297"/>
      <c r="CP813" s="284"/>
      <c r="CQ813" s="352"/>
      <c r="CR813" s="298"/>
      <c r="CS813" s="297"/>
      <c r="CT813" s="284"/>
      <c r="CU813" s="352"/>
      <c r="CV813" s="352"/>
      <c r="CW813" s="298"/>
      <c r="CX813" s="297"/>
      <c r="CY813" s="284"/>
      <c r="CZ813" s="352"/>
      <c r="DA813" s="352"/>
      <c r="DB813" s="298"/>
      <c r="DC813" s="297"/>
      <c r="DD813" s="284"/>
      <c r="DE813" s="352"/>
      <c r="DF813" s="352"/>
      <c r="DG813" s="298"/>
      <c r="DH813" s="320">
        <v>-1</v>
      </c>
      <c r="DI813" s="319">
        <v>0</v>
      </c>
      <c r="DJ813" s="163">
        <v>43</v>
      </c>
      <c r="DK813" s="163">
        <v>0</v>
      </c>
      <c r="DL813" s="163">
        <v>0</v>
      </c>
      <c r="DM813" s="163">
        <v>2</v>
      </c>
      <c r="DN813" s="163">
        <v>3</v>
      </c>
      <c r="DO813" s="163">
        <v>4</v>
      </c>
      <c r="DP813" s="165">
        <v>32</v>
      </c>
      <c r="DQ813" s="165"/>
      <c r="DR813" s="165">
        <v>32</v>
      </c>
      <c r="DS813" s="163">
        <v>145</v>
      </c>
      <c r="DT813" s="163">
        <v>23</v>
      </c>
      <c r="DU813" s="163">
        <v>24</v>
      </c>
      <c r="DV813" s="163">
        <v>20</v>
      </c>
      <c r="DW813" s="163">
        <v>7</v>
      </c>
      <c r="DX813" s="163">
        <v>24</v>
      </c>
      <c r="DY813" s="163">
        <v>0</v>
      </c>
      <c r="DZ813" s="163">
        <v>4</v>
      </c>
      <c r="EA813" s="163">
        <v>2</v>
      </c>
      <c r="EB813" s="163">
        <v>0</v>
      </c>
      <c r="EC813" s="163">
        <v>40</v>
      </c>
      <c r="ED813" s="165">
        <v>11.2500046938677</v>
      </c>
      <c r="EE813" s="165">
        <v>6.7500028163206398</v>
      </c>
      <c r="EF813" s="165">
        <v>1.9687508214268501</v>
      </c>
      <c r="EG813" s="165">
        <v>6.4687526989739403</v>
      </c>
      <c r="EH813" s="166">
        <v>1.4687506128105099</v>
      </c>
      <c r="EI813" s="165">
        <v>114.044115647797</v>
      </c>
      <c r="EJ813" s="164">
        <v>0.19658119658119599</v>
      </c>
      <c r="EK813" s="164">
        <v>0.22857142857142801</v>
      </c>
      <c r="EL813" s="283">
        <v>0.44736842100000002</v>
      </c>
      <c r="EM813" s="283">
        <v>0.236842105</v>
      </c>
      <c r="EN813" s="283">
        <v>0.31578947299999999</v>
      </c>
      <c r="EO813" s="283">
        <v>0.10389610000000001</v>
      </c>
      <c r="EP813" s="283">
        <v>0.38961038999999997</v>
      </c>
      <c r="EQ813" s="283">
        <v>0.10366826</v>
      </c>
      <c r="ER813" s="165">
        <v>5.2025730532229197E-2</v>
      </c>
      <c r="ES813" s="166">
        <v>5.6250023469338597</v>
      </c>
      <c r="ET813" s="166">
        <v>5.03</v>
      </c>
      <c r="EU813" s="166">
        <v>6.1354398716246203</v>
      </c>
      <c r="EV813" s="166">
        <v>4.4257680334780103</v>
      </c>
      <c r="EW813" s="166">
        <v>4.3576755258231703</v>
      </c>
      <c r="EX813" s="289">
        <v>-0.81719005107879605</v>
      </c>
    </row>
    <row r="814" spans="1:272" ht="13" customHeight="1">
      <c r="A814" s="160" t="s">
        <v>29</v>
      </c>
      <c r="B814" s="160">
        <v>9783</v>
      </c>
      <c r="C814" s="160">
        <v>6398</v>
      </c>
      <c r="E814" s="160" t="s">
        <v>354</v>
      </c>
      <c r="G814" s="175"/>
      <c r="H814" s="168" t="s">
        <v>88</v>
      </c>
      <c r="I814" s="169" t="s">
        <v>551</v>
      </c>
      <c r="J814" s="170">
        <v>33</v>
      </c>
      <c r="K814" s="161">
        <v>1</v>
      </c>
      <c r="M814" s="184" t="s">
        <v>837</v>
      </c>
      <c r="Z814" s="163"/>
      <c r="BT814" s="297"/>
      <c r="BU814" s="284"/>
      <c r="BV814" s="298"/>
      <c r="BW814" s="297"/>
      <c r="BX814" s="297"/>
      <c r="BY814" s="297"/>
      <c r="BZ814" s="297"/>
      <c r="CA814" s="284"/>
      <c r="CB814" s="298"/>
      <c r="CC814" s="297"/>
      <c r="CD814" s="284"/>
      <c r="CE814" s="352"/>
      <c r="CF814" s="298"/>
      <c r="CG814" s="297"/>
      <c r="CH814" s="284"/>
      <c r="CI814" s="352"/>
      <c r="CJ814" s="298"/>
      <c r="CK814" s="297"/>
      <c r="CL814" s="284"/>
      <c r="CM814" s="352"/>
      <c r="CN814" s="298"/>
      <c r="CO814" s="297"/>
      <c r="CP814" s="284"/>
      <c r="CQ814" s="352"/>
      <c r="CR814" s="298"/>
      <c r="CS814" s="297"/>
      <c r="CT814" s="284"/>
      <c r="CU814" s="352"/>
      <c r="CV814" s="352"/>
      <c r="CW814" s="298"/>
      <c r="CX814" s="297"/>
      <c r="CY814" s="284"/>
      <c r="CZ814" s="352"/>
      <c r="DA814" s="352"/>
      <c r="DB814" s="298"/>
      <c r="DC814" s="297"/>
      <c r="DD814" s="284"/>
      <c r="DE814" s="352"/>
      <c r="DF814" s="352"/>
      <c r="DG814" s="298"/>
      <c r="DH814" s="320"/>
      <c r="DI814" s="318"/>
      <c r="DP814" s="165"/>
      <c r="DQ814" s="165"/>
      <c r="DR814" s="165"/>
      <c r="ED814" s="165"/>
      <c r="EE814" s="165"/>
      <c r="EF814" s="165"/>
      <c r="EG814" s="165"/>
      <c r="EH814" s="166"/>
      <c r="EI814" s="166"/>
      <c r="EJ814" s="164"/>
      <c r="EK814" s="164"/>
      <c r="EL814" s="283"/>
      <c r="EM814" s="283"/>
      <c r="EN814" s="283"/>
      <c r="EO814" s="283"/>
      <c r="EP814" s="283"/>
      <c r="EQ814" s="283"/>
      <c r="ER814" s="165"/>
      <c r="ES814" s="166"/>
      <c r="ET814" s="166"/>
      <c r="EU814" s="166"/>
      <c r="EV814" s="166"/>
      <c r="EW814" s="166"/>
      <c r="EX814" s="289"/>
    </row>
    <row r="815" spans="1:272" ht="13" customHeight="1">
      <c r="A815" s="160" t="s">
        <v>29</v>
      </c>
      <c r="B815" s="160">
        <v>12269</v>
      </c>
      <c r="C815" s="160">
        <v>20422</v>
      </c>
      <c r="E815" s="160" t="s">
        <v>567</v>
      </c>
      <c r="G815" s="175"/>
      <c r="H815" s="162" t="s">
        <v>788</v>
      </c>
      <c r="I815" s="162" t="s">
        <v>2447</v>
      </c>
      <c r="J815" s="161">
        <v>26</v>
      </c>
      <c r="K815" s="161">
        <v>1</v>
      </c>
      <c r="M815" s="184" t="s">
        <v>46</v>
      </c>
      <c r="Z815" s="163"/>
      <c r="BT815" s="297"/>
      <c r="BU815" s="284"/>
      <c r="BV815" s="298"/>
      <c r="BW815" s="297"/>
      <c r="BX815" s="297"/>
      <c r="BY815" s="297"/>
      <c r="BZ815" s="297"/>
      <c r="CA815" s="284"/>
      <c r="CB815" s="298"/>
      <c r="CC815" s="297"/>
      <c r="CD815" s="284"/>
      <c r="CE815" s="352"/>
      <c r="CF815" s="298"/>
      <c r="CG815" s="297"/>
      <c r="CH815" s="284"/>
      <c r="CI815" s="352"/>
      <c r="CJ815" s="298"/>
      <c r="CK815" s="297"/>
      <c r="CL815" s="284"/>
      <c r="CM815" s="352"/>
      <c r="CN815" s="298"/>
      <c r="CO815" s="297"/>
      <c r="CP815" s="284"/>
      <c r="CQ815" s="352"/>
      <c r="CR815" s="298"/>
      <c r="CS815" s="297"/>
      <c r="CT815" s="284"/>
      <c r="CU815" s="352"/>
      <c r="CV815" s="352"/>
      <c r="CW815" s="298"/>
      <c r="CX815" s="297"/>
      <c r="CY815" s="284"/>
      <c r="CZ815" s="352"/>
      <c r="DA815" s="352"/>
      <c r="DB815" s="298"/>
      <c r="DC815" s="297"/>
      <c r="DD815" s="284"/>
      <c r="DE815" s="352"/>
      <c r="DF815" s="352"/>
      <c r="DG815" s="298"/>
      <c r="DH815" s="320"/>
      <c r="DI815" s="318"/>
      <c r="DP815" s="165"/>
      <c r="DQ815" s="165"/>
      <c r="DR815" s="165"/>
      <c r="ED815" s="165"/>
      <c r="EE815" s="165"/>
      <c r="EF815" s="165"/>
      <c r="EG815" s="165"/>
      <c r="EH815" s="166"/>
      <c r="EI815" s="166"/>
      <c r="EJ815" s="164"/>
      <c r="EK815" s="164"/>
      <c r="EL815" s="283"/>
      <c r="EM815" s="283"/>
      <c r="EN815" s="283"/>
      <c r="EO815" s="283"/>
      <c r="EP815" s="283"/>
      <c r="EQ815" s="283"/>
      <c r="ER815" s="165"/>
      <c r="ES815" s="166"/>
      <c r="ET815" s="166"/>
      <c r="EU815" s="166"/>
      <c r="EV815" s="166"/>
      <c r="EW815" s="166"/>
      <c r="EX815" s="289"/>
    </row>
    <row r="816" spans="1:272" ht="13" customHeight="1">
      <c r="A816" s="160" t="s">
        <v>29</v>
      </c>
      <c r="B816" s="160">
        <v>12620</v>
      </c>
      <c r="C816" s="160">
        <v>21420</v>
      </c>
      <c r="E816" s="160" t="s">
        <v>438</v>
      </c>
      <c r="G816" s="175"/>
      <c r="H816" s="162" t="s">
        <v>2345</v>
      </c>
      <c r="I816" s="162" t="s">
        <v>2977</v>
      </c>
      <c r="J816" s="160">
        <v>25</v>
      </c>
      <c r="K816" s="161">
        <v>1</v>
      </c>
      <c r="M816" s="184" t="s">
        <v>837</v>
      </c>
      <c r="Z816" s="163"/>
      <c r="BT816" s="297"/>
      <c r="BU816" s="284"/>
      <c r="BV816" s="298"/>
      <c r="BW816" s="297"/>
      <c r="BX816" s="297"/>
      <c r="BY816" s="297"/>
      <c r="BZ816" s="297"/>
      <c r="CA816" s="284"/>
      <c r="CB816" s="298"/>
      <c r="CC816" s="297"/>
      <c r="CD816" s="284"/>
      <c r="CE816" s="352"/>
      <c r="CF816" s="298"/>
      <c r="CG816" s="297"/>
      <c r="CH816" s="284"/>
      <c r="CI816" s="352"/>
      <c r="CJ816" s="298"/>
      <c r="CK816" s="297"/>
      <c r="CL816" s="284"/>
      <c r="CM816" s="352"/>
      <c r="CN816" s="298"/>
      <c r="CO816" s="297"/>
      <c r="CP816" s="284"/>
      <c r="CQ816" s="352"/>
      <c r="CR816" s="298"/>
      <c r="CS816" s="297"/>
      <c r="CT816" s="284"/>
      <c r="CU816" s="352"/>
      <c r="CV816" s="352"/>
      <c r="CW816" s="298"/>
      <c r="CX816" s="297"/>
      <c r="CY816" s="284"/>
      <c r="CZ816" s="352"/>
      <c r="DA816" s="352"/>
      <c r="DB816" s="298"/>
      <c r="DC816" s="297"/>
      <c r="DD816" s="284"/>
      <c r="DE816" s="352"/>
      <c r="DF816" s="352"/>
      <c r="DG816" s="298"/>
      <c r="DH816" s="320"/>
      <c r="DI816" s="318"/>
      <c r="DP816" s="165"/>
      <c r="DQ816" s="165"/>
      <c r="DR816" s="165"/>
      <c r="ED816" s="165"/>
      <c r="EE816" s="165"/>
      <c r="EF816" s="165"/>
      <c r="EG816" s="165"/>
      <c r="EH816" s="166"/>
      <c r="EI816" s="166"/>
      <c r="EJ816" s="164"/>
      <c r="EK816" s="164"/>
      <c r="EL816" s="283"/>
      <c r="EM816" s="283"/>
      <c r="EN816" s="283"/>
      <c r="EO816" s="283"/>
      <c r="EP816" s="283"/>
      <c r="EQ816" s="283"/>
      <c r="ER816" s="165"/>
      <c r="ES816" s="166"/>
      <c r="ET816" s="166"/>
      <c r="EU816" s="166"/>
      <c r="EV816" s="166"/>
      <c r="EW816" s="166"/>
      <c r="EX816" s="289"/>
    </row>
    <row r="817" spans="1:154" ht="13" customHeight="1">
      <c r="A817" s="160" t="s">
        <v>29</v>
      </c>
      <c r="B817" s="160">
        <v>11732</v>
      </c>
      <c r="C817" s="160">
        <v>26288</v>
      </c>
      <c r="D817" s="160">
        <v>668939</v>
      </c>
      <c r="E817" s="160" t="s">
        <v>17</v>
      </c>
      <c r="G817" s="175"/>
      <c r="H817" s="162" t="s">
        <v>3089</v>
      </c>
      <c r="I817" s="162" t="s">
        <v>3090</v>
      </c>
      <c r="J817" s="160">
        <v>26</v>
      </c>
      <c r="K817" s="161">
        <v>2</v>
      </c>
      <c r="L817" s="161" t="s">
        <v>2547</v>
      </c>
      <c r="Z817" s="163">
        <v>148</v>
      </c>
      <c r="AA817" s="163">
        <v>638</v>
      </c>
      <c r="AB817" s="163">
        <v>571</v>
      </c>
      <c r="AC817" s="163">
        <v>143</v>
      </c>
      <c r="AD817" s="163">
        <v>102</v>
      </c>
      <c r="AE817" s="163">
        <v>21</v>
      </c>
      <c r="AF817" s="163">
        <v>1</v>
      </c>
      <c r="AG817" s="163">
        <v>19</v>
      </c>
      <c r="AH817" s="163">
        <v>68</v>
      </c>
      <c r="AI817" s="163">
        <v>79</v>
      </c>
      <c r="AJ817" s="163">
        <v>1</v>
      </c>
      <c r="AK817" s="163">
        <v>0</v>
      </c>
      <c r="AL817" s="163">
        <v>58</v>
      </c>
      <c r="AM817" s="163">
        <v>3</v>
      </c>
      <c r="AN817" s="163">
        <v>103</v>
      </c>
      <c r="AO817" s="163">
        <v>2</v>
      </c>
      <c r="AP817" s="163">
        <v>7</v>
      </c>
      <c r="AQ817" s="163">
        <v>0</v>
      </c>
      <c r="AR817" s="163">
        <v>9</v>
      </c>
      <c r="AS817" s="283">
        <v>9.0909089999999998E-2</v>
      </c>
      <c r="AT817" s="283">
        <v>0.161442006</v>
      </c>
      <c r="AU817" s="283">
        <v>0.42105262999999998</v>
      </c>
      <c r="AV817" s="283">
        <v>0.22105263</v>
      </c>
      <c r="AW817" s="283">
        <v>6.1052629999999997E-2</v>
      </c>
      <c r="AX817" s="283">
        <v>0.36421052999999998</v>
      </c>
      <c r="AY817" s="363">
        <v>109.32299999999999</v>
      </c>
      <c r="AZ817" s="283">
        <v>6.8234390000000006E-2</v>
      </c>
      <c r="BA817" s="283">
        <v>0.34526315699999999</v>
      </c>
      <c r="BB817" s="283">
        <v>0.22526315699999999</v>
      </c>
      <c r="BC817" s="283">
        <v>0.42947368400000002</v>
      </c>
      <c r="BD817" s="164">
        <v>0.27192982399999999</v>
      </c>
      <c r="BE817" s="164">
        <v>0.25043782799999997</v>
      </c>
      <c r="BF817" s="164">
        <v>0.31818181800000001</v>
      </c>
      <c r="BG817" s="164">
        <v>0.39054290699999999</v>
      </c>
      <c r="BH817" s="164">
        <v>0.70872472500000006</v>
      </c>
      <c r="BI817" s="164">
        <v>0.14010507899999999</v>
      </c>
      <c r="BJ817" s="165">
        <v>90.516716645577702</v>
      </c>
      <c r="BK817" s="164">
        <v>0.30890228964212302</v>
      </c>
      <c r="BL817" s="165">
        <v>-0.65562010017897998</v>
      </c>
      <c r="BM817" s="165">
        <v>73.976389599761703</v>
      </c>
      <c r="BN817" s="165">
        <v>103.703122754468</v>
      </c>
      <c r="BO817" s="165">
        <v>6.2829337262851601E-2</v>
      </c>
      <c r="BP817" s="165">
        <v>-2.9074084684252699</v>
      </c>
      <c r="BQ817" s="165">
        <v>27.580685796479401</v>
      </c>
      <c r="BR817" s="165">
        <v>-0.204107532480025</v>
      </c>
      <c r="BS817" s="289">
        <v>2.84847060951794</v>
      </c>
      <c r="BT817" s="297"/>
      <c r="BU817" s="284"/>
      <c r="BV817" s="298"/>
      <c r="BW817" s="297">
        <v>103</v>
      </c>
      <c r="BX817" s="297">
        <v>882.1</v>
      </c>
      <c r="BY817" s="297">
        <v>4</v>
      </c>
      <c r="BZ817" s="297">
        <v>1</v>
      </c>
      <c r="CA817" s="284">
        <v>3</v>
      </c>
      <c r="CB817" s="298">
        <v>-3</v>
      </c>
      <c r="CC817" s="297"/>
      <c r="CD817" s="284"/>
      <c r="CE817" s="352"/>
      <c r="CF817" s="298"/>
      <c r="CG817" s="297"/>
      <c r="CH817" s="284"/>
      <c r="CI817" s="352"/>
      <c r="CJ817" s="298"/>
      <c r="CK817" s="297"/>
      <c r="CL817" s="284"/>
      <c r="CM817" s="352"/>
      <c r="CN817" s="298"/>
      <c r="CO817" s="297"/>
      <c r="CP817" s="284"/>
      <c r="CQ817" s="352"/>
      <c r="CR817" s="298"/>
      <c r="CS817" s="297"/>
      <c r="CT817" s="284"/>
      <c r="CU817" s="352"/>
      <c r="CV817" s="352"/>
      <c r="CW817" s="298"/>
      <c r="CX817" s="297"/>
      <c r="CY817" s="284"/>
      <c r="CZ817" s="352"/>
      <c r="DA817" s="352"/>
      <c r="DB817" s="298"/>
      <c r="DC817" s="297"/>
      <c r="DD817" s="284"/>
      <c r="DE817" s="352"/>
      <c r="DF817" s="352"/>
      <c r="DG817" s="298"/>
      <c r="DH817" s="320">
        <v>4</v>
      </c>
      <c r="DI817" s="319">
        <v>6.4973304569721204</v>
      </c>
      <c r="DP817" s="165"/>
      <c r="DQ817" s="165"/>
      <c r="DR817" s="165"/>
      <c r="ED817" s="165"/>
      <c r="EE817" s="165"/>
      <c r="EF817" s="165"/>
      <c r="EG817" s="165"/>
      <c r="EH817" s="166"/>
      <c r="EI817" s="165"/>
      <c r="EJ817" s="164"/>
      <c r="EK817" s="164"/>
      <c r="EL817" s="283"/>
      <c r="EM817" s="283"/>
      <c r="EN817" s="283"/>
      <c r="EO817" s="283"/>
      <c r="EP817" s="283"/>
      <c r="EQ817" s="283"/>
      <c r="ER817" s="165"/>
      <c r="ES817" s="166"/>
      <c r="ET817" s="166"/>
      <c r="EU817" s="166"/>
      <c r="EV817" s="166"/>
      <c r="EW817" s="166"/>
      <c r="EX817" s="289"/>
    </row>
    <row r="818" spans="1:154" ht="13" customHeight="1">
      <c r="A818" s="160" t="s">
        <v>29</v>
      </c>
      <c r="B818" s="160">
        <v>11349</v>
      </c>
      <c r="C818" s="160">
        <v>26121</v>
      </c>
      <c r="D818" s="160">
        <v>682626</v>
      </c>
      <c r="E818" s="160" t="s">
        <v>345</v>
      </c>
      <c r="G818" s="175"/>
      <c r="H818" s="162" t="s">
        <v>484</v>
      </c>
      <c r="I818" s="162" t="s">
        <v>585</v>
      </c>
      <c r="J818" s="160">
        <v>22</v>
      </c>
      <c r="K818" s="161">
        <v>2</v>
      </c>
      <c r="L818" s="161" t="s">
        <v>837</v>
      </c>
      <c r="Z818" s="163">
        <v>100</v>
      </c>
      <c r="AA818" s="163">
        <v>342</v>
      </c>
      <c r="AB818" s="163">
        <v>308</v>
      </c>
      <c r="AC818" s="163">
        <v>73</v>
      </c>
      <c r="AD818" s="163">
        <v>46</v>
      </c>
      <c r="AE818" s="163">
        <v>14</v>
      </c>
      <c r="AF818" s="163">
        <v>2</v>
      </c>
      <c r="AG818" s="163">
        <v>11</v>
      </c>
      <c r="AH818" s="163">
        <v>39</v>
      </c>
      <c r="AI818" s="163">
        <v>47</v>
      </c>
      <c r="AJ818" s="163">
        <v>1</v>
      </c>
      <c r="AK818" s="163">
        <v>1</v>
      </c>
      <c r="AL818" s="163">
        <v>30</v>
      </c>
      <c r="AM818" s="163">
        <v>0</v>
      </c>
      <c r="AN818" s="163">
        <v>86</v>
      </c>
      <c r="AO818" s="163">
        <v>2</v>
      </c>
      <c r="AP818" s="163">
        <v>2</v>
      </c>
      <c r="AQ818" s="163">
        <v>0</v>
      </c>
      <c r="AR818" s="163">
        <v>7</v>
      </c>
      <c r="AS818" s="283">
        <v>8.7719298000000001E-2</v>
      </c>
      <c r="AT818" s="283">
        <v>0.25146198800000003</v>
      </c>
      <c r="AU818" s="283">
        <v>0.34821428999999998</v>
      </c>
      <c r="AV818" s="283">
        <v>0.28571428999999998</v>
      </c>
      <c r="AW818" s="283">
        <v>6.6964289999999996E-2</v>
      </c>
      <c r="AX818" s="283">
        <v>0.41964286000000001</v>
      </c>
      <c r="AY818" s="363">
        <v>114.849</v>
      </c>
      <c r="AZ818" s="283">
        <v>0.12303076</v>
      </c>
      <c r="BA818" s="283">
        <v>0.52232142800000003</v>
      </c>
      <c r="BB818" s="283">
        <v>0.16071428500000001</v>
      </c>
      <c r="BC818" s="283">
        <v>0.31696428500000001</v>
      </c>
      <c r="BD818" s="164">
        <v>0.29107981199999999</v>
      </c>
      <c r="BE818" s="164">
        <v>0.23701298700000001</v>
      </c>
      <c r="BF818" s="164">
        <v>0.307017543</v>
      </c>
      <c r="BG818" s="164">
        <v>0.40259740199999999</v>
      </c>
      <c r="BH818" s="164">
        <v>0.709614945</v>
      </c>
      <c r="BI818" s="164">
        <v>0.16558441500000001</v>
      </c>
      <c r="BJ818" s="165">
        <v>105.41693971586</v>
      </c>
      <c r="BK818" s="164">
        <v>0.30982684914828701</v>
      </c>
      <c r="BL818" s="165">
        <v>-9.6948909650509493E-2</v>
      </c>
      <c r="BM818" s="165">
        <v>39.909551587809801</v>
      </c>
      <c r="BN818" s="165">
        <v>101.714921504693</v>
      </c>
      <c r="BO818" s="165">
        <v>-0.23312701157937199</v>
      </c>
      <c r="BP818" s="165">
        <v>-2.0510018467903102</v>
      </c>
      <c r="BQ818" s="165">
        <v>19.683262095243698</v>
      </c>
      <c r="BR818" s="165">
        <v>-1.3496569572789101</v>
      </c>
      <c r="BS818" s="289">
        <v>2.0328426200662801</v>
      </c>
      <c r="BT818" s="297"/>
      <c r="BU818" s="284"/>
      <c r="BV818" s="298"/>
      <c r="BW818" s="297">
        <v>94</v>
      </c>
      <c r="BX818" s="297">
        <v>710</v>
      </c>
      <c r="BY818" s="297">
        <v>1</v>
      </c>
      <c r="BZ818" s="297">
        <v>0</v>
      </c>
      <c r="CA818" s="284">
        <v>-5</v>
      </c>
      <c r="CB818" s="298">
        <v>8</v>
      </c>
      <c r="CC818" s="297"/>
      <c r="CD818" s="284"/>
      <c r="CE818" s="352"/>
      <c r="CF818" s="298"/>
      <c r="CG818" s="297"/>
      <c r="CH818" s="284"/>
      <c r="CI818" s="352"/>
      <c r="CJ818" s="298"/>
      <c r="CK818" s="297"/>
      <c r="CL818" s="284"/>
      <c r="CM818" s="352"/>
      <c r="CN818" s="298"/>
      <c r="CO818" s="297"/>
      <c r="CP818" s="284"/>
      <c r="CQ818" s="352"/>
      <c r="CR818" s="298"/>
      <c r="CS818" s="297"/>
      <c r="CT818" s="284"/>
      <c r="CU818" s="352"/>
      <c r="CV818" s="352"/>
      <c r="CW818" s="298"/>
      <c r="CX818" s="297"/>
      <c r="CY818" s="284"/>
      <c r="CZ818" s="352"/>
      <c r="DA818" s="352"/>
      <c r="DB818" s="298"/>
      <c r="DC818" s="297"/>
      <c r="DD818" s="284"/>
      <c r="DE818" s="352"/>
      <c r="DF818" s="352"/>
      <c r="DG818" s="298"/>
      <c r="DH818" s="320">
        <v>1</v>
      </c>
      <c r="DI818" s="319">
        <v>9.6601419448852504</v>
      </c>
      <c r="DP818" s="165"/>
      <c r="DQ818" s="165"/>
      <c r="DR818" s="165"/>
      <c r="ED818" s="165"/>
      <c r="EE818" s="165"/>
      <c r="EF818" s="165"/>
      <c r="EG818" s="165"/>
      <c r="EH818" s="166"/>
      <c r="EI818" s="165"/>
      <c r="EJ818" s="164"/>
      <c r="EK818" s="164"/>
      <c r="EL818" s="283"/>
      <c r="EM818" s="283"/>
      <c r="EN818" s="283"/>
      <c r="EO818" s="283"/>
      <c r="EP818" s="283"/>
      <c r="EQ818" s="283"/>
      <c r="ER818" s="165"/>
      <c r="ES818" s="166"/>
      <c r="ET818" s="166"/>
      <c r="EU818" s="166"/>
      <c r="EV818" s="166"/>
      <c r="EW818" s="166"/>
      <c r="EX818" s="289"/>
    </row>
    <row r="819" spans="1:154" ht="13" customHeight="1">
      <c r="A819" s="160" t="s">
        <v>29</v>
      </c>
      <c r="B819" s="287">
        <v>12849</v>
      </c>
      <c r="C819" s="287">
        <v>33189</v>
      </c>
      <c r="D819" s="287">
        <v>694384</v>
      </c>
      <c r="E819" s="287" t="s">
        <v>18</v>
      </c>
      <c r="G819" s="175"/>
      <c r="H819" s="162" t="s">
        <v>3675</v>
      </c>
      <c r="I819" s="162" t="s">
        <v>466</v>
      </c>
      <c r="J819" s="160">
        <v>22</v>
      </c>
      <c r="K819" s="161">
        <v>3</v>
      </c>
      <c r="L819" s="161" t="s">
        <v>46</v>
      </c>
      <c r="Z819" s="163">
        <v>147</v>
      </c>
      <c r="AA819" s="163">
        <v>607</v>
      </c>
      <c r="AB819" s="163">
        <v>519</v>
      </c>
      <c r="AC819" s="163">
        <v>130</v>
      </c>
      <c r="AD819" s="163">
        <v>98</v>
      </c>
      <c r="AE819" s="163">
        <v>19</v>
      </c>
      <c r="AF819" s="163">
        <v>0</v>
      </c>
      <c r="AG819" s="163">
        <v>13</v>
      </c>
      <c r="AH819" s="163">
        <v>62</v>
      </c>
      <c r="AI819" s="163">
        <v>54</v>
      </c>
      <c r="AJ819" s="163">
        <v>10</v>
      </c>
      <c r="AK819" s="163">
        <v>1</v>
      </c>
      <c r="AL819" s="163">
        <v>68</v>
      </c>
      <c r="AM819" s="163">
        <v>0</v>
      </c>
      <c r="AN819" s="163">
        <v>103</v>
      </c>
      <c r="AO819" s="163">
        <v>9</v>
      </c>
      <c r="AP819" s="163">
        <v>7</v>
      </c>
      <c r="AQ819" s="163">
        <v>3</v>
      </c>
      <c r="AR819" s="163">
        <v>14</v>
      </c>
      <c r="AS819" s="283">
        <v>0.11202635900000001</v>
      </c>
      <c r="AT819" s="283">
        <v>0.16968698500000001</v>
      </c>
      <c r="AU819" s="283">
        <v>0.40375587000000002</v>
      </c>
      <c r="AV819" s="283">
        <v>0.22065728000000001</v>
      </c>
      <c r="AW819" s="283">
        <v>3.5128810000000003E-2</v>
      </c>
      <c r="AX819" s="283">
        <v>0.25292740000000002</v>
      </c>
      <c r="AY819" s="363">
        <v>105.937</v>
      </c>
      <c r="AZ819" s="283">
        <v>5.4730590000000003E-2</v>
      </c>
      <c r="BA819" s="283">
        <v>0.46080759999999998</v>
      </c>
      <c r="BB819" s="283">
        <v>0.23277909699999999</v>
      </c>
      <c r="BC819" s="283">
        <v>0.30641330100000003</v>
      </c>
      <c r="BD819" s="164">
        <v>0.285365853</v>
      </c>
      <c r="BE819" s="164">
        <v>0.250481695</v>
      </c>
      <c r="BF819" s="164">
        <v>0.34328358199999998</v>
      </c>
      <c r="BG819" s="164">
        <v>0.36223506700000002</v>
      </c>
      <c r="BH819" s="164">
        <v>0.70551864900000005</v>
      </c>
      <c r="BI819" s="164">
        <v>0.111753372</v>
      </c>
      <c r="BJ819" s="165">
        <v>72.199725946493601</v>
      </c>
      <c r="BK819" s="164">
        <v>0.315472118988954</v>
      </c>
      <c r="BL819" s="165">
        <v>2.5859280491292602</v>
      </c>
      <c r="BM819" s="165">
        <v>73.591617528539899</v>
      </c>
      <c r="BN819" s="165">
        <v>103.92825918950901</v>
      </c>
      <c r="BO819" s="165">
        <v>-0.51556777913783303</v>
      </c>
      <c r="BP819" s="165">
        <v>-3.46960667520761</v>
      </c>
      <c r="BQ819" s="165">
        <v>6.5426830374214902</v>
      </c>
      <c r="BR819" s="165">
        <v>-0.74129215981362995</v>
      </c>
      <c r="BS819" s="289">
        <v>0.675713449513485</v>
      </c>
      <c r="BT819" s="297"/>
      <c r="BU819" s="284"/>
      <c r="BV819" s="298"/>
      <c r="BW819" s="297"/>
      <c r="BX819" s="297"/>
      <c r="BY819" s="297"/>
      <c r="BZ819" s="297"/>
      <c r="CA819" s="284"/>
      <c r="CB819" s="298"/>
      <c r="CC819" s="297">
        <v>144</v>
      </c>
      <c r="CD819" s="284">
        <v>1210.0999999999999</v>
      </c>
      <c r="CE819" s="352">
        <v>1</v>
      </c>
      <c r="CF819" s="298">
        <v>-5</v>
      </c>
      <c r="CG819" s="297"/>
      <c r="CH819" s="284"/>
      <c r="CI819" s="352"/>
      <c r="CJ819" s="298"/>
      <c r="CK819" s="297"/>
      <c r="CL819" s="284"/>
      <c r="CM819" s="352"/>
      <c r="CN819" s="298"/>
      <c r="CO819" s="297"/>
      <c r="CP819" s="284"/>
      <c r="CQ819" s="352"/>
      <c r="CR819" s="298"/>
      <c r="CS819" s="297"/>
      <c r="CT819" s="284"/>
      <c r="CU819" s="352"/>
      <c r="CV819" s="352"/>
      <c r="CW819" s="298"/>
      <c r="CX819" s="297"/>
      <c r="CY819" s="284"/>
      <c r="CZ819" s="352"/>
      <c r="DA819" s="352"/>
      <c r="DB819" s="298"/>
      <c r="DC819" s="297"/>
      <c r="DD819" s="284"/>
      <c r="DE819" s="352"/>
      <c r="DF819" s="352"/>
      <c r="DG819" s="298"/>
      <c r="DH819" s="320">
        <v>1</v>
      </c>
      <c r="DI819" s="319">
        <v>-12.969143867492599</v>
      </c>
      <c r="DP819" s="165"/>
      <c r="DQ819" s="165"/>
      <c r="DR819" s="165"/>
      <c r="ED819" s="165"/>
      <c r="EE819" s="165"/>
      <c r="EF819" s="165"/>
      <c r="EG819" s="165"/>
      <c r="EH819" s="166"/>
      <c r="EI819" s="165"/>
      <c r="EJ819" s="164"/>
      <c r="EK819" s="164"/>
      <c r="EL819" s="283"/>
      <c r="EM819" s="283"/>
      <c r="EN819" s="283"/>
      <c r="EO819" s="283"/>
      <c r="EP819" s="283"/>
      <c r="EQ819" s="283"/>
      <c r="ER819" s="165"/>
      <c r="ES819" s="166"/>
      <c r="ET819" s="166"/>
      <c r="EU819" s="166"/>
      <c r="EV819" s="166"/>
      <c r="EW819" s="166"/>
      <c r="EX819" s="289"/>
    </row>
    <row r="820" spans="1:154" ht="13" customHeight="1">
      <c r="A820" s="160" t="s">
        <v>29</v>
      </c>
      <c r="C820" s="160">
        <v>16472</v>
      </c>
      <c r="D820" s="160">
        <v>656555</v>
      </c>
      <c r="E820" s="160" t="s">
        <v>563</v>
      </c>
      <c r="G820" s="175"/>
      <c r="H820" s="168" t="s">
        <v>1078</v>
      </c>
      <c r="I820" s="169" t="s">
        <v>1079</v>
      </c>
      <c r="J820" s="170">
        <v>31</v>
      </c>
      <c r="K820" s="161">
        <v>3</v>
      </c>
      <c r="L820" s="161" t="s">
        <v>837</v>
      </c>
      <c r="Z820" s="163">
        <v>131</v>
      </c>
      <c r="AA820" s="163">
        <v>517</v>
      </c>
      <c r="AB820" s="163">
        <v>449</v>
      </c>
      <c r="AC820" s="163">
        <v>96</v>
      </c>
      <c r="AD820" s="163">
        <v>56</v>
      </c>
      <c r="AE820" s="163">
        <v>14</v>
      </c>
      <c r="AF820" s="163">
        <v>0</v>
      </c>
      <c r="AG820" s="163">
        <v>26</v>
      </c>
      <c r="AH820" s="163">
        <v>59</v>
      </c>
      <c r="AI820" s="163">
        <v>82</v>
      </c>
      <c r="AJ820" s="163">
        <v>3</v>
      </c>
      <c r="AK820" s="163">
        <v>0</v>
      </c>
      <c r="AL820" s="163">
        <v>53</v>
      </c>
      <c r="AM820" s="163">
        <v>1</v>
      </c>
      <c r="AN820" s="163">
        <v>149</v>
      </c>
      <c r="AO820" s="163">
        <v>7</v>
      </c>
      <c r="AP820" s="163">
        <v>6</v>
      </c>
      <c r="AQ820" s="163">
        <v>0</v>
      </c>
      <c r="AR820" s="163">
        <v>11</v>
      </c>
      <c r="AS820" s="283">
        <v>0.10251450600000001</v>
      </c>
      <c r="AT820" s="283">
        <v>0.28820116000000001</v>
      </c>
      <c r="AU820" s="283">
        <v>0.54575163000000004</v>
      </c>
      <c r="AV820" s="283">
        <v>0.18300654</v>
      </c>
      <c r="AW820" s="283">
        <v>0.12662338000000001</v>
      </c>
      <c r="AX820" s="283">
        <v>0.41883116999999997</v>
      </c>
      <c r="AY820" s="363">
        <v>109.629</v>
      </c>
      <c r="AZ820" s="283">
        <v>9.8039219999999996E-2</v>
      </c>
      <c r="BA820" s="283">
        <v>0.33986928100000002</v>
      </c>
      <c r="BB820" s="283">
        <v>0.17647058800000001</v>
      </c>
      <c r="BC820" s="283">
        <v>0.48366013000000002</v>
      </c>
      <c r="BD820" s="164">
        <v>0.25</v>
      </c>
      <c r="BE820" s="164">
        <v>0.213808463</v>
      </c>
      <c r="BF820" s="164">
        <v>0.30291262099999999</v>
      </c>
      <c r="BG820" s="164">
        <v>0.41870824000000001</v>
      </c>
      <c r="BH820" s="164">
        <v>0.721620861</v>
      </c>
      <c r="BI820" s="164">
        <v>0.20489977700000001</v>
      </c>
      <c r="BJ820" s="165">
        <v>130.44650029293001</v>
      </c>
      <c r="BK820" s="164">
        <v>0.31343205418104297</v>
      </c>
      <c r="BL820" s="165">
        <v>1.3536148558982499</v>
      </c>
      <c r="BM820" s="165">
        <v>61.831277888608803</v>
      </c>
      <c r="BN820" s="165">
        <v>100.25571113716801</v>
      </c>
      <c r="BO820" s="165">
        <v>0.59505057328663202</v>
      </c>
      <c r="BP820" s="165">
        <v>-3.3005544468760402</v>
      </c>
      <c r="BQ820" s="165">
        <v>1.32053951790154</v>
      </c>
      <c r="BR820" s="165">
        <v>-3.14246551285899</v>
      </c>
      <c r="BS820" s="289">
        <v>0.13638232323902899</v>
      </c>
      <c r="BT820" s="297"/>
      <c r="BU820" s="284"/>
      <c r="BV820" s="298"/>
      <c r="BW820" s="297"/>
      <c r="BX820" s="297"/>
      <c r="BY820" s="297"/>
      <c r="BZ820" s="297"/>
      <c r="CA820" s="284"/>
      <c r="CB820" s="298"/>
      <c r="CC820" s="297">
        <v>94</v>
      </c>
      <c r="CD820" s="284">
        <v>777.1</v>
      </c>
      <c r="CE820" s="352">
        <v>-3</v>
      </c>
      <c r="CF820" s="298">
        <v>-4</v>
      </c>
      <c r="CG820" s="297"/>
      <c r="CH820" s="284"/>
      <c r="CI820" s="352"/>
      <c r="CJ820" s="298"/>
      <c r="CK820" s="297"/>
      <c r="CL820" s="284"/>
      <c r="CM820" s="352"/>
      <c r="CN820" s="298"/>
      <c r="CO820" s="297"/>
      <c r="CP820" s="284"/>
      <c r="CQ820" s="352"/>
      <c r="CR820" s="298"/>
      <c r="CS820" s="297"/>
      <c r="CT820" s="284"/>
      <c r="CU820" s="352"/>
      <c r="CV820" s="352"/>
      <c r="CW820" s="298"/>
      <c r="CX820" s="297"/>
      <c r="CY820" s="284"/>
      <c r="CZ820" s="352"/>
      <c r="DA820" s="352"/>
      <c r="DB820" s="298"/>
      <c r="DC820" s="297"/>
      <c r="DD820" s="284"/>
      <c r="DE820" s="352"/>
      <c r="DF820" s="352"/>
      <c r="DG820" s="298"/>
      <c r="DH820" s="320">
        <v>-3</v>
      </c>
      <c r="DI820" s="319">
        <v>-12.7291755676269</v>
      </c>
      <c r="DP820" s="165"/>
      <c r="DQ820" s="165"/>
      <c r="DR820" s="165"/>
      <c r="ED820" s="165"/>
      <c r="EE820" s="165"/>
      <c r="EF820" s="165"/>
      <c r="EG820" s="165"/>
      <c r="EH820" s="166"/>
      <c r="EI820" s="165"/>
      <c r="EJ820" s="164"/>
      <c r="EK820" s="164"/>
      <c r="EL820" s="283"/>
      <c r="EM820" s="283"/>
      <c r="EN820" s="283"/>
      <c r="EO820" s="283"/>
      <c r="EP820" s="283"/>
      <c r="EQ820" s="283"/>
      <c r="ER820" s="165"/>
      <c r="ES820" s="166"/>
      <c r="ET820" s="166"/>
      <c r="EU820" s="166"/>
      <c r="EV820" s="166"/>
      <c r="EW820" s="166"/>
      <c r="EX820" s="289"/>
    </row>
    <row r="821" spans="1:154" ht="13" customHeight="1">
      <c r="A821" s="160" t="s">
        <v>29</v>
      </c>
      <c r="B821" s="160">
        <v>11866</v>
      </c>
      <c r="C821" s="160">
        <v>26197</v>
      </c>
      <c r="D821" s="160">
        <v>683734</v>
      </c>
      <c r="E821" s="160" t="s">
        <v>164</v>
      </c>
      <c r="G821" s="175"/>
      <c r="H821" s="162" t="s">
        <v>2528</v>
      </c>
      <c r="I821" s="162" t="s">
        <v>136</v>
      </c>
      <c r="J821" s="161">
        <v>26</v>
      </c>
      <c r="K821" s="161">
        <v>3</v>
      </c>
      <c r="L821" s="161" t="s">
        <v>837</v>
      </c>
      <c r="Z821" s="163">
        <v>149</v>
      </c>
      <c r="AA821" s="163">
        <v>619</v>
      </c>
      <c r="AB821" s="163">
        <v>570</v>
      </c>
      <c r="AC821" s="163">
        <v>140</v>
      </c>
      <c r="AD821" s="163">
        <v>90</v>
      </c>
      <c r="AE821" s="163">
        <v>30</v>
      </c>
      <c r="AF821" s="163">
        <v>1</v>
      </c>
      <c r="AG821" s="163">
        <v>19</v>
      </c>
      <c r="AH821" s="163">
        <v>55</v>
      </c>
      <c r="AI821" s="163">
        <v>70</v>
      </c>
      <c r="AJ821" s="163">
        <v>2</v>
      </c>
      <c r="AK821" s="163">
        <v>0</v>
      </c>
      <c r="AL821" s="163">
        <v>38</v>
      </c>
      <c r="AM821" s="163">
        <v>0</v>
      </c>
      <c r="AN821" s="163">
        <v>132</v>
      </c>
      <c r="AO821" s="163">
        <v>6</v>
      </c>
      <c r="AP821" s="163">
        <v>5</v>
      </c>
      <c r="AQ821" s="163">
        <v>0</v>
      </c>
      <c r="AR821" s="163">
        <v>13</v>
      </c>
      <c r="AS821" s="283">
        <v>6.1389337000000002E-2</v>
      </c>
      <c r="AT821" s="283">
        <v>0.21324717200000001</v>
      </c>
      <c r="AU821" s="283">
        <v>0.35665913999999999</v>
      </c>
      <c r="AV821" s="283">
        <v>0.25733634</v>
      </c>
      <c r="AW821" s="283">
        <v>9.2550789999999994E-2</v>
      </c>
      <c r="AX821" s="283">
        <v>0.43115123999999999</v>
      </c>
      <c r="AY821" s="363">
        <v>112.247</v>
      </c>
      <c r="AZ821" s="283">
        <v>9.9657830000000003E-2</v>
      </c>
      <c r="BA821" s="283">
        <v>0.381489841</v>
      </c>
      <c r="BB821" s="283">
        <v>0.16027088</v>
      </c>
      <c r="BC821" s="283">
        <v>0.458239277</v>
      </c>
      <c r="BD821" s="164">
        <v>0.28537735800000003</v>
      </c>
      <c r="BE821" s="164">
        <v>0.24561403500000001</v>
      </c>
      <c r="BF821" s="164">
        <v>0.29725363399999999</v>
      </c>
      <c r="BG821" s="164">
        <v>0.40175438499999999</v>
      </c>
      <c r="BH821" s="164">
        <v>0.69900801899999998</v>
      </c>
      <c r="BI821" s="164">
        <v>0.15614035000000001</v>
      </c>
      <c r="BJ821" s="165">
        <v>100.876512962755</v>
      </c>
      <c r="BK821" s="164">
        <v>0.30376088291839898</v>
      </c>
      <c r="BL821" s="165">
        <v>-3.1975884625075301</v>
      </c>
      <c r="BM821" s="165">
        <v>69.211837876463093</v>
      </c>
      <c r="BN821" s="165">
        <v>96.951057682031106</v>
      </c>
      <c r="BO821" s="165">
        <v>-1.4920170998417801</v>
      </c>
      <c r="BP821" s="165">
        <v>-2.4829917401075301</v>
      </c>
      <c r="BQ821" s="165">
        <v>-1.43898335926625</v>
      </c>
      <c r="BR821" s="165">
        <v>-4.6424532347677196</v>
      </c>
      <c r="BS821" s="289">
        <v>-0.14861493425875999</v>
      </c>
      <c r="BT821" s="297"/>
      <c r="BU821" s="284"/>
      <c r="BV821" s="298"/>
      <c r="BW821" s="297"/>
      <c r="BX821" s="297"/>
      <c r="BY821" s="297"/>
      <c r="BZ821" s="297"/>
      <c r="CA821" s="284"/>
      <c r="CB821" s="298"/>
      <c r="CC821" s="297">
        <v>121</v>
      </c>
      <c r="CD821" s="284">
        <v>1050.0999999999999</v>
      </c>
      <c r="CE821" s="352">
        <v>-4</v>
      </c>
      <c r="CF821" s="298">
        <v>-9</v>
      </c>
      <c r="CG821" s="297"/>
      <c r="CH821" s="284"/>
      <c r="CI821" s="352"/>
      <c r="CJ821" s="298"/>
      <c r="CK821" s="297"/>
      <c r="CL821" s="284"/>
      <c r="CM821" s="352"/>
      <c r="CN821" s="298"/>
      <c r="CO821" s="297"/>
      <c r="CP821" s="284"/>
      <c r="CQ821" s="352"/>
      <c r="CR821" s="298"/>
      <c r="CS821" s="297"/>
      <c r="CT821" s="284"/>
      <c r="CU821" s="352"/>
      <c r="CV821" s="352"/>
      <c r="CW821" s="298"/>
      <c r="CX821" s="297"/>
      <c r="CY821" s="284"/>
      <c r="CZ821" s="352"/>
      <c r="DA821" s="352"/>
      <c r="DB821" s="298"/>
      <c r="DC821" s="297"/>
      <c r="DD821" s="284"/>
      <c r="DE821" s="352"/>
      <c r="DF821" s="352"/>
      <c r="DG821" s="298"/>
      <c r="DH821" s="320">
        <v>-4</v>
      </c>
      <c r="DI821" s="319">
        <v>-17.450040340423499</v>
      </c>
      <c r="DP821" s="165"/>
      <c r="DQ821" s="165"/>
      <c r="DR821" s="165"/>
      <c r="ED821" s="165"/>
      <c r="EE821" s="165"/>
      <c r="EF821" s="165"/>
      <c r="EG821" s="165"/>
      <c r="EH821" s="166"/>
      <c r="EI821" s="165"/>
      <c r="EJ821" s="164"/>
      <c r="EK821" s="164"/>
      <c r="EL821" s="283"/>
      <c r="EM821" s="283"/>
      <c r="EN821" s="283"/>
      <c r="EO821" s="283"/>
      <c r="EP821" s="283"/>
      <c r="EQ821" s="283"/>
      <c r="ER821" s="165"/>
      <c r="ES821" s="166"/>
      <c r="ET821" s="166"/>
      <c r="EU821" s="166"/>
      <c r="EV821" s="166"/>
      <c r="EW821" s="166"/>
      <c r="EX821" s="289"/>
    </row>
    <row r="822" spans="1:154" ht="13" customHeight="1">
      <c r="A822" s="160" t="s">
        <v>29</v>
      </c>
      <c r="B822" s="160">
        <v>10236</v>
      </c>
      <c r="C822" s="160">
        <v>16997</v>
      </c>
      <c r="D822" s="160">
        <v>650402</v>
      </c>
      <c r="E822" s="160" t="s">
        <v>16</v>
      </c>
      <c r="G822" s="175"/>
      <c r="H822" s="168" t="s">
        <v>308</v>
      </c>
      <c r="I822" s="169" t="s">
        <v>842</v>
      </c>
      <c r="J822" s="170">
        <v>27</v>
      </c>
      <c r="K822" s="161">
        <v>4</v>
      </c>
      <c r="L822" s="161" t="s">
        <v>837</v>
      </c>
      <c r="Z822" s="163">
        <v>154</v>
      </c>
      <c r="AA822" s="163">
        <v>665</v>
      </c>
      <c r="AB822" s="163">
        <v>587</v>
      </c>
      <c r="AC822" s="163">
        <v>151</v>
      </c>
      <c r="AD822" s="163">
        <v>110</v>
      </c>
      <c r="AE822" s="163">
        <v>26</v>
      </c>
      <c r="AF822" s="163">
        <v>0</v>
      </c>
      <c r="AG822" s="163">
        <v>15</v>
      </c>
      <c r="AH822" s="163">
        <v>80</v>
      </c>
      <c r="AI822" s="163">
        <v>63</v>
      </c>
      <c r="AJ822" s="163">
        <v>4</v>
      </c>
      <c r="AK822" s="163">
        <v>3</v>
      </c>
      <c r="AL822" s="163">
        <v>65</v>
      </c>
      <c r="AM822" s="163">
        <v>0</v>
      </c>
      <c r="AN822" s="163">
        <v>136</v>
      </c>
      <c r="AO822" s="163">
        <v>3</v>
      </c>
      <c r="AP822" s="163">
        <v>8</v>
      </c>
      <c r="AQ822" s="163">
        <v>2</v>
      </c>
      <c r="AR822" s="163">
        <v>6</v>
      </c>
      <c r="AS822" s="283">
        <v>9.7744360000000002E-2</v>
      </c>
      <c r="AT822" s="283">
        <v>0.20451127799999999</v>
      </c>
      <c r="AU822" s="283">
        <v>0.34056398999999998</v>
      </c>
      <c r="AV822" s="283">
        <v>0.32104121000000002</v>
      </c>
      <c r="AW822" s="283">
        <v>6.2906719999999999E-2</v>
      </c>
      <c r="AX822" s="283">
        <v>0.35357917999999999</v>
      </c>
      <c r="AY822" s="363">
        <v>111.242</v>
      </c>
      <c r="AZ822" s="283">
        <v>9.3550670000000002E-2</v>
      </c>
      <c r="BA822" s="283">
        <v>0.36681222699999999</v>
      </c>
      <c r="BB822" s="283">
        <v>0.22925764100000001</v>
      </c>
      <c r="BC822" s="283">
        <v>0.40393013100000003</v>
      </c>
      <c r="BD822" s="164">
        <v>0.30630630599999997</v>
      </c>
      <c r="BE822" s="164">
        <v>0.25724020399999997</v>
      </c>
      <c r="BF822" s="164">
        <v>0.330316742</v>
      </c>
      <c r="BG822" s="164">
        <v>0.378194207</v>
      </c>
      <c r="BH822" s="164">
        <v>0.708510949</v>
      </c>
      <c r="BI822" s="164">
        <v>0.120954003</v>
      </c>
      <c r="BJ822" s="165">
        <v>78.143913802720604</v>
      </c>
      <c r="BK822" s="164">
        <v>0.31267272580982503</v>
      </c>
      <c r="BL822" s="165">
        <v>1.3346930303850399</v>
      </c>
      <c r="BM822" s="165">
        <v>79.125110664335693</v>
      </c>
      <c r="BN822" s="165">
        <v>103.72474872776</v>
      </c>
      <c r="BO822" s="165">
        <v>0.15466878605921</v>
      </c>
      <c r="BP822" s="165">
        <v>-4.5724367350339801</v>
      </c>
      <c r="BQ822" s="165">
        <v>16.751527783158899</v>
      </c>
      <c r="BR822" s="165">
        <v>-1.7382775909027699</v>
      </c>
      <c r="BS822" s="289">
        <v>1.7300597565613101</v>
      </c>
      <c r="BT822" s="297"/>
      <c r="BU822" s="284"/>
      <c r="BV822" s="298"/>
      <c r="BW822" s="297"/>
      <c r="BX822" s="297"/>
      <c r="BY822" s="297"/>
      <c r="BZ822" s="297"/>
      <c r="CA822" s="284"/>
      <c r="CB822" s="298"/>
      <c r="CC822" s="297"/>
      <c r="CD822" s="284"/>
      <c r="CE822" s="352"/>
      <c r="CF822" s="298"/>
      <c r="CG822" s="297">
        <v>152</v>
      </c>
      <c r="CH822" s="284">
        <v>1333.2</v>
      </c>
      <c r="CI822" s="352">
        <v>-11</v>
      </c>
      <c r="CJ822" s="298">
        <v>-7</v>
      </c>
      <c r="CK822" s="297"/>
      <c r="CL822" s="284"/>
      <c r="CM822" s="352"/>
      <c r="CN822" s="298"/>
      <c r="CO822" s="297"/>
      <c r="CP822" s="284"/>
      <c r="CQ822" s="352"/>
      <c r="CR822" s="298"/>
      <c r="CS822" s="297"/>
      <c r="CT822" s="284"/>
      <c r="CU822" s="352"/>
      <c r="CV822" s="352"/>
      <c r="CW822" s="298"/>
      <c r="CX822" s="297"/>
      <c r="CY822" s="284"/>
      <c r="CZ822" s="352"/>
      <c r="DA822" s="352"/>
      <c r="DB822" s="298"/>
      <c r="DC822" s="297"/>
      <c r="DD822" s="284"/>
      <c r="DE822" s="352"/>
      <c r="DF822" s="352"/>
      <c r="DG822" s="298"/>
      <c r="DH822" s="320">
        <v>-11</v>
      </c>
      <c r="DI822" s="319">
        <v>-3.6985375881195002</v>
      </c>
      <c r="DP822" s="165"/>
      <c r="DQ822" s="165"/>
      <c r="DR822" s="165"/>
      <c r="ED822" s="165"/>
      <c r="EE822" s="165"/>
      <c r="EF822" s="165"/>
      <c r="EG822" s="165"/>
      <c r="EH822" s="166"/>
      <c r="EI822" s="165"/>
      <c r="EJ822" s="164"/>
      <c r="EK822" s="164"/>
      <c r="EL822" s="283"/>
      <c r="EM822" s="283"/>
      <c r="EN822" s="283"/>
      <c r="EO822" s="283"/>
      <c r="EP822" s="283"/>
      <c r="EQ822" s="283"/>
      <c r="ER822" s="165"/>
      <c r="ES822" s="166"/>
      <c r="ET822" s="166"/>
      <c r="EU822" s="166"/>
      <c r="EV822" s="166"/>
      <c r="EW822" s="166"/>
      <c r="EX822" s="289"/>
    </row>
    <row r="823" spans="1:154" ht="13" customHeight="1">
      <c r="A823" s="160" t="s">
        <v>29</v>
      </c>
      <c r="B823" s="160">
        <v>11118</v>
      </c>
      <c r="C823" s="160">
        <v>15362</v>
      </c>
      <c r="D823" s="160">
        <v>643446</v>
      </c>
      <c r="E823" s="160" t="s">
        <v>345</v>
      </c>
      <c r="G823" s="175"/>
      <c r="H823" s="168" t="s">
        <v>1218</v>
      </c>
      <c r="I823" s="169" t="s">
        <v>581</v>
      </c>
      <c r="J823" s="170">
        <v>32</v>
      </c>
      <c r="K823" s="161">
        <v>4</v>
      </c>
      <c r="L823" s="161" t="s">
        <v>46</v>
      </c>
      <c r="Z823" s="163">
        <v>129</v>
      </c>
      <c r="AA823" s="163">
        <v>472</v>
      </c>
      <c r="AB823" s="163">
        <v>424</v>
      </c>
      <c r="AC823" s="163">
        <v>101</v>
      </c>
      <c r="AD823" s="163">
        <v>63</v>
      </c>
      <c r="AE823" s="163">
        <v>26</v>
      </c>
      <c r="AF823" s="163">
        <v>0</v>
      </c>
      <c r="AG823" s="163">
        <v>12</v>
      </c>
      <c r="AH823" s="163">
        <v>57</v>
      </c>
      <c r="AI823" s="163">
        <v>44</v>
      </c>
      <c r="AJ823" s="163">
        <v>5</v>
      </c>
      <c r="AK823" s="163">
        <v>1</v>
      </c>
      <c r="AL823" s="163">
        <v>35</v>
      </c>
      <c r="AM823" s="163">
        <v>1</v>
      </c>
      <c r="AN823" s="163">
        <v>68</v>
      </c>
      <c r="AO823" s="163">
        <v>9</v>
      </c>
      <c r="AP823" s="163">
        <v>3</v>
      </c>
      <c r="AQ823" s="163">
        <v>1</v>
      </c>
      <c r="AR823" s="163">
        <v>6</v>
      </c>
      <c r="AS823" s="283">
        <v>7.4152542000000002E-2</v>
      </c>
      <c r="AT823" s="283">
        <v>0.144067796</v>
      </c>
      <c r="AU823" s="283">
        <v>0.44166666999999998</v>
      </c>
      <c r="AV823" s="283">
        <v>0.18611111</v>
      </c>
      <c r="AW823" s="283">
        <v>3.0555559999999999E-2</v>
      </c>
      <c r="AX823" s="283">
        <v>0.30833333000000002</v>
      </c>
      <c r="AY823" s="363">
        <v>107.70699999999999</v>
      </c>
      <c r="AZ823" s="283">
        <v>8.7463559999999996E-2</v>
      </c>
      <c r="BA823" s="283">
        <v>0.39325842599999999</v>
      </c>
      <c r="BB823" s="283">
        <v>0.19382022400000001</v>
      </c>
      <c r="BC823" s="283">
        <v>0.41292134800000002</v>
      </c>
      <c r="BD823" s="164">
        <v>0.25648414899999999</v>
      </c>
      <c r="BE823" s="164">
        <v>0.23820754699999999</v>
      </c>
      <c r="BF823" s="164">
        <v>0.30785562599999999</v>
      </c>
      <c r="BG823" s="164">
        <v>0.38443396200000002</v>
      </c>
      <c r="BH823" s="164">
        <v>0.69228958799999996</v>
      </c>
      <c r="BI823" s="164">
        <v>0.146226415</v>
      </c>
      <c r="BJ823" s="165">
        <v>93.092947032010201</v>
      </c>
      <c r="BK823" s="164">
        <v>0.30355506450571901</v>
      </c>
      <c r="BL823" s="165">
        <v>-2.51641498034276</v>
      </c>
      <c r="BM823" s="165">
        <v>52.697234829017702</v>
      </c>
      <c r="BN823" s="165">
        <v>97.493580533559694</v>
      </c>
      <c r="BO823" s="165">
        <v>-0.824418758710594</v>
      </c>
      <c r="BP823" s="165">
        <v>-1.95062044262886</v>
      </c>
      <c r="BQ823" s="165">
        <v>12.4857385783138</v>
      </c>
      <c r="BR823" s="165">
        <v>-3.36529661243237</v>
      </c>
      <c r="BS823" s="289">
        <v>1.2894987325873799</v>
      </c>
      <c r="BT823" s="297"/>
      <c r="BU823" s="284"/>
      <c r="BV823" s="298"/>
      <c r="BW823" s="297"/>
      <c r="BX823" s="297"/>
      <c r="BY823" s="297"/>
      <c r="BZ823" s="297"/>
      <c r="CA823" s="284"/>
      <c r="CB823" s="298"/>
      <c r="CC823" s="297"/>
      <c r="CD823" s="284"/>
      <c r="CE823" s="352"/>
      <c r="CF823" s="298"/>
      <c r="CG823" s="297">
        <v>110</v>
      </c>
      <c r="CH823" s="284">
        <v>871.1</v>
      </c>
      <c r="CI823" s="352">
        <v>1</v>
      </c>
      <c r="CJ823" s="298">
        <v>0</v>
      </c>
      <c r="CK823" s="297"/>
      <c r="CL823" s="284"/>
      <c r="CM823" s="352"/>
      <c r="CN823" s="298"/>
      <c r="CO823" s="297"/>
      <c r="CP823" s="284"/>
      <c r="CQ823" s="352"/>
      <c r="CR823" s="298"/>
      <c r="CS823" s="297">
        <v>15</v>
      </c>
      <c r="CT823" s="284">
        <v>87</v>
      </c>
      <c r="CU823" s="352">
        <v>-1</v>
      </c>
      <c r="CV823" s="352">
        <v>0</v>
      </c>
      <c r="CW823" s="298">
        <v>0</v>
      </c>
      <c r="CX823" s="297"/>
      <c r="CY823" s="284"/>
      <c r="CZ823" s="352"/>
      <c r="DA823" s="352"/>
      <c r="DB823" s="298"/>
      <c r="DC823" s="297">
        <v>17</v>
      </c>
      <c r="DD823" s="284">
        <v>96</v>
      </c>
      <c r="DE823" s="352">
        <v>1</v>
      </c>
      <c r="DF823" s="352">
        <v>1</v>
      </c>
      <c r="DG823" s="298">
        <v>-1</v>
      </c>
      <c r="DH823" s="320">
        <v>1</v>
      </c>
      <c r="DI823" s="319">
        <v>0.155272632837295</v>
      </c>
      <c r="DP823" s="165"/>
      <c r="DQ823" s="165"/>
      <c r="DR823" s="165"/>
      <c r="ED823" s="165"/>
      <c r="EE823" s="165"/>
      <c r="EF823" s="165"/>
      <c r="EG823" s="165"/>
      <c r="EH823" s="166"/>
      <c r="EI823" s="165"/>
      <c r="EJ823" s="164"/>
      <c r="EK823" s="164"/>
      <c r="EL823" s="283"/>
      <c r="EM823" s="283"/>
      <c r="EN823" s="283"/>
      <c r="EO823" s="283"/>
      <c r="EP823" s="283"/>
      <c r="EQ823" s="283"/>
      <c r="ER823" s="165"/>
      <c r="ES823" s="166"/>
      <c r="ET823" s="166"/>
      <c r="EU823" s="166"/>
      <c r="EV823" s="166"/>
      <c r="EW823" s="166"/>
      <c r="EX823" s="289"/>
    </row>
    <row r="824" spans="1:154" ht="13" customHeight="1">
      <c r="A824" s="160" t="s">
        <v>29</v>
      </c>
      <c r="B824" s="160">
        <v>11850</v>
      </c>
      <c r="C824" s="160">
        <v>26299</v>
      </c>
      <c r="D824" s="160">
        <v>673962</v>
      </c>
      <c r="E824" s="160" t="s">
        <v>14</v>
      </c>
      <c r="G824" s="175"/>
      <c r="H824" s="162" t="s">
        <v>3095</v>
      </c>
      <c r="I824" s="162" t="s">
        <v>533</v>
      </c>
      <c r="J824" s="160">
        <v>26</v>
      </c>
      <c r="K824" s="161">
        <v>5</v>
      </c>
      <c r="L824" s="161" t="s">
        <v>837</v>
      </c>
      <c r="Z824" s="163">
        <v>46</v>
      </c>
      <c r="AA824" s="163">
        <v>188</v>
      </c>
      <c r="AB824" s="163">
        <v>178</v>
      </c>
      <c r="AC824" s="163">
        <v>47</v>
      </c>
      <c r="AD824" s="163">
        <v>34</v>
      </c>
      <c r="AE824" s="163">
        <v>5</v>
      </c>
      <c r="AF824" s="163">
        <v>1</v>
      </c>
      <c r="AG824" s="163">
        <v>7</v>
      </c>
      <c r="AH824" s="163">
        <v>19</v>
      </c>
      <c r="AI824" s="163">
        <v>16</v>
      </c>
      <c r="AJ824" s="163">
        <v>4</v>
      </c>
      <c r="AK824" s="163">
        <v>0</v>
      </c>
      <c r="AL824" s="163">
        <v>8</v>
      </c>
      <c r="AM824" s="163">
        <v>0</v>
      </c>
      <c r="AN824" s="163">
        <v>48</v>
      </c>
      <c r="AO824" s="163">
        <v>1</v>
      </c>
      <c r="AP824" s="163">
        <v>1</v>
      </c>
      <c r="AQ824" s="163">
        <v>0</v>
      </c>
      <c r="AR824" s="163">
        <v>1</v>
      </c>
      <c r="AS824" s="283">
        <v>4.2553190999999997E-2</v>
      </c>
      <c r="AT824" s="283">
        <v>0.255319148</v>
      </c>
      <c r="AU824" s="283">
        <v>0.34351145</v>
      </c>
      <c r="AV824" s="283">
        <v>0.29007633999999999</v>
      </c>
      <c r="AW824" s="283">
        <v>9.9236640000000001E-2</v>
      </c>
      <c r="AX824" s="283">
        <v>0.39694656</v>
      </c>
      <c r="AY824" s="363">
        <v>108.265</v>
      </c>
      <c r="AZ824" s="283">
        <v>0.15007214999999999</v>
      </c>
      <c r="BA824" s="283">
        <v>0.43511450299999999</v>
      </c>
      <c r="BB824" s="283">
        <v>0.21374045799999999</v>
      </c>
      <c r="BC824" s="283">
        <v>0.35114503800000002</v>
      </c>
      <c r="BD824" s="164">
        <v>0.322580645</v>
      </c>
      <c r="BE824" s="164">
        <v>0.26404494299999998</v>
      </c>
      <c r="BF824" s="164">
        <v>0.29787234000000001</v>
      </c>
      <c r="BG824" s="164">
        <v>0.421348314</v>
      </c>
      <c r="BH824" s="164">
        <v>0.71922065400000001</v>
      </c>
      <c r="BI824" s="164">
        <v>0.157303371</v>
      </c>
      <c r="BJ824" s="165">
        <v>101.627897873718</v>
      </c>
      <c r="BK824" s="164">
        <v>0.31074903334708898</v>
      </c>
      <c r="BL824" s="165">
        <v>8.6245607793495299E-2</v>
      </c>
      <c r="BM824" s="165">
        <v>22.078123074233599</v>
      </c>
      <c r="BN824" s="165">
        <v>102.395286213562</v>
      </c>
      <c r="BO824" s="165">
        <v>0.41193925386118702</v>
      </c>
      <c r="BP824" s="165">
        <v>0.260984607040882</v>
      </c>
      <c r="BQ824" s="165">
        <v>2.9940542664604002</v>
      </c>
      <c r="BR824" s="165">
        <v>0.77623801326768105</v>
      </c>
      <c r="BS824" s="289">
        <v>0.30921912690085801</v>
      </c>
      <c r="BT824" s="297"/>
      <c r="BU824" s="284"/>
      <c r="BV824" s="298"/>
      <c r="BW824" s="297"/>
      <c r="BX824" s="297"/>
      <c r="BY824" s="297"/>
      <c r="BZ824" s="297"/>
      <c r="CA824" s="284"/>
      <c r="CB824" s="298"/>
      <c r="CC824" s="297"/>
      <c r="CD824" s="284"/>
      <c r="CE824" s="352"/>
      <c r="CF824" s="298"/>
      <c r="CG824" s="297"/>
      <c r="CH824" s="284"/>
      <c r="CI824" s="352"/>
      <c r="CJ824" s="298"/>
      <c r="CK824" s="297">
        <v>40</v>
      </c>
      <c r="CL824" s="284">
        <v>352.1</v>
      </c>
      <c r="CM824" s="352">
        <v>-3</v>
      </c>
      <c r="CN824" s="298">
        <v>-6</v>
      </c>
      <c r="CO824" s="297"/>
      <c r="CP824" s="284"/>
      <c r="CQ824" s="352"/>
      <c r="CR824" s="298"/>
      <c r="CS824" s="297"/>
      <c r="CT824" s="284"/>
      <c r="CU824" s="352"/>
      <c r="CV824" s="352"/>
      <c r="CW824" s="298"/>
      <c r="CX824" s="297"/>
      <c r="CY824" s="284"/>
      <c r="CZ824" s="352"/>
      <c r="DA824" s="352"/>
      <c r="DB824" s="298"/>
      <c r="DC824" s="297"/>
      <c r="DD824" s="284"/>
      <c r="DE824" s="352"/>
      <c r="DF824" s="352"/>
      <c r="DG824" s="298"/>
      <c r="DH824" s="320">
        <v>-3</v>
      </c>
      <c r="DI824" s="319">
        <v>-4.0549784488976002</v>
      </c>
      <c r="DP824" s="165"/>
      <c r="DQ824" s="165"/>
      <c r="DR824" s="165"/>
      <c r="ED824" s="165"/>
      <c r="EE824" s="165"/>
      <c r="EF824" s="165"/>
      <c r="EG824" s="165"/>
      <c r="EH824" s="166"/>
      <c r="EI824" s="165"/>
      <c r="EJ824" s="164"/>
      <c r="EK824" s="164"/>
      <c r="EL824" s="283"/>
      <c r="EM824" s="283"/>
      <c r="EN824" s="283"/>
      <c r="EO824" s="283"/>
      <c r="EP824" s="283"/>
      <c r="EQ824" s="283"/>
      <c r="ER824" s="165"/>
      <c r="ES824" s="166"/>
      <c r="ET824" s="166"/>
      <c r="EU824" s="166"/>
      <c r="EV824" s="166"/>
      <c r="EW824" s="166"/>
      <c r="EX824" s="289"/>
    </row>
    <row r="825" spans="1:154" ht="13" customHeight="1">
      <c r="A825" s="160" t="s">
        <v>29</v>
      </c>
      <c r="B825" s="160">
        <v>9106</v>
      </c>
      <c r="C825" s="160">
        <v>12861</v>
      </c>
      <c r="D825" s="160">
        <v>543685</v>
      </c>
      <c r="E825" s="160" t="s">
        <v>18</v>
      </c>
      <c r="G825" s="175"/>
      <c r="H825" s="168" t="s">
        <v>662</v>
      </c>
      <c r="I825" s="169" t="s">
        <v>110</v>
      </c>
      <c r="J825" s="170">
        <v>34</v>
      </c>
      <c r="K825" s="161">
        <v>5</v>
      </c>
      <c r="L825" s="161" t="s">
        <v>837</v>
      </c>
      <c r="Z825" s="163">
        <v>57</v>
      </c>
      <c r="AA825" s="163">
        <v>238</v>
      </c>
      <c r="AB825" s="163">
        <v>206</v>
      </c>
      <c r="AC825" s="163">
        <v>45</v>
      </c>
      <c r="AD825" s="163">
        <v>35</v>
      </c>
      <c r="AE825" s="163">
        <v>10</v>
      </c>
      <c r="AF825" s="163">
        <v>0</v>
      </c>
      <c r="AG825" s="163">
        <v>0</v>
      </c>
      <c r="AH825" s="163">
        <v>21</v>
      </c>
      <c r="AI825" s="163">
        <v>14</v>
      </c>
      <c r="AJ825" s="163">
        <v>6</v>
      </c>
      <c r="AK825" s="163">
        <v>1</v>
      </c>
      <c r="AL825" s="163">
        <v>23</v>
      </c>
      <c r="AM825" s="163">
        <v>0</v>
      </c>
      <c r="AN825" s="163">
        <v>35</v>
      </c>
      <c r="AO825" s="163">
        <v>5</v>
      </c>
      <c r="AP825" s="163">
        <v>4</v>
      </c>
      <c r="AQ825" s="163">
        <v>0</v>
      </c>
      <c r="AR825" s="163">
        <v>4</v>
      </c>
      <c r="AS825" s="283">
        <v>9.6638655000000004E-2</v>
      </c>
      <c r="AT825" s="283">
        <v>0.14705882300000001</v>
      </c>
      <c r="AU825" s="283">
        <v>0.34857143000000002</v>
      </c>
      <c r="AV825" s="283">
        <v>0.28571428999999998</v>
      </c>
      <c r="AW825" s="283">
        <v>2.2857140000000001E-2</v>
      </c>
      <c r="AX825" s="283">
        <v>0.36</v>
      </c>
      <c r="AY825" s="363">
        <v>108.928</v>
      </c>
      <c r="AZ825" s="283">
        <v>4.2988739999999998E-2</v>
      </c>
      <c r="BA825" s="283">
        <v>0.42857142799999998</v>
      </c>
      <c r="BB825" s="283">
        <v>0.16571428499999999</v>
      </c>
      <c r="BC825" s="283">
        <v>0.40571428500000001</v>
      </c>
      <c r="BD825" s="164">
        <v>0.257142857</v>
      </c>
      <c r="BE825" s="164">
        <v>0.21844660099999999</v>
      </c>
      <c r="BF825" s="164">
        <v>0.30672268899999999</v>
      </c>
      <c r="BG825" s="164">
        <v>0.26699029099999999</v>
      </c>
      <c r="BH825" s="164">
        <v>0.57371298000000004</v>
      </c>
      <c r="BI825" s="164">
        <v>4.854369E-2</v>
      </c>
      <c r="BJ825" s="165">
        <v>31.3622851078851</v>
      </c>
      <c r="BK825" s="164">
        <v>0.264097911720516</v>
      </c>
      <c r="BL825" s="165">
        <v>-8.8271555561184396</v>
      </c>
      <c r="BM825" s="165">
        <v>19.013625491821799</v>
      </c>
      <c r="BN825" s="165">
        <v>67.790592650017004</v>
      </c>
      <c r="BO825" s="165">
        <v>0.864896765249485</v>
      </c>
      <c r="BP825" s="165">
        <v>1.1934589967131599</v>
      </c>
      <c r="BQ825" s="165">
        <v>-0.75602836446683597</v>
      </c>
      <c r="BR825" s="165">
        <v>-7.5778679284810604</v>
      </c>
      <c r="BS825" s="289">
        <v>-7.8080892985648298E-2</v>
      </c>
      <c r="BT825" s="297"/>
      <c r="BU825" s="284"/>
      <c r="BV825" s="298"/>
      <c r="BW825" s="297"/>
      <c r="BX825" s="297"/>
      <c r="BY825" s="297"/>
      <c r="BZ825" s="297"/>
      <c r="CA825" s="284"/>
      <c r="CB825" s="298"/>
      <c r="CC825" s="297"/>
      <c r="CD825" s="284"/>
      <c r="CE825" s="352"/>
      <c r="CF825" s="298"/>
      <c r="CG825" s="297"/>
      <c r="CH825" s="284"/>
      <c r="CI825" s="352"/>
      <c r="CJ825" s="298"/>
      <c r="CK825" s="297">
        <v>50</v>
      </c>
      <c r="CL825" s="284">
        <v>423</v>
      </c>
      <c r="CM825" s="352">
        <v>2</v>
      </c>
      <c r="CN825" s="298">
        <v>-2</v>
      </c>
      <c r="CO825" s="297"/>
      <c r="CP825" s="284"/>
      <c r="CQ825" s="352"/>
      <c r="CR825" s="298"/>
      <c r="CS825" s="297"/>
      <c r="CT825" s="284"/>
      <c r="CU825" s="352"/>
      <c r="CV825" s="352"/>
      <c r="CW825" s="298"/>
      <c r="CX825" s="297"/>
      <c r="CY825" s="284"/>
      <c r="CZ825" s="352"/>
      <c r="DA825" s="352"/>
      <c r="DB825" s="298"/>
      <c r="DC825" s="297"/>
      <c r="DD825" s="284"/>
      <c r="DE825" s="352"/>
      <c r="DF825" s="352"/>
      <c r="DG825" s="298"/>
      <c r="DH825" s="320">
        <v>2</v>
      </c>
      <c r="DI825" s="319">
        <v>-1.1192516013979901</v>
      </c>
      <c r="DP825" s="165"/>
      <c r="DQ825" s="165"/>
      <c r="DR825" s="165"/>
      <c r="ED825" s="165"/>
      <c r="EE825" s="165"/>
      <c r="EF825" s="165"/>
      <c r="EG825" s="165"/>
      <c r="EH825" s="166"/>
      <c r="EI825" s="165"/>
      <c r="EJ825" s="164"/>
      <c r="EK825" s="164"/>
      <c r="EL825" s="283"/>
      <c r="EM825" s="283"/>
      <c r="EN825" s="283"/>
      <c r="EO825" s="283"/>
      <c r="EP825" s="283"/>
      <c r="EQ825" s="283"/>
      <c r="ER825" s="165"/>
      <c r="ES825" s="166"/>
      <c r="ET825" s="166"/>
      <c r="EU825" s="166"/>
      <c r="EV825" s="166"/>
      <c r="EW825" s="166"/>
      <c r="EX825" s="289"/>
    </row>
    <row r="826" spans="1:154" ht="13" customHeight="1">
      <c r="A826" s="160" t="s">
        <v>29</v>
      </c>
      <c r="B826" s="160">
        <v>9116</v>
      </c>
      <c r="C826" s="160">
        <v>12916</v>
      </c>
      <c r="D826" s="160">
        <v>596019</v>
      </c>
      <c r="E826" s="160" t="s">
        <v>345</v>
      </c>
      <c r="G826" s="175"/>
      <c r="H826" s="168" t="s">
        <v>676</v>
      </c>
      <c r="I826" s="169" t="s">
        <v>585</v>
      </c>
      <c r="J826" s="170">
        <v>30</v>
      </c>
      <c r="K826" s="161">
        <v>6</v>
      </c>
      <c r="L826" s="161" t="s">
        <v>2547</v>
      </c>
      <c r="Z826" s="163">
        <v>152</v>
      </c>
      <c r="AA826" s="163">
        <v>689</v>
      </c>
      <c r="AB826" s="163">
        <v>618</v>
      </c>
      <c r="AC826" s="163">
        <v>169</v>
      </c>
      <c r="AD826" s="163">
        <v>96</v>
      </c>
      <c r="AE826" s="163">
        <v>39</v>
      </c>
      <c r="AF826" s="163">
        <v>1</v>
      </c>
      <c r="AG826" s="163">
        <v>33</v>
      </c>
      <c r="AH826" s="163">
        <v>107</v>
      </c>
      <c r="AI826" s="163">
        <v>91</v>
      </c>
      <c r="AJ826" s="163">
        <v>29</v>
      </c>
      <c r="AK826" s="163">
        <v>4</v>
      </c>
      <c r="AL826" s="163">
        <v>56</v>
      </c>
      <c r="AM826" s="163">
        <v>0</v>
      </c>
      <c r="AN826" s="163">
        <v>127</v>
      </c>
      <c r="AO826" s="163">
        <v>12</v>
      </c>
      <c r="AP826" s="163">
        <v>3</v>
      </c>
      <c r="AQ826" s="163">
        <v>0</v>
      </c>
      <c r="AR826" s="163">
        <v>7</v>
      </c>
      <c r="AS826" s="283">
        <v>8.1277213000000001E-2</v>
      </c>
      <c r="AT826" s="283">
        <v>0.18432510799999999</v>
      </c>
      <c r="AU826" s="283">
        <v>0.45344129999999999</v>
      </c>
      <c r="AV826" s="283">
        <v>0.20647773</v>
      </c>
      <c r="AW826" s="283">
        <v>0.13360324000000001</v>
      </c>
      <c r="AX826" s="283">
        <v>0.47368420999999999</v>
      </c>
      <c r="AY826" s="363">
        <v>112.72499999999999</v>
      </c>
      <c r="AZ826" s="283">
        <v>0.10346097</v>
      </c>
      <c r="BA826" s="283">
        <v>0.34482758600000002</v>
      </c>
      <c r="BB826" s="283">
        <v>0.22312373199999999</v>
      </c>
      <c r="BC826" s="283">
        <v>0.43204868099999999</v>
      </c>
      <c r="BD826" s="164">
        <v>0.29501084500000002</v>
      </c>
      <c r="BE826" s="164">
        <v>0.27346278299999999</v>
      </c>
      <c r="BF826" s="164">
        <v>0.34397677700000001</v>
      </c>
      <c r="BG826" s="164">
        <v>0.5</v>
      </c>
      <c r="BH826" s="164">
        <v>0.84397677699999996</v>
      </c>
      <c r="BI826" s="164">
        <v>0.22653721700000001</v>
      </c>
      <c r="BJ826" s="165">
        <v>144.22166571586899</v>
      </c>
      <c r="BK826" s="164">
        <v>0.36288581496572198</v>
      </c>
      <c r="BL826" s="165">
        <v>29.228472791106999</v>
      </c>
      <c r="BM826" s="165">
        <v>109.82636414417701</v>
      </c>
      <c r="BN826" s="165">
        <v>137.42724248761201</v>
      </c>
      <c r="BO826" s="165">
        <v>1.3222989231067099</v>
      </c>
      <c r="BP826" s="165">
        <v>3.96845631301403</v>
      </c>
      <c r="BQ826" s="165">
        <v>75.324542575243498</v>
      </c>
      <c r="BR826" s="165">
        <v>34.805187664420899</v>
      </c>
      <c r="BS826" s="289">
        <v>7.7793477393644697</v>
      </c>
      <c r="BT826" s="297"/>
      <c r="BU826" s="284"/>
      <c r="BV826" s="298"/>
      <c r="BW826" s="297"/>
      <c r="BX826" s="297"/>
      <c r="BY826" s="297"/>
      <c r="BZ826" s="297"/>
      <c r="CA826" s="284"/>
      <c r="CB826" s="298"/>
      <c r="CC826" s="297"/>
      <c r="CD826" s="284"/>
      <c r="CE826" s="352"/>
      <c r="CF826" s="298"/>
      <c r="CG826" s="297"/>
      <c r="CH826" s="284"/>
      <c r="CI826" s="352"/>
      <c r="CJ826" s="298"/>
      <c r="CK826" s="297"/>
      <c r="CL826" s="284"/>
      <c r="CM826" s="352"/>
      <c r="CN826" s="298"/>
      <c r="CO826" s="297">
        <v>149</v>
      </c>
      <c r="CP826" s="284">
        <v>1293.2</v>
      </c>
      <c r="CQ826" s="352">
        <v>1</v>
      </c>
      <c r="CR826" s="298">
        <v>16</v>
      </c>
      <c r="CS826" s="297"/>
      <c r="CT826" s="284"/>
      <c r="CU826" s="352"/>
      <c r="CV826" s="352"/>
      <c r="CW826" s="298"/>
      <c r="CX826" s="297"/>
      <c r="CY826" s="284"/>
      <c r="CZ826" s="352"/>
      <c r="DA826" s="352"/>
      <c r="DB826" s="298"/>
      <c r="DC826" s="297"/>
      <c r="DD826" s="284"/>
      <c r="DE826" s="352"/>
      <c r="DF826" s="352"/>
      <c r="DG826" s="298"/>
      <c r="DH826" s="320">
        <v>1</v>
      </c>
      <c r="DI826" s="319">
        <v>17.607532024383499</v>
      </c>
      <c r="DP826" s="165"/>
      <c r="DQ826" s="165"/>
      <c r="DR826" s="165"/>
      <c r="ED826" s="165"/>
      <c r="EE826" s="165"/>
      <c r="EF826" s="165"/>
      <c r="EG826" s="165"/>
      <c r="EH826" s="166"/>
      <c r="EI826" s="165"/>
      <c r="EJ826" s="164"/>
      <c r="EK826" s="164"/>
      <c r="EL826" s="283"/>
      <c r="EM826" s="283"/>
      <c r="EN826" s="283"/>
      <c r="EO826" s="283"/>
      <c r="EP826" s="283"/>
      <c r="EQ826" s="283"/>
      <c r="ER826" s="165"/>
      <c r="ES826" s="166"/>
      <c r="ET826" s="166"/>
      <c r="EU826" s="166"/>
      <c r="EV826" s="166"/>
      <c r="EW826" s="166"/>
      <c r="EX826" s="289"/>
    </row>
    <row r="827" spans="1:154" ht="13" customHeight="1">
      <c r="A827" s="160" t="s">
        <v>29</v>
      </c>
      <c r="B827" s="160">
        <v>11573</v>
      </c>
      <c r="C827" s="160">
        <v>23667</v>
      </c>
      <c r="E827" s="160" t="s">
        <v>2178</v>
      </c>
      <c r="G827" s="175"/>
      <c r="H827" s="162" t="s">
        <v>632</v>
      </c>
      <c r="I827" s="162" t="s">
        <v>1133</v>
      </c>
      <c r="J827" s="161">
        <v>22</v>
      </c>
      <c r="K827" s="161">
        <v>6</v>
      </c>
      <c r="L827" s="161" t="s">
        <v>2547</v>
      </c>
      <c r="Z827" s="163"/>
      <c r="AS827" s="283"/>
      <c r="AT827" s="283"/>
      <c r="AU827" s="283"/>
      <c r="AV827" s="283"/>
      <c r="AW827" s="283"/>
      <c r="AX827" s="283"/>
      <c r="AY827" s="165"/>
      <c r="AZ827" s="283"/>
      <c r="BA827" s="283"/>
      <c r="BB827" s="283"/>
      <c r="BC827" s="283"/>
      <c r="BD827" s="164"/>
      <c r="BE827" s="164"/>
      <c r="BF827" s="164"/>
      <c r="BG827" s="164"/>
      <c r="BH827" s="164"/>
      <c r="BI827" s="164"/>
      <c r="BJ827" s="164"/>
      <c r="BK827" s="164"/>
      <c r="BL827" s="165"/>
      <c r="BM827" s="165"/>
      <c r="BN827" s="165"/>
      <c r="BO827" s="165"/>
      <c r="BP827" s="165"/>
      <c r="BQ827" s="165"/>
      <c r="BR827" s="165"/>
      <c r="BS827" s="289"/>
      <c r="BT827" s="297"/>
      <c r="BU827" s="284"/>
      <c r="BV827" s="298"/>
      <c r="BW827" s="297"/>
      <c r="BX827" s="297"/>
      <c r="BY827" s="297"/>
      <c r="BZ827" s="297"/>
      <c r="CA827" s="284"/>
      <c r="CB827" s="298"/>
      <c r="CC827" s="297"/>
      <c r="CD827" s="284"/>
      <c r="CE827" s="352"/>
      <c r="CF827" s="298"/>
      <c r="CG827" s="297"/>
      <c r="CH827" s="284"/>
      <c r="CI827" s="352"/>
      <c r="CJ827" s="298"/>
      <c r="CK827" s="297"/>
      <c r="CL827" s="284"/>
      <c r="CM827" s="352"/>
      <c r="CN827" s="298"/>
      <c r="CO827" s="297"/>
      <c r="CP827" s="284"/>
      <c r="CQ827" s="352"/>
      <c r="CR827" s="298"/>
      <c r="CS827" s="297"/>
      <c r="CT827" s="284"/>
      <c r="CU827" s="352"/>
      <c r="CV827" s="352"/>
      <c r="CW827" s="298"/>
      <c r="CX827" s="297"/>
      <c r="CY827" s="284"/>
      <c r="CZ827" s="352"/>
      <c r="DA827" s="352"/>
      <c r="DB827" s="298"/>
      <c r="DC827" s="297"/>
      <c r="DD827" s="284"/>
      <c r="DE827" s="352"/>
      <c r="DF827" s="352"/>
      <c r="DG827" s="298"/>
      <c r="DH827" s="320"/>
      <c r="DI827" s="319"/>
      <c r="DP827" s="165"/>
      <c r="DQ827" s="165"/>
      <c r="DR827" s="165"/>
      <c r="ED827" s="165"/>
      <c r="EE827" s="165"/>
      <c r="EF827" s="165"/>
      <c r="EG827" s="165"/>
      <c r="EH827" s="166"/>
      <c r="EI827" s="166"/>
      <c r="EJ827" s="164"/>
      <c r="EK827" s="164"/>
      <c r="EL827" s="283"/>
      <c r="EM827" s="283"/>
      <c r="EN827" s="283"/>
      <c r="EO827" s="283"/>
      <c r="EP827" s="283"/>
      <c r="EQ827" s="283"/>
      <c r="ER827" s="165"/>
      <c r="ES827" s="166"/>
      <c r="ET827" s="166"/>
      <c r="EU827" s="166"/>
      <c r="EV827" s="166"/>
      <c r="EW827" s="166"/>
      <c r="EX827" s="289"/>
    </row>
    <row r="828" spans="1:154" ht="13" customHeight="1">
      <c r="A828" s="160" t="s">
        <v>29</v>
      </c>
      <c r="B828" s="160">
        <v>9876</v>
      </c>
      <c r="C828" s="160">
        <v>12927</v>
      </c>
      <c r="D828" s="160">
        <v>607043</v>
      </c>
      <c r="E828" s="160" t="s">
        <v>345</v>
      </c>
      <c r="G828" s="175"/>
      <c r="H828" s="168" t="s">
        <v>673</v>
      </c>
      <c r="I828" s="169" t="s">
        <v>544</v>
      </c>
      <c r="J828" s="170">
        <v>31</v>
      </c>
      <c r="K828" s="161">
        <v>7</v>
      </c>
      <c r="L828" s="161" t="s">
        <v>46</v>
      </c>
      <c r="Z828" s="163">
        <v>151</v>
      </c>
      <c r="AA828" s="163">
        <v>663</v>
      </c>
      <c r="AB828" s="163">
        <v>571</v>
      </c>
      <c r="AC828" s="163">
        <v>128</v>
      </c>
      <c r="AD828" s="163">
        <v>77</v>
      </c>
      <c r="AE828" s="163">
        <v>25</v>
      </c>
      <c r="AF828" s="163">
        <v>3</v>
      </c>
      <c r="AG828" s="163">
        <v>23</v>
      </c>
      <c r="AH828" s="163">
        <v>88</v>
      </c>
      <c r="AI828" s="163">
        <v>90</v>
      </c>
      <c r="AJ828" s="163">
        <v>15</v>
      </c>
      <c r="AK828" s="163">
        <v>0</v>
      </c>
      <c r="AL828" s="163">
        <v>77</v>
      </c>
      <c r="AM828" s="163">
        <v>1</v>
      </c>
      <c r="AN828" s="163">
        <v>158</v>
      </c>
      <c r="AO828" s="163">
        <v>12</v>
      </c>
      <c r="AP828" s="163">
        <v>3</v>
      </c>
      <c r="AQ828" s="163">
        <v>0</v>
      </c>
      <c r="AR828" s="163">
        <v>7</v>
      </c>
      <c r="AS828" s="283">
        <v>0.11613876300000001</v>
      </c>
      <c r="AT828" s="283">
        <v>0.23831070800000001</v>
      </c>
      <c r="AU828" s="283">
        <v>0.38221154000000002</v>
      </c>
      <c r="AV828" s="283">
        <v>0.25</v>
      </c>
      <c r="AW828" s="283">
        <v>8.8942309999999997E-2</v>
      </c>
      <c r="AX828" s="283">
        <v>0.47355768999999998</v>
      </c>
      <c r="AY828" s="363">
        <v>111.46599999999999</v>
      </c>
      <c r="AZ828" s="283">
        <v>9.5307379999999997E-2</v>
      </c>
      <c r="BA828" s="283">
        <v>0.42067307599999998</v>
      </c>
      <c r="BB828" s="283">
        <v>0.19951922999999999</v>
      </c>
      <c r="BC828" s="283">
        <v>0.37980769199999997</v>
      </c>
      <c r="BD828" s="164">
        <v>0.26717557199999997</v>
      </c>
      <c r="BE828" s="164">
        <v>0.224168126</v>
      </c>
      <c r="BF828" s="164">
        <v>0.32730015000000001</v>
      </c>
      <c r="BG828" s="164">
        <v>0.39929947399999999</v>
      </c>
      <c r="BH828" s="164">
        <v>0.726599624</v>
      </c>
      <c r="BI828" s="164">
        <v>0.17513134799999999</v>
      </c>
      <c r="BJ828" s="165">
        <v>111.494857498958</v>
      </c>
      <c r="BK828" s="164">
        <v>0.32051343887234002</v>
      </c>
      <c r="BL828" s="165">
        <v>5.5146595832407002</v>
      </c>
      <c r="BM828" s="165">
        <v>83.071121073931394</v>
      </c>
      <c r="BN828" s="165">
        <v>108.907728913554</v>
      </c>
      <c r="BO828" s="165">
        <v>2.60954886933491</v>
      </c>
      <c r="BP828" s="165">
        <v>2.4353656992316202</v>
      </c>
      <c r="BQ828" s="165">
        <v>26.568326980246098</v>
      </c>
      <c r="BR828" s="165">
        <v>9.4975948404967294</v>
      </c>
      <c r="BS828" s="289">
        <v>2.7439164894497998</v>
      </c>
      <c r="BT828" s="297"/>
      <c r="BU828" s="284"/>
      <c r="BV828" s="298"/>
      <c r="BW828" s="297"/>
      <c r="BX828" s="297"/>
      <c r="BY828" s="297"/>
      <c r="BZ828" s="297"/>
      <c r="CA828" s="284"/>
      <c r="CB828" s="298"/>
      <c r="CC828" s="297"/>
      <c r="CD828" s="284"/>
      <c r="CE828" s="352"/>
      <c r="CF828" s="298"/>
      <c r="CG828" s="297"/>
      <c r="CH828" s="284"/>
      <c r="CI828" s="352"/>
      <c r="CJ828" s="298"/>
      <c r="CK828" s="297"/>
      <c r="CL828" s="284"/>
      <c r="CM828" s="352"/>
      <c r="CN828" s="298"/>
      <c r="CO828" s="297"/>
      <c r="CP828" s="284"/>
      <c r="CQ828" s="352"/>
      <c r="CR828" s="298"/>
      <c r="CS828" s="297">
        <v>139</v>
      </c>
      <c r="CT828" s="284">
        <v>1083</v>
      </c>
      <c r="CU828" s="352">
        <v>1</v>
      </c>
      <c r="CV828" s="352">
        <v>1</v>
      </c>
      <c r="CW828" s="298">
        <v>-1</v>
      </c>
      <c r="CX828" s="297">
        <v>28</v>
      </c>
      <c r="CY828" s="284">
        <v>144</v>
      </c>
      <c r="CZ828" s="352">
        <v>-3</v>
      </c>
      <c r="DA828" s="352">
        <v>-1</v>
      </c>
      <c r="DB828" s="298">
        <v>0</v>
      </c>
      <c r="DC828" s="297"/>
      <c r="DD828" s="284"/>
      <c r="DE828" s="352"/>
      <c r="DF828" s="352"/>
      <c r="DG828" s="298"/>
      <c r="DH828" s="297">
        <v>-2</v>
      </c>
      <c r="DI828" s="289">
        <v>-4.97649365663528</v>
      </c>
      <c r="DP828" s="165"/>
      <c r="DQ828" s="165"/>
      <c r="DR828" s="165"/>
      <c r="ED828" s="165"/>
      <c r="EE828" s="165"/>
      <c r="EF828" s="165"/>
      <c r="EG828" s="165"/>
      <c r="EH828" s="166"/>
      <c r="EI828" s="165"/>
      <c r="EJ828" s="164"/>
      <c r="EK828" s="164"/>
      <c r="EL828" s="283"/>
      <c r="EM828" s="283"/>
      <c r="EN828" s="283"/>
      <c r="EO828" s="283"/>
      <c r="EP828" s="283"/>
      <c r="EQ828" s="283"/>
      <c r="ER828" s="165"/>
      <c r="ES828" s="166"/>
      <c r="ET828" s="166"/>
      <c r="EU828" s="166"/>
      <c r="EV828" s="166"/>
      <c r="EW828" s="166"/>
      <c r="EX828" s="289"/>
    </row>
    <row r="829" spans="1:154" ht="13" customHeight="1">
      <c r="A829" s="160" t="s">
        <v>29</v>
      </c>
      <c r="B829" s="160">
        <v>8575</v>
      </c>
      <c r="C829" s="160">
        <v>4106</v>
      </c>
      <c r="E829" s="160" t="s">
        <v>614</v>
      </c>
      <c r="G829" s="175"/>
      <c r="H829" s="168" t="s">
        <v>516</v>
      </c>
      <c r="I829" s="169" t="s">
        <v>596</v>
      </c>
      <c r="J829" s="170">
        <v>36</v>
      </c>
      <c r="K829" s="161">
        <v>7</v>
      </c>
      <c r="L829" s="161" t="s">
        <v>46</v>
      </c>
      <c r="Z829" s="163"/>
      <c r="AS829" s="283"/>
      <c r="AT829" s="283"/>
      <c r="AU829" s="283"/>
      <c r="AV829" s="283"/>
      <c r="AW829" s="283"/>
      <c r="AX829" s="283"/>
      <c r="AY829" s="165"/>
      <c r="AZ829" s="283"/>
      <c r="BA829" s="283"/>
      <c r="BB829" s="283"/>
      <c r="BC829" s="283"/>
      <c r="BD829" s="164"/>
      <c r="BE829" s="164"/>
      <c r="BF829" s="164"/>
      <c r="BG829" s="164"/>
      <c r="BH829" s="164"/>
      <c r="BI829" s="164"/>
      <c r="BJ829" s="164"/>
      <c r="BK829" s="164"/>
      <c r="BL829" s="165"/>
      <c r="BM829" s="165"/>
      <c r="BN829" s="165"/>
      <c r="BO829" s="165"/>
      <c r="BP829" s="165"/>
      <c r="BQ829" s="165"/>
      <c r="BR829" s="165"/>
      <c r="BS829" s="289"/>
      <c r="BT829" s="297"/>
      <c r="BU829" s="284"/>
      <c r="BV829" s="298"/>
      <c r="BW829" s="297"/>
      <c r="BX829" s="297"/>
      <c r="BY829" s="297"/>
      <c r="BZ829" s="297"/>
      <c r="CA829" s="284"/>
      <c r="CB829" s="298"/>
      <c r="CC829" s="297"/>
      <c r="CD829" s="284"/>
      <c r="CE829" s="352"/>
      <c r="CF829" s="298"/>
      <c r="CG829" s="297"/>
      <c r="CH829" s="284"/>
      <c r="CI829" s="352"/>
      <c r="CJ829" s="298"/>
      <c r="CK829" s="297"/>
      <c r="CL829" s="284"/>
      <c r="CM829" s="352"/>
      <c r="CN829" s="298"/>
      <c r="CO829" s="297"/>
      <c r="CP829" s="284"/>
      <c r="CQ829" s="352"/>
      <c r="CR829" s="298"/>
      <c r="CS829" s="297"/>
      <c r="CT829" s="284"/>
      <c r="CU829" s="352"/>
      <c r="CV829" s="352"/>
      <c r="CW829" s="298"/>
      <c r="CX829" s="297"/>
      <c r="CY829" s="284"/>
      <c r="CZ829" s="352"/>
      <c r="DA829" s="352"/>
      <c r="DB829" s="298"/>
      <c r="DC829" s="297"/>
      <c r="DD829" s="284"/>
      <c r="DE829" s="352"/>
      <c r="DF829" s="352"/>
      <c r="DG829" s="298"/>
      <c r="DH829" s="297"/>
      <c r="DI829" s="289"/>
      <c r="DP829" s="165"/>
      <c r="DQ829" s="165"/>
      <c r="DR829" s="165"/>
      <c r="ED829" s="165"/>
      <c r="EE829" s="165"/>
      <c r="EF829" s="165"/>
      <c r="EG829" s="165"/>
      <c r="EH829" s="166"/>
      <c r="EI829" s="166"/>
      <c r="EJ829" s="164"/>
      <c r="EK829" s="164"/>
      <c r="EL829" s="283"/>
      <c r="EM829" s="283"/>
      <c r="EN829" s="283"/>
      <c r="EO829" s="283"/>
      <c r="EP829" s="283"/>
      <c r="EQ829" s="283"/>
      <c r="ER829" s="165"/>
      <c r="ES829" s="166"/>
      <c r="ET829" s="166"/>
      <c r="EU829" s="166"/>
      <c r="EV829" s="166"/>
      <c r="EW829" s="166"/>
      <c r="EX829" s="289"/>
    </row>
    <row r="830" spans="1:154" ht="13" customHeight="1">
      <c r="A830" s="160" t="s">
        <v>29</v>
      </c>
      <c r="B830" s="160">
        <v>10839</v>
      </c>
      <c r="C830" s="160">
        <v>20454</v>
      </c>
      <c r="D830" s="160">
        <v>665862</v>
      </c>
      <c r="E830" s="160" t="s">
        <v>3331</v>
      </c>
      <c r="F830" s="240"/>
      <c r="G830" s="175"/>
      <c r="H830" s="162" t="s">
        <v>3412</v>
      </c>
      <c r="I830" s="162" t="s">
        <v>2448</v>
      </c>
      <c r="J830" s="161">
        <v>26</v>
      </c>
      <c r="K830" s="161">
        <v>8</v>
      </c>
      <c r="L830" s="161" t="s">
        <v>46</v>
      </c>
      <c r="Z830" s="163">
        <v>147</v>
      </c>
      <c r="AA830" s="163">
        <v>621</v>
      </c>
      <c r="AB830" s="163">
        <v>562</v>
      </c>
      <c r="AC830" s="163">
        <v>144</v>
      </c>
      <c r="AD830" s="163">
        <v>95</v>
      </c>
      <c r="AE830" s="163">
        <v>21</v>
      </c>
      <c r="AF830" s="163">
        <v>4</v>
      </c>
      <c r="AG830" s="163">
        <v>24</v>
      </c>
      <c r="AH830" s="163">
        <v>74</v>
      </c>
      <c r="AI830" s="163">
        <v>73</v>
      </c>
      <c r="AJ830" s="163">
        <v>40</v>
      </c>
      <c r="AK830" s="163">
        <v>10</v>
      </c>
      <c r="AL830" s="163">
        <v>53</v>
      </c>
      <c r="AM830" s="163">
        <v>5</v>
      </c>
      <c r="AN830" s="163">
        <v>152</v>
      </c>
      <c r="AO830" s="163">
        <v>4</v>
      </c>
      <c r="AP830" s="163">
        <v>2</v>
      </c>
      <c r="AQ830" s="163">
        <v>0</v>
      </c>
      <c r="AR830" s="163">
        <v>6</v>
      </c>
      <c r="AS830" s="283">
        <v>8.5346215000000003E-2</v>
      </c>
      <c r="AT830" s="283">
        <v>0.244766505</v>
      </c>
      <c r="AU830" s="283">
        <v>0.44417476</v>
      </c>
      <c r="AV830" s="283">
        <v>0.17961165000000001</v>
      </c>
      <c r="AW830" s="283">
        <v>9.7087380000000001E-2</v>
      </c>
      <c r="AX830" s="283">
        <v>0.40776699</v>
      </c>
      <c r="AY830" s="363">
        <v>110.11</v>
      </c>
      <c r="AZ830" s="283">
        <v>0.12605042</v>
      </c>
      <c r="BA830" s="283">
        <v>0.48888888800000002</v>
      </c>
      <c r="BB830" s="283">
        <v>0.16049382700000001</v>
      </c>
      <c r="BC830" s="283">
        <v>0.350617283</v>
      </c>
      <c r="BD830" s="164">
        <v>0.30927834999999998</v>
      </c>
      <c r="BE830" s="164">
        <v>0.25622775800000003</v>
      </c>
      <c r="BF830" s="164">
        <v>0.32367149699999997</v>
      </c>
      <c r="BG830" s="164">
        <v>0.43594305999999999</v>
      </c>
      <c r="BH830" s="164">
        <v>0.75961455700000002</v>
      </c>
      <c r="BI830" s="164">
        <v>0.17971530199999999</v>
      </c>
      <c r="BJ830" s="165">
        <v>115.08415757701999</v>
      </c>
      <c r="BK830" s="164">
        <v>0.327297447079961</v>
      </c>
      <c r="BL830" s="165">
        <v>8.5095730864505796</v>
      </c>
      <c r="BM830" s="165">
        <v>81.152955568681193</v>
      </c>
      <c r="BN830" s="165">
        <v>109.568299197108</v>
      </c>
      <c r="BO830" s="165">
        <v>-0.39900694457660602</v>
      </c>
      <c r="BP830" s="165">
        <v>6.1634209975600198</v>
      </c>
      <c r="BQ830" s="165">
        <v>38.606045744434702</v>
      </c>
      <c r="BR830" s="165">
        <v>12.952426805446599</v>
      </c>
      <c r="BS830" s="289">
        <v>3.9871447528242498</v>
      </c>
      <c r="BT830" s="297"/>
      <c r="BU830" s="284"/>
      <c r="BV830" s="298"/>
      <c r="BW830" s="297"/>
      <c r="BX830" s="297"/>
      <c r="BY830" s="297"/>
      <c r="BZ830" s="297"/>
      <c r="CA830" s="284"/>
      <c r="CB830" s="298"/>
      <c r="CC830" s="297"/>
      <c r="CD830" s="284"/>
      <c r="CE830" s="352"/>
      <c r="CF830" s="298"/>
      <c r="CG830" s="297">
        <v>3</v>
      </c>
      <c r="CH830" s="284">
        <v>22</v>
      </c>
      <c r="CI830" s="352">
        <v>0</v>
      </c>
      <c r="CJ830" s="298">
        <v>0</v>
      </c>
      <c r="CK830" s="297">
        <v>45</v>
      </c>
      <c r="CL830" s="284">
        <v>400.1</v>
      </c>
      <c r="CM830" s="352">
        <v>-2</v>
      </c>
      <c r="CN830" s="298">
        <v>6</v>
      </c>
      <c r="CO830" s="297"/>
      <c r="CP830" s="284"/>
      <c r="CQ830" s="352"/>
      <c r="CR830" s="298"/>
      <c r="CS830" s="297"/>
      <c r="CT830" s="284"/>
      <c r="CU830" s="352"/>
      <c r="CV830" s="352"/>
      <c r="CW830" s="298"/>
      <c r="CX830" s="297">
        <v>97</v>
      </c>
      <c r="CY830" s="284">
        <v>829.1</v>
      </c>
      <c r="CZ830" s="352">
        <v>-4</v>
      </c>
      <c r="DA830" s="352">
        <v>1</v>
      </c>
      <c r="DB830" s="298">
        <v>1</v>
      </c>
      <c r="DC830" s="297"/>
      <c r="DD830" s="284"/>
      <c r="DE830" s="352"/>
      <c r="DF830" s="352"/>
      <c r="DG830" s="298"/>
      <c r="DH830" s="297">
        <v>-6</v>
      </c>
      <c r="DI830" s="289">
        <v>4.9816207289695704</v>
      </c>
      <c r="DP830" s="165"/>
      <c r="DQ830" s="165"/>
      <c r="DR830" s="165"/>
      <c r="ED830" s="165"/>
      <c r="EE830" s="165"/>
      <c r="EF830" s="165"/>
      <c r="EG830" s="165"/>
      <c r="EH830" s="166"/>
      <c r="EI830" s="165"/>
      <c r="EJ830" s="164"/>
      <c r="EK830" s="164"/>
      <c r="EL830" s="283"/>
      <c r="EM830" s="283"/>
      <c r="EN830" s="283"/>
      <c r="EO830" s="283"/>
      <c r="EP830" s="283"/>
      <c r="EQ830" s="283"/>
      <c r="ER830" s="165"/>
      <c r="ES830" s="166"/>
      <c r="ET830" s="166"/>
      <c r="EU830" s="166"/>
      <c r="EV830" s="166"/>
      <c r="EW830" s="166"/>
      <c r="EX830" s="289"/>
    </row>
    <row r="831" spans="1:154" ht="13" customHeight="1">
      <c r="A831" s="160" t="s">
        <v>29</v>
      </c>
      <c r="B831" s="160">
        <v>9590</v>
      </c>
      <c r="C831" s="160">
        <v>14161</v>
      </c>
      <c r="D831" s="160">
        <v>621439</v>
      </c>
      <c r="E831" s="160" t="s">
        <v>567</v>
      </c>
      <c r="G831" s="175"/>
      <c r="H831" s="168" t="s">
        <v>733</v>
      </c>
      <c r="I831" s="169" t="s">
        <v>755</v>
      </c>
      <c r="J831" s="170">
        <v>30</v>
      </c>
      <c r="K831" s="161">
        <v>8</v>
      </c>
      <c r="L831" s="161" t="s">
        <v>837</v>
      </c>
      <c r="Z831" s="163">
        <v>102</v>
      </c>
      <c r="AA831" s="163">
        <v>388</v>
      </c>
      <c r="AB831" s="163">
        <v>355</v>
      </c>
      <c r="AC831" s="163">
        <v>99</v>
      </c>
      <c r="AD831" s="163">
        <v>51</v>
      </c>
      <c r="AE831" s="163">
        <v>27</v>
      </c>
      <c r="AF831" s="163">
        <v>3</v>
      </c>
      <c r="AG831" s="163">
        <v>18</v>
      </c>
      <c r="AH831" s="163">
        <v>62</v>
      </c>
      <c r="AI831" s="163">
        <v>56</v>
      </c>
      <c r="AJ831" s="163">
        <v>7</v>
      </c>
      <c r="AK831" s="163">
        <v>2</v>
      </c>
      <c r="AL831" s="163">
        <v>20</v>
      </c>
      <c r="AM831" s="163">
        <v>1</v>
      </c>
      <c r="AN831" s="163">
        <v>99</v>
      </c>
      <c r="AO831" s="163">
        <v>11</v>
      </c>
      <c r="AP831" s="163">
        <v>2</v>
      </c>
      <c r="AQ831" s="163">
        <v>0</v>
      </c>
      <c r="AR831" s="163">
        <v>3</v>
      </c>
      <c r="AS831" s="283">
        <v>5.1546390999999997E-2</v>
      </c>
      <c r="AT831" s="283">
        <v>0.25515463900000002</v>
      </c>
      <c r="AU831" s="283">
        <v>0.49224805999999999</v>
      </c>
      <c r="AV831" s="283">
        <v>0.17829457000000001</v>
      </c>
      <c r="AW831" s="283">
        <v>0.13178295000000001</v>
      </c>
      <c r="AX831" s="283">
        <v>0.48062016000000002</v>
      </c>
      <c r="AY831" s="363">
        <v>113.241</v>
      </c>
      <c r="AZ831" s="283">
        <v>0.16518163</v>
      </c>
      <c r="BA831" s="283">
        <v>0.294573643</v>
      </c>
      <c r="BB831" s="283">
        <v>0.24031007700000001</v>
      </c>
      <c r="BC831" s="283">
        <v>0.46511627900000002</v>
      </c>
      <c r="BD831" s="164">
        <v>0.33750000000000002</v>
      </c>
      <c r="BE831" s="164">
        <v>0.27887323899999999</v>
      </c>
      <c r="BF831" s="164">
        <v>0.33505154599999998</v>
      </c>
      <c r="BG831" s="164">
        <v>0.523943661</v>
      </c>
      <c r="BH831" s="164">
        <v>0.85899520699999998</v>
      </c>
      <c r="BI831" s="164">
        <v>0.24507042200000001</v>
      </c>
      <c r="BJ831" s="165">
        <v>158.330947776605</v>
      </c>
      <c r="BK831" s="164">
        <v>0.36567341526657399</v>
      </c>
      <c r="BL831" s="165">
        <v>17.330103516729199</v>
      </c>
      <c r="BM831" s="165">
        <v>62.717595309169603</v>
      </c>
      <c r="BN831" s="165">
        <v>141.68875739788601</v>
      </c>
      <c r="BO831" s="165">
        <v>0.68428024500368601</v>
      </c>
      <c r="BP831" s="165">
        <v>2.7721695825457502</v>
      </c>
      <c r="BQ831" s="165">
        <v>35.562579839640897</v>
      </c>
      <c r="BR831" s="165">
        <v>21.280032895655999</v>
      </c>
      <c r="BS831" s="289">
        <v>3.67282250410114</v>
      </c>
      <c r="BT831" s="297"/>
      <c r="BU831" s="284"/>
      <c r="BV831" s="298"/>
      <c r="BW831" s="297"/>
      <c r="BX831" s="297"/>
      <c r="BY831" s="297"/>
      <c r="BZ831" s="297"/>
      <c r="CA831" s="284"/>
      <c r="CB831" s="298"/>
      <c r="CC831" s="297"/>
      <c r="CD831" s="284"/>
      <c r="CE831" s="352"/>
      <c r="CF831" s="298"/>
      <c r="CG831" s="297"/>
      <c r="CH831" s="284"/>
      <c r="CI831" s="352"/>
      <c r="CJ831" s="298"/>
      <c r="CK831" s="297"/>
      <c r="CL831" s="284"/>
      <c r="CM831" s="352"/>
      <c r="CN831" s="298"/>
      <c r="CO831" s="297"/>
      <c r="CP831" s="284"/>
      <c r="CQ831" s="352"/>
      <c r="CR831" s="298"/>
      <c r="CS831" s="297"/>
      <c r="CT831" s="284"/>
      <c r="CU831" s="352"/>
      <c r="CV831" s="352"/>
      <c r="CW831" s="298"/>
      <c r="CX831" s="297">
        <v>94</v>
      </c>
      <c r="CY831" s="284">
        <v>767</v>
      </c>
      <c r="CZ831" s="352">
        <v>2</v>
      </c>
      <c r="DA831" s="352">
        <v>3</v>
      </c>
      <c r="DB831" s="298">
        <v>1</v>
      </c>
      <c r="DC831" s="297"/>
      <c r="DD831" s="284"/>
      <c r="DE831" s="352"/>
      <c r="DF831" s="352"/>
      <c r="DG831" s="298"/>
      <c r="DH831" s="297">
        <v>2</v>
      </c>
      <c r="DI831" s="289">
        <v>1.33656638860702</v>
      </c>
      <c r="DP831" s="165"/>
      <c r="DQ831" s="165"/>
      <c r="DR831" s="165"/>
      <c r="ED831" s="165"/>
      <c r="EE831" s="165"/>
      <c r="EF831" s="165"/>
      <c r="EG831" s="165"/>
      <c r="EH831" s="166"/>
      <c r="EI831" s="165"/>
      <c r="EJ831" s="164"/>
      <c r="EK831" s="164"/>
      <c r="EL831" s="283"/>
      <c r="EM831" s="283"/>
      <c r="EN831" s="283"/>
      <c r="EO831" s="283"/>
      <c r="EP831" s="283"/>
      <c r="EQ831" s="283"/>
      <c r="ER831" s="165"/>
      <c r="ES831" s="166"/>
      <c r="ET831" s="166"/>
      <c r="EU831" s="166"/>
      <c r="EV831" s="166"/>
      <c r="EW831" s="166"/>
      <c r="EX831" s="289"/>
    </row>
    <row r="832" spans="1:154" ht="13" customHeight="1">
      <c r="A832" s="160" t="s">
        <v>29</v>
      </c>
      <c r="B832" s="160">
        <v>10843</v>
      </c>
      <c r="C832" s="160">
        <v>19918</v>
      </c>
      <c r="D832" s="160">
        <v>662139</v>
      </c>
      <c r="E832" s="160" t="s">
        <v>470</v>
      </c>
      <c r="G832" s="175"/>
      <c r="H832" s="162" t="s">
        <v>1931</v>
      </c>
      <c r="I832" s="162" t="s">
        <v>1752</v>
      </c>
      <c r="J832" s="161">
        <v>27</v>
      </c>
      <c r="K832" s="161">
        <v>8</v>
      </c>
      <c r="L832" s="161" t="s">
        <v>46</v>
      </c>
      <c r="Z832" s="163">
        <v>136</v>
      </c>
      <c r="AA832" s="163">
        <v>513</v>
      </c>
      <c r="AB832" s="163">
        <v>459</v>
      </c>
      <c r="AC832" s="163">
        <v>98</v>
      </c>
      <c r="AD832" s="163">
        <v>52</v>
      </c>
      <c r="AE832" s="163">
        <v>21</v>
      </c>
      <c r="AF832" s="163">
        <v>7</v>
      </c>
      <c r="AG832" s="163">
        <v>18</v>
      </c>
      <c r="AH832" s="163">
        <v>73</v>
      </c>
      <c r="AI832" s="163">
        <v>58</v>
      </c>
      <c r="AJ832" s="163">
        <v>10</v>
      </c>
      <c r="AK832" s="163">
        <v>2</v>
      </c>
      <c r="AL832" s="163">
        <v>48</v>
      </c>
      <c r="AM832" s="163">
        <v>1</v>
      </c>
      <c r="AN832" s="163">
        <v>137</v>
      </c>
      <c r="AO832" s="163">
        <v>4</v>
      </c>
      <c r="AP832" s="163">
        <v>1</v>
      </c>
      <c r="AQ832" s="163">
        <v>1</v>
      </c>
      <c r="AR832" s="163">
        <v>2</v>
      </c>
      <c r="AS832" s="283">
        <v>9.3567251000000004E-2</v>
      </c>
      <c r="AT832" s="283">
        <v>0.26705653000000001</v>
      </c>
      <c r="AU832" s="283">
        <v>0.51543209999999995</v>
      </c>
      <c r="AV832" s="283">
        <v>0.23148147999999999</v>
      </c>
      <c r="AW832" s="283">
        <v>6.1728400000000003E-2</v>
      </c>
      <c r="AX832" s="283">
        <v>0.33333332999999998</v>
      </c>
      <c r="AY832" s="363">
        <v>110.16200000000001</v>
      </c>
      <c r="AZ832" s="283">
        <v>0.11365854</v>
      </c>
      <c r="BA832" s="283">
        <v>0.32165605000000003</v>
      </c>
      <c r="BB832" s="283">
        <v>0.14968152800000001</v>
      </c>
      <c r="BC832" s="283">
        <v>0.52866241999999997</v>
      </c>
      <c r="BD832" s="164">
        <v>0.26229508099999999</v>
      </c>
      <c r="BE832" s="164">
        <v>0.21350762500000001</v>
      </c>
      <c r="BF832" s="164">
        <v>0.29296875</v>
      </c>
      <c r="BG832" s="164">
        <v>0.407407407</v>
      </c>
      <c r="BH832" s="164">
        <v>0.700376157</v>
      </c>
      <c r="BI832" s="164">
        <v>0.19389978199999999</v>
      </c>
      <c r="BJ832" s="165">
        <v>125.271487302279</v>
      </c>
      <c r="BK832" s="164">
        <v>0.30427513442160797</v>
      </c>
      <c r="BL832" s="165">
        <v>-2.4376897561184498</v>
      </c>
      <c r="BM832" s="165">
        <v>57.572060990072004</v>
      </c>
      <c r="BN832" s="165">
        <v>99.172029607696501</v>
      </c>
      <c r="BO832" s="165">
        <v>2.1812700302307602</v>
      </c>
      <c r="BP832" s="165">
        <v>1.5945924744009901</v>
      </c>
      <c r="BQ832" s="165">
        <v>31.9860242276166</v>
      </c>
      <c r="BR832" s="165">
        <v>1.1085907844074501</v>
      </c>
      <c r="BS832" s="289">
        <v>3.3034439607489601</v>
      </c>
      <c r="BT832" s="297"/>
      <c r="BU832" s="284"/>
      <c r="BV832" s="298"/>
      <c r="BW832" s="297"/>
      <c r="BX832" s="297"/>
      <c r="BY832" s="297"/>
      <c r="BZ832" s="297"/>
      <c r="CA832" s="284"/>
      <c r="CB832" s="298"/>
      <c r="CC832" s="297"/>
      <c r="CD832" s="284"/>
      <c r="CE832" s="352"/>
      <c r="CF832" s="298"/>
      <c r="CG832" s="297"/>
      <c r="CH832" s="284"/>
      <c r="CI832" s="352"/>
      <c r="CJ832" s="298"/>
      <c r="CK832" s="297"/>
      <c r="CL832" s="284"/>
      <c r="CM832" s="352"/>
      <c r="CN832" s="298"/>
      <c r="CO832" s="297"/>
      <c r="CP832" s="284"/>
      <c r="CQ832" s="352"/>
      <c r="CR832" s="298"/>
      <c r="CS832" s="297">
        <v>67</v>
      </c>
      <c r="CT832" s="284">
        <v>404.1</v>
      </c>
      <c r="CU832" s="352">
        <v>12</v>
      </c>
      <c r="CV832" s="352">
        <v>10</v>
      </c>
      <c r="CW832" s="298">
        <v>-1</v>
      </c>
      <c r="CX832" s="297">
        <v>94</v>
      </c>
      <c r="CY832" s="284">
        <v>672</v>
      </c>
      <c r="CZ832" s="352">
        <v>16</v>
      </c>
      <c r="DA832" s="352">
        <v>5</v>
      </c>
      <c r="DB832" s="298">
        <v>3</v>
      </c>
      <c r="DC832" s="297">
        <v>1</v>
      </c>
      <c r="DD832" s="284">
        <v>9</v>
      </c>
      <c r="DE832" s="352">
        <v>0</v>
      </c>
      <c r="DF832" s="352">
        <v>0</v>
      </c>
      <c r="DG832" s="298">
        <v>0</v>
      </c>
      <c r="DH832" s="297">
        <v>28</v>
      </c>
      <c r="DI832" s="289">
        <v>13.7607117295265</v>
      </c>
      <c r="DP832" s="165"/>
      <c r="DQ832" s="165"/>
      <c r="DR832" s="165"/>
      <c r="ED832" s="165"/>
      <c r="EE832" s="165"/>
      <c r="EF832" s="165"/>
      <c r="EG832" s="165"/>
      <c r="EH832" s="166"/>
      <c r="EI832" s="165"/>
      <c r="EJ832" s="164"/>
      <c r="EK832" s="164"/>
      <c r="EL832" s="283"/>
      <c r="EM832" s="283"/>
      <c r="EN832" s="283"/>
      <c r="EO832" s="283"/>
      <c r="EP832" s="283"/>
      <c r="EQ832" s="283"/>
      <c r="ER832" s="165"/>
      <c r="ES832" s="166"/>
      <c r="ET832" s="166"/>
      <c r="EU832" s="166"/>
      <c r="EV832" s="166"/>
      <c r="EW832" s="166"/>
      <c r="EX832" s="289"/>
    </row>
    <row r="833" spans="1:154" ht="13" customHeight="1">
      <c r="A833" s="160" t="s">
        <v>29</v>
      </c>
      <c r="B833" s="160">
        <v>10195</v>
      </c>
      <c r="C833" s="160">
        <v>13675</v>
      </c>
      <c r="D833" s="160">
        <v>621438</v>
      </c>
      <c r="E833" s="160" t="s">
        <v>345</v>
      </c>
      <c r="G833" s="175"/>
      <c r="H833" s="162" t="s">
        <v>288</v>
      </c>
      <c r="I833" s="162" t="s">
        <v>1917</v>
      </c>
      <c r="J833" s="161">
        <v>30</v>
      </c>
      <c r="K833" s="161">
        <v>9</v>
      </c>
      <c r="L833" s="161" t="s">
        <v>837</v>
      </c>
      <c r="Z833" s="163">
        <v>130</v>
      </c>
      <c r="AA833" s="163">
        <v>345</v>
      </c>
      <c r="AB833" s="163">
        <v>319</v>
      </c>
      <c r="AC833" s="163">
        <v>79</v>
      </c>
      <c r="AD833" s="163">
        <v>47</v>
      </c>
      <c r="AE833" s="163">
        <v>22</v>
      </c>
      <c r="AF833" s="163">
        <v>3</v>
      </c>
      <c r="AG833" s="163">
        <v>7</v>
      </c>
      <c r="AH833" s="163">
        <v>47</v>
      </c>
      <c r="AI833" s="163">
        <v>35</v>
      </c>
      <c r="AJ833" s="163">
        <v>11</v>
      </c>
      <c r="AK833" s="163">
        <v>2</v>
      </c>
      <c r="AL833" s="163">
        <v>19</v>
      </c>
      <c r="AM833" s="163">
        <v>1</v>
      </c>
      <c r="AN833" s="163">
        <v>80</v>
      </c>
      <c r="AO833" s="163">
        <v>5</v>
      </c>
      <c r="AP833" s="163">
        <v>1</v>
      </c>
      <c r="AQ833" s="163">
        <v>1</v>
      </c>
      <c r="AR833" s="163">
        <v>4</v>
      </c>
      <c r="AS833" s="283">
        <v>5.5072463000000002E-2</v>
      </c>
      <c r="AT833" s="283">
        <v>0.231884057</v>
      </c>
      <c r="AU833" s="283">
        <v>0.46473028999999999</v>
      </c>
      <c r="AV833" s="283">
        <v>0.21991701</v>
      </c>
      <c r="AW833" s="283">
        <v>7.0539420000000005E-2</v>
      </c>
      <c r="AX833" s="283">
        <v>0.34854772000000001</v>
      </c>
      <c r="AY833" s="363">
        <v>110.72</v>
      </c>
      <c r="AZ833" s="283">
        <v>0.10279667000000001</v>
      </c>
      <c r="BA833" s="283">
        <v>0.379746835</v>
      </c>
      <c r="BB833" s="283">
        <v>0.21940928200000001</v>
      </c>
      <c r="BC833" s="283">
        <v>0.40084388100000001</v>
      </c>
      <c r="BD833" s="164">
        <v>0.30901287500000002</v>
      </c>
      <c r="BE833" s="164">
        <v>0.247648902</v>
      </c>
      <c r="BF833" s="164">
        <v>0.29941860399999998</v>
      </c>
      <c r="BG833" s="164">
        <v>0.40125391799999999</v>
      </c>
      <c r="BH833" s="164">
        <v>0.70067252199999996</v>
      </c>
      <c r="BI833" s="164">
        <v>0.15360501600000001</v>
      </c>
      <c r="BJ833" s="165">
        <v>97.790427388506203</v>
      </c>
      <c r="BK833" s="164">
        <v>0.30367502422443898</v>
      </c>
      <c r="BL833" s="165">
        <v>-1.8060187093251301</v>
      </c>
      <c r="BM833" s="165">
        <v>38.551416003025203</v>
      </c>
      <c r="BN833" s="165">
        <v>97.574321647035404</v>
      </c>
      <c r="BO833" s="165">
        <v>-0.52111850096564905</v>
      </c>
      <c r="BP833" s="165">
        <v>0.53312495350837696</v>
      </c>
      <c r="BQ833" s="165">
        <v>11.399161044621</v>
      </c>
      <c r="BR833" s="165">
        <v>-0.46759737946921898</v>
      </c>
      <c r="BS833" s="289">
        <v>1.17727947188715</v>
      </c>
      <c r="BT833" s="297"/>
      <c r="BU833" s="284"/>
      <c r="BV833" s="298"/>
      <c r="BW833" s="297"/>
      <c r="BX833" s="297"/>
      <c r="BY833" s="297"/>
      <c r="BZ833" s="297"/>
      <c r="CA833" s="284"/>
      <c r="CB833" s="298"/>
      <c r="CC833" s="297"/>
      <c r="CD833" s="284"/>
      <c r="CE833" s="352"/>
      <c r="CF833" s="298"/>
      <c r="CG833" s="297"/>
      <c r="CH833" s="284"/>
      <c r="CI833" s="352"/>
      <c r="CJ833" s="298"/>
      <c r="CK833" s="297"/>
      <c r="CL833" s="284"/>
      <c r="CM833" s="352"/>
      <c r="CN833" s="298"/>
      <c r="CO833" s="297"/>
      <c r="CP833" s="284"/>
      <c r="CQ833" s="352"/>
      <c r="CR833" s="298"/>
      <c r="CS833" s="297">
        <v>21</v>
      </c>
      <c r="CT833" s="284">
        <v>120.1</v>
      </c>
      <c r="CU833" s="352">
        <v>0</v>
      </c>
      <c r="CV833" s="352">
        <v>0</v>
      </c>
      <c r="CW833" s="298">
        <v>0</v>
      </c>
      <c r="CX833" s="297">
        <v>42</v>
      </c>
      <c r="CY833" s="284">
        <v>265</v>
      </c>
      <c r="CZ833" s="352">
        <v>0</v>
      </c>
      <c r="DA833" s="352">
        <v>1</v>
      </c>
      <c r="DB833" s="298">
        <v>0</v>
      </c>
      <c r="DC833" s="297">
        <v>67</v>
      </c>
      <c r="DD833" s="284">
        <v>343</v>
      </c>
      <c r="DE833" s="352">
        <v>8</v>
      </c>
      <c r="DF833" s="352">
        <v>3</v>
      </c>
      <c r="DG833" s="298">
        <v>-1</v>
      </c>
      <c r="DH833" s="297">
        <v>8</v>
      </c>
      <c r="DI833" s="289">
        <v>0.39422011375427202</v>
      </c>
      <c r="DP833" s="165"/>
      <c r="DQ833" s="165"/>
      <c r="DR833" s="165"/>
      <c r="ED833" s="165"/>
      <c r="EE833" s="165"/>
      <c r="EF833" s="165"/>
      <c r="EG833" s="165"/>
      <c r="EH833" s="166"/>
      <c r="EI833" s="165"/>
      <c r="EJ833" s="164"/>
      <c r="EK833" s="164"/>
      <c r="EL833" s="283"/>
      <c r="EM833" s="283"/>
      <c r="EN833" s="283"/>
      <c r="EO833" s="283"/>
      <c r="EP833" s="283"/>
      <c r="EQ833" s="283"/>
      <c r="ER833" s="165"/>
      <c r="ES833" s="166"/>
      <c r="ET833" s="166"/>
      <c r="EU833" s="166"/>
      <c r="EV833" s="166"/>
      <c r="EW833" s="166"/>
      <c r="EX833" s="289"/>
    </row>
    <row r="834" spans="1:154" ht="13" customHeight="1">
      <c r="A834" s="160" t="s">
        <v>29</v>
      </c>
      <c r="B834" s="160">
        <v>11124</v>
      </c>
      <c r="C834" s="160">
        <v>17128</v>
      </c>
      <c r="D834" s="160">
        <v>657656</v>
      </c>
      <c r="E834" s="160" t="s">
        <v>3331</v>
      </c>
      <c r="G834" s="175"/>
      <c r="H834" s="168" t="s">
        <v>1163</v>
      </c>
      <c r="I834" s="169" t="s">
        <v>3376</v>
      </c>
      <c r="J834" s="170">
        <v>29</v>
      </c>
      <c r="K834" s="161">
        <v>9</v>
      </c>
      <c r="L834" s="161" t="s">
        <v>837</v>
      </c>
      <c r="Z834" s="163">
        <v>98</v>
      </c>
      <c r="AA834" s="163">
        <v>309</v>
      </c>
      <c r="AB834" s="163">
        <v>286</v>
      </c>
      <c r="AC834" s="163">
        <v>74</v>
      </c>
      <c r="AD834" s="163">
        <v>46</v>
      </c>
      <c r="AE834" s="163">
        <v>16</v>
      </c>
      <c r="AF834" s="163">
        <v>1</v>
      </c>
      <c r="AG834" s="163">
        <v>11</v>
      </c>
      <c r="AH834" s="163">
        <v>35</v>
      </c>
      <c r="AI834" s="163">
        <v>33</v>
      </c>
      <c r="AJ834" s="163">
        <v>8</v>
      </c>
      <c r="AK834" s="163">
        <v>3</v>
      </c>
      <c r="AL834" s="163">
        <v>15</v>
      </c>
      <c r="AM834" s="163">
        <v>0</v>
      </c>
      <c r="AN834" s="163">
        <v>96</v>
      </c>
      <c r="AO834" s="163">
        <v>7</v>
      </c>
      <c r="AP834" s="163">
        <v>1</v>
      </c>
      <c r="AQ834" s="163">
        <v>0</v>
      </c>
      <c r="AR834" s="163">
        <v>5</v>
      </c>
      <c r="AS834" s="283">
        <v>4.8543689000000001E-2</v>
      </c>
      <c r="AT834" s="283">
        <v>0.31067961100000002</v>
      </c>
      <c r="AU834" s="283">
        <v>0.43455496999999998</v>
      </c>
      <c r="AV834" s="283">
        <v>0.2513089</v>
      </c>
      <c r="AW834" s="283">
        <v>0.12041884999999999</v>
      </c>
      <c r="AX834" s="283">
        <v>0.40314136</v>
      </c>
      <c r="AY834" s="363">
        <v>110.729</v>
      </c>
      <c r="AZ834" s="283">
        <v>0.15338983</v>
      </c>
      <c r="BA834" s="283">
        <v>0.38743455399999999</v>
      </c>
      <c r="BB834" s="283">
        <v>0.24083769599999999</v>
      </c>
      <c r="BC834" s="283">
        <v>0.37172774800000002</v>
      </c>
      <c r="BD834" s="164">
        <v>0.35</v>
      </c>
      <c r="BE834" s="164">
        <v>0.25874125799999997</v>
      </c>
      <c r="BF834" s="164">
        <v>0.31067961100000002</v>
      </c>
      <c r="BG834" s="164">
        <v>0.43706293699999998</v>
      </c>
      <c r="BH834" s="164">
        <v>0.74774254799999995</v>
      </c>
      <c r="BI834" s="164">
        <v>0.17832167900000001</v>
      </c>
      <c r="BJ834" s="165">
        <v>113.723713532028</v>
      </c>
      <c r="BK834" s="164">
        <v>0.32408985736686402</v>
      </c>
      <c r="BL834" s="165">
        <v>3.4596426958836202</v>
      </c>
      <c r="BM834" s="165">
        <v>39.605866829553896</v>
      </c>
      <c r="BN834" s="165">
        <v>107.602591172484</v>
      </c>
      <c r="BO834" s="165">
        <v>-0.37281385223937402</v>
      </c>
      <c r="BP834" s="165">
        <v>-0.74609704315662295</v>
      </c>
      <c r="BQ834" s="165">
        <v>8.8751426622423892</v>
      </c>
      <c r="BR834" s="165">
        <v>2.2749413574732502</v>
      </c>
      <c r="BS834" s="289">
        <v>0.91660458391876698</v>
      </c>
      <c r="BT834" s="297"/>
      <c r="BU834" s="284"/>
      <c r="BV834" s="298"/>
      <c r="BW834" s="297"/>
      <c r="BX834" s="297"/>
      <c r="BY834" s="297"/>
      <c r="BZ834" s="297"/>
      <c r="CA834" s="284"/>
      <c r="CB834" s="298"/>
      <c r="CC834" s="297"/>
      <c r="CD834" s="284"/>
      <c r="CE834" s="352"/>
      <c r="CF834" s="298"/>
      <c r="CG834" s="297"/>
      <c r="CH834" s="284"/>
      <c r="CI834" s="352"/>
      <c r="CJ834" s="298"/>
      <c r="CK834" s="297"/>
      <c r="CL834" s="284"/>
      <c r="CM834" s="352"/>
      <c r="CN834" s="298"/>
      <c r="CO834" s="297"/>
      <c r="CP834" s="284"/>
      <c r="CQ834" s="352"/>
      <c r="CR834" s="298"/>
      <c r="CS834" s="297">
        <v>23</v>
      </c>
      <c r="CT834" s="284">
        <v>183</v>
      </c>
      <c r="CU834" s="352">
        <v>3</v>
      </c>
      <c r="CV834" s="352">
        <v>0</v>
      </c>
      <c r="CW834" s="298">
        <v>1</v>
      </c>
      <c r="CX834" s="297">
        <v>14</v>
      </c>
      <c r="CY834" s="284">
        <v>77</v>
      </c>
      <c r="CZ834" s="352">
        <v>-3</v>
      </c>
      <c r="DA834" s="352">
        <v>-4</v>
      </c>
      <c r="DB834" s="298">
        <v>1</v>
      </c>
      <c r="DC834" s="297">
        <v>67</v>
      </c>
      <c r="DD834" s="284">
        <v>388.1</v>
      </c>
      <c r="DE834" s="352">
        <v>2</v>
      </c>
      <c r="DF834" s="352">
        <v>-3</v>
      </c>
      <c r="DG834" s="298">
        <v>2</v>
      </c>
      <c r="DH834" s="297">
        <v>2</v>
      </c>
      <c r="DI834" s="289">
        <v>-3.68451476097106</v>
      </c>
      <c r="DP834" s="165"/>
      <c r="DQ834" s="165"/>
      <c r="DR834" s="165"/>
      <c r="ED834" s="165"/>
      <c r="EE834" s="165"/>
      <c r="EF834" s="165"/>
      <c r="EG834" s="165"/>
      <c r="EH834" s="166"/>
      <c r="EI834" s="165"/>
      <c r="EJ834" s="164"/>
      <c r="EK834" s="164"/>
      <c r="EL834" s="283"/>
      <c r="EM834" s="283"/>
      <c r="EN834" s="283"/>
      <c r="EO834" s="283"/>
      <c r="EP834" s="283"/>
      <c r="EQ834" s="283"/>
      <c r="ER834" s="165"/>
      <c r="ES834" s="166"/>
      <c r="ET834" s="166"/>
      <c r="EU834" s="166"/>
      <c r="EV834" s="166"/>
      <c r="EW834" s="166"/>
      <c r="EX834" s="289"/>
    </row>
    <row r="835" spans="1:154" ht="13" customHeight="1">
      <c r="A835" s="160" t="s">
        <v>29</v>
      </c>
      <c r="B835" s="160">
        <v>9558</v>
      </c>
      <c r="C835" s="160">
        <v>15429</v>
      </c>
      <c r="D835" s="160">
        <v>592178</v>
      </c>
      <c r="E835" s="160" t="s">
        <v>246</v>
      </c>
      <c r="G835" s="175"/>
      <c r="H835" s="168" t="s">
        <v>787</v>
      </c>
      <c r="I835" s="169" t="s">
        <v>431</v>
      </c>
      <c r="J835" s="170">
        <v>32</v>
      </c>
      <c r="K835" s="161">
        <v>9</v>
      </c>
      <c r="L835" s="161" t="s">
        <v>837</v>
      </c>
      <c r="Z835" s="163">
        <v>37</v>
      </c>
      <c r="AA835" s="163">
        <v>155</v>
      </c>
      <c r="AB835" s="163">
        <v>133</v>
      </c>
      <c r="AC835" s="163">
        <v>29</v>
      </c>
      <c r="AD835" s="163">
        <v>22</v>
      </c>
      <c r="AE835" s="163">
        <v>5</v>
      </c>
      <c r="AF835" s="163">
        <v>0</v>
      </c>
      <c r="AG835" s="163">
        <v>2</v>
      </c>
      <c r="AH835" s="163">
        <v>9</v>
      </c>
      <c r="AI835" s="163">
        <v>15</v>
      </c>
      <c r="AJ835" s="163">
        <v>0</v>
      </c>
      <c r="AK835" s="163">
        <v>0</v>
      </c>
      <c r="AL835" s="163">
        <v>13</v>
      </c>
      <c r="AM835" s="163">
        <v>0</v>
      </c>
      <c r="AN835" s="163">
        <v>48</v>
      </c>
      <c r="AO835" s="163">
        <v>8</v>
      </c>
      <c r="AP835" s="163">
        <v>1</v>
      </c>
      <c r="AQ835" s="163">
        <v>0</v>
      </c>
      <c r="AR835" s="163">
        <v>6</v>
      </c>
      <c r="AS835" s="283">
        <v>8.3870967000000005E-2</v>
      </c>
      <c r="AT835" s="283">
        <v>0.30967741900000001</v>
      </c>
      <c r="AU835" s="283">
        <v>0.5</v>
      </c>
      <c r="AV835" s="283">
        <v>0.18604651</v>
      </c>
      <c r="AW835" s="283">
        <v>4.6511629999999998E-2</v>
      </c>
      <c r="AX835" s="283">
        <v>0.30232557999999998</v>
      </c>
      <c r="AY835" s="363">
        <v>107.276</v>
      </c>
      <c r="AZ835" s="283">
        <v>0.16282895</v>
      </c>
      <c r="BA835" s="283">
        <v>0.37209302300000002</v>
      </c>
      <c r="BB835" s="283">
        <v>0.24418604599999999</v>
      </c>
      <c r="BC835" s="283">
        <v>0.38372093000000002</v>
      </c>
      <c r="BD835" s="164">
        <v>0.321428571</v>
      </c>
      <c r="BE835" s="164">
        <v>0.21804511200000001</v>
      </c>
      <c r="BF835" s="164">
        <v>0.322580645</v>
      </c>
      <c r="BG835" s="164">
        <v>0.300751879</v>
      </c>
      <c r="BH835" s="164">
        <v>0.62333252400000005</v>
      </c>
      <c r="BI835" s="164">
        <v>8.2706767E-2</v>
      </c>
      <c r="BJ835" s="165">
        <v>52.654075390686401</v>
      </c>
      <c r="BK835" s="164">
        <v>0.28702789698877601</v>
      </c>
      <c r="BL835" s="165">
        <v>-2.8881848949353301</v>
      </c>
      <c r="BM835" s="165">
        <v>15.2434162077148</v>
      </c>
      <c r="BN835" s="165">
        <v>69.750967567473495</v>
      </c>
      <c r="BO835" s="165">
        <v>-0.58843478884422995</v>
      </c>
      <c r="BP835" s="165">
        <v>-0.59210101515054703</v>
      </c>
      <c r="BQ835" s="165">
        <v>-7.3980628767862102</v>
      </c>
      <c r="BR835" s="165">
        <v>-6.1987642395655698</v>
      </c>
      <c r="BS835" s="289">
        <v>-0.764055137257725</v>
      </c>
      <c r="BT835" s="297"/>
      <c r="BU835" s="284"/>
      <c r="BV835" s="298"/>
      <c r="BW835" s="297"/>
      <c r="BX835" s="297"/>
      <c r="BY835" s="297"/>
      <c r="BZ835" s="297"/>
      <c r="CA835" s="284"/>
      <c r="CB835" s="298"/>
      <c r="CC835" s="297">
        <v>10</v>
      </c>
      <c r="CD835" s="284">
        <v>79</v>
      </c>
      <c r="CE835" s="352">
        <v>-1</v>
      </c>
      <c r="CF835" s="298">
        <v>-2</v>
      </c>
      <c r="CG835" s="297"/>
      <c r="CH835" s="284"/>
      <c r="CI835" s="352"/>
      <c r="CJ835" s="298"/>
      <c r="CK835" s="297"/>
      <c r="CL835" s="284"/>
      <c r="CM835" s="352"/>
      <c r="CN835" s="298"/>
      <c r="CO835" s="297"/>
      <c r="CP835" s="284"/>
      <c r="CQ835" s="352"/>
      <c r="CR835" s="298"/>
      <c r="CS835" s="297"/>
      <c r="CT835" s="284"/>
      <c r="CU835" s="352"/>
      <c r="CV835" s="352"/>
      <c r="CW835" s="298"/>
      <c r="CX835" s="297"/>
      <c r="CY835" s="284"/>
      <c r="CZ835" s="352"/>
      <c r="DA835" s="352"/>
      <c r="DB835" s="298"/>
      <c r="DC835" s="297">
        <v>12</v>
      </c>
      <c r="DD835" s="284">
        <v>90</v>
      </c>
      <c r="DE835" s="352">
        <v>-2</v>
      </c>
      <c r="DF835" s="352">
        <v>-2</v>
      </c>
      <c r="DG835" s="298">
        <v>-1</v>
      </c>
      <c r="DH835" s="297">
        <v>-3</v>
      </c>
      <c r="DI835" s="289">
        <v>-6.3536274433135898</v>
      </c>
      <c r="DP835" s="165"/>
      <c r="DQ835" s="165"/>
      <c r="DR835" s="165"/>
      <c r="ED835" s="165"/>
      <c r="EE835" s="165"/>
      <c r="EF835" s="165"/>
      <c r="EG835" s="165"/>
      <c r="EH835" s="166"/>
      <c r="EI835" s="165"/>
      <c r="EJ835" s="164"/>
      <c r="EK835" s="164"/>
      <c r="EL835" s="283"/>
      <c r="EM835" s="283"/>
      <c r="EN835" s="283"/>
      <c r="EO835" s="283"/>
      <c r="EP835" s="283"/>
      <c r="EQ835" s="283"/>
      <c r="ER835" s="165"/>
      <c r="ES835" s="166"/>
      <c r="ET835" s="166"/>
      <c r="EU835" s="166"/>
      <c r="EV835" s="166"/>
      <c r="EW835" s="166"/>
      <c r="EX835" s="289"/>
    </row>
    <row r="836" spans="1:154" ht="13" customHeight="1">
      <c r="A836" s="160" t="s">
        <v>29</v>
      </c>
      <c r="B836" s="160">
        <v>10439</v>
      </c>
      <c r="C836" s="160">
        <v>17484</v>
      </c>
      <c r="D836" s="160">
        <v>650391</v>
      </c>
      <c r="E836" s="160" t="s">
        <v>3331</v>
      </c>
      <c r="G836" s="175"/>
      <c r="H836" s="168" t="s">
        <v>3378</v>
      </c>
      <c r="I836" s="169" t="s">
        <v>841</v>
      </c>
      <c r="J836" s="170">
        <v>27</v>
      </c>
      <c r="K836" s="161">
        <v>9</v>
      </c>
      <c r="L836" s="161" t="s">
        <v>837</v>
      </c>
      <c r="Z836" s="163">
        <v>98</v>
      </c>
      <c r="AA836" s="163">
        <v>349</v>
      </c>
      <c r="AB836" s="163">
        <v>324</v>
      </c>
      <c r="AC836" s="163">
        <v>77</v>
      </c>
      <c r="AD836" s="163">
        <v>57</v>
      </c>
      <c r="AE836" s="163">
        <v>14</v>
      </c>
      <c r="AF836" s="163">
        <v>0</v>
      </c>
      <c r="AG836" s="163">
        <v>6</v>
      </c>
      <c r="AH836" s="163">
        <v>25</v>
      </c>
      <c r="AI836" s="163">
        <v>23</v>
      </c>
      <c r="AJ836" s="163">
        <v>3</v>
      </c>
      <c r="AK836" s="163">
        <v>0</v>
      </c>
      <c r="AL836" s="163">
        <v>22</v>
      </c>
      <c r="AM836" s="163">
        <v>1</v>
      </c>
      <c r="AN836" s="163">
        <v>70</v>
      </c>
      <c r="AO836" s="163">
        <v>2</v>
      </c>
      <c r="AP836" s="163">
        <v>1</v>
      </c>
      <c r="AQ836" s="163">
        <v>0</v>
      </c>
      <c r="AR836" s="163">
        <v>13</v>
      </c>
      <c r="AS836" s="283">
        <v>6.3037249000000004E-2</v>
      </c>
      <c r="AT836" s="283">
        <v>0.20057306499999999</v>
      </c>
      <c r="AU836" s="283">
        <v>0.40392157000000001</v>
      </c>
      <c r="AV836" s="283">
        <v>0.18039216</v>
      </c>
      <c r="AW836" s="283">
        <v>7.843137E-2</v>
      </c>
      <c r="AX836" s="283">
        <v>0.49019607999999998</v>
      </c>
      <c r="AY836" s="363">
        <v>112.25</v>
      </c>
      <c r="AZ836" s="283">
        <v>0.1156406</v>
      </c>
      <c r="BA836" s="283">
        <v>0.56078431299999998</v>
      </c>
      <c r="BB836" s="283">
        <v>0.15294117600000001</v>
      </c>
      <c r="BC836" s="283">
        <v>0.28627450900000001</v>
      </c>
      <c r="BD836" s="164">
        <v>0.28514056199999999</v>
      </c>
      <c r="BE836" s="164">
        <v>0.23765432</v>
      </c>
      <c r="BF836" s="164">
        <v>0.28939828000000001</v>
      </c>
      <c r="BG836" s="164">
        <v>0.33641975299999999</v>
      </c>
      <c r="BH836" s="164">
        <v>0.62581803300000005</v>
      </c>
      <c r="BI836" s="164">
        <v>9.8765433E-2</v>
      </c>
      <c r="BJ836" s="165">
        <v>63.808697431343298</v>
      </c>
      <c r="BK836" s="164">
        <v>0.27594698914166099</v>
      </c>
      <c r="BL836" s="165">
        <v>-9.6101795617503001</v>
      </c>
      <c r="BM836" s="165">
        <v>31.215167437120002</v>
      </c>
      <c r="BN836" s="165">
        <v>78.298344192116801</v>
      </c>
      <c r="BO836" s="165">
        <v>-0.72028089365771897</v>
      </c>
      <c r="BP836" s="165">
        <v>-2.5174546390771799</v>
      </c>
      <c r="BQ836" s="165">
        <v>-8.8967936568439807</v>
      </c>
      <c r="BR836" s="165">
        <v>-11.183558817581501</v>
      </c>
      <c r="BS836" s="289">
        <v>-0.91884064948452404</v>
      </c>
      <c r="BT836" s="297"/>
      <c r="BU836" s="284"/>
      <c r="BV836" s="298"/>
      <c r="BW836" s="297"/>
      <c r="BX836" s="297"/>
      <c r="BY836" s="297"/>
      <c r="BZ836" s="297"/>
      <c r="CA836" s="284"/>
      <c r="CB836" s="298"/>
      <c r="CC836" s="297"/>
      <c r="CD836" s="284"/>
      <c r="CE836" s="352"/>
      <c r="CF836" s="298"/>
      <c r="CG836" s="297"/>
      <c r="CH836" s="284"/>
      <c r="CI836" s="352"/>
      <c r="CJ836" s="298"/>
      <c r="CK836" s="297"/>
      <c r="CL836" s="284"/>
      <c r="CM836" s="352"/>
      <c r="CN836" s="298"/>
      <c r="CO836" s="297"/>
      <c r="CP836" s="284"/>
      <c r="CQ836" s="352"/>
      <c r="CR836" s="298"/>
      <c r="CS836" s="297"/>
      <c r="CT836" s="284"/>
      <c r="CU836" s="352"/>
      <c r="CV836" s="352"/>
      <c r="CW836" s="298"/>
      <c r="CX836" s="297"/>
      <c r="CY836" s="284"/>
      <c r="CZ836" s="352"/>
      <c r="DA836" s="352"/>
      <c r="DB836" s="298"/>
      <c r="DC836" s="297">
        <v>1</v>
      </c>
      <c r="DD836" s="284">
        <v>8</v>
      </c>
      <c r="DE836" s="352">
        <v>0</v>
      </c>
      <c r="DF836" s="352">
        <v>0</v>
      </c>
      <c r="DG836" s="298">
        <v>0</v>
      </c>
      <c r="DH836" s="297">
        <v>0</v>
      </c>
      <c r="DI836" s="289">
        <v>-9.3579441532492602</v>
      </c>
      <c r="DP836" s="165"/>
      <c r="DQ836" s="165"/>
      <c r="DR836" s="165"/>
      <c r="ED836" s="165"/>
      <c r="EE836" s="165"/>
      <c r="EF836" s="165"/>
      <c r="EG836" s="165"/>
      <c r="EH836" s="166"/>
      <c r="EI836" s="165"/>
      <c r="EJ836" s="164"/>
      <c r="EK836" s="164"/>
      <c r="EL836" s="283"/>
      <c r="EM836" s="283"/>
      <c r="EN836" s="283"/>
      <c r="EO836" s="283"/>
      <c r="EP836" s="283"/>
      <c r="EQ836" s="283"/>
      <c r="ER836" s="165"/>
      <c r="ES836" s="166"/>
      <c r="ET836" s="166"/>
      <c r="EU836" s="166"/>
      <c r="EV836" s="166"/>
      <c r="EW836" s="166"/>
      <c r="EX836" s="289"/>
    </row>
    <row r="837" spans="1:154" ht="13" customHeight="1">
      <c r="A837" s="171" t="s">
        <v>19</v>
      </c>
      <c r="B837" s="317"/>
      <c r="C837" s="317"/>
      <c r="D837" s="317"/>
      <c r="E837" s="171" cm="1">
        <f t="array" ref="E837">SUMPRODUCT(--($A838:$A$2539=A837),--(K838:$K$2539&gt;0))</f>
        <v>715</v>
      </c>
      <c r="F837" s="171"/>
      <c r="G837" s="190"/>
      <c r="H837" s="172"/>
      <c r="I837" s="172"/>
      <c r="J837" s="173"/>
      <c r="K837" s="174">
        <v>0</v>
      </c>
      <c r="L837" s="174"/>
      <c r="M837" s="185"/>
      <c r="N837" s="188"/>
      <c r="O837" s="174"/>
      <c r="P837" s="174"/>
      <c r="Q837" s="174"/>
      <c r="R837" s="174"/>
      <c r="S837" s="174"/>
      <c r="T837" s="174"/>
      <c r="U837" s="174"/>
      <c r="V837" s="174"/>
      <c r="W837" s="174"/>
      <c r="X837" s="174"/>
      <c r="Y837" s="185"/>
      <c r="Z837" s="364" cm="1">
        <f t="array" ref="Z837">SUMPRODUCT(--($A838:$A$2539=$A837),--(Z838:Z$2539))</f>
        <v>9167</v>
      </c>
      <c r="AA837" s="364" cm="1">
        <f t="array" ref="AA837">SUMPRODUCT(--($A838:$A$2539=$A837),--(AA838:AA$2539))</f>
        <v>28131</v>
      </c>
      <c r="AB837" s="364" cm="1">
        <f t="array" ref="AB837">SUMPRODUCT(--($A838:$A$2539=$A837),--(AB838:AB$2539))</f>
        <v>25390</v>
      </c>
      <c r="AC837" s="364" cm="1">
        <f t="array" ref="AC837">SUMPRODUCT(--($A838:$A$2539=$A837),--(AC838:AC$2539))</f>
        <v>5794</v>
      </c>
      <c r="AD837" s="364" cm="1">
        <f t="array" ref="AD837">SUMPRODUCT(--($A838:$A$2539=$A837),--(AD838:AD$2539))</f>
        <v>3876</v>
      </c>
      <c r="AE837" s="364" cm="1">
        <f t="array" ref="AE837">SUMPRODUCT(--($A838:$A$2539=$A837),--(AE838:AE$2539))</f>
        <v>1135</v>
      </c>
      <c r="AF837" s="364" cm="1">
        <f t="array" ref="AF837">SUMPRODUCT(--($A838:$A$2539=$A837),--(AF838:AF$2539))</f>
        <v>120</v>
      </c>
      <c r="AG837" s="364" cm="1">
        <f t="array" ref="AG837">SUMPRODUCT(--($A838:$A$2539=$A837),--(AG838:AG$2539))</f>
        <v>663</v>
      </c>
      <c r="AH837" s="364" cm="1">
        <f t="array" ref="AH837">SUMPRODUCT(--($A838:$A$2539=$A837),--(AH838:AH$2539))</f>
        <v>3053</v>
      </c>
      <c r="AI837" s="364" cm="1">
        <f t="array" ref="AI837">SUMPRODUCT(--($A838:$A$2539=$A837),--(AI838:AI$2539))</f>
        <v>2763</v>
      </c>
      <c r="AJ837" s="364" cm="1">
        <f t="array" ref="AJ837">SUMPRODUCT(--($A838:$A$2539=$A837),--(AJ838:AJ$2539))</f>
        <v>590</v>
      </c>
      <c r="AK837" s="364" cm="1">
        <f t="array" ref="AK837">SUMPRODUCT(--($A838:$A$2539=$A837),--(AK838:AK$2539))</f>
        <v>156</v>
      </c>
      <c r="AL837" s="364" cm="1">
        <f t="array" ref="AL837">SUMPRODUCT(--($A838:$A$2539=$A837),--(AL838:AL$2539))</f>
        <v>2136</v>
      </c>
      <c r="AM837" s="364" cm="1">
        <f t="array" ref="AM837">SUMPRODUCT(--($A838:$A$2539=$A837),--(AM838:AM$2539))</f>
        <v>36</v>
      </c>
      <c r="AN837" s="364" cm="1">
        <f t="array" ref="AN837">SUMPRODUCT(--($A838:$A$2539=$A837),--(AN838:AN$2539))</f>
        <v>7112</v>
      </c>
      <c r="AO837" s="364" cm="1">
        <f t="array" ref="AO837">SUMPRODUCT(--($A838:$A$2539=$A837),--(AO838:AO$2539))</f>
        <v>282</v>
      </c>
      <c r="AP837" s="364" cm="1">
        <f t="array" ref="AP837">SUMPRODUCT(--($A838:$A$2539=$A837),--(AP838:AP$2539))</f>
        <v>181</v>
      </c>
      <c r="AQ837" s="364" cm="1">
        <f t="array" ref="AQ837">SUMPRODUCT(--($A838:$A$2539=$A837),--(AQ838:AQ$2539))</f>
        <v>130</v>
      </c>
      <c r="AR837" s="364" cm="1">
        <f t="array" ref="AR837">SUMPRODUCT(--($A838:$A$2539=$A837),--(AR838:AR$2539))</f>
        <v>443</v>
      </c>
      <c r="AS837" s="365"/>
      <c r="AT837" s="365"/>
      <c r="AU837" s="365"/>
      <c r="AV837" s="365"/>
      <c r="AW837" s="365"/>
      <c r="AX837" s="365"/>
      <c r="AY837" s="366"/>
      <c r="AZ837" s="365"/>
      <c r="BA837" s="365"/>
      <c r="BB837" s="365"/>
      <c r="BC837" s="365"/>
      <c r="BD837" s="367"/>
      <c r="BE837" s="367">
        <f>AC837/AB837</f>
        <v>0.22820007877116974</v>
      </c>
      <c r="BF837" s="367">
        <f>(AC837+AL837+AM837+AO837)/(AA837-AP837-AQ837)</f>
        <v>0.29647735442127965</v>
      </c>
      <c r="BG837" s="367">
        <f>((AC837-AE837-AF837-AG837)+(AE837*2)+(AF837*3)+(AG837*4))/AB837</f>
        <v>0.36069318629381647</v>
      </c>
      <c r="BH837" s="367">
        <f>BF837+BG837</f>
        <v>0.65717054071509606</v>
      </c>
      <c r="BI837" s="367">
        <f>BG837+BH837</f>
        <v>1.0178637270089126</v>
      </c>
      <c r="BJ837" s="367"/>
      <c r="BK837" s="367"/>
      <c r="BL837" s="366"/>
      <c r="BM837" s="366"/>
      <c r="BN837" s="366"/>
      <c r="BO837" s="368"/>
      <c r="BP837" s="368"/>
      <c r="BQ837" s="366"/>
      <c r="BR837" s="369" cm="1">
        <f t="array" ref="BR837">SUMPRODUCT(--($A838:$A$2539=$A837),--(BR838:BR$2539))</f>
        <v>-505.3128639448372</v>
      </c>
      <c r="BS837" s="361" cm="1">
        <f t="array" ref="BS837">SUMPRODUCT(--($A838:$A$2539=$A837),--(BS838:BS$2539))</f>
        <v>29.484039977919576</v>
      </c>
      <c r="BT837" s="238"/>
      <c r="BU837" s="239"/>
      <c r="BV837" s="309"/>
      <c r="BW837" s="238"/>
      <c r="BX837" s="238"/>
      <c r="BY837" s="238"/>
      <c r="BZ837" s="238"/>
      <c r="CA837" s="239"/>
      <c r="CB837" s="309"/>
      <c r="CC837" s="238"/>
      <c r="CD837" s="239"/>
      <c r="CE837" s="353"/>
      <c r="CF837" s="309"/>
      <c r="CG837" s="238"/>
      <c r="CH837" s="239"/>
      <c r="CI837" s="353"/>
      <c r="CJ837" s="309"/>
      <c r="CK837" s="238"/>
      <c r="CL837" s="239"/>
      <c r="CM837" s="353"/>
      <c r="CN837" s="309"/>
      <c r="CO837" s="238"/>
      <c r="CP837" s="239"/>
      <c r="CQ837" s="353"/>
      <c r="CR837" s="309"/>
      <c r="CS837" s="299"/>
      <c r="CT837" s="300"/>
      <c r="CU837" s="356"/>
      <c r="CV837" s="356"/>
      <c r="CW837" s="301"/>
      <c r="CX837" s="299"/>
      <c r="CY837" s="300"/>
      <c r="CZ837" s="356"/>
      <c r="DA837" s="356"/>
      <c r="DB837" s="301"/>
      <c r="DC837" s="299"/>
      <c r="DD837" s="300"/>
      <c r="DE837" s="356"/>
      <c r="DF837" s="356"/>
      <c r="DG837" s="301"/>
      <c r="DH837" s="341" cm="1">
        <f t="array" ref="DH837">SUMPRODUCT(--($A838:$A$2539=$A837),--(DH838:DH$2539))</f>
        <v>-70</v>
      </c>
      <c r="DI837" s="361" cm="1">
        <f t="array" ref="DI837">SUMPRODUCT(--($A838:$A$2539=$A837),--(DI838:DI$2539))</f>
        <v>-146.16236308950434</v>
      </c>
      <c r="DJ837" s="364" cm="1">
        <f t="array" ref="DJ837">SUMPRODUCT(--($A838:$A$2539=$A837),--(DJ838:DJ$2539))</f>
        <v>9424</v>
      </c>
      <c r="DK837" s="364" cm="1">
        <f t="array" ref="DK837">SUMPRODUCT(--($A838:$A$2539=$A837),--(DK838:DK$2539))</f>
        <v>1470</v>
      </c>
      <c r="DL837" s="364" cm="1">
        <f t="array" ref="DL837">SUMPRODUCT(--($A838:$A$2539=$A837),--(DL838:DL$2539))</f>
        <v>3</v>
      </c>
      <c r="DM837" s="364" cm="1">
        <f t="array" ref="DM837">SUMPRODUCT(--($A838:$A$2539=$A837),--(DM838:DM$2539))</f>
        <v>811</v>
      </c>
      <c r="DN837" s="364" cm="1">
        <f t="array" ref="DN837">SUMPRODUCT(--($A838:$A$2539=$A837),--(DN838:DN$2539))</f>
        <v>883</v>
      </c>
      <c r="DO837" s="364" cm="1">
        <f t="array" ref="DO837">SUMPRODUCT(--($A838:$A$2539=$A837),--(DO838:DO$2539))</f>
        <v>252</v>
      </c>
      <c r="DP837" s="369" cm="1">
        <f t="array" ref="DP837">SUMPRODUCT(--($A838:$A$2539=$A837),--(DP838:DP$2539))</f>
        <v>16423.600000000137</v>
      </c>
      <c r="DQ837" s="369" cm="1">
        <f t="array" ref="DQ837">SUMPRODUCT(--($A838:$A$2539=$A837),--(DQ838:DQ$2539))</f>
        <v>7012.7999824359968</v>
      </c>
      <c r="DR837" s="369" cm="1">
        <f t="array" ref="DR837">SUMPRODUCT(--($A838:$A$2539=$A837),--(DR838:DR$2539))</f>
        <v>9378.5999881699663</v>
      </c>
      <c r="DS837" s="364" cm="1">
        <f t="array" ref="DS837">SUMPRODUCT(--($A838:$A$2539=$A837),--(DS838:DS$2539))</f>
        <v>70813</v>
      </c>
      <c r="DT837" s="364" cm="1">
        <f t="array" ref="DT837">SUMPRODUCT(--($A838:$A$2539=$A837),--(DT838:DT$2539))</f>
        <v>15727</v>
      </c>
      <c r="DU837" s="364" cm="1">
        <f t="array" ref="DU837">SUMPRODUCT(--($A838:$A$2539=$A837),--(DU838:DU$2539))</f>
        <v>8624</v>
      </c>
      <c r="DV837" s="364" cm="1">
        <f t="array" ref="DV837">SUMPRODUCT(--($A838:$A$2539=$A837),--(DV838:DV$2539))</f>
        <v>7872</v>
      </c>
      <c r="DW837" s="364" cm="1">
        <f t="array" ref="DW837">SUMPRODUCT(--($A838:$A$2539=$A837),--(DW838:DW$2539))</f>
        <v>2126</v>
      </c>
      <c r="DX837" s="364" cm="1">
        <f t="array" ref="DX837">SUMPRODUCT(--($A838:$A$2539=$A837),--(DX838:DX$2539))</f>
        <v>6144</v>
      </c>
      <c r="DY837" s="364" cm="1">
        <f t="array" ref="DY837">SUMPRODUCT(--($A838:$A$2539=$A837),--(DY838:DY$2539))</f>
        <v>252</v>
      </c>
      <c r="DZ837" s="364" cm="1">
        <f t="array" ref="DZ837">SUMPRODUCT(--($A838:$A$2539=$A837),--(DZ838:DZ$2539))</f>
        <v>814</v>
      </c>
      <c r="EA837" s="364" cm="1">
        <f t="array" ref="EA837">SUMPRODUCT(--($A838:$A$2539=$A837),--(EA838:EA$2539))</f>
        <v>629</v>
      </c>
      <c r="EB837" s="364" cm="1">
        <f t="array" ref="EB837">SUMPRODUCT(--($A838:$A$2539=$A837),--(EB838:EB$2539))</f>
        <v>85</v>
      </c>
      <c r="EC837" s="364" cm="1">
        <f t="array" ref="EC837">SUMPRODUCT(--($A838:$A$2539=$A837),--(EC838:EC$2539))</f>
        <v>15278</v>
      </c>
      <c r="ED837" s="368">
        <f>EC837/DP837*10</f>
        <v>9.3024671813730677</v>
      </c>
      <c r="EE837" s="368">
        <f>DX837/DP837*10</f>
        <v>3.7409581334177333</v>
      </c>
      <c r="EF837" s="368">
        <f>DW837/DP837*10</f>
        <v>1.2944786770257326</v>
      </c>
      <c r="EG837" s="368">
        <f>DX837/DQ837*10</f>
        <v>8.7611225407655127</v>
      </c>
      <c r="EH837" s="371">
        <f>(DT837+DX837+DZ837)/DP837</f>
        <v>1.3812440634209193</v>
      </c>
      <c r="EI837" s="371"/>
      <c r="EJ837" s="367">
        <f>DT837/(DS837-DX837-DY837-DZ837)</f>
        <v>0.24726821061899595</v>
      </c>
      <c r="EK837" s="367"/>
      <c r="EL837" s="372"/>
      <c r="EM837" s="372"/>
      <c r="EN837" s="372"/>
      <c r="EO837" s="372"/>
      <c r="EP837" s="372"/>
      <c r="EQ837" s="372"/>
      <c r="ER837" s="237"/>
      <c r="ES837" s="371"/>
      <c r="ET837" s="371"/>
      <c r="EU837" s="371"/>
      <c r="EV837" s="371"/>
      <c r="EW837" s="371"/>
      <c r="EX837" s="361" cm="1">
        <f t="array" ref="EX837">SUMPRODUCT(--($A838:$A$2539=$A837),--(EX838:EX$2539))</f>
        <v>112.5625797718201</v>
      </c>
    </row>
    <row r="838" spans="1:154" ht="13" customHeight="1">
      <c r="A838" s="160" t="s">
        <v>19</v>
      </c>
      <c r="C838" s="160">
        <v>27463</v>
      </c>
      <c r="D838" s="160">
        <v>676979</v>
      </c>
      <c r="E838" s="160" t="s">
        <v>164</v>
      </c>
      <c r="G838" s="175"/>
      <c r="H838" s="162" t="s">
        <v>1673</v>
      </c>
      <c r="I838" s="162" t="s">
        <v>307</v>
      </c>
      <c r="J838" s="161">
        <v>25</v>
      </c>
      <c r="K838" s="161">
        <v>1</v>
      </c>
      <c r="M838" s="184" t="s">
        <v>46</v>
      </c>
      <c r="Z838" s="163"/>
      <c r="AS838" s="283"/>
      <c r="AT838" s="283"/>
      <c r="AU838" s="283"/>
      <c r="AV838" s="283"/>
      <c r="AW838" s="283"/>
      <c r="AX838" s="283"/>
      <c r="AY838" s="363"/>
      <c r="AZ838" s="283"/>
      <c r="BA838" s="283"/>
      <c r="BB838" s="283"/>
      <c r="BC838" s="283"/>
      <c r="BD838" s="164"/>
      <c r="BE838" s="164"/>
      <c r="BF838" s="164"/>
      <c r="BG838" s="164"/>
      <c r="BH838" s="164"/>
      <c r="BI838" s="164"/>
      <c r="BJ838" s="165"/>
      <c r="BK838" s="164"/>
      <c r="BL838" s="165"/>
      <c r="BM838" s="165"/>
      <c r="BN838" s="165"/>
      <c r="BO838" s="165"/>
      <c r="BP838" s="165"/>
      <c r="BQ838" s="165"/>
      <c r="BR838" s="165"/>
      <c r="BS838" s="289"/>
      <c r="BT838" s="297">
        <v>32</v>
      </c>
      <c r="BU838" s="284">
        <v>146</v>
      </c>
      <c r="BV838" s="298">
        <v>-4</v>
      </c>
      <c r="BW838" s="297"/>
      <c r="BX838" s="297"/>
      <c r="BY838" s="297"/>
      <c r="BZ838" s="297"/>
      <c r="CA838" s="284"/>
      <c r="CB838" s="298"/>
      <c r="CC838" s="297"/>
      <c r="CD838" s="284"/>
      <c r="CE838" s="352"/>
      <c r="CF838" s="298"/>
      <c r="CG838" s="297"/>
      <c r="CH838" s="284"/>
      <c r="CI838" s="352"/>
      <c r="CJ838" s="298"/>
      <c r="CK838" s="297"/>
      <c r="CL838" s="284"/>
      <c r="CM838" s="352"/>
      <c r="CN838" s="298"/>
      <c r="CO838" s="297"/>
      <c r="CP838" s="284"/>
      <c r="CQ838" s="352"/>
      <c r="CR838" s="298"/>
      <c r="CS838" s="297"/>
      <c r="CT838" s="284"/>
      <c r="CU838" s="352"/>
      <c r="CV838" s="352"/>
      <c r="CW838" s="298"/>
      <c r="CX838" s="297"/>
      <c r="CY838" s="284"/>
      <c r="CZ838" s="352"/>
      <c r="DA838" s="352"/>
      <c r="DB838" s="298"/>
      <c r="DC838" s="297"/>
      <c r="DD838" s="284"/>
      <c r="DE838" s="352"/>
      <c r="DF838" s="352"/>
      <c r="DG838" s="298"/>
      <c r="DH838" s="297">
        <v>-4</v>
      </c>
      <c r="DI838" s="289">
        <v>0</v>
      </c>
      <c r="DJ838" s="163">
        <v>32</v>
      </c>
      <c r="DK838" s="163">
        <v>32</v>
      </c>
      <c r="DL838" s="163">
        <v>0</v>
      </c>
      <c r="DM838" s="163">
        <v>6</v>
      </c>
      <c r="DN838" s="163">
        <v>12</v>
      </c>
      <c r="DO838" s="163">
        <v>0</v>
      </c>
      <c r="DP838" s="165">
        <v>146</v>
      </c>
      <c r="DQ838" s="165">
        <v>146</v>
      </c>
      <c r="DR838" s="165"/>
      <c r="DS838" s="163">
        <v>595</v>
      </c>
      <c r="DT838" s="163">
        <v>123</v>
      </c>
      <c r="DU838" s="163">
        <v>61</v>
      </c>
      <c r="DV838" s="163">
        <v>58</v>
      </c>
      <c r="DW838" s="163">
        <v>18</v>
      </c>
      <c r="DX838" s="163">
        <v>33</v>
      </c>
      <c r="DY838" s="163">
        <v>0</v>
      </c>
      <c r="DZ838" s="163">
        <v>5</v>
      </c>
      <c r="EA838" s="163">
        <v>3</v>
      </c>
      <c r="EB838" s="163">
        <v>1</v>
      </c>
      <c r="EC838" s="163">
        <v>209</v>
      </c>
      <c r="ED838" s="165">
        <v>12.8835616438356</v>
      </c>
      <c r="EE838" s="165">
        <v>2.0342465753424599</v>
      </c>
      <c r="EF838" s="165">
        <v>1.10958904109589</v>
      </c>
      <c r="EG838" s="165">
        <v>7.5821917808219101</v>
      </c>
      <c r="EH838" s="166">
        <v>1.06849315068493</v>
      </c>
      <c r="EI838" s="165">
        <v>85.3550145217026</v>
      </c>
      <c r="EJ838" s="164">
        <v>0.22082585278276401</v>
      </c>
      <c r="EK838" s="164">
        <v>0.31818181818181801</v>
      </c>
      <c r="EL838" s="283">
        <v>0.45086705199999999</v>
      </c>
      <c r="EM838" s="283">
        <v>0.187861271</v>
      </c>
      <c r="EN838" s="283">
        <v>0.36127167599999999</v>
      </c>
      <c r="EO838" s="283">
        <v>9.1954019999999997E-2</v>
      </c>
      <c r="EP838" s="283">
        <v>0.38793103000000001</v>
      </c>
      <c r="EQ838" s="283">
        <v>0.16200418</v>
      </c>
      <c r="ER838" s="165">
        <v>-0.101713288034392</v>
      </c>
      <c r="ES838" s="166">
        <v>3.5753424657534199</v>
      </c>
      <c r="ET838" s="166">
        <v>2.83</v>
      </c>
      <c r="EU838" s="166">
        <v>2.6872365781705598</v>
      </c>
      <c r="EV838" s="166">
        <v>2.3791074402528198</v>
      </c>
      <c r="EW838" s="166">
        <v>2.5327012353009399</v>
      </c>
      <c r="EX838" s="289">
        <v>4.6517205238342196</v>
      </c>
    </row>
    <row r="839" spans="1:154" ht="13" customHeight="1">
      <c r="A839" s="160" t="s">
        <v>19</v>
      </c>
      <c r="C839" s="160">
        <v>33677</v>
      </c>
      <c r="D839" s="160">
        <v>694973</v>
      </c>
      <c r="E839" s="160" t="s">
        <v>438</v>
      </c>
      <c r="G839" s="175"/>
      <c r="H839" s="162" t="s">
        <v>4174</v>
      </c>
      <c r="I839" s="162" t="s">
        <v>166</v>
      </c>
      <c r="J839" s="160">
        <v>22</v>
      </c>
      <c r="K839" s="161">
        <v>1</v>
      </c>
      <c r="Z839" s="163"/>
      <c r="AS839" s="283"/>
      <c r="AT839" s="283"/>
      <c r="AU839" s="283"/>
      <c r="AV839" s="283"/>
      <c r="AW839" s="283"/>
      <c r="AX839" s="283"/>
      <c r="AY839" s="363"/>
      <c r="AZ839" s="283"/>
      <c r="BA839" s="283"/>
      <c r="BB839" s="283"/>
      <c r="BC839" s="283"/>
      <c r="BD839" s="164"/>
      <c r="BE839" s="164"/>
      <c r="BF839" s="164"/>
      <c r="BG839" s="164"/>
      <c r="BH839" s="164"/>
      <c r="BI839" s="164"/>
      <c r="BJ839" s="165"/>
      <c r="BK839" s="164"/>
      <c r="BL839" s="165"/>
      <c r="BM839" s="165"/>
      <c r="BN839" s="165"/>
      <c r="BO839" s="165"/>
      <c r="BP839" s="165"/>
      <c r="BQ839" s="165"/>
      <c r="BR839" s="165"/>
      <c r="BS839" s="289"/>
      <c r="BT839" s="297">
        <v>23</v>
      </c>
      <c r="BU839" s="284">
        <v>133</v>
      </c>
      <c r="BV839" s="298">
        <v>1</v>
      </c>
      <c r="BW839" s="297"/>
      <c r="BX839" s="297"/>
      <c r="BY839" s="297"/>
      <c r="BZ839" s="297"/>
      <c r="CA839" s="284"/>
      <c r="CB839" s="298"/>
      <c r="CC839" s="297"/>
      <c r="CD839" s="284"/>
      <c r="CE839" s="352"/>
      <c r="CF839" s="298"/>
      <c r="CG839" s="297"/>
      <c r="CH839" s="284"/>
      <c r="CI839" s="352"/>
      <c r="CJ839" s="298"/>
      <c r="CK839" s="297"/>
      <c r="CL839" s="284"/>
      <c r="CM839" s="352"/>
      <c r="CN839" s="298"/>
      <c r="CO839" s="297"/>
      <c r="CP839" s="284"/>
      <c r="CQ839" s="352"/>
      <c r="CR839" s="298"/>
      <c r="CS839" s="297"/>
      <c r="CT839" s="284"/>
      <c r="CU839" s="352"/>
      <c r="CV839" s="352"/>
      <c r="CW839" s="298"/>
      <c r="CX839" s="297"/>
      <c r="CY839" s="284"/>
      <c r="CZ839" s="352"/>
      <c r="DA839" s="352"/>
      <c r="DB839" s="298"/>
      <c r="DC839" s="297"/>
      <c r="DD839" s="284"/>
      <c r="DE839" s="352"/>
      <c r="DF839" s="352"/>
      <c r="DG839" s="298"/>
      <c r="DH839" s="183">
        <v>1</v>
      </c>
      <c r="DI839" s="289">
        <v>0</v>
      </c>
      <c r="DJ839" s="163">
        <v>23</v>
      </c>
      <c r="DK839" s="163">
        <v>23</v>
      </c>
      <c r="DL839" s="163">
        <v>0</v>
      </c>
      <c r="DM839" s="163">
        <v>11</v>
      </c>
      <c r="DN839" s="163">
        <v>3</v>
      </c>
      <c r="DO839" s="163">
        <v>0</v>
      </c>
      <c r="DP839" s="165">
        <v>133</v>
      </c>
      <c r="DQ839" s="165">
        <v>133</v>
      </c>
      <c r="DR839" s="165"/>
      <c r="DS839" s="163">
        <v>514</v>
      </c>
      <c r="DT839" s="163">
        <v>94</v>
      </c>
      <c r="DU839" s="163">
        <v>31</v>
      </c>
      <c r="DV839" s="163">
        <v>29</v>
      </c>
      <c r="DW839" s="163">
        <v>10</v>
      </c>
      <c r="DX839" s="163">
        <v>32</v>
      </c>
      <c r="DY839" s="163">
        <v>0</v>
      </c>
      <c r="DZ839" s="163">
        <v>6</v>
      </c>
      <c r="EA839" s="163">
        <v>2</v>
      </c>
      <c r="EB839" s="163">
        <v>1</v>
      </c>
      <c r="EC839" s="163">
        <v>170</v>
      </c>
      <c r="ED839" s="165">
        <v>11.5037593984962</v>
      </c>
      <c r="EE839" s="165">
        <v>2.1654135338345801</v>
      </c>
      <c r="EF839" s="165">
        <v>0.67669172932330801</v>
      </c>
      <c r="EG839" s="165">
        <v>6.3609022556390897</v>
      </c>
      <c r="EH839" s="166">
        <v>0.94736842105263097</v>
      </c>
      <c r="EI839" s="165">
        <v>73.560339535692506</v>
      </c>
      <c r="EJ839" s="164">
        <v>0.19747899159663801</v>
      </c>
      <c r="EK839" s="164">
        <v>0.28378378378378299</v>
      </c>
      <c r="EL839" s="283">
        <v>0.513157894</v>
      </c>
      <c r="EM839" s="283">
        <v>0.17763157800000001</v>
      </c>
      <c r="EN839" s="283">
        <v>0.30921052599999999</v>
      </c>
      <c r="EO839" s="283">
        <v>5.228758E-2</v>
      </c>
      <c r="EP839" s="283">
        <v>0.35947711999999998</v>
      </c>
      <c r="EQ839" s="283">
        <v>0.13117065999999999</v>
      </c>
      <c r="ER839" s="165">
        <v>0.50531461483262397</v>
      </c>
      <c r="ES839" s="166">
        <v>1.9624060150375899</v>
      </c>
      <c r="ET839" s="166">
        <v>2.5</v>
      </c>
      <c r="EU839" s="166">
        <v>2.44488412168689</v>
      </c>
      <c r="EV839" s="166">
        <v>2.53614642010595</v>
      </c>
      <c r="EW839" s="166">
        <v>2.7142693553284598</v>
      </c>
      <c r="EX839" s="289">
        <v>4.2914748191833496</v>
      </c>
    </row>
    <row r="840" spans="1:154" ht="13" customHeight="1">
      <c r="A840" s="160" t="s">
        <v>19</v>
      </c>
      <c r="C840" s="160">
        <v>17425</v>
      </c>
      <c r="D840" s="160">
        <v>607200</v>
      </c>
      <c r="E840" s="160" t="s">
        <v>3331</v>
      </c>
      <c r="G840" s="175"/>
      <c r="H840" s="168" t="s">
        <v>894</v>
      </c>
      <c r="I840" s="169" t="s">
        <v>238</v>
      </c>
      <c r="J840" s="170">
        <v>31</v>
      </c>
      <c r="K840" s="161">
        <v>1</v>
      </c>
      <c r="M840" s="184" t="s">
        <v>837</v>
      </c>
      <c r="Z840" s="163"/>
      <c r="AS840" s="283"/>
      <c r="AT840" s="283"/>
      <c r="AU840" s="283"/>
      <c r="AV840" s="283"/>
      <c r="AW840" s="283"/>
      <c r="AX840" s="283"/>
      <c r="AY840" s="363"/>
      <c r="AZ840" s="283"/>
      <c r="BA840" s="283"/>
      <c r="BB840" s="283"/>
      <c r="BC840" s="283"/>
      <c r="BD840" s="164"/>
      <c r="BE840" s="164"/>
      <c r="BF840" s="164"/>
      <c r="BG840" s="164"/>
      <c r="BH840" s="164"/>
      <c r="BI840" s="164"/>
      <c r="BJ840" s="165"/>
      <c r="BK840" s="164"/>
      <c r="BL840" s="165"/>
      <c r="BM840" s="165"/>
      <c r="BN840" s="165"/>
      <c r="BO840" s="165"/>
      <c r="BP840" s="165"/>
      <c r="BQ840" s="165"/>
      <c r="BR840" s="165"/>
      <c r="BS840" s="289"/>
      <c r="BT840" s="297">
        <v>31</v>
      </c>
      <c r="BU840" s="284">
        <v>177.1</v>
      </c>
      <c r="BV840" s="298">
        <v>-1</v>
      </c>
      <c r="BW840" s="297"/>
      <c r="BX840" s="297"/>
      <c r="BY840" s="297"/>
      <c r="BZ840" s="297"/>
      <c r="CA840" s="284"/>
      <c r="CB840" s="298"/>
      <c r="CC840" s="297"/>
      <c r="CD840" s="284"/>
      <c r="CE840" s="352"/>
      <c r="CF840" s="298"/>
      <c r="CG840" s="297"/>
      <c r="CH840" s="284"/>
      <c r="CI840" s="352"/>
      <c r="CJ840" s="298"/>
      <c r="CK840" s="297"/>
      <c r="CL840" s="284"/>
      <c r="CM840" s="352"/>
      <c r="CN840" s="298"/>
      <c r="CO840" s="297"/>
      <c r="CP840" s="284"/>
      <c r="CQ840" s="352"/>
      <c r="CR840" s="298"/>
      <c r="CS840" s="297"/>
      <c r="CT840" s="284"/>
      <c r="CU840" s="352"/>
      <c r="CV840" s="352"/>
      <c r="CW840" s="298"/>
      <c r="CX840" s="297"/>
      <c r="CY840" s="284"/>
      <c r="CZ840" s="352"/>
      <c r="DA840" s="352"/>
      <c r="DB840" s="298"/>
      <c r="DC840" s="297"/>
      <c r="DD840" s="284"/>
      <c r="DE840" s="352"/>
      <c r="DF840" s="352"/>
      <c r="DG840" s="298"/>
      <c r="DH840" s="297">
        <v>-1</v>
      </c>
      <c r="DI840" s="289">
        <v>0</v>
      </c>
      <c r="DJ840" s="163">
        <v>31</v>
      </c>
      <c r="DK840" s="163">
        <v>31</v>
      </c>
      <c r="DL840" s="163">
        <v>0</v>
      </c>
      <c r="DM840" s="163">
        <v>9</v>
      </c>
      <c r="DN840" s="163">
        <v>9</v>
      </c>
      <c r="DO840" s="163">
        <v>0</v>
      </c>
      <c r="DP840" s="165">
        <v>177.1</v>
      </c>
      <c r="DQ840" s="165">
        <v>176.39999771118099</v>
      </c>
      <c r="DR840" s="165"/>
      <c r="DS840" s="163">
        <v>726</v>
      </c>
      <c r="DT840" s="163">
        <v>154</v>
      </c>
      <c r="DU840" s="163">
        <v>66</v>
      </c>
      <c r="DV840" s="163">
        <v>65</v>
      </c>
      <c r="DW840" s="163">
        <v>20</v>
      </c>
      <c r="DX840" s="163">
        <v>52</v>
      </c>
      <c r="DY840" s="163">
        <v>0</v>
      </c>
      <c r="DZ840" s="163">
        <v>5</v>
      </c>
      <c r="EA840" s="163">
        <v>3</v>
      </c>
      <c r="EB840" s="163">
        <v>1</v>
      </c>
      <c r="EC840" s="163">
        <v>154</v>
      </c>
      <c r="ED840" s="165">
        <v>7.8157896978561698</v>
      </c>
      <c r="EE840" s="165">
        <v>2.6390978200553299</v>
      </c>
      <c r="EF840" s="165">
        <v>1.0150376230981999</v>
      </c>
      <c r="EG840" s="165">
        <v>7.8157896978561698</v>
      </c>
      <c r="EH840" s="166">
        <v>1.16165416865683</v>
      </c>
      <c r="EI840" s="165">
        <v>91.952047558109797</v>
      </c>
      <c r="EJ840" s="164">
        <v>0.230194319880418</v>
      </c>
      <c r="EK840" s="164">
        <v>0.27070707070707001</v>
      </c>
      <c r="EL840" s="283">
        <v>0.42105263100000001</v>
      </c>
      <c r="EM840" s="283">
        <v>0.185185185</v>
      </c>
      <c r="EN840" s="283">
        <v>0.39376218299999999</v>
      </c>
      <c r="EO840" s="283">
        <v>7.5728160000000003E-2</v>
      </c>
      <c r="EP840" s="283">
        <v>0.37669902999999999</v>
      </c>
      <c r="EQ840" s="283">
        <v>8.7392059999999994E-2</v>
      </c>
      <c r="ER840" s="165">
        <v>-0.72688682509861502</v>
      </c>
      <c r="ES840" s="166">
        <v>3.2988722750691601</v>
      </c>
      <c r="ET840" s="166">
        <v>3.88</v>
      </c>
      <c r="EU840" s="166">
        <v>3.86029767541552</v>
      </c>
      <c r="EV840" s="166">
        <v>4.1165678540980304</v>
      </c>
      <c r="EW840" s="166">
        <v>4.1888180267201403</v>
      </c>
      <c r="EX840" s="289">
        <v>3.4437103867530801</v>
      </c>
    </row>
    <row r="841" spans="1:154" ht="13" customHeight="1">
      <c r="A841" s="160" t="s">
        <v>19</v>
      </c>
      <c r="C841" s="160">
        <v>33829</v>
      </c>
      <c r="D841" s="160">
        <v>684007</v>
      </c>
      <c r="E841" s="160" t="s">
        <v>129</v>
      </c>
      <c r="G841" s="175"/>
      <c r="H841" s="162" t="s">
        <v>4110</v>
      </c>
      <c r="I841" s="162" t="s">
        <v>4109</v>
      </c>
      <c r="J841" s="160">
        <v>30</v>
      </c>
      <c r="K841" s="161">
        <v>1</v>
      </c>
      <c r="Z841" s="163"/>
      <c r="AS841" s="283"/>
      <c r="AT841" s="283"/>
      <c r="AU841" s="283"/>
      <c r="AV841" s="283"/>
      <c r="AW841" s="283"/>
      <c r="AX841" s="283"/>
      <c r="AY841" s="363"/>
      <c r="AZ841" s="283"/>
      <c r="BA841" s="283"/>
      <c r="BB841" s="283"/>
      <c r="BC841" s="283"/>
      <c r="BD841" s="164"/>
      <c r="BE841" s="164"/>
      <c r="BF841" s="164"/>
      <c r="BG841" s="164"/>
      <c r="BH841" s="164"/>
      <c r="BI841" s="164"/>
      <c r="BJ841" s="165"/>
      <c r="BK841" s="164"/>
      <c r="BL841" s="165"/>
      <c r="BM841" s="165"/>
      <c r="BN841" s="165"/>
      <c r="BO841" s="165"/>
      <c r="BP841" s="165"/>
      <c r="BQ841" s="165"/>
      <c r="BR841" s="165"/>
      <c r="BS841" s="289"/>
      <c r="BT841" s="297">
        <v>29</v>
      </c>
      <c r="BU841" s="284">
        <v>173.1</v>
      </c>
      <c r="BV841" s="298">
        <v>3</v>
      </c>
      <c r="BW841" s="297"/>
      <c r="BX841" s="297"/>
      <c r="BY841" s="297"/>
      <c r="BZ841" s="297"/>
      <c r="CA841" s="284"/>
      <c r="CB841" s="298"/>
      <c r="CC841" s="297"/>
      <c r="CD841" s="284"/>
      <c r="CE841" s="352"/>
      <c r="CF841" s="298"/>
      <c r="CG841" s="297"/>
      <c r="CH841" s="284"/>
      <c r="CI841" s="352"/>
      <c r="CJ841" s="298"/>
      <c r="CK841" s="297"/>
      <c r="CL841" s="284"/>
      <c r="CM841" s="352"/>
      <c r="CN841" s="298"/>
      <c r="CO841" s="297"/>
      <c r="CP841" s="284"/>
      <c r="CQ841" s="352"/>
      <c r="CR841" s="298"/>
      <c r="CS841" s="297"/>
      <c r="CT841" s="284"/>
      <c r="CU841" s="352"/>
      <c r="CV841" s="352"/>
      <c r="CW841" s="298"/>
      <c r="CX841" s="297"/>
      <c r="CY841" s="284"/>
      <c r="CZ841" s="352"/>
      <c r="DA841" s="352"/>
      <c r="DB841" s="298"/>
      <c r="DC841" s="297"/>
      <c r="DD841" s="284"/>
      <c r="DE841" s="352"/>
      <c r="DF841" s="352"/>
      <c r="DG841" s="298"/>
      <c r="DH841" s="183">
        <v>3</v>
      </c>
      <c r="DI841" s="289">
        <v>0</v>
      </c>
      <c r="DJ841" s="163">
        <v>29</v>
      </c>
      <c r="DK841" s="163">
        <v>29</v>
      </c>
      <c r="DL841" s="163">
        <v>0</v>
      </c>
      <c r="DM841" s="163">
        <v>15</v>
      </c>
      <c r="DN841" s="163">
        <v>3</v>
      </c>
      <c r="DO841" s="163">
        <v>0</v>
      </c>
      <c r="DP841" s="165">
        <v>173.1</v>
      </c>
      <c r="DQ841" s="165">
        <v>173.100006103515</v>
      </c>
      <c r="DR841" s="165"/>
      <c r="DS841" s="163">
        <v>694</v>
      </c>
      <c r="DT841" s="163">
        <v>149</v>
      </c>
      <c r="DU841" s="163">
        <v>66</v>
      </c>
      <c r="DV841" s="163">
        <v>56</v>
      </c>
      <c r="DW841" s="163">
        <v>27</v>
      </c>
      <c r="DX841" s="163">
        <v>28</v>
      </c>
      <c r="DY841" s="163">
        <v>0</v>
      </c>
      <c r="DZ841" s="163">
        <v>3</v>
      </c>
      <c r="EA841" s="163">
        <v>3</v>
      </c>
      <c r="EB841" s="163">
        <v>0</v>
      </c>
      <c r="EC841" s="163">
        <v>174</v>
      </c>
      <c r="ED841" s="165">
        <v>9.0346156497255592</v>
      </c>
      <c r="EE841" s="165">
        <v>1.45384619650756</v>
      </c>
      <c r="EF841" s="165">
        <v>1.40192311806086</v>
      </c>
      <c r="EG841" s="165">
        <v>7.7365386885580998</v>
      </c>
      <c r="EH841" s="166">
        <v>1.0211538761184</v>
      </c>
      <c r="EI841" s="165">
        <v>79.289560614650597</v>
      </c>
      <c r="EJ841" s="164">
        <v>0.22473604826546001</v>
      </c>
      <c r="EK841" s="164">
        <v>0.26406926406926401</v>
      </c>
      <c r="EL841" s="283">
        <v>0.37242798300000002</v>
      </c>
      <c r="EM841" s="283">
        <v>0.172839506</v>
      </c>
      <c r="EN841" s="283">
        <v>0.45473250999999998</v>
      </c>
      <c r="EO841" s="283">
        <v>8.5889569999999998E-2</v>
      </c>
      <c r="EP841" s="283">
        <v>0.38854805999999997</v>
      </c>
      <c r="EQ841" s="283">
        <v>0.14417886999999999</v>
      </c>
      <c r="ER841" s="165">
        <v>-0.224367441161752</v>
      </c>
      <c r="ES841" s="166">
        <v>2.9076923930151199</v>
      </c>
      <c r="ET841" s="166">
        <v>3.46</v>
      </c>
      <c r="EU841" s="166">
        <v>3.7205348030632002</v>
      </c>
      <c r="EV841" s="166">
        <v>3.6234688880278201</v>
      </c>
      <c r="EW841" s="166">
        <v>3.4986516174341298</v>
      </c>
      <c r="EX841" s="289">
        <v>3.0401875972747798</v>
      </c>
    </row>
    <row r="842" spans="1:154" ht="13" customHeight="1">
      <c r="A842" s="160" t="s">
        <v>19</v>
      </c>
      <c r="C842" s="160">
        <v>33825</v>
      </c>
      <c r="D842" s="160">
        <v>808967</v>
      </c>
      <c r="E842" s="160" t="s">
        <v>15</v>
      </c>
      <c r="G842" s="175"/>
      <c r="H842" s="162" t="s">
        <v>1242</v>
      </c>
      <c r="I842" s="162" t="s">
        <v>4201</v>
      </c>
      <c r="J842" s="160">
        <v>25</v>
      </c>
      <c r="K842" s="161">
        <v>1</v>
      </c>
      <c r="Z842" s="163"/>
      <c r="AS842" s="283"/>
      <c r="AT842" s="283"/>
      <c r="AU842" s="283"/>
      <c r="AV842" s="283"/>
      <c r="AW842" s="283"/>
      <c r="AX842" s="283"/>
      <c r="AY842" s="363"/>
      <c r="AZ842" s="283"/>
      <c r="BA842" s="283"/>
      <c r="BB842" s="283"/>
      <c r="BC842" s="283"/>
      <c r="BD842" s="164"/>
      <c r="BE842" s="164"/>
      <c r="BF842" s="164"/>
      <c r="BG842" s="164"/>
      <c r="BH842" s="164"/>
      <c r="BI842" s="164"/>
      <c r="BJ842" s="165"/>
      <c r="BK842" s="164"/>
      <c r="BL842" s="165"/>
      <c r="BM842" s="165"/>
      <c r="BN842" s="165"/>
      <c r="BO842" s="165"/>
      <c r="BP842" s="165"/>
      <c r="BQ842" s="165"/>
      <c r="BR842" s="165"/>
      <c r="BS842" s="289"/>
      <c r="BT842" s="297">
        <v>18</v>
      </c>
      <c r="BU842" s="284">
        <v>90</v>
      </c>
      <c r="BV842" s="298">
        <v>3</v>
      </c>
      <c r="BW842" s="297"/>
      <c r="BX842" s="297"/>
      <c r="BY842" s="297"/>
      <c r="BZ842" s="297"/>
      <c r="CA842" s="284"/>
      <c r="CB842" s="298"/>
      <c r="CC842" s="297"/>
      <c r="CD842" s="284"/>
      <c r="CE842" s="352"/>
      <c r="CF842" s="298"/>
      <c r="CG842" s="297"/>
      <c r="CH842" s="284"/>
      <c r="CI842" s="352"/>
      <c r="CJ842" s="298"/>
      <c r="CK842" s="297"/>
      <c r="CL842" s="284"/>
      <c r="CM842" s="352"/>
      <c r="CN842" s="298"/>
      <c r="CO842" s="297"/>
      <c r="CP842" s="284"/>
      <c r="CQ842" s="352"/>
      <c r="CR842" s="298"/>
      <c r="CS842" s="297"/>
      <c r="CT842" s="284"/>
      <c r="CU842" s="352"/>
      <c r="CV842" s="352"/>
      <c r="CW842" s="298"/>
      <c r="CX842" s="297"/>
      <c r="CY842" s="284"/>
      <c r="CZ842" s="352"/>
      <c r="DA842" s="352"/>
      <c r="DB842" s="298"/>
      <c r="DC842" s="297"/>
      <c r="DD842" s="284"/>
      <c r="DE842" s="352"/>
      <c r="DF842" s="352"/>
      <c r="DG842" s="298"/>
      <c r="DH842" s="183">
        <v>3</v>
      </c>
      <c r="DI842" s="289">
        <v>0</v>
      </c>
      <c r="DJ842" s="163">
        <v>18</v>
      </c>
      <c r="DK842" s="163">
        <v>18</v>
      </c>
      <c r="DL842" s="163">
        <v>0</v>
      </c>
      <c r="DM842" s="163">
        <v>7</v>
      </c>
      <c r="DN842" s="163">
        <v>2</v>
      </c>
      <c r="DO842" s="163">
        <v>0</v>
      </c>
      <c r="DP842" s="165">
        <v>90</v>
      </c>
      <c r="DQ842" s="165">
        <v>90</v>
      </c>
      <c r="DR842" s="165"/>
      <c r="DS842" s="163">
        <v>368</v>
      </c>
      <c r="DT842" s="163">
        <v>78</v>
      </c>
      <c r="DU842" s="163">
        <v>32</v>
      </c>
      <c r="DV842" s="163">
        <v>30</v>
      </c>
      <c r="DW842" s="163">
        <v>7</v>
      </c>
      <c r="DX842" s="163">
        <v>22</v>
      </c>
      <c r="DY842" s="163">
        <v>0</v>
      </c>
      <c r="DZ842" s="163">
        <v>1</v>
      </c>
      <c r="EA842" s="163">
        <v>2</v>
      </c>
      <c r="EB842" s="163">
        <v>0</v>
      </c>
      <c r="EC842" s="163">
        <v>105</v>
      </c>
      <c r="ED842" s="165">
        <v>10.5</v>
      </c>
      <c r="EE842" s="165">
        <v>2.2000000000000002</v>
      </c>
      <c r="EF842" s="165">
        <v>0.7</v>
      </c>
      <c r="EG842" s="165">
        <v>7.8</v>
      </c>
      <c r="EH842" s="166">
        <v>1.1111111111111101</v>
      </c>
      <c r="EI842" s="165">
        <v>86.274472294947998</v>
      </c>
      <c r="EJ842" s="164">
        <v>0.22608695652173899</v>
      </c>
      <c r="EK842" s="164">
        <v>0.30472103004291801</v>
      </c>
      <c r="EL842" s="283">
        <v>0.47899159600000002</v>
      </c>
      <c r="EM842" s="283">
        <v>0.20588235199999999</v>
      </c>
      <c r="EN842" s="283">
        <v>0.31512604999999999</v>
      </c>
      <c r="EO842" s="283">
        <v>8.3333329999999997E-2</v>
      </c>
      <c r="EP842" s="283">
        <v>0.41249999999999998</v>
      </c>
      <c r="EQ842" s="283">
        <v>0.12008141</v>
      </c>
      <c r="ER842" s="165">
        <v>-0.149945669075461</v>
      </c>
      <c r="ES842" s="166">
        <v>3</v>
      </c>
      <c r="ET842" s="166">
        <v>3.44</v>
      </c>
      <c r="EU842" s="166">
        <v>2.61113307740953</v>
      </c>
      <c r="EV842" s="166">
        <v>2.8601096053918198</v>
      </c>
      <c r="EW842" s="166">
        <v>3.1432062123282298</v>
      </c>
      <c r="EX842" s="289">
        <v>2.8210675716400102</v>
      </c>
    </row>
    <row r="843" spans="1:154" ht="13" customHeight="1">
      <c r="A843" s="160" t="s">
        <v>19</v>
      </c>
      <c r="C843" s="160">
        <v>27867</v>
      </c>
      <c r="D843" s="160">
        <v>671922</v>
      </c>
      <c r="E843" s="160" t="s">
        <v>213</v>
      </c>
      <c r="G843" s="175"/>
      <c r="H843" s="162" t="s">
        <v>601</v>
      </c>
      <c r="I843" s="162" t="s">
        <v>3104</v>
      </c>
      <c r="J843" s="160">
        <v>25</v>
      </c>
      <c r="K843" s="161">
        <v>1</v>
      </c>
      <c r="Z843" s="163"/>
      <c r="AS843" s="283"/>
      <c r="AT843" s="283"/>
      <c r="AU843" s="283"/>
      <c r="AV843" s="283"/>
      <c r="AW843" s="283"/>
      <c r="AX843" s="283"/>
      <c r="AY843" s="363"/>
      <c r="AZ843" s="283"/>
      <c r="BA843" s="283"/>
      <c r="BB843" s="283"/>
      <c r="BC843" s="283"/>
      <c r="BD843" s="164"/>
      <c r="BE843" s="164"/>
      <c r="BF843" s="164"/>
      <c r="BG843" s="164"/>
      <c r="BH843" s="164"/>
      <c r="BI843" s="164"/>
      <c r="BJ843" s="165"/>
      <c r="BK843" s="164"/>
      <c r="BL843" s="165"/>
      <c r="BM843" s="165"/>
      <c r="BN843" s="165"/>
      <c r="BO843" s="165"/>
      <c r="BP843" s="165"/>
      <c r="BQ843" s="165"/>
      <c r="BR843" s="165"/>
      <c r="BS843" s="289"/>
      <c r="BT843" s="297">
        <v>74</v>
      </c>
      <c r="BU843" s="284">
        <v>75.099999999999994</v>
      </c>
      <c r="BV843" s="298">
        <v>1</v>
      </c>
      <c r="BW843" s="297"/>
      <c r="BX843" s="297"/>
      <c r="BY843" s="297"/>
      <c r="BZ843" s="297"/>
      <c r="CA843" s="284"/>
      <c r="CB843" s="298"/>
      <c r="CC843" s="297"/>
      <c r="CD843" s="284"/>
      <c r="CE843" s="352"/>
      <c r="CF843" s="298"/>
      <c r="CG843" s="297"/>
      <c r="CH843" s="284"/>
      <c r="CI843" s="352"/>
      <c r="CJ843" s="298"/>
      <c r="CK843" s="297"/>
      <c r="CL843" s="284"/>
      <c r="CM843" s="352"/>
      <c r="CN843" s="298"/>
      <c r="CO843" s="297"/>
      <c r="CP843" s="284"/>
      <c r="CQ843" s="352"/>
      <c r="CR843" s="298"/>
      <c r="CS843" s="297"/>
      <c r="CT843" s="284"/>
      <c r="CU843" s="352"/>
      <c r="CV843" s="352"/>
      <c r="CW843" s="298"/>
      <c r="CX843" s="297"/>
      <c r="CY843" s="284"/>
      <c r="CZ843" s="352"/>
      <c r="DA843" s="352"/>
      <c r="DB843" s="298"/>
      <c r="DC843" s="297"/>
      <c r="DD843" s="284"/>
      <c r="DE843" s="352"/>
      <c r="DF843" s="352"/>
      <c r="DG843" s="298"/>
      <c r="DH843" s="183">
        <v>1</v>
      </c>
      <c r="DI843" s="289">
        <v>0</v>
      </c>
      <c r="DJ843" s="163">
        <v>74</v>
      </c>
      <c r="DK843" s="163">
        <v>0</v>
      </c>
      <c r="DL843" s="163">
        <v>0</v>
      </c>
      <c r="DM843" s="163">
        <v>6</v>
      </c>
      <c r="DN843" s="163">
        <v>1</v>
      </c>
      <c r="DO843" s="163">
        <v>1</v>
      </c>
      <c r="DP843" s="165">
        <v>75.099999999999994</v>
      </c>
      <c r="DQ843" s="165"/>
      <c r="DR843" s="165">
        <v>75.099998474121094</v>
      </c>
      <c r="DS843" s="163">
        <v>289</v>
      </c>
      <c r="DT843" s="163">
        <v>51</v>
      </c>
      <c r="DU843" s="163">
        <v>16</v>
      </c>
      <c r="DV843" s="163">
        <v>16</v>
      </c>
      <c r="DW843" s="163">
        <v>1</v>
      </c>
      <c r="DX843" s="163">
        <v>17</v>
      </c>
      <c r="DY843" s="163">
        <v>0</v>
      </c>
      <c r="DZ843" s="163">
        <v>3</v>
      </c>
      <c r="EA843" s="163">
        <v>0</v>
      </c>
      <c r="EB843" s="163">
        <v>1</v>
      </c>
      <c r="EC843" s="163">
        <v>103</v>
      </c>
      <c r="ED843" s="165">
        <v>12.3053118115504</v>
      </c>
      <c r="EE843" s="165">
        <v>2.03097379413938</v>
      </c>
      <c r="EF843" s="165">
        <v>0.119469046714081</v>
      </c>
      <c r="EG843" s="165">
        <v>6.0929213824181598</v>
      </c>
      <c r="EH843" s="166">
        <v>0.90265501961750505</v>
      </c>
      <c r="EI843" s="165">
        <v>72.107277672441299</v>
      </c>
      <c r="EJ843" s="164">
        <v>0.189591078066914</v>
      </c>
      <c r="EK843" s="164">
        <v>0.30303030303030298</v>
      </c>
      <c r="EL843" s="283">
        <v>0.436363636</v>
      </c>
      <c r="EM843" s="283">
        <v>0.20606060600000001</v>
      </c>
      <c r="EN843" s="283">
        <v>0.35757575699999999</v>
      </c>
      <c r="EO843" s="283">
        <v>8.4337350000000005E-2</v>
      </c>
      <c r="EP843" s="283">
        <v>0.42771083999999998</v>
      </c>
      <c r="EQ843" s="283">
        <v>0.13464836999999999</v>
      </c>
      <c r="ER843" s="165">
        <v>0.29927621049597197</v>
      </c>
      <c r="ES843" s="166">
        <v>1.9115047474253</v>
      </c>
      <c r="ET843" s="166">
        <v>2.5</v>
      </c>
      <c r="EU843" s="166">
        <v>1.4012016093014299</v>
      </c>
      <c r="EV843" s="166">
        <v>2.4128947647725298</v>
      </c>
      <c r="EW843" s="166">
        <v>2.1589427296182402</v>
      </c>
      <c r="EX843" s="289">
        <v>2.6960530281066801</v>
      </c>
    </row>
    <row r="844" spans="1:154" ht="13" customHeight="1">
      <c r="A844" s="160" t="s">
        <v>19</v>
      </c>
      <c r="C844" s="160">
        <v>31846</v>
      </c>
      <c r="D844" s="160">
        <v>680885</v>
      </c>
      <c r="E844" s="160" t="s">
        <v>555</v>
      </c>
      <c r="G844" s="175"/>
      <c r="H844" s="162" t="s">
        <v>4080</v>
      </c>
      <c r="I844" s="162" t="s">
        <v>867</v>
      </c>
      <c r="J844" s="160">
        <v>24</v>
      </c>
      <c r="K844" s="161">
        <v>1</v>
      </c>
      <c r="Z844" s="163"/>
      <c r="AS844" s="283"/>
      <c r="AT844" s="283"/>
      <c r="AU844" s="283"/>
      <c r="AV844" s="283"/>
      <c r="AW844" s="283"/>
      <c r="AX844" s="283"/>
      <c r="AY844" s="363"/>
      <c r="AZ844" s="283"/>
      <c r="BA844" s="283"/>
      <c r="BB844" s="283"/>
      <c r="BC844" s="283"/>
      <c r="BD844" s="164"/>
      <c r="BE844" s="164"/>
      <c r="BF844" s="164"/>
      <c r="BG844" s="164"/>
      <c r="BH844" s="164"/>
      <c r="BI844" s="164"/>
      <c r="BJ844" s="165"/>
      <c r="BK844" s="164"/>
      <c r="BL844" s="165"/>
      <c r="BM844" s="165"/>
      <c r="BN844" s="165"/>
      <c r="BO844" s="165"/>
      <c r="BP844" s="165"/>
      <c r="BQ844" s="165"/>
      <c r="BR844" s="165"/>
      <c r="BS844" s="289"/>
      <c r="BT844" s="297">
        <v>20</v>
      </c>
      <c r="BU844" s="284">
        <v>116.2</v>
      </c>
      <c r="BV844" s="298">
        <v>6</v>
      </c>
      <c r="BW844" s="297"/>
      <c r="BX844" s="297"/>
      <c r="BY844" s="297"/>
      <c r="BZ844" s="297"/>
      <c r="CA844" s="284"/>
      <c r="CB844" s="298"/>
      <c r="CC844" s="297"/>
      <c r="CD844" s="284"/>
      <c r="CE844" s="352"/>
      <c r="CF844" s="298"/>
      <c r="CG844" s="297"/>
      <c r="CH844" s="284"/>
      <c r="CI844" s="352"/>
      <c r="CJ844" s="298"/>
      <c r="CK844" s="297"/>
      <c r="CL844" s="284"/>
      <c r="CM844" s="352"/>
      <c r="CN844" s="298"/>
      <c r="CO844" s="297"/>
      <c r="CP844" s="284"/>
      <c r="CQ844" s="352"/>
      <c r="CR844" s="298"/>
      <c r="CS844" s="297"/>
      <c r="CT844" s="284"/>
      <c r="CU844" s="352"/>
      <c r="CV844" s="352"/>
      <c r="CW844" s="298"/>
      <c r="CX844" s="297"/>
      <c r="CY844" s="284"/>
      <c r="CZ844" s="352"/>
      <c r="DA844" s="352"/>
      <c r="DB844" s="298"/>
      <c r="DC844" s="297"/>
      <c r="DD844" s="284"/>
      <c r="DE844" s="352"/>
      <c r="DF844" s="352"/>
      <c r="DG844" s="298"/>
      <c r="DH844" s="183">
        <v>6</v>
      </c>
      <c r="DI844" s="289">
        <v>0</v>
      </c>
      <c r="DJ844" s="163">
        <v>21</v>
      </c>
      <c r="DK844" s="163">
        <v>21</v>
      </c>
      <c r="DL844" s="163">
        <v>0</v>
      </c>
      <c r="DM844" s="163">
        <v>8</v>
      </c>
      <c r="DN844" s="163">
        <v>7</v>
      </c>
      <c r="DO844" s="163">
        <v>0</v>
      </c>
      <c r="DP844" s="165">
        <v>123.2</v>
      </c>
      <c r="DQ844" s="165">
        <v>123.199996948242</v>
      </c>
      <c r="DR844" s="165"/>
      <c r="DS844" s="163">
        <v>500</v>
      </c>
      <c r="DT844" s="163">
        <v>106</v>
      </c>
      <c r="DU844" s="163">
        <v>49</v>
      </c>
      <c r="DV844" s="163">
        <v>46</v>
      </c>
      <c r="DW844" s="163">
        <v>14</v>
      </c>
      <c r="DX844" s="163">
        <v>23</v>
      </c>
      <c r="DY844" s="163">
        <v>1</v>
      </c>
      <c r="DZ844" s="163">
        <v>6</v>
      </c>
      <c r="EA844" s="163">
        <v>3</v>
      </c>
      <c r="EB844" s="163">
        <v>0</v>
      </c>
      <c r="EC844" s="163">
        <v>127</v>
      </c>
      <c r="ED844" s="165">
        <v>9.2425877911464909</v>
      </c>
      <c r="EE844" s="165">
        <v>1.67385448186117</v>
      </c>
      <c r="EF844" s="165">
        <v>1.0188679454807099</v>
      </c>
      <c r="EG844" s="165">
        <v>7.7142858729254096</v>
      </c>
      <c r="EH844" s="166">
        <v>1.0431267060873901</v>
      </c>
      <c r="EI844" s="165">
        <v>80.995685494011894</v>
      </c>
      <c r="EJ844" s="164">
        <v>0.225053078556263</v>
      </c>
      <c r="EK844" s="164">
        <v>0.27878787878787797</v>
      </c>
      <c r="EL844" s="283">
        <v>0.416422287</v>
      </c>
      <c r="EM844" s="283">
        <v>0.22287390000000001</v>
      </c>
      <c r="EN844" s="283">
        <v>0.36070381200000001</v>
      </c>
      <c r="EO844" s="283">
        <v>4.6511629999999998E-2</v>
      </c>
      <c r="EP844" s="283">
        <v>0.39825580999999999</v>
      </c>
      <c r="EQ844" s="283">
        <v>0.13513513999999999</v>
      </c>
      <c r="ER844" s="165">
        <v>0.24064191902182</v>
      </c>
      <c r="ES844" s="166">
        <v>3.3477089637223498</v>
      </c>
      <c r="ET844" s="166">
        <v>3.36</v>
      </c>
      <c r="EU844" s="166">
        <v>3.2879824359984999</v>
      </c>
      <c r="EV844" s="166">
        <v>3.3202379800325899</v>
      </c>
      <c r="EW844" s="166">
        <v>3.4164579196765898</v>
      </c>
      <c r="EX844" s="289">
        <v>2.6414706707000701</v>
      </c>
    </row>
    <row r="845" spans="1:154" ht="13" customHeight="1">
      <c r="A845" s="160" t="s">
        <v>19</v>
      </c>
      <c r="C845" s="160">
        <v>27636</v>
      </c>
      <c r="D845" s="160">
        <v>680730</v>
      </c>
      <c r="E845" s="160" t="s">
        <v>2171</v>
      </c>
      <c r="G845" s="175"/>
      <c r="H845" s="162" t="s">
        <v>323</v>
      </c>
      <c r="I845" s="162" t="s">
        <v>1943</v>
      </c>
      <c r="J845" s="160">
        <v>24</v>
      </c>
      <c r="K845" s="161">
        <v>1</v>
      </c>
      <c r="Z845" s="163"/>
      <c r="AS845" s="283"/>
      <c r="AT845" s="283"/>
      <c r="AU845" s="283"/>
      <c r="AV845" s="283"/>
      <c r="AW845" s="283"/>
      <c r="AX845" s="283"/>
      <c r="AY845" s="363"/>
      <c r="AZ845" s="283"/>
      <c r="BA845" s="283"/>
      <c r="BB845" s="283"/>
      <c r="BC845" s="283"/>
      <c r="BD845" s="164"/>
      <c r="BE845" s="164"/>
      <c r="BF845" s="164"/>
      <c r="BG845" s="164"/>
      <c r="BH845" s="164"/>
      <c r="BI845" s="164"/>
      <c r="BJ845" s="165"/>
      <c r="BK845" s="164"/>
      <c r="BL845" s="165"/>
      <c r="BM845" s="165"/>
      <c r="BN845" s="165"/>
      <c r="BO845" s="165"/>
      <c r="BP845" s="165"/>
      <c r="BQ845" s="165"/>
      <c r="BR845" s="165"/>
      <c r="BS845" s="289"/>
      <c r="BT845" s="297">
        <v>29</v>
      </c>
      <c r="BU845" s="284">
        <v>151</v>
      </c>
      <c r="BV845" s="298">
        <v>-4</v>
      </c>
      <c r="BW845" s="297"/>
      <c r="BX845" s="297"/>
      <c r="BY845" s="297"/>
      <c r="BZ845" s="297"/>
      <c r="CA845" s="284"/>
      <c r="CB845" s="298"/>
      <c r="CC845" s="297"/>
      <c r="CD845" s="284"/>
      <c r="CE845" s="352"/>
      <c r="CF845" s="298"/>
      <c r="CG845" s="297"/>
      <c r="CH845" s="284"/>
      <c r="CI845" s="352"/>
      <c r="CJ845" s="298"/>
      <c r="CK845" s="297"/>
      <c r="CL845" s="284"/>
      <c r="CM845" s="352"/>
      <c r="CN845" s="298"/>
      <c r="CO845" s="297"/>
      <c r="CP845" s="284"/>
      <c r="CQ845" s="352"/>
      <c r="CR845" s="298"/>
      <c r="CS845" s="297"/>
      <c r="CT845" s="284"/>
      <c r="CU845" s="352"/>
      <c r="CV845" s="352"/>
      <c r="CW845" s="298"/>
      <c r="CX845" s="297"/>
      <c r="CY845" s="284"/>
      <c r="CZ845" s="352"/>
      <c r="DA845" s="352"/>
      <c r="DB845" s="298"/>
      <c r="DC845" s="297"/>
      <c r="DD845" s="284"/>
      <c r="DE845" s="352"/>
      <c r="DF845" s="352"/>
      <c r="DG845" s="298"/>
      <c r="DH845" s="183">
        <v>-4</v>
      </c>
      <c r="DI845" s="289">
        <v>0</v>
      </c>
      <c r="DJ845" s="163">
        <v>29</v>
      </c>
      <c r="DK845" s="163">
        <v>29</v>
      </c>
      <c r="DL845" s="163">
        <v>0</v>
      </c>
      <c r="DM845" s="163">
        <v>7</v>
      </c>
      <c r="DN845" s="163">
        <v>10</v>
      </c>
      <c r="DO845" s="163">
        <v>0</v>
      </c>
      <c r="DP845" s="165">
        <v>151</v>
      </c>
      <c r="DQ845" s="165">
        <v>151</v>
      </c>
      <c r="DR845" s="165"/>
      <c r="DS845" s="163">
        <v>646</v>
      </c>
      <c r="DT845" s="163">
        <v>154</v>
      </c>
      <c r="DU845" s="163">
        <v>82</v>
      </c>
      <c r="DV845" s="163">
        <v>72</v>
      </c>
      <c r="DW845" s="163">
        <v>18</v>
      </c>
      <c r="DX845" s="163">
        <v>43</v>
      </c>
      <c r="DY845" s="163">
        <v>0</v>
      </c>
      <c r="DZ845" s="163">
        <v>2</v>
      </c>
      <c r="EA845" s="163">
        <v>7</v>
      </c>
      <c r="EB845" s="163">
        <v>0</v>
      </c>
      <c r="EC845" s="163">
        <v>133</v>
      </c>
      <c r="ED845" s="165">
        <v>7.9271523178807897</v>
      </c>
      <c r="EE845" s="165">
        <v>2.5629139072847602</v>
      </c>
      <c r="EF845" s="165">
        <v>1.0728476821191999</v>
      </c>
      <c r="EG845" s="165">
        <v>9.1788079470198607</v>
      </c>
      <c r="EH845" s="166">
        <v>1.3046357615894</v>
      </c>
      <c r="EI845" s="165">
        <v>101.301085681419</v>
      </c>
      <c r="EJ845" s="164">
        <v>0.25623960066555701</v>
      </c>
      <c r="EK845" s="164">
        <v>0.302222222222222</v>
      </c>
      <c r="EL845" s="283">
        <v>0.37960954400000002</v>
      </c>
      <c r="EM845" s="283">
        <v>0.21475054199999999</v>
      </c>
      <c r="EN845" s="283">
        <v>0.40563991300000002</v>
      </c>
      <c r="EO845" s="283">
        <v>8.1196580000000004E-2</v>
      </c>
      <c r="EP845" s="283">
        <v>0.38888888999999999</v>
      </c>
      <c r="EQ845" s="283">
        <v>0.10191348</v>
      </c>
      <c r="ER845" s="165">
        <v>-1.0199051328767601</v>
      </c>
      <c r="ES845" s="166">
        <v>4.29139072847682</v>
      </c>
      <c r="ET845" s="166">
        <v>4.3099999999999996</v>
      </c>
      <c r="EU845" s="166">
        <v>3.8488078382631001</v>
      </c>
      <c r="EV845" s="166">
        <v>4.1717460251012302</v>
      </c>
      <c r="EW845" s="166">
        <v>4.24609678612976</v>
      </c>
      <c r="EX845" s="289">
        <v>2.44116115570068</v>
      </c>
    </row>
    <row r="846" spans="1:154" ht="13" customHeight="1">
      <c r="A846" s="160" t="s">
        <v>19</v>
      </c>
      <c r="B846" s="160">
        <v>12265</v>
      </c>
      <c r="C846" s="160">
        <v>21446</v>
      </c>
      <c r="D846" s="160">
        <v>663372</v>
      </c>
      <c r="E846" s="160" t="s">
        <v>246</v>
      </c>
      <c r="G846" s="175"/>
      <c r="H846" s="162" t="s">
        <v>2469</v>
      </c>
      <c r="I846" s="162" t="s">
        <v>549</v>
      </c>
      <c r="J846" s="161">
        <v>27</v>
      </c>
      <c r="K846" s="161">
        <v>1</v>
      </c>
      <c r="M846" s="184" t="s">
        <v>837</v>
      </c>
      <c r="Z846" s="163"/>
      <c r="AS846" s="283"/>
      <c r="AT846" s="283"/>
      <c r="AU846" s="283"/>
      <c r="AV846" s="283"/>
      <c r="AW846" s="283"/>
      <c r="AX846" s="283"/>
      <c r="AY846" s="363"/>
      <c r="AZ846" s="283"/>
      <c r="BA846" s="283"/>
      <c r="BB846" s="283"/>
      <c r="BC846" s="283"/>
      <c r="BD846" s="164"/>
      <c r="BE846" s="164"/>
      <c r="BF846" s="164"/>
      <c r="BG846" s="164"/>
      <c r="BH846" s="164"/>
      <c r="BI846" s="164"/>
      <c r="BJ846" s="165"/>
      <c r="BK846" s="164"/>
      <c r="BL846" s="165"/>
      <c r="BM846" s="165"/>
      <c r="BN846" s="165"/>
      <c r="BO846" s="165"/>
      <c r="BP846" s="165"/>
      <c r="BQ846" s="165"/>
      <c r="BR846" s="165"/>
      <c r="BS846" s="289"/>
      <c r="BT846" s="297">
        <v>29</v>
      </c>
      <c r="BU846" s="284">
        <v>156.1</v>
      </c>
      <c r="BV846" s="298">
        <v>-3</v>
      </c>
      <c r="BW846" s="297"/>
      <c r="BX846" s="297"/>
      <c r="BY846" s="297"/>
      <c r="BZ846" s="297"/>
      <c r="CA846" s="284"/>
      <c r="CB846" s="298"/>
      <c r="CC846" s="297"/>
      <c r="CD846" s="284"/>
      <c r="CE846" s="352"/>
      <c r="CF846" s="298"/>
      <c r="CG846" s="297"/>
      <c r="CH846" s="284"/>
      <c r="CI846" s="352"/>
      <c r="CJ846" s="298"/>
      <c r="CK846" s="297"/>
      <c r="CL846" s="284"/>
      <c r="CM846" s="352"/>
      <c r="CN846" s="298"/>
      <c r="CO846" s="297"/>
      <c r="CP846" s="284"/>
      <c r="CQ846" s="352"/>
      <c r="CR846" s="298"/>
      <c r="CS846" s="297"/>
      <c r="CT846" s="284"/>
      <c r="CU846" s="352"/>
      <c r="CV846" s="352"/>
      <c r="CW846" s="298"/>
      <c r="CX846" s="297"/>
      <c r="CY846" s="284"/>
      <c r="CZ846" s="352"/>
      <c r="DA846" s="352"/>
      <c r="DB846" s="298"/>
      <c r="DC846" s="297"/>
      <c r="DD846" s="284"/>
      <c r="DE846" s="352"/>
      <c r="DF846" s="352"/>
      <c r="DG846" s="298"/>
      <c r="DH846" s="297">
        <v>-3</v>
      </c>
      <c r="DI846" s="289">
        <v>0</v>
      </c>
      <c r="DJ846" s="163">
        <v>30</v>
      </c>
      <c r="DK846" s="163">
        <v>30</v>
      </c>
      <c r="DL846" s="163">
        <v>0</v>
      </c>
      <c r="DM846" s="163">
        <v>3</v>
      </c>
      <c r="DN846" s="163">
        <v>10</v>
      </c>
      <c r="DO846" s="163">
        <v>0</v>
      </c>
      <c r="DP846" s="165">
        <v>162.1</v>
      </c>
      <c r="DQ846" s="165">
        <v>162.100006103515</v>
      </c>
      <c r="DR846" s="165"/>
      <c r="DS846" s="163">
        <v>692</v>
      </c>
      <c r="DT846" s="163">
        <v>165</v>
      </c>
      <c r="DU846" s="163">
        <v>94</v>
      </c>
      <c r="DV846" s="163">
        <v>81</v>
      </c>
      <c r="DW846" s="163">
        <v>20</v>
      </c>
      <c r="DX846" s="163">
        <v>52</v>
      </c>
      <c r="DY846" s="163">
        <v>0</v>
      </c>
      <c r="DZ846" s="163">
        <v>7</v>
      </c>
      <c r="EA846" s="163">
        <v>4</v>
      </c>
      <c r="EB846" s="163">
        <v>0</v>
      </c>
      <c r="EC846" s="163">
        <v>138</v>
      </c>
      <c r="ED846" s="165">
        <v>7.65092426436106</v>
      </c>
      <c r="EE846" s="165">
        <v>2.88295696917953</v>
      </c>
      <c r="EF846" s="165">
        <v>1.10882960353058</v>
      </c>
      <c r="EG846" s="165">
        <v>9.1478442291273598</v>
      </c>
      <c r="EH846" s="166">
        <v>1.3367556887007599</v>
      </c>
      <c r="EI846" s="165">
        <v>103.79510246693501</v>
      </c>
      <c r="EJ846" s="164">
        <v>0.26066350710900399</v>
      </c>
      <c r="EK846" s="164">
        <v>0.30526315789473601</v>
      </c>
      <c r="EL846" s="283">
        <v>0.44918699099999998</v>
      </c>
      <c r="EM846" s="283">
        <v>0.19918699100000001</v>
      </c>
      <c r="EN846" s="283">
        <v>0.35162601599999999</v>
      </c>
      <c r="EO846" s="283">
        <v>6.4646460000000003E-2</v>
      </c>
      <c r="EP846" s="283">
        <v>0.36565657000000001</v>
      </c>
      <c r="EQ846" s="283">
        <v>0.10465115999999999</v>
      </c>
      <c r="ER846" s="165">
        <v>-1.8428269329296201</v>
      </c>
      <c r="ES846" s="166">
        <v>4.49075989429888</v>
      </c>
      <c r="ET846" s="166">
        <v>4.28</v>
      </c>
      <c r="EU846" s="166">
        <v>4.1584751116785501</v>
      </c>
      <c r="EV846" s="166">
        <v>4.1682956081410101</v>
      </c>
      <c r="EW846" s="166">
        <v>4.3145252737178099</v>
      </c>
      <c r="EX846" s="289">
        <v>2.42390632629394</v>
      </c>
    </row>
    <row r="847" spans="1:154" ht="13" customHeight="1">
      <c r="A847" s="160" t="s">
        <v>19</v>
      </c>
      <c r="C847" s="160">
        <v>22191</v>
      </c>
      <c r="D847" s="160">
        <v>668964</v>
      </c>
      <c r="E847" s="160" t="s">
        <v>563</v>
      </c>
      <c r="G847" s="175"/>
      <c r="H847" s="162" t="s">
        <v>322</v>
      </c>
      <c r="I847" s="162" t="s">
        <v>4009</v>
      </c>
      <c r="J847" s="160">
        <v>25</v>
      </c>
      <c r="K847" s="161">
        <v>1</v>
      </c>
      <c r="Z847" s="163"/>
      <c r="AS847" s="283"/>
      <c r="AT847" s="283"/>
      <c r="AU847" s="283"/>
      <c r="AV847" s="283"/>
      <c r="AW847" s="283"/>
      <c r="AX847" s="283"/>
      <c r="AY847" s="363"/>
      <c r="AZ847" s="283"/>
      <c r="BA847" s="283"/>
      <c r="BB847" s="283"/>
      <c r="BC847" s="283"/>
      <c r="BD847" s="164"/>
      <c r="BE847" s="164"/>
      <c r="BF847" s="164"/>
      <c r="BG847" s="164"/>
      <c r="BH847" s="164"/>
      <c r="BI847" s="164"/>
      <c r="BJ847" s="165"/>
      <c r="BK847" s="164"/>
      <c r="BL847" s="165"/>
      <c r="BM847" s="165"/>
      <c r="BN847" s="165"/>
      <c r="BO847" s="165"/>
      <c r="BP847" s="165"/>
      <c r="BQ847" s="165"/>
      <c r="BR847" s="165"/>
      <c r="BS847" s="289"/>
      <c r="BT847" s="297">
        <v>27</v>
      </c>
      <c r="BU847" s="284">
        <v>138</v>
      </c>
      <c r="BV847" s="298">
        <v>0</v>
      </c>
      <c r="BW847" s="297"/>
      <c r="BX847" s="297"/>
      <c r="BY847" s="297"/>
      <c r="BZ847" s="297"/>
      <c r="CA847" s="284"/>
      <c r="CB847" s="298"/>
      <c r="CC847" s="297"/>
      <c r="CD847" s="284"/>
      <c r="CE847" s="352"/>
      <c r="CF847" s="298"/>
      <c r="CG847" s="297"/>
      <c r="CH847" s="284"/>
      <c r="CI847" s="352"/>
      <c r="CJ847" s="298"/>
      <c r="CK847" s="297"/>
      <c r="CL847" s="284"/>
      <c r="CM847" s="352"/>
      <c r="CN847" s="298"/>
      <c r="CO847" s="297"/>
      <c r="CP847" s="284"/>
      <c r="CQ847" s="352"/>
      <c r="CR847" s="298"/>
      <c r="CS847" s="297"/>
      <c r="CT847" s="284"/>
      <c r="CU847" s="352"/>
      <c r="CV847" s="352"/>
      <c r="CW847" s="298"/>
      <c r="CX847" s="297"/>
      <c r="CY847" s="284"/>
      <c r="CZ847" s="352"/>
      <c r="DA847" s="352"/>
      <c r="DB847" s="298"/>
      <c r="DC847" s="297"/>
      <c r="DD847" s="284"/>
      <c r="DE847" s="352"/>
      <c r="DF847" s="352"/>
      <c r="DG847" s="298"/>
      <c r="DH847" s="183">
        <v>0</v>
      </c>
      <c r="DI847" s="289">
        <v>0</v>
      </c>
      <c r="DJ847" s="163">
        <v>27</v>
      </c>
      <c r="DK847" s="163">
        <v>25</v>
      </c>
      <c r="DL847" s="163">
        <v>0</v>
      </c>
      <c r="DM847" s="163">
        <v>9</v>
      </c>
      <c r="DN847" s="163">
        <v>6</v>
      </c>
      <c r="DO847" s="163">
        <v>0</v>
      </c>
      <c r="DP847" s="165">
        <v>138</v>
      </c>
      <c r="DQ847" s="165">
        <v>133</v>
      </c>
      <c r="DR847" s="165">
        <v>5</v>
      </c>
      <c r="DS847" s="163">
        <v>569</v>
      </c>
      <c r="DT847" s="163">
        <v>126</v>
      </c>
      <c r="DU847" s="163">
        <v>52</v>
      </c>
      <c r="DV847" s="163">
        <v>46</v>
      </c>
      <c r="DW847" s="163">
        <v>18</v>
      </c>
      <c r="DX847" s="163">
        <v>36</v>
      </c>
      <c r="DY847" s="163">
        <v>0</v>
      </c>
      <c r="DZ847" s="163">
        <v>5</v>
      </c>
      <c r="EA847" s="163">
        <v>4</v>
      </c>
      <c r="EB847" s="163">
        <v>5</v>
      </c>
      <c r="EC847" s="163">
        <v>127</v>
      </c>
      <c r="ED847" s="165">
        <v>8.2826086956521703</v>
      </c>
      <c r="EE847" s="165">
        <v>2.3478260869565202</v>
      </c>
      <c r="EF847" s="165">
        <v>1.1739130434782601</v>
      </c>
      <c r="EG847" s="165">
        <v>8.2173913043478208</v>
      </c>
      <c r="EH847" s="166">
        <v>1.1739130434782601</v>
      </c>
      <c r="EI847" s="165">
        <v>91.150855511619</v>
      </c>
      <c r="EJ847" s="164">
        <v>0.23863636363636301</v>
      </c>
      <c r="EK847" s="164">
        <v>0.28198433420365498</v>
      </c>
      <c r="EL847" s="283">
        <v>0.375634517</v>
      </c>
      <c r="EM847" s="283">
        <v>0.21827411099999999</v>
      </c>
      <c r="EN847" s="283">
        <v>0.40609137000000001</v>
      </c>
      <c r="EO847" s="283">
        <v>7.7306730000000004E-2</v>
      </c>
      <c r="EP847" s="283">
        <v>0.38154612999999998</v>
      </c>
      <c r="EQ847" s="283">
        <v>9.3822569999999994E-2</v>
      </c>
      <c r="ER847" s="165">
        <v>7.9018685573984504E-2</v>
      </c>
      <c r="ES847" s="166">
        <v>3</v>
      </c>
      <c r="ET847" s="166">
        <v>4.1100000000000003</v>
      </c>
      <c r="EU847" s="166">
        <v>3.9130654445592898</v>
      </c>
      <c r="EV847" s="166">
        <v>3.9705786815587998</v>
      </c>
      <c r="EW847" s="166">
        <v>3.9923280388669302</v>
      </c>
      <c r="EX847" s="289">
        <v>2.1691234558820698</v>
      </c>
    </row>
    <row r="848" spans="1:154" ht="13" customHeight="1">
      <c r="A848" s="160" t="s">
        <v>19</v>
      </c>
      <c r="C848" s="160">
        <v>21052</v>
      </c>
      <c r="D848" s="160">
        <v>661563</v>
      </c>
      <c r="E848" s="160" t="s">
        <v>16</v>
      </c>
      <c r="G848" s="175"/>
      <c r="H848" s="162" t="s">
        <v>2461</v>
      </c>
      <c r="I848" s="162" t="s">
        <v>589</v>
      </c>
      <c r="J848" s="161">
        <v>26</v>
      </c>
      <c r="K848" s="161">
        <v>1</v>
      </c>
      <c r="M848" s="184" t="s">
        <v>837</v>
      </c>
      <c r="Z848" s="163"/>
      <c r="AS848" s="283"/>
      <c r="AT848" s="283"/>
      <c r="AU848" s="283"/>
      <c r="AV848" s="283"/>
      <c r="AW848" s="283"/>
      <c r="AX848" s="283"/>
      <c r="AY848" s="363"/>
      <c r="AZ848" s="283"/>
      <c r="BA848" s="283"/>
      <c r="BB848" s="283"/>
      <c r="BC848" s="283"/>
      <c r="BD848" s="164"/>
      <c r="BE848" s="164"/>
      <c r="BF848" s="164"/>
      <c r="BG848" s="164"/>
      <c r="BH848" s="164"/>
      <c r="BI848" s="164"/>
      <c r="BJ848" s="165"/>
      <c r="BK848" s="164"/>
      <c r="BL848" s="165"/>
      <c r="BM848" s="165"/>
      <c r="BN848" s="165"/>
      <c r="BO848" s="165"/>
      <c r="BP848" s="165"/>
      <c r="BQ848" s="165"/>
      <c r="BR848" s="165"/>
      <c r="BS848" s="289"/>
      <c r="BT848" s="297">
        <v>29</v>
      </c>
      <c r="BU848" s="284">
        <v>151.19999999999999</v>
      </c>
      <c r="BV848" s="298">
        <v>0</v>
      </c>
      <c r="BW848" s="297"/>
      <c r="BX848" s="297"/>
      <c r="BY848" s="297"/>
      <c r="BZ848" s="297"/>
      <c r="CA848" s="284"/>
      <c r="CB848" s="298"/>
      <c r="CC848" s="297"/>
      <c r="CD848" s="284"/>
      <c r="CE848" s="352"/>
      <c r="CF848" s="298"/>
      <c r="CG848" s="297"/>
      <c r="CH848" s="284"/>
      <c r="CI848" s="352"/>
      <c r="CJ848" s="298"/>
      <c r="CK848" s="297"/>
      <c r="CL848" s="284"/>
      <c r="CM848" s="352"/>
      <c r="CN848" s="298"/>
      <c r="CO848" s="297"/>
      <c r="CP848" s="284"/>
      <c r="CQ848" s="352"/>
      <c r="CR848" s="298"/>
      <c r="CS848" s="297"/>
      <c r="CT848" s="284"/>
      <c r="CU848" s="352"/>
      <c r="CV848" s="352"/>
      <c r="CW848" s="298"/>
      <c r="CX848" s="297"/>
      <c r="CY848" s="284"/>
      <c r="CZ848" s="352"/>
      <c r="DA848" s="352"/>
      <c r="DB848" s="298"/>
      <c r="DC848" s="297"/>
      <c r="DD848" s="284"/>
      <c r="DE848" s="352"/>
      <c r="DF848" s="352"/>
      <c r="DG848" s="298"/>
      <c r="DH848" s="297">
        <v>0</v>
      </c>
      <c r="DI848" s="289">
        <v>0</v>
      </c>
      <c r="DJ848" s="163">
        <v>29</v>
      </c>
      <c r="DK848" s="163">
        <v>29</v>
      </c>
      <c r="DL848" s="163">
        <v>0</v>
      </c>
      <c r="DM848" s="163">
        <v>15</v>
      </c>
      <c r="DN848" s="163">
        <v>7</v>
      </c>
      <c r="DO848" s="163">
        <v>0</v>
      </c>
      <c r="DP848" s="165">
        <v>151.19999999999999</v>
      </c>
      <c r="DQ848" s="165">
        <v>151.19999694824199</v>
      </c>
      <c r="DR848" s="165"/>
      <c r="DS848" s="163">
        <v>637</v>
      </c>
      <c r="DT848" s="163">
        <v>104</v>
      </c>
      <c r="DU848" s="163">
        <v>60</v>
      </c>
      <c r="DV848" s="163">
        <v>59</v>
      </c>
      <c r="DW848" s="163">
        <v>18</v>
      </c>
      <c r="DX848" s="163">
        <v>77</v>
      </c>
      <c r="DY848" s="163">
        <v>0</v>
      </c>
      <c r="DZ848" s="163">
        <v>8</v>
      </c>
      <c r="EA848" s="163">
        <v>6</v>
      </c>
      <c r="EB848" s="163">
        <v>2</v>
      </c>
      <c r="EC848" s="163">
        <v>171</v>
      </c>
      <c r="ED848" s="165">
        <v>10.1472534278452</v>
      </c>
      <c r="EE848" s="165">
        <v>4.5692310756963996</v>
      </c>
      <c r="EF848" s="165">
        <v>1.0681319397731801</v>
      </c>
      <c r="EG848" s="165">
        <v>6.1714289853561803</v>
      </c>
      <c r="EH848" s="166">
        <v>1.19340667345028</v>
      </c>
      <c r="EI848" s="165">
        <v>95.333548818117606</v>
      </c>
      <c r="EJ848" s="164">
        <v>0.188405797101449</v>
      </c>
      <c r="EK848" s="164">
        <v>0.236914600550964</v>
      </c>
      <c r="EL848" s="283">
        <v>0.35620052699999999</v>
      </c>
      <c r="EM848" s="283">
        <v>0.17678100199999999</v>
      </c>
      <c r="EN848" s="283">
        <v>0.46701846899999999</v>
      </c>
      <c r="EO848" s="283">
        <v>9.448819E-2</v>
      </c>
      <c r="EP848" s="283">
        <v>0.37007874000000002</v>
      </c>
      <c r="EQ848" s="283">
        <v>0.11665416000000001</v>
      </c>
      <c r="ER848" s="165">
        <v>0.58747642719224702</v>
      </c>
      <c r="ES848" s="166">
        <v>3.5010991359232202</v>
      </c>
      <c r="ET848" s="166">
        <v>3.83</v>
      </c>
      <c r="EU848" s="166">
        <v>4.1359194672037196</v>
      </c>
      <c r="EV848" s="166">
        <v>4.3577389186316404</v>
      </c>
      <c r="EW848" s="166">
        <v>4.2232647339733802</v>
      </c>
      <c r="EX848" s="289">
        <v>2.1634223461151101</v>
      </c>
    </row>
    <row r="849" spans="1:154" ht="13" customHeight="1">
      <c r="A849" s="160" t="s">
        <v>19</v>
      </c>
      <c r="B849" s="160">
        <v>10144</v>
      </c>
      <c r="C849" s="160">
        <v>16977</v>
      </c>
      <c r="D849" s="160">
        <v>592866</v>
      </c>
      <c r="E849" s="160" t="s">
        <v>2171</v>
      </c>
      <c r="G849" s="175"/>
      <c r="H849" s="168" t="s">
        <v>102</v>
      </c>
      <c r="I849" s="169" t="s">
        <v>551</v>
      </c>
      <c r="J849" s="170">
        <v>32</v>
      </c>
      <c r="K849" s="161">
        <v>1</v>
      </c>
      <c r="M849" s="184" t="s">
        <v>837</v>
      </c>
      <c r="Z849" s="163"/>
      <c r="AS849" s="283"/>
      <c r="AT849" s="283"/>
      <c r="AU849" s="283"/>
      <c r="AV849" s="283"/>
      <c r="AW849" s="283"/>
      <c r="AX849" s="283"/>
      <c r="AY849" s="363"/>
      <c r="AZ849" s="283"/>
      <c r="BA849" s="283"/>
      <c r="BB849" s="283"/>
      <c r="BC849" s="283"/>
      <c r="BD849" s="164"/>
      <c r="BE849" s="164"/>
      <c r="BF849" s="164"/>
      <c r="BG849" s="164"/>
      <c r="BH849" s="164"/>
      <c r="BI849" s="164"/>
      <c r="BJ849" s="165"/>
      <c r="BK849" s="164"/>
      <c r="BL849" s="165"/>
      <c r="BM849" s="165"/>
      <c r="BN849" s="165"/>
      <c r="BO849" s="165"/>
      <c r="BP849" s="165"/>
      <c r="BQ849" s="165"/>
      <c r="BR849" s="165"/>
      <c r="BS849" s="289"/>
      <c r="BT849" s="297">
        <v>13</v>
      </c>
      <c r="BU849" s="284">
        <v>66.2</v>
      </c>
      <c r="BV849" s="298">
        <v>2</v>
      </c>
      <c r="BW849" s="297"/>
      <c r="BX849" s="297"/>
      <c r="BY849" s="297"/>
      <c r="BZ849" s="297"/>
      <c r="CA849" s="284"/>
      <c r="CB849" s="298"/>
      <c r="CC849" s="297"/>
      <c r="CD849" s="284"/>
      <c r="CE849" s="352"/>
      <c r="CF849" s="298"/>
      <c r="CG849" s="297"/>
      <c r="CH849" s="284"/>
      <c r="CI849" s="352"/>
      <c r="CJ849" s="298"/>
      <c r="CK849" s="297"/>
      <c r="CL849" s="284"/>
      <c r="CM849" s="352"/>
      <c r="CN849" s="298"/>
      <c r="CO849" s="297"/>
      <c r="CP849" s="284"/>
      <c r="CQ849" s="352"/>
      <c r="CR849" s="298"/>
      <c r="CS849" s="297"/>
      <c r="CT849" s="284"/>
      <c r="CU849" s="352"/>
      <c r="CV849" s="352"/>
      <c r="CW849" s="298"/>
      <c r="CX849" s="297"/>
      <c r="CY849" s="284"/>
      <c r="CZ849" s="352"/>
      <c r="DA849" s="352"/>
      <c r="DB849" s="298"/>
      <c r="DC849" s="297"/>
      <c r="DD849" s="284"/>
      <c r="DE849" s="352"/>
      <c r="DF849" s="352"/>
      <c r="DG849" s="298"/>
      <c r="DH849" s="297">
        <v>2</v>
      </c>
      <c r="DI849" s="289">
        <v>0</v>
      </c>
      <c r="DJ849" s="163">
        <v>13</v>
      </c>
      <c r="DK849" s="163">
        <v>13</v>
      </c>
      <c r="DL849" s="163">
        <v>0</v>
      </c>
      <c r="DM849" s="163">
        <v>6</v>
      </c>
      <c r="DN849" s="163">
        <v>1</v>
      </c>
      <c r="DO849" s="163">
        <v>0</v>
      </c>
      <c r="DP849" s="165">
        <v>66.2</v>
      </c>
      <c r="DQ849" s="165">
        <v>66.199996948242102</v>
      </c>
      <c r="DR849" s="165"/>
      <c r="DS849" s="163">
        <v>260</v>
      </c>
      <c r="DT849" s="163">
        <v>51</v>
      </c>
      <c r="DU849" s="163">
        <v>17</v>
      </c>
      <c r="DV849" s="163">
        <v>15</v>
      </c>
      <c r="DW849" s="163">
        <v>3</v>
      </c>
      <c r="DX849" s="163">
        <v>18</v>
      </c>
      <c r="DY849" s="163">
        <v>0</v>
      </c>
      <c r="DZ849" s="163">
        <v>0</v>
      </c>
      <c r="EA849" s="163">
        <v>0</v>
      </c>
      <c r="EB849" s="163">
        <v>1</v>
      </c>
      <c r="EC849" s="163">
        <v>59</v>
      </c>
      <c r="ED849" s="165">
        <v>7.9650003038406396</v>
      </c>
      <c r="EE849" s="165">
        <v>2.4300000926971399</v>
      </c>
      <c r="EF849" s="165">
        <v>0.40500001544952402</v>
      </c>
      <c r="EG849" s="165">
        <v>6.8850002626419098</v>
      </c>
      <c r="EH849" s="166">
        <v>1.0350000394821099</v>
      </c>
      <c r="EI849" s="165">
        <v>80.364674008413104</v>
      </c>
      <c r="EJ849" s="164">
        <v>0.210743801652892</v>
      </c>
      <c r="EK849" s="164">
        <v>0.266666666666666</v>
      </c>
      <c r="EL849" s="283">
        <v>0.453551912</v>
      </c>
      <c r="EM849" s="283">
        <v>0.158469945</v>
      </c>
      <c r="EN849" s="283">
        <v>0.38797814200000003</v>
      </c>
      <c r="EO849" s="283">
        <v>6.5573770000000003E-2</v>
      </c>
      <c r="EP849" s="283">
        <v>0.39344262000000002</v>
      </c>
      <c r="EQ849" s="283">
        <v>9.3984960000000006E-2</v>
      </c>
      <c r="ER849" s="165">
        <v>9.1550582207575004E-2</v>
      </c>
      <c r="ES849" s="166">
        <v>2.0250000772476202</v>
      </c>
      <c r="ET849" s="166">
        <v>3.13</v>
      </c>
      <c r="EU849" s="166">
        <v>2.7916886186599701</v>
      </c>
      <c r="EV849" s="166">
        <v>3.8170806605369298</v>
      </c>
      <c r="EW849" s="166">
        <v>3.9573561066898901</v>
      </c>
      <c r="EX849" s="289">
        <v>1.98037493228912</v>
      </c>
    </row>
    <row r="850" spans="1:154" ht="13" customHeight="1">
      <c r="A850" s="160" t="s">
        <v>19</v>
      </c>
      <c r="B850" s="160">
        <v>10921</v>
      </c>
      <c r="C850" s="160">
        <v>20302</v>
      </c>
      <c r="D850" s="160">
        <v>656849</v>
      </c>
      <c r="E850" s="160" t="s">
        <v>345</v>
      </c>
      <c r="G850" s="175"/>
      <c r="H850" s="162" t="s">
        <v>680</v>
      </c>
      <c r="I850" s="162" t="s">
        <v>617</v>
      </c>
      <c r="J850" s="161">
        <v>28</v>
      </c>
      <c r="K850" s="161">
        <v>1</v>
      </c>
      <c r="M850" s="184" t="s">
        <v>46</v>
      </c>
      <c r="Z850" s="163"/>
      <c r="AS850" s="283"/>
      <c r="AT850" s="283"/>
      <c r="AU850" s="283"/>
      <c r="AV850" s="283"/>
      <c r="AW850" s="283"/>
      <c r="AX850" s="283"/>
      <c r="AY850" s="363"/>
      <c r="AZ850" s="283"/>
      <c r="BA850" s="283"/>
      <c r="BB850" s="283"/>
      <c r="BC850" s="283"/>
      <c r="BD850" s="164"/>
      <c r="BE850" s="164"/>
      <c r="BF850" s="164"/>
      <c r="BG850" s="164"/>
      <c r="BH850" s="164"/>
      <c r="BI850" s="164"/>
      <c r="BJ850" s="165"/>
      <c r="BK850" s="164"/>
      <c r="BL850" s="165"/>
      <c r="BM850" s="165"/>
      <c r="BN850" s="165"/>
      <c r="BO850" s="165"/>
      <c r="BP850" s="165"/>
      <c r="BQ850" s="165"/>
      <c r="BR850" s="165"/>
      <c r="BS850" s="289"/>
      <c r="BT850" s="297">
        <v>20</v>
      </c>
      <c r="BU850" s="284">
        <v>114</v>
      </c>
      <c r="BV850" s="298">
        <v>1</v>
      </c>
      <c r="BW850" s="297"/>
      <c r="BX850" s="297"/>
      <c r="BY850" s="297"/>
      <c r="BZ850" s="297"/>
      <c r="CA850" s="284"/>
      <c r="CB850" s="298"/>
      <c r="CC850" s="297"/>
      <c r="CD850" s="284"/>
      <c r="CE850" s="352"/>
      <c r="CF850" s="298"/>
      <c r="CG850" s="297"/>
      <c r="CH850" s="284"/>
      <c r="CI850" s="352"/>
      <c r="CJ850" s="298"/>
      <c r="CK850" s="297"/>
      <c r="CL850" s="284"/>
      <c r="CM850" s="352"/>
      <c r="CN850" s="298"/>
      <c r="CO850" s="297"/>
      <c r="CP850" s="284"/>
      <c r="CQ850" s="352"/>
      <c r="CR850" s="298"/>
      <c r="CS850" s="297"/>
      <c r="CT850" s="284"/>
      <c r="CU850" s="352"/>
      <c r="CV850" s="352"/>
      <c r="CW850" s="298"/>
      <c r="CX850" s="297"/>
      <c r="CY850" s="284"/>
      <c r="CZ850" s="352"/>
      <c r="DA850" s="352"/>
      <c r="DB850" s="298"/>
      <c r="DC850" s="297"/>
      <c r="DD850" s="284"/>
      <c r="DE850" s="352"/>
      <c r="DF850" s="352"/>
      <c r="DG850" s="298"/>
      <c r="DH850" s="297">
        <v>1</v>
      </c>
      <c r="DI850" s="289">
        <v>0</v>
      </c>
      <c r="DJ850" s="163">
        <v>21</v>
      </c>
      <c r="DK850" s="163">
        <v>21</v>
      </c>
      <c r="DL850" s="163">
        <v>0</v>
      </c>
      <c r="DM850" s="163">
        <v>10</v>
      </c>
      <c r="DN850" s="163">
        <v>3</v>
      </c>
      <c r="DO850" s="163">
        <v>0</v>
      </c>
      <c r="DP850" s="165">
        <v>121</v>
      </c>
      <c r="DQ850" s="165">
        <v>121</v>
      </c>
      <c r="DR850" s="165"/>
      <c r="DS850" s="163">
        <v>510</v>
      </c>
      <c r="DT850" s="163">
        <v>110</v>
      </c>
      <c r="DU850" s="163">
        <v>44</v>
      </c>
      <c r="DV850" s="163">
        <v>39</v>
      </c>
      <c r="DW850" s="163">
        <v>8</v>
      </c>
      <c r="DX850" s="163">
        <v>46</v>
      </c>
      <c r="DY850" s="163">
        <v>0</v>
      </c>
      <c r="DZ850" s="163">
        <v>7</v>
      </c>
      <c r="EA850" s="163">
        <v>4</v>
      </c>
      <c r="EB850" s="163">
        <v>1</v>
      </c>
      <c r="EC850" s="163">
        <v>101</v>
      </c>
      <c r="ED850" s="165">
        <v>7.5123966942148703</v>
      </c>
      <c r="EE850" s="165">
        <v>3.4214876033057799</v>
      </c>
      <c r="EF850" s="165">
        <v>0.59504132231404905</v>
      </c>
      <c r="EG850" s="165">
        <v>8.1818181818181799</v>
      </c>
      <c r="EH850" s="166">
        <v>1.2892561983471</v>
      </c>
      <c r="EI850" s="165">
        <v>100.10690834884799</v>
      </c>
      <c r="EJ850" s="164">
        <v>0.24070021881838</v>
      </c>
      <c r="EK850" s="164">
        <v>0.29310344827586199</v>
      </c>
      <c r="EL850" s="283">
        <v>0.50141643000000002</v>
      </c>
      <c r="EM850" s="283">
        <v>0.206798866</v>
      </c>
      <c r="EN850" s="283">
        <v>0.29178470200000001</v>
      </c>
      <c r="EO850" s="283">
        <v>7.3033710000000002E-2</v>
      </c>
      <c r="EP850" s="283">
        <v>0.42696629000000003</v>
      </c>
      <c r="EQ850" s="283">
        <v>0.10879999999999999</v>
      </c>
      <c r="ER850" s="165">
        <v>0.59814802872097494</v>
      </c>
      <c r="ES850" s="166">
        <v>2.9008264462809898</v>
      </c>
      <c r="ET850" s="166">
        <v>4.58</v>
      </c>
      <c r="EU850" s="166">
        <v>3.67082086437004</v>
      </c>
      <c r="EV850" s="166">
        <v>4.0984806345514002</v>
      </c>
      <c r="EW850" s="166">
        <v>4.3716051566411398</v>
      </c>
      <c r="EX850" s="289">
        <v>1.8598872423171899</v>
      </c>
    </row>
    <row r="851" spans="1:154" ht="13" customHeight="1">
      <c r="A851" s="160" t="s">
        <v>19</v>
      </c>
      <c r="C851" s="160">
        <v>24494</v>
      </c>
      <c r="D851" s="160">
        <v>680573</v>
      </c>
      <c r="E851" s="160" t="s">
        <v>567</v>
      </c>
      <c r="G851" s="175"/>
      <c r="H851" s="162" t="s">
        <v>3473</v>
      </c>
      <c r="I851" s="162" t="s">
        <v>3042</v>
      </c>
      <c r="J851" s="160">
        <v>23</v>
      </c>
      <c r="K851" s="161">
        <v>1</v>
      </c>
      <c r="Z851" s="163"/>
      <c r="AS851" s="283"/>
      <c r="AT851" s="283"/>
      <c r="AU851" s="283"/>
      <c r="AV851" s="283"/>
      <c r="AW851" s="283"/>
      <c r="AX851" s="283"/>
      <c r="AY851" s="363"/>
      <c r="AZ851" s="283"/>
      <c r="BA851" s="283"/>
      <c r="BB851" s="283"/>
      <c r="BC851" s="283"/>
      <c r="BD851" s="164"/>
      <c r="BE851" s="164"/>
      <c r="BF851" s="164"/>
      <c r="BG851" s="164"/>
      <c r="BH851" s="164"/>
      <c r="BI851" s="164"/>
      <c r="BJ851" s="165"/>
      <c r="BK851" s="164"/>
      <c r="BL851" s="165"/>
      <c r="BM851" s="165"/>
      <c r="BN851" s="165"/>
      <c r="BO851" s="165"/>
      <c r="BP851" s="165"/>
      <c r="BQ851" s="165"/>
      <c r="BR851" s="165"/>
      <c r="BS851" s="289"/>
      <c r="BT851" s="297">
        <v>28</v>
      </c>
      <c r="BU851" s="284">
        <v>133.19999999999999</v>
      </c>
      <c r="BV851" s="298">
        <v>-2</v>
      </c>
      <c r="BW851" s="297"/>
      <c r="BX851" s="297"/>
      <c r="BY851" s="297"/>
      <c r="BZ851" s="297"/>
      <c r="CA851" s="284"/>
      <c r="CB851" s="298"/>
      <c r="CC851" s="297"/>
      <c r="CD851" s="284"/>
      <c r="CE851" s="352"/>
      <c r="CF851" s="298"/>
      <c r="CG851" s="297"/>
      <c r="CH851" s="284"/>
      <c r="CI851" s="352"/>
      <c r="CJ851" s="298"/>
      <c r="CK851" s="297"/>
      <c r="CL851" s="284"/>
      <c r="CM851" s="352"/>
      <c r="CN851" s="298"/>
      <c r="CO851" s="297"/>
      <c r="CP851" s="284"/>
      <c r="CQ851" s="352"/>
      <c r="CR851" s="298"/>
      <c r="CS851" s="297"/>
      <c r="CT851" s="284"/>
      <c r="CU851" s="352"/>
      <c r="CV851" s="352"/>
      <c r="CW851" s="298"/>
      <c r="CX851" s="297"/>
      <c r="CY851" s="284"/>
      <c r="CZ851" s="352"/>
      <c r="DA851" s="352"/>
      <c r="DB851" s="298"/>
      <c r="DC851" s="297"/>
      <c r="DD851" s="284"/>
      <c r="DE851" s="352"/>
      <c r="DF851" s="352"/>
      <c r="DG851" s="298"/>
      <c r="DH851" s="297">
        <v>-2</v>
      </c>
      <c r="DI851" s="289">
        <v>0</v>
      </c>
      <c r="DJ851" s="163">
        <v>28</v>
      </c>
      <c r="DK851" s="163">
        <v>28</v>
      </c>
      <c r="DL851" s="163">
        <v>0</v>
      </c>
      <c r="DM851" s="163">
        <v>5</v>
      </c>
      <c r="DN851" s="163">
        <v>5</v>
      </c>
      <c r="DO851" s="163">
        <v>0</v>
      </c>
      <c r="DP851" s="165">
        <v>133.19999999999999</v>
      </c>
      <c r="DQ851" s="165">
        <v>133.19999694824199</v>
      </c>
      <c r="DR851" s="165"/>
      <c r="DS851" s="163">
        <v>569</v>
      </c>
      <c r="DT851" s="163">
        <v>125</v>
      </c>
      <c r="DU851" s="163">
        <v>63</v>
      </c>
      <c r="DV851" s="163">
        <v>62</v>
      </c>
      <c r="DW851" s="163">
        <v>16</v>
      </c>
      <c r="DX851" s="163">
        <v>48</v>
      </c>
      <c r="DY851" s="163">
        <v>0</v>
      </c>
      <c r="DZ851" s="163">
        <v>3</v>
      </c>
      <c r="EA851" s="163">
        <v>3</v>
      </c>
      <c r="EB851" s="163">
        <v>0</v>
      </c>
      <c r="EC851" s="163">
        <v>117</v>
      </c>
      <c r="ED851" s="165">
        <v>7.8778060858143704</v>
      </c>
      <c r="EE851" s="165">
        <v>3.2319204454623001</v>
      </c>
      <c r="EF851" s="165">
        <v>1.0773068151541001</v>
      </c>
      <c r="EG851" s="165">
        <v>8.4164594933914199</v>
      </c>
      <c r="EH851" s="166">
        <v>1.29426443765041</v>
      </c>
      <c r="EI851" s="165">
        <v>103.39042398143501</v>
      </c>
      <c r="EJ851" s="164">
        <v>0.241312741312741</v>
      </c>
      <c r="EK851" s="164">
        <v>0.28311688311688299</v>
      </c>
      <c r="EL851" s="283">
        <v>0.35264483600000002</v>
      </c>
      <c r="EM851" s="283">
        <v>0.20403022600000001</v>
      </c>
      <c r="EN851" s="283">
        <v>0.44332493699999997</v>
      </c>
      <c r="EO851" s="283">
        <v>8.2294259999999994E-2</v>
      </c>
      <c r="EP851" s="283">
        <v>0.35910224000000002</v>
      </c>
      <c r="EQ851" s="283">
        <v>9.5735420000000002E-2</v>
      </c>
      <c r="ER851" s="165">
        <v>8.02785796680274E-2</v>
      </c>
      <c r="ES851" s="166">
        <v>4.1745639087221402</v>
      </c>
      <c r="ET851" s="166">
        <v>4.08</v>
      </c>
      <c r="EU851" s="166">
        <v>4.1168133935523796</v>
      </c>
      <c r="EV851" s="166">
        <v>4.55170501799482</v>
      </c>
      <c r="EW851" s="166">
        <v>4.5096282864179003</v>
      </c>
      <c r="EX851" s="289">
        <v>1.82165551185607</v>
      </c>
    </row>
    <row r="852" spans="1:154" ht="13" customHeight="1">
      <c r="A852" s="160" t="s">
        <v>19</v>
      </c>
      <c r="B852" s="160">
        <v>12591</v>
      </c>
      <c r="C852" s="160">
        <v>26108</v>
      </c>
      <c r="D852" s="160">
        <v>669467</v>
      </c>
      <c r="E852" s="160" t="s">
        <v>276</v>
      </c>
      <c r="G852" s="175"/>
      <c r="H852" s="162" t="s">
        <v>3082</v>
      </c>
      <c r="I852" s="162" t="s">
        <v>1894</v>
      </c>
      <c r="J852" s="160">
        <v>25</v>
      </c>
      <c r="K852" s="161">
        <v>1</v>
      </c>
      <c r="M852" s="184" t="s">
        <v>837</v>
      </c>
      <c r="Z852" s="163"/>
      <c r="AS852" s="283"/>
      <c r="AT852" s="283"/>
      <c r="AU852" s="283"/>
      <c r="AV852" s="283"/>
      <c r="AW852" s="283"/>
      <c r="AX852" s="283"/>
      <c r="AY852" s="363"/>
      <c r="AZ852" s="283"/>
      <c r="BA852" s="283"/>
      <c r="BB852" s="283"/>
      <c r="BC852" s="283"/>
      <c r="BD852" s="164"/>
      <c r="BE852" s="164"/>
      <c r="BF852" s="164"/>
      <c r="BG852" s="164"/>
      <c r="BH852" s="164"/>
      <c r="BI852" s="164"/>
      <c r="BJ852" s="165"/>
      <c r="BK852" s="164"/>
      <c r="BL852" s="165"/>
      <c r="BM852" s="165"/>
      <c r="BN852" s="165"/>
      <c r="BO852" s="165"/>
      <c r="BP852" s="165"/>
      <c r="BQ852" s="165"/>
      <c r="BR852" s="165"/>
      <c r="BS852" s="289"/>
      <c r="BT852" s="297">
        <v>29</v>
      </c>
      <c r="BU852" s="284">
        <v>121.1</v>
      </c>
      <c r="BV852" s="298">
        <v>-3</v>
      </c>
      <c r="BW852" s="297"/>
      <c r="BX852" s="297"/>
      <c r="BY852" s="297"/>
      <c r="BZ852" s="297"/>
      <c r="CA852" s="284"/>
      <c r="CB852" s="298"/>
      <c r="CC852" s="297"/>
      <c r="CD852" s="284"/>
      <c r="CE852" s="352"/>
      <c r="CF852" s="298"/>
      <c r="CG852" s="297"/>
      <c r="CH852" s="284"/>
      <c r="CI852" s="352"/>
      <c r="CJ852" s="298"/>
      <c r="CK852" s="297"/>
      <c r="CL852" s="284"/>
      <c r="CM852" s="352"/>
      <c r="CN852" s="298"/>
      <c r="CO852" s="297"/>
      <c r="CP852" s="284"/>
      <c r="CQ852" s="352"/>
      <c r="CR852" s="298"/>
      <c r="CS852" s="297"/>
      <c r="CT852" s="284"/>
      <c r="CU852" s="352"/>
      <c r="CV852" s="352"/>
      <c r="CW852" s="298"/>
      <c r="CX852" s="297"/>
      <c r="CY852" s="284"/>
      <c r="CZ852" s="352"/>
      <c r="DA852" s="352"/>
      <c r="DB852" s="298"/>
      <c r="DC852" s="297"/>
      <c r="DD852" s="284"/>
      <c r="DE852" s="352"/>
      <c r="DF852" s="352"/>
      <c r="DG852" s="298"/>
      <c r="DH852" s="297">
        <v>-3</v>
      </c>
      <c r="DI852" s="289">
        <v>0</v>
      </c>
      <c r="DJ852" s="163">
        <v>29</v>
      </c>
      <c r="DK852" s="163">
        <v>20</v>
      </c>
      <c r="DL852" s="163">
        <v>0</v>
      </c>
      <c r="DM852" s="163">
        <v>8</v>
      </c>
      <c r="DN852" s="163">
        <v>8</v>
      </c>
      <c r="DO852" s="163">
        <v>0</v>
      </c>
      <c r="DP852" s="165">
        <v>121.1</v>
      </c>
      <c r="DQ852" s="165">
        <v>111.09999847412099</v>
      </c>
      <c r="DR852" s="165">
        <v>10</v>
      </c>
      <c r="DS852" s="163">
        <v>509</v>
      </c>
      <c r="DT852" s="163">
        <v>110</v>
      </c>
      <c r="DU852" s="163">
        <v>55</v>
      </c>
      <c r="DV852" s="163">
        <v>51</v>
      </c>
      <c r="DW852" s="163">
        <v>8</v>
      </c>
      <c r="DX852" s="163">
        <v>48</v>
      </c>
      <c r="DY852" s="163">
        <v>0</v>
      </c>
      <c r="DZ852" s="163">
        <v>2</v>
      </c>
      <c r="EA852" s="163">
        <v>12</v>
      </c>
      <c r="EB852" s="163">
        <v>2</v>
      </c>
      <c r="EC852" s="163">
        <v>94</v>
      </c>
      <c r="ED852" s="165">
        <v>6.97252787442158</v>
      </c>
      <c r="EE852" s="165">
        <v>3.5604397656620801</v>
      </c>
      <c r="EF852" s="165">
        <v>0.59340662761034702</v>
      </c>
      <c r="EG852" s="165">
        <v>8.1593411296422698</v>
      </c>
      <c r="EH852" s="166">
        <v>1.3021978772560401</v>
      </c>
      <c r="EI852" s="165">
        <v>101.111791215479</v>
      </c>
      <c r="EJ852" s="164">
        <v>0.239651416122004</v>
      </c>
      <c r="EK852" s="164">
        <v>0.28571428571428498</v>
      </c>
      <c r="EL852" s="283">
        <v>0.61813186799999997</v>
      </c>
      <c r="EM852" s="283">
        <v>0.15384615300000001</v>
      </c>
      <c r="EN852" s="283">
        <v>0.22802197799999999</v>
      </c>
      <c r="EO852" s="283">
        <v>3.2876710000000003E-2</v>
      </c>
      <c r="EP852" s="283">
        <v>0.36712328999999999</v>
      </c>
      <c r="EQ852" s="283">
        <v>8.3291270000000001E-2</v>
      </c>
      <c r="ER852" s="165">
        <v>-0.193444882496732</v>
      </c>
      <c r="ES852" s="166">
        <v>3.7829672510159602</v>
      </c>
      <c r="ET852" s="166">
        <v>3.39</v>
      </c>
      <c r="EU852" s="166">
        <v>3.7106447082745699</v>
      </c>
      <c r="EV852" s="166">
        <v>3.8878814947572198</v>
      </c>
      <c r="EW852" s="166">
        <v>4.1482825697713404</v>
      </c>
      <c r="EX852" s="289">
        <v>1.80209672451019</v>
      </c>
    </row>
    <row r="853" spans="1:154" ht="13" customHeight="1">
      <c r="A853" s="160" t="s">
        <v>19</v>
      </c>
      <c r="C853" s="160">
        <v>27863</v>
      </c>
      <c r="D853" s="160">
        <v>683003</v>
      </c>
      <c r="E853" s="160" t="s">
        <v>438</v>
      </c>
      <c r="G853" s="175"/>
      <c r="H853" s="162" t="s">
        <v>341</v>
      </c>
      <c r="I853" s="162" t="s">
        <v>269</v>
      </c>
      <c r="J853" s="160">
        <v>22</v>
      </c>
      <c r="K853" s="161">
        <v>1</v>
      </c>
      <c r="Z853" s="163"/>
      <c r="AS853" s="283"/>
      <c r="AT853" s="283"/>
      <c r="AU853" s="283"/>
      <c r="AV853" s="283"/>
      <c r="AW853" s="283"/>
      <c r="AX853" s="283"/>
      <c r="AY853" s="363"/>
      <c r="AZ853" s="283"/>
      <c r="BA853" s="283"/>
      <c r="BB853" s="283"/>
      <c r="BC853" s="283"/>
      <c r="BD853" s="164"/>
      <c r="BE853" s="164"/>
      <c r="BF853" s="164"/>
      <c r="BG853" s="164"/>
      <c r="BH853" s="164"/>
      <c r="BI853" s="164"/>
      <c r="BJ853" s="165"/>
      <c r="BK853" s="164"/>
      <c r="BL853" s="165"/>
      <c r="BM853" s="165"/>
      <c r="BN853" s="165"/>
      <c r="BO853" s="165"/>
      <c r="BP853" s="165"/>
      <c r="BQ853" s="165"/>
      <c r="BR853" s="165"/>
      <c r="BS853" s="289"/>
      <c r="BT853" s="297">
        <v>22</v>
      </c>
      <c r="BU853" s="284">
        <v>121.2</v>
      </c>
      <c r="BV853" s="298">
        <v>1</v>
      </c>
      <c r="BW853" s="297"/>
      <c r="BX853" s="297"/>
      <c r="BY853" s="297"/>
      <c r="BZ853" s="297"/>
      <c r="CA853" s="284"/>
      <c r="CB853" s="298"/>
      <c r="CC853" s="297"/>
      <c r="CD853" s="284"/>
      <c r="CE853" s="352"/>
      <c r="CF853" s="298"/>
      <c r="CG853" s="297"/>
      <c r="CH853" s="284"/>
      <c r="CI853" s="352"/>
      <c r="CJ853" s="298"/>
      <c r="CK853" s="297"/>
      <c r="CL853" s="284"/>
      <c r="CM853" s="352"/>
      <c r="CN853" s="298"/>
      <c r="CO853" s="297"/>
      <c r="CP853" s="284"/>
      <c r="CQ853" s="352"/>
      <c r="CR853" s="298"/>
      <c r="CS853" s="297"/>
      <c r="CT853" s="284"/>
      <c r="CU853" s="352"/>
      <c r="CV853" s="352"/>
      <c r="CW853" s="298"/>
      <c r="CX853" s="297"/>
      <c r="CY853" s="284"/>
      <c r="CZ853" s="352"/>
      <c r="DA853" s="352"/>
      <c r="DB853" s="298"/>
      <c r="DC853" s="297"/>
      <c r="DD853" s="284"/>
      <c r="DE853" s="352"/>
      <c r="DF853" s="352"/>
      <c r="DG853" s="298"/>
      <c r="DH853" s="183">
        <v>1</v>
      </c>
      <c r="DI853" s="289">
        <v>0</v>
      </c>
      <c r="DJ853" s="163">
        <v>22</v>
      </c>
      <c r="DK853" s="163">
        <v>22</v>
      </c>
      <c r="DL853" s="163">
        <v>0</v>
      </c>
      <c r="DM853" s="163">
        <v>6</v>
      </c>
      <c r="DN853" s="163">
        <v>8</v>
      </c>
      <c r="DO853" s="163">
        <v>0</v>
      </c>
      <c r="DP853" s="165">
        <v>121.2</v>
      </c>
      <c r="DQ853" s="165">
        <v>121.199996948242</v>
      </c>
      <c r="DR853" s="165"/>
      <c r="DS853" s="163">
        <v>504</v>
      </c>
      <c r="DT853" s="163">
        <v>106</v>
      </c>
      <c r="DU853" s="163">
        <v>60</v>
      </c>
      <c r="DV853" s="163">
        <v>56</v>
      </c>
      <c r="DW853" s="163">
        <v>18</v>
      </c>
      <c r="DX853" s="163">
        <v>39</v>
      </c>
      <c r="DY853" s="163">
        <v>1</v>
      </c>
      <c r="DZ853" s="163">
        <v>5</v>
      </c>
      <c r="EA853" s="163">
        <v>3</v>
      </c>
      <c r="EB853" s="163">
        <v>0</v>
      </c>
      <c r="EC853" s="163">
        <v>132</v>
      </c>
      <c r="ED853" s="165">
        <v>9.7643837657433803</v>
      </c>
      <c r="EE853" s="165">
        <v>2.8849315671514502</v>
      </c>
      <c r="EF853" s="165">
        <v>1.3315068771468199</v>
      </c>
      <c r="EG853" s="165">
        <v>7.8410960543090802</v>
      </c>
      <c r="EH853" s="166">
        <v>1.1917808468289399</v>
      </c>
      <c r="EI853" s="165">
        <v>92.5382372862544</v>
      </c>
      <c r="EJ853" s="164">
        <v>0.23043478260869499</v>
      </c>
      <c r="EK853" s="164">
        <v>0.28387096774193499</v>
      </c>
      <c r="EL853" s="283">
        <v>0.38719512099999998</v>
      </c>
      <c r="EM853" s="283">
        <v>0.19512195099999999</v>
      </c>
      <c r="EN853" s="283">
        <v>0.41768292600000001</v>
      </c>
      <c r="EO853" s="283">
        <v>9.7560980000000005E-2</v>
      </c>
      <c r="EP853" s="283">
        <v>0.44207317000000002</v>
      </c>
      <c r="EQ853" s="283">
        <v>0.14121338999999999</v>
      </c>
      <c r="ER853" s="165">
        <v>0.396998688144165</v>
      </c>
      <c r="ES853" s="166">
        <v>4.1424658400123402</v>
      </c>
      <c r="ET853" s="166">
        <v>4.05</v>
      </c>
      <c r="EU853" s="166">
        <v>4.0050448148723401</v>
      </c>
      <c r="EV853" s="166">
        <v>3.78442898450988</v>
      </c>
      <c r="EW853" s="166">
        <v>3.7161500027619399</v>
      </c>
      <c r="EX853" s="289">
        <v>1.78960144519805</v>
      </c>
    </row>
    <row r="854" spans="1:154" ht="13" customHeight="1">
      <c r="A854" s="160" t="s">
        <v>19</v>
      </c>
      <c r="B854" s="160">
        <v>12823</v>
      </c>
      <c r="C854" s="160">
        <v>25550</v>
      </c>
      <c r="D854" s="160">
        <v>663362</v>
      </c>
      <c r="E854" s="160" t="s">
        <v>2172</v>
      </c>
      <c r="G854" s="175"/>
      <c r="H854" s="162" t="s">
        <v>3501</v>
      </c>
      <c r="I854" s="162" t="s">
        <v>531</v>
      </c>
      <c r="J854" s="160">
        <v>27</v>
      </c>
      <c r="K854" s="161">
        <v>1</v>
      </c>
      <c r="Z854" s="163"/>
      <c r="AS854" s="283"/>
      <c r="AT854" s="283"/>
      <c r="AU854" s="283"/>
      <c r="AV854" s="283"/>
      <c r="AW854" s="283"/>
      <c r="AX854" s="283"/>
      <c r="AY854" s="363"/>
      <c r="AZ854" s="283"/>
      <c r="BA854" s="283"/>
      <c r="BB854" s="283"/>
      <c r="BC854" s="283"/>
      <c r="BD854" s="164"/>
      <c r="BE854" s="164"/>
      <c r="BF854" s="164"/>
      <c r="BG854" s="164"/>
      <c r="BH854" s="164"/>
      <c r="BI854" s="164"/>
      <c r="BJ854" s="165"/>
      <c r="BK854" s="164"/>
      <c r="BL854" s="165"/>
      <c r="BM854" s="165"/>
      <c r="BN854" s="165"/>
      <c r="BO854" s="165"/>
      <c r="BP854" s="165"/>
      <c r="BQ854" s="165"/>
      <c r="BR854" s="165"/>
      <c r="BS854" s="289"/>
      <c r="BT854" s="297">
        <v>26</v>
      </c>
      <c r="BU854" s="284">
        <v>142.19999999999999</v>
      </c>
      <c r="BV854" s="298">
        <v>0</v>
      </c>
      <c r="BW854" s="297"/>
      <c r="BX854" s="297"/>
      <c r="BY854" s="297"/>
      <c r="BZ854" s="297"/>
      <c r="CA854" s="284"/>
      <c r="CB854" s="298"/>
      <c r="CC854" s="297"/>
      <c r="CD854" s="284"/>
      <c r="CE854" s="352"/>
      <c r="CF854" s="298"/>
      <c r="CG854" s="297"/>
      <c r="CH854" s="284"/>
      <c r="CI854" s="352"/>
      <c r="CJ854" s="298"/>
      <c r="CK854" s="297"/>
      <c r="CL854" s="284"/>
      <c r="CM854" s="352"/>
      <c r="CN854" s="298"/>
      <c r="CO854" s="297"/>
      <c r="CP854" s="284"/>
      <c r="CQ854" s="352"/>
      <c r="CR854" s="298"/>
      <c r="CS854" s="297"/>
      <c r="CT854" s="284"/>
      <c r="CU854" s="352"/>
      <c r="CV854" s="352"/>
      <c r="CW854" s="298"/>
      <c r="CX854" s="297"/>
      <c r="CY854" s="284"/>
      <c r="CZ854" s="352"/>
      <c r="DA854" s="352"/>
      <c r="DB854" s="298"/>
      <c r="DC854" s="297"/>
      <c r="DD854" s="284"/>
      <c r="DE854" s="352"/>
      <c r="DF854" s="352"/>
      <c r="DG854" s="298"/>
      <c r="DH854" s="297">
        <v>0</v>
      </c>
      <c r="DI854" s="289">
        <v>0</v>
      </c>
      <c r="DJ854" s="163">
        <v>27</v>
      </c>
      <c r="DK854" s="163">
        <v>26</v>
      </c>
      <c r="DL854" s="163">
        <v>0</v>
      </c>
      <c r="DM854" s="163">
        <v>7</v>
      </c>
      <c r="DN854" s="163">
        <v>11</v>
      </c>
      <c r="DO854" s="163">
        <v>0</v>
      </c>
      <c r="DP854" s="165">
        <v>146.19999999999999</v>
      </c>
      <c r="DQ854" s="165">
        <v>142.19999694824199</v>
      </c>
      <c r="DR854" s="165">
        <v>4</v>
      </c>
      <c r="DS854" s="163">
        <v>625</v>
      </c>
      <c r="DT854" s="163">
        <v>145</v>
      </c>
      <c r="DU854" s="163">
        <v>84</v>
      </c>
      <c r="DV854" s="163">
        <v>80</v>
      </c>
      <c r="DW854" s="163">
        <v>21</v>
      </c>
      <c r="DX854" s="163">
        <v>40</v>
      </c>
      <c r="DY854" s="163">
        <v>0</v>
      </c>
      <c r="DZ854" s="163">
        <v>11</v>
      </c>
      <c r="EA854" s="163">
        <v>5</v>
      </c>
      <c r="EB854" s="163">
        <v>1</v>
      </c>
      <c r="EC854" s="163">
        <v>133</v>
      </c>
      <c r="ED854" s="165">
        <v>8.1613642024206108</v>
      </c>
      <c r="EE854" s="165">
        <v>2.4545456247881501</v>
      </c>
      <c r="EF854" s="165">
        <v>1.2886364530137799</v>
      </c>
      <c r="EG854" s="165">
        <v>8.89772788985705</v>
      </c>
      <c r="EH854" s="166">
        <v>1.2613637238494599</v>
      </c>
      <c r="EI854" s="165">
        <v>97.941140682393097</v>
      </c>
      <c r="EJ854" s="164">
        <v>0.252613240418118</v>
      </c>
      <c r="EK854" s="164">
        <v>0.29523809523809502</v>
      </c>
      <c r="EL854" s="283">
        <v>0.38901601800000002</v>
      </c>
      <c r="EM854" s="283">
        <v>0.18306636100000001</v>
      </c>
      <c r="EN854" s="283">
        <v>0.42791762</v>
      </c>
      <c r="EO854" s="283">
        <v>7.0294780000000001E-2</v>
      </c>
      <c r="EP854" s="283">
        <v>0.34693878</v>
      </c>
      <c r="EQ854" s="283">
        <v>8.7311299999999994E-2</v>
      </c>
      <c r="ER854" s="165">
        <v>0.35603195151656403</v>
      </c>
      <c r="ES854" s="166">
        <v>4.9090912495763002</v>
      </c>
      <c r="ET854" s="166">
        <v>4.1100000000000003</v>
      </c>
      <c r="EU854" s="166">
        <v>4.2575977995376002</v>
      </c>
      <c r="EV854" s="166">
        <v>4.3241682556040599</v>
      </c>
      <c r="EW854" s="166">
        <v>4.13312236637596</v>
      </c>
      <c r="EX854" s="289">
        <v>1.77988545596599</v>
      </c>
    </row>
    <row r="855" spans="1:154" ht="13" customHeight="1">
      <c r="A855" s="160" t="s">
        <v>19</v>
      </c>
      <c r="B855" s="160">
        <v>9168</v>
      </c>
      <c r="C855" s="160">
        <v>9323</v>
      </c>
      <c r="D855" s="160">
        <v>571578</v>
      </c>
      <c r="E855" s="160" t="s">
        <v>2171</v>
      </c>
      <c r="G855" s="175"/>
      <c r="H855" s="168" t="s">
        <v>41</v>
      </c>
      <c r="I855" s="169" t="s">
        <v>645</v>
      </c>
      <c r="J855" s="170">
        <v>34</v>
      </c>
      <c r="K855" s="161">
        <v>1</v>
      </c>
      <c r="M855" s="184" t="s">
        <v>46</v>
      </c>
      <c r="Z855" s="163"/>
      <c r="AS855" s="283"/>
      <c r="AT855" s="283"/>
      <c r="AU855" s="283"/>
      <c r="AV855" s="283"/>
      <c r="AW855" s="283"/>
      <c r="AX855" s="283"/>
      <c r="AY855" s="363"/>
      <c r="AZ855" s="283"/>
      <c r="BA855" s="283"/>
      <c r="BB855" s="283"/>
      <c r="BC855" s="283"/>
      <c r="BD855" s="164"/>
      <c r="BE855" s="164"/>
      <c r="BF855" s="164"/>
      <c r="BG855" s="164"/>
      <c r="BH855" s="164"/>
      <c r="BI855" s="164"/>
      <c r="BJ855" s="165"/>
      <c r="BK855" s="164"/>
      <c r="BL855" s="165"/>
      <c r="BM855" s="165"/>
      <c r="BN855" s="165"/>
      <c r="BO855" s="165"/>
      <c r="BP855" s="165"/>
      <c r="BQ855" s="165"/>
      <c r="BR855" s="165"/>
      <c r="BS855" s="289"/>
      <c r="BT855" s="297">
        <v>32</v>
      </c>
      <c r="BU855" s="284">
        <v>174.2</v>
      </c>
      <c r="BV855" s="298">
        <v>0</v>
      </c>
      <c r="BW855" s="297"/>
      <c r="BX855" s="297"/>
      <c r="BY855" s="297"/>
      <c r="BZ855" s="297"/>
      <c r="CA855" s="284"/>
      <c r="CB855" s="298"/>
      <c r="CC855" s="297"/>
      <c r="CD855" s="284"/>
      <c r="CE855" s="352"/>
      <c r="CF855" s="298"/>
      <c r="CG855" s="297"/>
      <c r="CH855" s="284"/>
      <c r="CI855" s="352"/>
      <c r="CJ855" s="298"/>
      <c r="CK855" s="297"/>
      <c r="CL855" s="284"/>
      <c r="CM855" s="352"/>
      <c r="CN855" s="298"/>
      <c r="CO855" s="297"/>
      <c r="CP855" s="284"/>
      <c r="CQ855" s="352"/>
      <c r="CR855" s="298"/>
      <c r="CS855" s="297"/>
      <c r="CT855" s="284"/>
      <c r="CU855" s="352"/>
      <c r="CV855" s="352"/>
      <c r="CW855" s="298"/>
      <c r="CX855" s="297"/>
      <c r="CY855" s="284"/>
      <c r="CZ855" s="352"/>
      <c r="DA855" s="352"/>
      <c r="DB855" s="298"/>
      <c r="DC855" s="297"/>
      <c r="DD855" s="284"/>
      <c r="DE855" s="352"/>
      <c r="DF855" s="352"/>
      <c r="DG855" s="298"/>
      <c r="DH855" s="297">
        <v>0</v>
      </c>
      <c r="DI855" s="289">
        <v>0</v>
      </c>
      <c r="DJ855" s="163">
        <v>32</v>
      </c>
      <c r="DK855" s="163">
        <v>32</v>
      </c>
      <c r="DL855" s="163">
        <v>0</v>
      </c>
      <c r="DM855" s="163">
        <v>6</v>
      </c>
      <c r="DN855" s="163">
        <v>13</v>
      </c>
      <c r="DO855" s="163">
        <v>0</v>
      </c>
      <c r="DP855" s="165">
        <v>174.2</v>
      </c>
      <c r="DQ855" s="165">
        <v>174.19999694824199</v>
      </c>
      <c r="DR855" s="165"/>
      <c r="DS855" s="163">
        <v>764</v>
      </c>
      <c r="DT855" s="163">
        <v>208</v>
      </c>
      <c r="DU855" s="163">
        <v>114</v>
      </c>
      <c r="DV855" s="163">
        <v>109</v>
      </c>
      <c r="DW855" s="163">
        <v>25</v>
      </c>
      <c r="DX855" s="163">
        <v>54</v>
      </c>
      <c r="DY855" s="163">
        <v>1</v>
      </c>
      <c r="DZ855" s="163">
        <v>3</v>
      </c>
      <c r="EA855" s="163">
        <v>3</v>
      </c>
      <c r="EB855" s="163">
        <v>0</v>
      </c>
      <c r="EC855" s="163">
        <v>139</v>
      </c>
      <c r="ED855" s="165">
        <v>7.1622141575828797</v>
      </c>
      <c r="EE855" s="165">
        <v>2.78244291014011</v>
      </c>
      <c r="EF855" s="165">
        <v>1.2881680139537499</v>
      </c>
      <c r="EG855" s="165">
        <v>10.717557876095199</v>
      </c>
      <c r="EH855" s="166">
        <v>1.5000000873594801</v>
      </c>
      <c r="EI855" s="165">
        <v>116.47054438138299</v>
      </c>
      <c r="EJ855" s="164">
        <v>0.29420084865629398</v>
      </c>
      <c r="EK855" s="164">
        <v>0.337016574585635</v>
      </c>
      <c r="EL855" s="283">
        <v>0.46332737000000002</v>
      </c>
      <c r="EM855" s="283">
        <v>0.20930232500000001</v>
      </c>
      <c r="EN855" s="283">
        <v>0.327370304</v>
      </c>
      <c r="EO855" s="283">
        <v>8.2746479999999997E-2</v>
      </c>
      <c r="EP855" s="283">
        <v>0.46126760999999999</v>
      </c>
      <c r="EQ855" s="283">
        <v>0.10180055</v>
      </c>
      <c r="ER855" s="165">
        <v>0.106808932639204</v>
      </c>
      <c r="ES855" s="166">
        <v>5.61641254083837</v>
      </c>
      <c r="ET855" s="166">
        <v>5.48</v>
      </c>
      <c r="EU855" s="166">
        <v>4.4147803087069404</v>
      </c>
      <c r="EV855" s="166">
        <v>4.1383408587040202</v>
      </c>
      <c r="EW855" s="166">
        <v>4.4139877537583097</v>
      </c>
      <c r="EX855" s="289">
        <v>1.7485648393630899</v>
      </c>
    </row>
    <row r="856" spans="1:154" ht="13" customHeight="1">
      <c r="A856" s="160" t="s">
        <v>19</v>
      </c>
      <c r="B856" s="160">
        <v>12104</v>
      </c>
      <c r="C856" s="160">
        <v>20070</v>
      </c>
      <c r="D856" s="160">
        <v>663559</v>
      </c>
      <c r="E856" s="160" t="s">
        <v>438</v>
      </c>
      <c r="G856" s="175"/>
      <c r="H856" s="162" t="s">
        <v>2418</v>
      </c>
      <c r="I856" s="162" t="s">
        <v>334</v>
      </c>
      <c r="J856" s="161">
        <v>27</v>
      </c>
      <c r="K856" s="161">
        <v>1</v>
      </c>
      <c r="M856" s="184" t="s">
        <v>46</v>
      </c>
      <c r="Z856" s="163"/>
      <c r="AS856" s="283"/>
      <c r="AT856" s="283"/>
      <c r="AU856" s="283"/>
      <c r="AV856" s="283"/>
      <c r="AW856" s="283"/>
      <c r="AX856" s="283"/>
      <c r="AY856" s="363"/>
      <c r="AZ856" s="283"/>
      <c r="BA856" s="283"/>
      <c r="BB856" s="283"/>
      <c r="BC856" s="283"/>
      <c r="BD856" s="164"/>
      <c r="BE856" s="164"/>
      <c r="BF856" s="164"/>
      <c r="BG856" s="164"/>
      <c r="BH856" s="164"/>
      <c r="BI856" s="164"/>
      <c r="BJ856" s="165"/>
      <c r="BK856" s="164"/>
      <c r="BL856" s="165"/>
      <c r="BM856" s="165"/>
      <c r="BN856" s="165"/>
      <c r="BO856" s="165"/>
      <c r="BP856" s="165"/>
      <c r="BQ856" s="165"/>
      <c r="BR856" s="165"/>
      <c r="BS856" s="289"/>
      <c r="BT856" s="297">
        <v>27</v>
      </c>
      <c r="BU856" s="284">
        <v>139.1</v>
      </c>
      <c r="BV856" s="298">
        <v>-2</v>
      </c>
      <c r="BW856" s="297"/>
      <c r="BX856" s="297"/>
      <c r="BY856" s="297"/>
      <c r="BZ856" s="297"/>
      <c r="CA856" s="284"/>
      <c r="CB856" s="298"/>
      <c r="CC856" s="297"/>
      <c r="CD856" s="284"/>
      <c r="CE856" s="352"/>
      <c r="CF856" s="298"/>
      <c r="CG856" s="297"/>
      <c r="CH856" s="284"/>
      <c r="CI856" s="352"/>
      <c r="CJ856" s="298"/>
      <c r="CK856" s="297"/>
      <c r="CL856" s="284"/>
      <c r="CM856" s="352"/>
      <c r="CN856" s="298"/>
      <c r="CO856" s="297"/>
      <c r="CP856" s="284"/>
      <c r="CQ856" s="352"/>
      <c r="CR856" s="298"/>
      <c r="CS856" s="297"/>
      <c r="CT856" s="284"/>
      <c r="CU856" s="352"/>
      <c r="CV856" s="352"/>
      <c r="CW856" s="298"/>
      <c r="CX856" s="297"/>
      <c r="CY856" s="284"/>
      <c r="CZ856" s="352"/>
      <c r="DA856" s="352"/>
      <c r="DB856" s="298"/>
      <c r="DC856" s="297"/>
      <c r="DD856" s="284"/>
      <c r="DE856" s="352"/>
      <c r="DF856" s="352"/>
      <c r="DG856" s="298"/>
      <c r="DH856" s="297">
        <v>-2</v>
      </c>
      <c r="DI856" s="289">
        <v>0</v>
      </c>
      <c r="DJ856" s="163">
        <v>28</v>
      </c>
      <c r="DK856" s="163">
        <v>28</v>
      </c>
      <c r="DL856" s="163">
        <v>0</v>
      </c>
      <c r="DM856" s="163">
        <v>8</v>
      </c>
      <c r="DN856" s="163">
        <v>9</v>
      </c>
      <c r="DO856" s="163">
        <v>0</v>
      </c>
      <c r="DP856" s="165">
        <v>142.1</v>
      </c>
      <c r="DQ856" s="165">
        <v>142.100006103515</v>
      </c>
      <c r="DR856" s="165"/>
      <c r="DS856" s="163">
        <v>589</v>
      </c>
      <c r="DT856" s="163">
        <v>138</v>
      </c>
      <c r="DU856" s="163">
        <v>72</v>
      </c>
      <c r="DV856" s="163">
        <v>70</v>
      </c>
      <c r="DW856" s="163">
        <v>17</v>
      </c>
      <c r="DX856" s="163">
        <v>45</v>
      </c>
      <c r="DY856" s="163">
        <v>0</v>
      </c>
      <c r="DZ856" s="163">
        <v>0</v>
      </c>
      <c r="EA856" s="163">
        <v>0</v>
      </c>
      <c r="EB856" s="163">
        <v>0</v>
      </c>
      <c r="EC856" s="163">
        <v>97</v>
      </c>
      <c r="ED856" s="165">
        <v>6.1334896805377603</v>
      </c>
      <c r="EE856" s="165">
        <v>2.8454333569505001</v>
      </c>
      <c r="EF856" s="165">
        <v>1.0749414904035199</v>
      </c>
      <c r="EG856" s="165">
        <v>8.7259956279815594</v>
      </c>
      <c r="EH856" s="166">
        <v>1.28571433165911</v>
      </c>
      <c r="EI856" s="165">
        <v>99.831892937348002</v>
      </c>
      <c r="EJ856" s="164">
        <v>0.253676470588235</v>
      </c>
      <c r="EK856" s="164">
        <v>0.28139534883720901</v>
      </c>
      <c r="EL856" s="283">
        <v>0.36155606400000001</v>
      </c>
      <c r="EM856" s="283">
        <v>0.21739130400000001</v>
      </c>
      <c r="EN856" s="283">
        <v>0.42105263100000001</v>
      </c>
      <c r="EO856" s="283">
        <v>8.9485460000000003E-2</v>
      </c>
      <c r="EP856" s="283">
        <v>0.41163311000000002</v>
      </c>
      <c r="EQ856" s="283">
        <v>8.64486E-2</v>
      </c>
      <c r="ER856" s="165">
        <v>-0.42792581297646998</v>
      </c>
      <c r="ES856" s="166">
        <v>4.4262296663674503</v>
      </c>
      <c r="ET856" s="166">
        <v>4.9000000000000004</v>
      </c>
      <c r="EU856" s="166">
        <v>4.3048619757452897</v>
      </c>
      <c r="EV856" s="166">
        <v>4.7069276859806601</v>
      </c>
      <c r="EW856" s="166">
        <v>4.9094718011184897</v>
      </c>
      <c r="EX856" s="289">
        <v>1.70861804485321</v>
      </c>
    </row>
    <row r="857" spans="1:154" ht="13" customHeight="1">
      <c r="A857" s="160" t="s">
        <v>19</v>
      </c>
      <c r="B857" s="160">
        <v>10659</v>
      </c>
      <c r="C857" s="160">
        <v>19360</v>
      </c>
      <c r="D857" s="160">
        <v>668674</v>
      </c>
      <c r="E857" s="160" t="s">
        <v>3331</v>
      </c>
      <c r="G857" s="175"/>
      <c r="H857" s="162" t="s">
        <v>3392</v>
      </c>
      <c r="I857" s="162" t="s">
        <v>24</v>
      </c>
      <c r="J857" s="160">
        <v>29</v>
      </c>
      <c r="K857" s="161">
        <v>1</v>
      </c>
      <c r="Z857" s="163"/>
      <c r="AS857" s="283"/>
      <c r="AT857" s="283"/>
      <c r="AU857" s="283"/>
      <c r="AV857" s="283"/>
      <c r="AW857" s="283"/>
      <c r="AX857" s="283"/>
      <c r="AY857" s="363"/>
      <c r="AZ857" s="283"/>
      <c r="BA857" s="283"/>
      <c r="BB857" s="283"/>
      <c r="BC857" s="283"/>
      <c r="BD857" s="164"/>
      <c r="BE857" s="164"/>
      <c r="BF857" s="164"/>
      <c r="BG857" s="164"/>
      <c r="BH857" s="164"/>
      <c r="BI857" s="164"/>
      <c r="BJ857" s="165"/>
      <c r="BK857" s="164"/>
      <c r="BL857" s="165"/>
      <c r="BM857" s="165"/>
      <c r="BN857" s="165"/>
      <c r="BO857" s="165"/>
      <c r="BP857" s="165"/>
      <c r="BQ857" s="165"/>
      <c r="BR857" s="165"/>
      <c r="BS857" s="289"/>
      <c r="BT857" s="297">
        <v>61</v>
      </c>
      <c r="BU857" s="284">
        <v>61.2</v>
      </c>
      <c r="BV857" s="298">
        <v>0</v>
      </c>
      <c r="BW857" s="297"/>
      <c r="BX857" s="297"/>
      <c r="BY857" s="297"/>
      <c r="BZ857" s="297"/>
      <c r="CA857" s="284"/>
      <c r="CB857" s="298"/>
      <c r="CC857" s="297"/>
      <c r="CD857" s="284"/>
      <c r="CE857" s="352"/>
      <c r="CF857" s="298"/>
      <c r="CG857" s="297"/>
      <c r="CH857" s="284"/>
      <c r="CI857" s="352"/>
      <c r="CJ857" s="298"/>
      <c r="CK857" s="297"/>
      <c r="CL857" s="284"/>
      <c r="CM857" s="352"/>
      <c r="CN857" s="298"/>
      <c r="CO857" s="297"/>
      <c r="CP857" s="284"/>
      <c r="CQ857" s="352"/>
      <c r="CR857" s="298"/>
      <c r="CS857" s="297"/>
      <c r="CT857" s="284"/>
      <c r="CU857" s="352"/>
      <c r="CV857" s="352"/>
      <c r="CW857" s="298"/>
      <c r="CX857" s="297"/>
      <c r="CY857" s="284"/>
      <c r="CZ857" s="352"/>
      <c r="DA857" s="352"/>
      <c r="DB857" s="298"/>
      <c r="DC857" s="297"/>
      <c r="DD857" s="284"/>
      <c r="DE857" s="352"/>
      <c r="DF857" s="352"/>
      <c r="DG857" s="298"/>
      <c r="DH857" s="297">
        <v>0</v>
      </c>
      <c r="DI857" s="289">
        <v>0</v>
      </c>
      <c r="DJ857" s="163">
        <v>61</v>
      </c>
      <c r="DK857" s="163">
        <v>0</v>
      </c>
      <c r="DL857" s="163">
        <v>0</v>
      </c>
      <c r="DM857" s="163">
        <v>2</v>
      </c>
      <c r="DN857" s="163">
        <v>6</v>
      </c>
      <c r="DO857" s="163">
        <v>14</v>
      </c>
      <c r="DP857" s="165">
        <v>61.2</v>
      </c>
      <c r="DQ857" s="165"/>
      <c r="DR857" s="165">
        <v>61.200000762939403</v>
      </c>
      <c r="DS857" s="163">
        <v>253</v>
      </c>
      <c r="DT857" s="163">
        <v>49</v>
      </c>
      <c r="DU857" s="163">
        <v>26</v>
      </c>
      <c r="DV857" s="163">
        <v>23</v>
      </c>
      <c r="DW857" s="163">
        <v>3</v>
      </c>
      <c r="DX857" s="163">
        <v>16</v>
      </c>
      <c r="DY857" s="163">
        <v>2</v>
      </c>
      <c r="DZ857" s="163">
        <v>6</v>
      </c>
      <c r="EA857" s="163">
        <v>5</v>
      </c>
      <c r="EB857" s="163">
        <v>1</v>
      </c>
      <c r="EC857" s="163">
        <v>72</v>
      </c>
      <c r="ED857" s="165">
        <v>10.5081098415246</v>
      </c>
      <c r="EE857" s="165">
        <v>2.33513552033881</v>
      </c>
      <c r="EF857" s="165">
        <v>0.43783791006352701</v>
      </c>
      <c r="EG857" s="165">
        <v>7.1513525310376096</v>
      </c>
      <c r="EH857" s="166">
        <v>1.0540542279307099</v>
      </c>
      <c r="EI857" s="165">
        <v>84.201582269400504</v>
      </c>
      <c r="EJ857" s="164">
        <v>0.21212121212121199</v>
      </c>
      <c r="EK857" s="164">
        <v>0.29487179487179399</v>
      </c>
      <c r="EL857" s="283">
        <v>0.46540880499999998</v>
      </c>
      <c r="EM857" s="283">
        <v>0.22641509400000001</v>
      </c>
      <c r="EN857" s="283">
        <v>0.30817610000000001</v>
      </c>
      <c r="EO857" s="283">
        <v>6.2893080000000004E-2</v>
      </c>
      <c r="EP857" s="283">
        <v>0.33333332999999998</v>
      </c>
      <c r="EQ857" s="283">
        <v>0.13833156999999999</v>
      </c>
      <c r="ER857" s="165">
        <v>-0.26259130633427202</v>
      </c>
      <c r="ES857" s="166">
        <v>3.3567573104870401</v>
      </c>
      <c r="ET857" s="166">
        <v>3.17</v>
      </c>
      <c r="EU857" s="166">
        <v>2.5342560962066498</v>
      </c>
      <c r="EV857" s="166">
        <v>3.1033343497361998</v>
      </c>
      <c r="EW857" s="166">
        <v>2.8330850507088599</v>
      </c>
      <c r="EX857" s="289">
        <v>1.6827577650547001</v>
      </c>
    </row>
    <row r="858" spans="1:154" ht="13" customHeight="1">
      <c r="A858" s="160" t="s">
        <v>19</v>
      </c>
      <c r="C858" s="160">
        <v>26389</v>
      </c>
      <c r="D858" s="160">
        <v>687792</v>
      </c>
      <c r="E858" s="160" t="s">
        <v>2171</v>
      </c>
      <c r="G858" s="175"/>
      <c r="H858" s="162" t="s">
        <v>4132</v>
      </c>
      <c r="I858" s="162" t="s">
        <v>494</v>
      </c>
      <c r="J858" s="160">
        <v>23</v>
      </c>
      <c r="K858" s="161">
        <v>1</v>
      </c>
      <c r="Z858" s="163"/>
      <c r="AS858" s="283"/>
      <c r="AT858" s="283"/>
      <c r="AU858" s="283"/>
      <c r="AV858" s="283"/>
      <c r="AW858" s="283"/>
      <c r="AX858" s="283"/>
      <c r="AY858" s="363"/>
      <c r="AZ858" s="283"/>
      <c r="BA858" s="283"/>
      <c r="BB858" s="283"/>
      <c r="BC858" s="283"/>
      <c r="BD858" s="164"/>
      <c r="BE858" s="164"/>
      <c r="BF858" s="164"/>
      <c r="BG858" s="164"/>
      <c r="BH858" s="164"/>
      <c r="BI858" s="164"/>
      <c r="BJ858" s="165"/>
      <c r="BK858" s="164"/>
      <c r="BL858" s="165"/>
      <c r="BM858" s="165"/>
      <c r="BN858" s="165"/>
      <c r="BO858" s="165"/>
      <c r="BP858" s="165"/>
      <c r="BQ858" s="165"/>
      <c r="BR858" s="165"/>
      <c r="BS858" s="289"/>
      <c r="BT858" s="297">
        <v>19</v>
      </c>
      <c r="BU858" s="284">
        <v>88.2</v>
      </c>
      <c r="BV858" s="298">
        <v>0</v>
      </c>
      <c r="BW858" s="297"/>
      <c r="BX858" s="297"/>
      <c r="BY858" s="297"/>
      <c r="BZ858" s="297"/>
      <c r="CA858" s="284"/>
      <c r="CB858" s="298"/>
      <c r="CC858" s="297"/>
      <c r="CD858" s="284"/>
      <c r="CE858" s="352"/>
      <c r="CF858" s="298"/>
      <c r="CG858" s="297"/>
      <c r="CH858" s="284"/>
      <c r="CI858" s="352"/>
      <c r="CJ858" s="298"/>
      <c r="CK858" s="297"/>
      <c r="CL858" s="284"/>
      <c r="CM858" s="352"/>
      <c r="CN858" s="298"/>
      <c r="CO858" s="297"/>
      <c r="CP858" s="284"/>
      <c r="CQ858" s="352"/>
      <c r="CR858" s="298"/>
      <c r="CS858" s="297"/>
      <c r="CT858" s="284"/>
      <c r="CU858" s="352"/>
      <c r="CV858" s="352"/>
      <c r="CW858" s="298"/>
      <c r="CX858" s="297"/>
      <c r="CY858" s="284"/>
      <c r="CZ858" s="352"/>
      <c r="DA858" s="352"/>
      <c r="DB858" s="298"/>
      <c r="DC858" s="297"/>
      <c r="DD858" s="284"/>
      <c r="DE858" s="352"/>
      <c r="DF858" s="352"/>
      <c r="DG858" s="298"/>
      <c r="DH858" s="183">
        <v>0</v>
      </c>
      <c r="DI858" s="289">
        <v>0</v>
      </c>
      <c r="DJ858" s="163">
        <v>19</v>
      </c>
      <c r="DK858" s="163">
        <v>19</v>
      </c>
      <c r="DL858" s="163">
        <v>0</v>
      </c>
      <c r="DM858" s="163">
        <v>4</v>
      </c>
      <c r="DN858" s="163">
        <v>9</v>
      </c>
      <c r="DO858" s="163">
        <v>0</v>
      </c>
      <c r="DP858" s="165">
        <v>88.2</v>
      </c>
      <c r="DQ858" s="165">
        <v>88.199996948242102</v>
      </c>
      <c r="DR858" s="165"/>
      <c r="DS858" s="163">
        <v>382</v>
      </c>
      <c r="DT858" s="163">
        <v>76</v>
      </c>
      <c r="DU858" s="163">
        <v>45</v>
      </c>
      <c r="DV858" s="163">
        <v>41</v>
      </c>
      <c r="DW858" s="163">
        <v>11</v>
      </c>
      <c r="DX858" s="163">
        <v>36</v>
      </c>
      <c r="DY858" s="163">
        <v>0</v>
      </c>
      <c r="DZ858" s="163">
        <v>3</v>
      </c>
      <c r="EA858" s="163">
        <v>5</v>
      </c>
      <c r="EB858" s="163">
        <v>1</v>
      </c>
      <c r="EC858" s="163">
        <v>106</v>
      </c>
      <c r="ED858" s="165">
        <v>10.759398804840901</v>
      </c>
      <c r="EE858" s="165">
        <v>3.65413544315353</v>
      </c>
      <c r="EF858" s="165">
        <v>1.1165413854080199</v>
      </c>
      <c r="EG858" s="165">
        <v>7.71428593554635</v>
      </c>
      <c r="EH858" s="166">
        <v>1.2631579309666501</v>
      </c>
      <c r="EI858" s="165">
        <v>98.080455527393894</v>
      </c>
      <c r="EJ858" s="164">
        <v>0.22157434402332299</v>
      </c>
      <c r="EK858" s="164">
        <v>0.287610619469026</v>
      </c>
      <c r="EL858" s="283">
        <v>0.36363636300000002</v>
      </c>
      <c r="EM858" s="283">
        <v>0.19047618999999999</v>
      </c>
      <c r="EN858" s="283">
        <v>0.44588744499999999</v>
      </c>
      <c r="EO858" s="283">
        <v>8.0168779999999995E-2</v>
      </c>
      <c r="EP858" s="283">
        <v>0.34177215</v>
      </c>
      <c r="EQ858" s="283">
        <v>0.12917454</v>
      </c>
      <c r="ER858" s="165">
        <v>0.29735428825031801</v>
      </c>
      <c r="ES858" s="166">
        <v>4.1616542547026398</v>
      </c>
      <c r="ET858" s="166">
        <v>3.29</v>
      </c>
      <c r="EU858" s="166">
        <v>3.7080420319507899</v>
      </c>
      <c r="EV858" s="166">
        <v>3.8518033013968198</v>
      </c>
      <c r="EW858" s="166">
        <v>3.7661232827181998</v>
      </c>
      <c r="EX858" s="289">
        <v>1.6595442295074401</v>
      </c>
    </row>
    <row r="859" spans="1:154" ht="13" customHeight="1">
      <c r="A859" s="160" t="s">
        <v>19</v>
      </c>
      <c r="C859" s="160">
        <v>20539</v>
      </c>
      <c r="D859" s="160">
        <v>670955</v>
      </c>
      <c r="E859" s="160" t="s">
        <v>2178</v>
      </c>
      <c r="G859" s="175"/>
      <c r="H859" s="162" t="s">
        <v>2457</v>
      </c>
      <c r="I859" s="162" t="s">
        <v>328</v>
      </c>
      <c r="J859" s="161">
        <v>26</v>
      </c>
      <c r="K859" s="161">
        <v>1</v>
      </c>
      <c r="M859" s="184" t="s">
        <v>837</v>
      </c>
      <c r="Z859" s="163"/>
      <c r="AS859" s="283"/>
      <c r="AT859" s="283"/>
      <c r="AU859" s="283"/>
      <c r="AV859" s="283"/>
      <c r="AW859" s="283"/>
      <c r="AX859" s="283"/>
      <c r="AY859" s="363"/>
      <c r="AZ859" s="283"/>
      <c r="BA859" s="283"/>
      <c r="BB859" s="283"/>
      <c r="BC859" s="283"/>
      <c r="BD859" s="164"/>
      <c r="BE859" s="164"/>
      <c r="BF859" s="164"/>
      <c r="BG859" s="164"/>
      <c r="BH859" s="164"/>
      <c r="BI859" s="164"/>
      <c r="BJ859" s="165"/>
      <c r="BK859" s="164"/>
      <c r="BL859" s="165"/>
      <c r="BM859" s="165"/>
      <c r="BN859" s="165"/>
      <c r="BO859" s="165"/>
      <c r="BP859" s="165"/>
      <c r="BQ859" s="165"/>
      <c r="BR859" s="165"/>
      <c r="BS859" s="289"/>
      <c r="BT859" s="297">
        <v>30</v>
      </c>
      <c r="BU859" s="284">
        <v>41.2</v>
      </c>
      <c r="BV859" s="298">
        <v>-1</v>
      </c>
      <c r="BW859" s="297"/>
      <c r="BX859" s="297"/>
      <c r="BY859" s="297"/>
      <c r="BZ859" s="297"/>
      <c r="CA859" s="284"/>
      <c r="CB859" s="298"/>
      <c r="CC859" s="297"/>
      <c r="CD859" s="284"/>
      <c r="CE859" s="352"/>
      <c r="CF859" s="298"/>
      <c r="CG859" s="297"/>
      <c r="CH859" s="284"/>
      <c r="CI859" s="352"/>
      <c r="CJ859" s="298"/>
      <c r="CK859" s="297"/>
      <c r="CL859" s="284"/>
      <c r="CM859" s="352"/>
      <c r="CN859" s="298"/>
      <c r="CO859" s="297"/>
      <c r="CP859" s="284"/>
      <c r="CQ859" s="352"/>
      <c r="CR859" s="298"/>
      <c r="CS859" s="297"/>
      <c r="CT859" s="284"/>
      <c r="CU859" s="352"/>
      <c r="CV859" s="352"/>
      <c r="CW859" s="298"/>
      <c r="CX859" s="297"/>
      <c r="CY859" s="284"/>
      <c r="CZ859" s="352"/>
      <c r="DA859" s="352"/>
      <c r="DB859" s="298"/>
      <c r="DC859" s="297"/>
      <c r="DD859" s="284"/>
      <c r="DE859" s="352"/>
      <c r="DF859" s="352"/>
      <c r="DG859" s="298"/>
      <c r="DH859" s="297">
        <v>-1</v>
      </c>
      <c r="DI859" s="289">
        <v>0</v>
      </c>
      <c r="DJ859" s="163">
        <v>30</v>
      </c>
      <c r="DK859" s="163">
        <v>0</v>
      </c>
      <c r="DL859" s="163">
        <v>0</v>
      </c>
      <c r="DM859" s="163">
        <v>2</v>
      </c>
      <c r="DN859" s="163">
        <v>0</v>
      </c>
      <c r="DO859" s="163">
        <v>5</v>
      </c>
      <c r="DP859" s="165">
        <v>41.2</v>
      </c>
      <c r="DQ859" s="165"/>
      <c r="DR859" s="165">
        <v>41.200000762939403</v>
      </c>
      <c r="DS859" s="163">
        <v>159</v>
      </c>
      <c r="DT859" s="163">
        <v>26</v>
      </c>
      <c r="DU859" s="163">
        <v>8</v>
      </c>
      <c r="DV859" s="163">
        <v>7</v>
      </c>
      <c r="DW859" s="163">
        <v>2</v>
      </c>
      <c r="DX859" s="163">
        <v>8</v>
      </c>
      <c r="DY859" s="163">
        <v>0</v>
      </c>
      <c r="DZ859" s="163">
        <v>1</v>
      </c>
      <c r="EA859" s="163">
        <v>0</v>
      </c>
      <c r="EB859" s="163">
        <v>0</v>
      </c>
      <c r="EC859" s="163">
        <v>57</v>
      </c>
      <c r="ED859" s="165">
        <v>12.312001878662301</v>
      </c>
      <c r="EE859" s="165">
        <v>1.7280002636719101</v>
      </c>
      <c r="EF859" s="165">
        <v>0.43200006591797802</v>
      </c>
      <c r="EG859" s="165">
        <v>5.6160008569337201</v>
      </c>
      <c r="EH859" s="166">
        <v>0.81600012451173698</v>
      </c>
      <c r="EI859" s="165">
        <v>65.184977959627801</v>
      </c>
      <c r="EJ859" s="164">
        <v>0.17333333333333301</v>
      </c>
      <c r="EK859" s="164">
        <v>0.26373626373626302</v>
      </c>
      <c r="EL859" s="283">
        <v>0.34065933999999998</v>
      </c>
      <c r="EM859" s="283">
        <v>0.23076922999999999</v>
      </c>
      <c r="EN859" s="283">
        <v>0.42857142799999998</v>
      </c>
      <c r="EO859" s="283">
        <v>3.2258059999999998E-2</v>
      </c>
      <c r="EP859" s="283">
        <v>0.31182796000000002</v>
      </c>
      <c r="EQ859" s="283">
        <v>0.16023739000000001</v>
      </c>
      <c r="ER859" s="165">
        <v>0.54989651144803298</v>
      </c>
      <c r="ES859" s="166">
        <v>1.5120002307129199</v>
      </c>
      <c r="ET859" s="166">
        <v>1.96</v>
      </c>
      <c r="EU859" s="166">
        <v>1.7026884095763799</v>
      </c>
      <c r="EV859" s="166">
        <v>2.4940189665535399</v>
      </c>
      <c r="EW859" s="166">
        <v>2.0971822865652099</v>
      </c>
      <c r="EX859" s="289">
        <v>1.65890192985534</v>
      </c>
    </row>
    <row r="860" spans="1:154" ht="13" customHeight="1">
      <c r="A860" s="160" t="s">
        <v>19</v>
      </c>
      <c r="C860" s="160">
        <v>22210</v>
      </c>
      <c r="D860" s="160">
        <v>669093</v>
      </c>
      <c r="E860" s="160" t="s">
        <v>2172</v>
      </c>
      <c r="G860" s="175"/>
      <c r="H860" s="162" t="s">
        <v>582</v>
      </c>
      <c r="I860" s="162" t="s">
        <v>3002</v>
      </c>
      <c r="J860" s="160">
        <v>25</v>
      </c>
      <c r="K860" s="161">
        <v>1</v>
      </c>
      <c r="Z860" s="163"/>
      <c r="AS860" s="283"/>
      <c r="AT860" s="283"/>
      <c r="AU860" s="283"/>
      <c r="AV860" s="283"/>
      <c r="AW860" s="283"/>
      <c r="AX860" s="283"/>
      <c r="AY860" s="363"/>
      <c r="AZ860" s="283"/>
      <c r="BA860" s="283"/>
      <c r="BB860" s="283"/>
      <c r="BC860" s="283"/>
      <c r="BD860" s="164"/>
      <c r="BE860" s="164"/>
      <c r="BF860" s="164"/>
      <c r="BG860" s="164"/>
      <c r="BH860" s="164"/>
      <c r="BI860" s="164"/>
      <c r="BJ860" s="165"/>
      <c r="BK860" s="164"/>
      <c r="BL860" s="165"/>
      <c r="BM860" s="165"/>
      <c r="BN860" s="165"/>
      <c r="BO860" s="165"/>
      <c r="BP860" s="165"/>
      <c r="BQ860" s="165"/>
      <c r="BR860" s="165"/>
      <c r="BS860" s="289"/>
      <c r="BT860" s="297">
        <v>62</v>
      </c>
      <c r="BU860" s="284">
        <v>61</v>
      </c>
      <c r="BV860" s="298">
        <v>-1</v>
      </c>
      <c r="BW860" s="297"/>
      <c r="BX860" s="297"/>
      <c r="BY860" s="297"/>
      <c r="BZ860" s="297"/>
      <c r="CA860" s="284"/>
      <c r="CB860" s="298"/>
      <c r="CC860" s="297"/>
      <c r="CD860" s="284"/>
      <c r="CE860" s="352"/>
      <c r="CF860" s="298"/>
      <c r="CG860" s="297"/>
      <c r="CH860" s="284"/>
      <c r="CI860" s="352"/>
      <c r="CJ860" s="298"/>
      <c r="CK860" s="297"/>
      <c r="CL860" s="284"/>
      <c r="CM860" s="352"/>
      <c r="CN860" s="298"/>
      <c r="CO860" s="297"/>
      <c r="CP860" s="284"/>
      <c r="CQ860" s="352"/>
      <c r="CR860" s="298"/>
      <c r="CS860" s="297"/>
      <c r="CT860" s="284"/>
      <c r="CU860" s="352"/>
      <c r="CV860" s="352"/>
      <c r="CW860" s="298"/>
      <c r="CX860" s="297"/>
      <c r="CY860" s="284"/>
      <c r="CZ860" s="352"/>
      <c r="DA860" s="352"/>
      <c r="DB860" s="298"/>
      <c r="DC860" s="297"/>
      <c r="DD860" s="284"/>
      <c r="DE860" s="352"/>
      <c r="DF860" s="352"/>
      <c r="DG860" s="298"/>
      <c r="DH860" s="297">
        <v>-1</v>
      </c>
      <c r="DI860" s="289">
        <v>0</v>
      </c>
      <c r="DJ860" s="163">
        <v>62</v>
      </c>
      <c r="DK860" s="163">
        <v>0</v>
      </c>
      <c r="DL860" s="163">
        <v>0</v>
      </c>
      <c r="DM860" s="163">
        <v>6</v>
      </c>
      <c r="DN860" s="163">
        <v>3</v>
      </c>
      <c r="DO860" s="163">
        <v>1</v>
      </c>
      <c r="DP860" s="165">
        <v>61</v>
      </c>
      <c r="DQ860" s="165"/>
      <c r="DR860" s="165">
        <v>61</v>
      </c>
      <c r="DS860" s="163">
        <v>252</v>
      </c>
      <c r="DT860" s="163">
        <v>42</v>
      </c>
      <c r="DU860" s="163">
        <v>22</v>
      </c>
      <c r="DV860" s="163">
        <v>20</v>
      </c>
      <c r="DW860" s="163">
        <v>4</v>
      </c>
      <c r="DX860" s="163">
        <v>23</v>
      </c>
      <c r="DY860" s="163">
        <v>1</v>
      </c>
      <c r="DZ860" s="163">
        <v>0</v>
      </c>
      <c r="EA860" s="163">
        <v>5</v>
      </c>
      <c r="EB860" s="163">
        <v>0</v>
      </c>
      <c r="EC860" s="163">
        <v>94</v>
      </c>
      <c r="ED860" s="165">
        <v>13.8688550609254</v>
      </c>
      <c r="EE860" s="165">
        <v>3.3934432595881301</v>
      </c>
      <c r="EF860" s="165">
        <v>0.59016404514576204</v>
      </c>
      <c r="EG860" s="165">
        <v>6.1967224740304996</v>
      </c>
      <c r="EH860" s="166">
        <v>1.0655739704020699</v>
      </c>
      <c r="EI860" s="165">
        <v>82.738648788904101</v>
      </c>
      <c r="EJ860" s="164">
        <v>0.183406113537117</v>
      </c>
      <c r="EK860" s="164">
        <v>0.29007633587786202</v>
      </c>
      <c r="EL860" s="283">
        <v>0.35074626800000003</v>
      </c>
      <c r="EM860" s="283">
        <v>0.21641790999999999</v>
      </c>
      <c r="EN860" s="283">
        <v>0.43283581999999998</v>
      </c>
      <c r="EO860" s="283">
        <v>5.1851849999999998E-2</v>
      </c>
      <c r="EP860" s="283">
        <v>0.37037037</v>
      </c>
      <c r="EQ860" s="283">
        <v>0.18227092</v>
      </c>
      <c r="ER860" s="165">
        <v>-0.65328317693697102</v>
      </c>
      <c r="ES860" s="166">
        <v>2.9508202257288101</v>
      </c>
      <c r="ET860" s="166">
        <v>2.56</v>
      </c>
      <c r="EU860" s="166">
        <v>2.0683277711660302</v>
      </c>
      <c r="EV860" s="166">
        <v>2.6536082036070701</v>
      </c>
      <c r="EW860" s="166">
        <v>2.3891251748246698</v>
      </c>
      <c r="EX860" s="289">
        <v>1.6403442621230999</v>
      </c>
    </row>
    <row r="861" spans="1:154" ht="13" customHeight="1">
      <c r="A861" s="160" t="s">
        <v>19</v>
      </c>
      <c r="C861" s="160">
        <v>29921</v>
      </c>
      <c r="D861" s="160">
        <v>681293</v>
      </c>
      <c r="E861" s="160" t="s">
        <v>614</v>
      </c>
      <c r="G861" s="175"/>
      <c r="H861" s="162" t="s">
        <v>4084</v>
      </c>
      <c r="I861" s="162" t="s">
        <v>867</v>
      </c>
      <c r="J861" s="160">
        <v>24</v>
      </c>
      <c r="K861" s="161">
        <v>1</v>
      </c>
      <c r="Z861" s="163"/>
      <c r="AS861" s="283"/>
      <c r="AT861" s="283"/>
      <c r="AU861" s="283"/>
      <c r="AV861" s="283"/>
      <c r="AW861" s="283"/>
      <c r="AX861" s="283"/>
      <c r="AY861" s="363"/>
      <c r="AZ861" s="283"/>
      <c r="BA861" s="283"/>
      <c r="BB861" s="283"/>
      <c r="BC861" s="283"/>
      <c r="BD861" s="164"/>
      <c r="BE861" s="164"/>
      <c r="BF861" s="164"/>
      <c r="BG861" s="164"/>
      <c r="BH861" s="164"/>
      <c r="BI861" s="164"/>
      <c r="BJ861" s="165"/>
      <c r="BK861" s="164"/>
      <c r="BL861" s="165"/>
      <c r="BM861" s="165"/>
      <c r="BN861" s="165"/>
      <c r="BO861" s="165"/>
      <c r="BP861" s="165"/>
      <c r="BQ861" s="165"/>
      <c r="BR861" s="165"/>
      <c r="BS861" s="289"/>
      <c r="BT861" s="297">
        <v>29</v>
      </c>
      <c r="BU861" s="284">
        <v>145</v>
      </c>
      <c r="BV861" s="298">
        <v>-2</v>
      </c>
      <c r="BW861" s="297"/>
      <c r="BX861" s="297"/>
      <c r="BY861" s="297"/>
      <c r="BZ861" s="297"/>
      <c r="CA861" s="284"/>
      <c r="CB861" s="298"/>
      <c r="CC861" s="297"/>
      <c r="CD861" s="284"/>
      <c r="CE861" s="352"/>
      <c r="CF861" s="298"/>
      <c r="CG861" s="297"/>
      <c r="CH861" s="284"/>
      <c r="CI861" s="352"/>
      <c r="CJ861" s="298"/>
      <c r="CK861" s="297"/>
      <c r="CL861" s="284"/>
      <c r="CM861" s="352"/>
      <c r="CN861" s="298"/>
      <c r="CO861" s="297"/>
      <c r="CP861" s="284"/>
      <c r="CQ861" s="352"/>
      <c r="CR861" s="298"/>
      <c r="CS861" s="297"/>
      <c r="CT861" s="284"/>
      <c r="CU861" s="352"/>
      <c r="CV861" s="352"/>
      <c r="CW861" s="298"/>
      <c r="CX861" s="297"/>
      <c r="CY861" s="284"/>
      <c r="CZ861" s="352"/>
      <c r="DA861" s="352"/>
      <c r="DB861" s="298"/>
      <c r="DC861" s="297"/>
      <c r="DD861" s="284"/>
      <c r="DE861" s="352"/>
      <c r="DF861" s="352"/>
      <c r="DG861" s="298"/>
      <c r="DH861" s="183">
        <v>-2</v>
      </c>
      <c r="DI861" s="289">
        <v>0</v>
      </c>
      <c r="DJ861" s="163">
        <v>29</v>
      </c>
      <c r="DK861" s="163">
        <v>28</v>
      </c>
      <c r="DL861" s="163">
        <v>0</v>
      </c>
      <c r="DM861" s="163">
        <v>7</v>
      </c>
      <c r="DN861" s="163">
        <v>13</v>
      </c>
      <c r="DO861" s="163">
        <v>0</v>
      </c>
      <c r="DP861" s="165">
        <v>145</v>
      </c>
      <c r="DQ861" s="165">
        <v>142.19999694824199</v>
      </c>
      <c r="DR861" s="165">
        <v>2.0999999046325599</v>
      </c>
      <c r="DS861" s="163">
        <v>632</v>
      </c>
      <c r="DT861" s="163">
        <v>139</v>
      </c>
      <c r="DU861" s="163">
        <v>80</v>
      </c>
      <c r="DV861" s="163">
        <v>73</v>
      </c>
      <c r="DW861" s="163">
        <v>21</v>
      </c>
      <c r="DX861" s="163">
        <v>65</v>
      </c>
      <c r="DY861" s="163">
        <v>0</v>
      </c>
      <c r="DZ861" s="163">
        <v>7</v>
      </c>
      <c r="EA861" s="163">
        <v>3</v>
      </c>
      <c r="EB861" s="163">
        <v>0</v>
      </c>
      <c r="EC861" s="163">
        <v>171</v>
      </c>
      <c r="ED861" s="165">
        <v>10.6137938713319</v>
      </c>
      <c r="EE861" s="165">
        <v>4.0344830505062799</v>
      </c>
      <c r="EF861" s="165">
        <v>1.30344837016356</v>
      </c>
      <c r="EG861" s="165">
        <v>8.6275868310826702</v>
      </c>
      <c r="EH861" s="166">
        <v>1.4068966535098799</v>
      </c>
      <c r="EI861" s="165">
        <v>112.387884015815</v>
      </c>
      <c r="EJ861" s="164">
        <v>0.248214285714285</v>
      </c>
      <c r="EK861" s="164">
        <v>0.32065217391304301</v>
      </c>
      <c r="EL861" s="283">
        <v>0.35989717199999999</v>
      </c>
      <c r="EM861" s="283">
        <v>0.21850899700000001</v>
      </c>
      <c r="EN861" s="283">
        <v>0.42159383</v>
      </c>
      <c r="EO861" s="283">
        <v>7.7120820000000007E-2</v>
      </c>
      <c r="EP861" s="283">
        <v>0.39588688999999999</v>
      </c>
      <c r="EQ861" s="283">
        <v>0.12235951</v>
      </c>
      <c r="ER861" s="165">
        <v>5.2302117437997099E-2</v>
      </c>
      <c r="ES861" s="166">
        <v>4.53103481056859</v>
      </c>
      <c r="ET861" s="166">
        <v>3.99</v>
      </c>
      <c r="EU861" s="166">
        <v>4.1804818097589704</v>
      </c>
      <c r="EV861" s="166">
        <v>4.0079662619232499</v>
      </c>
      <c r="EW861" s="166">
        <v>3.9338020018440498</v>
      </c>
      <c r="EX861" s="289">
        <v>1.62154828198254</v>
      </c>
    </row>
    <row r="862" spans="1:154" ht="13" customHeight="1">
      <c r="A862" s="160" t="s">
        <v>19</v>
      </c>
      <c r="B862" s="160">
        <v>12805</v>
      </c>
      <c r="C862" s="160">
        <v>27597</v>
      </c>
      <c r="D862" s="160">
        <v>674003</v>
      </c>
      <c r="E862" s="160" t="s">
        <v>14</v>
      </c>
      <c r="G862" s="175"/>
      <c r="H862" s="162" t="s">
        <v>3563</v>
      </c>
      <c r="I862" s="162" t="s">
        <v>600</v>
      </c>
      <c r="J862" s="160">
        <v>26</v>
      </c>
      <c r="K862" s="161">
        <v>1</v>
      </c>
      <c r="Z862" s="163"/>
      <c r="AS862" s="283"/>
      <c r="AT862" s="283"/>
      <c r="AU862" s="283"/>
      <c r="AV862" s="283"/>
      <c r="AW862" s="283"/>
      <c r="AX862" s="283"/>
      <c r="AY862" s="363"/>
      <c r="AZ862" s="283"/>
      <c r="BA862" s="283"/>
      <c r="BB862" s="283"/>
      <c r="BC862" s="283"/>
      <c r="BD862" s="164"/>
      <c r="BE862" s="164"/>
      <c r="BF862" s="164"/>
      <c r="BG862" s="164"/>
      <c r="BH862" s="164"/>
      <c r="BI862" s="164"/>
      <c r="BJ862" s="165"/>
      <c r="BK862" s="164"/>
      <c r="BL862" s="165"/>
      <c r="BM862" s="165"/>
      <c r="BN862" s="165"/>
      <c r="BO862" s="165"/>
      <c r="BP862" s="165"/>
      <c r="BQ862" s="165"/>
      <c r="BR862" s="165"/>
      <c r="BS862" s="289"/>
      <c r="BT862" s="297">
        <v>14</v>
      </c>
      <c r="BU862" s="284">
        <v>76.099999999999994</v>
      </c>
      <c r="BV862" s="298">
        <v>1</v>
      </c>
      <c r="BW862" s="297"/>
      <c r="BX862" s="297"/>
      <c r="BY862" s="297"/>
      <c r="BZ862" s="297"/>
      <c r="CA862" s="284"/>
      <c r="CB862" s="298"/>
      <c r="CC862" s="297"/>
      <c r="CD862" s="284"/>
      <c r="CE862" s="352"/>
      <c r="CF862" s="298"/>
      <c r="CG862" s="297"/>
      <c r="CH862" s="284"/>
      <c r="CI862" s="352"/>
      <c r="CJ862" s="298"/>
      <c r="CK862" s="297"/>
      <c r="CL862" s="284"/>
      <c r="CM862" s="352"/>
      <c r="CN862" s="298"/>
      <c r="CO862" s="297"/>
      <c r="CP862" s="284"/>
      <c r="CQ862" s="352"/>
      <c r="CR862" s="298"/>
      <c r="CS862" s="297"/>
      <c r="CT862" s="284"/>
      <c r="CU862" s="352"/>
      <c r="CV862" s="352"/>
      <c r="CW862" s="298"/>
      <c r="CX862" s="297"/>
      <c r="CY862" s="284"/>
      <c r="CZ862" s="352"/>
      <c r="DA862" s="352"/>
      <c r="DB862" s="298"/>
      <c r="DC862" s="297"/>
      <c r="DD862" s="284"/>
      <c r="DE862" s="352"/>
      <c r="DF862" s="352"/>
      <c r="DG862" s="298"/>
      <c r="DH862" s="297">
        <v>1</v>
      </c>
      <c r="DI862" s="289">
        <v>0</v>
      </c>
      <c r="DJ862" s="163">
        <v>14</v>
      </c>
      <c r="DK862" s="163">
        <v>13</v>
      </c>
      <c r="DL862" s="163">
        <v>0</v>
      </c>
      <c r="DM862" s="163">
        <v>6</v>
      </c>
      <c r="DN862" s="163">
        <v>3</v>
      </c>
      <c r="DO862" s="163">
        <v>0</v>
      </c>
      <c r="DP862" s="165">
        <v>76.099999999999994</v>
      </c>
      <c r="DQ862" s="165">
        <v>74.099998474121094</v>
      </c>
      <c r="DR862" s="165">
        <v>2</v>
      </c>
      <c r="DS862" s="163">
        <v>308</v>
      </c>
      <c r="DT862" s="163">
        <v>64</v>
      </c>
      <c r="DU862" s="163">
        <v>32</v>
      </c>
      <c r="DV862" s="163">
        <v>30</v>
      </c>
      <c r="DW862" s="163">
        <v>10</v>
      </c>
      <c r="DX862" s="163">
        <v>13</v>
      </c>
      <c r="DY862" s="163">
        <v>0</v>
      </c>
      <c r="DZ862" s="163">
        <v>1</v>
      </c>
      <c r="EA862" s="163">
        <v>1</v>
      </c>
      <c r="EB862" s="163">
        <v>0</v>
      </c>
      <c r="EC862" s="163">
        <v>70</v>
      </c>
      <c r="ED862" s="165">
        <v>8.2532756591047693</v>
      </c>
      <c r="EE862" s="165">
        <v>1.5327511938337399</v>
      </c>
      <c r="EF862" s="165">
        <v>1.1790393798721099</v>
      </c>
      <c r="EG862" s="165">
        <v>7.5458520311815001</v>
      </c>
      <c r="EH862" s="166">
        <v>1.00873369166836</v>
      </c>
      <c r="EI862" s="165">
        <v>80.581217432878304</v>
      </c>
      <c r="EJ862" s="164">
        <v>0.21768707482993099</v>
      </c>
      <c r="EK862" s="164">
        <v>0.25233644859812998</v>
      </c>
      <c r="EL862" s="283">
        <v>0.36036035999999999</v>
      </c>
      <c r="EM862" s="283">
        <v>0.19819819799999999</v>
      </c>
      <c r="EN862" s="283">
        <v>0.44144144099999999</v>
      </c>
      <c r="EO862" s="283">
        <v>8.9285710000000004E-2</v>
      </c>
      <c r="EP862" s="283">
        <v>0.34821428999999998</v>
      </c>
      <c r="EQ862" s="283">
        <v>0.10119048</v>
      </c>
      <c r="ER862" s="165">
        <v>-0.28674122548196002</v>
      </c>
      <c r="ES862" s="166">
        <v>3.53711813961633</v>
      </c>
      <c r="ET862" s="166">
        <v>3.64</v>
      </c>
      <c r="EU862" s="166">
        <v>3.5859026346973901</v>
      </c>
      <c r="EV862" s="166">
        <v>3.8241512054726599</v>
      </c>
      <c r="EW862" s="166">
        <v>3.7795505309331898</v>
      </c>
      <c r="EX862" s="289">
        <v>1.5583932772278699</v>
      </c>
    </row>
    <row r="863" spans="1:154" ht="13" customHeight="1">
      <c r="A863" s="160" t="s">
        <v>19</v>
      </c>
      <c r="B863" s="160">
        <v>12156</v>
      </c>
      <c r="C863" s="160">
        <v>21461</v>
      </c>
      <c r="D863" s="160">
        <v>663485</v>
      </c>
      <c r="E863" s="160" t="s">
        <v>567</v>
      </c>
      <c r="G863" s="175"/>
      <c r="H863" s="162" t="s">
        <v>2877</v>
      </c>
      <c r="I863" s="162" t="s">
        <v>244</v>
      </c>
      <c r="J863" s="160">
        <v>26</v>
      </c>
      <c r="K863" s="161">
        <v>1</v>
      </c>
      <c r="M863" s="184" t="s">
        <v>837</v>
      </c>
      <c r="Z863" s="163"/>
      <c r="AS863" s="283"/>
      <c r="AT863" s="283"/>
      <c r="AU863" s="283"/>
      <c r="AV863" s="283"/>
      <c r="AW863" s="283"/>
      <c r="AX863" s="283"/>
      <c r="AY863" s="363"/>
      <c r="AZ863" s="283"/>
      <c r="BA863" s="283"/>
      <c r="BB863" s="283"/>
      <c r="BC863" s="283"/>
      <c r="BD863" s="164"/>
      <c r="BE863" s="164"/>
      <c r="BF863" s="164"/>
      <c r="BG863" s="164"/>
      <c r="BH863" s="164"/>
      <c r="BI863" s="164"/>
      <c r="BJ863" s="165"/>
      <c r="BK863" s="164"/>
      <c r="BL863" s="165"/>
      <c r="BM863" s="165"/>
      <c r="BN863" s="165"/>
      <c r="BO863" s="165"/>
      <c r="BP863" s="165"/>
      <c r="BQ863" s="165"/>
      <c r="BR863" s="165"/>
      <c r="BS863" s="289"/>
      <c r="BT863" s="297">
        <v>61</v>
      </c>
      <c r="BU863" s="284">
        <v>71</v>
      </c>
      <c r="BV863" s="298">
        <v>-1</v>
      </c>
      <c r="BW863" s="297"/>
      <c r="BX863" s="297"/>
      <c r="BY863" s="297"/>
      <c r="BZ863" s="297"/>
      <c r="CA863" s="284"/>
      <c r="CB863" s="298"/>
      <c r="CC863" s="297"/>
      <c r="CD863" s="284"/>
      <c r="CE863" s="352"/>
      <c r="CF863" s="298"/>
      <c r="CG863" s="297"/>
      <c r="CH863" s="284"/>
      <c r="CI863" s="352"/>
      <c r="CJ863" s="298"/>
      <c r="CK863" s="297"/>
      <c r="CL863" s="284"/>
      <c r="CM863" s="352"/>
      <c r="CN863" s="298"/>
      <c r="CO863" s="297"/>
      <c r="CP863" s="284"/>
      <c r="CQ863" s="352"/>
      <c r="CR863" s="298"/>
      <c r="CS863" s="297"/>
      <c r="CT863" s="284"/>
      <c r="CU863" s="352"/>
      <c r="CV863" s="352"/>
      <c r="CW863" s="298"/>
      <c r="CX863" s="297"/>
      <c r="CY863" s="284"/>
      <c r="CZ863" s="352"/>
      <c r="DA863" s="352"/>
      <c r="DB863" s="298"/>
      <c r="DC863" s="297"/>
      <c r="DD863" s="284"/>
      <c r="DE863" s="352"/>
      <c r="DF863" s="352"/>
      <c r="DG863" s="298"/>
      <c r="DH863" s="297">
        <v>-1</v>
      </c>
      <c r="DI863" s="289">
        <v>0</v>
      </c>
      <c r="DJ863" s="163">
        <v>62</v>
      </c>
      <c r="DK863" s="163">
        <v>0</v>
      </c>
      <c r="DL863" s="163">
        <v>0</v>
      </c>
      <c r="DM863" s="163">
        <v>9</v>
      </c>
      <c r="DN863" s="163">
        <v>1</v>
      </c>
      <c r="DO863" s="163">
        <v>4</v>
      </c>
      <c r="DP863" s="165">
        <v>71.099999999999994</v>
      </c>
      <c r="DQ863" s="165"/>
      <c r="DR863" s="165">
        <v>71.099998474121094</v>
      </c>
      <c r="DS863" s="163">
        <v>292</v>
      </c>
      <c r="DT863" s="163">
        <v>59</v>
      </c>
      <c r="DU863" s="163">
        <v>30</v>
      </c>
      <c r="DV863" s="163">
        <v>26</v>
      </c>
      <c r="DW863" s="163">
        <v>6</v>
      </c>
      <c r="DX863" s="163">
        <v>12</v>
      </c>
      <c r="DY863" s="163">
        <v>0</v>
      </c>
      <c r="DZ863" s="163">
        <v>6</v>
      </c>
      <c r="EA863" s="163">
        <v>3</v>
      </c>
      <c r="EB863" s="163">
        <v>1</v>
      </c>
      <c r="EC863" s="163">
        <v>85</v>
      </c>
      <c r="ED863" s="165">
        <v>10.724300977101</v>
      </c>
      <c r="EE863" s="165">
        <v>1.5140189614730799</v>
      </c>
      <c r="EF863" s="165">
        <v>0.75700948073654095</v>
      </c>
      <c r="EG863" s="165">
        <v>7.4439265605759903</v>
      </c>
      <c r="EH863" s="166">
        <v>0.99532728022767503</v>
      </c>
      <c r="EI863" s="165">
        <v>79.510265838598002</v>
      </c>
      <c r="EJ863" s="164">
        <v>0.21532846715328399</v>
      </c>
      <c r="EK863" s="164">
        <v>0.28961748633879703</v>
      </c>
      <c r="EL863" s="283">
        <v>0.36702127600000001</v>
      </c>
      <c r="EM863" s="283">
        <v>0.20212765899999999</v>
      </c>
      <c r="EN863" s="283">
        <v>0.43085106299999998</v>
      </c>
      <c r="EO863" s="283">
        <v>6.3492060000000003E-2</v>
      </c>
      <c r="EP863" s="283">
        <v>0.36507937000000001</v>
      </c>
      <c r="EQ863" s="283">
        <v>0.12391681</v>
      </c>
      <c r="ER863" s="165">
        <v>-0.79874992659623401</v>
      </c>
      <c r="ES863" s="166">
        <v>3.2803744165250102</v>
      </c>
      <c r="ET863" s="166">
        <v>3.22</v>
      </c>
      <c r="EU863" s="166">
        <v>2.6339782576319601</v>
      </c>
      <c r="EV863" s="166">
        <v>3.2575370396250198</v>
      </c>
      <c r="EW863" s="166">
        <v>2.6759254060667899</v>
      </c>
      <c r="EX863" s="289">
        <v>1.5149077177047701</v>
      </c>
    </row>
    <row r="864" spans="1:154" ht="13" customHeight="1">
      <c r="A864" s="160" t="s">
        <v>19</v>
      </c>
      <c r="B864" s="287"/>
      <c r="C864" s="287">
        <v>31776</v>
      </c>
      <c r="D864" s="287">
        <v>689147</v>
      </c>
      <c r="E864" s="287" t="s">
        <v>13</v>
      </c>
      <c r="G864" s="175"/>
      <c r="H864" s="162" t="s">
        <v>3673</v>
      </c>
      <c r="I864" s="162" t="s">
        <v>3674</v>
      </c>
      <c r="J864" s="160">
        <v>23</v>
      </c>
      <c r="K864" s="161">
        <v>1</v>
      </c>
      <c r="Z864" s="163"/>
      <c r="AS864" s="283"/>
      <c r="AT864" s="283"/>
      <c r="AU864" s="283"/>
      <c r="AV864" s="283"/>
      <c r="AW864" s="283"/>
      <c r="AX864" s="283"/>
      <c r="AY864" s="363"/>
      <c r="AZ864" s="283"/>
      <c r="BA864" s="283"/>
      <c r="BB864" s="283"/>
      <c r="BC864" s="283"/>
      <c r="BD864" s="164"/>
      <c r="BE864" s="164"/>
      <c r="BF864" s="164"/>
      <c r="BG864" s="164"/>
      <c r="BH864" s="164"/>
      <c r="BI864" s="164"/>
      <c r="BJ864" s="165"/>
      <c r="BK864" s="164"/>
      <c r="BL864" s="165"/>
      <c r="BM864" s="165"/>
      <c r="BN864" s="165"/>
      <c r="BO864" s="165"/>
      <c r="BP864" s="165"/>
      <c r="BQ864" s="165"/>
      <c r="BR864" s="165"/>
      <c r="BS864" s="289"/>
      <c r="BT864" s="297">
        <v>64</v>
      </c>
      <c r="BU864" s="284">
        <v>63</v>
      </c>
      <c r="BV864" s="298">
        <v>-2</v>
      </c>
      <c r="BW864" s="297"/>
      <c r="BX864" s="297"/>
      <c r="BY864" s="297"/>
      <c r="BZ864" s="297"/>
      <c r="CA864" s="284"/>
      <c r="CB864" s="298"/>
      <c r="CC864" s="297"/>
      <c r="CD864" s="284"/>
      <c r="CE864" s="352"/>
      <c r="CF864" s="298"/>
      <c r="CG864" s="297"/>
      <c r="CH864" s="284"/>
      <c r="CI864" s="352"/>
      <c r="CJ864" s="298"/>
      <c r="CK864" s="297"/>
      <c r="CL864" s="284"/>
      <c r="CM864" s="352"/>
      <c r="CN864" s="298"/>
      <c r="CO864" s="297"/>
      <c r="CP864" s="284"/>
      <c r="CQ864" s="352"/>
      <c r="CR864" s="298"/>
      <c r="CS864" s="297"/>
      <c r="CT864" s="284"/>
      <c r="CU864" s="352"/>
      <c r="CV864" s="352"/>
      <c r="CW864" s="298"/>
      <c r="CX864" s="297"/>
      <c r="CY864" s="284"/>
      <c r="CZ864" s="352"/>
      <c r="DA864" s="352"/>
      <c r="DB864" s="298"/>
      <c r="DC864" s="297"/>
      <c r="DD864" s="284"/>
      <c r="DE864" s="352"/>
      <c r="DF864" s="352"/>
      <c r="DG864" s="298"/>
      <c r="DH864" s="297">
        <v>-2</v>
      </c>
      <c r="DI864" s="289">
        <v>0</v>
      </c>
      <c r="DJ864" s="163">
        <v>64</v>
      </c>
      <c r="DK864" s="163">
        <v>2</v>
      </c>
      <c r="DL864" s="163">
        <v>0</v>
      </c>
      <c r="DM864" s="163">
        <v>5</v>
      </c>
      <c r="DN864" s="163">
        <v>3</v>
      </c>
      <c r="DO864" s="163">
        <v>0</v>
      </c>
      <c r="DP864" s="165">
        <v>63</v>
      </c>
      <c r="DQ864" s="165">
        <v>2</v>
      </c>
      <c r="DR864" s="165">
        <v>61</v>
      </c>
      <c r="DS864" s="163">
        <v>257</v>
      </c>
      <c r="DT864" s="163">
        <v>51</v>
      </c>
      <c r="DU864" s="163">
        <v>20</v>
      </c>
      <c r="DV864" s="163">
        <v>16</v>
      </c>
      <c r="DW864" s="163">
        <v>2</v>
      </c>
      <c r="DX864" s="163">
        <v>17</v>
      </c>
      <c r="DY864" s="163">
        <v>0</v>
      </c>
      <c r="DZ864" s="163">
        <v>8</v>
      </c>
      <c r="EA864" s="163">
        <v>1</v>
      </c>
      <c r="EB864" s="163">
        <v>0</v>
      </c>
      <c r="EC864" s="163">
        <v>74</v>
      </c>
      <c r="ED864" s="165">
        <v>10.571429851644501</v>
      </c>
      <c r="EE864" s="165">
        <v>2.4285717226751</v>
      </c>
      <c r="EF864" s="165">
        <v>0.285714320314718</v>
      </c>
      <c r="EG864" s="165">
        <v>7.2857151680253196</v>
      </c>
      <c r="EH864" s="166">
        <v>1.0793652100778199</v>
      </c>
      <c r="EI864" s="165">
        <v>83.8094975216911</v>
      </c>
      <c r="EJ864" s="164">
        <v>0.21982758620689599</v>
      </c>
      <c r="EK864" s="164">
        <v>0.31410256410256399</v>
      </c>
      <c r="EL864" s="283">
        <v>0.53548386999999997</v>
      </c>
      <c r="EM864" s="283">
        <v>0.212903225</v>
      </c>
      <c r="EN864" s="283">
        <v>0.251612903</v>
      </c>
      <c r="EO864" s="283">
        <v>5.0632910000000003E-2</v>
      </c>
      <c r="EP864" s="283">
        <v>0.32911392</v>
      </c>
      <c r="EQ864" s="283">
        <v>0.11407544</v>
      </c>
      <c r="ER864" s="165">
        <v>-0.50250270046102896</v>
      </c>
      <c r="ES864" s="166">
        <v>2.28571456251774</v>
      </c>
      <c r="ET864" s="166">
        <v>3.17</v>
      </c>
      <c r="EU864" s="166">
        <v>2.4206567965877599</v>
      </c>
      <c r="EV864" s="166">
        <v>2.9440235505963699</v>
      </c>
      <c r="EW864" s="166">
        <v>2.7103780737954399</v>
      </c>
      <c r="EX864" s="289">
        <v>1.4854314643889599</v>
      </c>
    </row>
    <row r="865" spans="1:272" ht="13" customHeight="1">
      <c r="A865" s="160" t="s">
        <v>19</v>
      </c>
      <c r="C865" s="160">
        <v>25648</v>
      </c>
      <c r="D865" s="160">
        <v>686580</v>
      </c>
      <c r="E865" s="160" t="s">
        <v>609</v>
      </c>
      <c r="G865" s="175"/>
      <c r="H865" s="162" t="s">
        <v>4117</v>
      </c>
      <c r="I865" s="162" t="s">
        <v>564</v>
      </c>
      <c r="J865" s="160">
        <v>26</v>
      </c>
      <c r="K865" s="161">
        <v>1</v>
      </c>
      <c r="Z865" s="163"/>
      <c r="AS865" s="283"/>
      <c r="AT865" s="283"/>
      <c r="AU865" s="283"/>
      <c r="AV865" s="283"/>
      <c r="AW865" s="283"/>
      <c r="AX865" s="283"/>
      <c r="AY865" s="363"/>
      <c r="AZ865" s="283"/>
      <c r="BA865" s="283"/>
      <c r="BB865" s="283"/>
      <c r="BC865" s="283"/>
      <c r="BD865" s="164"/>
      <c r="BE865" s="164"/>
      <c r="BF865" s="164"/>
      <c r="BG865" s="164"/>
      <c r="BH865" s="164"/>
      <c r="BI865" s="164"/>
      <c r="BJ865" s="165"/>
      <c r="BK865" s="164"/>
      <c r="BL865" s="165"/>
      <c r="BM865" s="165"/>
      <c r="BN865" s="165"/>
      <c r="BO865" s="165"/>
      <c r="BP865" s="165"/>
      <c r="BQ865" s="165"/>
      <c r="BR865" s="165"/>
      <c r="BS865" s="289"/>
      <c r="BT865" s="297">
        <v>43</v>
      </c>
      <c r="BU865" s="284">
        <v>54.1</v>
      </c>
      <c r="BV865" s="298">
        <v>0</v>
      </c>
      <c r="BW865" s="297"/>
      <c r="BX865" s="297"/>
      <c r="BY865" s="297"/>
      <c r="BZ865" s="297"/>
      <c r="CA865" s="284"/>
      <c r="CB865" s="298"/>
      <c r="CC865" s="297"/>
      <c r="CD865" s="284"/>
      <c r="CE865" s="352"/>
      <c r="CF865" s="298"/>
      <c r="CG865" s="297"/>
      <c r="CH865" s="284"/>
      <c r="CI865" s="352"/>
      <c r="CJ865" s="298"/>
      <c r="CK865" s="297"/>
      <c r="CL865" s="284"/>
      <c r="CM865" s="352"/>
      <c r="CN865" s="298"/>
      <c r="CO865" s="297"/>
      <c r="CP865" s="284"/>
      <c r="CQ865" s="352"/>
      <c r="CR865" s="298"/>
      <c r="CS865" s="297"/>
      <c r="CT865" s="284"/>
      <c r="CU865" s="352"/>
      <c r="CV865" s="352"/>
      <c r="CW865" s="298"/>
      <c r="CX865" s="297"/>
      <c r="CY865" s="284"/>
      <c r="CZ865" s="352"/>
      <c r="DA865" s="352"/>
      <c r="DB865" s="298"/>
      <c r="DC865" s="297"/>
      <c r="DD865" s="284"/>
      <c r="DE865" s="352"/>
      <c r="DF865" s="352"/>
      <c r="DG865" s="298"/>
      <c r="DH865" s="183">
        <v>0</v>
      </c>
      <c r="DI865" s="289">
        <v>0</v>
      </c>
      <c r="DJ865" s="163">
        <v>44</v>
      </c>
      <c r="DK865" s="163">
        <v>0</v>
      </c>
      <c r="DL865" s="163">
        <v>0</v>
      </c>
      <c r="DM865" s="163">
        <v>6</v>
      </c>
      <c r="DN865" s="163">
        <v>2</v>
      </c>
      <c r="DO865" s="163">
        <v>2</v>
      </c>
      <c r="DP865" s="165">
        <v>55.1</v>
      </c>
      <c r="DQ865" s="165"/>
      <c r="DR865" s="165">
        <v>55.099998474121001</v>
      </c>
      <c r="DS865" s="163">
        <v>224</v>
      </c>
      <c r="DT865" s="163">
        <v>47</v>
      </c>
      <c r="DU865" s="163">
        <v>21</v>
      </c>
      <c r="DV865" s="163">
        <v>18</v>
      </c>
      <c r="DW865" s="163">
        <v>4</v>
      </c>
      <c r="DX865" s="163">
        <v>9</v>
      </c>
      <c r="DY865" s="163">
        <v>0</v>
      </c>
      <c r="DZ865" s="163">
        <v>2</v>
      </c>
      <c r="EA865" s="163">
        <v>4</v>
      </c>
      <c r="EB865" s="163">
        <v>0</v>
      </c>
      <c r="EC865" s="163">
        <v>58</v>
      </c>
      <c r="ED865" s="165">
        <v>9.4337358069119492</v>
      </c>
      <c r="EE865" s="165">
        <v>1.46385555624495</v>
      </c>
      <c r="EF865" s="165">
        <v>0.65060246944220301</v>
      </c>
      <c r="EG865" s="165">
        <v>7.6445790159458902</v>
      </c>
      <c r="EH865" s="166">
        <v>1.0120482857989801</v>
      </c>
      <c r="EI865" s="165">
        <v>80.845998943149596</v>
      </c>
      <c r="EJ865" s="164">
        <v>0.22065727699530499</v>
      </c>
      <c r="EK865" s="164">
        <v>0.28476821192052898</v>
      </c>
      <c r="EL865" s="283">
        <v>0.5</v>
      </c>
      <c r="EM865" s="283">
        <v>0.20779220700000001</v>
      </c>
      <c r="EN865" s="283">
        <v>0.29220779200000002</v>
      </c>
      <c r="EO865" s="283">
        <v>3.8709680000000003E-2</v>
      </c>
      <c r="EP865" s="283">
        <v>0.36774193999999999</v>
      </c>
      <c r="EQ865" s="283">
        <v>0.14162562000000001</v>
      </c>
      <c r="ER865" s="165">
        <v>-0.12200790989859001</v>
      </c>
      <c r="ES865" s="166">
        <v>2.9277111124899098</v>
      </c>
      <c r="ET865" s="166">
        <v>3.1</v>
      </c>
      <c r="EU865" s="166">
        <v>2.6064476176120701</v>
      </c>
      <c r="EV865" s="166">
        <v>2.8964126896460902</v>
      </c>
      <c r="EW865" s="166">
        <v>2.7644363866653401</v>
      </c>
      <c r="EX865" s="289">
        <v>1.4737368822097701</v>
      </c>
      <c r="FE865" s="167"/>
      <c r="FF865" s="167"/>
      <c r="FG865" s="167"/>
      <c r="FH865" s="167"/>
      <c r="FI865" s="167"/>
      <c r="FJ865" s="167"/>
      <c r="FK865" s="167"/>
      <c r="FL865" s="167"/>
      <c r="FM865" s="167"/>
      <c r="FN865" s="167"/>
      <c r="FO865" s="167"/>
      <c r="FP865" s="167"/>
      <c r="FQ865" s="167"/>
      <c r="FR865" s="167"/>
      <c r="FS865" s="167"/>
      <c r="FT865" s="167"/>
      <c r="FU865" s="167"/>
      <c r="FV865" s="167"/>
      <c r="FW865" s="167"/>
      <c r="FX865" s="167"/>
      <c r="FY865" s="167"/>
      <c r="FZ865" s="167"/>
      <c r="GA865" s="167"/>
      <c r="GB865" s="167"/>
      <c r="GC865" s="167"/>
      <c r="GD865" s="167"/>
      <c r="GE865" s="167"/>
      <c r="GF865" s="167"/>
      <c r="GG865" s="167"/>
      <c r="GH865" s="167"/>
      <c r="GI865" s="167"/>
      <c r="GJ865" s="167"/>
      <c r="GK865" s="167"/>
      <c r="GL865" s="167"/>
      <c r="GM865" s="167"/>
      <c r="GN865" s="167"/>
      <c r="GO865" s="167"/>
      <c r="GP865" s="167"/>
      <c r="GQ865" s="167"/>
      <c r="GR865" s="167"/>
      <c r="GS865" s="167"/>
      <c r="GT865" s="167"/>
      <c r="GU865" s="167"/>
      <c r="GV865" s="167"/>
      <c r="GW865" s="167"/>
      <c r="GX865" s="167"/>
      <c r="GY865" s="167"/>
      <c r="GZ865" s="167"/>
      <c r="HA865" s="167"/>
      <c r="HB865" s="167"/>
      <c r="HC865" s="167"/>
      <c r="HD865" s="167"/>
      <c r="HE865" s="167"/>
      <c r="HF865" s="167"/>
      <c r="HG865" s="167"/>
      <c r="HH865" s="167"/>
      <c r="HI865" s="167"/>
      <c r="HJ865" s="167"/>
      <c r="HK865" s="167"/>
      <c r="HL865" s="167"/>
      <c r="HM865" s="167"/>
      <c r="HN865" s="167"/>
      <c r="HO865" s="167"/>
      <c r="HP865" s="167"/>
      <c r="HQ865" s="167"/>
      <c r="HR865" s="167"/>
      <c r="HS865" s="167"/>
      <c r="HT865" s="167"/>
      <c r="HU865" s="167"/>
      <c r="HV865" s="167"/>
      <c r="HW865" s="167"/>
      <c r="HX865" s="167"/>
      <c r="HY865" s="167"/>
      <c r="HZ865" s="167"/>
      <c r="IA865" s="167"/>
      <c r="IB865" s="167"/>
      <c r="IC865" s="167"/>
      <c r="ID865" s="167"/>
      <c r="IE865" s="167"/>
      <c r="IF865" s="167"/>
      <c r="IG865" s="167"/>
      <c r="IH865" s="167"/>
      <c r="II865" s="167"/>
      <c r="IJ865" s="167"/>
      <c r="IK865" s="167"/>
      <c r="IL865" s="167"/>
      <c r="IM865" s="167"/>
      <c r="IN865" s="167"/>
      <c r="IO865" s="167"/>
      <c r="IP865" s="167"/>
      <c r="IQ865" s="167"/>
      <c r="IR865" s="167"/>
      <c r="IS865" s="167"/>
      <c r="IT865" s="167"/>
      <c r="IU865" s="167"/>
      <c r="IV865" s="167"/>
      <c r="IW865" s="167"/>
      <c r="IX865" s="167"/>
      <c r="IY865" s="167"/>
      <c r="IZ865" s="167"/>
      <c r="JA865" s="167"/>
      <c r="JB865" s="167"/>
      <c r="JC865" s="167"/>
      <c r="JD865" s="167"/>
      <c r="JE865" s="167"/>
      <c r="JF865" s="167"/>
      <c r="JG865" s="167"/>
      <c r="JH865" s="167"/>
      <c r="JI865" s="167"/>
      <c r="JJ865" s="167"/>
      <c r="JK865" s="167"/>
      <c r="JL865" s="167"/>
    </row>
    <row r="866" spans="1:272" ht="13" customHeight="1">
      <c r="A866" s="160" t="s">
        <v>19</v>
      </c>
      <c r="C866" s="160">
        <v>6175</v>
      </c>
      <c r="D866" s="160">
        <v>544150</v>
      </c>
      <c r="E866" s="160" t="s">
        <v>17</v>
      </c>
      <c r="G866" s="175"/>
      <c r="H866" s="162" t="s">
        <v>3354</v>
      </c>
      <c r="I866" s="162" t="s">
        <v>299</v>
      </c>
      <c r="J866" s="160">
        <v>34</v>
      </c>
      <c r="K866" s="161">
        <v>1</v>
      </c>
      <c r="Z866" s="163"/>
      <c r="AS866" s="283"/>
      <c r="AT866" s="283"/>
      <c r="AU866" s="283"/>
      <c r="AV866" s="283"/>
      <c r="AW866" s="283"/>
      <c r="AX866" s="283"/>
      <c r="AY866" s="363"/>
      <c r="AZ866" s="283"/>
      <c r="BA866" s="283"/>
      <c r="BB866" s="283"/>
      <c r="BC866" s="283"/>
      <c r="BD866" s="164"/>
      <c r="BE866" s="164"/>
      <c r="BF866" s="164"/>
      <c r="BG866" s="164"/>
      <c r="BH866" s="164"/>
      <c r="BI866" s="164"/>
      <c r="BJ866" s="165"/>
      <c r="BK866" s="164"/>
      <c r="BL866" s="165"/>
      <c r="BM866" s="165"/>
      <c r="BN866" s="165"/>
      <c r="BO866" s="165"/>
      <c r="BP866" s="165"/>
      <c r="BQ866" s="165"/>
      <c r="BR866" s="165"/>
      <c r="BS866" s="289"/>
      <c r="BT866" s="297">
        <v>31</v>
      </c>
      <c r="BU866" s="284">
        <v>127.2</v>
      </c>
      <c r="BV866" s="298">
        <v>3</v>
      </c>
      <c r="BW866" s="297"/>
      <c r="BX866" s="297"/>
      <c r="BY866" s="297"/>
      <c r="BZ866" s="297"/>
      <c r="CA866" s="284"/>
      <c r="CB866" s="298"/>
      <c r="CC866" s="297"/>
      <c r="CD866" s="284"/>
      <c r="CE866" s="352"/>
      <c r="CF866" s="298"/>
      <c r="CG866" s="297"/>
      <c r="CH866" s="284"/>
      <c r="CI866" s="352"/>
      <c r="CJ866" s="298"/>
      <c r="CK866" s="297"/>
      <c r="CL866" s="284"/>
      <c r="CM866" s="352"/>
      <c r="CN866" s="298"/>
      <c r="CO866" s="297"/>
      <c r="CP866" s="284"/>
      <c r="CQ866" s="352"/>
      <c r="CR866" s="298"/>
      <c r="CS866" s="297"/>
      <c r="CT866" s="284"/>
      <c r="CU866" s="352"/>
      <c r="CV866" s="352"/>
      <c r="CW866" s="298"/>
      <c r="CX866" s="297"/>
      <c r="CY866" s="284"/>
      <c r="CZ866" s="352"/>
      <c r="DA866" s="352"/>
      <c r="DB866" s="298"/>
      <c r="DC866" s="297"/>
      <c r="DD866" s="284"/>
      <c r="DE866" s="352"/>
      <c r="DF866" s="352"/>
      <c r="DG866" s="298"/>
      <c r="DH866" s="183">
        <v>3</v>
      </c>
      <c r="DI866" s="289">
        <v>0</v>
      </c>
      <c r="DJ866" s="163">
        <v>32</v>
      </c>
      <c r="DK866" s="163">
        <v>24</v>
      </c>
      <c r="DL866" s="163">
        <v>0</v>
      </c>
      <c r="DM866" s="163">
        <v>9</v>
      </c>
      <c r="DN866" s="163">
        <v>7</v>
      </c>
      <c r="DO866" s="163">
        <v>0</v>
      </c>
      <c r="DP866" s="165">
        <v>133.19999999999999</v>
      </c>
      <c r="DQ866" s="165">
        <v>122</v>
      </c>
      <c r="DR866" s="165">
        <v>11.199999809265099</v>
      </c>
      <c r="DS866" s="163">
        <v>565</v>
      </c>
      <c r="DT866" s="163">
        <v>130</v>
      </c>
      <c r="DU866" s="163">
        <v>56</v>
      </c>
      <c r="DV866" s="163">
        <v>55</v>
      </c>
      <c r="DW866" s="163">
        <v>17</v>
      </c>
      <c r="DX866" s="163">
        <v>43</v>
      </c>
      <c r="DY866" s="163">
        <v>1</v>
      </c>
      <c r="DZ866" s="163">
        <v>3</v>
      </c>
      <c r="EA866" s="163">
        <v>2</v>
      </c>
      <c r="EB866" s="163">
        <v>1</v>
      </c>
      <c r="EC866" s="163">
        <v>108</v>
      </c>
      <c r="ED866" s="165">
        <v>7.2718210022901797</v>
      </c>
      <c r="EE866" s="165">
        <v>2.8952620657266399</v>
      </c>
      <c r="EF866" s="165">
        <v>1.1446384911012299</v>
      </c>
      <c r="EG866" s="165">
        <v>8.7531178731270707</v>
      </c>
      <c r="EH866" s="166">
        <v>1.29426443765041</v>
      </c>
      <c r="EI866" s="165">
        <v>103.39042398143501</v>
      </c>
      <c r="EJ866" s="164">
        <v>0.2504816955684</v>
      </c>
      <c r="EK866" s="164">
        <v>0.28680203045685199</v>
      </c>
      <c r="EL866" s="283">
        <v>0.33910890999999999</v>
      </c>
      <c r="EM866" s="283">
        <v>0.235148514</v>
      </c>
      <c r="EN866" s="283">
        <v>0.42574257399999998</v>
      </c>
      <c r="EO866" s="283">
        <v>7.0559609999999995E-2</v>
      </c>
      <c r="EP866" s="283">
        <v>0.38199513000000002</v>
      </c>
      <c r="EQ866" s="283">
        <v>0.10768543</v>
      </c>
      <c r="ER866" s="165">
        <v>1.17679382861713</v>
      </c>
      <c r="ES866" s="166">
        <v>3.7032421770922199</v>
      </c>
      <c r="ET866" s="166">
        <v>4.1399999999999997</v>
      </c>
      <c r="EU866" s="166">
        <v>4.2365141507917299</v>
      </c>
      <c r="EV866" s="166">
        <v>4.5288988766009703</v>
      </c>
      <c r="EW866" s="166">
        <v>4.5624181644321</v>
      </c>
      <c r="EX866" s="289">
        <v>1.41857583075761</v>
      </c>
    </row>
    <row r="867" spans="1:272" ht="13" customHeight="1">
      <c r="A867" s="160" t="s">
        <v>19</v>
      </c>
      <c r="B867" s="160">
        <v>10431</v>
      </c>
      <c r="C867" s="160">
        <v>19362</v>
      </c>
      <c r="D867" s="160">
        <v>669211</v>
      </c>
      <c r="E867" s="160" t="s">
        <v>17</v>
      </c>
      <c r="G867" s="175"/>
      <c r="H867" s="162" t="s">
        <v>1602</v>
      </c>
      <c r="I867" s="162" t="s">
        <v>1603</v>
      </c>
      <c r="J867" s="161">
        <v>29</v>
      </c>
      <c r="K867" s="161">
        <v>1</v>
      </c>
      <c r="M867" s="184" t="s">
        <v>46</v>
      </c>
      <c r="Z867" s="163"/>
      <c r="AS867" s="283"/>
      <c r="AT867" s="283"/>
      <c r="AU867" s="283"/>
      <c r="AV867" s="283"/>
      <c r="AW867" s="283"/>
      <c r="AX867" s="283"/>
      <c r="AY867" s="363"/>
      <c r="AZ867" s="283"/>
      <c r="BA867" s="283"/>
      <c r="BB867" s="283"/>
      <c r="BC867" s="283"/>
      <c r="BD867" s="164"/>
      <c r="BE867" s="164"/>
      <c r="BF867" s="164"/>
      <c r="BG867" s="164"/>
      <c r="BH867" s="164"/>
      <c r="BI867" s="164"/>
      <c r="BJ867" s="165"/>
      <c r="BK867" s="164"/>
      <c r="BL867" s="165"/>
      <c r="BM867" s="165"/>
      <c r="BN867" s="165"/>
      <c r="BO867" s="165"/>
      <c r="BP867" s="165"/>
      <c r="BQ867" s="165"/>
      <c r="BR867" s="165"/>
      <c r="BS867" s="289"/>
      <c r="BT867" s="297">
        <v>66</v>
      </c>
      <c r="BU867" s="284">
        <v>78.2</v>
      </c>
      <c r="BV867" s="298">
        <v>2</v>
      </c>
      <c r="BW867" s="297"/>
      <c r="BX867" s="297"/>
      <c r="BY867" s="297"/>
      <c r="BZ867" s="297"/>
      <c r="CA867" s="284"/>
      <c r="CB867" s="298"/>
      <c r="CC867" s="297"/>
      <c r="CD867" s="284"/>
      <c r="CE867" s="352"/>
      <c r="CF867" s="298"/>
      <c r="CG867" s="297"/>
      <c r="CH867" s="284"/>
      <c r="CI867" s="352"/>
      <c r="CJ867" s="298"/>
      <c r="CK867" s="297"/>
      <c r="CL867" s="284"/>
      <c r="CM867" s="352"/>
      <c r="CN867" s="298"/>
      <c r="CO867" s="297"/>
      <c r="CP867" s="284"/>
      <c r="CQ867" s="352"/>
      <c r="CR867" s="298"/>
      <c r="CS867" s="297"/>
      <c r="CT867" s="284"/>
      <c r="CU867" s="352"/>
      <c r="CV867" s="352"/>
      <c r="CW867" s="298"/>
      <c r="CX867" s="297"/>
      <c r="CY867" s="284"/>
      <c r="CZ867" s="352"/>
      <c r="DA867" s="352"/>
      <c r="DB867" s="298"/>
      <c r="DC867" s="297"/>
      <c r="DD867" s="284"/>
      <c r="DE867" s="352"/>
      <c r="DF867" s="352"/>
      <c r="DG867" s="298"/>
      <c r="DH867" s="297">
        <v>2</v>
      </c>
      <c r="DI867" s="289">
        <v>0</v>
      </c>
      <c r="DJ867" s="163">
        <v>66</v>
      </c>
      <c r="DK867" s="163">
        <v>0</v>
      </c>
      <c r="DL867" s="163">
        <v>0</v>
      </c>
      <c r="DM867" s="163">
        <v>3</v>
      </c>
      <c r="DN867" s="163">
        <v>1</v>
      </c>
      <c r="DO867" s="163">
        <v>1</v>
      </c>
      <c r="DP867" s="165">
        <v>78.2</v>
      </c>
      <c r="DQ867" s="165"/>
      <c r="DR867" s="165">
        <v>78.199996948242102</v>
      </c>
      <c r="DS867" s="163">
        <v>313</v>
      </c>
      <c r="DT867" s="163">
        <v>55</v>
      </c>
      <c r="DU867" s="163">
        <v>31</v>
      </c>
      <c r="DV867" s="163">
        <v>29</v>
      </c>
      <c r="DW867" s="163">
        <v>9</v>
      </c>
      <c r="DX867" s="163">
        <v>19</v>
      </c>
      <c r="DY867" s="163">
        <v>1</v>
      </c>
      <c r="DZ867" s="163">
        <v>2</v>
      </c>
      <c r="EA867" s="163">
        <v>4</v>
      </c>
      <c r="EB867" s="163">
        <v>0</v>
      </c>
      <c r="EC867" s="163">
        <v>97</v>
      </c>
      <c r="ED867" s="165">
        <v>11.097460138424999</v>
      </c>
      <c r="EE867" s="165">
        <v>2.1737293054647</v>
      </c>
      <c r="EF867" s="165">
        <v>1.02966124995696</v>
      </c>
      <c r="EG867" s="165">
        <v>6.29237430529255</v>
      </c>
      <c r="EH867" s="166">
        <v>0.94067817897302797</v>
      </c>
      <c r="EI867" s="165">
        <v>75.144702214537006</v>
      </c>
      <c r="EJ867" s="164">
        <v>0.18835616438356101</v>
      </c>
      <c r="EK867" s="164">
        <v>0.247311827956989</v>
      </c>
      <c r="EL867" s="283">
        <v>0.37037037</v>
      </c>
      <c r="EM867" s="283">
        <v>0.14285714199999999</v>
      </c>
      <c r="EN867" s="283">
        <v>0.486772486</v>
      </c>
      <c r="EO867" s="283">
        <v>7.6923080000000005E-2</v>
      </c>
      <c r="EP867" s="283">
        <v>0.37435897000000001</v>
      </c>
      <c r="EQ867" s="283">
        <v>0.1318328</v>
      </c>
      <c r="ER867" s="165">
        <v>-1.9019733116601401</v>
      </c>
      <c r="ES867" s="166">
        <v>3.3177973609724298</v>
      </c>
      <c r="ET867" s="166">
        <v>2.52</v>
      </c>
      <c r="EU867" s="166">
        <v>2.9887224909972101</v>
      </c>
      <c r="EV867" s="166">
        <v>3.2698285972701799</v>
      </c>
      <c r="EW867" s="166">
        <v>2.7005440367248199</v>
      </c>
      <c r="EX867" s="289">
        <v>1.4082847833633401</v>
      </c>
    </row>
    <row r="868" spans="1:272" ht="13" customHeight="1">
      <c r="A868" s="160" t="s">
        <v>19</v>
      </c>
      <c r="C868" s="160">
        <v>24453</v>
      </c>
      <c r="D868" s="160">
        <v>679885</v>
      </c>
      <c r="E868" s="160" t="s">
        <v>45</v>
      </c>
      <c r="G868" s="175"/>
      <c r="H868" s="162" t="s">
        <v>176</v>
      </c>
      <c r="I868" s="162" t="s">
        <v>564</v>
      </c>
      <c r="J868" s="160">
        <v>22</v>
      </c>
      <c r="K868" s="161">
        <v>1</v>
      </c>
      <c r="Z868" s="163"/>
      <c r="AS868" s="283"/>
      <c r="AT868" s="283"/>
      <c r="AU868" s="283"/>
      <c r="AV868" s="283"/>
      <c r="AW868" s="283"/>
      <c r="AX868" s="283"/>
      <c r="AY868" s="363"/>
      <c r="AZ868" s="283"/>
      <c r="BA868" s="283"/>
      <c r="BB868" s="283"/>
      <c r="BC868" s="283"/>
      <c r="BD868" s="164"/>
      <c r="BE868" s="164"/>
      <c r="BF868" s="164"/>
      <c r="BG868" s="164"/>
      <c r="BH868" s="164"/>
      <c r="BI868" s="164"/>
      <c r="BJ868" s="165"/>
      <c r="BK868" s="164"/>
      <c r="BL868" s="165"/>
      <c r="BM868" s="165"/>
      <c r="BN868" s="165"/>
      <c r="BO868" s="165"/>
      <c r="BP868" s="165"/>
      <c r="BQ868" s="165"/>
      <c r="BR868" s="165"/>
      <c r="BS868" s="289"/>
      <c r="BT868" s="297">
        <v>64</v>
      </c>
      <c r="BU868" s="284">
        <v>72.2</v>
      </c>
      <c r="BV868" s="298">
        <v>-1</v>
      </c>
      <c r="BW868" s="297"/>
      <c r="BX868" s="297"/>
      <c r="BY868" s="297"/>
      <c r="BZ868" s="297"/>
      <c r="CA868" s="284"/>
      <c r="CB868" s="298"/>
      <c r="CC868" s="297"/>
      <c r="CD868" s="284"/>
      <c r="CE868" s="352"/>
      <c r="CF868" s="298"/>
      <c r="CG868" s="297"/>
      <c r="CH868" s="284"/>
      <c r="CI868" s="352"/>
      <c r="CJ868" s="298"/>
      <c r="CK868" s="297"/>
      <c r="CL868" s="284"/>
      <c r="CM868" s="352"/>
      <c r="CN868" s="298"/>
      <c r="CO868" s="297"/>
      <c r="CP868" s="284"/>
      <c r="CQ868" s="352"/>
      <c r="CR868" s="298"/>
      <c r="CS868" s="297"/>
      <c r="CT868" s="284"/>
      <c r="CU868" s="352"/>
      <c r="CV868" s="352"/>
      <c r="CW868" s="298"/>
      <c r="CX868" s="297"/>
      <c r="CY868" s="284"/>
      <c r="CZ868" s="352"/>
      <c r="DA868" s="352"/>
      <c r="DB868" s="298"/>
      <c r="DC868" s="297"/>
      <c r="DD868" s="284"/>
      <c r="DE868" s="352"/>
      <c r="DF868" s="352"/>
      <c r="DG868" s="298"/>
      <c r="DH868" s="297">
        <v>-1</v>
      </c>
      <c r="DI868" s="289">
        <v>0</v>
      </c>
      <c r="DJ868" s="163">
        <v>64</v>
      </c>
      <c r="DK868" s="163">
        <v>0</v>
      </c>
      <c r="DL868" s="163">
        <v>0</v>
      </c>
      <c r="DM868" s="163">
        <v>5</v>
      </c>
      <c r="DN868" s="163">
        <v>6</v>
      </c>
      <c r="DO868" s="163">
        <v>8</v>
      </c>
      <c r="DP868" s="165">
        <v>72.2</v>
      </c>
      <c r="DQ868" s="165"/>
      <c r="DR868" s="165">
        <v>72.199996948242102</v>
      </c>
      <c r="DS868" s="163">
        <v>308</v>
      </c>
      <c r="DT868" s="163">
        <v>59</v>
      </c>
      <c r="DU868" s="163">
        <v>26</v>
      </c>
      <c r="DV868" s="163">
        <v>20</v>
      </c>
      <c r="DW868" s="163">
        <v>2</v>
      </c>
      <c r="DX868" s="163">
        <v>36</v>
      </c>
      <c r="DY868" s="163">
        <v>6</v>
      </c>
      <c r="DZ868" s="163">
        <v>2</v>
      </c>
      <c r="EA868" s="163">
        <v>8</v>
      </c>
      <c r="EB868" s="163">
        <v>1</v>
      </c>
      <c r="EC868" s="163">
        <v>91</v>
      </c>
      <c r="ED868" s="165">
        <v>11.2706437795997</v>
      </c>
      <c r="EE868" s="165">
        <v>4.4587162205010102</v>
      </c>
      <c r="EF868" s="165">
        <v>0.2477064566945</v>
      </c>
      <c r="EG868" s="165">
        <v>7.3073404724877697</v>
      </c>
      <c r="EH868" s="166">
        <v>1.3073396325543001</v>
      </c>
      <c r="EI868" s="165">
        <v>101.511033218004</v>
      </c>
      <c r="EJ868" s="164">
        <v>0.218518518518518</v>
      </c>
      <c r="EK868" s="164">
        <v>0.322033898305084</v>
      </c>
      <c r="EL868" s="283">
        <v>0.58857142799999995</v>
      </c>
      <c r="EM868" s="283">
        <v>0.23428571400000001</v>
      </c>
      <c r="EN868" s="283">
        <v>0.17714285699999999</v>
      </c>
      <c r="EO868" s="283">
        <v>2.793296E-2</v>
      </c>
      <c r="EP868" s="283">
        <v>0.31843575000000002</v>
      </c>
      <c r="EQ868" s="283">
        <v>0.14176569999999999</v>
      </c>
      <c r="ER868" s="165">
        <v>-0.90514623111599102</v>
      </c>
      <c r="ES868" s="166">
        <v>2.4770645669450002</v>
      </c>
      <c r="ET868" s="166">
        <v>3.03</v>
      </c>
      <c r="EU868" s="166">
        <v>2.58870690067792</v>
      </c>
      <c r="EV868" s="166">
        <v>2.8759811634748802</v>
      </c>
      <c r="EW868" s="166">
        <v>3.1393546204646698</v>
      </c>
      <c r="EX868" s="289">
        <v>1.4013842344284</v>
      </c>
    </row>
    <row r="869" spans="1:272" ht="13" customHeight="1">
      <c r="A869" s="160" t="s">
        <v>19</v>
      </c>
      <c r="B869" s="160">
        <v>12215</v>
      </c>
      <c r="C869" s="160">
        <v>21318</v>
      </c>
      <c r="D869" s="160">
        <v>656731</v>
      </c>
      <c r="E869" s="160" t="s">
        <v>345</v>
      </c>
      <c r="G869" s="175"/>
      <c r="H869" s="162" t="s">
        <v>2321</v>
      </c>
      <c r="I869" s="162" t="s">
        <v>2468</v>
      </c>
      <c r="J869" s="161">
        <v>28</v>
      </c>
      <c r="K869" s="161">
        <v>1</v>
      </c>
      <c r="M869" s="184" t="s">
        <v>837</v>
      </c>
      <c r="Z869" s="163"/>
      <c r="AS869" s="283"/>
      <c r="AT869" s="283"/>
      <c r="AU869" s="283"/>
      <c r="AV869" s="283"/>
      <c r="AW869" s="283"/>
      <c r="AX869" s="283"/>
      <c r="AY869" s="363"/>
      <c r="AZ869" s="283"/>
      <c r="BA869" s="283"/>
      <c r="BB869" s="283"/>
      <c r="BC869" s="283"/>
      <c r="BD869" s="164"/>
      <c r="BE869" s="164"/>
      <c r="BF869" s="164"/>
      <c r="BG869" s="164"/>
      <c r="BH869" s="164"/>
      <c r="BI869" s="164"/>
      <c r="BJ869" s="165"/>
      <c r="BK869" s="164"/>
      <c r="BL869" s="165"/>
      <c r="BM869" s="165"/>
      <c r="BN869" s="165"/>
      <c r="BO869" s="165"/>
      <c r="BP869" s="165"/>
      <c r="BQ869" s="165"/>
      <c r="BR869" s="165"/>
      <c r="BS869" s="289"/>
      <c r="BT869" s="297">
        <v>15</v>
      </c>
      <c r="BU869" s="284">
        <v>72.099999999999994</v>
      </c>
      <c r="BV869" s="298">
        <v>2</v>
      </c>
      <c r="BW869" s="297"/>
      <c r="BX869" s="297"/>
      <c r="BY869" s="297"/>
      <c r="BZ869" s="297"/>
      <c r="CA869" s="284"/>
      <c r="CB869" s="298"/>
      <c r="CC869" s="297"/>
      <c r="CD869" s="284"/>
      <c r="CE869" s="352"/>
      <c r="CF869" s="298"/>
      <c r="CG869" s="297"/>
      <c r="CH869" s="284"/>
      <c r="CI869" s="352"/>
      <c r="CJ869" s="298"/>
      <c r="CK869" s="297"/>
      <c r="CL869" s="284"/>
      <c r="CM869" s="352"/>
      <c r="CN869" s="298"/>
      <c r="CO869" s="297"/>
      <c r="CP869" s="284"/>
      <c r="CQ869" s="352"/>
      <c r="CR869" s="298"/>
      <c r="CS869" s="297"/>
      <c r="CT869" s="284"/>
      <c r="CU869" s="352"/>
      <c r="CV869" s="352"/>
      <c r="CW869" s="298"/>
      <c r="CX869" s="297"/>
      <c r="CY869" s="284"/>
      <c r="CZ869" s="352"/>
      <c r="DA869" s="352"/>
      <c r="DB869" s="298"/>
      <c r="DC869" s="297"/>
      <c r="DD869" s="284"/>
      <c r="DE869" s="352"/>
      <c r="DF869" s="352"/>
      <c r="DG869" s="298"/>
      <c r="DH869" s="297">
        <v>2</v>
      </c>
      <c r="DI869" s="289">
        <v>0</v>
      </c>
      <c r="DJ869" s="163">
        <v>16</v>
      </c>
      <c r="DK869" s="163">
        <v>15</v>
      </c>
      <c r="DL869" s="163">
        <v>0</v>
      </c>
      <c r="DM869" s="163">
        <v>4</v>
      </c>
      <c r="DN869" s="163">
        <v>5</v>
      </c>
      <c r="DO869" s="163">
        <v>0</v>
      </c>
      <c r="DP869" s="165">
        <v>78</v>
      </c>
      <c r="DQ869" s="165">
        <v>76</v>
      </c>
      <c r="DR869" s="165">
        <v>2</v>
      </c>
      <c r="DS869" s="163">
        <v>337</v>
      </c>
      <c r="DT869" s="163">
        <v>70</v>
      </c>
      <c r="DU869" s="163">
        <v>39</v>
      </c>
      <c r="DV869" s="163">
        <v>35</v>
      </c>
      <c r="DW869" s="163">
        <v>8</v>
      </c>
      <c r="DX869" s="163">
        <v>32</v>
      </c>
      <c r="DY869" s="163">
        <v>0</v>
      </c>
      <c r="DZ869" s="163">
        <v>4</v>
      </c>
      <c r="EA869" s="163">
        <v>4</v>
      </c>
      <c r="EB869" s="163">
        <v>0</v>
      </c>
      <c r="EC869" s="163">
        <v>91</v>
      </c>
      <c r="ED869" s="165">
        <v>10.5</v>
      </c>
      <c r="EE869" s="165">
        <v>3.6923076923076898</v>
      </c>
      <c r="EF869" s="165">
        <v>0.92307692307692302</v>
      </c>
      <c r="EG869" s="165">
        <v>8.0769230769230695</v>
      </c>
      <c r="EH869" s="166">
        <v>1.3076923076922999</v>
      </c>
      <c r="EI869" s="165">
        <v>101.538417393285</v>
      </c>
      <c r="EJ869" s="164">
        <v>0.232558139534883</v>
      </c>
      <c r="EK869" s="164">
        <v>0.30693069306930598</v>
      </c>
      <c r="EL869" s="283">
        <v>0.40191387499999998</v>
      </c>
      <c r="EM869" s="283">
        <v>0.21052631499999999</v>
      </c>
      <c r="EN869" s="283">
        <v>0.38755980800000001</v>
      </c>
      <c r="EO869" s="283">
        <v>8.5714289999999999E-2</v>
      </c>
      <c r="EP869" s="283">
        <v>0.42380952</v>
      </c>
      <c r="EQ869" s="283">
        <v>0.12948061</v>
      </c>
      <c r="ER869" s="165">
        <v>0.37791972958587799</v>
      </c>
      <c r="ES869" s="166">
        <v>4.0384615384615303</v>
      </c>
      <c r="ET869" s="166">
        <v>4.22</v>
      </c>
      <c r="EU869" s="166">
        <v>3.55130401758047</v>
      </c>
      <c r="EV869" s="166">
        <v>3.78823374219429</v>
      </c>
      <c r="EW869" s="166">
        <v>3.8100523232972701</v>
      </c>
      <c r="EX869" s="289">
        <v>1.3896552920341401</v>
      </c>
      <c r="FA869" s="167"/>
    </row>
    <row r="870" spans="1:272" ht="13" customHeight="1">
      <c r="A870" s="160" t="s">
        <v>19</v>
      </c>
      <c r="C870" s="160">
        <v>14309</v>
      </c>
      <c r="D870" s="160">
        <v>593423</v>
      </c>
      <c r="E870" s="160" t="s">
        <v>3331</v>
      </c>
      <c r="G870" s="175"/>
      <c r="H870" s="168" t="s">
        <v>821</v>
      </c>
      <c r="I870" s="169" t="s">
        <v>952</v>
      </c>
      <c r="J870" s="170">
        <v>31</v>
      </c>
      <c r="K870" s="161">
        <v>1</v>
      </c>
      <c r="M870" s="184" t="s">
        <v>837</v>
      </c>
      <c r="Z870" s="163"/>
      <c r="AS870" s="283"/>
      <c r="AT870" s="283"/>
      <c r="AU870" s="283"/>
      <c r="AV870" s="283"/>
      <c r="AW870" s="283"/>
      <c r="AX870" s="283"/>
      <c r="AY870" s="363"/>
      <c r="AZ870" s="283"/>
      <c r="BA870" s="283"/>
      <c r="BB870" s="283"/>
      <c r="BC870" s="283"/>
      <c r="BD870" s="164"/>
      <c r="BE870" s="164"/>
      <c r="BF870" s="164"/>
      <c r="BG870" s="164"/>
      <c r="BH870" s="164"/>
      <c r="BI870" s="164"/>
      <c r="BJ870" s="165"/>
      <c r="BK870" s="164"/>
      <c r="BL870" s="165"/>
      <c r="BM870" s="165"/>
      <c r="BN870" s="165"/>
      <c r="BO870" s="165"/>
      <c r="BP870" s="165"/>
      <c r="BQ870" s="165"/>
      <c r="BR870" s="165"/>
      <c r="BS870" s="289"/>
      <c r="BT870" s="297">
        <v>30</v>
      </c>
      <c r="BU870" s="284">
        <v>150.19999999999999</v>
      </c>
      <c r="BV870" s="298">
        <v>-1</v>
      </c>
      <c r="BW870" s="297"/>
      <c r="BX870" s="297"/>
      <c r="BY870" s="297"/>
      <c r="BZ870" s="297"/>
      <c r="CA870" s="284"/>
      <c r="CB870" s="298"/>
      <c r="CC870" s="297"/>
      <c r="CD870" s="284"/>
      <c r="CE870" s="352"/>
      <c r="CF870" s="298"/>
      <c r="CG870" s="297"/>
      <c r="CH870" s="284"/>
      <c r="CI870" s="352"/>
      <c r="CJ870" s="298"/>
      <c r="CK870" s="297"/>
      <c r="CL870" s="284"/>
      <c r="CM870" s="352"/>
      <c r="CN870" s="298"/>
      <c r="CO870" s="297"/>
      <c r="CP870" s="284"/>
      <c r="CQ870" s="352"/>
      <c r="CR870" s="298"/>
      <c r="CS870" s="297"/>
      <c r="CT870" s="284"/>
      <c r="CU870" s="352"/>
      <c r="CV870" s="352"/>
      <c r="CW870" s="298"/>
      <c r="CX870" s="297"/>
      <c r="CY870" s="284"/>
      <c r="CZ870" s="352"/>
      <c r="DA870" s="352"/>
      <c r="DB870" s="298"/>
      <c r="DC870" s="297"/>
      <c r="DD870" s="284"/>
      <c r="DE870" s="352"/>
      <c r="DF870" s="352"/>
      <c r="DG870" s="298"/>
      <c r="DH870" s="297">
        <v>-1</v>
      </c>
      <c r="DI870" s="289">
        <v>0</v>
      </c>
      <c r="DJ870" s="163">
        <v>30</v>
      </c>
      <c r="DK870" s="163">
        <v>30</v>
      </c>
      <c r="DL870" s="163">
        <v>0</v>
      </c>
      <c r="DM870" s="163">
        <v>7</v>
      </c>
      <c r="DN870" s="163">
        <v>11</v>
      </c>
      <c r="DO870" s="163">
        <v>0</v>
      </c>
      <c r="DP870" s="165">
        <v>150.19999999999999</v>
      </c>
      <c r="DQ870" s="165">
        <v>150.19999694824199</v>
      </c>
      <c r="DR870" s="165"/>
      <c r="DS870" s="163">
        <v>655</v>
      </c>
      <c r="DT870" s="163">
        <v>140</v>
      </c>
      <c r="DU870" s="163">
        <v>89</v>
      </c>
      <c r="DV870" s="163">
        <v>81</v>
      </c>
      <c r="DW870" s="163">
        <v>24</v>
      </c>
      <c r="DX870" s="163">
        <v>66</v>
      </c>
      <c r="DY870" s="163">
        <v>0</v>
      </c>
      <c r="DZ870" s="163">
        <v>6</v>
      </c>
      <c r="EA870" s="163">
        <v>3</v>
      </c>
      <c r="EB870" s="163">
        <v>0</v>
      </c>
      <c r="EC870" s="163">
        <v>148</v>
      </c>
      <c r="ED870" s="165">
        <v>8.8407083376617894</v>
      </c>
      <c r="EE870" s="165">
        <v>3.9424780424707899</v>
      </c>
      <c r="EF870" s="165">
        <v>1.4336283790802899</v>
      </c>
      <c r="EG870" s="165">
        <v>8.36283221130169</v>
      </c>
      <c r="EH870" s="166">
        <v>1.36725669486361</v>
      </c>
      <c r="EI870" s="165">
        <v>106.163414856983</v>
      </c>
      <c r="EJ870" s="164">
        <v>0.24013722126929599</v>
      </c>
      <c r="EK870" s="164">
        <v>0.28223844282238397</v>
      </c>
      <c r="EL870" s="283">
        <v>0.41588785</v>
      </c>
      <c r="EM870" s="283">
        <v>0.20560747600000001</v>
      </c>
      <c r="EN870" s="283">
        <v>0.37850467199999999</v>
      </c>
      <c r="EO870" s="283">
        <v>9.1954019999999997E-2</v>
      </c>
      <c r="EP870" s="283">
        <v>0.42298850999999998</v>
      </c>
      <c r="EQ870" s="283">
        <v>0.10765732</v>
      </c>
      <c r="ER870" s="165">
        <v>-1.0341813869830101</v>
      </c>
      <c r="ES870" s="166">
        <v>4.8384957793959797</v>
      </c>
      <c r="ET870" s="166">
        <v>4.71</v>
      </c>
      <c r="EU870" s="166">
        <v>4.7065117067920603</v>
      </c>
      <c r="EV870" s="166">
        <v>4.26156281881096</v>
      </c>
      <c r="EW870" s="166">
        <v>4.3780840452142904</v>
      </c>
      <c r="EX870" s="289">
        <v>1.36342060565948</v>
      </c>
    </row>
    <row r="871" spans="1:272" ht="13" customHeight="1">
      <c r="A871" s="160" t="s">
        <v>19</v>
      </c>
      <c r="B871" s="160">
        <v>12818</v>
      </c>
      <c r="C871" s="160">
        <v>23150</v>
      </c>
      <c r="D871" s="160">
        <v>674370</v>
      </c>
      <c r="E871" s="160" t="s">
        <v>354</v>
      </c>
      <c r="G871" s="175"/>
      <c r="H871" s="162" t="s">
        <v>3446</v>
      </c>
      <c r="I871" s="162" t="s">
        <v>3447</v>
      </c>
      <c r="J871" s="160">
        <v>28</v>
      </c>
      <c r="K871" s="161">
        <v>1</v>
      </c>
      <c r="Z871" s="163"/>
      <c r="AS871" s="283"/>
      <c r="AT871" s="283"/>
      <c r="AU871" s="283"/>
      <c r="AV871" s="283"/>
      <c r="AW871" s="283"/>
      <c r="AX871" s="283"/>
      <c r="AY871" s="363"/>
      <c r="AZ871" s="283"/>
      <c r="BA871" s="283"/>
      <c r="BB871" s="283"/>
      <c r="BC871" s="283"/>
      <c r="BD871" s="164"/>
      <c r="BE871" s="164"/>
      <c r="BF871" s="164"/>
      <c r="BG871" s="164"/>
      <c r="BH871" s="164"/>
      <c r="BI871" s="164"/>
      <c r="BJ871" s="165"/>
      <c r="BK871" s="164"/>
      <c r="BL871" s="165"/>
      <c r="BM871" s="165"/>
      <c r="BN871" s="165"/>
      <c r="BO871" s="165"/>
      <c r="BP871" s="165"/>
      <c r="BQ871" s="165"/>
      <c r="BR871" s="165"/>
      <c r="BS871" s="289"/>
      <c r="BT871" s="297">
        <v>16</v>
      </c>
      <c r="BU871" s="284">
        <v>63.1</v>
      </c>
      <c r="BV871" s="298">
        <v>-1</v>
      </c>
      <c r="BW871" s="297"/>
      <c r="BX871" s="297"/>
      <c r="BY871" s="297"/>
      <c r="BZ871" s="297"/>
      <c r="CA871" s="284"/>
      <c r="CB871" s="298"/>
      <c r="CC871" s="297"/>
      <c r="CD871" s="284"/>
      <c r="CE871" s="352"/>
      <c r="CF871" s="298"/>
      <c r="CG871" s="297"/>
      <c r="CH871" s="284"/>
      <c r="CI871" s="352"/>
      <c r="CJ871" s="298"/>
      <c r="CK871" s="297"/>
      <c r="CL871" s="284"/>
      <c r="CM871" s="352"/>
      <c r="CN871" s="298"/>
      <c r="CO871" s="297"/>
      <c r="CP871" s="284"/>
      <c r="CQ871" s="352"/>
      <c r="CR871" s="298"/>
      <c r="CS871" s="297"/>
      <c r="CT871" s="284"/>
      <c r="CU871" s="352"/>
      <c r="CV871" s="352"/>
      <c r="CW871" s="298"/>
      <c r="CX871" s="297"/>
      <c r="CY871" s="284"/>
      <c r="CZ871" s="352"/>
      <c r="DA871" s="352"/>
      <c r="DB871" s="298"/>
      <c r="DC871" s="297"/>
      <c r="DD871" s="284"/>
      <c r="DE871" s="352"/>
      <c r="DF871" s="352"/>
      <c r="DG871" s="298"/>
      <c r="DH871" s="297">
        <v>-1</v>
      </c>
      <c r="DI871" s="289">
        <v>0</v>
      </c>
      <c r="DJ871" s="163">
        <v>16</v>
      </c>
      <c r="DK871" s="163">
        <v>9</v>
      </c>
      <c r="DL871" s="163">
        <v>0</v>
      </c>
      <c r="DM871" s="163">
        <v>5</v>
      </c>
      <c r="DN871" s="163">
        <v>3</v>
      </c>
      <c r="DO871" s="163">
        <v>0</v>
      </c>
      <c r="DP871" s="165">
        <v>63.1</v>
      </c>
      <c r="DQ871" s="165">
        <v>45.200000762939403</v>
      </c>
      <c r="DR871" s="165">
        <v>17.2000007629394</v>
      </c>
      <c r="DS871" s="163">
        <v>259</v>
      </c>
      <c r="DT871" s="163">
        <v>43</v>
      </c>
      <c r="DU871" s="163">
        <v>25</v>
      </c>
      <c r="DV871" s="163">
        <v>24</v>
      </c>
      <c r="DW871" s="163">
        <v>3</v>
      </c>
      <c r="DX871" s="163">
        <v>26</v>
      </c>
      <c r="DY871" s="163">
        <v>1</v>
      </c>
      <c r="DZ871" s="163">
        <v>7</v>
      </c>
      <c r="EA871" s="163">
        <v>3</v>
      </c>
      <c r="EB871" s="163">
        <v>0</v>
      </c>
      <c r="EC871" s="163">
        <v>63</v>
      </c>
      <c r="ED871" s="165">
        <v>8.9526320283102692</v>
      </c>
      <c r="EE871" s="165">
        <v>3.69473702755662</v>
      </c>
      <c r="EF871" s="165">
        <v>0.426315810871917</v>
      </c>
      <c r="EG871" s="165">
        <v>6.1105266224974804</v>
      </c>
      <c r="EH871" s="166">
        <v>1.0894737388949001</v>
      </c>
      <c r="EI871" s="165">
        <v>87.031018163081001</v>
      </c>
      <c r="EJ871" s="164">
        <v>0.19026548672566301</v>
      </c>
      <c r="EK871" s="164">
        <v>0.25</v>
      </c>
      <c r="EL871" s="283">
        <v>0.29629629600000001</v>
      </c>
      <c r="EM871" s="283">
        <v>0.21604938200000001</v>
      </c>
      <c r="EN871" s="283">
        <v>0.48765431999999997</v>
      </c>
      <c r="EO871" s="283">
        <v>4.2944789999999997E-2</v>
      </c>
      <c r="EP871" s="283">
        <v>0.26993865</v>
      </c>
      <c r="EQ871" s="283">
        <v>0.11363636000000001</v>
      </c>
      <c r="ER871" s="165">
        <v>-6.16418630112801E-2</v>
      </c>
      <c r="ES871" s="166">
        <v>3.41052648697534</v>
      </c>
      <c r="ET871" s="166">
        <v>2.75</v>
      </c>
      <c r="EU871" s="166">
        <v>3.3561623266859399</v>
      </c>
      <c r="EV871" s="166">
        <v>4.6265251512821797</v>
      </c>
      <c r="EW871" s="166">
        <v>4.2284595076752201</v>
      </c>
      <c r="EX871" s="289">
        <v>1.3574116975068999</v>
      </c>
    </row>
    <row r="872" spans="1:272" ht="13" customHeight="1">
      <c r="A872" s="160" t="s">
        <v>19</v>
      </c>
      <c r="B872" s="160">
        <v>10769</v>
      </c>
      <c r="C872" s="160">
        <v>13896</v>
      </c>
      <c r="D872" s="160">
        <v>623167</v>
      </c>
      <c r="E872" s="160" t="s">
        <v>164</v>
      </c>
      <c r="G872" s="175"/>
      <c r="H872" s="162" t="s">
        <v>2250</v>
      </c>
      <c r="I872" s="162" t="s">
        <v>545</v>
      </c>
      <c r="J872" s="161">
        <v>29</v>
      </c>
      <c r="K872" s="161">
        <v>1</v>
      </c>
      <c r="M872" s="184" t="s">
        <v>837</v>
      </c>
      <c r="Z872" s="163"/>
      <c r="AS872" s="283"/>
      <c r="AT872" s="283"/>
      <c r="AU872" s="283"/>
      <c r="AV872" s="283"/>
      <c r="AW872" s="283"/>
      <c r="AX872" s="283"/>
      <c r="AY872" s="363"/>
      <c r="AZ872" s="283"/>
      <c r="BA872" s="283"/>
      <c r="BB872" s="283"/>
      <c r="BC872" s="283"/>
      <c r="BD872" s="164"/>
      <c r="BE872" s="164"/>
      <c r="BF872" s="164"/>
      <c r="BG872" s="164"/>
      <c r="BH872" s="164"/>
      <c r="BI872" s="164"/>
      <c r="BJ872" s="165"/>
      <c r="BK872" s="164"/>
      <c r="BL872" s="165"/>
      <c r="BM872" s="165"/>
      <c r="BN872" s="165"/>
      <c r="BO872" s="165"/>
      <c r="BP872" s="165"/>
      <c r="BQ872" s="165"/>
      <c r="BR872" s="165"/>
      <c r="BS872" s="289"/>
      <c r="BT872" s="297">
        <v>33</v>
      </c>
      <c r="BU872" s="284">
        <v>160</v>
      </c>
      <c r="BV872" s="298">
        <v>4</v>
      </c>
      <c r="BW872" s="297"/>
      <c r="BX872" s="297"/>
      <c r="BY872" s="297"/>
      <c r="BZ872" s="297"/>
      <c r="CA872" s="284"/>
      <c r="CB872" s="298"/>
      <c r="CC872" s="297"/>
      <c r="CD872" s="284"/>
      <c r="CE872" s="352"/>
      <c r="CF872" s="298"/>
      <c r="CG872" s="297"/>
      <c r="CH872" s="284"/>
      <c r="CI872" s="352"/>
      <c r="CJ872" s="298"/>
      <c r="CK872" s="297"/>
      <c r="CL872" s="284"/>
      <c r="CM872" s="352"/>
      <c r="CN872" s="298"/>
      <c r="CO872" s="297"/>
      <c r="CP872" s="284"/>
      <c r="CQ872" s="352"/>
      <c r="CR872" s="298"/>
      <c r="CS872" s="297"/>
      <c r="CT872" s="284"/>
      <c r="CU872" s="352"/>
      <c r="CV872" s="352"/>
      <c r="CW872" s="298"/>
      <c r="CX872" s="297"/>
      <c r="CY872" s="284"/>
      <c r="CZ872" s="352"/>
      <c r="DA872" s="352"/>
      <c r="DB872" s="298"/>
      <c r="DC872" s="297"/>
      <c r="DD872" s="284"/>
      <c r="DE872" s="352"/>
      <c r="DF872" s="352"/>
      <c r="DG872" s="298"/>
      <c r="DH872" s="297">
        <v>4</v>
      </c>
      <c r="DI872" s="289">
        <v>0</v>
      </c>
      <c r="DJ872" s="163">
        <v>33</v>
      </c>
      <c r="DK872" s="163">
        <v>30</v>
      </c>
      <c r="DL872" s="163">
        <v>0</v>
      </c>
      <c r="DM872" s="163">
        <v>3</v>
      </c>
      <c r="DN872" s="163">
        <v>15</v>
      </c>
      <c r="DO872" s="163">
        <v>0</v>
      </c>
      <c r="DP872" s="165">
        <v>160</v>
      </c>
      <c r="DQ872" s="165">
        <v>147.100006103515</v>
      </c>
      <c r="DR872" s="165">
        <v>12.199999809265099</v>
      </c>
      <c r="DS872" s="163">
        <v>707</v>
      </c>
      <c r="DT872" s="163">
        <v>180</v>
      </c>
      <c r="DU872" s="163">
        <v>95</v>
      </c>
      <c r="DV872" s="163">
        <v>88</v>
      </c>
      <c r="DW872" s="163">
        <v>24</v>
      </c>
      <c r="DX872" s="163">
        <v>63</v>
      </c>
      <c r="DY872" s="163">
        <v>1</v>
      </c>
      <c r="DZ872" s="163">
        <v>2</v>
      </c>
      <c r="EA872" s="163">
        <v>4</v>
      </c>
      <c r="EB872" s="163">
        <v>2</v>
      </c>
      <c r="EC872" s="163">
        <v>123</v>
      </c>
      <c r="ED872" s="165">
        <v>6.9187502474337901</v>
      </c>
      <c r="EE872" s="165">
        <v>3.5437501267343801</v>
      </c>
      <c r="EF872" s="165">
        <v>1.3500000482797601</v>
      </c>
      <c r="EG872" s="165">
        <v>10.1250003620982</v>
      </c>
      <c r="EH872" s="166">
        <v>1.5187500543147301</v>
      </c>
      <c r="EI872" s="165">
        <v>121.32312954722499</v>
      </c>
      <c r="EJ872" s="164">
        <v>0.28037383177570002</v>
      </c>
      <c r="EK872" s="164">
        <v>0.31515151515151502</v>
      </c>
      <c r="EL872" s="283">
        <v>0.35603112799999997</v>
      </c>
      <c r="EM872" s="283">
        <v>0.194552529</v>
      </c>
      <c r="EN872" s="283">
        <v>0.44941634200000002</v>
      </c>
      <c r="EO872" s="283">
        <v>8.0924860000000001E-2</v>
      </c>
      <c r="EP872" s="283">
        <v>0.37379575999999998</v>
      </c>
      <c r="EQ872" s="283">
        <v>9.6889520000000007E-2</v>
      </c>
      <c r="ER872" s="165">
        <v>0.53492598243625999</v>
      </c>
      <c r="ES872" s="166">
        <v>4.9500001770258004</v>
      </c>
      <c r="ET872" s="166">
        <v>4.8</v>
      </c>
      <c r="EU872" s="166">
        <v>4.7979386913031297</v>
      </c>
      <c r="EV872" s="166">
        <v>5.0310405343688203</v>
      </c>
      <c r="EW872" s="166">
        <v>4.9484663860506704</v>
      </c>
      <c r="EX872" s="289">
        <v>1.3453680276870701</v>
      </c>
    </row>
    <row r="873" spans="1:272" ht="13" customHeight="1">
      <c r="A873" s="160" t="s">
        <v>19</v>
      </c>
      <c r="B873" s="160">
        <v>12311</v>
      </c>
      <c r="C873" s="160">
        <v>20116</v>
      </c>
      <c r="D873" s="160">
        <v>676534</v>
      </c>
      <c r="E873" s="160" t="s">
        <v>686</v>
      </c>
      <c r="G873" s="175"/>
      <c r="H873" s="162" t="s">
        <v>2928</v>
      </c>
      <c r="I873" s="162" t="s">
        <v>2929</v>
      </c>
      <c r="J873" s="160">
        <v>28</v>
      </c>
      <c r="K873" s="161">
        <v>1</v>
      </c>
      <c r="M873" s="184" t="s">
        <v>837</v>
      </c>
      <c r="Z873" s="163"/>
      <c r="AS873" s="283"/>
      <c r="AT873" s="283"/>
      <c r="AU873" s="283"/>
      <c r="AV873" s="283"/>
      <c r="AW873" s="283"/>
      <c r="AX873" s="283"/>
      <c r="AY873" s="363"/>
      <c r="AZ873" s="283"/>
      <c r="BA873" s="283"/>
      <c r="BB873" s="283"/>
      <c r="BC873" s="283"/>
      <c r="BD873" s="164"/>
      <c r="BE873" s="164"/>
      <c r="BF873" s="164"/>
      <c r="BG873" s="164"/>
      <c r="BH873" s="164"/>
      <c r="BI873" s="164"/>
      <c r="BJ873" s="165"/>
      <c r="BK873" s="164"/>
      <c r="BL873" s="165"/>
      <c r="BM873" s="165"/>
      <c r="BN873" s="165"/>
      <c r="BO873" s="165"/>
      <c r="BP873" s="165"/>
      <c r="BQ873" s="165"/>
      <c r="BR873" s="165"/>
      <c r="BS873" s="289"/>
      <c r="BT873" s="297">
        <v>53</v>
      </c>
      <c r="BU873" s="284">
        <v>53.2</v>
      </c>
      <c r="BV873" s="298">
        <v>0</v>
      </c>
      <c r="BW873" s="297"/>
      <c r="BX873" s="297"/>
      <c r="BY873" s="297"/>
      <c r="BZ873" s="297"/>
      <c r="CA873" s="284"/>
      <c r="CB873" s="298"/>
      <c r="CC873" s="297"/>
      <c r="CD873" s="284"/>
      <c r="CE873" s="352"/>
      <c r="CF873" s="298"/>
      <c r="CG873" s="297"/>
      <c r="CH873" s="284"/>
      <c r="CI873" s="352"/>
      <c r="CJ873" s="298"/>
      <c r="CK873" s="297"/>
      <c r="CL873" s="284"/>
      <c r="CM873" s="352"/>
      <c r="CN873" s="298"/>
      <c r="CO873" s="297"/>
      <c r="CP873" s="284"/>
      <c r="CQ873" s="352"/>
      <c r="CR873" s="298"/>
      <c r="CS873" s="297"/>
      <c r="CT873" s="284"/>
      <c r="CU873" s="352"/>
      <c r="CV873" s="352"/>
      <c r="CW873" s="298"/>
      <c r="CX873" s="297"/>
      <c r="CY873" s="284"/>
      <c r="CZ873" s="352"/>
      <c r="DA873" s="352"/>
      <c r="DB873" s="298"/>
      <c r="DC873" s="297"/>
      <c r="DD873" s="284"/>
      <c r="DE873" s="352"/>
      <c r="DF873" s="352"/>
      <c r="DG873" s="298"/>
      <c r="DH873" s="297">
        <v>0</v>
      </c>
      <c r="DI873" s="289">
        <v>0</v>
      </c>
      <c r="DJ873" s="163">
        <v>53</v>
      </c>
      <c r="DK873" s="163">
        <v>0</v>
      </c>
      <c r="DL873" s="163">
        <v>0</v>
      </c>
      <c r="DM873" s="163">
        <v>2</v>
      </c>
      <c r="DN873" s="163">
        <v>3</v>
      </c>
      <c r="DO873" s="163">
        <v>6</v>
      </c>
      <c r="DP873" s="165">
        <v>53.2</v>
      </c>
      <c r="DQ873" s="165"/>
      <c r="DR873" s="165">
        <v>53.200000762939403</v>
      </c>
      <c r="DS873" s="163">
        <v>235</v>
      </c>
      <c r="DT873" s="163">
        <v>49</v>
      </c>
      <c r="DU873" s="163">
        <v>25</v>
      </c>
      <c r="DV873" s="163">
        <v>19</v>
      </c>
      <c r="DW873" s="163">
        <v>0</v>
      </c>
      <c r="DX873" s="163">
        <v>26</v>
      </c>
      <c r="DY873" s="163">
        <v>3</v>
      </c>
      <c r="DZ873" s="163">
        <v>4</v>
      </c>
      <c r="EA873" s="163">
        <v>5</v>
      </c>
      <c r="EB873" s="163">
        <v>0</v>
      </c>
      <c r="EC873" s="163">
        <v>63</v>
      </c>
      <c r="ED873" s="165">
        <v>10.565218642953701</v>
      </c>
      <c r="EE873" s="165">
        <v>4.3602489637586803</v>
      </c>
      <c r="EF873" s="165">
        <v>0</v>
      </c>
      <c r="EG873" s="165">
        <v>8.2173922778529107</v>
      </c>
      <c r="EH873" s="166">
        <v>1.3975156935124</v>
      </c>
      <c r="EI873" s="165">
        <v>108.512936083521</v>
      </c>
      <c r="EJ873" s="164">
        <v>0.23902439024390201</v>
      </c>
      <c r="EK873" s="164">
        <v>0.34507042253521097</v>
      </c>
      <c r="EL873" s="283">
        <v>0.46428571400000002</v>
      </c>
      <c r="EM873" s="283">
        <v>0.21428571399999999</v>
      </c>
      <c r="EN873" s="283">
        <v>0.321428571</v>
      </c>
      <c r="EO873" s="283">
        <v>7.7464790000000006E-2</v>
      </c>
      <c r="EP873" s="283">
        <v>0.3943662</v>
      </c>
      <c r="EQ873" s="283">
        <v>0.1041456</v>
      </c>
      <c r="ER873" s="165">
        <v>-5.0637175376089097E-2</v>
      </c>
      <c r="ES873" s="166">
        <v>3.1863357812082702</v>
      </c>
      <c r="ET873" s="166">
        <v>3.62</v>
      </c>
      <c r="EU873" s="166">
        <v>2.4958811000791301</v>
      </c>
      <c r="EV873" s="166">
        <v>3.7637955206796199</v>
      </c>
      <c r="EW873" s="166">
        <v>3.6077760640503298</v>
      </c>
      <c r="EX873" s="289">
        <v>1.33780145645141</v>
      </c>
    </row>
    <row r="874" spans="1:272" ht="13" customHeight="1">
      <c r="A874" s="160" t="s">
        <v>19</v>
      </c>
      <c r="C874" s="160">
        <v>25645</v>
      </c>
      <c r="D874" s="160">
        <v>686539</v>
      </c>
      <c r="E874" s="160" t="s">
        <v>686</v>
      </c>
      <c r="G874" s="175"/>
      <c r="H874" s="162" t="s">
        <v>3505</v>
      </c>
      <c r="I874" s="162" t="s">
        <v>3506</v>
      </c>
      <c r="J874" s="160">
        <v>26</v>
      </c>
      <c r="K874" s="161">
        <v>1</v>
      </c>
      <c r="Z874" s="163"/>
      <c r="AS874" s="283"/>
      <c r="AT874" s="283"/>
      <c r="AU874" s="283"/>
      <c r="AV874" s="283"/>
      <c r="AW874" s="283"/>
      <c r="AX874" s="283"/>
      <c r="AY874" s="363"/>
      <c r="AZ874" s="283"/>
      <c r="BA874" s="283"/>
      <c r="BB874" s="283"/>
      <c r="BC874" s="283"/>
      <c r="BD874" s="164"/>
      <c r="BE874" s="164"/>
      <c r="BF874" s="164"/>
      <c r="BG874" s="164"/>
      <c r="BH874" s="164"/>
      <c r="BI874" s="164"/>
      <c r="BJ874" s="165"/>
      <c r="BK874" s="164"/>
      <c r="BL874" s="165"/>
      <c r="BM874" s="165"/>
      <c r="BN874" s="165"/>
      <c r="BO874" s="165"/>
      <c r="BP874" s="165"/>
      <c r="BQ874" s="165"/>
      <c r="BR874" s="165"/>
      <c r="BS874" s="289"/>
      <c r="BT874" s="297">
        <v>56</v>
      </c>
      <c r="BU874" s="284">
        <v>70.099999999999994</v>
      </c>
      <c r="BV874" s="298">
        <v>-5</v>
      </c>
      <c r="BW874" s="297"/>
      <c r="BX874" s="297"/>
      <c r="BY874" s="297"/>
      <c r="BZ874" s="297"/>
      <c r="CA874" s="284"/>
      <c r="CB874" s="298"/>
      <c r="CC874" s="297"/>
      <c r="CD874" s="284"/>
      <c r="CE874" s="352"/>
      <c r="CF874" s="298"/>
      <c r="CG874" s="297"/>
      <c r="CH874" s="284"/>
      <c r="CI874" s="352"/>
      <c r="CJ874" s="298"/>
      <c r="CK874" s="297"/>
      <c r="CL874" s="284"/>
      <c r="CM874" s="352"/>
      <c r="CN874" s="298"/>
      <c r="CO874" s="297"/>
      <c r="CP874" s="284"/>
      <c r="CQ874" s="352"/>
      <c r="CR874" s="298"/>
      <c r="CS874" s="297"/>
      <c r="CT874" s="284"/>
      <c r="CU874" s="352"/>
      <c r="CV874" s="352"/>
      <c r="CW874" s="298"/>
      <c r="CX874" s="297"/>
      <c r="CY874" s="284"/>
      <c r="CZ874" s="352"/>
      <c r="DA874" s="352"/>
      <c r="DB874" s="298"/>
      <c r="DC874" s="297"/>
      <c r="DD874" s="284"/>
      <c r="DE874" s="352"/>
      <c r="DF874" s="352"/>
      <c r="DG874" s="298"/>
      <c r="DH874" s="297">
        <v>-5</v>
      </c>
      <c r="DI874" s="289">
        <v>0</v>
      </c>
      <c r="DJ874" s="163">
        <v>56</v>
      </c>
      <c r="DK874" s="163">
        <v>0</v>
      </c>
      <c r="DL874" s="163">
        <v>0</v>
      </c>
      <c r="DM874" s="163">
        <v>3</v>
      </c>
      <c r="DN874" s="163">
        <v>4</v>
      </c>
      <c r="DO874" s="163">
        <v>0</v>
      </c>
      <c r="DP874" s="165">
        <v>70.099999999999994</v>
      </c>
      <c r="DQ874" s="165"/>
      <c r="DR874" s="165">
        <v>70.099998474121094</v>
      </c>
      <c r="DS874" s="163">
        <v>306</v>
      </c>
      <c r="DT874" s="163">
        <v>75</v>
      </c>
      <c r="DU874" s="163">
        <v>41</v>
      </c>
      <c r="DV874" s="163">
        <v>34</v>
      </c>
      <c r="DW874" s="163">
        <v>1</v>
      </c>
      <c r="DX874" s="163">
        <v>25</v>
      </c>
      <c r="DY874" s="163">
        <v>3</v>
      </c>
      <c r="DZ874" s="163">
        <v>5</v>
      </c>
      <c r="EA874" s="163">
        <v>1</v>
      </c>
      <c r="EB874" s="163">
        <v>0</v>
      </c>
      <c r="EC874" s="163">
        <v>72</v>
      </c>
      <c r="ED874" s="165">
        <v>9.2132718078598401</v>
      </c>
      <c r="EE874" s="165">
        <v>3.19905271106244</v>
      </c>
      <c r="EF874" s="165">
        <v>0.127962108442497</v>
      </c>
      <c r="EG874" s="165">
        <v>9.5971581331873406</v>
      </c>
      <c r="EH874" s="166">
        <v>1.42180120491664</v>
      </c>
      <c r="EI874" s="165">
        <v>110.398633796254</v>
      </c>
      <c r="EJ874" s="164">
        <v>0.27173913043478198</v>
      </c>
      <c r="EK874" s="164">
        <v>0.364532019704433</v>
      </c>
      <c r="EL874" s="283">
        <v>0.57635467900000004</v>
      </c>
      <c r="EM874" s="283">
        <v>0.18719211799999999</v>
      </c>
      <c r="EN874" s="283">
        <v>0.236453201</v>
      </c>
      <c r="EO874" s="283">
        <v>4.9019609999999998E-2</v>
      </c>
      <c r="EP874" s="283">
        <v>0.41666667000000002</v>
      </c>
      <c r="EQ874" s="283">
        <v>0.11577028</v>
      </c>
      <c r="ER874" s="165">
        <v>0.57164605230292798</v>
      </c>
      <c r="ES874" s="166">
        <v>4.3507116870449201</v>
      </c>
      <c r="ET874" s="166">
        <v>3.49</v>
      </c>
      <c r="EU874" s="166">
        <v>2.5837501389492599</v>
      </c>
      <c r="EV874" s="166">
        <v>3.4308741974827099</v>
      </c>
      <c r="EW874" s="166">
        <v>3.27656155956914</v>
      </c>
      <c r="EX874" s="289">
        <v>1.3121134042739799</v>
      </c>
    </row>
    <row r="875" spans="1:272" ht="13" customHeight="1">
      <c r="A875" s="160" t="s">
        <v>19</v>
      </c>
      <c r="C875" s="160">
        <v>23590</v>
      </c>
      <c r="D875" s="160">
        <v>676962</v>
      </c>
      <c r="E875" s="160" t="s">
        <v>129</v>
      </c>
      <c r="G875" s="175"/>
      <c r="H875" s="162" t="s">
        <v>606</v>
      </c>
      <c r="I875" s="162" t="s">
        <v>607</v>
      </c>
      <c r="J875" s="160">
        <v>24</v>
      </c>
      <c r="K875" s="161">
        <v>1</v>
      </c>
      <c r="Z875" s="163"/>
      <c r="AS875" s="283"/>
      <c r="AT875" s="283"/>
      <c r="AU875" s="283"/>
      <c r="AV875" s="283"/>
      <c r="AW875" s="283"/>
      <c r="AX875" s="283"/>
      <c r="AY875" s="363"/>
      <c r="AZ875" s="283"/>
      <c r="BA875" s="283"/>
      <c r="BB875" s="283"/>
      <c r="BC875" s="283"/>
      <c r="BD875" s="164"/>
      <c r="BE875" s="164"/>
      <c r="BF875" s="164"/>
      <c r="BG875" s="164"/>
      <c r="BH875" s="164"/>
      <c r="BI875" s="164"/>
      <c r="BJ875" s="165"/>
      <c r="BK875" s="164"/>
      <c r="BL875" s="165"/>
      <c r="BM875" s="165"/>
      <c r="BN875" s="165"/>
      <c r="BO875" s="165"/>
      <c r="BP875" s="165"/>
      <c r="BQ875" s="165"/>
      <c r="BR875" s="165"/>
      <c r="BS875" s="289"/>
      <c r="BT875" s="297">
        <v>15</v>
      </c>
      <c r="BU875" s="284">
        <v>55.1</v>
      </c>
      <c r="BV875" s="298">
        <v>-1</v>
      </c>
      <c r="BW875" s="297"/>
      <c r="BX875" s="297"/>
      <c r="BY875" s="297"/>
      <c r="BZ875" s="297"/>
      <c r="CA875" s="284"/>
      <c r="CB875" s="298"/>
      <c r="CC875" s="297"/>
      <c r="CD875" s="284"/>
      <c r="CE875" s="352"/>
      <c r="CF875" s="298"/>
      <c r="CG875" s="297"/>
      <c r="CH875" s="284"/>
      <c r="CI875" s="352"/>
      <c r="CJ875" s="298"/>
      <c r="CK875" s="297"/>
      <c r="CL875" s="284"/>
      <c r="CM875" s="352"/>
      <c r="CN875" s="298"/>
      <c r="CO875" s="297"/>
      <c r="CP875" s="284"/>
      <c r="CQ875" s="352"/>
      <c r="CR875" s="298"/>
      <c r="CS875" s="297"/>
      <c r="CT875" s="284"/>
      <c r="CU875" s="352"/>
      <c r="CV875" s="352"/>
      <c r="CW875" s="298"/>
      <c r="CX875" s="297"/>
      <c r="CY875" s="284"/>
      <c r="CZ875" s="352"/>
      <c r="DA875" s="352"/>
      <c r="DB875" s="298"/>
      <c r="DC875" s="297"/>
      <c r="DD875" s="284"/>
      <c r="DE875" s="352"/>
      <c r="DF875" s="352"/>
      <c r="DG875" s="298"/>
      <c r="DH875" s="183">
        <v>-1</v>
      </c>
      <c r="DI875" s="289">
        <v>0</v>
      </c>
      <c r="DJ875" s="163">
        <v>15</v>
      </c>
      <c r="DK875" s="163">
        <v>8</v>
      </c>
      <c r="DL875" s="163">
        <v>0</v>
      </c>
      <c r="DM875" s="163">
        <v>1</v>
      </c>
      <c r="DN875" s="163">
        <v>3</v>
      </c>
      <c r="DO875" s="163">
        <v>0</v>
      </c>
      <c r="DP875" s="165">
        <v>55.1</v>
      </c>
      <c r="DQ875" s="165">
        <v>39</v>
      </c>
      <c r="DR875" s="165">
        <v>16.100000381469702</v>
      </c>
      <c r="DS875" s="163">
        <v>222</v>
      </c>
      <c r="DT875" s="163">
        <v>41</v>
      </c>
      <c r="DU875" s="163">
        <v>22</v>
      </c>
      <c r="DV875" s="163">
        <v>22</v>
      </c>
      <c r="DW875" s="163">
        <v>5</v>
      </c>
      <c r="DX875" s="163">
        <v>19</v>
      </c>
      <c r="DY875" s="163">
        <v>0</v>
      </c>
      <c r="DZ875" s="163">
        <v>1</v>
      </c>
      <c r="EA875" s="163">
        <v>2</v>
      </c>
      <c r="EB875" s="163">
        <v>0</v>
      </c>
      <c r="EC875" s="163">
        <v>64</v>
      </c>
      <c r="ED875" s="165">
        <v>10.4096387934314</v>
      </c>
      <c r="EE875" s="165">
        <v>3.0903615167999599</v>
      </c>
      <c r="EF875" s="165">
        <v>0.81325303073683197</v>
      </c>
      <c r="EG875" s="165">
        <v>6.6686748520420203</v>
      </c>
      <c r="EH875" s="166">
        <v>1.08433737431577</v>
      </c>
      <c r="EI875" s="165">
        <v>84.195571282904794</v>
      </c>
      <c r="EJ875" s="164">
        <v>0.20297029702970201</v>
      </c>
      <c r="EK875" s="164">
        <v>0.27067669172932302</v>
      </c>
      <c r="EL875" s="283">
        <v>0.38686131299999998</v>
      </c>
      <c r="EM875" s="283">
        <v>0.16058394100000001</v>
      </c>
      <c r="EN875" s="283">
        <v>0.45255474400000001</v>
      </c>
      <c r="EO875" s="283">
        <v>0.10869565</v>
      </c>
      <c r="EP875" s="283">
        <v>0.51449275000000005</v>
      </c>
      <c r="EQ875" s="283">
        <v>0.13545346999999999</v>
      </c>
      <c r="ER875" s="165">
        <v>0.52628982035926297</v>
      </c>
      <c r="ES875" s="166">
        <v>3.57831333524206</v>
      </c>
      <c r="ET875" s="166">
        <v>4.22</v>
      </c>
      <c r="EU875" s="166">
        <v>3.1124717642492898</v>
      </c>
      <c r="EV875" s="166">
        <v>3.6320594933319201</v>
      </c>
      <c r="EW875" s="166">
        <v>3.4309910150344902</v>
      </c>
      <c r="EX875" s="289">
        <v>1.2827138304710299</v>
      </c>
    </row>
    <row r="876" spans="1:272" ht="13" customHeight="1">
      <c r="A876" s="160" t="s">
        <v>19</v>
      </c>
      <c r="C876" s="160">
        <v>27707</v>
      </c>
      <c r="D876" s="160">
        <v>687765</v>
      </c>
      <c r="E876" s="160" t="s">
        <v>354</v>
      </c>
      <c r="G876" s="175"/>
      <c r="H876" s="162" t="s">
        <v>4131</v>
      </c>
      <c r="I876" s="162" t="s">
        <v>144</v>
      </c>
      <c r="J876" s="160">
        <v>26</v>
      </c>
      <c r="K876" s="161">
        <v>1</v>
      </c>
      <c r="Z876" s="163"/>
      <c r="AS876" s="283"/>
      <c r="AT876" s="283"/>
      <c r="AU876" s="283"/>
      <c r="AV876" s="283"/>
      <c r="AW876" s="283"/>
      <c r="AX876" s="283"/>
      <c r="AY876" s="363"/>
      <c r="AZ876" s="283"/>
      <c r="BA876" s="283"/>
      <c r="BB876" s="283"/>
      <c r="BC876" s="283"/>
      <c r="BD876" s="164"/>
      <c r="BE876" s="164"/>
      <c r="BF876" s="164"/>
      <c r="BG876" s="164"/>
      <c r="BH876" s="164"/>
      <c r="BI876" s="164"/>
      <c r="BJ876" s="165"/>
      <c r="BK876" s="164"/>
      <c r="BL876" s="165"/>
      <c r="BM876" s="165"/>
      <c r="BN876" s="165"/>
      <c r="BO876" s="165"/>
      <c r="BP876" s="165"/>
      <c r="BQ876" s="165"/>
      <c r="BR876" s="165"/>
      <c r="BS876" s="289"/>
      <c r="BT876" s="297">
        <v>34</v>
      </c>
      <c r="BU876" s="284">
        <v>147</v>
      </c>
      <c r="BV876" s="298">
        <v>0</v>
      </c>
      <c r="BW876" s="297"/>
      <c r="BX876" s="297"/>
      <c r="BY876" s="297"/>
      <c r="BZ876" s="297"/>
      <c r="CA876" s="284"/>
      <c r="CB876" s="298"/>
      <c r="CC876" s="297"/>
      <c r="CD876" s="284"/>
      <c r="CE876" s="352"/>
      <c r="CF876" s="298"/>
      <c r="CG876" s="297"/>
      <c r="CH876" s="284"/>
      <c r="CI876" s="352"/>
      <c r="CJ876" s="298"/>
      <c r="CK876" s="297"/>
      <c r="CL876" s="284"/>
      <c r="CM876" s="352"/>
      <c r="CN876" s="298"/>
      <c r="CO876" s="297"/>
      <c r="CP876" s="284"/>
      <c r="CQ876" s="352"/>
      <c r="CR876" s="298"/>
      <c r="CS876" s="297"/>
      <c r="CT876" s="284"/>
      <c r="CU876" s="352"/>
      <c r="CV876" s="352"/>
      <c r="CW876" s="298"/>
      <c r="CX876" s="297"/>
      <c r="CY876" s="284"/>
      <c r="CZ876" s="352"/>
      <c r="DA876" s="352"/>
      <c r="DB876" s="298"/>
      <c r="DC876" s="297"/>
      <c r="DD876" s="284"/>
      <c r="DE876" s="352"/>
      <c r="DF876" s="352"/>
      <c r="DG876" s="298"/>
      <c r="DH876" s="183">
        <v>0</v>
      </c>
      <c r="DI876" s="289">
        <v>0</v>
      </c>
      <c r="DJ876" s="163">
        <v>35</v>
      </c>
      <c r="DK876" s="163">
        <v>24</v>
      </c>
      <c r="DL876" s="163">
        <v>0</v>
      </c>
      <c r="DM876" s="163">
        <v>8</v>
      </c>
      <c r="DN876" s="163">
        <v>10</v>
      </c>
      <c r="DO876" s="163">
        <v>0</v>
      </c>
      <c r="DP876" s="165">
        <v>151.1</v>
      </c>
      <c r="DQ876" s="165">
        <v>126</v>
      </c>
      <c r="DR876" s="165">
        <v>25.100000381469702</v>
      </c>
      <c r="DS876" s="163">
        <v>651</v>
      </c>
      <c r="DT876" s="163">
        <v>165</v>
      </c>
      <c r="DU876" s="163">
        <v>79</v>
      </c>
      <c r="DV876" s="163">
        <v>77</v>
      </c>
      <c r="DW876" s="163">
        <v>20</v>
      </c>
      <c r="DX876" s="163">
        <v>44</v>
      </c>
      <c r="DY876" s="163">
        <v>0</v>
      </c>
      <c r="DZ876" s="163">
        <v>6</v>
      </c>
      <c r="EA876" s="163">
        <v>8</v>
      </c>
      <c r="EB876" s="163">
        <v>1</v>
      </c>
      <c r="EC876" s="163">
        <v>126</v>
      </c>
      <c r="ED876" s="165">
        <v>7.4933926056667497</v>
      </c>
      <c r="EE876" s="165">
        <v>2.6167402749947302</v>
      </c>
      <c r="EF876" s="165">
        <v>1.1894273977248799</v>
      </c>
      <c r="EG876" s="165">
        <v>9.8127760312302694</v>
      </c>
      <c r="EH876" s="166">
        <v>1.38105736735833</v>
      </c>
      <c r="EI876" s="165">
        <v>110.32375038680399</v>
      </c>
      <c r="EJ876" s="164">
        <v>0.27454242928452499</v>
      </c>
      <c r="EK876" s="164">
        <v>0.31868131868131799</v>
      </c>
      <c r="EL876" s="283">
        <v>0.484143763</v>
      </c>
      <c r="EM876" s="283">
        <v>0.17124735699999999</v>
      </c>
      <c r="EN876" s="283">
        <v>0.34460887899999998</v>
      </c>
      <c r="EO876" s="283">
        <v>8.4210530000000006E-2</v>
      </c>
      <c r="EP876" s="283">
        <v>0.41684210999999999</v>
      </c>
      <c r="EQ876" s="283">
        <v>0.10475423</v>
      </c>
      <c r="ER876" s="165">
        <v>-0.47518663767742098</v>
      </c>
      <c r="ES876" s="166">
        <v>4.5792954812407896</v>
      </c>
      <c r="ET876" s="166">
        <v>4.1100000000000003</v>
      </c>
      <c r="EU876" s="166">
        <v>4.2107415709680396</v>
      </c>
      <c r="EV876" s="166">
        <v>4.1213570417207199</v>
      </c>
      <c r="EW876" s="166">
        <v>4.1755595101390304</v>
      </c>
      <c r="EX876" s="289">
        <v>1.2471576184034301</v>
      </c>
    </row>
    <row r="877" spans="1:272" ht="13" customHeight="1">
      <c r="A877" s="160" t="s">
        <v>19</v>
      </c>
      <c r="B877" s="160">
        <v>11006</v>
      </c>
      <c r="C877" s="160">
        <v>16561</v>
      </c>
      <c r="D877" s="160">
        <v>596295</v>
      </c>
      <c r="E877" s="160" t="s">
        <v>246</v>
      </c>
      <c r="G877" s="175"/>
      <c r="H877" s="162" t="s">
        <v>1715</v>
      </c>
      <c r="I877" s="162" t="s">
        <v>595</v>
      </c>
      <c r="J877" s="161">
        <v>30</v>
      </c>
      <c r="K877" s="161">
        <v>1</v>
      </c>
      <c r="M877" s="184" t="s">
        <v>46</v>
      </c>
      <c r="Z877" s="163"/>
      <c r="AS877" s="283"/>
      <c r="AT877" s="283"/>
      <c r="AU877" s="283"/>
      <c r="AV877" s="283"/>
      <c r="AW877" s="283"/>
      <c r="AX877" s="283"/>
      <c r="AY877" s="363"/>
      <c r="AZ877" s="283"/>
      <c r="BA877" s="283"/>
      <c r="BB877" s="283"/>
      <c r="BC877" s="283"/>
      <c r="BD877" s="164"/>
      <c r="BE877" s="164"/>
      <c r="BF877" s="164"/>
      <c r="BG877" s="164"/>
      <c r="BH877" s="164"/>
      <c r="BI877" s="164"/>
      <c r="BJ877" s="165"/>
      <c r="BK877" s="164"/>
      <c r="BL877" s="165"/>
      <c r="BM877" s="165"/>
      <c r="BN877" s="165"/>
      <c r="BO877" s="165"/>
      <c r="BP877" s="165"/>
      <c r="BQ877" s="165"/>
      <c r="BR877" s="165"/>
      <c r="BS877" s="289"/>
      <c r="BT877" s="297">
        <v>30</v>
      </c>
      <c r="BU877" s="284">
        <v>165</v>
      </c>
      <c r="BV877" s="298">
        <v>2</v>
      </c>
      <c r="BW877" s="297"/>
      <c r="BX877" s="297"/>
      <c r="BY877" s="297"/>
      <c r="BZ877" s="297"/>
      <c r="CA877" s="284"/>
      <c r="CB877" s="298"/>
      <c r="CC877" s="297"/>
      <c r="CD877" s="284"/>
      <c r="CE877" s="352"/>
      <c r="CF877" s="298"/>
      <c r="CG877" s="297"/>
      <c r="CH877" s="284"/>
      <c r="CI877" s="352"/>
      <c r="CJ877" s="298"/>
      <c r="CK877" s="297"/>
      <c r="CL877" s="284"/>
      <c r="CM877" s="352"/>
      <c r="CN877" s="298"/>
      <c r="CO877" s="297"/>
      <c r="CP877" s="284"/>
      <c r="CQ877" s="352"/>
      <c r="CR877" s="298"/>
      <c r="CS877" s="297"/>
      <c r="CT877" s="284"/>
      <c r="CU877" s="352"/>
      <c r="CV877" s="352"/>
      <c r="CW877" s="298"/>
      <c r="CX877" s="297"/>
      <c r="CY877" s="284"/>
      <c r="CZ877" s="352"/>
      <c r="DA877" s="352"/>
      <c r="DB877" s="298"/>
      <c r="DC877" s="297"/>
      <c r="DD877" s="284"/>
      <c r="DE877" s="352"/>
      <c r="DF877" s="352"/>
      <c r="DG877" s="298"/>
      <c r="DH877" s="297">
        <v>2</v>
      </c>
      <c r="DI877" s="289">
        <v>0</v>
      </c>
      <c r="DJ877" s="163">
        <v>30</v>
      </c>
      <c r="DK877" s="163">
        <v>30</v>
      </c>
      <c r="DL877" s="163">
        <v>0</v>
      </c>
      <c r="DM877" s="163">
        <v>5</v>
      </c>
      <c r="DN877" s="163">
        <v>12</v>
      </c>
      <c r="DO877" s="163">
        <v>0</v>
      </c>
      <c r="DP877" s="165">
        <v>165</v>
      </c>
      <c r="DQ877" s="165">
        <v>165</v>
      </c>
      <c r="DR877" s="165"/>
      <c r="DS877" s="163">
        <v>696</v>
      </c>
      <c r="DT877" s="163">
        <v>178</v>
      </c>
      <c r="DU877" s="163">
        <v>89</v>
      </c>
      <c r="DV877" s="163">
        <v>87</v>
      </c>
      <c r="DW877" s="163">
        <v>30</v>
      </c>
      <c r="DX877" s="163">
        <v>38</v>
      </c>
      <c r="DY877" s="163">
        <v>0</v>
      </c>
      <c r="DZ877" s="163">
        <v>1</v>
      </c>
      <c r="EA877" s="163">
        <v>3</v>
      </c>
      <c r="EB877" s="163">
        <v>0</v>
      </c>
      <c r="EC877" s="163">
        <v>116</v>
      </c>
      <c r="ED877" s="165">
        <v>6.3272727272727201</v>
      </c>
      <c r="EE877" s="165">
        <v>2.0727272727272701</v>
      </c>
      <c r="EF877" s="165">
        <v>1.63636363636363</v>
      </c>
      <c r="EG877" s="165">
        <v>9.7090909090909001</v>
      </c>
      <c r="EH877" s="166">
        <v>1.3090909090909</v>
      </c>
      <c r="EI877" s="165">
        <v>101.64701463113801</v>
      </c>
      <c r="EJ877" s="164">
        <v>0.270928462709284</v>
      </c>
      <c r="EK877" s="164">
        <v>0.28962818003913798</v>
      </c>
      <c r="EL877" s="283">
        <v>0.37988826799999997</v>
      </c>
      <c r="EM877" s="283">
        <v>0.20670390999999999</v>
      </c>
      <c r="EN877" s="283">
        <v>0.41340782100000001</v>
      </c>
      <c r="EO877" s="283">
        <v>9.6118300000000004E-2</v>
      </c>
      <c r="EP877" s="283">
        <v>0.41035120000000003</v>
      </c>
      <c r="EQ877" s="283">
        <v>8.619375E-2</v>
      </c>
      <c r="ER877" s="165">
        <v>0.83008057765716703</v>
      </c>
      <c r="ES877" s="166">
        <v>4.7454545454545398</v>
      </c>
      <c r="ET877" s="166">
        <v>5.13</v>
      </c>
      <c r="EU877" s="166">
        <v>4.8333552996317497</v>
      </c>
      <c r="EV877" s="166">
        <v>4.5041877060225497</v>
      </c>
      <c r="EW877" s="166">
        <v>4.6145241370542598</v>
      </c>
      <c r="EX877" s="289">
        <v>1.22616410255432</v>
      </c>
    </row>
    <row r="878" spans="1:272" ht="13" customHeight="1">
      <c r="A878" s="160" t="s">
        <v>19</v>
      </c>
      <c r="B878" s="160">
        <v>10393</v>
      </c>
      <c r="C878" s="160">
        <v>14857</v>
      </c>
      <c r="D878" s="160">
        <v>573009</v>
      </c>
      <c r="E878" s="160" t="s">
        <v>45</v>
      </c>
      <c r="G878" s="175"/>
      <c r="H878" s="162" t="s">
        <v>1792</v>
      </c>
      <c r="I878" s="162" t="s">
        <v>536</v>
      </c>
      <c r="J878" s="161">
        <v>33</v>
      </c>
      <c r="K878" s="161">
        <v>1</v>
      </c>
      <c r="M878" s="184" t="s">
        <v>46</v>
      </c>
      <c r="Z878" s="163"/>
      <c r="AS878" s="283"/>
      <c r="AT878" s="283"/>
      <c r="AU878" s="283"/>
      <c r="AV878" s="283"/>
      <c r="AW878" s="283"/>
      <c r="AX878" s="283"/>
      <c r="AY878" s="363"/>
      <c r="AZ878" s="283"/>
      <c r="BA878" s="283"/>
      <c r="BB878" s="283"/>
      <c r="BC878" s="283"/>
      <c r="BD878" s="164"/>
      <c r="BE878" s="164"/>
      <c r="BF878" s="164"/>
      <c r="BG878" s="164"/>
      <c r="BH878" s="164"/>
      <c r="BI878" s="164"/>
      <c r="BJ878" s="165"/>
      <c r="BK878" s="164"/>
      <c r="BL878" s="165"/>
      <c r="BM878" s="165"/>
      <c r="BN878" s="165"/>
      <c r="BO878" s="165"/>
      <c r="BP878" s="165"/>
      <c r="BQ878" s="165"/>
      <c r="BR878" s="165"/>
      <c r="BS878" s="289"/>
      <c r="BT878" s="297">
        <v>74</v>
      </c>
      <c r="BU878" s="284">
        <v>59</v>
      </c>
      <c r="BV878" s="298">
        <v>-2</v>
      </c>
      <c r="BW878" s="297"/>
      <c r="BX878" s="297"/>
      <c r="BY878" s="297"/>
      <c r="BZ878" s="297"/>
      <c r="CA878" s="284"/>
      <c r="CB878" s="298"/>
      <c r="CC878" s="297"/>
      <c r="CD878" s="284"/>
      <c r="CE878" s="352"/>
      <c r="CF878" s="298"/>
      <c r="CG878" s="297"/>
      <c r="CH878" s="284"/>
      <c r="CI878" s="352"/>
      <c r="CJ878" s="298"/>
      <c r="CK878" s="297"/>
      <c r="CL878" s="284"/>
      <c r="CM878" s="352"/>
      <c r="CN878" s="298"/>
      <c r="CO878" s="297"/>
      <c r="CP878" s="284"/>
      <c r="CQ878" s="352"/>
      <c r="CR878" s="298"/>
      <c r="CS878" s="297"/>
      <c r="CT878" s="284"/>
      <c r="CU878" s="352"/>
      <c r="CV878" s="352"/>
      <c r="CW878" s="298"/>
      <c r="CX878" s="297"/>
      <c r="CY878" s="284"/>
      <c r="CZ878" s="352"/>
      <c r="DA878" s="352"/>
      <c r="DB878" s="298"/>
      <c r="DC878" s="297"/>
      <c r="DD878" s="284"/>
      <c r="DE878" s="352"/>
      <c r="DF878" s="352"/>
      <c r="DG878" s="298"/>
      <c r="DH878" s="297">
        <v>-2</v>
      </c>
      <c r="DI878" s="289">
        <v>0</v>
      </c>
      <c r="DJ878" s="163">
        <v>75</v>
      </c>
      <c r="DK878" s="163">
        <v>2</v>
      </c>
      <c r="DL878" s="163">
        <v>0</v>
      </c>
      <c r="DM878" s="163">
        <v>6</v>
      </c>
      <c r="DN878" s="163">
        <v>2</v>
      </c>
      <c r="DO878" s="163">
        <v>1</v>
      </c>
      <c r="DP878" s="165">
        <v>59.2</v>
      </c>
      <c r="DQ878" s="165">
        <v>1.20000004768371</v>
      </c>
      <c r="DR878" s="165">
        <v>58</v>
      </c>
      <c r="DS878" s="163">
        <v>243</v>
      </c>
      <c r="DT878" s="163">
        <v>52</v>
      </c>
      <c r="DU878" s="163">
        <v>27</v>
      </c>
      <c r="DV878" s="163">
        <v>26</v>
      </c>
      <c r="DW878" s="163">
        <v>1</v>
      </c>
      <c r="DX878" s="163">
        <v>18</v>
      </c>
      <c r="DY878" s="163">
        <v>7</v>
      </c>
      <c r="DZ878" s="163">
        <v>0</v>
      </c>
      <c r="EA878" s="163">
        <v>3</v>
      </c>
      <c r="EB878" s="163">
        <v>1</v>
      </c>
      <c r="EC878" s="163">
        <v>53</v>
      </c>
      <c r="ED878" s="165">
        <v>7.9944165596712899</v>
      </c>
      <c r="EE878" s="165">
        <v>2.71508486932232</v>
      </c>
      <c r="EF878" s="165">
        <v>0.15083804829568401</v>
      </c>
      <c r="EG878" s="165">
        <v>7.8435785113755996</v>
      </c>
      <c r="EH878" s="166">
        <v>1.1731848200775401</v>
      </c>
      <c r="EI878" s="165">
        <v>91.094311130970596</v>
      </c>
      <c r="EJ878" s="164">
        <v>0.23111111111111099</v>
      </c>
      <c r="EK878" s="164">
        <v>0.29824561403508698</v>
      </c>
      <c r="EL878" s="283">
        <v>0.52976190400000001</v>
      </c>
      <c r="EM878" s="283">
        <v>0.13690476100000001</v>
      </c>
      <c r="EN878" s="283">
        <v>0.33333333300000001</v>
      </c>
      <c r="EO878" s="283">
        <v>7.5581400000000007E-2</v>
      </c>
      <c r="EP878" s="283">
        <v>0.41860465000000002</v>
      </c>
      <c r="EQ878" s="283">
        <v>0.13463750999999999</v>
      </c>
      <c r="ER878" s="165">
        <v>-0.62228630425864495</v>
      </c>
      <c r="ES878" s="166">
        <v>3.9217892556877998</v>
      </c>
      <c r="ET878" s="166">
        <v>3.24</v>
      </c>
      <c r="EU878" s="166">
        <v>2.5130570903504501</v>
      </c>
      <c r="EV878" s="166">
        <v>3.7143629720245701</v>
      </c>
      <c r="EW878" s="166">
        <v>3.6024901900039001</v>
      </c>
      <c r="EX878" s="289">
        <v>1.19715290144085</v>
      </c>
    </row>
    <row r="879" spans="1:272" ht="13" customHeight="1">
      <c r="A879" s="160" t="s">
        <v>19</v>
      </c>
      <c r="C879" s="160">
        <v>16944</v>
      </c>
      <c r="D879" s="160">
        <v>656550</v>
      </c>
      <c r="E879" s="160" t="s">
        <v>555</v>
      </c>
      <c r="G879" s="175"/>
      <c r="H879" s="162" t="s">
        <v>697</v>
      </c>
      <c r="I879" s="162" t="s">
        <v>493</v>
      </c>
      <c r="J879" s="160">
        <v>28</v>
      </c>
      <c r="K879" s="161">
        <v>1</v>
      </c>
      <c r="Z879" s="163"/>
      <c r="AS879" s="283"/>
      <c r="AT879" s="283"/>
      <c r="AU879" s="283"/>
      <c r="AV879" s="283"/>
      <c r="AW879" s="283"/>
      <c r="AX879" s="283"/>
      <c r="AY879" s="363"/>
      <c r="AZ879" s="283"/>
      <c r="BA879" s="283"/>
      <c r="BB879" s="283"/>
      <c r="BC879" s="283"/>
      <c r="BD879" s="164"/>
      <c r="BE879" s="164"/>
      <c r="BF879" s="164"/>
      <c r="BG879" s="164"/>
      <c r="BH879" s="164"/>
      <c r="BI879" s="164"/>
      <c r="BJ879" s="165"/>
      <c r="BK879" s="164"/>
      <c r="BL879" s="165"/>
      <c r="BM879" s="165"/>
      <c r="BN879" s="165"/>
      <c r="BO879" s="165"/>
      <c r="BP879" s="165"/>
      <c r="BQ879" s="165"/>
      <c r="BR879" s="165"/>
      <c r="BS879" s="289"/>
      <c r="BT879" s="297">
        <v>24</v>
      </c>
      <c r="BU879" s="284">
        <v>62.2</v>
      </c>
      <c r="BV879" s="298">
        <v>-1</v>
      </c>
      <c r="BW879" s="297"/>
      <c r="BX879" s="297"/>
      <c r="BY879" s="297"/>
      <c r="BZ879" s="297"/>
      <c r="CA879" s="284"/>
      <c r="CB879" s="298"/>
      <c r="CC879" s="297"/>
      <c r="CD879" s="284"/>
      <c r="CE879" s="352"/>
      <c r="CF879" s="298"/>
      <c r="CG879" s="297"/>
      <c r="CH879" s="284"/>
      <c r="CI879" s="352"/>
      <c r="CJ879" s="298"/>
      <c r="CK879" s="297"/>
      <c r="CL879" s="284"/>
      <c r="CM879" s="352"/>
      <c r="CN879" s="298"/>
      <c r="CO879" s="297"/>
      <c r="CP879" s="284"/>
      <c r="CQ879" s="352"/>
      <c r="CR879" s="298"/>
      <c r="CS879" s="297"/>
      <c r="CT879" s="284"/>
      <c r="CU879" s="352"/>
      <c r="CV879" s="352"/>
      <c r="CW879" s="298"/>
      <c r="CX879" s="297"/>
      <c r="CY879" s="284"/>
      <c r="CZ879" s="352"/>
      <c r="DA879" s="352"/>
      <c r="DB879" s="298"/>
      <c r="DC879" s="297"/>
      <c r="DD879" s="284"/>
      <c r="DE879" s="352"/>
      <c r="DF879" s="352"/>
      <c r="DG879" s="298"/>
      <c r="DH879" s="183">
        <v>-1</v>
      </c>
      <c r="DI879" s="289">
        <v>0</v>
      </c>
      <c r="DJ879" s="163">
        <v>26</v>
      </c>
      <c r="DK879" s="163">
        <v>7</v>
      </c>
      <c r="DL879" s="163">
        <v>0</v>
      </c>
      <c r="DM879" s="163">
        <v>2</v>
      </c>
      <c r="DN879" s="163">
        <v>1</v>
      </c>
      <c r="DO879" s="163">
        <v>0</v>
      </c>
      <c r="DP879" s="165">
        <v>68.099999999999994</v>
      </c>
      <c r="DQ879" s="165">
        <v>33.200000762939403</v>
      </c>
      <c r="DR879" s="165">
        <v>34.200000762939403</v>
      </c>
      <c r="DS879" s="163">
        <v>282</v>
      </c>
      <c r="DT879" s="163">
        <v>66</v>
      </c>
      <c r="DU879" s="163">
        <v>27</v>
      </c>
      <c r="DV879" s="163">
        <v>27</v>
      </c>
      <c r="DW879" s="163">
        <v>7</v>
      </c>
      <c r="DX879" s="163">
        <v>15</v>
      </c>
      <c r="DY879" s="163">
        <v>2</v>
      </c>
      <c r="DZ879" s="163">
        <v>2</v>
      </c>
      <c r="EA879" s="163">
        <v>2</v>
      </c>
      <c r="EB879" s="163">
        <v>0</v>
      </c>
      <c r="EC879" s="163">
        <v>70</v>
      </c>
      <c r="ED879" s="165">
        <v>9.2195128813590301</v>
      </c>
      <c r="EE879" s="165">
        <v>1.97560990314836</v>
      </c>
      <c r="EF879" s="165">
        <v>0.92195128813590299</v>
      </c>
      <c r="EG879" s="165">
        <v>8.6926835738528005</v>
      </c>
      <c r="EH879" s="166">
        <v>1.1853659418890099</v>
      </c>
      <c r="EI879" s="165">
        <v>92.0401390015912</v>
      </c>
      <c r="EJ879" s="164">
        <v>0.24905660377358399</v>
      </c>
      <c r="EK879" s="164">
        <v>0.31382978723404198</v>
      </c>
      <c r="EL879" s="283">
        <v>0.438144329</v>
      </c>
      <c r="EM879" s="283">
        <v>0.175257731</v>
      </c>
      <c r="EN879" s="283">
        <v>0.38659793799999997</v>
      </c>
      <c r="EO879" s="283">
        <v>6.6666669999999997E-2</v>
      </c>
      <c r="EP879" s="283">
        <v>0.38461538000000001</v>
      </c>
      <c r="EQ879" s="283">
        <v>0.1640625</v>
      </c>
      <c r="ER879" s="165">
        <v>-0.627392579944277</v>
      </c>
      <c r="ES879" s="166">
        <v>3.5560978256670501</v>
      </c>
      <c r="ET879" s="166">
        <v>3.44</v>
      </c>
      <c r="EU879" s="166">
        <v>3.1959569278265398</v>
      </c>
      <c r="EV879" s="166">
        <v>3.5238772573820798</v>
      </c>
      <c r="EW879" s="166">
        <v>3.3693068715705699</v>
      </c>
      <c r="EX879" s="289">
        <v>1.17741218209266</v>
      </c>
    </row>
    <row r="880" spans="1:272" ht="13" customHeight="1">
      <c r="A880" s="160" t="s">
        <v>19</v>
      </c>
      <c r="C880" s="160">
        <v>17878</v>
      </c>
      <c r="D880" s="160">
        <v>642701</v>
      </c>
      <c r="E880" s="160" t="s">
        <v>3331</v>
      </c>
      <c r="G880" s="175"/>
      <c r="H880" s="162" t="s">
        <v>191</v>
      </c>
      <c r="I880" s="162" t="s">
        <v>1888</v>
      </c>
      <c r="J880" s="161">
        <v>28</v>
      </c>
      <c r="K880" s="161">
        <v>1</v>
      </c>
      <c r="M880" s="184" t="s">
        <v>837</v>
      </c>
      <c r="Z880" s="163"/>
      <c r="AS880" s="283"/>
      <c r="AT880" s="283"/>
      <c r="AU880" s="283"/>
      <c r="AV880" s="283"/>
      <c r="AW880" s="283"/>
      <c r="AX880" s="283"/>
      <c r="AY880" s="363"/>
      <c r="AZ880" s="283"/>
      <c r="BA880" s="283"/>
      <c r="BB880" s="283"/>
      <c r="BC880" s="283"/>
      <c r="BD880" s="164"/>
      <c r="BE880" s="164"/>
      <c r="BF880" s="164"/>
      <c r="BG880" s="164"/>
      <c r="BH880" s="164"/>
      <c r="BI880" s="164"/>
      <c r="BJ880" s="165"/>
      <c r="BK880" s="164"/>
      <c r="BL880" s="165"/>
      <c r="BM880" s="165"/>
      <c r="BN880" s="165"/>
      <c r="BO880" s="165"/>
      <c r="BP880" s="165"/>
      <c r="BQ880" s="165"/>
      <c r="BR880" s="165"/>
      <c r="BS880" s="289"/>
      <c r="BT880" s="297">
        <v>62</v>
      </c>
      <c r="BU880" s="284">
        <v>71.2</v>
      </c>
      <c r="BV880" s="298">
        <v>0</v>
      </c>
      <c r="BW880" s="297"/>
      <c r="BX880" s="297"/>
      <c r="BY880" s="297"/>
      <c r="BZ880" s="297"/>
      <c r="CA880" s="284"/>
      <c r="CB880" s="298"/>
      <c r="CC880" s="297"/>
      <c r="CD880" s="284"/>
      <c r="CE880" s="352"/>
      <c r="CF880" s="298"/>
      <c r="CG880" s="297"/>
      <c r="CH880" s="284"/>
      <c r="CI880" s="352"/>
      <c r="CJ880" s="298"/>
      <c r="CK880" s="297"/>
      <c r="CL880" s="284"/>
      <c r="CM880" s="352"/>
      <c r="CN880" s="298"/>
      <c r="CO880" s="297"/>
      <c r="CP880" s="284"/>
      <c r="CQ880" s="352"/>
      <c r="CR880" s="298"/>
      <c r="CS880" s="297"/>
      <c r="CT880" s="284"/>
      <c r="CU880" s="352"/>
      <c r="CV880" s="352"/>
      <c r="CW880" s="298"/>
      <c r="CX880" s="297"/>
      <c r="CY880" s="284"/>
      <c r="CZ880" s="352"/>
      <c r="DA880" s="352"/>
      <c r="DB880" s="298"/>
      <c r="DC880" s="297"/>
      <c r="DD880" s="284"/>
      <c r="DE880" s="352"/>
      <c r="DF880" s="352"/>
      <c r="DG880" s="298"/>
      <c r="DH880" s="297">
        <v>0</v>
      </c>
      <c r="DI880" s="289">
        <v>0</v>
      </c>
      <c r="DJ880" s="163">
        <v>62</v>
      </c>
      <c r="DK880" s="163">
        <v>0</v>
      </c>
      <c r="DL880" s="163">
        <v>0</v>
      </c>
      <c r="DM880" s="163">
        <v>3</v>
      </c>
      <c r="DN880" s="163">
        <v>1</v>
      </c>
      <c r="DO880" s="163">
        <v>3</v>
      </c>
      <c r="DP880" s="165">
        <v>71.2</v>
      </c>
      <c r="DQ880" s="165"/>
      <c r="DR880" s="165">
        <v>71.199998855590806</v>
      </c>
      <c r="DS880" s="163">
        <v>287</v>
      </c>
      <c r="DT880" s="163">
        <v>57</v>
      </c>
      <c r="DU880" s="163">
        <v>33</v>
      </c>
      <c r="DV880" s="163">
        <v>31</v>
      </c>
      <c r="DW880" s="163">
        <v>4</v>
      </c>
      <c r="DX880" s="163">
        <v>21</v>
      </c>
      <c r="DY880" s="163">
        <v>0</v>
      </c>
      <c r="DZ880" s="163">
        <v>4</v>
      </c>
      <c r="EA880" s="163">
        <v>1</v>
      </c>
      <c r="EB880" s="163">
        <v>2</v>
      </c>
      <c r="EC880" s="163">
        <v>69</v>
      </c>
      <c r="ED880" s="165">
        <v>8.6651179702456709</v>
      </c>
      <c r="EE880" s="165">
        <v>2.6372098170312901</v>
      </c>
      <c r="EF880" s="165">
        <v>0.50232567943453099</v>
      </c>
      <c r="EG880" s="165">
        <v>7.1581409319420697</v>
      </c>
      <c r="EH880" s="166">
        <v>1.08837230544148</v>
      </c>
      <c r="EI880" s="165">
        <v>85.663537359865899</v>
      </c>
      <c r="EJ880" s="164">
        <v>0.217557251908396</v>
      </c>
      <c r="EK880" s="164">
        <v>0.28042328042328002</v>
      </c>
      <c r="EL880" s="283">
        <v>0.36125654400000001</v>
      </c>
      <c r="EM880" s="283">
        <v>0.22513089</v>
      </c>
      <c r="EN880" s="283">
        <v>0.41361256499999999</v>
      </c>
      <c r="EO880" s="283">
        <v>4.6632119999999999E-2</v>
      </c>
      <c r="EP880" s="283">
        <v>0.32124352</v>
      </c>
      <c r="EQ880" s="283">
        <v>0.12804328000000001</v>
      </c>
      <c r="ER880" s="165">
        <v>0.99146449020900895</v>
      </c>
      <c r="ES880" s="166">
        <v>3.8930240156176201</v>
      </c>
      <c r="ET880" s="166">
        <v>3.24</v>
      </c>
      <c r="EU880" s="166">
        <v>3.0132002309156398</v>
      </c>
      <c r="EV880" s="166">
        <v>3.9544512265185601</v>
      </c>
      <c r="EW880" s="166">
        <v>3.5611447224517798</v>
      </c>
      <c r="EX880" s="289">
        <v>1.17332702875137</v>
      </c>
    </row>
    <row r="881" spans="1:154" ht="13" customHeight="1">
      <c r="A881" s="160" t="s">
        <v>19</v>
      </c>
      <c r="B881" s="160">
        <v>12593</v>
      </c>
      <c r="C881" s="160">
        <v>16990</v>
      </c>
      <c r="D881" s="160">
        <v>621383</v>
      </c>
      <c r="E881" s="160" t="s">
        <v>3331</v>
      </c>
      <c r="G881" s="175"/>
      <c r="H881" s="162" t="s">
        <v>2861</v>
      </c>
      <c r="I881" s="162" t="s">
        <v>502</v>
      </c>
      <c r="J881" s="160">
        <v>32</v>
      </c>
      <c r="K881" s="161">
        <v>1</v>
      </c>
      <c r="M881" s="184" t="s">
        <v>46</v>
      </c>
      <c r="Z881" s="163"/>
      <c r="AS881" s="283"/>
      <c r="AT881" s="283"/>
      <c r="AU881" s="283"/>
      <c r="AV881" s="283"/>
      <c r="AW881" s="283"/>
      <c r="AX881" s="283"/>
      <c r="AY881" s="363"/>
      <c r="AZ881" s="283"/>
      <c r="BA881" s="283"/>
      <c r="BB881" s="283"/>
      <c r="BC881" s="283"/>
      <c r="BD881" s="164"/>
      <c r="BE881" s="164"/>
      <c r="BF881" s="164"/>
      <c r="BG881" s="164"/>
      <c r="BH881" s="164"/>
      <c r="BI881" s="164"/>
      <c r="BJ881" s="165"/>
      <c r="BK881" s="164"/>
      <c r="BL881" s="165"/>
      <c r="BM881" s="165"/>
      <c r="BN881" s="165"/>
      <c r="BO881" s="165"/>
      <c r="BP881" s="165"/>
      <c r="BQ881" s="165"/>
      <c r="BR881" s="165"/>
      <c r="BS881" s="289"/>
      <c r="BT881" s="297">
        <v>62</v>
      </c>
      <c r="BU881" s="284">
        <v>71.099999999999994</v>
      </c>
      <c r="BV881" s="298">
        <v>-2</v>
      </c>
      <c r="BW881" s="297"/>
      <c r="BX881" s="297"/>
      <c r="BY881" s="297"/>
      <c r="BZ881" s="297"/>
      <c r="CA881" s="284"/>
      <c r="CB881" s="298"/>
      <c r="CC881" s="297"/>
      <c r="CD881" s="284"/>
      <c r="CE881" s="352"/>
      <c r="CF881" s="298"/>
      <c r="CG881" s="297"/>
      <c r="CH881" s="284"/>
      <c r="CI881" s="352"/>
      <c r="CJ881" s="298"/>
      <c r="CK881" s="297"/>
      <c r="CL881" s="284"/>
      <c r="CM881" s="352"/>
      <c r="CN881" s="298"/>
      <c r="CO881" s="297"/>
      <c r="CP881" s="284"/>
      <c r="CQ881" s="352"/>
      <c r="CR881" s="298"/>
      <c r="CS881" s="297"/>
      <c r="CT881" s="284"/>
      <c r="CU881" s="352"/>
      <c r="CV881" s="352"/>
      <c r="CW881" s="298"/>
      <c r="CX881" s="297"/>
      <c r="CY881" s="284"/>
      <c r="CZ881" s="352"/>
      <c r="DA881" s="352"/>
      <c r="DB881" s="298"/>
      <c r="DC881" s="297"/>
      <c r="DD881" s="284"/>
      <c r="DE881" s="352"/>
      <c r="DF881" s="352"/>
      <c r="DG881" s="298"/>
      <c r="DH881" s="297">
        <v>-2</v>
      </c>
      <c r="DI881" s="289">
        <v>0</v>
      </c>
      <c r="DJ881" s="163">
        <v>63</v>
      </c>
      <c r="DK881" s="163">
        <v>2</v>
      </c>
      <c r="DL881" s="163">
        <v>0</v>
      </c>
      <c r="DM881" s="163">
        <v>2</v>
      </c>
      <c r="DN881" s="163">
        <v>3</v>
      </c>
      <c r="DO881" s="163">
        <v>2</v>
      </c>
      <c r="DP881" s="165">
        <v>72.099999999999994</v>
      </c>
      <c r="DQ881" s="165">
        <v>3.1999999284744201</v>
      </c>
      <c r="DR881" s="165">
        <v>68.200000762939396</v>
      </c>
      <c r="DS881" s="163">
        <v>311</v>
      </c>
      <c r="DT881" s="163">
        <v>69</v>
      </c>
      <c r="DU881" s="163">
        <v>41</v>
      </c>
      <c r="DV881" s="163">
        <v>32</v>
      </c>
      <c r="DW881" s="163">
        <v>6</v>
      </c>
      <c r="DX881" s="163">
        <v>25</v>
      </c>
      <c r="DY881" s="163">
        <v>2</v>
      </c>
      <c r="DZ881" s="163">
        <v>3</v>
      </c>
      <c r="EA881" s="163">
        <v>0</v>
      </c>
      <c r="EB881" s="163">
        <v>0</v>
      </c>
      <c r="EC881" s="163">
        <v>78</v>
      </c>
      <c r="ED881" s="165">
        <v>9.7050703186789704</v>
      </c>
      <c r="EE881" s="165">
        <v>3.1105994611150498</v>
      </c>
      <c r="EF881" s="165">
        <v>0.74654387066761296</v>
      </c>
      <c r="EG881" s="165">
        <v>8.5852545126775492</v>
      </c>
      <c r="EH881" s="166">
        <v>1.2995393304214</v>
      </c>
      <c r="EI881" s="165">
        <v>102.822375341296</v>
      </c>
      <c r="EJ881" s="164">
        <v>0.243816254416961</v>
      </c>
      <c r="EK881" s="164">
        <v>0.31658291457286403</v>
      </c>
      <c r="EL881" s="283">
        <v>0.49753694500000001</v>
      </c>
      <c r="EM881" s="283">
        <v>0.167487684</v>
      </c>
      <c r="EN881" s="283">
        <v>0.33497536900000002</v>
      </c>
      <c r="EO881" s="283">
        <v>6.341463E-2</v>
      </c>
      <c r="EP881" s="283">
        <v>0.33658536999999999</v>
      </c>
      <c r="EQ881" s="283">
        <v>0.11499147999999999</v>
      </c>
      <c r="ER881" s="165">
        <v>-0.42459203646412302</v>
      </c>
      <c r="ES881" s="166">
        <v>3.98156731022726</v>
      </c>
      <c r="ET881" s="166">
        <v>3.39</v>
      </c>
      <c r="EU881" s="166">
        <v>3.24963795192815</v>
      </c>
      <c r="EV881" s="166">
        <v>3.5928152017617201</v>
      </c>
      <c r="EW881" s="166">
        <v>3.3883603154948001</v>
      </c>
      <c r="EX881" s="289">
        <v>1.1379371900111399</v>
      </c>
    </row>
    <row r="882" spans="1:154" ht="13" customHeight="1">
      <c r="A882" s="160" t="s">
        <v>19</v>
      </c>
      <c r="B882" s="160">
        <v>10269</v>
      </c>
      <c r="C882" s="160">
        <v>13133</v>
      </c>
      <c r="D882" s="160">
        <v>571882</v>
      </c>
      <c r="E882" s="160" t="s">
        <v>2171</v>
      </c>
      <c r="G882" s="175"/>
      <c r="H882" s="162" t="s">
        <v>2232</v>
      </c>
      <c r="I882" s="162" t="s">
        <v>593</v>
      </c>
      <c r="J882" s="161">
        <v>33</v>
      </c>
      <c r="K882" s="161">
        <v>1</v>
      </c>
      <c r="M882" s="184" t="s">
        <v>837</v>
      </c>
      <c r="Z882" s="163"/>
      <c r="AS882" s="283"/>
      <c r="AT882" s="283"/>
      <c r="AU882" s="283"/>
      <c r="AV882" s="283"/>
      <c r="AW882" s="283"/>
      <c r="AX882" s="283"/>
      <c r="AY882" s="363"/>
      <c r="AZ882" s="283"/>
      <c r="BA882" s="283"/>
      <c r="BB882" s="283"/>
      <c r="BC882" s="283"/>
      <c r="BD882" s="164"/>
      <c r="BE882" s="164"/>
      <c r="BF882" s="164"/>
      <c r="BG882" s="164"/>
      <c r="BH882" s="164"/>
      <c r="BI882" s="164"/>
      <c r="BJ882" s="165"/>
      <c r="BK882" s="164"/>
      <c r="BL882" s="165"/>
      <c r="BM882" s="165"/>
      <c r="BN882" s="165"/>
      <c r="BO882" s="165"/>
      <c r="BP882" s="165"/>
      <c r="BQ882" s="165"/>
      <c r="BR882" s="165"/>
      <c r="BS882" s="289"/>
      <c r="BT882" s="297">
        <v>74</v>
      </c>
      <c r="BU882" s="284">
        <v>89.2</v>
      </c>
      <c r="BV882" s="298">
        <v>-1</v>
      </c>
      <c r="BW882" s="297"/>
      <c r="BX882" s="297"/>
      <c r="BY882" s="297"/>
      <c r="BZ882" s="297"/>
      <c r="CA882" s="284"/>
      <c r="CB882" s="298"/>
      <c r="CC882" s="297"/>
      <c r="CD882" s="284"/>
      <c r="CE882" s="352"/>
      <c r="CF882" s="298"/>
      <c r="CG882" s="297"/>
      <c r="CH882" s="284"/>
      <c r="CI882" s="352"/>
      <c r="CJ882" s="298"/>
      <c r="CK882" s="297"/>
      <c r="CL882" s="284"/>
      <c r="CM882" s="352"/>
      <c r="CN882" s="298"/>
      <c r="CO882" s="297"/>
      <c r="CP882" s="284"/>
      <c r="CQ882" s="352"/>
      <c r="CR882" s="298"/>
      <c r="CS882" s="297"/>
      <c r="CT882" s="284"/>
      <c r="CU882" s="352"/>
      <c r="CV882" s="352"/>
      <c r="CW882" s="298"/>
      <c r="CX882" s="297"/>
      <c r="CY882" s="284"/>
      <c r="CZ882" s="352"/>
      <c r="DA882" s="352"/>
      <c r="DB882" s="298"/>
      <c r="DC882" s="297"/>
      <c r="DD882" s="284"/>
      <c r="DE882" s="352"/>
      <c r="DF882" s="352"/>
      <c r="DG882" s="298"/>
      <c r="DH882" s="297">
        <v>-1</v>
      </c>
      <c r="DI882" s="289">
        <v>0</v>
      </c>
      <c r="DJ882" s="163">
        <v>75</v>
      </c>
      <c r="DK882" s="163">
        <v>0</v>
      </c>
      <c r="DL882" s="163">
        <v>0</v>
      </c>
      <c r="DM882" s="163">
        <v>7</v>
      </c>
      <c r="DN882" s="163">
        <v>4</v>
      </c>
      <c r="DO882" s="163">
        <v>1</v>
      </c>
      <c r="DP882" s="165">
        <v>90</v>
      </c>
      <c r="DQ882" s="165"/>
      <c r="DR882" s="165">
        <v>90</v>
      </c>
      <c r="DS882" s="163">
        <v>365</v>
      </c>
      <c r="DT882" s="163">
        <v>82</v>
      </c>
      <c r="DU882" s="163">
        <v>31</v>
      </c>
      <c r="DV882" s="163">
        <v>26</v>
      </c>
      <c r="DW882" s="163">
        <v>7</v>
      </c>
      <c r="DX882" s="163">
        <v>24</v>
      </c>
      <c r="DY882" s="163">
        <v>0</v>
      </c>
      <c r="DZ882" s="163">
        <v>1</v>
      </c>
      <c r="EA882" s="163">
        <v>6</v>
      </c>
      <c r="EB882" s="163">
        <v>0</v>
      </c>
      <c r="EC882" s="163">
        <v>76</v>
      </c>
      <c r="ED882" s="165">
        <v>7.60000128852018</v>
      </c>
      <c r="EE882" s="165">
        <v>2.4000004069011101</v>
      </c>
      <c r="EF882" s="165">
        <v>0.70000011867948997</v>
      </c>
      <c r="EG882" s="165">
        <v>8.2000013902454594</v>
      </c>
      <c r="EH882" s="166">
        <v>1.17777797746073</v>
      </c>
      <c r="EI882" s="165">
        <v>91.450956137432101</v>
      </c>
      <c r="EJ882" s="164">
        <v>0.24117647058823499</v>
      </c>
      <c r="EK882" s="164">
        <v>0.29182879377431897</v>
      </c>
      <c r="EL882" s="283">
        <v>0.48473282400000001</v>
      </c>
      <c r="EM882" s="283">
        <v>0.23664122100000001</v>
      </c>
      <c r="EN882" s="283">
        <v>0.27862595400000001</v>
      </c>
      <c r="EO882" s="283">
        <v>3.7878790000000002E-2</v>
      </c>
      <c r="EP882" s="283">
        <v>0.35227272999999998</v>
      </c>
      <c r="EQ882" s="283">
        <v>0.13202042</v>
      </c>
      <c r="ER882" s="165">
        <v>-0.39187458985635498</v>
      </c>
      <c r="ES882" s="166">
        <v>2.6000004408095299</v>
      </c>
      <c r="ET882" s="166">
        <v>3.62</v>
      </c>
      <c r="EU882" s="166">
        <v>3.32224421489386</v>
      </c>
      <c r="EV882" s="166">
        <v>3.5376184423486601</v>
      </c>
      <c r="EW882" s="166">
        <v>3.5783313160337502</v>
      </c>
      <c r="EX882" s="289">
        <v>1.1291435956954901</v>
      </c>
    </row>
    <row r="883" spans="1:154" ht="13" customHeight="1">
      <c r="A883" s="160" t="s">
        <v>19</v>
      </c>
      <c r="C883" s="160">
        <v>20039</v>
      </c>
      <c r="D883" s="160">
        <v>670970</v>
      </c>
      <c r="E883" s="160" t="s">
        <v>2172</v>
      </c>
      <c r="G883" s="175"/>
      <c r="H883" s="162" t="s">
        <v>1825</v>
      </c>
      <c r="I883" s="162" t="s">
        <v>550</v>
      </c>
      <c r="J883" s="161">
        <v>25</v>
      </c>
      <c r="K883" s="161">
        <v>1</v>
      </c>
      <c r="M883" s="184" t="s">
        <v>46</v>
      </c>
      <c r="Z883" s="163"/>
      <c r="AS883" s="283"/>
      <c r="AT883" s="283"/>
      <c r="AU883" s="283"/>
      <c r="AV883" s="283"/>
      <c r="AW883" s="283"/>
      <c r="AX883" s="283"/>
      <c r="AY883" s="363"/>
      <c r="AZ883" s="283"/>
      <c r="BA883" s="283"/>
      <c r="BB883" s="283"/>
      <c r="BC883" s="283"/>
      <c r="BD883" s="164"/>
      <c r="BE883" s="164"/>
      <c r="BF883" s="164"/>
      <c r="BG883" s="164"/>
      <c r="BH883" s="164"/>
      <c r="BI883" s="164"/>
      <c r="BJ883" s="165"/>
      <c r="BK883" s="164"/>
      <c r="BL883" s="165"/>
      <c r="BM883" s="165"/>
      <c r="BN883" s="165"/>
      <c r="BO883" s="165"/>
      <c r="BP883" s="165"/>
      <c r="BQ883" s="165"/>
      <c r="BR883" s="165"/>
      <c r="BS883" s="289"/>
      <c r="BT883" s="297">
        <v>60</v>
      </c>
      <c r="BU883" s="284">
        <v>63.2</v>
      </c>
      <c r="BV883" s="298">
        <v>-3</v>
      </c>
      <c r="BW883" s="297"/>
      <c r="BX883" s="297"/>
      <c r="BY883" s="297"/>
      <c r="BZ883" s="297"/>
      <c r="CA883" s="284"/>
      <c r="CB883" s="298"/>
      <c r="CC883" s="297"/>
      <c r="CD883" s="284"/>
      <c r="CE883" s="352"/>
      <c r="CF883" s="298"/>
      <c r="CG883" s="297"/>
      <c r="CH883" s="284"/>
      <c r="CI883" s="352"/>
      <c r="CJ883" s="298"/>
      <c r="CK883" s="297"/>
      <c r="CL883" s="284"/>
      <c r="CM883" s="352"/>
      <c r="CN883" s="298"/>
      <c r="CO883" s="297"/>
      <c r="CP883" s="284"/>
      <c r="CQ883" s="352"/>
      <c r="CR883" s="298"/>
      <c r="CS883" s="297"/>
      <c r="CT883" s="284"/>
      <c r="CU883" s="352"/>
      <c r="CV883" s="352"/>
      <c r="CW883" s="298"/>
      <c r="CX883" s="297"/>
      <c r="CY883" s="284"/>
      <c r="CZ883" s="352"/>
      <c r="DA883" s="352"/>
      <c r="DB883" s="298"/>
      <c r="DC883" s="297"/>
      <c r="DD883" s="284"/>
      <c r="DE883" s="352"/>
      <c r="DF883" s="352"/>
      <c r="DG883" s="298"/>
      <c r="DH883" s="297">
        <v>-3</v>
      </c>
      <c r="DI883" s="289">
        <v>0</v>
      </c>
      <c r="DJ883" s="163">
        <v>60</v>
      </c>
      <c r="DK883" s="163">
        <v>0</v>
      </c>
      <c r="DL883" s="163">
        <v>0</v>
      </c>
      <c r="DM883" s="163">
        <v>3</v>
      </c>
      <c r="DN883" s="163">
        <v>2</v>
      </c>
      <c r="DO883" s="163">
        <v>2</v>
      </c>
      <c r="DP883" s="165">
        <v>63.2</v>
      </c>
      <c r="DQ883" s="165"/>
      <c r="DR883" s="165">
        <v>63.200000762939403</v>
      </c>
      <c r="DS883" s="163">
        <v>272</v>
      </c>
      <c r="DT883" s="163">
        <v>63</v>
      </c>
      <c r="DU883" s="163">
        <v>24</v>
      </c>
      <c r="DV883" s="163">
        <v>20</v>
      </c>
      <c r="DW883" s="163">
        <v>4</v>
      </c>
      <c r="DX883" s="163">
        <v>21</v>
      </c>
      <c r="DY883" s="163">
        <v>2</v>
      </c>
      <c r="DZ883" s="163">
        <v>1</v>
      </c>
      <c r="EA883" s="163">
        <v>7</v>
      </c>
      <c r="EB883" s="163">
        <v>1</v>
      </c>
      <c r="EC883" s="163">
        <v>71</v>
      </c>
      <c r="ED883" s="165">
        <v>10.0366520210211</v>
      </c>
      <c r="EE883" s="165">
        <v>2.9685872174851302</v>
      </c>
      <c r="EF883" s="165">
        <v>0.56544518428288304</v>
      </c>
      <c r="EG883" s="165">
        <v>8.9057616524554106</v>
      </c>
      <c r="EH883" s="166">
        <v>1.3193720966600599</v>
      </c>
      <c r="EI883" s="165">
        <v>102.445318260023</v>
      </c>
      <c r="EJ883" s="164">
        <v>0.252</v>
      </c>
      <c r="EK883" s="164">
        <v>0.33714285714285702</v>
      </c>
      <c r="EL883" s="283">
        <v>0.51412429299999995</v>
      </c>
      <c r="EM883" s="283">
        <v>0.16384180700000001</v>
      </c>
      <c r="EN883" s="283">
        <v>0.32203389799999999</v>
      </c>
      <c r="EO883" s="283">
        <v>8.3798880000000006E-2</v>
      </c>
      <c r="EP883" s="283">
        <v>0.31843575000000002</v>
      </c>
      <c r="EQ883" s="283">
        <v>0.13157895</v>
      </c>
      <c r="ER883" s="165">
        <v>0.74385298474000106</v>
      </c>
      <c r="ES883" s="166">
        <v>2.82722592141441</v>
      </c>
      <c r="ET883" s="166">
        <v>3.32</v>
      </c>
      <c r="EU883" s="166">
        <v>2.7897251767764901</v>
      </c>
      <c r="EV883" s="166">
        <v>3.3267409475707401</v>
      </c>
      <c r="EW883" s="166">
        <v>3.1923982970031899</v>
      </c>
      <c r="EX883" s="289">
        <v>1.12721920013427</v>
      </c>
    </row>
    <row r="884" spans="1:154" ht="13" customHeight="1">
      <c r="A884" s="160" t="s">
        <v>19</v>
      </c>
      <c r="B884" s="160">
        <v>12256</v>
      </c>
      <c r="C884" s="160">
        <v>24975</v>
      </c>
      <c r="D884" s="160">
        <v>681867</v>
      </c>
      <c r="E884" s="160" t="s">
        <v>609</v>
      </c>
      <c r="G884" s="175"/>
      <c r="H884" s="162" t="s">
        <v>2527</v>
      </c>
      <c r="I884" s="162" t="s">
        <v>1107</v>
      </c>
      <c r="J884" s="161">
        <v>27</v>
      </c>
      <c r="K884" s="161">
        <v>1</v>
      </c>
      <c r="M884" s="184" t="s">
        <v>837</v>
      </c>
      <c r="Z884" s="163"/>
      <c r="AS884" s="283"/>
      <c r="AT884" s="283"/>
      <c r="AU884" s="283"/>
      <c r="AV884" s="283"/>
      <c r="AW884" s="283"/>
      <c r="AX884" s="283"/>
      <c r="AY884" s="363"/>
      <c r="AZ884" s="283"/>
      <c r="BA884" s="283"/>
      <c r="BB884" s="283"/>
      <c r="BC884" s="283"/>
      <c r="BD884" s="164"/>
      <c r="BE884" s="164"/>
      <c r="BF884" s="164"/>
      <c r="BG884" s="164"/>
      <c r="BH884" s="164"/>
      <c r="BI884" s="164"/>
      <c r="BJ884" s="165"/>
      <c r="BK884" s="164"/>
      <c r="BL884" s="165"/>
      <c r="BM884" s="165"/>
      <c r="BN884" s="165"/>
      <c r="BO884" s="165"/>
      <c r="BP884" s="165"/>
      <c r="BQ884" s="165"/>
      <c r="BR884" s="165"/>
      <c r="BS884" s="289"/>
      <c r="BT884" s="297">
        <v>26</v>
      </c>
      <c r="BU884" s="284">
        <v>99.1</v>
      </c>
      <c r="BV884" s="298">
        <v>0</v>
      </c>
      <c r="BW884" s="297"/>
      <c r="BX884" s="297"/>
      <c r="BY884" s="297"/>
      <c r="BZ884" s="297"/>
      <c r="CA884" s="284"/>
      <c r="CB884" s="298"/>
      <c r="CC884" s="297"/>
      <c r="CD884" s="284"/>
      <c r="CE884" s="352"/>
      <c r="CF884" s="298"/>
      <c r="CG884" s="297"/>
      <c r="CH884" s="284"/>
      <c r="CI884" s="352"/>
      <c r="CJ884" s="298"/>
      <c r="CK884" s="297"/>
      <c r="CL884" s="284"/>
      <c r="CM884" s="352"/>
      <c r="CN884" s="298"/>
      <c r="CO884" s="297"/>
      <c r="CP884" s="284"/>
      <c r="CQ884" s="352"/>
      <c r="CR884" s="298"/>
      <c r="CS884" s="297"/>
      <c r="CT884" s="284"/>
      <c r="CU884" s="352"/>
      <c r="CV884" s="352"/>
      <c r="CW884" s="298"/>
      <c r="CX884" s="297"/>
      <c r="CY884" s="284"/>
      <c r="CZ884" s="352"/>
      <c r="DA884" s="352"/>
      <c r="DB884" s="298"/>
      <c r="DC884" s="297"/>
      <c r="DD884" s="284"/>
      <c r="DE884" s="352"/>
      <c r="DF884" s="352"/>
      <c r="DG884" s="298"/>
      <c r="DH884" s="297">
        <v>0</v>
      </c>
      <c r="DI884" s="289">
        <v>0</v>
      </c>
      <c r="DJ884" s="163">
        <v>26</v>
      </c>
      <c r="DK884" s="163">
        <v>18</v>
      </c>
      <c r="DL884" s="163">
        <v>0</v>
      </c>
      <c r="DM884" s="163">
        <v>6</v>
      </c>
      <c r="DN884" s="163">
        <v>5</v>
      </c>
      <c r="DO884" s="163">
        <v>0</v>
      </c>
      <c r="DP884" s="165">
        <v>99.1</v>
      </c>
      <c r="DQ884" s="165">
        <v>85</v>
      </c>
      <c r="DR884" s="165">
        <v>14.1000003814697</v>
      </c>
      <c r="DS884" s="163">
        <v>424</v>
      </c>
      <c r="DT884" s="163">
        <v>103</v>
      </c>
      <c r="DU884" s="163">
        <v>52</v>
      </c>
      <c r="DV884" s="163">
        <v>45</v>
      </c>
      <c r="DW884" s="163">
        <v>10</v>
      </c>
      <c r="DX884" s="163">
        <v>31</v>
      </c>
      <c r="DY884" s="163">
        <v>0</v>
      </c>
      <c r="DZ884" s="163">
        <v>7</v>
      </c>
      <c r="EA884" s="163">
        <v>2</v>
      </c>
      <c r="EB884" s="163">
        <v>0</v>
      </c>
      <c r="EC884" s="163">
        <v>73</v>
      </c>
      <c r="ED884" s="165">
        <v>6.6140940443985397</v>
      </c>
      <c r="EE884" s="165">
        <v>2.8087248681692398</v>
      </c>
      <c r="EF884" s="165">
        <v>0.90604028005459503</v>
      </c>
      <c r="EG884" s="165">
        <v>9.3322148845623296</v>
      </c>
      <c r="EH884" s="166">
        <v>1.34899330585906</v>
      </c>
      <c r="EI884" s="165">
        <v>107.762359672095</v>
      </c>
      <c r="EJ884" s="164">
        <v>0.26683937823834197</v>
      </c>
      <c r="EK884" s="164">
        <v>0.30693069306930598</v>
      </c>
      <c r="EL884" s="283">
        <v>0.50320512799999995</v>
      </c>
      <c r="EM884" s="283">
        <v>0.16346153799999999</v>
      </c>
      <c r="EN884" s="283">
        <v>0.33333333300000001</v>
      </c>
      <c r="EO884" s="283">
        <v>7.0287539999999996E-2</v>
      </c>
      <c r="EP884" s="283">
        <v>0.37380192000000001</v>
      </c>
      <c r="EQ884" s="283">
        <v>6.7729079999999997E-2</v>
      </c>
      <c r="ER884" s="165">
        <v>-0.35929643313765097</v>
      </c>
      <c r="ES884" s="166">
        <v>4.0771812602456698</v>
      </c>
      <c r="ET884" s="166">
        <v>4.3099999999999996</v>
      </c>
      <c r="EU884" s="166">
        <v>4.1532658268023104</v>
      </c>
      <c r="EV884" s="166">
        <v>4.4276846627868496</v>
      </c>
      <c r="EW884" s="166">
        <v>4.4533071841621901</v>
      </c>
      <c r="EX884" s="289">
        <v>1.1197260394692401</v>
      </c>
    </row>
    <row r="885" spans="1:154" ht="13" customHeight="1">
      <c r="A885" s="160" t="s">
        <v>19</v>
      </c>
      <c r="C885" s="160">
        <v>31730</v>
      </c>
      <c r="D885" s="160">
        <v>686563</v>
      </c>
      <c r="E885" s="160" t="s">
        <v>164</v>
      </c>
      <c r="G885" s="175"/>
      <c r="H885" s="162" t="s">
        <v>4116</v>
      </c>
      <c r="I885" s="162" t="s">
        <v>616</v>
      </c>
      <c r="J885" s="160">
        <v>23</v>
      </c>
      <c r="K885" s="161">
        <v>1</v>
      </c>
      <c r="Z885" s="163"/>
      <c r="AS885" s="283"/>
      <c r="AT885" s="283"/>
      <c r="AU885" s="283"/>
      <c r="AV885" s="283"/>
      <c r="AW885" s="283"/>
      <c r="AX885" s="283"/>
      <c r="AY885" s="363"/>
      <c r="AZ885" s="283"/>
      <c r="BA885" s="283"/>
      <c r="BB885" s="283"/>
      <c r="BC885" s="283"/>
      <c r="BD885" s="164"/>
      <c r="BE885" s="164"/>
      <c r="BF885" s="164"/>
      <c r="BG885" s="164"/>
      <c r="BH885" s="164"/>
      <c r="BI885" s="164"/>
      <c r="BJ885" s="165"/>
      <c r="BK885" s="164"/>
      <c r="BL885" s="165"/>
      <c r="BM885" s="165"/>
      <c r="BN885" s="165"/>
      <c r="BO885" s="165"/>
      <c r="BP885" s="165"/>
      <c r="BQ885" s="165"/>
      <c r="BR885" s="165"/>
      <c r="BS885" s="289"/>
      <c r="BT885" s="297">
        <v>22</v>
      </c>
      <c r="BU885" s="284">
        <v>119.1</v>
      </c>
      <c r="BV885" s="298">
        <v>3</v>
      </c>
      <c r="BW885" s="297"/>
      <c r="BX885" s="297"/>
      <c r="BY885" s="297"/>
      <c r="BZ885" s="297"/>
      <c r="CA885" s="284"/>
      <c r="CB885" s="298"/>
      <c r="CC885" s="297"/>
      <c r="CD885" s="284"/>
      <c r="CE885" s="352"/>
      <c r="CF885" s="298"/>
      <c r="CG885" s="297"/>
      <c r="CH885" s="284"/>
      <c r="CI885" s="352"/>
      <c r="CJ885" s="298"/>
      <c r="CK885" s="297"/>
      <c r="CL885" s="284"/>
      <c r="CM885" s="352"/>
      <c r="CN885" s="298"/>
      <c r="CO885" s="297"/>
      <c r="CP885" s="284"/>
      <c r="CQ885" s="352"/>
      <c r="CR885" s="298"/>
      <c r="CS885" s="297"/>
      <c r="CT885" s="284"/>
      <c r="CU885" s="352"/>
      <c r="CV885" s="352"/>
      <c r="CW885" s="298"/>
      <c r="CX885" s="297"/>
      <c r="CY885" s="284"/>
      <c r="CZ885" s="352"/>
      <c r="DA885" s="352"/>
      <c r="DB885" s="298"/>
      <c r="DC885" s="297"/>
      <c r="DD885" s="284"/>
      <c r="DE885" s="352"/>
      <c r="DF885" s="352"/>
      <c r="DG885" s="298"/>
      <c r="DH885" s="183">
        <v>3</v>
      </c>
      <c r="DI885" s="289">
        <v>0</v>
      </c>
      <c r="DJ885" s="163">
        <v>23</v>
      </c>
      <c r="DK885" s="163">
        <v>21</v>
      </c>
      <c r="DL885" s="163">
        <v>0</v>
      </c>
      <c r="DM885" s="163">
        <v>5</v>
      </c>
      <c r="DN885" s="163">
        <v>10</v>
      </c>
      <c r="DO885" s="163">
        <v>1</v>
      </c>
      <c r="DP885" s="165">
        <v>124.1</v>
      </c>
      <c r="DQ885" s="165">
        <v>115.09999847412099</v>
      </c>
      <c r="DR885" s="165">
        <v>9</v>
      </c>
      <c r="DS885" s="163">
        <v>522</v>
      </c>
      <c r="DT885" s="163">
        <v>125</v>
      </c>
      <c r="DU885" s="163">
        <v>65</v>
      </c>
      <c r="DV885" s="163">
        <v>62</v>
      </c>
      <c r="DW885" s="163">
        <v>18</v>
      </c>
      <c r="DX885" s="163">
        <v>40</v>
      </c>
      <c r="DY885" s="163">
        <v>0</v>
      </c>
      <c r="DZ885" s="163">
        <v>4</v>
      </c>
      <c r="EA885" s="163">
        <v>2</v>
      </c>
      <c r="EB885" s="163">
        <v>1</v>
      </c>
      <c r="EC885" s="163">
        <v>91</v>
      </c>
      <c r="ED885" s="165">
        <v>6.5871316367604598</v>
      </c>
      <c r="EE885" s="165">
        <v>2.8954424776968999</v>
      </c>
      <c r="EF885" s="165">
        <v>1.3029491149636001</v>
      </c>
      <c r="EG885" s="165">
        <v>9.0482577428028304</v>
      </c>
      <c r="EH885" s="166">
        <v>1.3270778022777401</v>
      </c>
      <c r="EI885" s="165">
        <v>106.01167168197099</v>
      </c>
      <c r="EJ885" s="164">
        <v>0.26150627615062699</v>
      </c>
      <c r="EK885" s="164">
        <v>0.28997289972899698</v>
      </c>
      <c r="EL885" s="283">
        <v>0.38082901499999999</v>
      </c>
      <c r="EM885" s="283">
        <v>0.22279792700000001</v>
      </c>
      <c r="EN885" s="283">
        <v>0.396373056</v>
      </c>
      <c r="EO885" s="283">
        <v>7.235142E-2</v>
      </c>
      <c r="EP885" s="283">
        <v>0.35917313000000001</v>
      </c>
      <c r="EQ885" s="283">
        <v>9.0685070000000007E-2</v>
      </c>
      <c r="ER885" s="165">
        <v>0.53614533269973697</v>
      </c>
      <c r="ES885" s="166">
        <v>4.4879358404302003</v>
      </c>
      <c r="ET885" s="166">
        <v>4.37</v>
      </c>
      <c r="EU885" s="166">
        <v>4.64658145489906</v>
      </c>
      <c r="EV885" s="166">
        <v>4.6252845950805099</v>
      </c>
      <c r="EW885" s="166">
        <v>4.7172967438999196</v>
      </c>
      <c r="EX885" s="289">
        <v>1.09581094980239</v>
      </c>
    </row>
    <row r="886" spans="1:154" ht="13" customHeight="1">
      <c r="A886" s="160" t="s">
        <v>19</v>
      </c>
      <c r="B886" s="160">
        <v>11920</v>
      </c>
      <c r="C886" s="160">
        <v>25007</v>
      </c>
      <c r="D886" s="160">
        <v>681911</v>
      </c>
      <c r="E886" s="160" t="s">
        <v>15</v>
      </c>
      <c r="G886" s="175"/>
      <c r="H886" s="162" t="s">
        <v>1933</v>
      </c>
      <c r="I886" s="162" t="s">
        <v>277</v>
      </c>
      <c r="J886" s="161">
        <v>28</v>
      </c>
      <c r="K886" s="161">
        <v>1</v>
      </c>
      <c r="M886" s="184" t="s">
        <v>46</v>
      </c>
      <c r="Z886" s="163"/>
      <c r="AS886" s="283"/>
      <c r="AT886" s="283"/>
      <c r="AU886" s="283"/>
      <c r="AV886" s="283"/>
      <c r="AW886" s="283"/>
      <c r="AX886" s="283"/>
      <c r="AY886" s="363"/>
      <c r="AZ886" s="283"/>
      <c r="BA886" s="283"/>
      <c r="BB886" s="283"/>
      <c r="BC886" s="283"/>
      <c r="BD886" s="164"/>
      <c r="BE886" s="164"/>
      <c r="BF886" s="164"/>
      <c r="BG886" s="164"/>
      <c r="BH886" s="164"/>
      <c r="BI886" s="164"/>
      <c r="BJ886" s="165"/>
      <c r="BK886" s="164"/>
      <c r="BL886" s="165"/>
      <c r="BM886" s="165"/>
      <c r="BN886" s="165"/>
      <c r="BO886" s="165"/>
      <c r="BP886" s="165"/>
      <c r="BQ886" s="165"/>
      <c r="BR886" s="165"/>
      <c r="BS886" s="289"/>
      <c r="BT886" s="297">
        <v>66</v>
      </c>
      <c r="BU886" s="284">
        <v>65.099999999999994</v>
      </c>
      <c r="BV886" s="298">
        <v>1</v>
      </c>
      <c r="BW886" s="297"/>
      <c r="BX886" s="297"/>
      <c r="BY886" s="297"/>
      <c r="BZ886" s="297"/>
      <c r="CA886" s="284"/>
      <c r="CB886" s="298"/>
      <c r="CC886" s="297"/>
      <c r="CD886" s="284"/>
      <c r="CE886" s="352"/>
      <c r="CF886" s="298"/>
      <c r="CG886" s="297"/>
      <c r="CH886" s="284"/>
      <c r="CI886" s="352"/>
      <c r="CJ886" s="298"/>
      <c r="CK886" s="297"/>
      <c r="CL886" s="284"/>
      <c r="CM886" s="352"/>
      <c r="CN886" s="298"/>
      <c r="CO886" s="297"/>
      <c r="CP886" s="284"/>
      <c r="CQ886" s="352"/>
      <c r="CR886" s="298"/>
      <c r="CS886" s="297"/>
      <c r="CT886" s="284"/>
      <c r="CU886" s="352"/>
      <c r="CV886" s="352"/>
      <c r="CW886" s="298"/>
      <c r="CX886" s="297"/>
      <c r="CY886" s="284"/>
      <c r="CZ886" s="352"/>
      <c r="DA886" s="352"/>
      <c r="DB886" s="298"/>
      <c r="DC886" s="297"/>
      <c r="DD886" s="284"/>
      <c r="DE886" s="352"/>
      <c r="DF886" s="352"/>
      <c r="DG886" s="298"/>
      <c r="DH886" s="297">
        <v>1</v>
      </c>
      <c r="DI886" s="289">
        <v>0</v>
      </c>
      <c r="DJ886" s="163">
        <v>67</v>
      </c>
      <c r="DK886" s="163">
        <v>0</v>
      </c>
      <c r="DL886" s="163">
        <v>0</v>
      </c>
      <c r="DM886" s="163">
        <v>5</v>
      </c>
      <c r="DN886" s="163">
        <v>4</v>
      </c>
      <c r="DO886" s="163">
        <v>5</v>
      </c>
      <c r="DP886" s="165">
        <v>66.099999999999994</v>
      </c>
      <c r="DQ886" s="165"/>
      <c r="DR886" s="165">
        <v>66.099998474121094</v>
      </c>
      <c r="DS886" s="163">
        <v>263</v>
      </c>
      <c r="DT886" s="163">
        <v>33</v>
      </c>
      <c r="DU886" s="163">
        <v>19</v>
      </c>
      <c r="DV886" s="163">
        <v>13</v>
      </c>
      <c r="DW886" s="163">
        <v>7</v>
      </c>
      <c r="DX886" s="163">
        <v>33</v>
      </c>
      <c r="DY886" s="163">
        <v>3</v>
      </c>
      <c r="DZ886" s="163">
        <v>1</v>
      </c>
      <c r="EA886" s="163">
        <v>2</v>
      </c>
      <c r="EB886" s="163">
        <v>0</v>
      </c>
      <c r="EC886" s="163">
        <v>87</v>
      </c>
      <c r="ED886" s="165">
        <v>11.8040223632548</v>
      </c>
      <c r="EE886" s="165">
        <v>4.4773877929587398</v>
      </c>
      <c r="EF886" s="165">
        <v>0.94974892577912695</v>
      </c>
      <c r="EG886" s="165">
        <v>4.4773877929587398</v>
      </c>
      <c r="EH886" s="166">
        <v>0.994975065101942</v>
      </c>
      <c r="EI886" s="165">
        <v>77.256853819471502</v>
      </c>
      <c r="EJ886" s="164">
        <v>0.14410480349344901</v>
      </c>
      <c r="EK886" s="164">
        <v>0.19259259259259201</v>
      </c>
      <c r="EL886" s="283">
        <v>0.22058823499999999</v>
      </c>
      <c r="EM886" s="283">
        <v>0.132352941</v>
      </c>
      <c r="EN886" s="283">
        <v>0.64705882299999995</v>
      </c>
      <c r="EO886" s="283">
        <v>0.11971830999999999</v>
      </c>
      <c r="EP886" s="283">
        <v>0.34507041999999999</v>
      </c>
      <c r="EQ886" s="283">
        <v>0.12859712000000001</v>
      </c>
      <c r="ER886" s="165">
        <v>-0.47858562074195299</v>
      </c>
      <c r="ES886" s="166">
        <v>1.7638194335898001</v>
      </c>
      <c r="ET886" s="166">
        <v>2.81</v>
      </c>
      <c r="EU886" s="166">
        <v>3.4531208486762499</v>
      </c>
      <c r="EV886" s="166">
        <v>4.0872705384032804</v>
      </c>
      <c r="EW886" s="166">
        <v>3.4621210971908898</v>
      </c>
      <c r="EX886" s="289">
        <v>1.07615602016448</v>
      </c>
    </row>
    <row r="887" spans="1:154" ht="13" customHeight="1">
      <c r="A887" s="160" t="s">
        <v>19</v>
      </c>
      <c r="C887" s="160">
        <v>30056</v>
      </c>
      <c r="D887" s="160">
        <v>701581</v>
      </c>
      <c r="E887" s="160" t="s">
        <v>567</v>
      </c>
      <c r="G887" s="175"/>
      <c r="H887" s="162" t="s">
        <v>2888</v>
      </c>
      <c r="I887" s="162" t="s">
        <v>617</v>
      </c>
      <c r="J887" s="160">
        <v>24</v>
      </c>
      <c r="K887" s="161">
        <v>1</v>
      </c>
      <c r="Z887" s="163"/>
      <c r="AS887" s="283"/>
      <c r="AT887" s="283"/>
      <c r="AU887" s="283"/>
      <c r="AV887" s="283"/>
      <c r="AW887" s="283"/>
      <c r="AX887" s="283"/>
      <c r="AY887" s="363"/>
      <c r="AZ887" s="283"/>
      <c r="BA887" s="283"/>
      <c r="BB887" s="283"/>
      <c r="BC887" s="283"/>
      <c r="BD887" s="164"/>
      <c r="BE887" s="164"/>
      <c r="BF887" s="164"/>
      <c r="BG887" s="164"/>
      <c r="BH887" s="164"/>
      <c r="BI887" s="164"/>
      <c r="BJ887" s="165"/>
      <c r="BK887" s="164"/>
      <c r="BL887" s="165"/>
      <c r="BM887" s="165"/>
      <c r="BN887" s="165"/>
      <c r="BO887" s="165"/>
      <c r="BP887" s="165"/>
      <c r="BQ887" s="165"/>
      <c r="BR887" s="165"/>
      <c r="BS887" s="289"/>
      <c r="BT887" s="297">
        <v>14</v>
      </c>
      <c r="BU887" s="284">
        <v>64.099999999999994</v>
      </c>
      <c r="BV887" s="298">
        <v>-1</v>
      </c>
      <c r="BW887" s="297"/>
      <c r="BX887" s="297"/>
      <c r="BY887" s="297"/>
      <c r="BZ887" s="297"/>
      <c r="CA887" s="284"/>
      <c r="CB887" s="298"/>
      <c r="CC887" s="297"/>
      <c r="CD887" s="284"/>
      <c r="CE887" s="352"/>
      <c r="CF887" s="298"/>
      <c r="CG887" s="297"/>
      <c r="CH887" s="284"/>
      <c r="CI887" s="352"/>
      <c r="CJ887" s="298"/>
      <c r="CK887" s="297"/>
      <c r="CL887" s="284"/>
      <c r="CM887" s="352"/>
      <c r="CN887" s="298"/>
      <c r="CO887" s="297"/>
      <c r="CP887" s="284"/>
      <c r="CQ887" s="352"/>
      <c r="CR887" s="298"/>
      <c r="CS887" s="297"/>
      <c r="CT887" s="284"/>
      <c r="CU887" s="352"/>
      <c r="CV887" s="352"/>
      <c r="CW887" s="298"/>
      <c r="CX887" s="297"/>
      <c r="CY887" s="284"/>
      <c r="CZ887" s="352"/>
      <c r="DA887" s="352"/>
      <c r="DB887" s="298"/>
      <c r="DC887" s="297"/>
      <c r="DD887" s="284"/>
      <c r="DE887" s="352"/>
      <c r="DF887" s="352"/>
      <c r="DG887" s="298"/>
      <c r="DH887" s="183">
        <v>-1</v>
      </c>
      <c r="DI887" s="289">
        <v>0</v>
      </c>
      <c r="DJ887" s="163">
        <v>14</v>
      </c>
      <c r="DK887" s="163">
        <v>13</v>
      </c>
      <c r="DL887" s="163">
        <v>0</v>
      </c>
      <c r="DM887" s="163">
        <v>2</v>
      </c>
      <c r="DN887" s="163">
        <v>6</v>
      </c>
      <c r="DO887" s="163">
        <v>0</v>
      </c>
      <c r="DP887" s="165">
        <v>64.099999999999994</v>
      </c>
      <c r="DQ887" s="165">
        <v>60</v>
      </c>
      <c r="DR887" s="165">
        <v>4.0999999046325604</v>
      </c>
      <c r="DS887" s="163">
        <v>277</v>
      </c>
      <c r="DT887" s="163">
        <v>62</v>
      </c>
      <c r="DU887" s="163">
        <v>36</v>
      </c>
      <c r="DV887" s="163">
        <v>35</v>
      </c>
      <c r="DW887" s="163">
        <v>9</v>
      </c>
      <c r="DX887" s="163">
        <v>23</v>
      </c>
      <c r="DY887" s="163">
        <v>0</v>
      </c>
      <c r="DZ887" s="163">
        <v>2</v>
      </c>
      <c r="EA887" s="163">
        <v>2</v>
      </c>
      <c r="EB887" s="163">
        <v>1</v>
      </c>
      <c r="EC887" s="163">
        <v>77</v>
      </c>
      <c r="ED887" s="165">
        <v>10.772020778616501</v>
      </c>
      <c r="EE887" s="165">
        <v>3.21761659621014</v>
      </c>
      <c r="EF887" s="165">
        <v>1.2590673637344001</v>
      </c>
      <c r="EG887" s="165">
        <v>8.6735751723925691</v>
      </c>
      <c r="EH887" s="166">
        <v>1.32124352984474</v>
      </c>
      <c r="EI887" s="165">
        <v>105.54560935118</v>
      </c>
      <c r="EJ887" s="164">
        <v>0.24603174603174599</v>
      </c>
      <c r="EK887" s="164">
        <v>0.31927710843373402</v>
      </c>
      <c r="EL887" s="283">
        <v>0.36206896500000002</v>
      </c>
      <c r="EM887" s="283">
        <v>0.235632183</v>
      </c>
      <c r="EN887" s="283">
        <v>0.40229884999999999</v>
      </c>
      <c r="EO887" s="283">
        <v>8.5714289999999999E-2</v>
      </c>
      <c r="EP887" s="283">
        <v>0.38857143</v>
      </c>
      <c r="EQ887" s="283">
        <v>0.12829845000000001</v>
      </c>
      <c r="ER887" s="165">
        <v>-0.18179288535868801</v>
      </c>
      <c r="ES887" s="166">
        <v>4.89637308118935</v>
      </c>
      <c r="ET887" s="166">
        <v>4.05</v>
      </c>
      <c r="EU887" s="166">
        <v>3.7573622110133198</v>
      </c>
      <c r="EV887" s="166">
        <v>3.5840051378848798</v>
      </c>
      <c r="EW887" s="166">
        <v>3.58489894856837</v>
      </c>
      <c r="EX887" s="289">
        <v>1.05006431043148</v>
      </c>
    </row>
    <row r="888" spans="1:154" ht="13" customHeight="1">
      <c r="A888" s="160" t="s">
        <v>19</v>
      </c>
      <c r="B888" s="160">
        <v>10217</v>
      </c>
      <c r="C888" s="160">
        <v>16918</v>
      </c>
      <c r="D888" s="160">
        <v>596133</v>
      </c>
      <c r="E888" s="160" t="s">
        <v>16</v>
      </c>
      <c r="G888" s="175"/>
      <c r="H888" s="168" t="s">
        <v>610</v>
      </c>
      <c r="I888" s="169" t="s">
        <v>106</v>
      </c>
      <c r="J888" s="170">
        <v>30</v>
      </c>
      <c r="K888" s="161">
        <v>1</v>
      </c>
      <c r="M888" s="184" t="s">
        <v>837</v>
      </c>
      <c r="Z888" s="163"/>
      <c r="AS888" s="283"/>
      <c r="AT888" s="283"/>
      <c r="AU888" s="283"/>
      <c r="AV888" s="283"/>
      <c r="AW888" s="283"/>
      <c r="AX888" s="283"/>
      <c r="AY888" s="363"/>
      <c r="AZ888" s="283"/>
      <c r="BA888" s="283"/>
      <c r="BB888" s="283"/>
      <c r="BC888" s="283"/>
      <c r="BD888" s="164"/>
      <c r="BE888" s="164"/>
      <c r="BF888" s="164"/>
      <c r="BG888" s="164"/>
      <c r="BH888" s="164"/>
      <c r="BI888" s="164"/>
      <c r="BJ888" s="165"/>
      <c r="BK888" s="164"/>
      <c r="BL888" s="165"/>
      <c r="BM888" s="165"/>
      <c r="BN888" s="165"/>
      <c r="BO888" s="165"/>
      <c r="BP888" s="165"/>
      <c r="BQ888" s="165"/>
      <c r="BR888" s="165"/>
      <c r="BS888" s="289"/>
      <c r="BT888" s="297">
        <v>61</v>
      </c>
      <c r="BU888" s="284">
        <v>83</v>
      </c>
      <c r="BV888" s="298">
        <v>0</v>
      </c>
      <c r="BW888" s="297"/>
      <c r="BX888" s="297"/>
      <c r="BY888" s="297"/>
      <c r="BZ888" s="297"/>
      <c r="CA888" s="284"/>
      <c r="CB888" s="298"/>
      <c r="CC888" s="297"/>
      <c r="CD888" s="284"/>
      <c r="CE888" s="352"/>
      <c r="CF888" s="298"/>
      <c r="CG888" s="297"/>
      <c r="CH888" s="284"/>
      <c r="CI888" s="352"/>
      <c r="CJ888" s="298"/>
      <c r="CK888" s="297"/>
      <c r="CL888" s="284"/>
      <c r="CM888" s="352"/>
      <c r="CN888" s="298"/>
      <c r="CO888" s="297"/>
      <c r="CP888" s="284"/>
      <c r="CQ888" s="352"/>
      <c r="CR888" s="298"/>
      <c r="CS888" s="297"/>
      <c r="CT888" s="284"/>
      <c r="CU888" s="352"/>
      <c r="CV888" s="352"/>
      <c r="CW888" s="298"/>
      <c r="CX888" s="297"/>
      <c r="CY888" s="284"/>
      <c r="CZ888" s="352"/>
      <c r="DA888" s="352"/>
      <c r="DB888" s="298"/>
      <c r="DC888" s="297"/>
      <c r="DD888" s="284"/>
      <c r="DE888" s="352"/>
      <c r="DF888" s="352"/>
      <c r="DG888" s="298"/>
      <c r="DH888" s="297">
        <v>0</v>
      </c>
      <c r="DI888" s="289">
        <v>0</v>
      </c>
      <c r="DJ888" s="163">
        <v>62</v>
      </c>
      <c r="DK888" s="163">
        <v>0</v>
      </c>
      <c r="DL888" s="163">
        <v>0</v>
      </c>
      <c r="DM888" s="163">
        <v>7</v>
      </c>
      <c r="DN888" s="163">
        <v>3</v>
      </c>
      <c r="DO888" s="163">
        <v>4</v>
      </c>
      <c r="DP888" s="165">
        <v>84</v>
      </c>
      <c r="DQ888" s="165"/>
      <c r="DR888" s="165">
        <v>84</v>
      </c>
      <c r="DS888" s="163">
        <v>331</v>
      </c>
      <c r="DT888" s="163">
        <v>52</v>
      </c>
      <c r="DU888" s="163">
        <v>28</v>
      </c>
      <c r="DV888" s="163">
        <v>27</v>
      </c>
      <c r="DW888" s="163">
        <v>10</v>
      </c>
      <c r="DX888" s="163">
        <v>26</v>
      </c>
      <c r="DY888" s="163">
        <v>0</v>
      </c>
      <c r="DZ888" s="163">
        <v>4</v>
      </c>
      <c r="EA888" s="163">
        <v>1</v>
      </c>
      <c r="EB888" s="163">
        <v>0</v>
      </c>
      <c r="EC888" s="163">
        <v>103</v>
      </c>
      <c r="ED888" s="165">
        <v>11.0357162903769</v>
      </c>
      <c r="EE888" s="165">
        <v>2.7857147917456402</v>
      </c>
      <c r="EF888" s="165">
        <v>1.07142876605601</v>
      </c>
      <c r="EG888" s="165">
        <v>5.5714295834912901</v>
      </c>
      <c r="EH888" s="166">
        <v>0.92857159724854899</v>
      </c>
      <c r="EI888" s="165">
        <v>74.177585618386004</v>
      </c>
      <c r="EJ888" s="164">
        <v>0.172757475083056</v>
      </c>
      <c r="EK888" s="164">
        <v>0.22340425531914801</v>
      </c>
      <c r="EL888" s="283">
        <v>0.36410256400000002</v>
      </c>
      <c r="EM888" s="283">
        <v>0.169230769</v>
      </c>
      <c r="EN888" s="283">
        <v>0.46666666600000001</v>
      </c>
      <c r="EO888" s="283">
        <v>8.5858589999999999E-2</v>
      </c>
      <c r="EP888" s="283">
        <v>0.38383837999999998</v>
      </c>
      <c r="EQ888" s="283">
        <v>0.15356623</v>
      </c>
      <c r="ER888" s="165">
        <v>1.4487228852213301</v>
      </c>
      <c r="ES888" s="166">
        <v>2.8928576683512399</v>
      </c>
      <c r="ET888" s="166">
        <v>3.32</v>
      </c>
      <c r="EU888" s="166">
        <v>3.3333553299071301</v>
      </c>
      <c r="EV888" s="166">
        <v>3.4238502295480999</v>
      </c>
      <c r="EW888" s="166">
        <v>2.8666008119286999</v>
      </c>
      <c r="EX888" s="289">
        <v>1.02003514766693</v>
      </c>
    </row>
    <row r="889" spans="1:154" ht="13" customHeight="1">
      <c r="A889" s="160" t="s">
        <v>19</v>
      </c>
      <c r="C889" s="160">
        <v>33838</v>
      </c>
      <c r="D889" s="160">
        <v>684320</v>
      </c>
      <c r="E889" s="160" t="s">
        <v>470</v>
      </c>
      <c r="G889" s="175"/>
      <c r="H889" s="162" t="s">
        <v>3463</v>
      </c>
      <c r="I889" s="162" t="s">
        <v>4111</v>
      </c>
      <c r="J889" s="160">
        <v>27</v>
      </c>
      <c r="K889" s="161">
        <v>1</v>
      </c>
      <c r="Z889" s="163"/>
      <c r="AS889" s="283"/>
      <c r="AT889" s="283"/>
      <c r="AU889" s="283"/>
      <c r="AV889" s="283"/>
      <c r="AW889" s="283"/>
      <c r="AX889" s="283"/>
      <c r="AY889" s="363"/>
      <c r="AZ889" s="283"/>
      <c r="BA889" s="283"/>
      <c r="BB889" s="283"/>
      <c r="BC889" s="283"/>
      <c r="BD889" s="164"/>
      <c r="BE889" s="164"/>
      <c r="BF889" s="164"/>
      <c r="BG889" s="164"/>
      <c r="BH889" s="164"/>
      <c r="BI889" s="164"/>
      <c r="BJ889" s="165"/>
      <c r="BK889" s="164"/>
      <c r="BL889" s="165"/>
      <c r="BM889" s="165"/>
      <c r="BN889" s="165"/>
      <c r="BO889" s="165"/>
      <c r="BP889" s="165"/>
      <c r="BQ889" s="165"/>
      <c r="BR889" s="165"/>
      <c r="BS889" s="289"/>
      <c r="BT889" s="297">
        <v>21</v>
      </c>
      <c r="BU889" s="284">
        <v>86.2</v>
      </c>
      <c r="BV889" s="298">
        <v>1</v>
      </c>
      <c r="BW889" s="297"/>
      <c r="BX889" s="297"/>
      <c r="BY889" s="297"/>
      <c r="BZ889" s="297"/>
      <c r="CA889" s="284"/>
      <c r="CB889" s="298"/>
      <c r="CC889" s="297"/>
      <c r="CD889" s="284"/>
      <c r="CE889" s="352"/>
      <c r="CF889" s="298"/>
      <c r="CG889" s="297"/>
      <c r="CH889" s="284"/>
      <c r="CI889" s="352"/>
      <c r="CJ889" s="298"/>
      <c r="CK889" s="297"/>
      <c r="CL889" s="284"/>
      <c r="CM889" s="352"/>
      <c r="CN889" s="298"/>
      <c r="CO889" s="297"/>
      <c r="CP889" s="284"/>
      <c r="CQ889" s="352"/>
      <c r="CR889" s="298"/>
      <c r="CS889" s="297"/>
      <c r="CT889" s="284"/>
      <c r="CU889" s="352"/>
      <c r="CV889" s="352"/>
      <c r="CW889" s="298"/>
      <c r="CX889" s="297"/>
      <c r="CY889" s="284"/>
      <c r="CZ889" s="352"/>
      <c r="DA889" s="352"/>
      <c r="DB889" s="298"/>
      <c r="DC889" s="297"/>
      <c r="DD889" s="284"/>
      <c r="DE889" s="352"/>
      <c r="DF889" s="352"/>
      <c r="DG889" s="298"/>
      <c r="DH889" s="183">
        <v>1</v>
      </c>
      <c r="DI889" s="289">
        <v>0</v>
      </c>
      <c r="DJ889" s="163">
        <v>21</v>
      </c>
      <c r="DK889" s="163">
        <v>21</v>
      </c>
      <c r="DL889" s="163">
        <v>0</v>
      </c>
      <c r="DM889" s="163">
        <v>1</v>
      </c>
      <c r="DN889" s="163">
        <v>8</v>
      </c>
      <c r="DO889" s="163">
        <v>0</v>
      </c>
      <c r="DP889" s="165">
        <v>86.2</v>
      </c>
      <c r="DQ889" s="165">
        <v>86.199996948242102</v>
      </c>
      <c r="DR889" s="165"/>
      <c r="DS889" s="163">
        <v>368</v>
      </c>
      <c r="DT889" s="163">
        <v>74</v>
      </c>
      <c r="DU889" s="163">
        <v>46</v>
      </c>
      <c r="DV889" s="163">
        <v>43</v>
      </c>
      <c r="DW889" s="163">
        <v>11</v>
      </c>
      <c r="DX889" s="163">
        <v>40</v>
      </c>
      <c r="DY889" s="163">
        <v>0</v>
      </c>
      <c r="DZ889" s="163">
        <v>3</v>
      </c>
      <c r="EA889" s="163">
        <v>0</v>
      </c>
      <c r="EB889" s="163">
        <v>2</v>
      </c>
      <c r="EC889" s="163">
        <v>85</v>
      </c>
      <c r="ED889" s="165">
        <v>8.8269233359387709</v>
      </c>
      <c r="EE889" s="165">
        <v>4.1538462757358898</v>
      </c>
      <c r="EF889" s="165">
        <v>1.1423077258273699</v>
      </c>
      <c r="EG889" s="165">
        <v>7.6846156101113996</v>
      </c>
      <c r="EH889" s="166">
        <v>1.3153846539830301</v>
      </c>
      <c r="EI889" s="165">
        <v>105.077581611426</v>
      </c>
      <c r="EJ889" s="164">
        <v>0.227692307692307</v>
      </c>
      <c r="EK889" s="164">
        <v>0.275109170305676</v>
      </c>
      <c r="EL889" s="283">
        <v>0.37394957899999998</v>
      </c>
      <c r="EM889" s="283">
        <v>0.210084033</v>
      </c>
      <c r="EN889" s="283">
        <v>0.41596638600000002</v>
      </c>
      <c r="EO889" s="283">
        <v>6.25E-2</v>
      </c>
      <c r="EP889" s="283">
        <v>0.37083333000000002</v>
      </c>
      <c r="EQ889" s="283">
        <v>0.10652463</v>
      </c>
      <c r="ER889" s="165">
        <v>0.24091269332278301</v>
      </c>
      <c r="ES889" s="166">
        <v>4.4653847464160803</v>
      </c>
      <c r="ET889" s="166">
        <v>3.91</v>
      </c>
      <c r="EU889" s="166">
        <v>4.3436117444235904</v>
      </c>
      <c r="EV889" s="166">
        <v>4.4209011104334301</v>
      </c>
      <c r="EW889" s="166">
        <v>4.4611501416180497</v>
      </c>
      <c r="EX889" s="289">
        <v>1.00663161277771</v>
      </c>
    </row>
    <row r="890" spans="1:154" ht="13" customHeight="1">
      <c r="A890" s="160" t="s">
        <v>19</v>
      </c>
      <c r="C890" s="160">
        <v>12572</v>
      </c>
      <c r="D890" s="160">
        <v>595014</v>
      </c>
      <c r="E890" s="160" t="s">
        <v>15</v>
      </c>
      <c r="G890" s="175"/>
      <c r="H890" s="168" t="s">
        <v>849</v>
      </c>
      <c r="I890" s="169" t="s">
        <v>208</v>
      </c>
      <c r="J890" s="170">
        <v>36</v>
      </c>
      <c r="K890" s="161">
        <v>1</v>
      </c>
      <c r="M890" s="184" t="s">
        <v>837</v>
      </c>
      <c r="Z890" s="163"/>
      <c r="AS890" s="283"/>
      <c r="AT890" s="283"/>
      <c r="AU890" s="283"/>
      <c r="AV890" s="283"/>
      <c r="AW890" s="283"/>
      <c r="AX890" s="283"/>
      <c r="AY890" s="363"/>
      <c r="AZ890" s="283"/>
      <c r="BA890" s="283"/>
      <c r="BB890" s="283"/>
      <c r="BC890" s="283"/>
      <c r="BD890" s="164"/>
      <c r="BE890" s="164"/>
      <c r="BF890" s="164"/>
      <c r="BG890" s="164"/>
      <c r="BH890" s="164"/>
      <c r="BI890" s="164"/>
      <c r="BJ890" s="165"/>
      <c r="BK890" s="164"/>
      <c r="BL890" s="165"/>
      <c r="BM890" s="165"/>
      <c r="BN890" s="165"/>
      <c r="BO890" s="165"/>
      <c r="BP890" s="165"/>
      <c r="BQ890" s="165"/>
      <c r="BR890" s="165"/>
      <c r="BS890" s="289"/>
      <c r="BT890" s="297">
        <v>50</v>
      </c>
      <c r="BU890" s="284">
        <v>46.2</v>
      </c>
      <c r="BV890" s="298">
        <v>-2</v>
      </c>
      <c r="BW890" s="297"/>
      <c r="BX890" s="297"/>
      <c r="BY890" s="297"/>
      <c r="BZ890" s="297"/>
      <c r="CA890" s="284"/>
      <c r="CB890" s="298"/>
      <c r="CC890" s="297"/>
      <c r="CD890" s="284"/>
      <c r="CE890" s="352"/>
      <c r="CF890" s="298"/>
      <c r="CG890" s="297"/>
      <c r="CH890" s="284"/>
      <c r="CI890" s="352"/>
      <c r="CJ890" s="298"/>
      <c r="CK890" s="297"/>
      <c r="CL890" s="284"/>
      <c r="CM890" s="352"/>
      <c r="CN890" s="298"/>
      <c r="CO890" s="297"/>
      <c r="CP890" s="284"/>
      <c r="CQ890" s="352"/>
      <c r="CR890" s="298"/>
      <c r="CS890" s="297"/>
      <c r="CT890" s="284"/>
      <c r="CU890" s="352"/>
      <c r="CV890" s="352"/>
      <c r="CW890" s="298"/>
      <c r="CX890" s="297"/>
      <c r="CY890" s="284"/>
      <c r="CZ890" s="352"/>
      <c r="DA890" s="352"/>
      <c r="DB890" s="298"/>
      <c r="DC890" s="297"/>
      <c r="DD890" s="284"/>
      <c r="DE890" s="352"/>
      <c r="DF890" s="352"/>
      <c r="DG890" s="298"/>
      <c r="DH890" s="297">
        <v>-2</v>
      </c>
      <c r="DI890" s="289">
        <v>0</v>
      </c>
      <c r="DJ890" s="163">
        <v>50</v>
      </c>
      <c r="DK890" s="163">
        <v>0</v>
      </c>
      <c r="DL890" s="163">
        <v>0</v>
      </c>
      <c r="DM890" s="163">
        <v>7</v>
      </c>
      <c r="DN890" s="163">
        <v>3</v>
      </c>
      <c r="DO890" s="163">
        <v>1</v>
      </c>
      <c r="DP890" s="165">
        <v>46.2</v>
      </c>
      <c r="DQ890" s="165"/>
      <c r="DR890" s="165">
        <v>46.200000762939403</v>
      </c>
      <c r="DS890" s="163">
        <v>184</v>
      </c>
      <c r="DT890" s="163">
        <v>33</v>
      </c>
      <c r="DU890" s="163">
        <v>11</v>
      </c>
      <c r="DV890" s="163">
        <v>10</v>
      </c>
      <c r="DW890" s="163">
        <v>5</v>
      </c>
      <c r="DX890" s="163">
        <v>11</v>
      </c>
      <c r="DY890" s="163">
        <v>0</v>
      </c>
      <c r="DZ890" s="163">
        <v>2</v>
      </c>
      <c r="EA890" s="163">
        <v>1</v>
      </c>
      <c r="EB890" s="163">
        <v>0</v>
      </c>
      <c r="EC890" s="163">
        <v>56</v>
      </c>
      <c r="ED890" s="165">
        <v>10.800000588553299</v>
      </c>
      <c r="EE890" s="165">
        <v>2.1214286870372598</v>
      </c>
      <c r="EF890" s="165">
        <v>0.96428576683511802</v>
      </c>
      <c r="EG890" s="165">
        <v>6.3642860611117804</v>
      </c>
      <c r="EH890" s="166">
        <v>0.942857194238782</v>
      </c>
      <c r="EI890" s="165">
        <v>73.210056194201599</v>
      </c>
      <c r="EJ890" s="164">
        <v>0.19298245614035001</v>
      </c>
      <c r="EK890" s="164">
        <v>0.25454545454545402</v>
      </c>
      <c r="EL890" s="283">
        <v>0.44736842100000002</v>
      </c>
      <c r="EM890" s="283">
        <v>0.15789473600000001</v>
      </c>
      <c r="EN890" s="283">
        <v>0.39473684199999998</v>
      </c>
      <c r="EO890" s="283">
        <v>5.2173909999999997E-2</v>
      </c>
      <c r="EP890" s="283">
        <v>0.33913042999999998</v>
      </c>
      <c r="EQ890" s="283">
        <v>0.12211669</v>
      </c>
      <c r="ER890" s="165">
        <v>-0.14651549171796699</v>
      </c>
      <c r="ES890" s="166">
        <v>1.92857153367023</v>
      </c>
      <c r="ET890" s="166">
        <v>2.38</v>
      </c>
      <c r="EU890" s="166">
        <v>2.9952600521943999</v>
      </c>
      <c r="EV890" s="166">
        <v>3.0605043238437202</v>
      </c>
      <c r="EW890" s="166">
        <v>2.6729962919497798</v>
      </c>
      <c r="EX890" s="289">
        <v>0.98602867126464799</v>
      </c>
    </row>
    <row r="891" spans="1:154" ht="13" customHeight="1">
      <c r="A891" s="160" t="s">
        <v>19</v>
      </c>
      <c r="B891" s="160">
        <v>12733</v>
      </c>
      <c r="C891" s="160">
        <v>25139</v>
      </c>
      <c r="D891" s="160">
        <v>682120</v>
      </c>
      <c r="E891" s="160" t="s">
        <v>213</v>
      </c>
      <c r="G891" s="175"/>
      <c r="H891" s="162" t="s">
        <v>3486</v>
      </c>
      <c r="I891" s="162" t="s">
        <v>175</v>
      </c>
      <c r="J891" s="160">
        <v>27</v>
      </c>
      <c r="K891" s="161">
        <v>1</v>
      </c>
      <c r="Z891" s="163"/>
      <c r="AS891" s="283"/>
      <c r="AT891" s="283"/>
      <c r="AU891" s="283"/>
      <c r="AV891" s="283"/>
      <c r="AW891" s="283"/>
      <c r="AX891" s="283"/>
      <c r="AY891" s="363"/>
      <c r="AZ891" s="283"/>
      <c r="BA891" s="283"/>
      <c r="BB891" s="283"/>
      <c r="BC891" s="283"/>
      <c r="BD891" s="164"/>
      <c r="BE891" s="164"/>
      <c r="BF891" s="164"/>
      <c r="BG891" s="164"/>
      <c r="BH891" s="164"/>
      <c r="BI891" s="164"/>
      <c r="BJ891" s="165"/>
      <c r="BK891" s="164"/>
      <c r="BL891" s="165"/>
      <c r="BM891" s="165"/>
      <c r="BN891" s="165"/>
      <c r="BO891" s="165"/>
      <c r="BP891" s="165"/>
      <c r="BQ891" s="165"/>
      <c r="BR891" s="165"/>
      <c r="BS891" s="289"/>
      <c r="BT891" s="297">
        <v>75</v>
      </c>
      <c r="BU891" s="284">
        <v>65.2</v>
      </c>
      <c r="BV891" s="298">
        <v>3</v>
      </c>
      <c r="BW891" s="297"/>
      <c r="BX891" s="297"/>
      <c r="BY891" s="297"/>
      <c r="BZ891" s="297"/>
      <c r="CA891" s="284"/>
      <c r="CB891" s="298"/>
      <c r="CC891" s="297"/>
      <c r="CD891" s="284"/>
      <c r="CE891" s="352"/>
      <c r="CF891" s="298"/>
      <c r="CG891" s="297"/>
      <c r="CH891" s="284"/>
      <c r="CI891" s="352"/>
      <c r="CJ891" s="298"/>
      <c r="CK891" s="297"/>
      <c r="CL891" s="284"/>
      <c r="CM891" s="352"/>
      <c r="CN891" s="298"/>
      <c r="CO891" s="297"/>
      <c r="CP891" s="284"/>
      <c r="CQ891" s="352"/>
      <c r="CR891" s="298"/>
      <c r="CS891" s="297"/>
      <c r="CT891" s="284"/>
      <c r="CU891" s="352"/>
      <c r="CV891" s="352"/>
      <c r="CW891" s="298"/>
      <c r="CX891" s="297"/>
      <c r="CY891" s="284"/>
      <c r="CZ891" s="352"/>
      <c r="DA891" s="352"/>
      <c r="DB891" s="298"/>
      <c r="DC891" s="297"/>
      <c r="DD891" s="284"/>
      <c r="DE891" s="352"/>
      <c r="DF891" s="352"/>
      <c r="DG891" s="298"/>
      <c r="DH891" s="297">
        <v>3</v>
      </c>
      <c r="DI891" s="289">
        <v>0</v>
      </c>
      <c r="DJ891" s="163">
        <v>75</v>
      </c>
      <c r="DK891" s="163">
        <v>0</v>
      </c>
      <c r="DL891" s="163">
        <v>0</v>
      </c>
      <c r="DM891" s="163">
        <v>5</v>
      </c>
      <c r="DN891" s="163">
        <v>1</v>
      </c>
      <c r="DO891" s="163">
        <v>0</v>
      </c>
      <c r="DP891" s="165">
        <v>65.2</v>
      </c>
      <c r="DQ891" s="165"/>
      <c r="DR891" s="165">
        <v>65.199996948242102</v>
      </c>
      <c r="DS891" s="163">
        <v>257</v>
      </c>
      <c r="DT891" s="163">
        <v>39</v>
      </c>
      <c r="DU891" s="163">
        <v>17</v>
      </c>
      <c r="DV891" s="163">
        <v>14</v>
      </c>
      <c r="DW891" s="163">
        <v>2</v>
      </c>
      <c r="DX891" s="163">
        <v>25</v>
      </c>
      <c r="DY891" s="163">
        <v>1</v>
      </c>
      <c r="DZ891" s="163">
        <v>5</v>
      </c>
      <c r="EA891" s="163">
        <v>3</v>
      </c>
      <c r="EB891" s="163">
        <v>1</v>
      </c>
      <c r="EC891" s="163">
        <v>68</v>
      </c>
      <c r="ED891" s="165">
        <v>9.3197994808679692</v>
      </c>
      <c r="EE891" s="165">
        <v>3.4263968679661598</v>
      </c>
      <c r="EF891" s="165">
        <v>0.274111749437293</v>
      </c>
      <c r="EG891" s="165">
        <v>5.3451791140272098</v>
      </c>
      <c r="EH891" s="166">
        <v>0.97461955355482</v>
      </c>
      <c r="EI891" s="165">
        <v>77.856059342524503</v>
      </c>
      <c r="EJ891" s="164">
        <v>0.171806167400881</v>
      </c>
      <c r="EK891" s="164">
        <v>0.23566878980891701</v>
      </c>
      <c r="EL891" s="283">
        <v>0.49677419299999998</v>
      </c>
      <c r="EM891" s="283">
        <v>0.174193548</v>
      </c>
      <c r="EN891" s="283">
        <v>0.32903225800000002</v>
      </c>
      <c r="EO891" s="283">
        <v>6.9182389999999996E-2</v>
      </c>
      <c r="EP891" s="283">
        <v>0.36477987000000001</v>
      </c>
      <c r="EQ891" s="283">
        <v>0.12957468</v>
      </c>
      <c r="ER891" s="165">
        <v>-0.108673951520965</v>
      </c>
      <c r="ES891" s="166">
        <v>1.91878224606105</v>
      </c>
      <c r="ET891" s="166">
        <v>3.2</v>
      </c>
      <c r="EU891" s="166">
        <v>2.8621200224791998</v>
      </c>
      <c r="EV891" s="166">
        <v>3.6405572413146401</v>
      </c>
      <c r="EW891" s="166">
        <v>3.4457140987878798</v>
      </c>
      <c r="EX891" s="289">
        <v>0.96846508979797297</v>
      </c>
    </row>
    <row r="892" spans="1:154" ht="13" customHeight="1">
      <c r="A892" s="160" t="s">
        <v>19</v>
      </c>
      <c r="C892" s="160">
        <v>27517</v>
      </c>
      <c r="D892" s="160">
        <v>657649</v>
      </c>
      <c r="E892" s="160" t="s">
        <v>563</v>
      </c>
      <c r="G892" s="175"/>
      <c r="H892" s="162" t="s">
        <v>3106</v>
      </c>
      <c r="I892" s="162" t="s">
        <v>269</v>
      </c>
      <c r="J892" s="160">
        <v>30</v>
      </c>
      <c r="K892" s="161">
        <v>1</v>
      </c>
      <c r="M892" s="184" t="s">
        <v>46</v>
      </c>
      <c r="Z892" s="163"/>
      <c r="AS892" s="283"/>
      <c r="AT892" s="283"/>
      <c r="AU892" s="283"/>
      <c r="AV892" s="283"/>
      <c r="AW892" s="283"/>
      <c r="AX892" s="283"/>
      <c r="AY892" s="363"/>
      <c r="AZ892" s="283"/>
      <c r="BA892" s="283"/>
      <c r="BB892" s="283"/>
      <c r="BC892" s="283"/>
      <c r="BD892" s="164"/>
      <c r="BE892" s="164"/>
      <c r="BF892" s="164"/>
      <c r="BG892" s="164"/>
      <c r="BH892" s="164"/>
      <c r="BI892" s="164"/>
      <c r="BJ892" s="165"/>
      <c r="BK892" s="164"/>
      <c r="BL892" s="165"/>
      <c r="BM892" s="165"/>
      <c r="BN892" s="165"/>
      <c r="BO892" s="165"/>
      <c r="BP892" s="165"/>
      <c r="BQ892" s="165"/>
      <c r="BR892" s="165"/>
      <c r="BS892" s="289"/>
      <c r="BT892" s="297">
        <v>55</v>
      </c>
      <c r="BU892" s="284">
        <v>62</v>
      </c>
      <c r="BV892" s="298">
        <v>-1</v>
      </c>
      <c r="BW892" s="297"/>
      <c r="BX892" s="297"/>
      <c r="BY892" s="297"/>
      <c r="BZ892" s="297"/>
      <c r="CA892" s="284"/>
      <c r="CB892" s="298"/>
      <c r="CC892" s="297"/>
      <c r="CD892" s="284"/>
      <c r="CE892" s="352"/>
      <c r="CF892" s="298"/>
      <c r="CG892" s="297"/>
      <c r="CH892" s="284"/>
      <c r="CI892" s="352"/>
      <c r="CJ892" s="298"/>
      <c r="CK892" s="297"/>
      <c r="CL892" s="284"/>
      <c r="CM892" s="352"/>
      <c r="CN892" s="298"/>
      <c r="CO892" s="297"/>
      <c r="CP892" s="284"/>
      <c r="CQ892" s="352"/>
      <c r="CR892" s="298"/>
      <c r="CS892" s="297"/>
      <c r="CT892" s="284"/>
      <c r="CU892" s="352"/>
      <c r="CV892" s="352"/>
      <c r="CW892" s="298"/>
      <c r="CX892" s="297"/>
      <c r="CY892" s="284"/>
      <c r="CZ892" s="352"/>
      <c r="DA892" s="352"/>
      <c r="DB892" s="298"/>
      <c r="DC892" s="297"/>
      <c r="DD892" s="284"/>
      <c r="DE892" s="352"/>
      <c r="DF892" s="352"/>
      <c r="DG892" s="298"/>
      <c r="DH892" s="297">
        <v>-1</v>
      </c>
      <c r="DI892" s="289">
        <v>0</v>
      </c>
      <c r="DJ892" s="163">
        <v>55</v>
      </c>
      <c r="DK892" s="163">
        <v>6</v>
      </c>
      <c r="DL892" s="163">
        <v>0</v>
      </c>
      <c r="DM892" s="163">
        <v>9</v>
      </c>
      <c r="DN892" s="163">
        <v>4</v>
      </c>
      <c r="DO892" s="163">
        <v>1</v>
      </c>
      <c r="DP892" s="165">
        <v>62</v>
      </c>
      <c r="DQ892" s="165">
        <v>6</v>
      </c>
      <c r="DR892" s="165">
        <v>56</v>
      </c>
      <c r="DS892" s="163">
        <v>265</v>
      </c>
      <c r="DT892" s="163">
        <v>54</v>
      </c>
      <c r="DU892" s="163">
        <v>22</v>
      </c>
      <c r="DV892" s="163">
        <v>17</v>
      </c>
      <c r="DW892" s="163">
        <v>4</v>
      </c>
      <c r="DX892" s="163">
        <v>23</v>
      </c>
      <c r="DY892" s="163">
        <v>4</v>
      </c>
      <c r="DZ892" s="163">
        <v>4</v>
      </c>
      <c r="EA892" s="163">
        <v>0</v>
      </c>
      <c r="EB892" s="163">
        <v>0</v>
      </c>
      <c r="EC892" s="163">
        <v>63</v>
      </c>
      <c r="ED892" s="165">
        <v>9.14516269701722</v>
      </c>
      <c r="EE892" s="165">
        <v>3.33871019097454</v>
      </c>
      <c r="EF892" s="165">
        <v>0.58064525060426797</v>
      </c>
      <c r="EG892" s="165">
        <v>7.8387108831576198</v>
      </c>
      <c r="EH892" s="166">
        <v>1.2419356749035699</v>
      </c>
      <c r="EI892" s="165">
        <v>96.432610478918306</v>
      </c>
      <c r="EJ892" s="164">
        <v>0.22689075630252101</v>
      </c>
      <c r="EK892" s="164">
        <v>0.29239766081871299</v>
      </c>
      <c r="EL892" s="283">
        <v>0.46470588200000001</v>
      </c>
      <c r="EM892" s="283">
        <v>0.170588235</v>
      </c>
      <c r="EN892" s="283">
        <v>0.36470588199999998</v>
      </c>
      <c r="EO892" s="283">
        <v>0.08</v>
      </c>
      <c r="EP892" s="283">
        <v>0.34857143000000002</v>
      </c>
      <c r="EQ892" s="283">
        <v>9.9116780000000002E-2</v>
      </c>
      <c r="ER892" s="165">
        <v>-0.27888094732511998</v>
      </c>
      <c r="ES892" s="166">
        <v>2.4677423150681301</v>
      </c>
      <c r="ET892" s="166">
        <v>3.44</v>
      </c>
      <c r="EU892" s="166">
        <v>3.2795918761381402</v>
      </c>
      <c r="EV892" s="166">
        <v>3.9529874692115201</v>
      </c>
      <c r="EW892" s="166">
        <v>3.69213802813</v>
      </c>
      <c r="EX892" s="289">
        <v>0.94016474485397294</v>
      </c>
    </row>
    <row r="893" spans="1:154" ht="13" customHeight="1">
      <c r="A893" s="160" t="s">
        <v>19</v>
      </c>
      <c r="C893" s="160">
        <v>23055</v>
      </c>
      <c r="D893" s="160">
        <v>673380</v>
      </c>
      <c r="E893" s="160" t="s">
        <v>345</v>
      </c>
      <c r="G893" s="175"/>
      <c r="H893" s="162" t="s">
        <v>4037</v>
      </c>
      <c r="I893" s="162" t="s">
        <v>4036</v>
      </c>
      <c r="J893" s="160">
        <v>28</v>
      </c>
      <c r="K893" s="161">
        <v>1</v>
      </c>
      <c r="Z893" s="163"/>
      <c r="AS893" s="283"/>
      <c r="AT893" s="283"/>
      <c r="AU893" s="283"/>
      <c r="AV893" s="283"/>
      <c r="AW893" s="283"/>
      <c r="AX893" s="283"/>
      <c r="AY893" s="363"/>
      <c r="AZ893" s="283"/>
      <c r="BA893" s="283"/>
      <c r="BB893" s="283"/>
      <c r="BC893" s="283"/>
      <c r="BD893" s="164"/>
      <c r="BE893" s="164"/>
      <c r="BF893" s="164"/>
      <c r="BG893" s="164"/>
      <c r="BH893" s="164"/>
      <c r="BI893" s="164"/>
      <c r="BJ893" s="165"/>
      <c r="BK893" s="164"/>
      <c r="BL893" s="165"/>
      <c r="BM893" s="165"/>
      <c r="BN893" s="165"/>
      <c r="BO893" s="165"/>
      <c r="BP893" s="165"/>
      <c r="BQ893" s="165"/>
      <c r="BR893" s="165"/>
      <c r="BS893" s="289"/>
      <c r="BT893" s="297">
        <v>25</v>
      </c>
      <c r="BU893" s="284">
        <v>35</v>
      </c>
      <c r="BV893" s="298">
        <v>0</v>
      </c>
      <c r="BW893" s="297"/>
      <c r="BX893" s="297"/>
      <c r="BY893" s="297"/>
      <c r="BZ893" s="297"/>
      <c r="CA893" s="284"/>
      <c r="CB893" s="298"/>
      <c r="CC893" s="297"/>
      <c r="CD893" s="284"/>
      <c r="CE893" s="352"/>
      <c r="CF893" s="298"/>
      <c r="CG893" s="297"/>
      <c r="CH893" s="284"/>
      <c r="CI893" s="352"/>
      <c r="CJ893" s="298"/>
      <c r="CK893" s="297"/>
      <c r="CL893" s="284"/>
      <c r="CM893" s="352"/>
      <c r="CN893" s="298"/>
      <c r="CO893" s="297"/>
      <c r="CP893" s="284"/>
      <c r="CQ893" s="352"/>
      <c r="CR893" s="298"/>
      <c r="CS893" s="297"/>
      <c r="CT893" s="284"/>
      <c r="CU893" s="352"/>
      <c r="CV893" s="352"/>
      <c r="CW893" s="298"/>
      <c r="CX893" s="297"/>
      <c r="CY893" s="284"/>
      <c r="CZ893" s="352"/>
      <c r="DA893" s="352"/>
      <c r="DB893" s="298"/>
      <c r="DC893" s="297"/>
      <c r="DD893" s="284"/>
      <c r="DE893" s="352"/>
      <c r="DF893" s="352"/>
      <c r="DG893" s="298"/>
      <c r="DH893" s="183">
        <v>0</v>
      </c>
      <c r="DI893" s="289">
        <v>0</v>
      </c>
      <c r="DJ893" s="163">
        <v>25</v>
      </c>
      <c r="DK893" s="163">
        <v>0</v>
      </c>
      <c r="DL893" s="163">
        <v>0</v>
      </c>
      <c r="DM893" s="163">
        <v>2</v>
      </c>
      <c r="DN893" s="163">
        <v>0</v>
      </c>
      <c r="DO893" s="163">
        <v>1</v>
      </c>
      <c r="DP893" s="165">
        <v>35</v>
      </c>
      <c r="DQ893" s="165"/>
      <c r="DR893" s="165">
        <v>35</v>
      </c>
      <c r="DS893" s="163">
        <v>135</v>
      </c>
      <c r="DT893" s="163">
        <v>24</v>
      </c>
      <c r="DU893" s="163">
        <v>11</v>
      </c>
      <c r="DV893" s="163">
        <v>9</v>
      </c>
      <c r="DW893" s="163">
        <v>3</v>
      </c>
      <c r="DX893" s="163">
        <v>8</v>
      </c>
      <c r="DY893" s="163">
        <v>1</v>
      </c>
      <c r="DZ893" s="163">
        <v>0</v>
      </c>
      <c r="EA893" s="163">
        <v>1</v>
      </c>
      <c r="EB893" s="163">
        <v>2</v>
      </c>
      <c r="EC893" s="163">
        <v>48</v>
      </c>
      <c r="ED893" s="165">
        <v>12.342859833386999</v>
      </c>
      <c r="EE893" s="165">
        <v>2.0571433055645101</v>
      </c>
      <c r="EF893" s="165">
        <v>0.771428739586691</v>
      </c>
      <c r="EG893" s="165">
        <v>6.1714299166935298</v>
      </c>
      <c r="EH893" s="166">
        <v>0.91428591358422695</v>
      </c>
      <c r="EI893" s="165">
        <v>70.991581249065206</v>
      </c>
      <c r="EJ893" s="164">
        <v>0.18897637795275499</v>
      </c>
      <c r="EK893" s="164">
        <v>0.27631578947368401</v>
      </c>
      <c r="EL893" s="283">
        <v>0.52564102499999998</v>
      </c>
      <c r="EM893" s="283">
        <v>0.115384615</v>
      </c>
      <c r="EN893" s="283">
        <v>0.35897435799999999</v>
      </c>
      <c r="EO893" s="283">
        <v>0.10126582000000001</v>
      </c>
      <c r="EP893" s="283">
        <v>0.37974683999999997</v>
      </c>
      <c r="EQ893" s="283">
        <v>0.1743295</v>
      </c>
      <c r="ER893" s="165">
        <v>0.24324083563349</v>
      </c>
      <c r="ES893" s="166">
        <v>2.3142862187600701</v>
      </c>
      <c r="ET893" s="166">
        <v>2.4</v>
      </c>
      <c r="EU893" s="166">
        <v>2.2238312845813502</v>
      </c>
      <c r="EV893" s="166">
        <v>2.3192297246205098</v>
      </c>
      <c r="EW893" s="166">
        <v>2.1253869010496702</v>
      </c>
      <c r="EX893" s="289">
        <v>0.935377538204193</v>
      </c>
    </row>
    <row r="894" spans="1:154" ht="13" customHeight="1">
      <c r="A894" s="160" t="s">
        <v>19</v>
      </c>
      <c r="C894" s="160">
        <v>21455</v>
      </c>
      <c r="D894" s="160">
        <v>663460</v>
      </c>
      <c r="E894" s="160" t="s">
        <v>2170</v>
      </c>
      <c r="G894" s="175"/>
      <c r="H894" s="162" t="s">
        <v>1646</v>
      </c>
      <c r="I894" s="162" t="s">
        <v>431</v>
      </c>
      <c r="J894" s="161">
        <v>26</v>
      </c>
      <c r="K894" s="161">
        <v>1</v>
      </c>
      <c r="M894" s="184" t="s">
        <v>46</v>
      </c>
      <c r="Z894" s="163"/>
      <c r="AS894" s="283"/>
      <c r="AT894" s="283"/>
      <c r="AU894" s="283"/>
      <c r="AV894" s="283"/>
      <c r="AW894" s="283"/>
      <c r="AX894" s="283"/>
      <c r="AY894" s="363"/>
      <c r="AZ894" s="283"/>
      <c r="BA894" s="283"/>
      <c r="BB894" s="283"/>
      <c r="BC894" s="283"/>
      <c r="BD894" s="164"/>
      <c r="BE894" s="164"/>
      <c r="BF894" s="164"/>
      <c r="BG894" s="164"/>
      <c r="BH894" s="164"/>
      <c r="BI894" s="164"/>
      <c r="BJ894" s="165"/>
      <c r="BK894" s="164"/>
      <c r="BL894" s="165"/>
      <c r="BM894" s="165"/>
      <c r="BN894" s="165"/>
      <c r="BO894" s="165"/>
      <c r="BP894" s="165"/>
      <c r="BQ894" s="165"/>
      <c r="BR894" s="165"/>
      <c r="BS894" s="289"/>
      <c r="BT894" s="297">
        <v>26</v>
      </c>
      <c r="BU894" s="284">
        <v>29.1</v>
      </c>
      <c r="BV894" s="298">
        <v>0</v>
      </c>
      <c r="BW894" s="297"/>
      <c r="BX894" s="297"/>
      <c r="BY894" s="297"/>
      <c r="BZ894" s="297"/>
      <c r="CA894" s="284"/>
      <c r="CB894" s="298"/>
      <c r="CC894" s="297"/>
      <c r="CD894" s="284"/>
      <c r="CE894" s="352"/>
      <c r="CF894" s="298"/>
      <c r="CG894" s="297"/>
      <c r="CH894" s="284"/>
      <c r="CI894" s="352"/>
      <c r="CJ894" s="298"/>
      <c r="CK894" s="297"/>
      <c r="CL894" s="284"/>
      <c r="CM894" s="352"/>
      <c r="CN894" s="298"/>
      <c r="CO894" s="297"/>
      <c r="CP894" s="284"/>
      <c r="CQ894" s="352"/>
      <c r="CR894" s="298"/>
      <c r="CS894" s="297"/>
      <c r="CT894" s="284"/>
      <c r="CU894" s="352"/>
      <c r="CV894" s="352"/>
      <c r="CW894" s="298"/>
      <c r="CX894" s="297"/>
      <c r="CY894" s="284"/>
      <c r="CZ894" s="352"/>
      <c r="DA894" s="352"/>
      <c r="DB894" s="298"/>
      <c r="DC894" s="297"/>
      <c r="DD894" s="284"/>
      <c r="DE894" s="352"/>
      <c r="DF894" s="352"/>
      <c r="DG894" s="298"/>
      <c r="DH894" s="297">
        <v>0</v>
      </c>
      <c r="DI894" s="289">
        <v>0</v>
      </c>
      <c r="DJ894" s="163">
        <v>27</v>
      </c>
      <c r="DK894" s="163">
        <v>0</v>
      </c>
      <c r="DL894" s="163">
        <v>0</v>
      </c>
      <c r="DM894" s="163">
        <v>1</v>
      </c>
      <c r="DN894" s="163">
        <v>1</v>
      </c>
      <c r="DO894" s="163">
        <v>1</v>
      </c>
      <c r="DP894" s="165">
        <v>30.1</v>
      </c>
      <c r="DQ894" s="165"/>
      <c r="DR894" s="165">
        <v>30.100000381469702</v>
      </c>
      <c r="DS894" s="163">
        <v>121</v>
      </c>
      <c r="DT894" s="163">
        <v>26</v>
      </c>
      <c r="DU894" s="163">
        <v>12</v>
      </c>
      <c r="DV894" s="163">
        <v>9</v>
      </c>
      <c r="DW894" s="163">
        <v>2</v>
      </c>
      <c r="DX894" s="163">
        <v>5</v>
      </c>
      <c r="DY894" s="163">
        <v>3</v>
      </c>
      <c r="DZ894" s="163">
        <v>0</v>
      </c>
      <c r="EA894" s="163">
        <v>1</v>
      </c>
      <c r="EB894" s="163">
        <v>0</v>
      </c>
      <c r="EC894" s="163">
        <v>39</v>
      </c>
      <c r="ED894" s="165">
        <v>11.571429784107099</v>
      </c>
      <c r="EE894" s="165">
        <v>1.4835166389881</v>
      </c>
      <c r="EF894" s="165">
        <v>0.59340665559523997</v>
      </c>
      <c r="EG894" s="165">
        <v>7.7142865227381199</v>
      </c>
      <c r="EH894" s="166">
        <v>1.02197812908069</v>
      </c>
      <c r="EI894" s="165">
        <v>81.639229968509994</v>
      </c>
      <c r="EJ894" s="164">
        <v>0.22413793103448201</v>
      </c>
      <c r="EK894" s="164">
        <v>0.32</v>
      </c>
      <c r="EL894" s="283">
        <v>0.56164383500000004</v>
      </c>
      <c r="EM894" s="283">
        <v>0.178082191</v>
      </c>
      <c r="EN894" s="283">
        <v>0.26027397200000002</v>
      </c>
      <c r="EO894" s="283">
        <v>2.5974029999999999E-2</v>
      </c>
      <c r="EP894" s="283">
        <v>0.28571428999999998</v>
      </c>
      <c r="EQ894" s="283">
        <v>0.14775161000000001</v>
      </c>
      <c r="ER894" s="165">
        <v>-0.30481580490308402</v>
      </c>
      <c r="ES894" s="166">
        <v>2.67032995017858</v>
      </c>
      <c r="ET894" s="166">
        <v>1.84</v>
      </c>
      <c r="EU894" s="166">
        <v>1.94690828535264</v>
      </c>
      <c r="EV894" s="166">
        <v>2.0369082344987399</v>
      </c>
      <c r="EW894" s="166">
        <v>2.0859674518231999</v>
      </c>
      <c r="EX894" s="289">
        <v>0.92631328105926503</v>
      </c>
    </row>
    <row r="895" spans="1:154" ht="13" customHeight="1">
      <c r="A895" s="160" t="s">
        <v>19</v>
      </c>
      <c r="C895" s="160">
        <v>12972</v>
      </c>
      <c r="D895" s="160">
        <v>605452</v>
      </c>
      <c r="E895" s="160" t="s">
        <v>563</v>
      </c>
      <c r="G895" s="175"/>
      <c r="H895" s="162" t="s">
        <v>599</v>
      </c>
      <c r="I895" s="162" t="s">
        <v>536</v>
      </c>
      <c r="J895" s="161">
        <v>31</v>
      </c>
      <c r="K895" s="161">
        <v>1</v>
      </c>
      <c r="M895" s="184" t="s">
        <v>837</v>
      </c>
      <c r="Z895" s="163"/>
      <c r="AS895" s="283"/>
      <c r="AT895" s="283"/>
      <c r="AU895" s="283"/>
      <c r="AV895" s="283"/>
      <c r="AW895" s="283"/>
      <c r="AX895" s="283"/>
      <c r="AY895" s="363"/>
      <c r="AZ895" s="283"/>
      <c r="BA895" s="283"/>
      <c r="BB895" s="283"/>
      <c r="BC895" s="283"/>
      <c r="BD895" s="164"/>
      <c r="BE895" s="164"/>
      <c r="BF895" s="164"/>
      <c r="BG895" s="164"/>
      <c r="BH895" s="164"/>
      <c r="BI895" s="164"/>
      <c r="BJ895" s="165"/>
      <c r="BK895" s="164"/>
      <c r="BL895" s="165"/>
      <c r="BM895" s="165"/>
      <c r="BN895" s="165"/>
      <c r="BO895" s="165"/>
      <c r="BP895" s="165"/>
      <c r="BQ895" s="165"/>
      <c r="BR895" s="165"/>
      <c r="BS895" s="289"/>
      <c r="BT895" s="297">
        <v>25</v>
      </c>
      <c r="BU895" s="284">
        <v>74</v>
      </c>
      <c r="BV895" s="298">
        <v>0</v>
      </c>
      <c r="BW895" s="297"/>
      <c r="BX895" s="297"/>
      <c r="BY895" s="297"/>
      <c r="BZ895" s="297"/>
      <c r="CA895" s="284"/>
      <c r="CB895" s="298"/>
      <c r="CC895" s="297"/>
      <c r="CD895" s="284"/>
      <c r="CE895" s="352"/>
      <c r="CF895" s="298"/>
      <c r="CG895" s="297"/>
      <c r="CH895" s="284"/>
      <c r="CI895" s="352"/>
      <c r="CJ895" s="298"/>
      <c r="CK895" s="297"/>
      <c r="CL895" s="284"/>
      <c r="CM895" s="352"/>
      <c r="CN895" s="298"/>
      <c r="CO895" s="297"/>
      <c r="CP895" s="284"/>
      <c r="CQ895" s="352"/>
      <c r="CR895" s="298"/>
      <c r="CS895" s="297"/>
      <c r="CT895" s="284"/>
      <c r="CU895" s="352"/>
      <c r="CV895" s="352"/>
      <c r="CW895" s="298"/>
      <c r="CX895" s="297"/>
      <c r="CY895" s="284"/>
      <c r="CZ895" s="352"/>
      <c r="DA895" s="352"/>
      <c r="DB895" s="298"/>
      <c r="DC895" s="297"/>
      <c r="DD895" s="284"/>
      <c r="DE895" s="352"/>
      <c r="DF895" s="352"/>
      <c r="DG895" s="298"/>
      <c r="DH895" s="297">
        <v>0</v>
      </c>
      <c r="DI895" s="289">
        <v>0</v>
      </c>
      <c r="DJ895" s="163">
        <v>25</v>
      </c>
      <c r="DK895" s="163">
        <v>10</v>
      </c>
      <c r="DL895" s="163">
        <v>0</v>
      </c>
      <c r="DM895" s="163">
        <v>3</v>
      </c>
      <c r="DN895" s="163">
        <v>6</v>
      </c>
      <c r="DO895" s="163">
        <v>0</v>
      </c>
      <c r="DP895" s="165">
        <v>74</v>
      </c>
      <c r="DQ895" s="165">
        <v>47</v>
      </c>
      <c r="DR895" s="165">
        <v>27</v>
      </c>
      <c r="DS895" s="163">
        <v>321</v>
      </c>
      <c r="DT895" s="163">
        <v>72</v>
      </c>
      <c r="DU895" s="163">
        <v>35</v>
      </c>
      <c r="DV895" s="163">
        <v>31</v>
      </c>
      <c r="DW895" s="163">
        <v>7</v>
      </c>
      <c r="DX895" s="163">
        <v>29</v>
      </c>
      <c r="DY895" s="163">
        <v>1</v>
      </c>
      <c r="DZ895" s="163">
        <v>1</v>
      </c>
      <c r="EA895" s="163">
        <v>1</v>
      </c>
      <c r="EB895" s="163">
        <v>0</v>
      </c>
      <c r="EC895" s="163">
        <v>66</v>
      </c>
      <c r="ED895" s="165">
        <v>8.0270272339234996</v>
      </c>
      <c r="EE895" s="165">
        <v>3.5270271179360799</v>
      </c>
      <c r="EF895" s="165">
        <v>0.85135137329491695</v>
      </c>
      <c r="EG895" s="165">
        <v>8.7567569824620008</v>
      </c>
      <c r="EH895" s="166">
        <v>1.3648649000442299</v>
      </c>
      <c r="EI895" s="165">
        <v>105.977699104691</v>
      </c>
      <c r="EJ895" s="164">
        <v>0.247422680412371</v>
      </c>
      <c r="EK895" s="164">
        <v>0.298165137614678</v>
      </c>
      <c r="EL895" s="283">
        <v>0.40990990900000002</v>
      </c>
      <c r="EM895" s="283">
        <v>0.17117117100000001</v>
      </c>
      <c r="EN895" s="283">
        <v>0.41891891799999997</v>
      </c>
      <c r="EO895" s="283">
        <v>0.08</v>
      </c>
      <c r="EP895" s="283">
        <v>0.38666666999999999</v>
      </c>
      <c r="EQ895" s="283">
        <v>0.12186978</v>
      </c>
      <c r="ER895" s="165">
        <v>-0.229687945094976</v>
      </c>
      <c r="ES895" s="166">
        <v>3.77027036744891</v>
      </c>
      <c r="ET895" s="166">
        <v>3.86</v>
      </c>
      <c r="EU895" s="166">
        <v>3.8288508121944602</v>
      </c>
      <c r="EV895" s="166">
        <v>4.4994694851934796</v>
      </c>
      <c r="EW895" s="166">
        <v>4.3819957056428596</v>
      </c>
      <c r="EX895" s="289">
        <v>0.910640269517898</v>
      </c>
    </row>
    <row r="896" spans="1:154" ht="13" customHeight="1">
      <c r="A896" s="160" t="s">
        <v>19</v>
      </c>
      <c r="C896" s="160">
        <v>26413</v>
      </c>
      <c r="D896" s="160">
        <v>687863</v>
      </c>
      <c r="E896" s="160" t="s">
        <v>129</v>
      </c>
      <c r="G896" s="175"/>
      <c r="H896" s="162" t="s">
        <v>4135</v>
      </c>
      <c r="I896" s="162" t="s">
        <v>3417</v>
      </c>
      <c r="J896" s="160">
        <v>23</v>
      </c>
      <c r="K896" s="161">
        <v>1</v>
      </c>
      <c r="Z896" s="163"/>
      <c r="AS896" s="283"/>
      <c r="AT896" s="283"/>
      <c r="AU896" s="283"/>
      <c r="AV896" s="283"/>
      <c r="AW896" s="283"/>
      <c r="AX896" s="283"/>
      <c r="AY896" s="363"/>
      <c r="AZ896" s="283"/>
      <c r="BA896" s="283"/>
      <c r="BB896" s="283"/>
      <c r="BC896" s="283"/>
      <c r="BD896" s="164"/>
      <c r="BE896" s="164"/>
      <c r="BF896" s="164"/>
      <c r="BG896" s="164"/>
      <c r="BH896" s="164"/>
      <c r="BI896" s="164"/>
      <c r="BJ896" s="165"/>
      <c r="BK896" s="164"/>
      <c r="BL896" s="165"/>
      <c r="BM896" s="165"/>
      <c r="BN896" s="165"/>
      <c r="BO896" s="165"/>
      <c r="BP896" s="165"/>
      <c r="BQ896" s="165"/>
      <c r="BR896" s="165"/>
      <c r="BS896" s="289"/>
      <c r="BT896" s="297">
        <v>39</v>
      </c>
      <c r="BU896" s="284">
        <v>43</v>
      </c>
      <c r="BV896" s="298">
        <v>1</v>
      </c>
      <c r="BW896" s="297"/>
      <c r="BX896" s="297"/>
      <c r="BY896" s="297"/>
      <c r="BZ896" s="297"/>
      <c r="CA896" s="284"/>
      <c r="CB896" s="298"/>
      <c r="CC896" s="297"/>
      <c r="CD896" s="284"/>
      <c r="CE896" s="352"/>
      <c r="CF896" s="298"/>
      <c r="CG896" s="297"/>
      <c r="CH896" s="284"/>
      <c r="CI896" s="352"/>
      <c r="CJ896" s="298"/>
      <c r="CK896" s="297"/>
      <c r="CL896" s="284"/>
      <c r="CM896" s="352"/>
      <c r="CN896" s="298"/>
      <c r="CO896" s="297"/>
      <c r="CP896" s="284"/>
      <c r="CQ896" s="352"/>
      <c r="CR896" s="298"/>
      <c r="CS896" s="297"/>
      <c r="CT896" s="284"/>
      <c r="CU896" s="352"/>
      <c r="CV896" s="352"/>
      <c r="CW896" s="298"/>
      <c r="CX896" s="297"/>
      <c r="CY896" s="284"/>
      <c r="CZ896" s="352"/>
      <c r="DA896" s="352"/>
      <c r="DB896" s="298"/>
      <c r="DC896" s="297"/>
      <c r="DD896" s="284"/>
      <c r="DE896" s="352"/>
      <c r="DF896" s="352"/>
      <c r="DG896" s="298"/>
      <c r="DH896" s="183">
        <v>1</v>
      </c>
      <c r="DI896" s="289">
        <v>0</v>
      </c>
      <c r="DJ896" s="163">
        <v>39</v>
      </c>
      <c r="DK896" s="163">
        <v>0</v>
      </c>
      <c r="DL896" s="163">
        <v>0</v>
      </c>
      <c r="DM896" s="163">
        <v>3</v>
      </c>
      <c r="DN896" s="163">
        <v>1</v>
      </c>
      <c r="DO896" s="163">
        <v>9</v>
      </c>
      <c r="DP896" s="165">
        <v>43</v>
      </c>
      <c r="DQ896" s="165"/>
      <c r="DR896" s="165">
        <v>43</v>
      </c>
      <c r="DS896" s="163">
        <v>164</v>
      </c>
      <c r="DT896" s="163">
        <v>19</v>
      </c>
      <c r="DU896" s="163">
        <v>10</v>
      </c>
      <c r="DV896" s="163">
        <v>9</v>
      </c>
      <c r="DW896" s="163">
        <v>2</v>
      </c>
      <c r="DX896" s="163">
        <v>19</v>
      </c>
      <c r="DY896" s="163">
        <v>0</v>
      </c>
      <c r="DZ896" s="163">
        <v>1</v>
      </c>
      <c r="EA896" s="163">
        <v>1</v>
      </c>
      <c r="EB896" s="163">
        <v>0</v>
      </c>
      <c r="EC896" s="163">
        <v>52</v>
      </c>
      <c r="ED896" s="165">
        <v>10.8837228613073</v>
      </c>
      <c r="EE896" s="165">
        <v>3.9767448916315198</v>
      </c>
      <c r="EF896" s="165">
        <v>0.41860472543489702</v>
      </c>
      <c r="EG896" s="165">
        <v>3.9767448916315198</v>
      </c>
      <c r="EH896" s="166">
        <v>0.88372108702922803</v>
      </c>
      <c r="EI896" s="165">
        <v>68.618313395428004</v>
      </c>
      <c r="EJ896" s="164">
        <v>0.131944444444444</v>
      </c>
      <c r="EK896" s="164">
        <v>0.188888888888888</v>
      </c>
      <c r="EL896" s="283">
        <v>0.41304347800000002</v>
      </c>
      <c r="EM896" s="283">
        <v>0.19565217300000001</v>
      </c>
      <c r="EN896" s="283">
        <v>0.391304347</v>
      </c>
      <c r="EO896" s="283">
        <v>3.2608699999999997E-2</v>
      </c>
      <c r="EP896" s="283">
        <v>0.35869564999999998</v>
      </c>
      <c r="EQ896" s="283">
        <v>0.13841369000000001</v>
      </c>
      <c r="ER896" s="165">
        <v>-0.14531278767681599</v>
      </c>
      <c r="ES896" s="166">
        <v>1.88372126445703</v>
      </c>
      <c r="ET896" s="166">
        <v>2.62</v>
      </c>
      <c r="EU896" s="166">
        <v>2.7480839075301899</v>
      </c>
      <c r="EV896" s="166">
        <v>3.4093813739054002</v>
      </c>
      <c r="EW896" s="166">
        <v>3.22455185440114</v>
      </c>
      <c r="EX896" s="289">
        <v>0.89197695255279497</v>
      </c>
    </row>
    <row r="897" spans="1:159" ht="13" customHeight="1">
      <c r="A897" s="160" t="s">
        <v>19</v>
      </c>
      <c r="C897" s="160">
        <v>19742</v>
      </c>
      <c r="D897" s="160">
        <v>669622</v>
      </c>
      <c r="E897" s="160" t="s">
        <v>686</v>
      </c>
      <c r="G897" s="175"/>
      <c r="H897" s="162" t="s">
        <v>2392</v>
      </c>
      <c r="I897" s="162" t="s">
        <v>110</v>
      </c>
      <c r="J897" s="161">
        <v>29</v>
      </c>
      <c r="K897" s="161">
        <v>1</v>
      </c>
      <c r="M897" s="184" t="s">
        <v>837</v>
      </c>
      <c r="Z897" s="163"/>
      <c r="AS897" s="283"/>
      <c r="AT897" s="283"/>
      <c r="AU897" s="283"/>
      <c r="AV897" s="283"/>
      <c r="AW897" s="283"/>
      <c r="AX897" s="283"/>
      <c r="AY897" s="363"/>
      <c r="AZ897" s="283"/>
      <c r="BA897" s="283"/>
      <c r="BB897" s="283"/>
      <c r="BC897" s="283"/>
      <c r="BD897" s="164"/>
      <c r="BE897" s="164"/>
      <c r="BF897" s="164"/>
      <c r="BG897" s="164"/>
      <c r="BH897" s="164"/>
      <c r="BI897" s="164"/>
      <c r="BJ897" s="165"/>
      <c r="BK897" s="164"/>
      <c r="BL897" s="165"/>
      <c r="BM897" s="165"/>
      <c r="BN897" s="165"/>
      <c r="BO897" s="165"/>
      <c r="BP897" s="165"/>
      <c r="BQ897" s="165"/>
      <c r="BR897" s="165"/>
      <c r="BS897" s="289"/>
      <c r="BT897" s="297">
        <v>58</v>
      </c>
      <c r="BU897" s="284">
        <v>51.2</v>
      </c>
      <c r="BV897" s="298">
        <v>-2</v>
      </c>
      <c r="BW897" s="297"/>
      <c r="BX897" s="297"/>
      <c r="BY897" s="297"/>
      <c r="BZ897" s="297"/>
      <c r="CA897" s="284"/>
      <c r="CB897" s="298"/>
      <c r="CC897" s="297"/>
      <c r="CD897" s="284"/>
      <c r="CE897" s="352"/>
      <c r="CF897" s="298"/>
      <c r="CG897" s="297"/>
      <c r="CH897" s="284"/>
      <c r="CI897" s="352"/>
      <c r="CJ897" s="298"/>
      <c r="CK897" s="297"/>
      <c r="CL897" s="284"/>
      <c r="CM897" s="352"/>
      <c r="CN897" s="298"/>
      <c r="CO897" s="297"/>
      <c r="CP897" s="284"/>
      <c r="CQ897" s="352"/>
      <c r="CR897" s="298"/>
      <c r="CS897" s="297"/>
      <c r="CT897" s="284"/>
      <c r="CU897" s="352"/>
      <c r="CV897" s="352"/>
      <c r="CW897" s="298"/>
      <c r="CX897" s="297"/>
      <c r="CY897" s="284"/>
      <c r="CZ897" s="352"/>
      <c r="DA897" s="352"/>
      <c r="DB897" s="298"/>
      <c r="DC897" s="297"/>
      <c r="DD897" s="284"/>
      <c r="DE897" s="352"/>
      <c r="DF897" s="352"/>
      <c r="DG897" s="298"/>
      <c r="DH897" s="297">
        <v>-2</v>
      </c>
      <c r="DI897" s="289">
        <v>0</v>
      </c>
      <c r="DJ897" s="163">
        <v>59</v>
      </c>
      <c r="DK897" s="163">
        <v>0</v>
      </c>
      <c r="DL897" s="163">
        <v>0</v>
      </c>
      <c r="DM897" s="163">
        <v>5</v>
      </c>
      <c r="DN897" s="163">
        <v>2</v>
      </c>
      <c r="DO897" s="163">
        <v>1</v>
      </c>
      <c r="DP897" s="165">
        <v>53</v>
      </c>
      <c r="DQ897" s="165"/>
      <c r="DR897" s="165">
        <v>53</v>
      </c>
      <c r="DS897" s="163">
        <v>228</v>
      </c>
      <c r="DT897" s="163">
        <v>50</v>
      </c>
      <c r="DU897" s="163">
        <v>25</v>
      </c>
      <c r="DV897" s="163">
        <v>24</v>
      </c>
      <c r="DW897" s="163">
        <v>3</v>
      </c>
      <c r="DX897" s="163">
        <v>18</v>
      </c>
      <c r="DY897" s="163">
        <v>1</v>
      </c>
      <c r="DZ897" s="163">
        <v>4</v>
      </c>
      <c r="EA897" s="163">
        <v>2</v>
      </c>
      <c r="EB897" s="163">
        <v>0</v>
      </c>
      <c r="EC897" s="163">
        <v>59</v>
      </c>
      <c r="ED897" s="165">
        <v>10.0188700878654</v>
      </c>
      <c r="EE897" s="165">
        <v>3.0566044335860698</v>
      </c>
      <c r="EF897" s="165">
        <v>0.50943407226434501</v>
      </c>
      <c r="EG897" s="165">
        <v>8.4905678710724093</v>
      </c>
      <c r="EH897" s="166">
        <v>1.2830191449620501</v>
      </c>
      <c r="EI897" s="165">
        <v>99.622619708325004</v>
      </c>
      <c r="EJ897" s="164">
        <v>0.242718446601941</v>
      </c>
      <c r="EK897" s="164">
        <v>0.32638888888888801</v>
      </c>
      <c r="EL897" s="283">
        <v>0.5</v>
      </c>
      <c r="EM897" s="283">
        <v>0.219178082</v>
      </c>
      <c r="EN897" s="283">
        <v>0.28082191699999998</v>
      </c>
      <c r="EO897" s="283">
        <v>4.7619050000000003E-2</v>
      </c>
      <c r="EP897" s="283">
        <v>0.40136053999999999</v>
      </c>
      <c r="EQ897" s="283">
        <v>8.6910989999999994E-2</v>
      </c>
      <c r="ER897" s="165">
        <v>-0.59590596193483303</v>
      </c>
      <c r="ES897" s="166">
        <v>4.07547257811476</v>
      </c>
      <c r="ET897" s="166">
        <v>3.44</v>
      </c>
      <c r="EU897" s="166">
        <v>2.9214055611341001</v>
      </c>
      <c r="EV897" s="166">
        <v>3.3552983311134201</v>
      </c>
      <c r="EW897" s="166">
        <v>3.2077196229878799</v>
      </c>
      <c r="EX897" s="289">
        <v>0.88278460502624501</v>
      </c>
    </row>
    <row r="898" spans="1:159" ht="13" customHeight="1">
      <c r="A898" s="160" t="s">
        <v>19</v>
      </c>
      <c r="C898" s="160">
        <v>33876</v>
      </c>
      <c r="D898" s="160">
        <v>695076</v>
      </c>
      <c r="E898" s="160" t="s">
        <v>188</v>
      </c>
      <c r="G898" s="175"/>
      <c r="H898" s="162" t="s">
        <v>4176</v>
      </c>
      <c r="I898" s="162" t="s">
        <v>4175</v>
      </c>
      <c r="J898" s="160">
        <v>22</v>
      </c>
      <c r="K898" s="161">
        <v>1</v>
      </c>
      <c r="Z898" s="163"/>
      <c r="AS898" s="283"/>
      <c r="AT898" s="283"/>
      <c r="AU898" s="283"/>
      <c r="AV898" s="283"/>
      <c r="AW898" s="283"/>
      <c r="AX898" s="283"/>
      <c r="AY898" s="363"/>
      <c r="AZ898" s="283"/>
      <c r="BA898" s="283"/>
      <c r="BB898" s="283"/>
      <c r="BC898" s="283"/>
      <c r="BD898" s="164"/>
      <c r="BE898" s="164"/>
      <c r="BF898" s="164"/>
      <c r="BG898" s="164"/>
      <c r="BH898" s="164"/>
      <c r="BI898" s="164"/>
      <c r="BJ898" s="165"/>
      <c r="BK898" s="164"/>
      <c r="BL898" s="165"/>
      <c r="BM898" s="165"/>
      <c r="BN898" s="165"/>
      <c r="BO898" s="165"/>
      <c r="BP898" s="165"/>
      <c r="BQ898" s="165"/>
      <c r="BR898" s="165"/>
      <c r="BS898" s="289"/>
      <c r="BT898" s="297">
        <v>6</v>
      </c>
      <c r="BU898" s="284">
        <v>30.2</v>
      </c>
      <c r="BV898" s="298">
        <v>0</v>
      </c>
      <c r="BW898" s="297"/>
      <c r="BX898" s="297"/>
      <c r="BY898" s="297"/>
      <c r="BZ898" s="297"/>
      <c r="CA898" s="284"/>
      <c r="CB898" s="298"/>
      <c r="CC898" s="297"/>
      <c r="CD898" s="284"/>
      <c r="CE898" s="352"/>
      <c r="CF898" s="298"/>
      <c r="CG898" s="297"/>
      <c r="CH898" s="284"/>
      <c r="CI898" s="352"/>
      <c r="CJ898" s="298"/>
      <c r="CK898" s="297"/>
      <c r="CL898" s="284"/>
      <c r="CM898" s="352"/>
      <c r="CN898" s="298"/>
      <c r="CO898" s="297"/>
      <c r="CP898" s="284"/>
      <c r="CQ898" s="352"/>
      <c r="CR898" s="298"/>
      <c r="CS898" s="297"/>
      <c r="CT898" s="284"/>
      <c r="CU898" s="352"/>
      <c r="CV898" s="352"/>
      <c r="CW898" s="298"/>
      <c r="CX898" s="297"/>
      <c r="CY898" s="284"/>
      <c r="CZ898" s="352"/>
      <c r="DA898" s="352"/>
      <c r="DB898" s="298"/>
      <c r="DC898" s="297"/>
      <c r="DD898" s="284"/>
      <c r="DE898" s="352"/>
      <c r="DF898" s="352"/>
      <c r="DG898" s="298"/>
      <c r="DH898" s="183">
        <v>0</v>
      </c>
      <c r="DI898" s="289">
        <v>0</v>
      </c>
      <c r="DJ898" s="163">
        <v>6</v>
      </c>
      <c r="DK898" s="163">
        <v>6</v>
      </c>
      <c r="DL898" s="163">
        <v>0</v>
      </c>
      <c r="DM898" s="163">
        <v>2</v>
      </c>
      <c r="DN898" s="163">
        <v>2</v>
      </c>
      <c r="DO898" s="163">
        <v>0</v>
      </c>
      <c r="DP898" s="165">
        <v>30.2</v>
      </c>
      <c r="DQ898" s="165">
        <v>30.2000007629394</v>
      </c>
      <c r="DR898" s="165"/>
      <c r="DS898" s="163">
        <v>128</v>
      </c>
      <c r="DT898" s="163">
        <v>25</v>
      </c>
      <c r="DU898" s="163">
        <v>4</v>
      </c>
      <c r="DV898" s="163">
        <v>4</v>
      </c>
      <c r="DW898" s="163">
        <v>0</v>
      </c>
      <c r="DX898" s="163">
        <v>14</v>
      </c>
      <c r="DY898" s="163">
        <v>0</v>
      </c>
      <c r="DZ898" s="163">
        <v>0</v>
      </c>
      <c r="EA898" s="163">
        <v>0</v>
      </c>
      <c r="EB898" s="163">
        <v>0</v>
      </c>
      <c r="EC898" s="163">
        <v>22</v>
      </c>
      <c r="ED898" s="165">
        <v>6.4565218729873699</v>
      </c>
      <c r="EE898" s="165">
        <v>4.1086957373555997</v>
      </c>
      <c r="EF898" s="165">
        <v>0</v>
      </c>
      <c r="EG898" s="165">
        <v>7.3369566738492802</v>
      </c>
      <c r="EH898" s="166">
        <v>1.2717391568005401</v>
      </c>
      <c r="EI898" s="165">
        <v>98.746762184810095</v>
      </c>
      <c r="EJ898" s="164">
        <v>0.21929824561403499</v>
      </c>
      <c r="EK898" s="164">
        <v>0.27173913043478198</v>
      </c>
      <c r="EL898" s="283">
        <v>0.384615384</v>
      </c>
      <c r="EM898" s="283">
        <v>0.25274725199999998</v>
      </c>
      <c r="EN898" s="283">
        <v>0.36263736200000002</v>
      </c>
      <c r="EO898" s="283">
        <v>3.2608699999999997E-2</v>
      </c>
      <c r="EP898" s="283">
        <v>0.41304348000000002</v>
      </c>
      <c r="EQ898" s="283">
        <v>8.6345379999999999E-2</v>
      </c>
      <c r="ER898" s="165">
        <v>0.37134377462734203</v>
      </c>
      <c r="ES898" s="166">
        <v>1.17391306781588</v>
      </c>
      <c r="ET898" s="166">
        <v>4.25</v>
      </c>
      <c r="EU898" s="166">
        <v>3.10147124030865</v>
      </c>
      <c r="EV898" s="166">
        <v>4.7286279210461597</v>
      </c>
      <c r="EW898" s="166">
        <v>5.1562264045925801</v>
      </c>
      <c r="EX898" s="289">
        <v>0.875282883644104</v>
      </c>
    </row>
    <row r="899" spans="1:159" ht="13" customHeight="1">
      <c r="A899" s="160" t="s">
        <v>19</v>
      </c>
      <c r="B899" s="160">
        <v>12275</v>
      </c>
      <c r="C899" s="160">
        <v>19996</v>
      </c>
      <c r="D899" s="160">
        <v>669276</v>
      </c>
      <c r="E899" s="160" t="s">
        <v>555</v>
      </c>
      <c r="G899" s="175"/>
      <c r="H899" s="162" t="s">
        <v>2405</v>
      </c>
      <c r="I899" s="162" t="s">
        <v>409</v>
      </c>
      <c r="J899" s="161">
        <v>29</v>
      </c>
      <c r="K899" s="161">
        <v>1</v>
      </c>
      <c r="M899" s="184" t="s">
        <v>46</v>
      </c>
      <c r="Z899" s="163"/>
      <c r="AS899" s="283"/>
      <c r="AT899" s="283"/>
      <c r="AU899" s="283"/>
      <c r="AV899" s="283"/>
      <c r="AW899" s="283"/>
      <c r="AX899" s="283"/>
      <c r="AY899" s="363"/>
      <c r="AZ899" s="283"/>
      <c r="BA899" s="283"/>
      <c r="BB899" s="283"/>
      <c r="BC899" s="283"/>
      <c r="BD899" s="164"/>
      <c r="BE899" s="164"/>
      <c r="BF899" s="164"/>
      <c r="BG899" s="164"/>
      <c r="BH899" s="164"/>
      <c r="BI899" s="164"/>
      <c r="BJ899" s="165"/>
      <c r="BK899" s="164"/>
      <c r="BL899" s="165"/>
      <c r="BM899" s="165"/>
      <c r="BN899" s="165"/>
      <c r="BO899" s="165"/>
      <c r="BP899" s="165"/>
      <c r="BQ899" s="165"/>
      <c r="BR899" s="165"/>
      <c r="BS899" s="289"/>
      <c r="BT899" s="297">
        <v>50</v>
      </c>
      <c r="BU899" s="284">
        <v>58.1</v>
      </c>
      <c r="BV899" s="298">
        <v>2</v>
      </c>
      <c r="BW899" s="297"/>
      <c r="BX899" s="297"/>
      <c r="BY899" s="297"/>
      <c r="BZ899" s="297"/>
      <c r="CA899" s="284"/>
      <c r="CB899" s="298"/>
      <c r="CC899" s="297"/>
      <c r="CD899" s="284"/>
      <c r="CE899" s="352"/>
      <c r="CF899" s="298"/>
      <c r="CG899" s="297"/>
      <c r="CH899" s="284"/>
      <c r="CI899" s="352"/>
      <c r="CJ899" s="298"/>
      <c r="CK899" s="297"/>
      <c r="CL899" s="284"/>
      <c r="CM899" s="352"/>
      <c r="CN899" s="298"/>
      <c r="CO899" s="297"/>
      <c r="CP899" s="284"/>
      <c r="CQ899" s="352"/>
      <c r="CR899" s="298"/>
      <c r="CS899" s="297"/>
      <c r="CT899" s="284"/>
      <c r="CU899" s="352"/>
      <c r="CV899" s="352"/>
      <c r="CW899" s="298"/>
      <c r="CX899" s="297"/>
      <c r="CY899" s="284"/>
      <c r="CZ899" s="352"/>
      <c r="DA899" s="352"/>
      <c r="DB899" s="298"/>
      <c r="DC899" s="297"/>
      <c r="DD899" s="284"/>
      <c r="DE899" s="352"/>
      <c r="DF899" s="352"/>
      <c r="DG899" s="298"/>
      <c r="DH899" s="297">
        <v>2</v>
      </c>
      <c r="DI899" s="289">
        <v>0</v>
      </c>
      <c r="DJ899" s="163">
        <v>52</v>
      </c>
      <c r="DK899" s="163">
        <v>0</v>
      </c>
      <c r="DL899" s="163">
        <v>0</v>
      </c>
      <c r="DM899" s="163">
        <v>4</v>
      </c>
      <c r="DN899" s="163">
        <v>2</v>
      </c>
      <c r="DO899" s="163">
        <v>0</v>
      </c>
      <c r="DP899" s="165">
        <v>59.2</v>
      </c>
      <c r="DQ899" s="165"/>
      <c r="DR899" s="165">
        <v>59.200000762939403</v>
      </c>
      <c r="DS899" s="163">
        <v>240</v>
      </c>
      <c r="DT899" s="163">
        <v>49</v>
      </c>
      <c r="DU899" s="163">
        <v>19</v>
      </c>
      <c r="DV899" s="163">
        <v>14</v>
      </c>
      <c r="DW899" s="163">
        <v>7</v>
      </c>
      <c r="DX899" s="163">
        <v>17</v>
      </c>
      <c r="DY899" s="163">
        <v>4</v>
      </c>
      <c r="DZ899" s="163">
        <v>0</v>
      </c>
      <c r="EA899" s="163">
        <v>0</v>
      </c>
      <c r="EB899" s="163">
        <v>0</v>
      </c>
      <c r="EC899" s="163">
        <v>76</v>
      </c>
      <c r="ED899" s="165">
        <v>11.463689105273801</v>
      </c>
      <c r="EE899" s="165">
        <v>2.56424624723231</v>
      </c>
      <c r="EF899" s="165">
        <v>1.0558661018015401</v>
      </c>
      <c r="EG899" s="165">
        <v>7.3910627126108004</v>
      </c>
      <c r="EH899" s="166">
        <v>1.1061454399825601</v>
      </c>
      <c r="EI899" s="165">
        <v>85.888902704363304</v>
      </c>
      <c r="EJ899" s="164">
        <v>0.21973094170403501</v>
      </c>
      <c r="EK899" s="164">
        <v>0.3</v>
      </c>
      <c r="EL899" s="283">
        <v>0.35172413699999999</v>
      </c>
      <c r="EM899" s="283">
        <v>0.19310344800000001</v>
      </c>
      <c r="EN899" s="283">
        <v>0.455172413</v>
      </c>
      <c r="EO899" s="283">
        <v>7.4829930000000003E-2</v>
      </c>
      <c r="EP899" s="283">
        <v>0.31972789000000001</v>
      </c>
      <c r="EQ899" s="283">
        <v>0.20162225</v>
      </c>
      <c r="ER899" s="165">
        <v>-8.1710311496617505E-2</v>
      </c>
      <c r="ES899" s="166">
        <v>2.1117322036030801</v>
      </c>
      <c r="ET899" s="166">
        <v>2.62</v>
      </c>
      <c r="EU899" s="166">
        <v>2.9990908390283302</v>
      </c>
      <c r="EV899" s="166">
        <v>3.1465591493577598</v>
      </c>
      <c r="EW899" s="166">
        <v>2.72758568237527</v>
      </c>
      <c r="EX899" s="289">
        <v>0.77986085414886397</v>
      </c>
    </row>
    <row r="900" spans="1:159" ht="13" customHeight="1">
      <c r="A900" s="160" t="s">
        <v>19</v>
      </c>
      <c r="C900" s="160">
        <v>19926</v>
      </c>
      <c r="D900" s="160">
        <v>663574</v>
      </c>
      <c r="E900" s="160" t="s">
        <v>188</v>
      </c>
      <c r="G900" s="175"/>
      <c r="H900" s="162" t="s">
        <v>2402</v>
      </c>
      <c r="I900" s="162" t="s">
        <v>198</v>
      </c>
      <c r="J900" s="161">
        <v>27</v>
      </c>
      <c r="K900" s="161">
        <v>1</v>
      </c>
      <c r="M900" s="184" t="s">
        <v>837</v>
      </c>
      <c r="Z900" s="163"/>
      <c r="AS900" s="283"/>
      <c r="AT900" s="283"/>
      <c r="AU900" s="283"/>
      <c r="AV900" s="283"/>
      <c r="AW900" s="283"/>
      <c r="AX900" s="283"/>
      <c r="AY900" s="363"/>
      <c r="AZ900" s="283"/>
      <c r="BA900" s="283"/>
      <c r="BB900" s="283"/>
      <c r="BC900" s="283"/>
      <c r="BD900" s="164"/>
      <c r="BE900" s="164"/>
      <c r="BF900" s="164"/>
      <c r="BG900" s="164"/>
      <c r="BH900" s="164"/>
      <c r="BI900" s="164"/>
      <c r="BJ900" s="165"/>
      <c r="BK900" s="164"/>
      <c r="BL900" s="165"/>
      <c r="BM900" s="165"/>
      <c r="BN900" s="165"/>
      <c r="BO900" s="165"/>
      <c r="BP900" s="165"/>
      <c r="BQ900" s="165"/>
      <c r="BR900" s="165"/>
      <c r="BS900" s="289"/>
      <c r="BT900" s="297">
        <v>28</v>
      </c>
      <c r="BU900" s="284">
        <v>29</v>
      </c>
      <c r="BV900" s="298">
        <v>0</v>
      </c>
      <c r="BW900" s="297"/>
      <c r="BX900" s="297"/>
      <c r="BY900" s="297"/>
      <c r="BZ900" s="297"/>
      <c r="CA900" s="284"/>
      <c r="CB900" s="298"/>
      <c r="CC900" s="297"/>
      <c r="CD900" s="284"/>
      <c r="CE900" s="352"/>
      <c r="CF900" s="298"/>
      <c r="CG900" s="297"/>
      <c r="CH900" s="284"/>
      <c r="CI900" s="352"/>
      <c r="CJ900" s="298"/>
      <c r="CK900" s="297"/>
      <c r="CL900" s="284"/>
      <c r="CM900" s="352"/>
      <c r="CN900" s="298"/>
      <c r="CO900" s="297"/>
      <c r="CP900" s="284"/>
      <c r="CQ900" s="352"/>
      <c r="CR900" s="298"/>
      <c r="CS900" s="297"/>
      <c r="CT900" s="284"/>
      <c r="CU900" s="352"/>
      <c r="CV900" s="352"/>
      <c r="CW900" s="298"/>
      <c r="CX900" s="297"/>
      <c r="CY900" s="284"/>
      <c r="CZ900" s="352"/>
      <c r="DA900" s="352"/>
      <c r="DB900" s="298"/>
      <c r="DC900" s="297"/>
      <c r="DD900" s="284"/>
      <c r="DE900" s="352"/>
      <c r="DF900" s="352"/>
      <c r="DG900" s="298"/>
      <c r="DH900" s="297">
        <v>0</v>
      </c>
      <c r="DI900" s="289">
        <v>0</v>
      </c>
      <c r="DJ900" s="163">
        <v>29</v>
      </c>
      <c r="DK900" s="163">
        <v>1</v>
      </c>
      <c r="DL900" s="163">
        <v>0</v>
      </c>
      <c r="DM900" s="163">
        <v>3</v>
      </c>
      <c r="DN900" s="163">
        <v>3</v>
      </c>
      <c r="DO900" s="163">
        <v>0</v>
      </c>
      <c r="DP900" s="165">
        <v>30</v>
      </c>
      <c r="DQ900" s="165">
        <v>1</v>
      </c>
      <c r="DR900" s="165">
        <v>29</v>
      </c>
      <c r="DS900" s="163">
        <v>122</v>
      </c>
      <c r="DT900" s="163">
        <v>21</v>
      </c>
      <c r="DU900" s="163">
        <v>11</v>
      </c>
      <c r="DV900" s="163">
        <v>10</v>
      </c>
      <c r="DW900" s="163">
        <v>4</v>
      </c>
      <c r="DX900" s="163">
        <v>9</v>
      </c>
      <c r="DY900" s="163">
        <v>0</v>
      </c>
      <c r="DZ900" s="163">
        <v>0</v>
      </c>
      <c r="EA900" s="163">
        <v>1</v>
      </c>
      <c r="EB900" s="163">
        <v>0</v>
      </c>
      <c r="EC900" s="163">
        <v>46</v>
      </c>
      <c r="ED900" s="165">
        <v>13.800002632141601</v>
      </c>
      <c r="EE900" s="165">
        <v>2.7000005149842199</v>
      </c>
      <c r="EF900" s="165">
        <v>1.2000002288818701</v>
      </c>
      <c r="EG900" s="165">
        <v>6.3000012016298603</v>
      </c>
      <c r="EH900" s="166">
        <v>1.0000001907348901</v>
      </c>
      <c r="EI900" s="165">
        <v>77.647039875450702</v>
      </c>
      <c r="EJ900" s="164">
        <v>0.185840707964601</v>
      </c>
      <c r="EK900" s="164">
        <v>0.26984126984126899</v>
      </c>
      <c r="EL900" s="283">
        <v>0.32307692300000002</v>
      </c>
      <c r="EM900" s="283">
        <v>0.215384615</v>
      </c>
      <c r="EN900" s="283">
        <v>0.46153846100000001</v>
      </c>
      <c r="EO900" s="283">
        <v>5.9701490000000003E-2</v>
      </c>
      <c r="EP900" s="283">
        <v>0.40298507</v>
      </c>
      <c r="EQ900" s="283">
        <v>0.13267327000000001</v>
      </c>
      <c r="ER900" s="165">
        <v>4.2633421000160099E-2</v>
      </c>
      <c r="ES900" s="166">
        <v>3.0000005722046899</v>
      </c>
      <c r="ET900" s="166">
        <v>2.46</v>
      </c>
      <c r="EU900" s="166">
        <v>2.7333552169799602</v>
      </c>
      <c r="EV900" s="166">
        <v>2.51212700836277</v>
      </c>
      <c r="EW900" s="166">
        <v>2.1877966430531099</v>
      </c>
      <c r="EX900" s="289">
        <v>0.77302543725818396</v>
      </c>
    </row>
    <row r="901" spans="1:159" ht="13" customHeight="1">
      <c r="A901" s="160" t="s">
        <v>19</v>
      </c>
      <c r="C901" s="160">
        <v>24862</v>
      </c>
      <c r="D901" s="160">
        <v>681676</v>
      </c>
      <c r="E901" s="160" t="s">
        <v>276</v>
      </c>
      <c r="G901" s="175"/>
      <c r="H901" s="162" t="s">
        <v>631</v>
      </c>
      <c r="I901" s="162" t="s">
        <v>549</v>
      </c>
      <c r="J901" s="160">
        <v>26</v>
      </c>
      <c r="K901" s="161">
        <v>1</v>
      </c>
      <c r="Z901" s="163"/>
      <c r="AS901" s="283"/>
      <c r="AT901" s="283"/>
      <c r="AU901" s="283"/>
      <c r="AV901" s="283"/>
      <c r="AW901" s="283"/>
      <c r="AX901" s="283"/>
      <c r="AY901" s="363"/>
      <c r="AZ901" s="283"/>
      <c r="BA901" s="283"/>
      <c r="BB901" s="283"/>
      <c r="BC901" s="283"/>
      <c r="BD901" s="164"/>
      <c r="BE901" s="164"/>
      <c r="BF901" s="164"/>
      <c r="BG901" s="164"/>
      <c r="BH901" s="164"/>
      <c r="BI901" s="164"/>
      <c r="BJ901" s="165"/>
      <c r="BK901" s="164"/>
      <c r="BL901" s="165"/>
      <c r="BM901" s="165"/>
      <c r="BN901" s="165"/>
      <c r="BO901" s="165"/>
      <c r="BP901" s="165"/>
      <c r="BQ901" s="165"/>
      <c r="BR901" s="165"/>
      <c r="BS901" s="289"/>
      <c r="BT901" s="297">
        <v>62</v>
      </c>
      <c r="BU901" s="284">
        <v>66.2</v>
      </c>
      <c r="BV901" s="298">
        <v>-1</v>
      </c>
      <c r="BW901" s="297"/>
      <c r="BX901" s="297"/>
      <c r="BY901" s="297"/>
      <c r="BZ901" s="297"/>
      <c r="CA901" s="284"/>
      <c r="CB901" s="298"/>
      <c r="CC901" s="297"/>
      <c r="CD901" s="284"/>
      <c r="CE901" s="352"/>
      <c r="CF901" s="298"/>
      <c r="CG901" s="297"/>
      <c r="CH901" s="284"/>
      <c r="CI901" s="352"/>
      <c r="CJ901" s="298"/>
      <c r="CK901" s="297"/>
      <c r="CL901" s="284"/>
      <c r="CM901" s="352"/>
      <c r="CN901" s="298"/>
      <c r="CO901" s="297"/>
      <c r="CP901" s="284"/>
      <c r="CQ901" s="352"/>
      <c r="CR901" s="298"/>
      <c r="CS901" s="297"/>
      <c r="CT901" s="284"/>
      <c r="CU901" s="352"/>
      <c r="CV901" s="352"/>
      <c r="CW901" s="298"/>
      <c r="CX901" s="297"/>
      <c r="CY901" s="284"/>
      <c r="CZ901" s="352"/>
      <c r="DA901" s="352"/>
      <c r="DB901" s="298"/>
      <c r="DC901" s="297"/>
      <c r="DD901" s="284"/>
      <c r="DE901" s="352"/>
      <c r="DF901" s="352"/>
      <c r="DG901" s="298"/>
      <c r="DH901" s="183">
        <v>-1</v>
      </c>
      <c r="DI901" s="289">
        <v>0</v>
      </c>
      <c r="DJ901" s="163">
        <v>62</v>
      </c>
      <c r="DK901" s="163">
        <v>0</v>
      </c>
      <c r="DL901" s="163">
        <v>0</v>
      </c>
      <c r="DM901" s="163">
        <v>1</v>
      </c>
      <c r="DN901" s="163">
        <v>6</v>
      </c>
      <c r="DO901" s="163">
        <v>2</v>
      </c>
      <c r="DP901" s="165">
        <v>66.2</v>
      </c>
      <c r="DQ901" s="165"/>
      <c r="DR901" s="165">
        <v>66.199996948242102</v>
      </c>
      <c r="DS901" s="163">
        <v>285</v>
      </c>
      <c r="DT901" s="163">
        <v>58</v>
      </c>
      <c r="DU901" s="163">
        <v>30</v>
      </c>
      <c r="DV901" s="163">
        <v>26</v>
      </c>
      <c r="DW901" s="163">
        <v>4</v>
      </c>
      <c r="DX901" s="163">
        <v>32</v>
      </c>
      <c r="DY901" s="163">
        <v>5</v>
      </c>
      <c r="DZ901" s="163">
        <v>2</v>
      </c>
      <c r="EA901" s="163">
        <v>0</v>
      </c>
      <c r="EB901" s="163">
        <v>0</v>
      </c>
      <c r="EC901" s="163">
        <v>71</v>
      </c>
      <c r="ED901" s="165">
        <v>9.5850014625551498</v>
      </c>
      <c r="EE901" s="165">
        <v>4.3200006591797804</v>
      </c>
      <c r="EF901" s="165">
        <v>0.54000008239747299</v>
      </c>
      <c r="EG901" s="165">
        <v>7.8300011947633603</v>
      </c>
      <c r="EH901" s="166">
        <v>1.35000020599368</v>
      </c>
      <c r="EI901" s="165">
        <v>104.823499833158</v>
      </c>
      <c r="EJ901" s="164">
        <v>0.23107569721115501</v>
      </c>
      <c r="EK901" s="164">
        <v>0.30681818181818099</v>
      </c>
      <c r="EL901" s="283">
        <v>0.42937853100000001</v>
      </c>
      <c r="EM901" s="283">
        <v>0.23728813500000001</v>
      </c>
      <c r="EN901" s="283">
        <v>0.33333333300000001</v>
      </c>
      <c r="EO901" s="283">
        <v>7.2222220000000004E-2</v>
      </c>
      <c r="EP901" s="283">
        <v>0.32777778000000002</v>
      </c>
      <c r="EQ901" s="283">
        <v>0.14165968000000001</v>
      </c>
      <c r="ER901" s="165">
        <v>0.43556914474716601</v>
      </c>
      <c r="ES901" s="166">
        <v>3.5100005355835702</v>
      </c>
      <c r="ET901" s="166">
        <v>3.57</v>
      </c>
      <c r="EU901" s="166">
        <v>3.3466886604309098</v>
      </c>
      <c r="EV901" s="166">
        <v>3.90490181832467</v>
      </c>
      <c r="EW901" s="166">
        <v>3.8658667983853801</v>
      </c>
      <c r="EX901" s="289">
        <v>0.75705635547637895</v>
      </c>
    </row>
    <row r="902" spans="1:159" ht="13" customHeight="1">
      <c r="A902" s="160" t="s">
        <v>19</v>
      </c>
      <c r="C902" s="160">
        <v>19924</v>
      </c>
      <c r="D902" s="160">
        <v>663542</v>
      </c>
      <c r="E902" s="160" t="s">
        <v>563</v>
      </c>
      <c r="G902" s="175"/>
      <c r="H902" s="162" t="s">
        <v>303</v>
      </c>
      <c r="I902" s="162" t="s">
        <v>577</v>
      </c>
      <c r="J902" s="160">
        <v>27</v>
      </c>
      <c r="K902" s="161">
        <v>1</v>
      </c>
      <c r="Z902" s="163"/>
      <c r="AS902" s="283"/>
      <c r="AT902" s="283"/>
      <c r="AU902" s="283"/>
      <c r="AV902" s="283"/>
      <c r="AW902" s="283"/>
      <c r="AX902" s="283"/>
      <c r="AY902" s="363"/>
      <c r="AZ902" s="283"/>
      <c r="BA902" s="283"/>
      <c r="BB902" s="283"/>
      <c r="BC902" s="283"/>
      <c r="BD902" s="164"/>
      <c r="BE902" s="164"/>
      <c r="BF902" s="164"/>
      <c r="BG902" s="164"/>
      <c r="BH902" s="164"/>
      <c r="BI902" s="164"/>
      <c r="BJ902" s="165"/>
      <c r="BK902" s="164"/>
      <c r="BL902" s="165"/>
      <c r="BM902" s="165"/>
      <c r="BN902" s="165"/>
      <c r="BO902" s="165"/>
      <c r="BP902" s="165"/>
      <c r="BQ902" s="165"/>
      <c r="BR902" s="165"/>
      <c r="BS902" s="289"/>
      <c r="BT902" s="297">
        <v>43</v>
      </c>
      <c r="BU902" s="284">
        <v>62.1</v>
      </c>
      <c r="BV902" s="298">
        <v>1</v>
      </c>
      <c r="BW902" s="297"/>
      <c r="BX902" s="297"/>
      <c r="BY902" s="297"/>
      <c r="BZ902" s="297"/>
      <c r="CA902" s="284"/>
      <c r="CB902" s="298"/>
      <c r="CC902" s="297"/>
      <c r="CD902" s="284"/>
      <c r="CE902" s="352"/>
      <c r="CF902" s="298"/>
      <c r="CG902" s="297"/>
      <c r="CH902" s="284"/>
      <c r="CI902" s="352"/>
      <c r="CJ902" s="298"/>
      <c r="CK902" s="297"/>
      <c r="CL902" s="284"/>
      <c r="CM902" s="352"/>
      <c r="CN902" s="298"/>
      <c r="CO902" s="297"/>
      <c r="CP902" s="284"/>
      <c r="CQ902" s="352"/>
      <c r="CR902" s="298"/>
      <c r="CS902" s="297"/>
      <c r="CT902" s="284"/>
      <c r="CU902" s="352"/>
      <c r="CV902" s="352"/>
      <c r="CW902" s="298"/>
      <c r="CX902" s="297"/>
      <c r="CY902" s="284"/>
      <c r="CZ902" s="352"/>
      <c r="DA902" s="352"/>
      <c r="DB902" s="298"/>
      <c r="DC902" s="297"/>
      <c r="DD902" s="284"/>
      <c r="DE902" s="352"/>
      <c r="DF902" s="352"/>
      <c r="DG902" s="298"/>
      <c r="DH902" s="297">
        <v>1</v>
      </c>
      <c r="DI902" s="289">
        <v>0</v>
      </c>
      <c r="DJ902" s="163">
        <v>43</v>
      </c>
      <c r="DK902" s="163">
        <v>0</v>
      </c>
      <c r="DL902" s="163">
        <v>0</v>
      </c>
      <c r="DM902" s="163">
        <v>6</v>
      </c>
      <c r="DN902" s="163">
        <v>1</v>
      </c>
      <c r="DO902" s="163">
        <v>0</v>
      </c>
      <c r="DP902" s="165">
        <v>62.1</v>
      </c>
      <c r="DQ902" s="165"/>
      <c r="DR902" s="165">
        <v>62.099998474121001</v>
      </c>
      <c r="DS902" s="163">
        <v>231</v>
      </c>
      <c r="DT902" s="163">
        <v>28</v>
      </c>
      <c r="DU902" s="163">
        <v>12</v>
      </c>
      <c r="DV902" s="163">
        <v>12</v>
      </c>
      <c r="DW902" s="163">
        <v>7</v>
      </c>
      <c r="DX902" s="163">
        <v>17</v>
      </c>
      <c r="DY902" s="163">
        <v>0</v>
      </c>
      <c r="DZ902" s="163">
        <v>3</v>
      </c>
      <c r="EA902" s="163">
        <v>1</v>
      </c>
      <c r="EB902" s="163">
        <v>1</v>
      </c>
      <c r="EC902" s="163">
        <v>62</v>
      </c>
      <c r="ED902" s="165">
        <v>8.9518723882071196</v>
      </c>
      <c r="EE902" s="165">
        <v>2.4545456548309801</v>
      </c>
      <c r="EF902" s="165">
        <v>1.0106952696362801</v>
      </c>
      <c r="EG902" s="165">
        <v>4.0427810785451497</v>
      </c>
      <c r="EH902" s="166">
        <v>0.721925192597348</v>
      </c>
      <c r="EI902" s="165">
        <v>56.055343524988501</v>
      </c>
      <c r="EJ902" s="164">
        <v>0.13270142180094699</v>
      </c>
      <c r="EK902" s="164">
        <v>0.147887323943661</v>
      </c>
      <c r="EL902" s="283">
        <v>0.412162162</v>
      </c>
      <c r="EM902" s="283">
        <v>0.18243243200000001</v>
      </c>
      <c r="EN902" s="283">
        <v>0.405405405</v>
      </c>
      <c r="EO902" s="283">
        <v>6.7114090000000001E-2</v>
      </c>
      <c r="EP902" s="283">
        <v>0.36241611000000001</v>
      </c>
      <c r="EQ902" s="283">
        <v>9.2572660000000001E-2</v>
      </c>
      <c r="ER902" s="165">
        <v>0.44125311278653101</v>
      </c>
      <c r="ES902" s="166">
        <v>1.7326204622336301</v>
      </c>
      <c r="ET902" s="166">
        <v>2.94</v>
      </c>
      <c r="EU902" s="166">
        <v>3.5998437485234902</v>
      </c>
      <c r="EV902" s="166">
        <v>3.59545299973834</v>
      </c>
      <c r="EW902" s="166">
        <v>3.2197844776217401</v>
      </c>
      <c r="EX902" s="289">
        <v>0.74781000614166204</v>
      </c>
    </row>
    <row r="903" spans="1:159" ht="13" customHeight="1">
      <c r="A903" s="160" t="s">
        <v>19</v>
      </c>
      <c r="C903" s="160">
        <v>30133</v>
      </c>
      <c r="D903" s="160">
        <v>676428</v>
      </c>
      <c r="E903" s="160" t="s">
        <v>239</v>
      </c>
      <c r="G903" s="175"/>
      <c r="H903" s="162" t="s">
        <v>4047</v>
      </c>
      <c r="I903" s="162" t="s">
        <v>4046</v>
      </c>
      <c r="J903" s="160">
        <v>25</v>
      </c>
      <c r="K903" s="161">
        <v>1</v>
      </c>
      <c r="Z903" s="163"/>
      <c r="AS903" s="283"/>
      <c r="AT903" s="283"/>
      <c r="AU903" s="283"/>
      <c r="AV903" s="283"/>
      <c r="AW903" s="283"/>
      <c r="AX903" s="283"/>
      <c r="AY903" s="363"/>
      <c r="AZ903" s="283"/>
      <c r="BA903" s="283"/>
      <c r="BB903" s="283"/>
      <c r="BC903" s="283"/>
      <c r="BD903" s="164"/>
      <c r="BE903" s="164"/>
      <c r="BF903" s="164"/>
      <c r="BG903" s="164"/>
      <c r="BH903" s="164"/>
      <c r="BI903" s="164"/>
      <c r="BJ903" s="165"/>
      <c r="BK903" s="164"/>
      <c r="BL903" s="165"/>
      <c r="BM903" s="165"/>
      <c r="BN903" s="165"/>
      <c r="BO903" s="165"/>
      <c r="BP903" s="165"/>
      <c r="BQ903" s="165"/>
      <c r="BR903" s="165"/>
      <c r="BS903" s="289"/>
      <c r="BT903" s="297">
        <v>10</v>
      </c>
      <c r="BU903" s="284">
        <v>45.1</v>
      </c>
      <c r="BV903" s="298">
        <v>-1</v>
      </c>
      <c r="BW903" s="297"/>
      <c r="BX903" s="297"/>
      <c r="BY903" s="297"/>
      <c r="BZ903" s="297"/>
      <c r="CA903" s="284"/>
      <c r="CB903" s="298"/>
      <c r="CC903" s="297"/>
      <c r="CD903" s="284"/>
      <c r="CE903" s="352"/>
      <c r="CF903" s="298"/>
      <c r="CG903" s="297"/>
      <c r="CH903" s="284"/>
      <c r="CI903" s="352"/>
      <c r="CJ903" s="298"/>
      <c r="CK903" s="297"/>
      <c r="CL903" s="284"/>
      <c r="CM903" s="352"/>
      <c r="CN903" s="298"/>
      <c r="CO903" s="297"/>
      <c r="CP903" s="284"/>
      <c r="CQ903" s="352"/>
      <c r="CR903" s="298"/>
      <c r="CS903" s="297"/>
      <c r="CT903" s="284"/>
      <c r="CU903" s="352"/>
      <c r="CV903" s="352"/>
      <c r="CW903" s="298"/>
      <c r="CX903" s="297"/>
      <c r="CY903" s="284"/>
      <c r="CZ903" s="352"/>
      <c r="DA903" s="352"/>
      <c r="DB903" s="298"/>
      <c r="DC903" s="297"/>
      <c r="DD903" s="284"/>
      <c r="DE903" s="352"/>
      <c r="DF903" s="352"/>
      <c r="DG903" s="298"/>
      <c r="DH903" s="183">
        <v>-1</v>
      </c>
      <c r="DI903" s="289">
        <v>0</v>
      </c>
      <c r="DJ903" s="163">
        <v>10</v>
      </c>
      <c r="DK903" s="163">
        <v>1</v>
      </c>
      <c r="DL903" s="163">
        <v>0</v>
      </c>
      <c r="DM903" s="163">
        <v>6</v>
      </c>
      <c r="DN903" s="163">
        <v>1</v>
      </c>
      <c r="DO903" s="163">
        <v>0</v>
      </c>
      <c r="DP903" s="165">
        <v>45.1</v>
      </c>
      <c r="DQ903" s="165">
        <v>5</v>
      </c>
      <c r="DR903" s="165">
        <v>40.099998474121001</v>
      </c>
      <c r="DS903" s="163">
        <v>175</v>
      </c>
      <c r="DT903" s="163">
        <v>34</v>
      </c>
      <c r="DU903" s="163">
        <v>13</v>
      </c>
      <c r="DV903" s="163">
        <v>13</v>
      </c>
      <c r="DW903" s="163">
        <v>4</v>
      </c>
      <c r="DX903" s="163">
        <v>6</v>
      </c>
      <c r="DY903" s="163">
        <v>0</v>
      </c>
      <c r="DZ903" s="163">
        <v>0</v>
      </c>
      <c r="EA903" s="163">
        <v>0</v>
      </c>
      <c r="EB903" s="163">
        <v>1</v>
      </c>
      <c r="EC903" s="163">
        <v>38</v>
      </c>
      <c r="ED903" s="165">
        <v>7.5441178586656301</v>
      </c>
      <c r="EE903" s="165">
        <v>1.1911765039998301</v>
      </c>
      <c r="EF903" s="165">
        <v>0.79411766933322403</v>
      </c>
      <c r="EG903" s="165">
        <v>6.7500001893324004</v>
      </c>
      <c r="EH903" s="166">
        <v>0.88235296592580403</v>
      </c>
      <c r="EI903" s="165">
        <v>70.4854777698731</v>
      </c>
      <c r="EJ903" s="164">
        <v>0.201183431952662</v>
      </c>
      <c r="EK903" s="164">
        <v>0.23622047244094399</v>
      </c>
      <c r="EL903" s="283">
        <v>0.53125</v>
      </c>
      <c r="EM903" s="283">
        <v>0.1328125</v>
      </c>
      <c r="EN903" s="283">
        <v>0.3359375</v>
      </c>
      <c r="EO903" s="283">
        <v>4.580153E-2</v>
      </c>
      <c r="EP903" s="283">
        <v>0.36641221000000002</v>
      </c>
      <c r="EQ903" s="283">
        <v>8.837209E-2</v>
      </c>
      <c r="ER903" s="165">
        <v>-1.24335308162701E-2</v>
      </c>
      <c r="ES903" s="166">
        <v>2.5808824253329701</v>
      </c>
      <c r="ET903" s="166">
        <v>2.2599999999999998</v>
      </c>
      <c r="EU903" s="166">
        <v>3.0343356880762098</v>
      </c>
      <c r="EV903" s="166">
        <v>3.3215530971005198</v>
      </c>
      <c r="EW903" s="166">
        <v>3.1866940852780701</v>
      </c>
      <c r="EX903" s="289">
        <v>0.73792779445648105</v>
      </c>
    </row>
    <row r="904" spans="1:159" ht="13" customHeight="1">
      <c r="A904" s="160" t="s">
        <v>19</v>
      </c>
      <c r="B904" s="287"/>
      <c r="C904" s="287">
        <v>26257</v>
      </c>
      <c r="D904" s="287">
        <v>683155</v>
      </c>
      <c r="E904" s="287" t="s">
        <v>354</v>
      </c>
      <c r="G904" s="175"/>
      <c r="H904" s="162" t="s">
        <v>3668</v>
      </c>
      <c r="I904" s="162" t="s">
        <v>554</v>
      </c>
      <c r="J904" s="160">
        <v>22</v>
      </c>
      <c r="K904" s="161">
        <v>1</v>
      </c>
      <c r="Z904" s="163"/>
      <c r="AS904" s="283"/>
      <c r="AT904" s="283"/>
      <c r="AU904" s="283"/>
      <c r="AV904" s="283"/>
      <c r="AW904" s="283"/>
      <c r="AX904" s="283"/>
      <c r="AY904" s="363"/>
      <c r="AZ904" s="283"/>
      <c r="BA904" s="283"/>
      <c r="BB904" s="283"/>
      <c r="BC904" s="283"/>
      <c r="BD904" s="164"/>
      <c r="BE904" s="164"/>
      <c r="BF904" s="164"/>
      <c r="BG904" s="164"/>
      <c r="BH904" s="164"/>
      <c r="BI904" s="164"/>
      <c r="BJ904" s="165"/>
      <c r="BK904" s="164"/>
      <c r="BL904" s="165"/>
      <c r="BM904" s="165"/>
      <c r="BN904" s="165"/>
      <c r="BO904" s="165"/>
      <c r="BP904" s="165"/>
      <c r="BQ904" s="165"/>
      <c r="BR904" s="165"/>
      <c r="BS904" s="289"/>
      <c r="BT904" s="297">
        <v>25</v>
      </c>
      <c r="BU904" s="284">
        <v>127.2</v>
      </c>
      <c r="BV904" s="298">
        <v>1</v>
      </c>
      <c r="BW904" s="297"/>
      <c r="BX904" s="297"/>
      <c r="BY904" s="297"/>
      <c r="BZ904" s="297"/>
      <c r="CA904" s="284"/>
      <c r="CB904" s="298"/>
      <c r="CC904" s="297"/>
      <c r="CD904" s="284"/>
      <c r="CE904" s="352"/>
      <c r="CF904" s="298"/>
      <c r="CG904" s="297"/>
      <c r="CH904" s="284"/>
      <c r="CI904" s="352"/>
      <c r="CJ904" s="298"/>
      <c r="CK904" s="297"/>
      <c r="CL904" s="284"/>
      <c r="CM904" s="352"/>
      <c r="CN904" s="298"/>
      <c r="CO904" s="297"/>
      <c r="CP904" s="284"/>
      <c r="CQ904" s="352"/>
      <c r="CR904" s="298"/>
      <c r="CS904" s="297"/>
      <c r="CT904" s="284"/>
      <c r="CU904" s="352"/>
      <c r="CV904" s="352"/>
      <c r="CW904" s="298"/>
      <c r="CX904" s="297"/>
      <c r="CY904" s="284"/>
      <c r="CZ904" s="352"/>
      <c r="DA904" s="352"/>
      <c r="DB904" s="298"/>
      <c r="DC904" s="297"/>
      <c r="DD904" s="284"/>
      <c r="DE904" s="352"/>
      <c r="DF904" s="352"/>
      <c r="DG904" s="298"/>
      <c r="DH904" s="297">
        <v>1</v>
      </c>
      <c r="DI904" s="289">
        <v>0</v>
      </c>
      <c r="DJ904" s="163">
        <v>25</v>
      </c>
      <c r="DK904" s="163">
        <v>24</v>
      </c>
      <c r="DL904" s="163">
        <v>1</v>
      </c>
      <c r="DM904" s="163">
        <v>7</v>
      </c>
      <c r="DN904" s="163">
        <v>9</v>
      </c>
      <c r="DO904" s="163">
        <v>0</v>
      </c>
      <c r="DP904" s="165">
        <v>127.2</v>
      </c>
      <c r="DQ904" s="165">
        <v>125</v>
      </c>
      <c r="DR904" s="165">
        <v>2.20000004768371</v>
      </c>
      <c r="DS904" s="163">
        <v>543</v>
      </c>
      <c r="DT904" s="163">
        <v>130</v>
      </c>
      <c r="DU904" s="163">
        <v>73</v>
      </c>
      <c r="DV904" s="163">
        <v>71</v>
      </c>
      <c r="DW904" s="163">
        <v>23</v>
      </c>
      <c r="DX904" s="163">
        <v>27</v>
      </c>
      <c r="DY904" s="163">
        <v>1</v>
      </c>
      <c r="DZ904" s="163">
        <v>10</v>
      </c>
      <c r="EA904" s="163">
        <v>3</v>
      </c>
      <c r="EB904" s="163">
        <v>0</v>
      </c>
      <c r="EC904" s="163">
        <v>92</v>
      </c>
      <c r="ED904" s="165">
        <v>6.4856401065663096</v>
      </c>
      <c r="EE904" s="165">
        <v>1.90339437910098</v>
      </c>
      <c r="EF904" s="165">
        <v>1.6214100266415701</v>
      </c>
      <c r="EG904" s="165">
        <v>9.1644914549306602</v>
      </c>
      <c r="EH904" s="166">
        <v>1.22976509267018</v>
      </c>
      <c r="EI904" s="165">
        <v>98.237988026278103</v>
      </c>
      <c r="EJ904" s="164">
        <v>0.25691699604743001</v>
      </c>
      <c r="EK904" s="164">
        <v>0.27365728900255698</v>
      </c>
      <c r="EL904" s="283">
        <v>0.245742092</v>
      </c>
      <c r="EM904" s="283">
        <v>0.19951338099999999</v>
      </c>
      <c r="EN904" s="283">
        <v>0.55474452500000004</v>
      </c>
      <c r="EO904" s="283">
        <v>9.661836E-2</v>
      </c>
      <c r="EP904" s="283">
        <v>0.39613526999999998</v>
      </c>
      <c r="EQ904" s="283">
        <v>9.2254559999999999E-2</v>
      </c>
      <c r="ER904" s="165">
        <v>0.26750600344313302</v>
      </c>
      <c r="ES904" s="166">
        <v>5.0052222561544299</v>
      </c>
      <c r="ET904" s="166">
        <v>4.55</v>
      </c>
      <c r="EU904" s="166">
        <v>4.9369237345157897</v>
      </c>
      <c r="EV904" s="166">
        <v>5.2953570062009199</v>
      </c>
      <c r="EW904" s="166">
        <v>5.0355843531467999</v>
      </c>
      <c r="EX904" s="289">
        <v>0.72403405420482103</v>
      </c>
      <c r="FC904" s="167"/>
    </row>
    <row r="905" spans="1:159" ht="13" customHeight="1">
      <c r="A905" s="160" t="s">
        <v>19</v>
      </c>
      <c r="B905" s="160">
        <v>12604</v>
      </c>
      <c r="C905" s="160">
        <v>26079</v>
      </c>
      <c r="D905" s="160">
        <v>689225</v>
      </c>
      <c r="E905" s="160" t="s">
        <v>239</v>
      </c>
      <c r="G905" s="175"/>
      <c r="H905" s="162" t="s">
        <v>3081</v>
      </c>
      <c r="I905" s="162" t="s">
        <v>1649</v>
      </c>
      <c r="J905" s="160">
        <v>26</v>
      </c>
      <c r="K905" s="161">
        <v>1</v>
      </c>
      <c r="M905" s="184" t="s">
        <v>837</v>
      </c>
      <c r="Z905" s="163"/>
      <c r="AS905" s="283"/>
      <c r="AT905" s="283"/>
      <c r="AU905" s="283"/>
      <c r="AV905" s="283"/>
      <c r="AW905" s="283"/>
      <c r="AX905" s="283"/>
      <c r="AY905" s="363"/>
      <c r="AZ905" s="283"/>
      <c r="BA905" s="283"/>
      <c r="BB905" s="283"/>
      <c r="BC905" s="283"/>
      <c r="BD905" s="164"/>
      <c r="BE905" s="164"/>
      <c r="BF905" s="164"/>
      <c r="BG905" s="164"/>
      <c r="BH905" s="164"/>
      <c r="BI905" s="164"/>
      <c r="BJ905" s="165"/>
      <c r="BK905" s="164"/>
      <c r="BL905" s="165"/>
      <c r="BM905" s="165"/>
      <c r="BN905" s="165"/>
      <c r="BO905" s="165"/>
      <c r="BP905" s="165"/>
      <c r="BQ905" s="165"/>
      <c r="BR905" s="165"/>
      <c r="BS905" s="289"/>
      <c r="BT905" s="297">
        <v>46</v>
      </c>
      <c r="BU905" s="284">
        <v>67.2</v>
      </c>
      <c r="BV905" s="298">
        <v>2</v>
      </c>
      <c r="BW905" s="297"/>
      <c r="BX905" s="297"/>
      <c r="BY905" s="297"/>
      <c r="BZ905" s="297"/>
      <c r="CA905" s="284"/>
      <c r="CB905" s="298"/>
      <c r="CC905" s="297"/>
      <c r="CD905" s="284"/>
      <c r="CE905" s="352"/>
      <c r="CF905" s="298"/>
      <c r="CG905" s="297"/>
      <c r="CH905" s="284"/>
      <c r="CI905" s="352"/>
      <c r="CJ905" s="298"/>
      <c r="CK905" s="297"/>
      <c r="CL905" s="284"/>
      <c r="CM905" s="352"/>
      <c r="CN905" s="298"/>
      <c r="CO905" s="297"/>
      <c r="CP905" s="284"/>
      <c r="CQ905" s="352"/>
      <c r="CR905" s="298"/>
      <c r="CS905" s="297"/>
      <c r="CT905" s="284"/>
      <c r="CU905" s="352"/>
      <c r="CV905" s="352"/>
      <c r="CW905" s="298"/>
      <c r="CX905" s="297"/>
      <c r="CY905" s="284"/>
      <c r="CZ905" s="352"/>
      <c r="DA905" s="352"/>
      <c r="DB905" s="298"/>
      <c r="DC905" s="297"/>
      <c r="DD905" s="284"/>
      <c r="DE905" s="352"/>
      <c r="DF905" s="352"/>
      <c r="DG905" s="298"/>
      <c r="DH905" s="297">
        <v>2</v>
      </c>
      <c r="DI905" s="289">
        <v>0</v>
      </c>
      <c r="DJ905" s="163">
        <v>46</v>
      </c>
      <c r="DK905" s="163">
        <v>12</v>
      </c>
      <c r="DL905" s="163">
        <v>0</v>
      </c>
      <c r="DM905" s="163">
        <v>4</v>
      </c>
      <c r="DN905" s="163">
        <v>5</v>
      </c>
      <c r="DO905" s="163">
        <v>1</v>
      </c>
      <c r="DP905" s="165">
        <v>67.2</v>
      </c>
      <c r="DQ905" s="165">
        <v>16.2000007629394</v>
      </c>
      <c r="DR905" s="165">
        <v>51</v>
      </c>
      <c r="DS905" s="163">
        <v>282</v>
      </c>
      <c r="DT905" s="163">
        <v>55</v>
      </c>
      <c r="DU905" s="163">
        <v>31</v>
      </c>
      <c r="DV905" s="163">
        <v>27</v>
      </c>
      <c r="DW905" s="163">
        <v>5</v>
      </c>
      <c r="DX905" s="163">
        <v>30</v>
      </c>
      <c r="DY905" s="163">
        <v>2</v>
      </c>
      <c r="DZ905" s="163">
        <v>2</v>
      </c>
      <c r="EA905" s="163">
        <v>0</v>
      </c>
      <c r="EB905" s="163">
        <v>0</v>
      </c>
      <c r="EC905" s="163">
        <v>69</v>
      </c>
      <c r="ED905" s="165">
        <v>9.1773412811341295</v>
      </c>
      <c r="EE905" s="165">
        <v>3.9901483831017899</v>
      </c>
      <c r="EF905" s="165">
        <v>0.66502473051696598</v>
      </c>
      <c r="EG905" s="165">
        <v>7.3152720356866299</v>
      </c>
      <c r="EH905" s="166">
        <v>1.2561578243098199</v>
      </c>
      <c r="EI905" s="165">
        <v>100.34633283964899</v>
      </c>
      <c r="EJ905" s="164">
        <v>0.22</v>
      </c>
      <c r="EK905" s="164">
        <v>0.28409090909090901</v>
      </c>
      <c r="EL905" s="283">
        <v>0.37640449399999998</v>
      </c>
      <c r="EM905" s="283">
        <v>0.191011235</v>
      </c>
      <c r="EN905" s="283">
        <v>0.43258426900000002</v>
      </c>
      <c r="EO905" s="283">
        <v>5.5248619999999998E-2</v>
      </c>
      <c r="EP905" s="283">
        <v>0.35359116000000002</v>
      </c>
      <c r="EQ905" s="283">
        <v>0.10754553</v>
      </c>
      <c r="ER905" s="165">
        <v>7.2979746169854198E-2</v>
      </c>
      <c r="ES905" s="166">
        <v>3.5911335447916102</v>
      </c>
      <c r="ET905" s="166">
        <v>3.29</v>
      </c>
      <c r="EU905" s="166">
        <v>3.5065901618959798</v>
      </c>
      <c r="EV905" s="166">
        <v>4.2666705399871203</v>
      </c>
      <c r="EW905" s="166">
        <v>4.0001693032329797</v>
      </c>
      <c r="EX905" s="289">
        <v>0.72058439254760698</v>
      </c>
    </row>
    <row r="906" spans="1:159" ht="13" customHeight="1">
      <c r="A906" s="160" t="s">
        <v>19</v>
      </c>
      <c r="C906" s="160">
        <v>16300</v>
      </c>
      <c r="D906" s="160">
        <v>622786</v>
      </c>
      <c r="E906" s="160" t="s">
        <v>3331</v>
      </c>
      <c r="G906" s="175"/>
      <c r="H906" s="168" t="s">
        <v>1156</v>
      </c>
      <c r="I906" s="169" t="s">
        <v>225</v>
      </c>
      <c r="J906" s="170">
        <v>29</v>
      </c>
      <c r="K906" s="161">
        <v>1</v>
      </c>
      <c r="M906" s="184" t="s">
        <v>837</v>
      </c>
      <c r="Z906" s="163"/>
      <c r="AS906" s="283"/>
      <c r="AT906" s="283"/>
      <c r="AU906" s="283"/>
      <c r="AV906" s="283"/>
      <c r="AW906" s="283"/>
      <c r="AX906" s="283"/>
      <c r="AY906" s="363"/>
      <c r="AZ906" s="283"/>
      <c r="BA906" s="283"/>
      <c r="BB906" s="283"/>
      <c r="BC906" s="283"/>
      <c r="BD906" s="164"/>
      <c r="BE906" s="164"/>
      <c r="BF906" s="164"/>
      <c r="BG906" s="164"/>
      <c r="BH906" s="164"/>
      <c r="BI906" s="164"/>
      <c r="BJ906" s="165"/>
      <c r="BK906" s="164"/>
      <c r="BL906" s="165"/>
      <c r="BM906" s="165"/>
      <c r="BN906" s="165"/>
      <c r="BO906" s="165"/>
      <c r="BP906" s="165"/>
      <c r="BQ906" s="165"/>
      <c r="BR906" s="165"/>
      <c r="BS906" s="289"/>
      <c r="BT906" s="297">
        <v>32</v>
      </c>
      <c r="BU906" s="284">
        <v>40.200000000000003</v>
      </c>
      <c r="BV906" s="298">
        <v>-1</v>
      </c>
      <c r="BW906" s="297"/>
      <c r="BX906" s="297"/>
      <c r="BY906" s="297"/>
      <c r="BZ906" s="297"/>
      <c r="CA906" s="284"/>
      <c r="CB906" s="298"/>
      <c r="CC906" s="297"/>
      <c r="CD906" s="284"/>
      <c r="CE906" s="352"/>
      <c r="CF906" s="298"/>
      <c r="CG906" s="297"/>
      <c r="CH906" s="284"/>
      <c r="CI906" s="352"/>
      <c r="CJ906" s="298"/>
      <c r="CK906" s="297"/>
      <c r="CL906" s="284"/>
      <c r="CM906" s="352"/>
      <c r="CN906" s="298"/>
      <c r="CO906" s="297"/>
      <c r="CP906" s="284"/>
      <c r="CQ906" s="352"/>
      <c r="CR906" s="298"/>
      <c r="CS906" s="297"/>
      <c r="CT906" s="284"/>
      <c r="CU906" s="352"/>
      <c r="CV906" s="352"/>
      <c r="CW906" s="298"/>
      <c r="CX906" s="297"/>
      <c r="CY906" s="284"/>
      <c r="CZ906" s="352"/>
      <c r="DA906" s="352"/>
      <c r="DB906" s="298"/>
      <c r="DC906" s="297"/>
      <c r="DD906" s="284"/>
      <c r="DE906" s="352"/>
      <c r="DF906" s="352"/>
      <c r="DG906" s="298"/>
      <c r="DH906" s="297">
        <v>-1</v>
      </c>
      <c r="DI906" s="289">
        <v>0</v>
      </c>
      <c r="DJ906" s="163">
        <v>32</v>
      </c>
      <c r="DK906" s="163">
        <v>0</v>
      </c>
      <c r="DL906" s="163">
        <v>0</v>
      </c>
      <c r="DM906" s="163">
        <v>1</v>
      </c>
      <c r="DN906" s="163">
        <v>0</v>
      </c>
      <c r="DO906" s="163">
        <v>3</v>
      </c>
      <c r="DP906" s="165">
        <v>40.200000000000003</v>
      </c>
      <c r="DQ906" s="165"/>
      <c r="DR906" s="165">
        <v>40.200000762939403</v>
      </c>
      <c r="DS906" s="163">
        <v>162</v>
      </c>
      <c r="DT906" s="163">
        <v>27</v>
      </c>
      <c r="DU906" s="163">
        <v>15</v>
      </c>
      <c r="DV906" s="163">
        <v>15</v>
      </c>
      <c r="DW906" s="163">
        <v>3</v>
      </c>
      <c r="DX906" s="163">
        <v>12</v>
      </c>
      <c r="DY906" s="163">
        <v>1</v>
      </c>
      <c r="DZ906" s="163">
        <v>3</v>
      </c>
      <c r="EA906" s="163">
        <v>1</v>
      </c>
      <c r="EB906" s="163">
        <v>0</v>
      </c>
      <c r="EC906" s="163">
        <v>42</v>
      </c>
      <c r="ED906" s="165">
        <v>9.2950832024278291</v>
      </c>
      <c r="EE906" s="165">
        <v>2.6557380578365199</v>
      </c>
      <c r="EF906" s="165">
        <v>0.66393451445913099</v>
      </c>
      <c r="EG906" s="165">
        <v>5.9754106301321803</v>
      </c>
      <c r="EH906" s="166">
        <v>0.95901652088541101</v>
      </c>
      <c r="EI906" s="165">
        <v>75.454712466805006</v>
      </c>
      <c r="EJ906" s="164">
        <v>0.183673469387755</v>
      </c>
      <c r="EK906" s="164">
        <v>0.23529411764705799</v>
      </c>
      <c r="EL906" s="283">
        <v>0.46666666600000001</v>
      </c>
      <c r="EM906" s="283">
        <v>0.14285714199999999</v>
      </c>
      <c r="EN906" s="283">
        <v>0.39047619</v>
      </c>
      <c r="EO906" s="283">
        <v>6.6666669999999997E-2</v>
      </c>
      <c r="EP906" s="283">
        <v>0.33333332999999998</v>
      </c>
      <c r="EQ906" s="283">
        <v>0.12111801</v>
      </c>
      <c r="ER906" s="165">
        <v>0.341214630162604</v>
      </c>
      <c r="ES906" s="166">
        <v>3.3196725722956502</v>
      </c>
      <c r="ET906" s="166">
        <v>3.32</v>
      </c>
      <c r="EU906" s="166">
        <v>3.1666886329650801</v>
      </c>
      <c r="EV906" s="166">
        <v>3.7321717862278798</v>
      </c>
      <c r="EW906" s="166">
        <v>3.2854160547013702</v>
      </c>
      <c r="EX906" s="289">
        <v>0.68894549459218901</v>
      </c>
    </row>
    <row r="907" spans="1:159" ht="13" customHeight="1">
      <c r="A907" s="160" t="s">
        <v>19</v>
      </c>
      <c r="C907" s="160">
        <v>22533</v>
      </c>
      <c r="D907" s="160">
        <v>671305</v>
      </c>
      <c r="E907" s="160" t="s">
        <v>354</v>
      </c>
      <c r="G907" s="175"/>
      <c r="H907" s="162" t="s">
        <v>4029</v>
      </c>
      <c r="I907" s="162" t="s">
        <v>1169</v>
      </c>
      <c r="J907" s="160">
        <v>26</v>
      </c>
      <c r="K907" s="161">
        <v>1</v>
      </c>
      <c r="Z907" s="163"/>
      <c r="AS907" s="283"/>
      <c r="AT907" s="283"/>
      <c r="AU907" s="283"/>
      <c r="AV907" s="283"/>
      <c r="AW907" s="283"/>
      <c r="AX907" s="283"/>
      <c r="AY907" s="363"/>
      <c r="AZ907" s="283"/>
      <c r="BA907" s="283"/>
      <c r="BB907" s="283"/>
      <c r="BC907" s="283"/>
      <c r="BD907" s="164"/>
      <c r="BE907" s="164"/>
      <c r="BF907" s="164"/>
      <c r="BG907" s="164"/>
      <c r="BH907" s="164"/>
      <c r="BI907" s="164"/>
      <c r="BJ907" s="165"/>
      <c r="BK907" s="164"/>
      <c r="BL907" s="165"/>
      <c r="BM907" s="165"/>
      <c r="BN907" s="165"/>
      <c r="BO907" s="165"/>
      <c r="BP907" s="165"/>
      <c r="BQ907" s="165"/>
      <c r="BR907" s="165"/>
      <c r="BS907" s="289"/>
      <c r="BT907" s="297">
        <v>36</v>
      </c>
      <c r="BU907" s="284">
        <v>34</v>
      </c>
      <c r="BV907" s="298">
        <v>-1</v>
      </c>
      <c r="BW907" s="297"/>
      <c r="BX907" s="297"/>
      <c r="BY907" s="297"/>
      <c r="BZ907" s="297"/>
      <c r="CA907" s="284"/>
      <c r="CB907" s="298"/>
      <c r="CC907" s="297"/>
      <c r="CD907" s="284"/>
      <c r="CE907" s="352"/>
      <c r="CF907" s="298"/>
      <c r="CG907" s="297"/>
      <c r="CH907" s="284"/>
      <c r="CI907" s="352"/>
      <c r="CJ907" s="298"/>
      <c r="CK907" s="297"/>
      <c r="CL907" s="284"/>
      <c r="CM907" s="352"/>
      <c r="CN907" s="298"/>
      <c r="CO907" s="297"/>
      <c r="CP907" s="284"/>
      <c r="CQ907" s="352"/>
      <c r="CR907" s="298"/>
      <c r="CS907" s="297"/>
      <c r="CT907" s="284"/>
      <c r="CU907" s="352"/>
      <c r="CV907" s="352"/>
      <c r="CW907" s="298"/>
      <c r="CX907" s="297"/>
      <c r="CY907" s="284"/>
      <c r="CZ907" s="352"/>
      <c r="DA907" s="352"/>
      <c r="DB907" s="298"/>
      <c r="DC907" s="297"/>
      <c r="DD907" s="284"/>
      <c r="DE907" s="352"/>
      <c r="DF907" s="352"/>
      <c r="DG907" s="298"/>
      <c r="DH907" s="183">
        <v>-1</v>
      </c>
      <c r="DI907" s="289">
        <v>0</v>
      </c>
      <c r="DJ907" s="163">
        <v>36</v>
      </c>
      <c r="DK907" s="163">
        <v>0</v>
      </c>
      <c r="DL907" s="163">
        <v>0</v>
      </c>
      <c r="DM907" s="163">
        <v>1</v>
      </c>
      <c r="DN907" s="163">
        <v>0</v>
      </c>
      <c r="DO907" s="163">
        <v>1</v>
      </c>
      <c r="DP907" s="165">
        <v>34</v>
      </c>
      <c r="DQ907" s="165"/>
      <c r="DR907" s="165">
        <v>34</v>
      </c>
      <c r="DS907" s="163">
        <v>151</v>
      </c>
      <c r="DT907" s="163">
        <v>27</v>
      </c>
      <c r="DU907" s="163">
        <v>15</v>
      </c>
      <c r="DV907" s="163">
        <v>13</v>
      </c>
      <c r="DW907" s="163">
        <v>2</v>
      </c>
      <c r="DX907" s="163">
        <v>20</v>
      </c>
      <c r="DY907" s="163">
        <v>0</v>
      </c>
      <c r="DZ907" s="163">
        <v>3</v>
      </c>
      <c r="EA907" s="163">
        <v>6</v>
      </c>
      <c r="EB907" s="163">
        <v>0</v>
      </c>
      <c r="EC907" s="163">
        <v>55</v>
      </c>
      <c r="ED907" s="165">
        <v>14.558826796324499</v>
      </c>
      <c r="EE907" s="165">
        <v>5.2941188350270902</v>
      </c>
      <c r="EF907" s="165">
        <v>0.52941188350270896</v>
      </c>
      <c r="EG907" s="165">
        <v>7.1470604272865801</v>
      </c>
      <c r="EH907" s="166">
        <v>1.38235325136818</v>
      </c>
      <c r="EI907" s="165">
        <v>110.427270187945</v>
      </c>
      <c r="EJ907" s="164">
        <v>0.2109375</v>
      </c>
      <c r="EK907" s="164">
        <v>0.352112676056338</v>
      </c>
      <c r="EL907" s="283">
        <v>0.38356164300000001</v>
      </c>
      <c r="EM907" s="283">
        <v>0.178082191</v>
      </c>
      <c r="EN907" s="283">
        <v>0.43835616399999999</v>
      </c>
      <c r="EO907" s="283">
        <v>4.1095890000000003E-2</v>
      </c>
      <c r="EP907" s="283">
        <v>0.32876712000000002</v>
      </c>
      <c r="EQ907" s="283">
        <v>0.17940199000000001</v>
      </c>
      <c r="ER907" s="165">
        <v>0.27802138458780301</v>
      </c>
      <c r="ES907" s="166">
        <v>3.4411772427676102</v>
      </c>
      <c r="ET907" s="166">
        <v>2.48</v>
      </c>
      <c r="EU907" s="166">
        <v>2.7255120633794898</v>
      </c>
      <c r="EV907" s="166">
        <v>3.38396413293176</v>
      </c>
      <c r="EW907" s="166">
        <v>2.98880137482247</v>
      </c>
      <c r="EX907" s="289">
        <v>0.68786406517028797</v>
      </c>
    </row>
    <row r="908" spans="1:159" ht="13" customHeight="1">
      <c r="A908" s="160" t="s">
        <v>19</v>
      </c>
      <c r="C908" s="160">
        <v>29812</v>
      </c>
      <c r="D908" s="160">
        <v>688107</v>
      </c>
      <c r="E908" s="160" t="s">
        <v>563</v>
      </c>
      <c r="G908" s="175"/>
      <c r="H908" s="162" t="s">
        <v>4137</v>
      </c>
      <c r="I908" s="162" t="s">
        <v>221</v>
      </c>
      <c r="J908" s="160">
        <v>25</v>
      </c>
      <c r="K908" s="161">
        <v>1</v>
      </c>
      <c r="Z908" s="163"/>
      <c r="AS908" s="283"/>
      <c r="AT908" s="283"/>
      <c r="AU908" s="283"/>
      <c r="AV908" s="283"/>
      <c r="AW908" s="283"/>
      <c r="AX908" s="283"/>
      <c r="AY908" s="363"/>
      <c r="AZ908" s="283"/>
      <c r="BA908" s="283"/>
      <c r="BB908" s="283"/>
      <c r="BC908" s="283"/>
      <c r="BD908" s="164"/>
      <c r="BE908" s="164"/>
      <c r="BF908" s="164"/>
      <c r="BG908" s="164"/>
      <c r="BH908" s="164"/>
      <c r="BI908" s="164"/>
      <c r="BJ908" s="165"/>
      <c r="BK908" s="164"/>
      <c r="BL908" s="165"/>
      <c r="BM908" s="165"/>
      <c r="BN908" s="165"/>
      <c r="BO908" s="165"/>
      <c r="BP908" s="165"/>
      <c r="BQ908" s="165"/>
      <c r="BR908" s="165"/>
      <c r="BS908" s="289"/>
      <c r="BT908" s="297">
        <v>5</v>
      </c>
      <c r="BU908" s="284">
        <v>28</v>
      </c>
      <c r="BV908" s="298">
        <v>-1</v>
      </c>
      <c r="BW908" s="297"/>
      <c r="BX908" s="297"/>
      <c r="BY908" s="297"/>
      <c r="BZ908" s="297"/>
      <c r="CA908" s="284"/>
      <c r="CB908" s="298"/>
      <c r="CC908" s="297"/>
      <c r="CD908" s="284"/>
      <c r="CE908" s="352"/>
      <c r="CF908" s="298"/>
      <c r="CG908" s="297"/>
      <c r="CH908" s="284"/>
      <c r="CI908" s="352"/>
      <c r="CJ908" s="298"/>
      <c r="CK908" s="297"/>
      <c r="CL908" s="284"/>
      <c r="CM908" s="352"/>
      <c r="CN908" s="298"/>
      <c r="CO908" s="297"/>
      <c r="CP908" s="284"/>
      <c r="CQ908" s="352"/>
      <c r="CR908" s="298"/>
      <c r="CS908" s="297"/>
      <c r="CT908" s="284"/>
      <c r="CU908" s="352"/>
      <c r="CV908" s="352"/>
      <c r="CW908" s="298"/>
      <c r="CX908" s="297"/>
      <c r="CY908" s="284"/>
      <c r="CZ908" s="352"/>
      <c r="DA908" s="352"/>
      <c r="DB908" s="298"/>
      <c r="DC908" s="297"/>
      <c r="DD908" s="284"/>
      <c r="DE908" s="352"/>
      <c r="DF908" s="352"/>
      <c r="DG908" s="298"/>
      <c r="DH908" s="183">
        <v>-1</v>
      </c>
      <c r="DI908" s="289">
        <v>0</v>
      </c>
      <c r="DJ908" s="163">
        <v>5</v>
      </c>
      <c r="DK908" s="163">
        <v>5</v>
      </c>
      <c r="DL908" s="163">
        <v>0</v>
      </c>
      <c r="DM908" s="163">
        <v>2</v>
      </c>
      <c r="DN908" s="163">
        <v>0</v>
      </c>
      <c r="DO908" s="163">
        <v>0</v>
      </c>
      <c r="DP908" s="165">
        <v>28</v>
      </c>
      <c r="DQ908" s="165">
        <v>28</v>
      </c>
      <c r="DR908" s="165"/>
      <c r="DS908" s="163">
        <v>114</v>
      </c>
      <c r="DT908" s="163">
        <v>28</v>
      </c>
      <c r="DU908" s="163">
        <v>9</v>
      </c>
      <c r="DV908" s="163">
        <v>8</v>
      </c>
      <c r="DW908" s="163">
        <v>2</v>
      </c>
      <c r="DX908" s="163">
        <v>1</v>
      </c>
      <c r="DY908" s="163">
        <v>0</v>
      </c>
      <c r="DZ908" s="163">
        <v>3</v>
      </c>
      <c r="EA908" s="163">
        <v>0</v>
      </c>
      <c r="EB908" s="163">
        <v>0</v>
      </c>
      <c r="EC908" s="163">
        <v>16</v>
      </c>
      <c r="ED908" s="165">
        <v>5.1428571428571397</v>
      </c>
      <c r="EE908" s="165">
        <v>0.32142857142857101</v>
      </c>
      <c r="EF908" s="165">
        <v>0.64285714285714202</v>
      </c>
      <c r="EG908" s="165">
        <v>9</v>
      </c>
      <c r="EH908" s="166">
        <v>1.03571428571428</v>
      </c>
      <c r="EI908" s="165">
        <v>80.420133103505094</v>
      </c>
      <c r="EJ908" s="164">
        <v>0.25454545454545402</v>
      </c>
      <c r="EK908" s="164">
        <v>0.282608695652173</v>
      </c>
      <c r="EL908" s="283">
        <v>0.43010752600000002</v>
      </c>
      <c r="EM908" s="283">
        <v>0.22580645099999999</v>
      </c>
      <c r="EN908" s="283">
        <v>0.34408602100000002</v>
      </c>
      <c r="EO908" s="283">
        <v>2.12766E-2</v>
      </c>
      <c r="EP908" s="283">
        <v>0.24468085000000001</v>
      </c>
      <c r="EQ908" s="283">
        <v>0.10776942</v>
      </c>
      <c r="ER908" s="165">
        <v>-0.320512504157972</v>
      </c>
      <c r="ES908" s="166">
        <v>2.5714285714285698</v>
      </c>
      <c r="ET908" s="166">
        <v>2.92</v>
      </c>
      <c r="EU908" s="166">
        <v>3.3809743472507998</v>
      </c>
      <c r="EV908" s="166">
        <v>4.18052310943603</v>
      </c>
      <c r="EW908" s="166">
        <v>4.34506106688315</v>
      </c>
      <c r="EX908" s="289">
        <v>0.67791885137557895</v>
      </c>
    </row>
    <row r="909" spans="1:159" ht="13" customHeight="1">
      <c r="A909" s="160" t="s">
        <v>19</v>
      </c>
      <c r="C909" s="160">
        <v>19481</v>
      </c>
      <c r="D909" s="160">
        <v>621053</v>
      </c>
      <c r="E909" s="160" t="s">
        <v>354</v>
      </c>
      <c r="G909" s="175"/>
      <c r="H909" s="162" t="s">
        <v>1208</v>
      </c>
      <c r="I909" s="162" t="s">
        <v>571</v>
      </c>
      <c r="J909" s="160">
        <v>30</v>
      </c>
      <c r="K909" s="161">
        <v>1</v>
      </c>
      <c r="Z909" s="163"/>
      <c r="AS909" s="283"/>
      <c r="AT909" s="283"/>
      <c r="AU909" s="283"/>
      <c r="AV909" s="283"/>
      <c r="AW909" s="283"/>
      <c r="AX909" s="283"/>
      <c r="AY909" s="363"/>
      <c r="AZ909" s="283"/>
      <c r="BA909" s="283"/>
      <c r="BB909" s="283"/>
      <c r="BC909" s="283"/>
      <c r="BD909" s="164"/>
      <c r="BE909" s="164"/>
      <c r="BF909" s="164"/>
      <c r="BG909" s="164"/>
      <c r="BH909" s="164"/>
      <c r="BI909" s="164"/>
      <c r="BJ909" s="165"/>
      <c r="BK909" s="164"/>
      <c r="BL909" s="165"/>
      <c r="BM909" s="165"/>
      <c r="BN909" s="165"/>
      <c r="BO909" s="165"/>
      <c r="BP909" s="165"/>
      <c r="BQ909" s="165"/>
      <c r="BR909" s="165"/>
      <c r="BS909" s="289"/>
      <c r="BT909" s="297">
        <v>48</v>
      </c>
      <c r="BU909" s="284">
        <v>51.1</v>
      </c>
      <c r="BV909" s="298">
        <v>1</v>
      </c>
      <c r="BW909" s="297"/>
      <c r="BX909" s="297"/>
      <c r="BY909" s="297"/>
      <c r="BZ909" s="297"/>
      <c r="CA909" s="284"/>
      <c r="CB909" s="298"/>
      <c r="CC909" s="297"/>
      <c r="CD909" s="284"/>
      <c r="CE909" s="352"/>
      <c r="CF909" s="298"/>
      <c r="CG909" s="297"/>
      <c r="CH909" s="284"/>
      <c r="CI909" s="352"/>
      <c r="CJ909" s="298"/>
      <c r="CK909" s="297"/>
      <c r="CL909" s="284"/>
      <c r="CM909" s="352"/>
      <c r="CN909" s="298"/>
      <c r="CO909" s="297"/>
      <c r="CP909" s="284"/>
      <c r="CQ909" s="352"/>
      <c r="CR909" s="298"/>
      <c r="CS909" s="297"/>
      <c r="CT909" s="284"/>
      <c r="CU909" s="352"/>
      <c r="CV909" s="352"/>
      <c r="CW909" s="298"/>
      <c r="CX909" s="297"/>
      <c r="CY909" s="284"/>
      <c r="CZ909" s="352"/>
      <c r="DA909" s="352"/>
      <c r="DB909" s="298"/>
      <c r="DC909" s="297"/>
      <c r="DD909" s="284"/>
      <c r="DE909" s="352"/>
      <c r="DF909" s="352"/>
      <c r="DG909" s="298"/>
      <c r="DH909" s="183">
        <v>1</v>
      </c>
      <c r="DI909" s="289">
        <v>0</v>
      </c>
      <c r="DJ909" s="163">
        <v>48</v>
      </c>
      <c r="DK909" s="163">
        <v>0</v>
      </c>
      <c r="DL909" s="163">
        <v>0</v>
      </c>
      <c r="DM909" s="163">
        <v>4</v>
      </c>
      <c r="DN909" s="163">
        <v>2</v>
      </c>
      <c r="DO909" s="163">
        <v>2</v>
      </c>
      <c r="DP909" s="165">
        <v>51.1</v>
      </c>
      <c r="DQ909" s="165"/>
      <c r="DR909" s="165">
        <v>51.099998474121001</v>
      </c>
      <c r="DS909" s="163">
        <v>207</v>
      </c>
      <c r="DT909" s="163">
        <v>32</v>
      </c>
      <c r="DU909" s="163">
        <v>23</v>
      </c>
      <c r="DV909" s="163">
        <v>21</v>
      </c>
      <c r="DW909" s="163">
        <v>4</v>
      </c>
      <c r="DX909" s="163">
        <v>24</v>
      </c>
      <c r="DY909" s="163">
        <v>2</v>
      </c>
      <c r="DZ909" s="163">
        <v>2</v>
      </c>
      <c r="EA909" s="163">
        <v>1</v>
      </c>
      <c r="EB909" s="163">
        <v>1</v>
      </c>
      <c r="EC909" s="163">
        <v>62</v>
      </c>
      <c r="ED909" s="165">
        <v>10.8701309471755</v>
      </c>
      <c r="EE909" s="165">
        <v>4.2077926247131101</v>
      </c>
      <c r="EF909" s="165">
        <v>0.70129877078551905</v>
      </c>
      <c r="EG909" s="165">
        <v>5.6103901662841498</v>
      </c>
      <c r="EH909" s="166">
        <v>1.09090919899969</v>
      </c>
      <c r="EI909" s="165">
        <v>87.145687796678203</v>
      </c>
      <c r="EJ909" s="164">
        <v>0.17679558011049701</v>
      </c>
      <c r="EK909" s="164">
        <v>0.24347826086956501</v>
      </c>
      <c r="EL909" s="283">
        <v>0.37288135500000003</v>
      </c>
      <c r="EM909" s="283">
        <v>0.19491525400000001</v>
      </c>
      <c r="EN909" s="283">
        <v>0.43220338899999999</v>
      </c>
      <c r="EO909" s="283">
        <v>8.4033609999999995E-2</v>
      </c>
      <c r="EP909" s="283">
        <v>0.38655462000000002</v>
      </c>
      <c r="EQ909" s="283">
        <v>0.12087912000000001</v>
      </c>
      <c r="ER909" s="165">
        <v>0.35934961073344701</v>
      </c>
      <c r="ES909" s="166">
        <v>3.6818185466239699</v>
      </c>
      <c r="ET909" s="166">
        <v>3.75</v>
      </c>
      <c r="EU909" s="166">
        <v>3.2835717614293398</v>
      </c>
      <c r="EV909" s="166">
        <v>3.7728710991154601</v>
      </c>
      <c r="EW909" s="166">
        <v>3.42306846652412</v>
      </c>
      <c r="EX909" s="289">
        <v>0.67048317193984897</v>
      </c>
    </row>
    <row r="910" spans="1:159" ht="13" customHeight="1">
      <c r="A910" s="160" t="s">
        <v>19</v>
      </c>
      <c r="C910" s="160">
        <v>23455</v>
      </c>
      <c r="D910" s="160">
        <v>676702</v>
      </c>
      <c r="E910" s="160" t="s">
        <v>438</v>
      </c>
      <c r="G910" s="175"/>
      <c r="H910" s="162" t="s">
        <v>744</v>
      </c>
      <c r="I910" s="162" t="s">
        <v>163</v>
      </c>
      <c r="J910" s="160">
        <v>27</v>
      </c>
      <c r="K910" s="161">
        <v>1</v>
      </c>
      <c r="Z910" s="163"/>
      <c r="AS910" s="283"/>
      <c r="AT910" s="283"/>
      <c r="AU910" s="283"/>
      <c r="AV910" s="283"/>
      <c r="AW910" s="283"/>
      <c r="AX910" s="283"/>
      <c r="AY910" s="363"/>
      <c r="AZ910" s="283"/>
      <c r="BA910" s="283"/>
      <c r="BB910" s="283"/>
      <c r="BC910" s="283"/>
      <c r="BD910" s="164"/>
      <c r="BE910" s="164"/>
      <c r="BF910" s="164"/>
      <c r="BG910" s="164"/>
      <c r="BH910" s="164"/>
      <c r="BI910" s="164"/>
      <c r="BJ910" s="165"/>
      <c r="BK910" s="164"/>
      <c r="BL910" s="165"/>
      <c r="BM910" s="165"/>
      <c r="BN910" s="165"/>
      <c r="BO910" s="165"/>
      <c r="BP910" s="165"/>
      <c r="BQ910" s="165"/>
      <c r="BR910" s="165"/>
      <c r="BS910" s="289"/>
      <c r="BT910" s="297">
        <v>36</v>
      </c>
      <c r="BU910" s="284">
        <v>37.200000000000003</v>
      </c>
      <c r="BV910" s="298">
        <v>0</v>
      </c>
      <c r="BW910" s="297"/>
      <c r="BX910" s="297"/>
      <c r="BY910" s="297"/>
      <c r="BZ910" s="297"/>
      <c r="CA910" s="284"/>
      <c r="CB910" s="298"/>
      <c r="CC910" s="297"/>
      <c r="CD910" s="284"/>
      <c r="CE910" s="352"/>
      <c r="CF910" s="298"/>
      <c r="CG910" s="297"/>
      <c r="CH910" s="284"/>
      <c r="CI910" s="352"/>
      <c r="CJ910" s="298"/>
      <c r="CK910" s="297"/>
      <c r="CL910" s="284"/>
      <c r="CM910" s="352"/>
      <c r="CN910" s="298"/>
      <c r="CO910" s="297"/>
      <c r="CP910" s="284"/>
      <c r="CQ910" s="352"/>
      <c r="CR910" s="298"/>
      <c r="CS910" s="297"/>
      <c r="CT910" s="284"/>
      <c r="CU910" s="352"/>
      <c r="CV910" s="352"/>
      <c r="CW910" s="298"/>
      <c r="CX910" s="297"/>
      <c r="CY910" s="284"/>
      <c r="CZ910" s="352"/>
      <c r="DA910" s="352"/>
      <c r="DB910" s="298"/>
      <c r="DC910" s="297"/>
      <c r="DD910" s="284"/>
      <c r="DE910" s="352"/>
      <c r="DF910" s="352"/>
      <c r="DG910" s="298"/>
      <c r="DH910" s="297">
        <v>0</v>
      </c>
      <c r="DI910" s="289">
        <v>0</v>
      </c>
      <c r="DJ910" s="163">
        <v>36</v>
      </c>
      <c r="DK910" s="163">
        <v>0</v>
      </c>
      <c r="DL910" s="163">
        <v>0</v>
      </c>
      <c r="DM910" s="163">
        <v>2</v>
      </c>
      <c r="DN910" s="163">
        <v>1</v>
      </c>
      <c r="DO910" s="163">
        <v>1</v>
      </c>
      <c r="DP910" s="165">
        <v>37.200000000000003</v>
      </c>
      <c r="DQ910" s="165"/>
      <c r="DR910" s="165">
        <v>37.200000762939403</v>
      </c>
      <c r="DS910" s="163">
        <v>158</v>
      </c>
      <c r="DT910" s="163">
        <v>37</v>
      </c>
      <c r="DU910" s="163">
        <v>17</v>
      </c>
      <c r="DV910" s="163">
        <v>15</v>
      </c>
      <c r="DW910" s="163">
        <v>3</v>
      </c>
      <c r="DX910" s="163">
        <v>7</v>
      </c>
      <c r="DY910" s="163">
        <v>0</v>
      </c>
      <c r="DZ910" s="163">
        <v>3</v>
      </c>
      <c r="EA910" s="163">
        <v>2</v>
      </c>
      <c r="EB910" s="163">
        <v>0</v>
      </c>
      <c r="EC910" s="163">
        <v>33</v>
      </c>
      <c r="ED910" s="165">
        <v>7.8849578816798003</v>
      </c>
      <c r="EE910" s="165">
        <v>1.67256682338662</v>
      </c>
      <c r="EF910" s="165">
        <v>0.71681435287998196</v>
      </c>
      <c r="EG910" s="165">
        <v>8.8407103521864503</v>
      </c>
      <c r="EH910" s="166">
        <v>1.1681419083969999</v>
      </c>
      <c r="EI910" s="165">
        <v>90.702744041308804</v>
      </c>
      <c r="EJ910" s="164">
        <v>0.25</v>
      </c>
      <c r="EK910" s="164">
        <v>0.30357142857142799</v>
      </c>
      <c r="EL910" s="283">
        <v>0.37837837800000002</v>
      </c>
      <c r="EM910" s="283">
        <v>0.225225225</v>
      </c>
      <c r="EN910" s="283">
        <v>0.39639639599999998</v>
      </c>
      <c r="EO910" s="283">
        <v>6.0869569999999998E-2</v>
      </c>
      <c r="EP910" s="283">
        <v>0.31304347999999999</v>
      </c>
      <c r="EQ910" s="283">
        <v>0.12776831</v>
      </c>
      <c r="ER910" s="165">
        <v>-1.10913412410428E-2</v>
      </c>
      <c r="ES910" s="166">
        <v>3.5840717643999098</v>
      </c>
      <c r="ET910" s="166">
        <v>3.2</v>
      </c>
      <c r="EU910" s="166">
        <v>3.2463346721739699</v>
      </c>
      <c r="EV910" s="166">
        <v>3.97728957783209</v>
      </c>
      <c r="EW910" s="166">
        <v>3.6019196505907698</v>
      </c>
      <c r="EX910" s="289">
        <v>0.666587233543396</v>
      </c>
    </row>
    <row r="911" spans="1:159" ht="13" customHeight="1">
      <c r="A911" s="160" t="s">
        <v>19</v>
      </c>
      <c r="C911" s="160">
        <v>31461</v>
      </c>
      <c r="D911" s="160">
        <v>690829</v>
      </c>
      <c r="E911" s="160" t="s">
        <v>18</v>
      </c>
      <c r="G911" s="175"/>
      <c r="H911" s="162" t="s">
        <v>89</v>
      </c>
      <c r="I911" s="162" t="s">
        <v>607</v>
      </c>
      <c r="J911" s="160">
        <v>23</v>
      </c>
      <c r="K911" s="161">
        <v>1</v>
      </c>
      <c r="Z911" s="163"/>
      <c r="AS911" s="283"/>
      <c r="AT911" s="283"/>
      <c r="AU911" s="283"/>
      <c r="AV911" s="283"/>
      <c r="AW911" s="283"/>
      <c r="AX911" s="283"/>
      <c r="AY911" s="363"/>
      <c r="AZ911" s="283"/>
      <c r="BA911" s="283"/>
      <c r="BB911" s="283"/>
      <c r="BC911" s="283"/>
      <c r="BD911" s="164"/>
      <c r="BE911" s="164"/>
      <c r="BF911" s="164"/>
      <c r="BG911" s="164"/>
      <c r="BH911" s="164"/>
      <c r="BI911" s="164"/>
      <c r="BJ911" s="165"/>
      <c r="BK911" s="164"/>
      <c r="BL911" s="165"/>
      <c r="BM911" s="165"/>
      <c r="BN911" s="165"/>
      <c r="BO911" s="165"/>
      <c r="BP911" s="165"/>
      <c r="BQ911" s="165"/>
      <c r="BR911" s="165"/>
      <c r="BS911" s="289"/>
      <c r="BT911" s="297">
        <v>31</v>
      </c>
      <c r="BU911" s="284">
        <v>34.200000000000003</v>
      </c>
      <c r="BV911" s="298">
        <v>-2</v>
      </c>
      <c r="BW911" s="297"/>
      <c r="BX911" s="297"/>
      <c r="BY911" s="297"/>
      <c r="BZ911" s="297"/>
      <c r="CA911" s="284"/>
      <c r="CB911" s="298"/>
      <c r="CC911" s="297"/>
      <c r="CD911" s="284"/>
      <c r="CE911" s="352"/>
      <c r="CF911" s="298"/>
      <c r="CG911" s="297"/>
      <c r="CH911" s="284"/>
      <c r="CI911" s="352"/>
      <c r="CJ911" s="298"/>
      <c r="CK911" s="297"/>
      <c r="CL911" s="284"/>
      <c r="CM911" s="352"/>
      <c r="CN911" s="298"/>
      <c r="CO911" s="297"/>
      <c r="CP911" s="284"/>
      <c r="CQ911" s="352"/>
      <c r="CR911" s="298"/>
      <c r="CS911" s="297"/>
      <c r="CT911" s="284"/>
      <c r="CU911" s="352"/>
      <c r="CV911" s="352"/>
      <c r="CW911" s="298"/>
      <c r="CX911" s="297"/>
      <c r="CY911" s="284"/>
      <c r="CZ911" s="352"/>
      <c r="DA911" s="352"/>
      <c r="DB911" s="298"/>
      <c r="DC911" s="297"/>
      <c r="DD911" s="284"/>
      <c r="DE911" s="352"/>
      <c r="DF911" s="352"/>
      <c r="DG911" s="298"/>
      <c r="DH911" s="297">
        <v>-2</v>
      </c>
      <c r="DI911" s="289">
        <v>0</v>
      </c>
      <c r="DJ911" s="163">
        <v>31</v>
      </c>
      <c r="DK911" s="163">
        <v>1</v>
      </c>
      <c r="DL911" s="163">
        <v>0</v>
      </c>
      <c r="DM911" s="163">
        <v>2</v>
      </c>
      <c r="DN911" s="163">
        <v>0</v>
      </c>
      <c r="DO911" s="163">
        <v>4</v>
      </c>
      <c r="DP911" s="165">
        <v>34.200000000000003</v>
      </c>
      <c r="DQ911" s="165">
        <v>2</v>
      </c>
      <c r="DR911" s="165">
        <v>32.200000762939403</v>
      </c>
      <c r="DS911" s="163">
        <v>142</v>
      </c>
      <c r="DT911" s="163">
        <v>26</v>
      </c>
      <c r="DU911" s="163">
        <v>8</v>
      </c>
      <c r="DV911" s="163">
        <v>8</v>
      </c>
      <c r="DW911" s="163">
        <v>1</v>
      </c>
      <c r="DX911" s="163">
        <v>14</v>
      </c>
      <c r="DY911" s="163">
        <v>0</v>
      </c>
      <c r="DZ911" s="163">
        <v>4</v>
      </c>
      <c r="EA911" s="163">
        <v>4</v>
      </c>
      <c r="EB911" s="163">
        <v>0</v>
      </c>
      <c r="EC911" s="163">
        <v>33</v>
      </c>
      <c r="ED911" s="165">
        <v>8.5673092635428407</v>
      </c>
      <c r="EE911" s="165">
        <v>3.6346160511999899</v>
      </c>
      <c r="EF911" s="165">
        <v>0.25961543222857097</v>
      </c>
      <c r="EG911" s="165">
        <v>6.7500012379428496</v>
      </c>
      <c r="EH911" s="166">
        <v>1.1538463654603099</v>
      </c>
      <c r="EI911" s="165">
        <v>92.173331402776597</v>
      </c>
      <c r="EJ911" s="164">
        <v>0.209677419354838</v>
      </c>
      <c r="EK911" s="164">
        <v>0.27777777777777701</v>
      </c>
      <c r="EL911" s="283">
        <v>0.58888888800000005</v>
      </c>
      <c r="EM911" s="283">
        <v>0.188888888</v>
      </c>
      <c r="EN911" s="283">
        <v>0.222222222</v>
      </c>
      <c r="EO911" s="283">
        <v>4.3956040000000002E-2</v>
      </c>
      <c r="EP911" s="283">
        <v>0.37362636999999999</v>
      </c>
      <c r="EQ911" s="283">
        <v>0.13678372999999999</v>
      </c>
      <c r="ER911" s="165">
        <v>0.93194320813673004</v>
      </c>
      <c r="ES911" s="166">
        <v>2.0769234578285598</v>
      </c>
      <c r="ET911" s="166">
        <v>3.06</v>
      </c>
      <c r="EU911" s="166">
        <v>3.19553479210159</v>
      </c>
      <c r="EV911" s="166">
        <v>3.6929032488446198</v>
      </c>
      <c r="EW911" s="166">
        <v>3.53238277943117</v>
      </c>
      <c r="EX911" s="289">
        <v>0.64968264847993795</v>
      </c>
    </row>
    <row r="912" spans="1:159" ht="13" customHeight="1">
      <c r="A912" s="160" t="s">
        <v>19</v>
      </c>
      <c r="B912" s="160">
        <v>12658</v>
      </c>
      <c r="C912" s="160">
        <v>6107</v>
      </c>
      <c r="D912" s="160">
        <v>623211</v>
      </c>
      <c r="E912" s="160" t="s">
        <v>3331</v>
      </c>
      <c r="G912" s="175"/>
      <c r="H912" s="162" t="s">
        <v>2832</v>
      </c>
      <c r="I912" s="162" t="s">
        <v>1954</v>
      </c>
      <c r="J912" s="160">
        <v>34</v>
      </c>
      <c r="K912" s="161">
        <v>1</v>
      </c>
      <c r="M912" s="184" t="s">
        <v>837</v>
      </c>
      <c r="Z912" s="163"/>
      <c r="AS912" s="283"/>
      <c r="AT912" s="283"/>
      <c r="AU912" s="283"/>
      <c r="AV912" s="283"/>
      <c r="AW912" s="283"/>
      <c r="AX912" s="283"/>
      <c r="AY912" s="363"/>
      <c r="AZ912" s="283"/>
      <c r="BA912" s="283"/>
      <c r="BB912" s="283"/>
      <c r="BC912" s="283"/>
      <c r="BD912" s="164"/>
      <c r="BE912" s="164"/>
      <c r="BF912" s="164"/>
      <c r="BG912" s="164"/>
      <c r="BH912" s="164"/>
      <c r="BI912" s="164"/>
      <c r="BJ912" s="165"/>
      <c r="BK912" s="164"/>
      <c r="BL912" s="165"/>
      <c r="BM912" s="165"/>
      <c r="BN912" s="165"/>
      <c r="BO912" s="165"/>
      <c r="BP912" s="165"/>
      <c r="BQ912" s="165"/>
      <c r="BR912" s="165"/>
      <c r="BS912" s="289"/>
      <c r="BT912" s="297">
        <v>37</v>
      </c>
      <c r="BU912" s="284">
        <v>50.1</v>
      </c>
      <c r="BV912" s="298">
        <v>-1</v>
      </c>
      <c r="BW912" s="297"/>
      <c r="BX912" s="297"/>
      <c r="BY912" s="297"/>
      <c r="BZ912" s="297"/>
      <c r="CA912" s="284"/>
      <c r="CB912" s="298"/>
      <c r="CC912" s="297"/>
      <c r="CD912" s="284"/>
      <c r="CE912" s="352"/>
      <c r="CF912" s="298"/>
      <c r="CG912" s="297"/>
      <c r="CH912" s="284"/>
      <c r="CI912" s="352"/>
      <c r="CJ912" s="298"/>
      <c r="CK912" s="297"/>
      <c r="CL912" s="284"/>
      <c r="CM912" s="352"/>
      <c r="CN912" s="298"/>
      <c r="CO912" s="297"/>
      <c r="CP912" s="284"/>
      <c r="CQ912" s="352"/>
      <c r="CR912" s="298"/>
      <c r="CS912" s="297"/>
      <c r="CT912" s="284"/>
      <c r="CU912" s="352"/>
      <c r="CV912" s="352"/>
      <c r="CW912" s="298"/>
      <c r="CX912" s="297"/>
      <c r="CY912" s="284"/>
      <c r="CZ912" s="352"/>
      <c r="DA912" s="352"/>
      <c r="DB912" s="298"/>
      <c r="DC912" s="297"/>
      <c r="DD912" s="284"/>
      <c r="DE912" s="352"/>
      <c r="DF912" s="352"/>
      <c r="DG912" s="298"/>
      <c r="DH912" s="297">
        <v>-1</v>
      </c>
      <c r="DI912" s="289">
        <v>0</v>
      </c>
      <c r="DJ912" s="163">
        <v>39</v>
      </c>
      <c r="DK912" s="163">
        <v>0</v>
      </c>
      <c r="DL912" s="163">
        <v>0</v>
      </c>
      <c r="DM912" s="163">
        <v>1</v>
      </c>
      <c r="DN912" s="163">
        <v>3</v>
      </c>
      <c r="DO912" s="163">
        <v>0</v>
      </c>
      <c r="DP912" s="165">
        <v>51.2</v>
      </c>
      <c r="DQ912" s="165"/>
      <c r="DR912" s="165">
        <v>51.200000762939403</v>
      </c>
      <c r="DS912" s="163">
        <v>217</v>
      </c>
      <c r="DT912" s="163">
        <v>38</v>
      </c>
      <c r="DU912" s="163">
        <v>26</v>
      </c>
      <c r="DV912" s="163">
        <v>22</v>
      </c>
      <c r="DW912" s="163">
        <v>2</v>
      </c>
      <c r="DX912" s="163">
        <v>25</v>
      </c>
      <c r="DY912" s="163">
        <v>0</v>
      </c>
      <c r="DZ912" s="163">
        <v>3</v>
      </c>
      <c r="EA912" s="163">
        <v>4</v>
      </c>
      <c r="EB912" s="163">
        <v>0</v>
      </c>
      <c r="EC912" s="163">
        <v>51</v>
      </c>
      <c r="ED912" s="165">
        <v>8.8838727168663194</v>
      </c>
      <c r="EE912" s="165">
        <v>4.3548395670913296</v>
      </c>
      <c r="EF912" s="165">
        <v>0.34838716536730602</v>
      </c>
      <c r="EG912" s="165">
        <v>6.6193561419788196</v>
      </c>
      <c r="EH912" s="166">
        <v>1.21935507878557</v>
      </c>
      <c r="EI912" s="165">
        <v>94.679294366151098</v>
      </c>
      <c r="EJ912" s="164">
        <v>0.20105820105820099</v>
      </c>
      <c r="EK912" s="164">
        <v>0.26470588235294101</v>
      </c>
      <c r="EL912" s="283">
        <v>0.45652173899999998</v>
      </c>
      <c r="EM912" s="283">
        <v>0.231884057</v>
      </c>
      <c r="EN912" s="283">
        <v>0.31159420199999999</v>
      </c>
      <c r="EO912" s="283">
        <v>4.3478259999999998E-2</v>
      </c>
      <c r="EP912" s="283">
        <v>0.24637681</v>
      </c>
      <c r="EQ912" s="283">
        <v>0.13289037000000001</v>
      </c>
      <c r="ER912" s="165">
        <v>-1.8263291621304401</v>
      </c>
      <c r="ES912" s="166">
        <v>3.8322588190403701</v>
      </c>
      <c r="ET912" s="166">
        <v>3.57</v>
      </c>
      <c r="EU912" s="166">
        <v>3.3215273731283301</v>
      </c>
      <c r="EV912" s="166">
        <v>4.0767634349324204</v>
      </c>
      <c r="EW912" s="166">
        <v>4.0218545251556099</v>
      </c>
      <c r="EX912" s="289">
        <v>0.64320131577551298</v>
      </c>
    </row>
    <row r="913" spans="1:272" ht="13" customHeight="1">
      <c r="A913" s="160" t="s">
        <v>19</v>
      </c>
      <c r="B913" s="160">
        <v>12723</v>
      </c>
      <c r="C913" s="160">
        <v>24017</v>
      </c>
      <c r="D913" s="160">
        <v>678606</v>
      </c>
      <c r="E913" s="160" t="s">
        <v>2171</v>
      </c>
      <c r="G913" s="175"/>
      <c r="H913" s="162" t="s">
        <v>3468</v>
      </c>
      <c r="I913" s="162" t="s">
        <v>565</v>
      </c>
      <c r="J913" s="160">
        <v>24</v>
      </c>
      <c r="K913" s="161">
        <v>1</v>
      </c>
      <c r="Z913" s="163"/>
      <c r="AS913" s="283"/>
      <c r="AT913" s="283"/>
      <c r="AU913" s="283"/>
      <c r="AV913" s="283"/>
      <c r="AW913" s="283"/>
      <c r="AX913" s="283"/>
      <c r="AY913" s="363"/>
      <c r="AZ913" s="283"/>
      <c r="BA913" s="283"/>
      <c r="BB913" s="283"/>
      <c r="BC913" s="283"/>
      <c r="BD913" s="164"/>
      <c r="BE913" s="164"/>
      <c r="BF913" s="164"/>
      <c r="BG913" s="164"/>
      <c r="BH913" s="164"/>
      <c r="BI913" s="164"/>
      <c r="BJ913" s="165"/>
      <c r="BK913" s="164"/>
      <c r="BL913" s="165"/>
      <c r="BM913" s="165"/>
      <c r="BN913" s="165"/>
      <c r="BO913" s="165"/>
      <c r="BP913" s="165"/>
      <c r="BQ913" s="165"/>
      <c r="BR913" s="165"/>
      <c r="BS913" s="289"/>
      <c r="BT913" s="297">
        <v>31</v>
      </c>
      <c r="BU913" s="284">
        <v>32</v>
      </c>
      <c r="BV913" s="298">
        <v>0</v>
      </c>
      <c r="BW913" s="297"/>
      <c r="BX913" s="297"/>
      <c r="BY913" s="297"/>
      <c r="BZ913" s="297"/>
      <c r="CA913" s="284"/>
      <c r="CB913" s="298"/>
      <c r="CC913" s="297"/>
      <c r="CD913" s="284"/>
      <c r="CE913" s="352"/>
      <c r="CF913" s="298"/>
      <c r="CG913" s="297"/>
      <c r="CH913" s="284"/>
      <c r="CI913" s="352"/>
      <c r="CJ913" s="298"/>
      <c r="CK913" s="297"/>
      <c r="CL913" s="284"/>
      <c r="CM913" s="352"/>
      <c r="CN913" s="298"/>
      <c r="CO913" s="297"/>
      <c r="CP913" s="284"/>
      <c r="CQ913" s="352"/>
      <c r="CR913" s="298"/>
      <c r="CS913" s="297"/>
      <c r="CT913" s="284"/>
      <c r="CU913" s="352"/>
      <c r="CV913" s="352"/>
      <c r="CW913" s="298"/>
      <c r="CX913" s="297"/>
      <c r="CY913" s="284"/>
      <c r="CZ913" s="352"/>
      <c r="DA913" s="352"/>
      <c r="DB913" s="298"/>
      <c r="DC913" s="297"/>
      <c r="DD913" s="284"/>
      <c r="DE913" s="352"/>
      <c r="DF913" s="352"/>
      <c r="DG913" s="298"/>
      <c r="DH913" s="297">
        <v>0</v>
      </c>
      <c r="DI913" s="289">
        <v>0</v>
      </c>
      <c r="DJ913" s="163">
        <v>31</v>
      </c>
      <c r="DK913" s="163">
        <v>0</v>
      </c>
      <c r="DL913" s="163">
        <v>0</v>
      </c>
      <c r="DM913" s="163">
        <v>1</v>
      </c>
      <c r="DN913" s="163">
        <v>0</v>
      </c>
      <c r="DO913" s="163">
        <v>1</v>
      </c>
      <c r="DP913" s="165">
        <v>32</v>
      </c>
      <c r="DQ913" s="165"/>
      <c r="DR913" s="165">
        <v>32</v>
      </c>
      <c r="DS913" s="163">
        <v>129</v>
      </c>
      <c r="DT913" s="163">
        <v>27</v>
      </c>
      <c r="DU913" s="163">
        <v>12</v>
      </c>
      <c r="DV913" s="163">
        <v>12</v>
      </c>
      <c r="DW913" s="163">
        <v>1</v>
      </c>
      <c r="DX913" s="163">
        <v>6</v>
      </c>
      <c r="DY913" s="163">
        <v>0</v>
      </c>
      <c r="DZ913" s="163">
        <v>2</v>
      </c>
      <c r="EA913" s="163">
        <v>1</v>
      </c>
      <c r="EB913" s="163">
        <v>1</v>
      </c>
      <c r="EC913" s="163">
        <v>25</v>
      </c>
      <c r="ED913" s="165">
        <v>7.0312516763810304</v>
      </c>
      <c r="EE913" s="165">
        <v>1.6875004023314399</v>
      </c>
      <c r="EF913" s="165">
        <v>0.28125006705524103</v>
      </c>
      <c r="EG913" s="165">
        <v>7.5937518104915096</v>
      </c>
      <c r="EH913" s="166">
        <v>1.0312502458692101</v>
      </c>
      <c r="EI913" s="165">
        <v>80.073513689761995</v>
      </c>
      <c r="EJ913" s="164">
        <v>0.22314049586776799</v>
      </c>
      <c r="EK913" s="164">
        <v>0.27368421052631497</v>
      </c>
      <c r="EL913" s="283">
        <v>0.57291666600000002</v>
      </c>
      <c r="EM913" s="283">
        <v>0.16666666599999999</v>
      </c>
      <c r="EN913" s="283">
        <v>0.26041666600000002</v>
      </c>
      <c r="EO913" s="283">
        <v>1.0416669999999999E-2</v>
      </c>
      <c r="EP913" s="283">
        <v>0.47916667000000002</v>
      </c>
      <c r="EQ913" s="283">
        <v>0.10062893000000001</v>
      </c>
      <c r="ER913" s="165">
        <v>5.79774654406989E-2</v>
      </c>
      <c r="ES913" s="166">
        <v>3.3750008046628901</v>
      </c>
      <c r="ET913" s="166">
        <v>2.66</v>
      </c>
      <c r="EU913" s="166">
        <v>2.7604385361075101</v>
      </c>
      <c r="EV913" s="166">
        <v>3.53552088255161</v>
      </c>
      <c r="EW913" s="166">
        <v>3.27261141085856</v>
      </c>
      <c r="EX913" s="289">
        <v>0.64209187030792203</v>
      </c>
      <c r="FE913" s="167"/>
      <c r="FF913" s="167"/>
      <c r="FG913" s="167"/>
      <c r="FH913" s="167"/>
      <c r="FI913" s="167"/>
      <c r="FJ913" s="167"/>
      <c r="FK913" s="167"/>
      <c r="FL913" s="167"/>
      <c r="FM913" s="167"/>
      <c r="FN913" s="167"/>
      <c r="FO913" s="167"/>
      <c r="FP913" s="167"/>
      <c r="FQ913" s="167"/>
      <c r="FR913" s="167"/>
      <c r="FS913" s="167"/>
      <c r="FT913" s="167"/>
      <c r="FU913" s="167"/>
      <c r="FV913" s="167"/>
      <c r="FW913" s="167"/>
      <c r="FX913" s="167"/>
      <c r="FY913" s="167"/>
      <c r="FZ913" s="167"/>
      <c r="GA913" s="167"/>
      <c r="GB913" s="167"/>
      <c r="GC913" s="167"/>
      <c r="GD913" s="167"/>
      <c r="GE913" s="167"/>
      <c r="GF913" s="167"/>
      <c r="GG913" s="167"/>
      <c r="GH913" s="167"/>
      <c r="GI913" s="167"/>
      <c r="GJ913" s="167"/>
      <c r="GK913" s="167"/>
      <c r="GL913" s="167"/>
      <c r="GM913" s="167"/>
      <c r="GN913" s="167"/>
      <c r="GO913" s="167"/>
      <c r="GP913" s="167"/>
      <c r="GQ913" s="167"/>
      <c r="GR913" s="167"/>
      <c r="GS913" s="167"/>
      <c r="GT913" s="167"/>
      <c r="GU913" s="167"/>
      <c r="GV913" s="167"/>
      <c r="GW913" s="167"/>
      <c r="GX913" s="167"/>
      <c r="GY913" s="167"/>
      <c r="GZ913" s="167"/>
      <c r="HA913" s="167"/>
      <c r="HB913" s="167"/>
      <c r="HC913" s="167"/>
      <c r="HD913" s="167"/>
      <c r="HE913" s="167"/>
      <c r="HF913" s="167"/>
      <c r="HG913" s="167"/>
      <c r="HH913" s="167"/>
      <c r="HI913" s="167"/>
      <c r="HJ913" s="167"/>
      <c r="HK913" s="167"/>
      <c r="HL913" s="167"/>
      <c r="HM913" s="167"/>
      <c r="HN913" s="167"/>
      <c r="HO913" s="167"/>
      <c r="HP913" s="167"/>
      <c r="HQ913" s="167"/>
      <c r="HR913" s="167"/>
      <c r="HS913" s="167"/>
      <c r="HT913" s="167"/>
      <c r="HU913" s="167"/>
      <c r="HV913" s="167"/>
      <c r="HW913" s="167"/>
      <c r="HX913" s="167"/>
      <c r="HY913" s="167"/>
      <c r="HZ913" s="167"/>
      <c r="IA913" s="167"/>
      <c r="IB913" s="167"/>
      <c r="IC913" s="167"/>
      <c r="ID913" s="167"/>
      <c r="IE913" s="167"/>
      <c r="IF913" s="167"/>
      <c r="IG913" s="167"/>
      <c r="IH913" s="167"/>
      <c r="II913" s="167"/>
      <c r="IJ913" s="167"/>
      <c r="IK913" s="167"/>
      <c r="IL913" s="167"/>
      <c r="IM913" s="167"/>
      <c r="IN913" s="167"/>
      <c r="IO913" s="167"/>
      <c r="IP913" s="167"/>
      <c r="IQ913" s="167"/>
      <c r="IR913" s="167"/>
      <c r="IS913" s="167"/>
      <c r="IT913" s="167"/>
      <c r="IU913" s="167"/>
      <c r="IV913" s="167"/>
      <c r="IW913" s="167"/>
      <c r="IX913" s="167"/>
      <c r="IY913" s="167"/>
      <c r="IZ913" s="167"/>
      <c r="JA913" s="167"/>
      <c r="JB913" s="167"/>
      <c r="JC913" s="167"/>
      <c r="JD913" s="167"/>
      <c r="JE913" s="167"/>
      <c r="JF913" s="167"/>
      <c r="JG913" s="167"/>
      <c r="JH913" s="167"/>
      <c r="JI913" s="167"/>
      <c r="JJ913" s="167"/>
      <c r="JK913" s="167"/>
      <c r="JL913" s="167"/>
    </row>
    <row r="914" spans="1:272" ht="13" customHeight="1">
      <c r="A914" s="160" t="s">
        <v>19</v>
      </c>
      <c r="C914" s="160">
        <v>21448</v>
      </c>
      <c r="D914" s="160">
        <v>663436</v>
      </c>
      <c r="E914" s="160" t="s">
        <v>164</v>
      </c>
      <c r="G914" s="175"/>
      <c r="H914" s="162" t="s">
        <v>297</v>
      </c>
      <c r="I914" s="162" t="s">
        <v>262</v>
      </c>
      <c r="J914" s="160">
        <v>27</v>
      </c>
      <c r="K914" s="161">
        <v>1</v>
      </c>
      <c r="M914" s="184" t="s">
        <v>837</v>
      </c>
      <c r="Z914" s="163"/>
      <c r="AS914" s="283"/>
      <c r="AT914" s="283"/>
      <c r="AU914" s="283"/>
      <c r="AV914" s="283"/>
      <c r="AW914" s="283"/>
      <c r="AX914" s="283"/>
      <c r="AY914" s="363"/>
      <c r="AZ914" s="283"/>
      <c r="BA914" s="283"/>
      <c r="BB914" s="283"/>
      <c r="BC914" s="283"/>
      <c r="BD914" s="164"/>
      <c r="BE914" s="164"/>
      <c r="BF914" s="164"/>
      <c r="BG914" s="164"/>
      <c r="BH914" s="164"/>
      <c r="BI914" s="164"/>
      <c r="BJ914" s="165"/>
      <c r="BK914" s="164"/>
      <c r="BL914" s="165"/>
      <c r="BM914" s="165"/>
      <c r="BN914" s="165"/>
      <c r="BO914" s="165"/>
      <c r="BP914" s="165"/>
      <c r="BQ914" s="165"/>
      <c r="BR914" s="165"/>
      <c r="BS914" s="289"/>
      <c r="BT914" s="297">
        <v>11</v>
      </c>
      <c r="BU914" s="284">
        <v>50</v>
      </c>
      <c r="BV914" s="298">
        <v>2</v>
      </c>
      <c r="BW914" s="297"/>
      <c r="BX914" s="297"/>
      <c r="BY914" s="297"/>
      <c r="BZ914" s="297"/>
      <c r="CA914" s="284"/>
      <c r="CB914" s="298"/>
      <c r="CC914" s="297"/>
      <c r="CD914" s="284"/>
      <c r="CE914" s="352"/>
      <c r="CF914" s="298"/>
      <c r="CG914" s="297"/>
      <c r="CH914" s="284"/>
      <c r="CI914" s="352"/>
      <c r="CJ914" s="298"/>
      <c r="CK914" s="297"/>
      <c r="CL914" s="284"/>
      <c r="CM914" s="352"/>
      <c r="CN914" s="298"/>
      <c r="CO914" s="297"/>
      <c r="CP914" s="284"/>
      <c r="CQ914" s="352"/>
      <c r="CR914" s="298"/>
      <c r="CS914" s="297"/>
      <c r="CT914" s="284"/>
      <c r="CU914" s="352"/>
      <c r="CV914" s="352"/>
      <c r="CW914" s="298"/>
      <c r="CX914" s="297"/>
      <c r="CY914" s="284"/>
      <c r="CZ914" s="352"/>
      <c r="DA914" s="352"/>
      <c r="DB914" s="298"/>
      <c r="DC914" s="297"/>
      <c r="DD914" s="284"/>
      <c r="DE914" s="352"/>
      <c r="DF914" s="352"/>
      <c r="DG914" s="298"/>
      <c r="DH914" s="297">
        <v>2</v>
      </c>
      <c r="DI914" s="289">
        <v>0</v>
      </c>
      <c r="DJ914" s="163">
        <v>11</v>
      </c>
      <c r="DK914" s="163">
        <v>10</v>
      </c>
      <c r="DL914" s="163">
        <v>0</v>
      </c>
      <c r="DM914" s="163">
        <v>0</v>
      </c>
      <c r="DN914" s="163">
        <v>5</v>
      </c>
      <c r="DO914" s="163">
        <v>0</v>
      </c>
      <c r="DP914" s="165">
        <v>50</v>
      </c>
      <c r="DQ914" s="165">
        <v>47.099998474121001</v>
      </c>
      <c r="DR914" s="165">
        <v>2.20000004768371</v>
      </c>
      <c r="DS914" s="163">
        <v>220</v>
      </c>
      <c r="DT914" s="163">
        <v>50</v>
      </c>
      <c r="DU914" s="163">
        <v>25</v>
      </c>
      <c r="DV914" s="163">
        <v>24</v>
      </c>
      <c r="DW914" s="163">
        <v>5</v>
      </c>
      <c r="DX914" s="163">
        <v>23</v>
      </c>
      <c r="DY914" s="163">
        <v>0</v>
      </c>
      <c r="DZ914" s="163">
        <v>5</v>
      </c>
      <c r="EA914" s="163">
        <v>2</v>
      </c>
      <c r="EB914" s="163">
        <v>0</v>
      </c>
      <c r="EC914" s="163">
        <v>47</v>
      </c>
      <c r="ED914" s="165">
        <v>8.4600003227234009</v>
      </c>
      <c r="EE914" s="165">
        <v>4.14000015792847</v>
      </c>
      <c r="EF914" s="165">
        <v>0.90000003433227604</v>
      </c>
      <c r="EG914" s="165">
        <v>9.0000003433227604</v>
      </c>
      <c r="EH914" s="166">
        <v>1.46000005569458</v>
      </c>
      <c r="EI914" s="165">
        <v>116.62997172758099</v>
      </c>
      <c r="EJ914" s="164">
        <v>0.26041666666666602</v>
      </c>
      <c r="EK914" s="164">
        <v>0.32142857142857101</v>
      </c>
      <c r="EL914" s="283">
        <v>0.45833333300000001</v>
      </c>
      <c r="EM914" s="283">
        <v>0.17361111100000001</v>
      </c>
      <c r="EN914" s="283">
        <v>0.36805555499999998</v>
      </c>
      <c r="EO914" s="283">
        <v>7.5862070000000004E-2</v>
      </c>
      <c r="EP914" s="283">
        <v>0.37931034000000002</v>
      </c>
      <c r="EQ914" s="283">
        <v>0.12107623000000001</v>
      </c>
      <c r="ER914" s="165">
        <v>0.29159837992667997</v>
      </c>
      <c r="ES914" s="166">
        <v>4.3200001647949202</v>
      </c>
      <c r="ET914" s="166">
        <v>4.0199999999999996</v>
      </c>
      <c r="EU914" s="166">
        <v>4.2666886749267601</v>
      </c>
      <c r="EV914" s="166">
        <v>4.5695201634056604</v>
      </c>
      <c r="EW914" s="166">
        <v>4.5132564160116697</v>
      </c>
      <c r="EX914" s="289">
        <v>0.63469331711530597</v>
      </c>
    </row>
    <row r="915" spans="1:272" ht="13" customHeight="1">
      <c r="A915" s="160" t="s">
        <v>19</v>
      </c>
      <c r="C915" s="160">
        <v>29869</v>
      </c>
      <c r="D915" s="160">
        <v>700241</v>
      </c>
      <c r="E915" s="160" t="s">
        <v>276</v>
      </c>
      <c r="G915" s="175"/>
      <c r="H915" s="162" t="s">
        <v>4181</v>
      </c>
      <c r="I915" s="162" t="s">
        <v>596</v>
      </c>
      <c r="J915" s="160">
        <v>23</v>
      </c>
      <c r="K915" s="161">
        <v>1</v>
      </c>
      <c r="Z915" s="163"/>
      <c r="AS915" s="283"/>
      <c r="AT915" s="283"/>
      <c r="AU915" s="283"/>
      <c r="AV915" s="283"/>
      <c r="AW915" s="283"/>
      <c r="AX915" s="283"/>
      <c r="AY915" s="363"/>
      <c r="AZ915" s="283"/>
      <c r="BA915" s="283"/>
      <c r="BB915" s="283"/>
      <c r="BC915" s="283"/>
      <c r="BD915" s="164"/>
      <c r="BE915" s="164"/>
      <c r="BF915" s="164"/>
      <c r="BG915" s="164"/>
      <c r="BH915" s="164"/>
      <c r="BI915" s="164"/>
      <c r="BJ915" s="165"/>
      <c r="BK915" s="164"/>
      <c r="BL915" s="165"/>
      <c r="BM915" s="165"/>
      <c r="BN915" s="165"/>
      <c r="BO915" s="165"/>
      <c r="BP915" s="165"/>
      <c r="BQ915" s="165"/>
      <c r="BR915" s="165"/>
      <c r="BS915" s="289"/>
      <c r="BT915" s="297">
        <v>3</v>
      </c>
      <c r="BU915" s="284">
        <v>15</v>
      </c>
      <c r="BV915" s="298">
        <v>0</v>
      </c>
      <c r="BW915" s="297"/>
      <c r="BX915" s="297"/>
      <c r="BY915" s="297"/>
      <c r="BZ915" s="297"/>
      <c r="CA915" s="284"/>
      <c r="CB915" s="298"/>
      <c r="CC915" s="297"/>
      <c r="CD915" s="284"/>
      <c r="CE915" s="352"/>
      <c r="CF915" s="298"/>
      <c r="CG915" s="297"/>
      <c r="CH915" s="284"/>
      <c r="CI915" s="352"/>
      <c r="CJ915" s="298"/>
      <c r="CK915" s="297"/>
      <c r="CL915" s="284"/>
      <c r="CM915" s="352"/>
      <c r="CN915" s="298"/>
      <c r="CO915" s="297"/>
      <c r="CP915" s="284"/>
      <c r="CQ915" s="352"/>
      <c r="CR915" s="298"/>
      <c r="CS915" s="297"/>
      <c r="CT915" s="284"/>
      <c r="CU915" s="352"/>
      <c r="CV915" s="352"/>
      <c r="CW915" s="298"/>
      <c r="CX915" s="297"/>
      <c r="CY915" s="284"/>
      <c r="CZ915" s="352"/>
      <c r="DA915" s="352"/>
      <c r="DB915" s="298"/>
      <c r="DC915" s="297"/>
      <c r="DD915" s="284"/>
      <c r="DE915" s="352"/>
      <c r="DF915" s="352"/>
      <c r="DG915" s="298"/>
      <c r="DH915" s="183">
        <v>0</v>
      </c>
      <c r="DI915" s="289">
        <v>0</v>
      </c>
      <c r="DJ915" s="163">
        <v>4</v>
      </c>
      <c r="DK915" s="163">
        <v>3</v>
      </c>
      <c r="DL915" s="163">
        <v>0</v>
      </c>
      <c r="DM915" s="163">
        <v>3</v>
      </c>
      <c r="DN915" s="163">
        <v>0</v>
      </c>
      <c r="DO915" s="163">
        <v>0</v>
      </c>
      <c r="DP915" s="165">
        <v>23</v>
      </c>
      <c r="DQ915" s="165">
        <v>20</v>
      </c>
      <c r="DR915" s="165">
        <v>3</v>
      </c>
      <c r="DS915" s="163">
        <v>86</v>
      </c>
      <c r="DT915" s="163">
        <v>16</v>
      </c>
      <c r="DU915" s="163">
        <v>5</v>
      </c>
      <c r="DV915" s="163">
        <v>5</v>
      </c>
      <c r="DW915" s="163">
        <v>1</v>
      </c>
      <c r="DX915" s="163">
        <v>2</v>
      </c>
      <c r="DY915" s="163">
        <v>0</v>
      </c>
      <c r="DZ915" s="163">
        <v>1</v>
      </c>
      <c r="EA915" s="163">
        <v>0</v>
      </c>
      <c r="EB915" s="163">
        <v>0</v>
      </c>
      <c r="EC915" s="163">
        <v>18</v>
      </c>
      <c r="ED915" s="165">
        <v>7.0434782608695601</v>
      </c>
      <c r="EE915" s="165">
        <v>0.78260869565217395</v>
      </c>
      <c r="EF915" s="165">
        <v>0.39130434782608697</v>
      </c>
      <c r="EG915" s="165">
        <v>6.2608695652173898</v>
      </c>
      <c r="EH915" s="166">
        <v>0.78260869565217395</v>
      </c>
      <c r="EI915" s="165">
        <v>60.767237007745997</v>
      </c>
      <c r="EJ915" s="164">
        <v>0.19277108433734899</v>
      </c>
      <c r="EK915" s="164">
        <v>0.234375</v>
      </c>
      <c r="EL915" s="283">
        <v>0.625</v>
      </c>
      <c r="EM915" s="283">
        <v>0.203125</v>
      </c>
      <c r="EN915" s="283">
        <v>0.171875</v>
      </c>
      <c r="EO915" s="283">
        <v>4.6153850000000003E-2</v>
      </c>
      <c r="EP915" s="283">
        <v>0.33846154000000001</v>
      </c>
      <c r="EQ915" s="283">
        <v>9.9678459999999997E-2</v>
      </c>
      <c r="ER915" s="165">
        <v>0.14023738621714699</v>
      </c>
      <c r="ES915" s="166">
        <v>1.9565217391304299</v>
      </c>
      <c r="ET915" s="166">
        <v>3.44</v>
      </c>
      <c r="EU915" s="166">
        <v>2.5579929807911701</v>
      </c>
      <c r="EV915" s="166">
        <v>2.7159563214882501</v>
      </c>
      <c r="EW915" s="166">
        <v>2.7670520723584402</v>
      </c>
      <c r="EX915" s="289">
        <v>0.62506951391696897</v>
      </c>
    </row>
    <row r="916" spans="1:272" ht="13" customHeight="1">
      <c r="A916" s="160" t="s">
        <v>19</v>
      </c>
      <c r="B916" s="160">
        <v>10850</v>
      </c>
      <c r="C916" s="160">
        <v>17192</v>
      </c>
      <c r="D916" s="160">
        <v>656222</v>
      </c>
      <c r="E916" s="160" t="s">
        <v>3331</v>
      </c>
      <c r="G916" s="175"/>
      <c r="H916" s="168" t="s">
        <v>1159</v>
      </c>
      <c r="I916" s="169" t="s">
        <v>966</v>
      </c>
      <c r="J916" s="170">
        <v>30</v>
      </c>
      <c r="K916" s="161">
        <v>1</v>
      </c>
      <c r="M916" s="184" t="s">
        <v>46</v>
      </c>
      <c r="Z916" s="163"/>
      <c r="AS916" s="283"/>
      <c r="AT916" s="283"/>
      <c r="AU916" s="283"/>
      <c r="AV916" s="283"/>
      <c r="AW916" s="283"/>
      <c r="AX916" s="283"/>
      <c r="AY916" s="363"/>
      <c r="AZ916" s="283"/>
      <c r="BA916" s="283"/>
      <c r="BB916" s="283"/>
      <c r="BC916" s="283"/>
      <c r="BD916" s="164"/>
      <c r="BE916" s="164"/>
      <c r="BF916" s="164"/>
      <c r="BG916" s="164"/>
      <c r="BH916" s="164"/>
      <c r="BI916" s="164"/>
      <c r="BJ916" s="165"/>
      <c r="BK916" s="164"/>
      <c r="BL916" s="165"/>
      <c r="BM916" s="165"/>
      <c r="BN916" s="165"/>
      <c r="BO916" s="165"/>
      <c r="BP916" s="165"/>
      <c r="BQ916" s="165"/>
      <c r="BR916" s="165"/>
      <c r="BS916" s="289"/>
      <c r="BT916" s="297">
        <v>71</v>
      </c>
      <c r="BU916" s="284">
        <v>70</v>
      </c>
      <c r="BV916" s="298">
        <v>0</v>
      </c>
      <c r="BW916" s="297"/>
      <c r="BX916" s="297"/>
      <c r="BY916" s="297"/>
      <c r="BZ916" s="297"/>
      <c r="CA916" s="284"/>
      <c r="CB916" s="298"/>
      <c r="CC916" s="297"/>
      <c r="CD916" s="284"/>
      <c r="CE916" s="352"/>
      <c r="CF916" s="298"/>
      <c r="CG916" s="297"/>
      <c r="CH916" s="284"/>
      <c r="CI916" s="352"/>
      <c r="CJ916" s="298"/>
      <c r="CK916" s="297"/>
      <c r="CL916" s="284"/>
      <c r="CM916" s="352"/>
      <c r="CN916" s="298"/>
      <c r="CO916" s="297"/>
      <c r="CP916" s="284"/>
      <c r="CQ916" s="352"/>
      <c r="CR916" s="298"/>
      <c r="CS916" s="297"/>
      <c r="CT916" s="284"/>
      <c r="CU916" s="352"/>
      <c r="CV916" s="352"/>
      <c r="CW916" s="298"/>
      <c r="CX916" s="297"/>
      <c r="CY916" s="284"/>
      <c r="CZ916" s="352"/>
      <c r="DA916" s="352"/>
      <c r="DB916" s="298"/>
      <c r="DC916" s="297"/>
      <c r="DD916" s="284"/>
      <c r="DE916" s="352"/>
      <c r="DF916" s="352"/>
      <c r="DG916" s="298"/>
      <c r="DH916" s="297">
        <v>0</v>
      </c>
      <c r="DI916" s="289">
        <v>0</v>
      </c>
      <c r="DJ916" s="163">
        <v>71</v>
      </c>
      <c r="DK916" s="163">
        <v>0</v>
      </c>
      <c r="DL916" s="163">
        <v>0</v>
      </c>
      <c r="DM916" s="163">
        <v>7</v>
      </c>
      <c r="DN916" s="163">
        <v>4</v>
      </c>
      <c r="DO916" s="163">
        <v>10</v>
      </c>
      <c r="DP916" s="165">
        <v>70</v>
      </c>
      <c r="DQ916" s="165"/>
      <c r="DR916" s="165">
        <v>69.299999237060504</v>
      </c>
      <c r="DS916" s="163">
        <v>312</v>
      </c>
      <c r="DT916" s="163">
        <v>77</v>
      </c>
      <c r="DU916" s="163">
        <v>42</v>
      </c>
      <c r="DV916" s="163">
        <v>35</v>
      </c>
      <c r="DW916" s="163">
        <v>6</v>
      </c>
      <c r="DX916" s="163">
        <v>27</v>
      </c>
      <c r="DY916" s="163">
        <v>2</v>
      </c>
      <c r="DZ916" s="163">
        <v>3</v>
      </c>
      <c r="EA916" s="163">
        <v>7</v>
      </c>
      <c r="EB916" s="163">
        <v>0</v>
      </c>
      <c r="EC916" s="163">
        <v>55</v>
      </c>
      <c r="ED916" s="165">
        <v>7.0714303055592298</v>
      </c>
      <c r="EE916" s="165">
        <v>3.4714294227290701</v>
      </c>
      <c r="EF916" s="165">
        <v>0.77142876060646104</v>
      </c>
      <c r="EG916" s="165">
        <v>9.9000024277829208</v>
      </c>
      <c r="EH916" s="166">
        <v>1.4857146500568801</v>
      </c>
      <c r="EI916" s="165">
        <v>115.36132267307801</v>
      </c>
      <c r="EJ916" s="164">
        <v>0.27304964539006998</v>
      </c>
      <c r="EK916" s="164">
        <v>0.32126696832579099</v>
      </c>
      <c r="EL916" s="283">
        <v>0.45089285699999998</v>
      </c>
      <c r="EM916" s="283">
        <v>0.18303571399999999</v>
      </c>
      <c r="EN916" s="283">
        <v>0.36607142799999998</v>
      </c>
      <c r="EO916" s="283">
        <v>4.8458149999999998E-2</v>
      </c>
      <c r="EP916" s="283">
        <v>0.33039647999999999</v>
      </c>
      <c r="EQ916" s="283">
        <v>9.6040440000000005E-2</v>
      </c>
      <c r="ER916" s="165">
        <v>-0.81165365850831905</v>
      </c>
      <c r="ES916" s="166">
        <v>4.5000011035376897</v>
      </c>
      <c r="ET916" s="166">
        <v>3.78</v>
      </c>
      <c r="EU916" s="166">
        <v>3.9952602647275799</v>
      </c>
      <c r="EV916" s="166">
        <v>4.6522979070931401</v>
      </c>
      <c r="EW916" s="166">
        <v>4.3808040308461402</v>
      </c>
      <c r="EX916" s="289">
        <v>0.61956003308296204</v>
      </c>
    </row>
    <row r="917" spans="1:272" ht="13" customHeight="1">
      <c r="A917" s="160" t="s">
        <v>19</v>
      </c>
      <c r="C917" s="160">
        <v>27688</v>
      </c>
      <c r="D917" s="160">
        <v>686799</v>
      </c>
      <c r="E917" s="160" t="s">
        <v>18</v>
      </c>
      <c r="G917" s="175"/>
      <c r="H917" s="162" t="s">
        <v>4123</v>
      </c>
      <c r="I917" s="162" t="s">
        <v>124</v>
      </c>
      <c r="J917" s="160">
        <v>23</v>
      </c>
      <c r="K917" s="161">
        <v>1</v>
      </c>
      <c r="Z917" s="163"/>
      <c r="AS917" s="283"/>
      <c r="AT917" s="283"/>
      <c r="AU917" s="283"/>
      <c r="AV917" s="283"/>
      <c r="AW917" s="283"/>
      <c r="AX917" s="283"/>
      <c r="AY917" s="363"/>
      <c r="AZ917" s="283"/>
      <c r="BA917" s="283"/>
      <c r="BB917" s="283"/>
      <c r="BC917" s="283"/>
      <c r="BD917" s="164"/>
      <c r="BE917" s="164"/>
      <c r="BF917" s="164"/>
      <c r="BG917" s="164"/>
      <c r="BH917" s="164"/>
      <c r="BI917" s="164"/>
      <c r="BJ917" s="165"/>
      <c r="BK917" s="164"/>
      <c r="BL917" s="165"/>
      <c r="BM917" s="165"/>
      <c r="BN917" s="165"/>
      <c r="BO917" s="165"/>
      <c r="BP917" s="165"/>
      <c r="BQ917" s="165"/>
      <c r="BR917" s="165"/>
      <c r="BS917" s="289"/>
      <c r="BT917" s="297">
        <v>10</v>
      </c>
      <c r="BU917" s="284">
        <v>58.1</v>
      </c>
      <c r="BV917" s="298">
        <v>0</v>
      </c>
      <c r="BW917" s="297"/>
      <c r="BX917" s="297"/>
      <c r="BY917" s="297"/>
      <c r="BZ917" s="297"/>
      <c r="CA917" s="284"/>
      <c r="CB917" s="298"/>
      <c r="CC917" s="297"/>
      <c r="CD917" s="284"/>
      <c r="CE917" s="352"/>
      <c r="CF917" s="298"/>
      <c r="CG917" s="297"/>
      <c r="CH917" s="284"/>
      <c r="CI917" s="352"/>
      <c r="CJ917" s="298"/>
      <c r="CK917" s="297"/>
      <c r="CL917" s="284"/>
      <c r="CM917" s="352"/>
      <c r="CN917" s="298"/>
      <c r="CO917" s="297"/>
      <c r="CP917" s="284"/>
      <c r="CQ917" s="352"/>
      <c r="CR917" s="298"/>
      <c r="CS917" s="297"/>
      <c r="CT917" s="284"/>
      <c r="CU917" s="352"/>
      <c r="CV917" s="352"/>
      <c r="CW917" s="298"/>
      <c r="CX917" s="297"/>
      <c r="CY917" s="284"/>
      <c r="CZ917" s="352"/>
      <c r="DA917" s="352"/>
      <c r="DB917" s="298"/>
      <c r="DC917" s="297"/>
      <c r="DD917" s="284"/>
      <c r="DE917" s="352"/>
      <c r="DF917" s="352"/>
      <c r="DG917" s="298"/>
      <c r="DH917" s="183">
        <v>0</v>
      </c>
      <c r="DI917" s="289">
        <v>0</v>
      </c>
      <c r="DJ917" s="163">
        <v>11</v>
      </c>
      <c r="DK917" s="163">
        <v>11</v>
      </c>
      <c r="DL917" s="163">
        <v>0</v>
      </c>
      <c r="DM917" s="163">
        <v>2</v>
      </c>
      <c r="DN917" s="163">
        <v>6</v>
      </c>
      <c r="DO917" s="163">
        <v>0</v>
      </c>
      <c r="DP917" s="165">
        <v>65.099999999999994</v>
      </c>
      <c r="DQ917" s="165">
        <v>65.099998474121094</v>
      </c>
      <c r="DR917" s="165"/>
      <c r="DS917" s="163">
        <v>266</v>
      </c>
      <c r="DT917" s="163">
        <v>68</v>
      </c>
      <c r="DU917" s="163">
        <v>30</v>
      </c>
      <c r="DV917" s="163">
        <v>29</v>
      </c>
      <c r="DW917" s="163">
        <v>7</v>
      </c>
      <c r="DX917" s="163">
        <v>10</v>
      </c>
      <c r="DY917" s="163">
        <v>1</v>
      </c>
      <c r="DZ917" s="163">
        <v>8</v>
      </c>
      <c r="EA917" s="163">
        <v>1</v>
      </c>
      <c r="EB917" s="163">
        <v>0</v>
      </c>
      <c r="EC917" s="163">
        <v>25</v>
      </c>
      <c r="ED917" s="165">
        <v>3.44387781912961</v>
      </c>
      <c r="EE917" s="165">
        <v>1.37755112765184</v>
      </c>
      <c r="EF917" s="165">
        <v>0.96428578935629305</v>
      </c>
      <c r="EG917" s="165">
        <v>9.3673476680325596</v>
      </c>
      <c r="EH917" s="166">
        <v>1.1938776439649299</v>
      </c>
      <c r="EI917" s="165">
        <v>95.371171609701406</v>
      </c>
      <c r="EJ917" s="164">
        <v>0.27419354838709598</v>
      </c>
      <c r="EK917" s="164">
        <v>0.282407407407407</v>
      </c>
      <c r="EL917" s="283">
        <v>0.57013574600000005</v>
      </c>
      <c r="EM917" s="283">
        <v>0.18552036099999999</v>
      </c>
      <c r="EN917" s="283">
        <v>0.24434389100000001</v>
      </c>
      <c r="EO917" s="283">
        <v>6.2780269999999999E-2</v>
      </c>
      <c r="EP917" s="283">
        <v>0.44394619000000002</v>
      </c>
      <c r="EQ917" s="283">
        <v>7.1012809999999996E-2</v>
      </c>
      <c r="ER917" s="165">
        <v>-0.315248539211401</v>
      </c>
      <c r="ES917" s="166">
        <v>3.9948982701903502</v>
      </c>
      <c r="ET917" s="166">
        <v>4.97</v>
      </c>
      <c r="EU917" s="166">
        <v>4.6207703788198096</v>
      </c>
      <c r="EV917" s="166">
        <v>4.4777144342121398</v>
      </c>
      <c r="EW917" s="166">
        <v>4.56445600642191</v>
      </c>
      <c r="EX917" s="289">
        <v>0.61213523149490301</v>
      </c>
    </row>
    <row r="918" spans="1:272" ht="13" customHeight="1">
      <c r="A918" s="160" t="s">
        <v>19</v>
      </c>
      <c r="C918" s="160">
        <v>23550</v>
      </c>
      <c r="D918" s="160">
        <v>676879</v>
      </c>
      <c r="E918" s="160" t="s">
        <v>563</v>
      </c>
      <c r="G918" s="175"/>
      <c r="H918" s="162" t="s">
        <v>2517</v>
      </c>
      <c r="I918" s="162" t="s">
        <v>216</v>
      </c>
      <c r="J918" s="161">
        <v>26</v>
      </c>
      <c r="K918" s="161">
        <v>1</v>
      </c>
      <c r="M918" s="184" t="s">
        <v>46</v>
      </c>
      <c r="Z918" s="163"/>
      <c r="AS918" s="283"/>
      <c r="AT918" s="283"/>
      <c r="AU918" s="283"/>
      <c r="AV918" s="283"/>
      <c r="AW918" s="283"/>
      <c r="AX918" s="283"/>
      <c r="AY918" s="363"/>
      <c r="AZ918" s="283"/>
      <c r="BA918" s="283"/>
      <c r="BB918" s="283"/>
      <c r="BC918" s="283"/>
      <c r="BD918" s="164"/>
      <c r="BE918" s="164"/>
      <c r="BF918" s="164"/>
      <c r="BG918" s="164"/>
      <c r="BH918" s="164"/>
      <c r="BI918" s="164"/>
      <c r="BJ918" s="165"/>
      <c r="BK918" s="164"/>
      <c r="BL918" s="165"/>
      <c r="BM918" s="165"/>
      <c r="BN918" s="165"/>
      <c r="BO918" s="165"/>
      <c r="BP918" s="165"/>
      <c r="BQ918" s="165"/>
      <c r="BR918" s="165"/>
      <c r="BS918" s="289"/>
      <c r="BT918" s="297">
        <v>14</v>
      </c>
      <c r="BU918" s="284">
        <v>28.1</v>
      </c>
      <c r="BV918" s="298">
        <v>-2</v>
      </c>
      <c r="BW918" s="297"/>
      <c r="BX918" s="297"/>
      <c r="BY918" s="297"/>
      <c r="BZ918" s="297"/>
      <c r="CA918" s="284"/>
      <c r="CB918" s="298"/>
      <c r="CC918" s="297"/>
      <c r="CD918" s="284"/>
      <c r="CE918" s="352"/>
      <c r="CF918" s="298"/>
      <c r="CG918" s="297"/>
      <c r="CH918" s="284"/>
      <c r="CI918" s="352"/>
      <c r="CJ918" s="298"/>
      <c r="CK918" s="297"/>
      <c r="CL918" s="284"/>
      <c r="CM918" s="352"/>
      <c r="CN918" s="298"/>
      <c r="CO918" s="297"/>
      <c r="CP918" s="284"/>
      <c r="CQ918" s="352"/>
      <c r="CR918" s="298"/>
      <c r="CS918" s="297"/>
      <c r="CT918" s="284"/>
      <c r="CU918" s="352"/>
      <c r="CV918" s="352"/>
      <c r="CW918" s="298"/>
      <c r="CX918" s="297"/>
      <c r="CY918" s="284"/>
      <c r="CZ918" s="352"/>
      <c r="DA918" s="352"/>
      <c r="DB918" s="298"/>
      <c r="DC918" s="297"/>
      <c r="DD918" s="284"/>
      <c r="DE918" s="352"/>
      <c r="DF918" s="352"/>
      <c r="DG918" s="298"/>
      <c r="DH918" s="297">
        <v>-2</v>
      </c>
      <c r="DI918" s="289">
        <v>0</v>
      </c>
      <c r="DJ918" s="163">
        <v>14</v>
      </c>
      <c r="DK918" s="163">
        <v>2</v>
      </c>
      <c r="DL918" s="163">
        <v>0</v>
      </c>
      <c r="DM918" s="163">
        <v>1</v>
      </c>
      <c r="DN918" s="163">
        <v>2</v>
      </c>
      <c r="DO918" s="163">
        <v>0</v>
      </c>
      <c r="DP918" s="165">
        <v>28.1</v>
      </c>
      <c r="DQ918" s="165">
        <v>8.1999998092651296</v>
      </c>
      <c r="DR918" s="165">
        <v>19.2000007629394</v>
      </c>
      <c r="DS918" s="163">
        <v>119</v>
      </c>
      <c r="DT918" s="163">
        <v>20</v>
      </c>
      <c r="DU918" s="163">
        <v>13</v>
      </c>
      <c r="DV918" s="163">
        <v>9</v>
      </c>
      <c r="DW918" s="163">
        <v>2</v>
      </c>
      <c r="DX918" s="163">
        <v>10</v>
      </c>
      <c r="DY918" s="163">
        <v>0</v>
      </c>
      <c r="DZ918" s="163">
        <v>0</v>
      </c>
      <c r="EA918" s="163">
        <v>1</v>
      </c>
      <c r="EB918" s="163">
        <v>0</v>
      </c>
      <c r="EC918" s="163">
        <v>33</v>
      </c>
      <c r="ED918" s="165">
        <v>10.482354117264901</v>
      </c>
      <c r="EE918" s="165">
        <v>3.1764709446257302</v>
      </c>
      <c r="EF918" s="165">
        <v>0.635294188925147</v>
      </c>
      <c r="EG918" s="165">
        <v>6.3529418892514702</v>
      </c>
      <c r="EH918" s="166">
        <v>1.05882364820857</v>
      </c>
      <c r="EI918" s="165">
        <v>82.214506352346106</v>
      </c>
      <c r="EJ918" s="164">
        <v>0.18348623853210999</v>
      </c>
      <c r="EK918" s="164">
        <v>0.24324324324324301</v>
      </c>
      <c r="EL918" s="283">
        <v>0.58666666599999995</v>
      </c>
      <c r="EM918" s="283">
        <v>0.17333333300000001</v>
      </c>
      <c r="EN918" s="283">
        <v>0.24</v>
      </c>
      <c r="EO918" s="283">
        <v>6.5789470000000003E-2</v>
      </c>
      <c r="EP918" s="283">
        <v>0.36842105000000003</v>
      </c>
      <c r="EQ918" s="283">
        <v>0.10743802</v>
      </c>
      <c r="ER918" s="165">
        <v>0.249330393273555</v>
      </c>
      <c r="ES918" s="166">
        <v>2.85882385016316</v>
      </c>
      <c r="ET918" s="166">
        <v>3.08</v>
      </c>
      <c r="EU918" s="166">
        <v>2.8137474168955601</v>
      </c>
      <c r="EV918" s="166">
        <v>2.85673188069772</v>
      </c>
      <c r="EW918" s="166">
        <v>3.0111785432082101</v>
      </c>
      <c r="EX918" s="289">
        <v>0.61098739504814104</v>
      </c>
    </row>
    <row r="919" spans="1:272" ht="13" customHeight="1">
      <c r="A919" s="160" t="s">
        <v>19</v>
      </c>
      <c r="B919" s="160">
        <v>10338</v>
      </c>
      <c r="C919" s="160">
        <v>13394</v>
      </c>
      <c r="D919" s="160">
        <v>571670</v>
      </c>
      <c r="E919" s="160" t="s">
        <v>3331</v>
      </c>
      <c r="G919" s="175"/>
      <c r="H919" s="168" t="s">
        <v>1019</v>
      </c>
      <c r="I919" s="169" t="s">
        <v>409</v>
      </c>
      <c r="J919" s="170">
        <v>33</v>
      </c>
      <c r="K919" s="161">
        <v>1</v>
      </c>
      <c r="M919" s="184" t="s">
        <v>837</v>
      </c>
      <c r="Z919" s="163"/>
      <c r="AS919" s="283"/>
      <c r="AT919" s="283"/>
      <c r="AU919" s="283"/>
      <c r="AV919" s="283"/>
      <c r="AW919" s="283"/>
      <c r="AX919" s="283"/>
      <c r="AY919" s="363"/>
      <c r="AZ919" s="283"/>
      <c r="BA919" s="283"/>
      <c r="BB919" s="283"/>
      <c r="BC919" s="283"/>
      <c r="BD919" s="164"/>
      <c r="BE919" s="164"/>
      <c r="BF919" s="164"/>
      <c r="BG919" s="164"/>
      <c r="BH919" s="164"/>
      <c r="BI919" s="164"/>
      <c r="BJ919" s="165"/>
      <c r="BK919" s="164"/>
      <c r="BL919" s="165"/>
      <c r="BM919" s="165"/>
      <c r="BN919" s="165"/>
      <c r="BO919" s="165"/>
      <c r="BP919" s="165"/>
      <c r="BQ919" s="165"/>
      <c r="BR919" s="165"/>
      <c r="BS919" s="289"/>
      <c r="BT919" s="297">
        <v>66</v>
      </c>
      <c r="BU919" s="284">
        <v>68.2</v>
      </c>
      <c r="BV919" s="298">
        <v>-1</v>
      </c>
      <c r="BW919" s="297"/>
      <c r="BX919" s="297"/>
      <c r="BY919" s="297"/>
      <c r="BZ919" s="297"/>
      <c r="CA919" s="284"/>
      <c r="CB919" s="298"/>
      <c r="CC919" s="297"/>
      <c r="CD919" s="284"/>
      <c r="CE919" s="352"/>
      <c r="CF919" s="298"/>
      <c r="CG919" s="297"/>
      <c r="CH919" s="284"/>
      <c r="CI919" s="352"/>
      <c r="CJ919" s="298"/>
      <c r="CK919" s="297"/>
      <c r="CL919" s="284"/>
      <c r="CM919" s="352"/>
      <c r="CN919" s="298"/>
      <c r="CO919" s="297"/>
      <c r="CP919" s="284"/>
      <c r="CQ919" s="352"/>
      <c r="CR919" s="298"/>
      <c r="CS919" s="297"/>
      <c r="CT919" s="284"/>
      <c r="CU919" s="352"/>
      <c r="CV919" s="352"/>
      <c r="CW919" s="298"/>
      <c r="CX919" s="297"/>
      <c r="CY919" s="284"/>
      <c r="CZ919" s="352"/>
      <c r="DA919" s="352"/>
      <c r="DB919" s="298"/>
      <c r="DC919" s="297"/>
      <c r="DD919" s="284"/>
      <c r="DE919" s="352"/>
      <c r="DF919" s="352"/>
      <c r="DG919" s="298"/>
      <c r="DH919" s="297">
        <v>-1</v>
      </c>
      <c r="DI919" s="289">
        <v>0</v>
      </c>
      <c r="DJ919" s="163">
        <v>66</v>
      </c>
      <c r="DK919" s="163">
        <v>0</v>
      </c>
      <c r="DL919" s="163">
        <v>0</v>
      </c>
      <c r="DM919" s="163">
        <v>6</v>
      </c>
      <c r="DN919" s="163">
        <v>4</v>
      </c>
      <c r="DO919" s="163">
        <v>0</v>
      </c>
      <c r="DP919" s="165">
        <v>68.2</v>
      </c>
      <c r="DQ919" s="165"/>
      <c r="DR919" s="165">
        <v>68.199998855590806</v>
      </c>
      <c r="DS919" s="163">
        <v>279</v>
      </c>
      <c r="DT919" s="163">
        <v>65</v>
      </c>
      <c r="DU919" s="163">
        <v>31</v>
      </c>
      <c r="DV919" s="163">
        <v>29</v>
      </c>
      <c r="DW919" s="163">
        <v>5</v>
      </c>
      <c r="DX919" s="163">
        <v>17</v>
      </c>
      <c r="DY919" s="163">
        <v>0</v>
      </c>
      <c r="DZ919" s="163">
        <v>1</v>
      </c>
      <c r="EA919" s="163">
        <v>1</v>
      </c>
      <c r="EB919" s="163">
        <v>0</v>
      </c>
      <c r="EC919" s="163">
        <v>48</v>
      </c>
      <c r="ED919" s="165">
        <v>6.2912632426845301</v>
      </c>
      <c r="EE919" s="165">
        <v>2.2281557317841001</v>
      </c>
      <c r="EF919" s="165">
        <v>0.65533992111297201</v>
      </c>
      <c r="EG919" s="165">
        <v>8.5194189744686408</v>
      </c>
      <c r="EH919" s="166">
        <v>1.1941749673614099</v>
      </c>
      <c r="EI919" s="165">
        <v>92.724133623248704</v>
      </c>
      <c r="EJ919" s="164">
        <v>0.249042145593869</v>
      </c>
      <c r="EK919" s="164">
        <v>0.28846153846153799</v>
      </c>
      <c r="EL919" s="283">
        <v>0.45454545400000002</v>
      </c>
      <c r="EM919" s="283">
        <v>0.21052631499999999</v>
      </c>
      <c r="EN919" s="283">
        <v>0.33492822900000002</v>
      </c>
      <c r="EO919" s="283">
        <v>4.2253520000000003E-2</v>
      </c>
      <c r="EP919" s="283">
        <v>0.38497652999999998</v>
      </c>
      <c r="EQ919" s="283">
        <v>7.1568629999999994E-2</v>
      </c>
      <c r="ER919" s="165">
        <v>-1.56717437763803</v>
      </c>
      <c r="ES919" s="166">
        <v>3.8009715424552399</v>
      </c>
      <c r="ET919" s="166">
        <v>3.97</v>
      </c>
      <c r="EU919" s="166">
        <v>3.5016401482005999</v>
      </c>
      <c r="EV919" s="166">
        <v>4.0965047433909199</v>
      </c>
      <c r="EW919" s="166">
        <v>4.0732276301691002</v>
      </c>
      <c r="EX919" s="289">
        <v>0.60690328478813105</v>
      </c>
    </row>
    <row r="920" spans="1:272" ht="13" customHeight="1">
      <c r="A920" s="160" t="s">
        <v>19</v>
      </c>
      <c r="B920" s="160">
        <v>11247</v>
      </c>
      <c r="C920" s="160">
        <v>17948</v>
      </c>
      <c r="D920" s="160">
        <v>663423</v>
      </c>
      <c r="E920" s="160" t="s">
        <v>598</v>
      </c>
      <c r="G920" s="175"/>
      <c r="H920" s="168" t="s">
        <v>268</v>
      </c>
      <c r="I920" s="169" t="s">
        <v>961</v>
      </c>
      <c r="J920" s="170">
        <v>30</v>
      </c>
      <c r="K920" s="161">
        <v>1</v>
      </c>
      <c r="M920" s="184" t="s">
        <v>837</v>
      </c>
      <c r="Z920" s="163"/>
      <c r="AS920" s="283"/>
      <c r="AT920" s="283"/>
      <c r="AU920" s="283"/>
      <c r="AV920" s="283"/>
      <c r="AW920" s="283"/>
      <c r="AX920" s="283"/>
      <c r="AY920" s="363"/>
      <c r="AZ920" s="283"/>
      <c r="BA920" s="283"/>
      <c r="BB920" s="283"/>
      <c r="BC920" s="283"/>
      <c r="BD920" s="164"/>
      <c r="BE920" s="164"/>
      <c r="BF920" s="164"/>
      <c r="BG920" s="164"/>
      <c r="BH920" s="164"/>
      <c r="BI920" s="164"/>
      <c r="BJ920" s="165"/>
      <c r="BK920" s="164"/>
      <c r="BL920" s="165"/>
      <c r="BM920" s="165"/>
      <c r="BN920" s="165"/>
      <c r="BO920" s="165"/>
      <c r="BP920" s="165"/>
      <c r="BQ920" s="165"/>
      <c r="BR920" s="165"/>
      <c r="BS920" s="289"/>
      <c r="BT920" s="297">
        <v>71</v>
      </c>
      <c r="BU920" s="284">
        <v>72.099999999999994</v>
      </c>
      <c r="BV920" s="298">
        <v>0</v>
      </c>
      <c r="BW920" s="297"/>
      <c r="BX920" s="297"/>
      <c r="BY920" s="297"/>
      <c r="BZ920" s="297"/>
      <c r="CA920" s="284"/>
      <c r="CB920" s="298"/>
      <c r="CC920" s="297"/>
      <c r="CD920" s="284"/>
      <c r="CE920" s="352"/>
      <c r="CF920" s="298"/>
      <c r="CG920" s="297"/>
      <c r="CH920" s="284"/>
      <c r="CI920" s="352"/>
      <c r="CJ920" s="298"/>
      <c r="CK920" s="297"/>
      <c r="CL920" s="284"/>
      <c r="CM920" s="352"/>
      <c r="CN920" s="298"/>
      <c r="CO920" s="297"/>
      <c r="CP920" s="284"/>
      <c r="CQ920" s="352"/>
      <c r="CR920" s="298"/>
      <c r="CS920" s="297"/>
      <c r="CT920" s="284"/>
      <c r="CU920" s="352"/>
      <c r="CV920" s="352"/>
      <c r="CW920" s="298"/>
      <c r="CX920" s="297"/>
      <c r="CY920" s="284"/>
      <c r="CZ920" s="352"/>
      <c r="DA920" s="352"/>
      <c r="DB920" s="298"/>
      <c r="DC920" s="297"/>
      <c r="DD920" s="284"/>
      <c r="DE920" s="352"/>
      <c r="DF920" s="352"/>
      <c r="DG920" s="298"/>
      <c r="DH920" s="297">
        <v>0</v>
      </c>
      <c r="DI920" s="289">
        <v>0</v>
      </c>
      <c r="DJ920" s="163">
        <v>71</v>
      </c>
      <c r="DK920" s="163">
        <v>0</v>
      </c>
      <c r="DL920" s="163">
        <v>0</v>
      </c>
      <c r="DM920" s="163">
        <v>4</v>
      </c>
      <c r="DN920" s="163">
        <v>3</v>
      </c>
      <c r="DO920" s="163">
        <v>1</v>
      </c>
      <c r="DP920" s="165">
        <v>72.099999999999994</v>
      </c>
      <c r="DQ920" s="165"/>
      <c r="DR920" s="165">
        <v>72.099998474121094</v>
      </c>
      <c r="DS920" s="163">
        <v>294</v>
      </c>
      <c r="DT920" s="163">
        <v>63</v>
      </c>
      <c r="DU920" s="163">
        <v>32</v>
      </c>
      <c r="DV920" s="163">
        <v>29</v>
      </c>
      <c r="DW920" s="163">
        <v>8</v>
      </c>
      <c r="DX920" s="163">
        <v>19</v>
      </c>
      <c r="DY920" s="163">
        <v>1</v>
      </c>
      <c r="DZ920" s="163">
        <v>5</v>
      </c>
      <c r="EA920" s="163">
        <v>4</v>
      </c>
      <c r="EB920" s="163">
        <v>0</v>
      </c>
      <c r="EC920" s="163">
        <v>77</v>
      </c>
      <c r="ED920" s="165">
        <v>9.5806468454961902</v>
      </c>
      <c r="EE920" s="165">
        <v>2.3640557151224302</v>
      </c>
      <c r="EF920" s="165">
        <v>0.99539188005155199</v>
      </c>
      <c r="EG920" s="165">
        <v>7.8387110554059696</v>
      </c>
      <c r="EH920" s="166">
        <v>1.13364075228093</v>
      </c>
      <c r="EI920" s="165">
        <v>90.559235509657796</v>
      </c>
      <c r="EJ920" s="164">
        <v>0.233333333333333</v>
      </c>
      <c r="EK920" s="164">
        <v>0.29729729729729698</v>
      </c>
      <c r="EL920" s="283">
        <v>0.38095237999999998</v>
      </c>
      <c r="EM920" s="283">
        <v>0.232804232</v>
      </c>
      <c r="EN920" s="283">
        <v>0.38624338600000002</v>
      </c>
      <c r="EO920" s="283">
        <v>7.7720209999999998E-2</v>
      </c>
      <c r="EP920" s="283">
        <v>0.36787565</v>
      </c>
      <c r="EQ920" s="283">
        <v>0.12280702</v>
      </c>
      <c r="ER920" s="165">
        <v>0.11270374375551</v>
      </c>
      <c r="ES920" s="166">
        <v>3.6082955651868698</v>
      </c>
      <c r="ET920" s="166">
        <v>3.32</v>
      </c>
      <c r="EU920" s="166">
        <v>3.4708361518697202</v>
      </c>
      <c r="EV920" s="166">
        <v>3.5590897690142098</v>
      </c>
      <c r="EW920" s="166">
        <v>3.1964761603900098</v>
      </c>
      <c r="EX920" s="289">
        <v>0.58879810571670499</v>
      </c>
    </row>
    <row r="921" spans="1:272" ht="13" customHeight="1">
      <c r="A921" s="160" t="s">
        <v>19</v>
      </c>
      <c r="B921" s="160">
        <v>12677</v>
      </c>
      <c r="C921" s="160">
        <v>26304</v>
      </c>
      <c r="D921" s="160">
        <v>663773</v>
      </c>
      <c r="E921" s="160" t="s">
        <v>3331</v>
      </c>
      <c r="G921" s="175"/>
      <c r="H921" s="162" t="s">
        <v>3096</v>
      </c>
      <c r="I921" s="162" t="s">
        <v>577</v>
      </c>
      <c r="J921" s="160">
        <v>27</v>
      </c>
      <c r="K921" s="161">
        <v>1</v>
      </c>
      <c r="Z921" s="163"/>
      <c r="AS921" s="283"/>
      <c r="AT921" s="283"/>
      <c r="AU921" s="283"/>
      <c r="AV921" s="283"/>
      <c r="AW921" s="283"/>
      <c r="AX921" s="283"/>
      <c r="AY921" s="363"/>
      <c r="AZ921" s="283"/>
      <c r="BA921" s="283"/>
      <c r="BB921" s="283"/>
      <c r="BC921" s="283"/>
      <c r="BD921" s="164"/>
      <c r="BE921" s="164"/>
      <c r="BF921" s="164"/>
      <c r="BG921" s="164"/>
      <c r="BH921" s="164"/>
      <c r="BI921" s="164"/>
      <c r="BJ921" s="165"/>
      <c r="BK921" s="164"/>
      <c r="BL921" s="165"/>
      <c r="BM921" s="165"/>
      <c r="BN921" s="165"/>
      <c r="BO921" s="165"/>
      <c r="BP921" s="165"/>
      <c r="BQ921" s="165"/>
      <c r="BR921" s="165"/>
      <c r="BS921" s="289"/>
      <c r="BT921" s="297">
        <v>34</v>
      </c>
      <c r="BU921" s="284">
        <v>53.2</v>
      </c>
      <c r="BV921" s="298">
        <v>-2</v>
      </c>
      <c r="BW921" s="297"/>
      <c r="BX921" s="297"/>
      <c r="BY921" s="297"/>
      <c r="BZ921" s="297"/>
      <c r="CA921" s="284"/>
      <c r="CB921" s="298"/>
      <c r="CC921" s="297"/>
      <c r="CD921" s="284"/>
      <c r="CE921" s="352"/>
      <c r="CF921" s="298"/>
      <c r="CG921" s="297"/>
      <c r="CH921" s="284"/>
      <c r="CI921" s="352"/>
      <c r="CJ921" s="298"/>
      <c r="CK921" s="297"/>
      <c r="CL921" s="284"/>
      <c r="CM921" s="352"/>
      <c r="CN921" s="298"/>
      <c r="CO921" s="297"/>
      <c r="CP921" s="284"/>
      <c r="CQ921" s="352"/>
      <c r="CR921" s="298"/>
      <c r="CS921" s="297"/>
      <c r="CT921" s="284"/>
      <c r="CU921" s="352"/>
      <c r="CV921" s="352"/>
      <c r="CW921" s="298"/>
      <c r="CX921" s="297"/>
      <c r="CY921" s="284"/>
      <c r="CZ921" s="352"/>
      <c r="DA921" s="352"/>
      <c r="DB921" s="298"/>
      <c r="DC921" s="297"/>
      <c r="DD921" s="284"/>
      <c r="DE921" s="352"/>
      <c r="DF921" s="352"/>
      <c r="DG921" s="298"/>
      <c r="DH921" s="297">
        <v>-2</v>
      </c>
      <c r="DI921" s="289">
        <v>0</v>
      </c>
      <c r="DJ921" s="163">
        <v>34</v>
      </c>
      <c r="DK921" s="163">
        <v>2</v>
      </c>
      <c r="DL921" s="163">
        <v>0</v>
      </c>
      <c r="DM921" s="163">
        <v>2</v>
      </c>
      <c r="DN921" s="163">
        <v>3</v>
      </c>
      <c r="DO921" s="163">
        <v>0</v>
      </c>
      <c r="DP921" s="165">
        <v>53.2</v>
      </c>
      <c r="DQ921" s="165">
        <v>6</v>
      </c>
      <c r="DR921" s="165">
        <v>47.200000762939403</v>
      </c>
      <c r="DS921" s="163">
        <v>210</v>
      </c>
      <c r="DT921" s="163">
        <v>43</v>
      </c>
      <c r="DU921" s="163">
        <v>15</v>
      </c>
      <c r="DV921" s="163">
        <v>13</v>
      </c>
      <c r="DW921" s="163">
        <v>4</v>
      </c>
      <c r="DX921" s="163">
        <v>14</v>
      </c>
      <c r="DY921" s="163">
        <v>1</v>
      </c>
      <c r="DZ921" s="163">
        <v>0</v>
      </c>
      <c r="EA921" s="163">
        <v>8</v>
      </c>
      <c r="EB921" s="163">
        <v>0</v>
      </c>
      <c r="EC921" s="163">
        <v>43</v>
      </c>
      <c r="ED921" s="165">
        <v>7.2111812348141404</v>
      </c>
      <c r="EE921" s="165">
        <v>2.3478264485441298</v>
      </c>
      <c r="EF921" s="165">
        <v>0.67080755672689596</v>
      </c>
      <c r="EG921" s="165">
        <v>7.2111812348141404</v>
      </c>
      <c r="EH921" s="166">
        <v>1.0621119648175801</v>
      </c>
      <c r="EI921" s="165">
        <v>82.469834354508905</v>
      </c>
      <c r="EJ921" s="164">
        <v>0.21938775510204001</v>
      </c>
      <c r="EK921" s="164">
        <v>0.26174496644295298</v>
      </c>
      <c r="EL921" s="283">
        <v>0.48344370800000003</v>
      </c>
      <c r="EM921" s="283">
        <v>0.245033112</v>
      </c>
      <c r="EN921" s="283">
        <v>0.27152317799999998</v>
      </c>
      <c r="EO921" s="283">
        <v>7.843137E-2</v>
      </c>
      <c r="EP921" s="283">
        <v>0.45751634000000002</v>
      </c>
      <c r="EQ921" s="283">
        <v>9.3350379999999997E-2</v>
      </c>
      <c r="ER921" s="165">
        <v>-4.4314353027325101E-2</v>
      </c>
      <c r="ES921" s="166">
        <v>2.1801245593624099</v>
      </c>
      <c r="ET921" s="166">
        <v>4.93</v>
      </c>
      <c r="EU921" s="166">
        <v>3.3157569789043899</v>
      </c>
      <c r="EV921" s="166">
        <v>3.50202368790295</v>
      </c>
      <c r="EW921" s="166">
        <v>3.6583268087451901</v>
      </c>
      <c r="EX921" s="289">
        <v>0.58393449708819301</v>
      </c>
    </row>
    <row r="922" spans="1:272" ht="13" customHeight="1">
      <c r="A922" s="160" t="s">
        <v>19</v>
      </c>
      <c r="C922" s="160">
        <v>14706</v>
      </c>
      <c r="D922" s="160">
        <v>607455</v>
      </c>
      <c r="E922" s="160" t="s">
        <v>15</v>
      </c>
      <c r="G922" s="175"/>
      <c r="H922" s="162" t="s">
        <v>1617</v>
      </c>
      <c r="I922" s="162" t="s">
        <v>110</v>
      </c>
      <c r="J922" s="161">
        <v>30</v>
      </c>
      <c r="K922" s="161">
        <v>1</v>
      </c>
      <c r="M922" s="184" t="s">
        <v>46</v>
      </c>
      <c r="Z922" s="163"/>
      <c r="AS922" s="283"/>
      <c r="AT922" s="283"/>
      <c r="AU922" s="283"/>
      <c r="AV922" s="283"/>
      <c r="AW922" s="283"/>
      <c r="AX922" s="283"/>
      <c r="AY922" s="363"/>
      <c r="AZ922" s="283"/>
      <c r="BA922" s="283"/>
      <c r="BB922" s="283"/>
      <c r="BC922" s="283"/>
      <c r="BD922" s="164"/>
      <c r="BE922" s="164"/>
      <c r="BF922" s="164"/>
      <c r="BG922" s="164"/>
      <c r="BH922" s="164"/>
      <c r="BI922" s="164"/>
      <c r="BJ922" s="165"/>
      <c r="BK922" s="164"/>
      <c r="BL922" s="165"/>
      <c r="BM922" s="165"/>
      <c r="BN922" s="165"/>
      <c r="BO922" s="165"/>
      <c r="BP922" s="165"/>
      <c r="BQ922" s="165"/>
      <c r="BR922" s="165"/>
      <c r="BS922" s="289"/>
      <c r="BT922" s="297">
        <v>47</v>
      </c>
      <c r="BU922" s="284">
        <v>48.2</v>
      </c>
      <c r="BV922" s="298">
        <v>0</v>
      </c>
      <c r="BW922" s="297"/>
      <c r="BX922" s="297"/>
      <c r="BY922" s="297"/>
      <c r="BZ922" s="297"/>
      <c r="CA922" s="284"/>
      <c r="CB922" s="298"/>
      <c r="CC922" s="297"/>
      <c r="CD922" s="284"/>
      <c r="CE922" s="352"/>
      <c r="CF922" s="298"/>
      <c r="CG922" s="297"/>
      <c r="CH922" s="284"/>
      <c r="CI922" s="352"/>
      <c r="CJ922" s="298"/>
      <c r="CK922" s="297"/>
      <c r="CL922" s="284"/>
      <c r="CM922" s="352"/>
      <c r="CN922" s="298"/>
      <c r="CO922" s="297"/>
      <c r="CP922" s="284"/>
      <c r="CQ922" s="352"/>
      <c r="CR922" s="298"/>
      <c r="CS922" s="297"/>
      <c r="CT922" s="284"/>
      <c r="CU922" s="352"/>
      <c r="CV922" s="352"/>
      <c r="CW922" s="298"/>
      <c r="CX922" s="297"/>
      <c r="CY922" s="284"/>
      <c r="CZ922" s="352"/>
      <c r="DA922" s="352"/>
      <c r="DB922" s="298"/>
      <c r="DC922" s="297"/>
      <c r="DD922" s="284"/>
      <c r="DE922" s="352"/>
      <c r="DF922" s="352"/>
      <c r="DG922" s="298"/>
      <c r="DH922" s="297">
        <v>0</v>
      </c>
      <c r="DI922" s="289">
        <v>0</v>
      </c>
      <c r="DJ922" s="163">
        <v>48</v>
      </c>
      <c r="DK922" s="163">
        <v>2</v>
      </c>
      <c r="DL922" s="163">
        <v>0</v>
      </c>
      <c r="DM922" s="163">
        <v>3</v>
      </c>
      <c r="DN922" s="163">
        <v>2</v>
      </c>
      <c r="DO922" s="163">
        <v>2</v>
      </c>
      <c r="DP922" s="165">
        <v>49.2</v>
      </c>
      <c r="DQ922" s="165">
        <v>2</v>
      </c>
      <c r="DR922" s="165">
        <v>47.200000762939403</v>
      </c>
      <c r="DS922" s="163">
        <v>209</v>
      </c>
      <c r="DT922" s="163">
        <v>44</v>
      </c>
      <c r="DU922" s="163">
        <v>19</v>
      </c>
      <c r="DV922" s="163">
        <v>17</v>
      </c>
      <c r="DW922" s="163">
        <v>5</v>
      </c>
      <c r="DX922" s="163">
        <v>18</v>
      </c>
      <c r="DY922" s="163">
        <v>6</v>
      </c>
      <c r="DZ922" s="163">
        <v>2</v>
      </c>
      <c r="EA922" s="163">
        <v>1</v>
      </c>
      <c r="EB922" s="163">
        <v>0</v>
      </c>
      <c r="EC922" s="163">
        <v>50</v>
      </c>
      <c r="ED922" s="165">
        <v>9.0604045402792099</v>
      </c>
      <c r="EE922" s="165">
        <v>3.2617456345005098</v>
      </c>
      <c r="EF922" s="165">
        <v>0.90604045402792099</v>
      </c>
      <c r="EG922" s="165">
        <v>7.9731559954457101</v>
      </c>
      <c r="EH922" s="166">
        <v>1.2483224033273499</v>
      </c>
      <c r="EI922" s="165">
        <v>96.928520940926205</v>
      </c>
      <c r="EJ922" s="164">
        <v>0.23280423280423199</v>
      </c>
      <c r="EK922" s="164">
        <v>0.29104477611940299</v>
      </c>
      <c r="EL922" s="283">
        <v>0.44444444399999999</v>
      </c>
      <c r="EM922" s="283">
        <v>0.185185185</v>
      </c>
      <c r="EN922" s="283">
        <v>0.37037037</v>
      </c>
      <c r="EO922" s="283">
        <v>6.4748200000000006E-2</v>
      </c>
      <c r="EP922" s="283">
        <v>0.38848920999999997</v>
      </c>
      <c r="EQ922" s="283">
        <v>0.14728682000000001</v>
      </c>
      <c r="ER922" s="165">
        <v>0.71489622721152402</v>
      </c>
      <c r="ES922" s="166">
        <v>3.08053754369493</v>
      </c>
      <c r="ET922" s="166">
        <v>3.29</v>
      </c>
      <c r="EU922" s="166">
        <v>3.6700444407583701</v>
      </c>
      <c r="EV922" s="166">
        <v>3.8835731760146901</v>
      </c>
      <c r="EW922" s="166">
        <v>3.6663670888934501</v>
      </c>
      <c r="EX922" s="289">
        <v>0.54454713687300604</v>
      </c>
    </row>
    <row r="923" spans="1:272" ht="13" customHeight="1">
      <c r="A923" s="160" t="s">
        <v>19</v>
      </c>
      <c r="B923" s="160">
        <v>12685</v>
      </c>
      <c r="C923" s="160">
        <v>20375</v>
      </c>
      <c r="D923" s="160">
        <v>669711</v>
      </c>
      <c r="E923" s="160" t="s">
        <v>609</v>
      </c>
      <c r="G923" s="175"/>
      <c r="H923" s="162" t="s">
        <v>2937</v>
      </c>
      <c r="I923" s="162" t="s">
        <v>592</v>
      </c>
      <c r="J923" s="160">
        <v>29</v>
      </c>
      <c r="K923" s="161">
        <v>1</v>
      </c>
      <c r="M923" s="184" t="s">
        <v>837</v>
      </c>
      <c r="Z923" s="163"/>
      <c r="AS923" s="283"/>
      <c r="AT923" s="283"/>
      <c r="AU923" s="283"/>
      <c r="AV923" s="283"/>
      <c r="AW923" s="283"/>
      <c r="AX923" s="283"/>
      <c r="AY923" s="363"/>
      <c r="AZ923" s="283"/>
      <c r="BA923" s="283"/>
      <c r="BB923" s="283"/>
      <c r="BC923" s="283"/>
      <c r="BD923" s="164"/>
      <c r="BE923" s="164"/>
      <c r="BF923" s="164"/>
      <c r="BG923" s="164"/>
      <c r="BH923" s="164"/>
      <c r="BI923" s="164"/>
      <c r="BJ923" s="165"/>
      <c r="BK923" s="164"/>
      <c r="BL923" s="165"/>
      <c r="BM923" s="165"/>
      <c r="BN923" s="165"/>
      <c r="BO923" s="165"/>
      <c r="BP923" s="165"/>
      <c r="BQ923" s="165"/>
      <c r="BR923" s="165"/>
      <c r="BS923" s="289"/>
      <c r="BT923" s="297">
        <v>62</v>
      </c>
      <c r="BU923" s="284">
        <v>63.1</v>
      </c>
      <c r="BV923" s="298">
        <v>1</v>
      </c>
      <c r="BW923" s="297"/>
      <c r="BX923" s="297"/>
      <c r="BY923" s="297"/>
      <c r="BZ923" s="297"/>
      <c r="CA923" s="284"/>
      <c r="CB923" s="298"/>
      <c r="CC923" s="297"/>
      <c r="CD923" s="284"/>
      <c r="CE923" s="352"/>
      <c r="CF923" s="298"/>
      <c r="CG923" s="297"/>
      <c r="CH923" s="284"/>
      <c r="CI923" s="352"/>
      <c r="CJ923" s="298"/>
      <c r="CK923" s="297"/>
      <c r="CL923" s="284"/>
      <c r="CM923" s="352"/>
      <c r="CN923" s="298"/>
      <c r="CO923" s="297"/>
      <c r="CP923" s="284"/>
      <c r="CQ923" s="352"/>
      <c r="CR923" s="298"/>
      <c r="CS923" s="297"/>
      <c r="CT923" s="284"/>
      <c r="CU923" s="352"/>
      <c r="CV923" s="352"/>
      <c r="CW923" s="298"/>
      <c r="CX923" s="297"/>
      <c r="CY923" s="284"/>
      <c r="CZ923" s="352"/>
      <c r="DA923" s="352"/>
      <c r="DB923" s="298"/>
      <c r="DC923" s="297"/>
      <c r="DD923" s="284"/>
      <c r="DE923" s="352"/>
      <c r="DF923" s="352"/>
      <c r="DG923" s="298"/>
      <c r="DH923" s="297">
        <v>1</v>
      </c>
      <c r="DI923" s="289">
        <v>0</v>
      </c>
      <c r="DJ923" s="163">
        <v>62</v>
      </c>
      <c r="DK923" s="163">
        <v>0</v>
      </c>
      <c r="DL923" s="163">
        <v>0</v>
      </c>
      <c r="DM923" s="163">
        <v>4</v>
      </c>
      <c r="DN923" s="163">
        <v>2</v>
      </c>
      <c r="DO923" s="163">
        <v>1</v>
      </c>
      <c r="DP923" s="165">
        <v>63.1</v>
      </c>
      <c r="DQ923" s="165"/>
      <c r="DR923" s="165">
        <v>63.099998474121001</v>
      </c>
      <c r="DS923" s="163">
        <v>263</v>
      </c>
      <c r="DT923" s="163">
        <v>65</v>
      </c>
      <c r="DU923" s="163">
        <v>32</v>
      </c>
      <c r="DV923" s="163">
        <v>22</v>
      </c>
      <c r="DW923" s="163">
        <v>7</v>
      </c>
      <c r="DX923" s="163">
        <v>20</v>
      </c>
      <c r="DY923" s="163">
        <v>4</v>
      </c>
      <c r="DZ923" s="163">
        <v>0</v>
      </c>
      <c r="EA923" s="163">
        <v>2</v>
      </c>
      <c r="EB923" s="163">
        <v>0</v>
      </c>
      <c r="EC923" s="163">
        <v>58</v>
      </c>
      <c r="ED923" s="165">
        <v>8.2421069179548798</v>
      </c>
      <c r="EE923" s="165">
        <v>2.84210583377754</v>
      </c>
      <c r="EF923" s="165">
        <v>0.99473704182213996</v>
      </c>
      <c r="EG923" s="165">
        <v>9.2368439597770209</v>
      </c>
      <c r="EH923" s="166">
        <v>1.34210553261717</v>
      </c>
      <c r="EI923" s="165">
        <v>107.212139968106</v>
      </c>
      <c r="EJ923" s="164">
        <v>0.26748971193415599</v>
      </c>
      <c r="EK923" s="164">
        <v>0.325842696629213</v>
      </c>
      <c r="EL923" s="283">
        <v>0.412087912</v>
      </c>
      <c r="EM923" s="283">
        <v>0.21428571399999999</v>
      </c>
      <c r="EN923" s="283">
        <v>0.37362637300000001</v>
      </c>
      <c r="EO923" s="283">
        <v>5.9459459999999999E-2</v>
      </c>
      <c r="EP923" s="283">
        <v>0.40540541000000002</v>
      </c>
      <c r="EQ923" s="283">
        <v>9.1173619999999997E-2</v>
      </c>
      <c r="ER923" s="165">
        <v>-0.84826938837694899</v>
      </c>
      <c r="ES923" s="166">
        <v>3.12631641715529</v>
      </c>
      <c r="ET923" s="166">
        <v>3.41</v>
      </c>
      <c r="EU923" s="166">
        <v>3.7193203228662699</v>
      </c>
      <c r="EV923" s="166">
        <v>3.9060016974525502</v>
      </c>
      <c r="EW923" s="166">
        <v>3.7684549489993899</v>
      </c>
      <c r="EX923" s="289">
        <v>0.53717678785324097</v>
      </c>
    </row>
    <row r="924" spans="1:272" ht="13" customHeight="1">
      <c r="A924" s="160" t="s">
        <v>19</v>
      </c>
      <c r="C924" s="160">
        <v>30076</v>
      </c>
      <c r="D924" s="160">
        <v>694738</v>
      </c>
      <c r="E924" s="160" t="s">
        <v>2177</v>
      </c>
      <c r="G924" s="175"/>
      <c r="H924" s="162" t="s">
        <v>4173</v>
      </c>
      <c r="I924" s="162" t="s">
        <v>4172</v>
      </c>
      <c r="J924" s="160">
        <v>25</v>
      </c>
      <c r="K924" s="161">
        <v>1</v>
      </c>
      <c r="Z924" s="163"/>
      <c r="AS924" s="283"/>
      <c r="AT924" s="283"/>
      <c r="AU924" s="283"/>
      <c r="AV924" s="283"/>
      <c r="AW924" s="283"/>
      <c r="AX924" s="283"/>
      <c r="AY924" s="363"/>
      <c r="AZ924" s="283"/>
      <c r="BA924" s="283"/>
      <c r="BB924" s="283"/>
      <c r="BC924" s="283"/>
      <c r="BD924" s="164"/>
      <c r="BE924" s="164"/>
      <c r="BF924" s="164"/>
      <c r="BG924" s="164"/>
      <c r="BH924" s="164"/>
      <c r="BI924" s="164"/>
      <c r="BJ924" s="165"/>
      <c r="BK924" s="164"/>
      <c r="BL924" s="165"/>
      <c r="BM924" s="165"/>
      <c r="BN924" s="165"/>
      <c r="BO924" s="165"/>
      <c r="BP924" s="165"/>
      <c r="BQ924" s="165"/>
      <c r="BR924" s="165"/>
      <c r="BS924" s="289"/>
      <c r="BT924" s="297">
        <v>23</v>
      </c>
      <c r="BU924" s="284">
        <v>50.1</v>
      </c>
      <c r="BV924" s="298">
        <v>2</v>
      </c>
      <c r="BW924" s="297"/>
      <c r="BX924" s="297"/>
      <c r="BY924" s="297"/>
      <c r="BZ924" s="297"/>
      <c r="CA924" s="284"/>
      <c r="CB924" s="298"/>
      <c r="CC924" s="297"/>
      <c r="CD924" s="284"/>
      <c r="CE924" s="352"/>
      <c r="CF924" s="298"/>
      <c r="CG924" s="297"/>
      <c r="CH924" s="284"/>
      <c r="CI924" s="352"/>
      <c r="CJ924" s="298"/>
      <c r="CK924" s="297"/>
      <c r="CL924" s="284"/>
      <c r="CM924" s="352"/>
      <c r="CN924" s="298"/>
      <c r="CO924" s="297"/>
      <c r="CP924" s="284"/>
      <c r="CQ924" s="352"/>
      <c r="CR924" s="298"/>
      <c r="CS924" s="297"/>
      <c r="CT924" s="284"/>
      <c r="CU924" s="352"/>
      <c r="CV924" s="352"/>
      <c r="CW924" s="298"/>
      <c r="CX924" s="297"/>
      <c r="CY924" s="284"/>
      <c r="CZ924" s="352"/>
      <c r="DA924" s="352"/>
      <c r="DB924" s="298"/>
      <c r="DC924" s="297"/>
      <c r="DD924" s="284"/>
      <c r="DE924" s="352"/>
      <c r="DF924" s="352"/>
      <c r="DG924" s="298"/>
      <c r="DH924" s="183">
        <v>2</v>
      </c>
      <c r="DI924" s="289">
        <v>0</v>
      </c>
      <c r="DJ924" s="163">
        <v>23</v>
      </c>
      <c r="DK924" s="163">
        <v>4</v>
      </c>
      <c r="DL924" s="163">
        <v>0</v>
      </c>
      <c r="DM924" s="163">
        <v>1</v>
      </c>
      <c r="DN924" s="163">
        <v>2</v>
      </c>
      <c r="DO924" s="163">
        <v>0</v>
      </c>
      <c r="DP924" s="165">
        <v>50.1</v>
      </c>
      <c r="DQ924" s="165">
        <v>18.2000007629394</v>
      </c>
      <c r="DR924" s="165">
        <v>31.2000007629394</v>
      </c>
      <c r="DS924" s="163">
        <v>217</v>
      </c>
      <c r="DT924" s="163">
        <v>43</v>
      </c>
      <c r="DU924" s="163">
        <v>21</v>
      </c>
      <c r="DV924" s="163">
        <v>20</v>
      </c>
      <c r="DW924" s="163">
        <v>2</v>
      </c>
      <c r="DX924" s="163">
        <v>26</v>
      </c>
      <c r="DY924" s="163">
        <v>0</v>
      </c>
      <c r="DZ924" s="163">
        <v>1</v>
      </c>
      <c r="EA924" s="163">
        <v>3</v>
      </c>
      <c r="EB924" s="163">
        <v>2</v>
      </c>
      <c r="EC924" s="163">
        <v>47</v>
      </c>
      <c r="ED924" s="165">
        <v>8.4039743591686893</v>
      </c>
      <c r="EE924" s="165">
        <v>4.6490070923060802</v>
      </c>
      <c r="EF924" s="165">
        <v>0.35761593017739102</v>
      </c>
      <c r="EG924" s="165">
        <v>7.6887424988138999</v>
      </c>
      <c r="EH924" s="166">
        <v>1.37086106567999</v>
      </c>
      <c r="EI924" s="165">
        <v>106.443283528108</v>
      </c>
      <c r="EJ924" s="164">
        <v>0.226315789473684</v>
      </c>
      <c r="EK924" s="164">
        <v>0.290780141843971</v>
      </c>
      <c r="EL924" s="283">
        <v>0.47183098499999998</v>
      </c>
      <c r="EM924" s="283">
        <v>0.23239436599999999</v>
      </c>
      <c r="EN924" s="283">
        <v>0.295774647</v>
      </c>
      <c r="EO924" s="283">
        <v>4.8951050000000003E-2</v>
      </c>
      <c r="EP924" s="283">
        <v>0.39160838999999997</v>
      </c>
      <c r="EQ924" s="283">
        <v>9.7023150000000002E-2</v>
      </c>
      <c r="ER924" s="165">
        <v>0.27567591157924598</v>
      </c>
      <c r="ES924" s="166">
        <v>3.5761593017739099</v>
      </c>
      <c r="ET924" s="166">
        <v>4.05</v>
      </c>
      <c r="EU924" s="166">
        <v>3.4249668047598698</v>
      </c>
      <c r="EV924" s="166">
        <v>4.1701672180166698</v>
      </c>
      <c r="EW924" s="166">
        <v>4.3912242355539997</v>
      </c>
      <c r="EX924" s="289">
        <v>0.53618289530277197</v>
      </c>
    </row>
    <row r="925" spans="1:272" ht="13" customHeight="1">
      <c r="A925" s="160" t="s">
        <v>19</v>
      </c>
      <c r="C925" s="160">
        <v>23974</v>
      </c>
      <c r="D925" s="160">
        <v>678495</v>
      </c>
      <c r="E925" s="160" t="s">
        <v>2177</v>
      </c>
      <c r="G925" s="175"/>
      <c r="H925" s="162" t="s">
        <v>3463</v>
      </c>
      <c r="I925" s="162" t="s">
        <v>157</v>
      </c>
      <c r="J925" s="160">
        <v>24</v>
      </c>
      <c r="K925" s="161">
        <v>1</v>
      </c>
      <c r="Z925" s="163"/>
      <c r="AS925" s="283"/>
      <c r="AT925" s="283"/>
      <c r="AU925" s="283"/>
      <c r="AV925" s="283"/>
      <c r="AW925" s="283"/>
      <c r="AX925" s="283"/>
      <c r="AY925" s="363"/>
      <c r="AZ925" s="283"/>
      <c r="BA925" s="283"/>
      <c r="BB925" s="283"/>
      <c r="BC925" s="283"/>
      <c r="BD925" s="164"/>
      <c r="BE925" s="164"/>
      <c r="BF925" s="164"/>
      <c r="BG925" s="164"/>
      <c r="BH925" s="164"/>
      <c r="BI925" s="164"/>
      <c r="BJ925" s="165"/>
      <c r="BK925" s="164"/>
      <c r="BL925" s="165"/>
      <c r="BM925" s="165"/>
      <c r="BN925" s="165"/>
      <c r="BO925" s="165"/>
      <c r="BP925" s="165"/>
      <c r="BQ925" s="165"/>
      <c r="BR925" s="165"/>
      <c r="BS925" s="289"/>
      <c r="BT925" s="297">
        <v>34</v>
      </c>
      <c r="BU925" s="284">
        <v>51.1</v>
      </c>
      <c r="BV925" s="298">
        <v>0</v>
      </c>
      <c r="BW925" s="297"/>
      <c r="BX925" s="297"/>
      <c r="BY925" s="297"/>
      <c r="BZ925" s="297"/>
      <c r="CA925" s="284"/>
      <c r="CB925" s="298"/>
      <c r="CC925" s="297"/>
      <c r="CD925" s="284"/>
      <c r="CE925" s="352"/>
      <c r="CF925" s="298"/>
      <c r="CG925" s="297"/>
      <c r="CH925" s="284"/>
      <c r="CI925" s="352"/>
      <c r="CJ925" s="298"/>
      <c r="CK925" s="297"/>
      <c r="CL925" s="284"/>
      <c r="CM925" s="352"/>
      <c r="CN925" s="298"/>
      <c r="CO925" s="297"/>
      <c r="CP925" s="284"/>
      <c r="CQ925" s="352"/>
      <c r="CR925" s="298"/>
      <c r="CS925" s="297"/>
      <c r="CT925" s="284"/>
      <c r="CU925" s="352"/>
      <c r="CV925" s="352"/>
      <c r="CW925" s="298"/>
      <c r="CX925" s="297"/>
      <c r="CY925" s="284"/>
      <c r="CZ925" s="352"/>
      <c r="DA925" s="352"/>
      <c r="DB925" s="298"/>
      <c r="DC925" s="297"/>
      <c r="DD925" s="284"/>
      <c r="DE925" s="352"/>
      <c r="DF925" s="352"/>
      <c r="DG925" s="298"/>
      <c r="DH925" s="183">
        <v>0</v>
      </c>
      <c r="DI925" s="289">
        <v>0</v>
      </c>
      <c r="DJ925" s="163">
        <v>35</v>
      </c>
      <c r="DK925" s="163">
        <v>1</v>
      </c>
      <c r="DL925" s="163">
        <v>0</v>
      </c>
      <c r="DM925" s="163">
        <v>3</v>
      </c>
      <c r="DN925" s="163">
        <v>2</v>
      </c>
      <c r="DO925" s="163">
        <v>0</v>
      </c>
      <c r="DP925" s="165">
        <v>52.1</v>
      </c>
      <c r="DQ925" s="165">
        <v>2.20000004768371</v>
      </c>
      <c r="DR925" s="165">
        <v>49.200000762939403</v>
      </c>
      <c r="DS925" s="163">
        <v>221</v>
      </c>
      <c r="DT925" s="163">
        <v>47</v>
      </c>
      <c r="DU925" s="163">
        <v>29</v>
      </c>
      <c r="DV925" s="163">
        <v>25</v>
      </c>
      <c r="DW925" s="163">
        <v>4</v>
      </c>
      <c r="DX925" s="163">
        <v>18</v>
      </c>
      <c r="DY925" s="163">
        <v>0</v>
      </c>
      <c r="DZ925" s="163">
        <v>3</v>
      </c>
      <c r="EA925" s="163">
        <v>4</v>
      </c>
      <c r="EB925" s="163">
        <v>0</v>
      </c>
      <c r="EC925" s="163">
        <v>53</v>
      </c>
      <c r="ED925" s="165">
        <v>9.1146515639611998</v>
      </c>
      <c r="EE925" s="165">
        <v>3.09554204059059</v>
      </c>
      <c r="EF925" s="165">
        <v>0.68789823124235505</v>
      </c>
      <c r="EG925" s="165">
        <v>8.0828042170976708</v>
      </c>
      <c r="EH925" s="166">
        <v>1.24203847307647</v>
      </c>
      <c r="EI925" s="165">
        <v>96.440592451226294</v>
      </c>
      <c r="EJ925" s="164">
        <v>0.23499999999999999</v>
      </c>
      <c r="EK925" s="164">
        <v>0.30069930069930001</v>
      </c>
      <c r="EL925" s="283">
        <v>0.40972222200000002</v>
      </c>
      <c r="EM925" s="283">
        <v>0.16666666599999999</v>
      </c>
      <c r="EN925" s="283">
        <v>0.42361111099999998</v>
      </c>
      <c r="EO925" s="283">
        <v>7.4829930000000003E-2</v>
      </c>
      <c r="EP925" s="283">
        <v>0.37414966</v>
      </c>
      <c r="EQ925" s="283">
        <v>0.13538111</v>
      </c>
      <c r="ER925" s="165">
        <v>-0.96936213633566404</v>
      </c>
      <c r="ES925" s="166">
        <v>4.2993639452647203</v>
      </c>
      <c r="ET925" s="166">
        <v>3.15</v>
      </c>
      <c r="EU925" s="166">
        <v>3.3386631907756699</v>
      </c>
      <c r="EV925" s="166">
        <v>4.1075502638713299</v>
      </c>
      <c r="EW925" s="166">
        <v>3.6547195839173301</v>
      </c>
      <c r="EX925" s="289">
        <v>0.53412506729364395</v>
      </c>
    </row>
    <row r="926" spans="1:272" ht="13" customHeight="1">
      <c r="A926" s="160" t="s">
        <v>19</v>
      </c>
      <c r="C926" s="160">
        <v>19976</v>
      </c>
      <c r="D926" s="160">
        <v>668338</v>
      </c>
      <c r="E926" s="160" t="s">
        <v>3331</v>
      </c>
      <c r="G926" s="175"/>
      <c r="H926" s="162" t="s">
        <v>195</v>
      </c>
      <c r="I926" s="162" t="s">
        <v>79</v>
      </c>
      <c r="J926" s="161">
        <v>28</v>
      </c>
      <c r="K926" s="161">
        <v>1</v>
      </c>
      <c r="Z926" s="163"/>
      <c r="AS926" s="283"/>
      <c r="AT926" s="283"/>
      <c r="AU926" s="283"/>
      <c r="AV926" s="283"/>
      <c r="AW926" s="283"/>
      <c r="AX926" s="283"/>
      <c r="AY926" s="363"/>
      <c r="AZ926" s="283"/>
      <c r="BA926" s="283"/>
      <c r="BB926" s="283"/>
      <c r="BC926" s="283"/>
      <c r="BD926" s="164"/>
      <c r="BE926" s="164"/>
      <c r="BF926" s="164"/>
      <c r="BG926" s="164"/>
      <c r="BH926" s="164"/>
      <c r="BI926" s="164"/>
      <c r="BJ926" s="165"/>
      <c r="BK926" s="164"/>
      <c r="BL926" s="165"/>
      <c r="BM926" s="165"/>
      <c r="BN926" s="165"/>
      <c r="BO926" s="165"/>
      <c r="BP926" s="165"/>
      <c r="BQ926" s="165"/>
      <c r="BR926" s="165"/>
      <c r="BS926" s="289"/>
      <c r="BT926" s="297">
        <v>58</v>
      </c>
      <c r="BU926" s="284">
        <v>62</v>
      </c>
      <c r="BV926" s="298">
        <v>-1</v>
      </c>
      <c r="BW926" s="297"/>
      <c r="BX926" s="297"/>
      <c r="BY926" s="297"/>
      <c r="BZ926" s="297"/>
      <c r="CA926" s="284"/>
      <c r="CB926" s="298"/>
      <c r="CC926" s="297"/>
      <c r="CD926" s="284"/>
      <c r="CE926" s="352"/>
      <c r="CF926" s="298"/>
      <c r="CG926" s="297"/>
      <c r="CH926" s="284"/>
      <c r="CI926" s="352"/>
      <c r="CJ926" s="298"/>
      <c r="CK926" s="297"/>
      <c r="CL926" s="284"/>
      <c r="CM926" s="352"/>
      <c r="CN926" s="298"/>
      <c r="CO926" s="297"/>
      <c r="CP926" s="284"/>
      <c r="CQ926" s="352"/>
      <c r="CR926" s="298"/>
      <c r="CS926" s="297"/>
      <c r="CT926" s="284"/>
      <c r="CU926" s="352"/>
      <c r="CV926" s="352"/>
      <c r="CW926" s="298"/>
      <c r="CX926" s="297"/>
      <c r="CY926" s="284"/>
      <c r="CZ926" s="352"/>
      <c r="DA926" s="352"/>
      <c r="DB926" s="298"/>
      <c r="DC926" s="297"/>
      <c r="DD926" s="284"/>
      <c r="DE926" s="352"/>
      <c r="DF926" s="352"/>
      <c r="DG926" s="298"/>
      <c r="DH926" s="297">
        <v>-1</v>
      </c>
      <c r="DI926" s="289">
        <v>0</v>
      </c>
      <c r="DJ926" s="163">
        <v>58</v>
      </c>
      <c r="DK926" s="163">
        <v>0</v>
      </c>
      <c r="DL926" s="163">
        <v>0</v>
      </c>
      <c r="DM926" s="163">
        <v>5</v>
      </c>
      <c r="DN926" s="163">
        <v>1</v>
      </c>
      <c r="DO926" s="163">
        <v>1</v>
      </c>
      <c r="DP926" s="165">
        <v>62</v>
      </c>
      <c r="DQ926" s="165"/>
      <c r="DR926" s="165">
        <v>61.299998283386202</v>
      </c>
      <c r="DS926" s="163">
        <v>235</v>
      </c>
      <c r="DT926" s="163">
        <v>39</v>
      </c>
      <c r="DU926" s="163">
        <v>18</v>
      </c>
      <c r="DV926" s="163">
        <v>16</v>
      </c>
      <c r="DW926" s="163">
        <v>7</v>
      </c>
      <c r="DX926" s="163">
        <v>11</v>
      </c>
      <c r="DY926" s="163">
        <v>0</v>
      </c>
      <c r="DZ926" s="163">
        <v>5</v>
      </c>
      <c r="EA926" s="163">
        <v>0</v>
      </c>
      <c r="EB926" s="163">
        <v>0</v>
      </c>
      <c r="EC926" s="163">
        <v>54</v>
      </c>
      <c r="ED926" s="165">
        <v>7.8387108831576198</v>
      </c>
      <c r="EE926" s="165">
        <v>1.59677443916173</v>
      </c>
      <c r="EF926" s="165">
        <v>1.0161291885574599</v>
      </c>
      <c r="EG926" s="165">
        <v>5.6612911933916097</v>
      </c>
      <c r="EH926" s="166">
        <v>0.80645173695037198</v>
      </c>
      <c r="EI926" s="165">
        <v>62.943233565220702</v>
      </c>
      <c r="EJ926" s="164">
        <v>0.17808219178082099</v>
      </c>
      <c r="EK926" s="164">
        <v>0.20253164556962</v>
      </c>
      <c r="EL926" s="283">
        <v>0.306748466</v>
      </c>
      <c r="EM926" s="283">
        <v>0.19631901800000001</v>
      </c>
      <c r="EN926" s="283">
        <v>0.49693251500000002</v>
      </c>
      <c r="EO926" s="283">
        <v>7.8787880000000005E-2</v>
      </c>
      <c r="EP926" s="283">
        <v>0.34545455000000003</v>
      </c>
      <c r="EQ926" s="283">
        <v>0.12526767</v>
      </c>
      <c r="ER926" s="165">
        <v>-0.14761767275705501</v>
      </c>
      <c r="ES926" s="166">
        <v>2.3225810024170701</v>
      </c>
      <c r="ET926" s="166">
        <v>3.44</v>
      </c>
      <c r="EU926" s="166">
        <v>3.6666887098743102</v>
      </c>
      <c r="EV926" s="166">
        <v>4.1744390866833996</v>
      </c>
      <c r="EW926" s="166">
        <v>3.57322703697178</v>
      </c>
      <c r="EX926" s="289">
        <v>0.53227136097848404</v>
      </c>
    </row>
    <row r="927" spans="1:272" ht="13" customHeight="1">
      <c r="A927" s="160" t="s">
        <v>19</v>
      </c>
      <c r="B927" s="160">
        <v>12718</v>
      </c>
      <c r="C927" s="160">
        <v>21520</v>
      </c>
      <c r="D927" s="160">
        <v>663687</v>
      </c>
      <c r="E927" s="160" t="s">
        <v>354</v>
      </c>
      <c r="G927" s="175"/>
      <c r="H927" s="162" t="s">
        <v>149</v>
      </c>
      <c r="I927" s="162" t="s">
        <v>3423</v>
      </c>
      <c r="J927" s="160">
        <v>27</v>
      </c>
      <c r="K927" s="161">
        <v>1</v>
      </c>
      <c r="Z927" s="163"/>
      <c r="AS927" s="283"/>
      <c r="AT927" s="283"/>
      <c r="AU927" s="283"/>
      <c r="AV927" s="283"/>
      <c r="AW927" s="283"/>
      <c r="AX927" s="283"/>
      <c r="AY927" s="363"/>
      <c r="AZ927" s="283"/>
      <c r="BA927" s="283"/>
      <c r="BB927" s="283"/>
      <c r="BC927" s="283"/>
      <c r="BD927" s="164"/>
      <c r="BE927" s="164"/>
      <c r="BF927" s="164"/>
      <c r="BG927" s="164"/>
      <c r="BH927" s="164"/>
      <c r="BI927" s="164"/>
      <c r="BJ927" s="165"/>
      <c r="BK927" s="164"/>
      <c r="BL927" s="165"/>
      <c r="BM927" s="165"/>
      <c r="BN927" s="165"/>
      <c r="BO927" s="165"/>
      <c r="BP927" s="165"/>
      <c r="BQ927" s="165"/>
      <c r="BR927" s="165"/>
      <c r="BS927" s="289"/>
      <c r="BT927" s="297">
        <v>21</v>
      </c>
      <c r="BU927" s="284">
        <v>72.099999999999994</v>
      </c>
      <c r="BV927" s="298">
        <v>0</v>
      </c>
      <c r="BW927" s="297"/>
      <c r="BX927" s="297"/>
      <c r="BY927" s="297"/>
      <c r="BZ927" s="297"/>
      <c r="CA927" s="284"/>
      <c r="CB927" s="298"/>
      <c r="CC927" s="297"/>
      <c r="CD927" s="284"/>
      <c r="CE927" s="352"/>
      <c r="CF927" s="298"/>
      <c r="CG927" s="297"/>
      <c r="CH927" s="284"/>
      <c r="CI927" s="352"/>
      <c r="CJ927" s="298"/>
      <c r="CK927" s="297"/>
      <c r="CL927" s="284"/>
      <c r="CM927" s="352"/>
      <c r="CN927" s="298"/>
      <c r="CO927" s="297"/>
      <c r="CP927" s="284"/>
      <c r="CQ927" s="352"/>
      <c r="CR927" s="298"/>
      <c r="CS927" s="297"/>
      <c r="CT927" s="284"/>
      <c r="CU927" s="352"/>
      <c r="CV927" s="352"/>
      <c r="CW927" s="298"/>
      <c r="CX927" s="297"/>
      <c r="CY927" s="284"/>
      <c r="CZ927" s="352"/>
      <c r="DA927" s="352"/>
      <c r="DB927" s="298"/>
      <c r="DC927" s="297"/>
      <c r="DD927" s="284"/>
      <c r="DE927" s="352"/>
      <c r="DF927" s="352"/>
      <c r="DG927" s="298"/>
      <c r="DH927" s="297">
        <v>0</v>
      </c>
      <c r="DI927" s="289">
        <v>0</v>
      </c>
      <c r="DJ927" s="163">
        <v>21</v>
      </c>
      <c r="DK927" s="163">
        <v>9</v>
      </c>
      <c r="DL927" s="163">
        <v>0</v>
      </c>
      <c r="DM927" s="163">
        <v>4</v>
      </c>
      <c r="DN927" s="163">
        <v>4</v>
      </c>
      <c r="DO927" s="163">
        <v>0</v>
      </c>
      <c r="DP927" s="165">
        <v>72.099999999999994</v>
      </c>
      <c r="DQ927" s="165">
        <v>45.200000762939403</v>
      </c>
      <c r="DR927" s="165">
        <v>26.2000007629394</v>
      </c>
      <c r="DS927" s="163">
        <v>305</v>
      </c>
      <c r="DT927" s="163">
        <v>65</v>
      </c>
      <c r="DU927" s="163">
        <v>29</v>
      </c>
      <c r="DV927" s="163">
        <v>23</v>
      </c>
      <c r="DW927" s="163">
        <v>7</v>
      </c>
      <c r="DX927" s="163">
        <v>33</v>
      </c>
      <c r="DY927" s="163">
        <v>0</v>
      </c>
      <c r="DZ927" s="163">
        <v>3</v>
      </c>
      <c r="EA927" s="163">
        <v>3</v>
      </c>
      <c r="EB927" s="163">
        <v>1</v>
      </c>
      <c r="EC927" s="163">
        <v>61</v>
      </c>
      <c r="ED927" s="165">
        <v>7.5898622848484196</v>
      </c>
      <c r="EE927" s="165">
        <v>4.1059910721311104</v>
      </c>
      <c r="EF927" s="165">
        <v>0.87096780317932698</v>
      </c>
      <c r="EG927" s="165">
        <v>8.0875581723794596</v>
      </c>
      <c r="EH927" s="166">
        <v>1.3548388049456199</v>
      </c>
      <c r="EI927" s="165">
        <v>108.229318827706</v>
      </c>
      <c r="EJ927" s="164">
        <v>0.24163568773234201</v>
      </c>
      <c r="EK927" s="164">
        <v>0.288557213930348</v>
      </c>
      <c r="EL927" s="283">
        <v>0.37073170700000002</v>
      </c>
      <c r="EM927" s="283">
        <v>0.22926829200000001</v>
      </c>
      <c r="EN927" s="283">
        <v>0.4</v>
      </c>
      <c r="EO927" s="283">
        <v>7.2115380000000007E-2</v>
      </c>
      <c r="EP927" s="283">
        <v>0.38942307999999998</v>
      </c>
      <c r="EQ927" s="283">
        <v>8.2440230000000003E-2</v>
      </c>
      <c r="ER927" s="165">
        <v>0.85542375311261798</v>
      </c>
      <c r="ES927" s="166">
        <v>2.8617513533035002</v>
      </c>
      <c r="ET927" s="166">
        <v>5.07</v>
      </c>
      <c r="EU927" s="166">
        <v>4.2312048368509299</v>
      </c>
      <c r="EV927" s="166">
        <v>4.6873240904002298</v>
      </c>
      <c r="EW927" s="166">
        <v>4.6878722157131802</v>
      </c>
      <c r="EX927" s="289">
        <v>0.50511288642883301</v>
      </c>
    </row>
    <row r="928" spans="1:272" ht="13" customHeight="1">
      <c r="A928" s="160" t="s">
        <v>19</v>
      </c>
      <c r="C928" s="160">
        <v>20271</v>
      </c>
      <c r="D928" s="160">
        <v>678226</v>
      </c>
      <c r="E928" s="160" t="s">
        <v>555</v>
      </c>
      <c r="G928" s="175"/>
      <c r="H928" s="162" t="s">
        <v>584</v>
      </c>
      <c r="I928" s="162" t="s">
        <v>3409</v>
      </c>
      <c r="J928" s="160">
        <v>27</v>
      </c>
      <c r="K928" s="161">
        <v>1</v>
      </c>
      <c r="Z928" s="163"/>
      <c r="AS928" s="283"/>
      <c r="AT928" s="283"/>
      <c r="AU928" s="283"/>
      <c r="AV928" s="283"/>
      <c r="AW928" s="283"/>
      <c r="AX928" s="283"/>
      <c r="AY928" s="363"/>
      <c r="AZ928" s="283"/>
      <c r="BA928" s="283"/>
      <c r="BB928" s="283"/>
      <c r="BC928" s="283"/>
      <c r="BD928" s="164"/>
      <c r="BE928" s="164"/>
      <c r="BF928" s="164"/>
      <c r="BG928" s="164"/>
      <c r="BH928" s="164"/>
      <c r="BI928" s="164"/>
      <c r="BJ928" s="165"/>
      <c r="BK928" s="164"/>
      <c r="BL928" s="165"/>
      <c r="BM928" s="165"/>
      <c r="BN928" s="165"/>
      <c r="BO928" s="165"/>
      <c r="BP928" s="165"/>
      <c r="BQ928" s="165"/>
      <c r="BR928" s="165"/>
      <c r="BS928" s="289"/>
      <c r="BT928" s="297">
        <v>14</v>
      </c>
      <c r="BU928" s="284">
        <v>14.2</v>
      </c>
      <c r="BV928" s="298">
        <v>0</v>
      </c>
      <c r="BW928" s="297"/>
      <c r="BX928" s="297"/>
      <c r="BY928" s="297"/>
      <c r="BZ928" s="297"/>
      <c r="CA928" s="284"/>
      <c r="CB928" s="298"/>
      <c r="CC928" s="297"/>
      <c r="CD928" s="284"/>
      <c r="CE928" s="352"/>
      <c r="CF928" s="298"/>
      <c r="CG928" s="297"/>
      <c r="CH928" s="284"/>
      <c r="CI928" s="352"/>
      <c r="CJ928" s="298"/>
      <c r="CK928" s="297"/>
      <c r="CL928" s="284"/>
      <c r="CM928" s="352"/>
      <c r="CN928" s="298"/>
      <c r="CO928" s="297"/>
      <c r="CP928" s="284"/>
      <c r="CQ928" s="352"/>
      <c r="CR928" s="298"/>
      <c r="CS928" s="297"/>
      <c r="CT928" s="284"/>
      <c r="CU928" s="352"/>
      <c r="CV928" s="352"/>
      <c r="CW928" s="298"/>
      <c r="CX928" s="297"/>
      <c r="CY928" s="284"/>
      <c r="CZ928" s="352"/>
      <c r="DA928" s="352"/>
      <c r="DB928" s="298"/>
      <c r="DC928" s="297"/>
      <c r="DD928" s="284"/>
      <c r="DE928" s="352"/>
      <c r="DF928" s="352"/>
      <c r="DG928" s="298"/>
      <c r="DH928" s="297">
        <v>0</v>
      </c>
      <c r="DI928" s="289">
        <v>0</v>
      </c>
      <c r="DJ928" s="163">
        <v>16</v>
      </c>
      <c r="DK928" s="163">
        <v>0</v>
      </c>
      <c r="DL928" s="163">
        <v>0</v>
      </c>
      <c r="DM928" s="163">
        <v>3</v>
      </c>
      <c r="DN928" s="163">
        <v>0</v>
      </c>
      <c r="DO928" s="163">
        <v>0</v>
      </c>
      <c r="DP928" s="165">
        <v>18</v>
      </c>
      <c r="DQ928" s="165"/>
      <c r="DR928" s="165">
        <v>18</v>
      </c>
      <c r="DS928" s="163">
        <v>74</v>
      </c>
      <c r="DT928" s="163">
        <v>10</v>
      </c>
      <c r="DU928" s="163">
        <v>6</v>
      </c>
      <c r="DV928" s="163">
        <v>5</v>
      </c>
      <c r="DW928" s="163">
        <v>0</v>
      </c>
      <c r="DX928" s="163">
        <v>10</v>
      </c>
      <c r="DY928" s="163">
        <v>1</v>
      </c>
      <c r="DZ928" s="163">
        <v>1</v>
      </c>
      <c r="EA928" s="163">
        <v>1</v>
      </c>
      <c r="EB928" s="163">
        <v>0</v>
      </c>
      <c r="EC928" s="163">
        <v>26</v>
      </c>
      <c r="ED928" s="165">
        <v>13.0000027550597</v>
      </c>
      <c r="EE928" s="165">
        <v>5.0000010596383504</v>
      </c>
      <c r="EF928" s="165">
        <v>0</v>
      </c>
      <c r="EG928" s="165">
        <v>5.0000010596383504</v>
      </c>
      <c r="EH928" s="166">
        <v>1.1111113465863001</v>
      </c>
      <c r="EI928" s="165">
        <v>86.274490578896007</v>
      </c>
      <c r="EJ928" s="164">
        <v>0.158730158730158</v>
      </c>
      <c r="EK928" s="164">
        <v>0.27027027027027001</v>
      </c>
      <c r="EL928" s="283">
        <v>0.36111111099999998</v>
      </c>
      <c r="EM928" s="283">
        <v>0.19444444399999999</v>
      </c>
      <c r="EN928" s="283">
        <v>0.44444444399999999</v>
      </c>
      <c r="EO928" s="283">
        <v>2.702703E-2</v>
      </c>
      <c r="EP928" s="283">
        <v>0.27027026999999998</v>
      </c>
      <c r="EQ928" s="283">
        <v>0.14545454999999999</v>
      </c>
      <c r="ER928" s="165">
        <v>0.45786939366624602</v>
      </c>
      <c r="ES928" s="166">
        <v>2.5000005298191699</v>
      </c>
      <c r="ET928" s="166">
        <v>2.4</v>
      </c>
      <c r="EU928" s="166">
        <v>2.1111328537081002</v>
      </c>
      <c r="EV928" s="166">
        <v>3.4552266202583199</v>
      </c>
      <c r="EW928" s="166">
        <v>3.1531737319003001</v>
      </c>
      <c r="EX928" s="289">
        <v>0.49843046069145203</v>
      </c>
    </row>
    <row r="929" spans="1:154" ht="13" customHeight="1">
      <c r="A929" s="160" t="s">
        <v>19</v>
      </c>
      <c r="B929" s="287"/>
      <c r="C929" s="287">
        <v>22304</v>
      </c>
      <c r="D929" s="287">
        <v>669724</v>
      </c>
      <c r="E929" s="287" t="s">
        <v>239</v>
      </c>
      <c r="G929" s="175"/>
      <c r="H929" s="162" t="s">
        <v>3654</v>
      </c>
      <c r="I929" s="162" t="s">
        <v>3655</v>
      </c>
      <c r="J929" s="160">
        <v>26</v>
      </c>
      <c r="K929" s="161">
        <v>1</v>
      </c>
      <c r="Z929" s="163"/>
      <c r="AS929" s="283"/>
      <c r="AT929" s="283"/>
      <c r="AU929" s="283"/>
      <c r="AV929" s="283"/>
      <c r="AW929" s="283"/>
      <c r="AX929" s="283"/>
      <c r="AY929" s="363"/>
      <c r="AZ929" s="283"/>
      <c r="BA929" s="283"/>
      <c r="BB929" s="283"/>
      <c r="BC929" s="283"/>
      <c r="BD929" s="164"/>
      <c r="BE929" s="164"/>
      <c r="BF929" s="164"/>
      <c r="BG929" s="164"/>
      <c r="BH929" s="164"/>
      <c r="BI929" s="164"/>
      <c r="BJ929" s="165"/>
      <c r="BK929" s="164"/>
      <c r="BL929" s="165"/>
      <c r="BM929" s="165"/>
      <c r="BN929" s="165"/>
      <c r="BO929" s="165"/>
      <c r="BP929" s="165"/>
      <c r="BQ929" s="165"/>
      <c r="BR929" s="165"/>
      <c r="BS929" s="289"/>
      <c r="BT929" s="297">
        <v>21</v>
      </c>
      <c r="BU929" s="284">
        <v>29.1</v>
      </c>
      <c r="BV929" s="298">
        <v>0</v>
      </c>
      <c r="BW929" s="297"/>
      <c r="BX929" s="297"/>
      <c r="BY929" s="297"/>
      <c r="BZ929" s="297"/>
      <c r="CA929" s="284"/>
      <c r="CB929" s="298"/>
      <c r="CC929" s="297"/>
      <c r="CD929" s="284"/>
      <c r="CE929" s="352"/>
      <c r="CF929" s="298"/>
      <c r="CG929" s="297"/>
      <c r="CH929" s="284"/>
      <c r="CI929" s="352"/>
      <c r="CJ929" s="298"/>
      <c r="CK929" s="297"/>
      <c r="CL929" s="284"/>
      <c r="CM929" s="352"/>
      <c r="CN929" s="298"/>
      <c r="CO929" s="297"/>
      <c r="CP929" s="284"/>
      <c r="CQ929" s="352"/>
      <c r="CR929" s="298"/>
      <c r="CS929" s="297"/>
      <c r="CT929" s="284"/>
      <c r="CU929" s="352"/>
      <c r="CV929" s="352"/>
      <c r="CW929" s="298"/>
      <c r="CX929" s="297"/>
      <c r="CY929" s="284"/>
      <c r="CZ929" s="352"/>
      <c r="DA929" s="352"/>
      <c r="DB929" s="298"/>
      <c r="DC929" s="297"/>
      <c r="DD929" s="284"/>
      <c r="DE929" s="352"/>
      <c r="DF929" s="352"/>
      <c r="DG929" s="298"/>
      <c r="DH929" s="297">
        <v>0</v>
      </c>
      <c r="DI929" s="289">
        <v>0</v>
      </c>
      <c r="DJ929" s="163">
        <v>21</v>
      </c>
      <c r="DK929" s="163">
        <v>3</v>
      </c>
      <c r="DL929" s="163">
        <v>0</v>
      </c>
      <c r="DM929" s="163">
        <v>1</v>
      </c>
      <c r="DN929" s="163">
        <v>1</v>
      </c>
      <c r="DO929" s="163">
        <v>0</v>
      </c>
      <c r="DP929" s="165">
        <v>29.1</v>
      </c>
      <c r="DQ929" s="165">
        <v>4.1999998092651296</v>
      </c>
      <c r="DR929" s="165">
        <v>24.2000007629394</v>
      </c>
      <c r="DS929" s="163">
        <v>120</v>
      </c>
      <c r="DT929" s="163">
        <v>27</v>
      </c>
      <c r="DU929" s="163">
        <v>7</v>
      </c>
      <c r="DV929" s="163">
        <v>6</v>
      </c>
      <c r="DW929" s="163">
        <v>2</v>
      </c>
      <c r="DX929" s="163">
        <v>6</v>
      </c>
      <c r="DY929" s="163">
        <v>0</v>
      </c>
      <c r="DZ929" s="163">
        <v>0</v>
      </c>
      <c r="EA929" s="163">
        <v>0</v>
      </c>
      <c r="EB929" s="163">
        <v>0</v>
      </c>
      <c r="EC929" s="163">
        <v>23</v>
      </c>
      <c r="ED929" s="165">
        <v>7.0568198642951403</v>
      </c>
      <c r="EE929" s="165">
        <v>1.84090952981612</v>
      </c>
      <c r="EF929" s="165">
        <v>0.613636509938708</v>
      </c>
      <c r="EG929" s="165">
        <v>8.2840928841725603</v>
      </c>
      <c r="EH929" s="166">
        <v>1.1250002682209601</v>
      </c>
      <c r="EI929" s="165">
        <v>89.869003062271105</v>
      </c>
      <c r="EJ929" s="164">
        <v>0.23684210526315699</v>
      </c>
      <c r="EK929" s="164">
        <v>0.28089887640449401</v>
      </c>
      <c r="EL929" s="283">
        <v>0.53846153799999996</v>
      </c>
      <c r="EM929" s="283">
        <v>0.175824175</v>
      </c>
      <c r="EN929" s="283">
        <v>0.28571428500000001</v>
      </c>
      <c r="EO929" s="283">
        <v>4.3956040000000002E-2</v>
      </c>
      <c r="EP929" s="283">
        <v>0.35164835</v>
      </c>
      <c r="EQ929" s="283">
        <v>6.7114090000000001E-2</v>
      </c>
      <c r="ER929" s="165">
        <v>0.40048965319900698</v>
      </c>
      <c r="ES929" s="166">
        <v>1.84090952981612</v>
      </c>
      <c r="ET929" s="166">
        <v>2.99</v>
      </c>
      <c r="EU929" s="166">
        <v>3.0985067985274499</v>
      </c>
      <c r="EV929" s="166">
        <v>3.5524183046931799</v>
      </c>
      <c r="EW929" s="166">
        <v>3.5178539467525698</v>
      </c>
      <c r="EX929" s="289">
        <v>0.49757224321365301</v>
      </c>
    </row>
    <row r="930" spans="1:154" ht="13" customHeight="1">
      <c r="A930" s="160" t="s">
        <v>19</v>
      </c>
      <c r="B930" s="160">
        <v>10986</v>
      </c>
      <c r="C930" s="160">
        <v>16814</v>
      </c>
      <c r="D930" s="160">
        <v>657612</v>
      </c>
      <c r="E930" s="160" t="s">
        <v>3331</v>
      </c>
      <c r="G930" s="175"/>
      <c r="H930" s="168" t="s">
        <v>100</v>
      </c>
      <c r="I930" s="169" t="s">
        <v>175</v>
      </c>
      <c r="J930" s="170">
        <v>34</v>
      </c>
      <c r="K930" s="161">
        <v>1</v>
      </c>
      <c r="M930" s="184" t="s">
        <v>46</v>
      </c>
      <c r="Z930" s="163"/>
      <c r="AS930" s="283"/>
      <c r="AT930" s="283"/>
      <c r="AU930" s="283"/>
      <c r="AV930" s="283"/>
      <c r="AW930" s="283"/>
      <c r="AX930" s="283"/>
      <c r="AY930" s="363"/>
      <c r="AZ930" s="283"/>
      <c r="BA930" s="283"/>
      <c r="BB930" s="283"/>
      <c r="BC930" s="283"/>
      <c r="BD930" s="164"/>
      <c r="BE930" s="164"/>
      <c r="BF930" s="164"/>
      <c r="BG930" s="164"/>
      <c r="BH930" s="164"/>
      <c r="BI930" s="164"/>
      <c r="BJ930" s="165"/>
      <c r="BK930" s="164"/>
      <c r="BL930" s="165"/>
      <c r="BM930" s="165"/>
      <c r="BN930" s="165"/>
      <c r="BO930" s="165"/>
      <c r="BP930" s="165"/>
      <c r="BQ930" s="165"/>
      <c r="BR930" s="165"/>
      <c r="BS930" s="289"/>
      <c r="BT930" s="297">
        <v>62</v>
      </c>
      <c r="BU930" s="284">
        <v>67</v>
      </c>
      <c r="BV930" s="298">
        <v>0</v>
      </c>
      <c r="BW930" s="297"/>
      <c r="BX930" s="297"/>
      <c r="BY930" s="297"/>
      <c r="BZ930" s="297"/>
      <c r="CA930" s="284"/>
      <c r="CB930" s="298"/>
      <c r="CC930" s="297"/>
      <c r="CD930" s="284"/>
      <c r="CE930" s="352"/>
      <c r="CF930" s="298"/>
      <c r="CG930" s="297"/>
      <c r="CH930" s="284"/>
      <c r="CI930" s="352"/>
      <c r="CJ930" s="298"/>
      <c r="CK930" s="297"/>
      <c r="CL930" s="284"/>
      <c r="CM930" s="352"/>
      <c r="CN930" s="298"/>
      <c r="CO930" s="297"/>
      <c r="CP930" s="284"/>
      <c r="CQ930" s="352"/>
      <c r="CR930" s="298"/>
      <c r="CS930" s="297"/>
      <c r="CT930" s="284"/>
      <c r="CU930" s="352"/>
      <c r="CV930" s="352"/>
      <c r="CW930" s="298"/>
      <c r="CX930" s="297"/>
      <c r="CY930" s="284"/>
      <c r="CZ930" s="352"/>
      <c r="DA930" s="352"/>
      <c r="DB930" s="298"/>
      <c r="DC930" s="297"/>
      <c r="DD930" s="284"/>
      <c r="DE930" s="352"/>
      <c r="DF930" s="352"/>
      <c r="DG930" s="298"/>
      <c r="DH930" s="297">
        <v>0</v>
      </c>
      <c r="DI930" s="289">
        <v>0</v>
      </c>
      <c r="DJ930" s="163">
        <v>62</v>
      </c>
      <c r="DK930" s="163">
        <v>0</v>
      </c>
      <c r="DL930" s="163">
        <v>0</v>
      </c>
      <c r="DM930" s="163">
        <v>4</v>
      </c>
      <c r="DN930" s="163">
        <v>0</v>
      </c>
      <c r="DO930" s="163">
        <v>0</v>
      </c>
      <c r="DP930" s="165">
        <v>67</v>
      </c>
      <c r="DQ930" s="165"/>
      <c r="DR930" s="165">
        <v>67</v>
      </c>
      <c r="DS930" s="163">
        <v>291</v>
      </c>
      <c r="DT930" s="163">
        <v>77</v>
      </c>
      <c r="DU930" s="163">
        <v>32</v>
      </c>
      <c r="DV930" s="163">
        <v>25</v>
      </c>
      <c r="DW930" s="163">
        <v>2</v>
      </c>
      <c r="DX930" s="163">
        <v>19</v>
      </c>
      <c r="DY930" s="163">
        <v>2</v>
      </c>
      <c r="DZ930" s="163">
        <v>2</v>
      </c>
      <c r="EA930" s="163">
        <v>0</v>
      </c>
      <c r="EB930" s="163">
        <v>0</v>
      </c>
      <c r="EC930" s="163">
        <v>31</v>
      </c>
      <c r="ED930" s="165">
        <v>4.1641799342955199</v>
      </c>
      <c r="EE930" s="165">
        <v>2.5522393145682201</v>
      </c>
      <c r="EF930" s="165">
        <v>0.26865676995455001</v>
      </c>
      <c r="EG930" s="165">
        <v>10.3432856432501</v>
      </c>
      <c r="EH930" s="166">
        <v>1.4328361064242601</v>
      </c>
      <c r="EI930" s="165">
        <v>114.46001932035399</v>
      </c>
      <c r="EJ930" s="164">
        <v>0.28518518518518499</v>
      </c>
      <c r="EK930" s="164">
        <v>0.316455696202531</v>
      </c>
      <c r="EL930" s="283">
        <v>0.68220338899999999</v>
      </c>
      <c r="EM930" s="283">
        <v>0.16101694899999999</v>
      </c>
      <c r="EN930" s="283">
        <v>0.15677966099999999</v>
      </c>
      <c r="EO930" s="283">
        <v>1.6736399999999999E-2</v>
      </c>
      <c r="EP930" s="283">
        <v>0.40585774000000002</v>
      </c>
      <c r="EQ930" s="283">
        <v>5.685279E-2</v>
      </c>
      <c r="ER930" s="165">
        <v>0.23993051559446299</v>
      </c>
      <c r="ES930" s="166">
        <v>3.3582096244318702</v>
      </c>
      <c r="ET930" s="166">
        <v>3.44</v>
      </c>
      <c r="EU930" s="166">
        <v>3.5696737878969098</v>
      </c>
      <c r="EV930" s="166">
        <v>4.0166573273539399</v>
      </c>
      <c r="EW930" s="166">
        <v>3.6178493667592999</v>
      </c>
      <c r="EX930" s="289">
        <v>0.49513153731822901</v>
      </c>
    </row>
    <row r="931" spans="1:154" ht="13" customHeight="1">
      <c r="A931" s="160" t="s">
        <v>19</v>
      </c>
      <c r="B931" s="160">
        <v>10573</v>
      </c>
      <c r="C931" s="160">
        <v>19312</v>
      </c>
      <c r="D931" s="160">
        <v>615698</v>
      </c>
      <c r="E931" s="160" t="s">
        <v>246</v>
      </c>
      <c r="G931" s="175"/>
      <c r="H931" s="168" t="s">
        <v>1037</v>
      </c>
      <c r="I931" s="169" t="s">
        <v>1038</v>
      </c>
      <c r="J931" s="170">
        <v>29</v>
      </c>
      <c r="K931" s="161">
        <v>1</v>
      </c>
      <c r="M931" s="184" t="s">
        <v>837</v>
      </c>
      <c r="Z931" s="163"/>
      <c r="AS931" s="283"/>
      <c r="AT931" s="283"/>
      <c r="AU931" s="283"/>
      <c r="AV931" s="283"/>
      <c r="AW931" s="283"/>
      <c r="AX931" s="283"/>
      <c r="AY931" s="363"/>
      <c r="AZ931" s="283"/>
      <c r="BA931" s="283"/>
      <c r="BB931" s="283"/>
      <c r="BC931" s="283"/>
      <c r="BD931" s="164"/>
      <c r="BE931" s="164"/>
      <c r="BF931" s="164"/>
      <c r="BG931" s="164"/>
      <c r="BH931" s="164"/>
      <c r="BI931" s="164"/>
      <c r="BJ931" s="165"/>
      <c r="BK931" s="164"/>
      <c r="BL931" s="165"/>
      <c r="BM931" s="165"/>
      <c r="BN931" s="165"/>
      <c r="BO931" s="165"/>
      <c r="BP931" s="165"/>
      <c r="BQ931" s="165"/>
      <c r="BR931" s="165"/>
      <c r="BS931" s="289"/>
      <c r="BT931" s="297">
        <v>29</v>
      </c>
      <c r="BU931" s="284">
        <v>148.1</v>
      </c>
      <c r="BV931" s="298">
        <v>1</v>
      </c>
      <c r="BW931" s="297"/>
      <c r="BX931" s="297"/>
      <c r="BY931" s="297"/>
      <c r="BZ931" s="297"/>
      <c r="CA931" s="284"/>
      <c r="CB931" s="298"/>
      <c r="CC931" s="297"/>
      <c r="CD931" s="284"/>
      <c r="CE931" s="352"/>
      <c r="CF931" s="298"/>
      <c r="CG931" s="297"/>
      <c r="CH931" s="284"/>
      <c r="CI931" s="352"/>
      <c r="CJ931" s="298"/>
      <c r="CK931" s="297"/>
      <c r="CL931" s="284"/>
      <c r="CM931" s="352"/>
      <c r="CN931" s="298"/>
      <c r="CO931" s="297"/>
      <c r="CP931" s="284"/>
      <c r="CQ931" s="352"/>
      <c r="CR931" s="298"/>
      <c r="CS931" s="297"/>
      <c r="CT931" s="284"/>
      <c r="CU931" s="352"/>
      <c r="CV931" s="352"/>
      <c r="CW931" s="298"/>
      <c r="CX931" s="297"/>
      <c r="CY931" s="284"/>
      <c r="CZ931" s="352"/>
      <c r="DA931" s="352"/>
      <c r="DB931" s="298"/>
      <c r="DC931" s="297"/>
      <c r="DD931" s="284"/>
      <c r="DE931" s="352"/>
      <c r="DF931" s="352"/>
      <c r="DG931" s="298"/>
      <c r="DH931" s="297">
        <v>1</v>
      </c>
      <c r="DI931" s="289">
        <v>0</v>
      </c>
      <c r="DJ931" s="163">
        <v>29</v>
      </c>
      <c r="DK931" s="163">
        <v>29</v>
      </c>
      <c r="DL931" s="163">
        <v>0</v>
      </c>
      <c r="DM931" s="163">
        <v>8</v>
      </c>
      <c r="DN931" s="163">
        <v>11</v>
      </c>
      <c r="DO931" s="163">
        <v>0</v>
      </c>
      <c r="DP931" s="165">
        <v>148.1</v>
      </c>
      <c r="DQ931" s="165">
        <v>148.100006103515</v>
      </c>
      <c r="DR931" s="165"/>
      <c r="DS931" s="163">
        <v>656</v>
      </c>
      <c r="DT931" s="163">
        <v>156</v>
      </c>
      <c r="DU931" s="163">
        <v>83</v>
      </c>
      <c r="DV931" s="163">
        <v>82</v>
      </c>
      <c r="DW931" s="163">
        <v>23</v>
      </c>
      <c r="DX931" s="163">
        <v>69</v>
      </c>
      <c r="DY931" s="163">
        <v>0</v>
      </c>
      <c r="DZ931" s="163">
        <v>11</v>
      </c>
      <c r="EA931" s="163">
        <v>6</v>
      </c>
      <c r="EB931" s="163">
        <v>1</v>
      </c>
      <c r="EC931" s="163">
        <v>110</v>
      </c>
      <c r="ED931" s="165">
        <v>6.6741575322237301</v>
      </c>
      <c r="EE931" s="165">
        <v>4.1865169974857901</v>
      </c>
      <c r="EF931" s="165">
        <v>1.39550566582859</v>
      </c>
      <c r="EG931" s="165">
        <v>9.4651688638809297</v>
      </c>
      <c r="EH931" s="166">
        <v>1.5168539845963001</v>
      </c>
      <c r="EI931" s="165">
        <v>117.779199362581</v>
      </c>
      <c r="EJ931" s="164">
        <v>0.27083333333333298</v>
      </c>
      <c r="EK931" s="164">
        <v>0.30022573363431099</v>
      </c>
      <c r="EL931" s="283">
        <v>0.44372294299999998</v>
      </c>
      <c r="EM931" s="283">
        <v>0.22294372200000001</v>
      </c>
      <c r="EN931" s="283">
        <v>0.33333333300000001</v>
      </c>
      <c r="EO931" s="283">
        <v>7.2961369999999998E-2</v>
      </c>
      <c r="EP931" s="283">
        <v>0.41201716999999999</v>
      </c>
      <c r="EQ931" s="283">
        <v>8.6200379999999993E-2</v>
      </c>
      <c r="ER931" s="165">
        <v>0.82245829046576902</v>
      </c>
      <c r="ES931" s="166">
        <v>4.9752810694758702</v>
      </c>
      <c r="ET931" s="166">
        <v>5.34</v>
      </c>
      <c r="EU931" s="166">
        <v>5.3172505044594001</v>
      </c>
      <c r="EV931" s="166">
        <v>4.87139113436975</v>
      </c>
      <c r="EW931" s="166">
        <v>5.0704496950758902</v>
      </c>
      <c r="EX931" s="289">
        <v>0.49413415789604098</v>
      </c>
    </row>
    <row r="932" spans="1:154" ht="13" customHeight="1">
      <c r="A932" s="160" t="s">
        <v>19</v>
      </c>
      <c r="C932" s="160">
        <v>27487</v>
      </c>
      <c r="D932" s="160">
        <v>689017</v>
      </c>
      <c r="E932" s="160" t="s">
        <v>15</v>
      </c>
      <c r="G932" s="175"/>
      <c r="H932" s="162" t="s">
        <v>4141</v>
      </c>
      <c r="I932" s="162" t="s">
        <v>4140</v>
      </c>
      <c r="J932" s="160">
        <v>26</v>
      </c>
      <c r="K932" s="161">
        <v>1</v>
      </c>
      <c r="Z932" s="163"/>
      <c r="AS932" s="283"/>
      <c r="AT932" s="283"/>
      <c r="AU932" s="283"/>
      <c r="AV932" s="283"/>
      <c r="AW932" s="283"/>
      <c r="AX932" s="283"/>
      <c r="AY932" s="363"/>
      <c r="AZ932" s="283"/>
      <c r="BA932" s="283"/>
      <c r="BB932" s="283"/>
      <c r="BC932" s="283"/>
      <c r="BD932" s="164"/>
      <c r="BE932" s="164"/>
      <c r="BF932" s="164"/>
      <c r="BG932" s="164"/>
      <c r="BH932" s="164"/>
      <c r="BI932" s="164"/>
      <c r="BJ932" s="165"/>
      <c r="BK932" s="164"/>
      <c r="BL932" s="165"/>
      <c r="BM932" s="165"/>
      <c r="BN932" s="165"/>
      <c r="BO932" s="165"/>
      <c r="BP932" s="165"/>
      <c r="BQ932" s="165"/>
      <c r="BR932" s="165"/>
      <c r="BS932" s="289"/>
      <c r="BT932" s="297">
        <v>14</v>
      </c>
      <c r="BU932" s="284">
        <v>65</v>
      </c>
      <c r="BV932" s="298">
        <v>-2</v>
      </c>
      <c r="BW932" s="297"/>
      <c r="BX932" s="297"/>
      <c r="BY932" s="297"/>
      <c r="BZ932" s="297"/>
      <c r="CA932" s="284"/>
      <c r="CB932" s="298"/>
      <c r="CC932" s="297"/>
      <c r="CD932" s="284"/>
      <c r="CE932" s="352"/>
      <c r="CF932" s="298"/>
      <c r="CG932" s="297"/>
      <c r="CH932" s="284"/>
      <c r="CI932" s="352"/>
      <c r="CJ932" s="298"/>
      <c r="CK932" s="297"/>
      <c r="CL932" s="284"/>
      <c r="CM932" s="352"/>
      <c r="CN932" s="298"/>
      <c r="CO932" s="297"/>
      <c r="CP932" s="284"/>
      <c r="CQ932" s="352"/>
      <c r="CR932" s="298"/>
      <c r="CS932" s="297"/>
      <c r="CT932" s="284"/>
      <c r="CU932" s="352"/>
      <c r="CV932" s="352"/>
      <c r="CW932" s="298"/>
      <c r="CX932" s="297"/>
      <c r="CY932" s="284"/>
      <c r="CZ932" s="352"/>
      <c r="DA932" s="352"/>
      <c r="DB932" s="298"/>
      <c r="DC932" s="297"/>
      <c r="DD932" s="284"/>
      <c r="DE932" s="352"/>
      <c r="DF932" s="352"/>
      <c r="DG932" s="298"/>
      <c r="DH932" s="183">
        <v>-2</v>
      </c>
      <c r="DI932" s="289">
        <v>0</v>
      </c>
      <c r="DJ932" s="163">
        <v>15</v>
      </c>
      <c r="DK932" s="163">
        <v>12</v>
      </c>
      <c r="DL932" s="163">
        <v>0</v>
      </c>
      <c r="DM932" s="163">
        <v>3</v>
      </c>
      <c r="DN932" s="163">
        <v>5</v>
      </c>
      <c r="DO932" s="163">
        <v>1</v>
      </c>
      <c r="DP932" s="165">
        <v>69</v>
      </c>
      <c r="DQ932" s="165">
        <v>56.200000762939403</v>
      </c>
      <c r="DR932" s="165">
        <v>12.1000003814697</v>
      </c>
      <c r="DS932" s="163">
        <v>286</v>
      </c>
      <c r="DT932" s="163">
        <v>58</v>
      </c>
      <c r="DU932" s="163">
        <v>28</v>
      </c>
      <c r="DV932" s="163">
        <v>28</v>
      </c>
      <c r="DW932" s="163">
        <v>14</v>
      </c>
      <c r="DX932" s="163">
        <v>18</v>
      </c>
      <c r="DY932" s="163">
        <v>0</v>
      </c>
      <c r="DZ932" s="163">
        <v>3</v>
      </c>
      <c r="EA932" s="163">
        <v>1</v>
      </c>
      <c r="EB932" s="163">
        <v>1</v>
      </c>
      <c r="EC932" s="163">
        <v>69</v>
      </c>
      <c r="ED932" s="165">
        <v>9.0000003731769205</v>
      </c>
      <c r="EE932" s="165">
        <v>2.3478261843070198</v>
      </c>
      <c r="EF932" s="165">
        <v>1.8260870322387901</v>
      </c>
      <c r="EG932" s="165">
        <v>7.5652177049892897</v>
      </c>
      <c r="EH932" s="166">
        <v>1.1014493210329199</v>
      </c>
      <c r="EI932" s="165">
        <v>85.524263038569899</v>
      </c>
      <c r="EJ932" s="164">
        <v>0.21886792452830101</v>
      </c>
      <c r="EK932" s="164">
        <v>0.24175824175824101</v>
      </c>
      <c r="EL932" s="283">
        <v>0.31122448899999999</v>
      </c>
      <c r="EM932" s="283">
        <v>0.18877551000000001</v>
      </c>
      <c r="EN932" s="283">
        <v>0.5</v>
      </c>
      <c r="EO932" s="283">
        <v>0.10204082</v>
      </c>
      <c r="EP932" s="283">
        <v>0.43877550999999998</v>
      </c>
      <c r="EQ932" s="283">
        <v>0.10095735</v>
      </c>
      <c r="ER932" s="165">
        <v>0.53710641188224095</v>
      </c>
      <c r="ES932" s="166">
        <v>3.65217406447759</v>
      </c>
      <c r="ET932" s="166">
        <v>3.78</v>
      </c>
      <c r="EU932" s="166">
        <v>4.7174133349456504</v>
      </c>
      <c r="EV932" s="166">
        <v>4.2273597835736103</v>
      </c>
      <c r="EW932" s="166">
        <v>3.8871945138873398</v>
      </c>
      <c r="EX932" s="289">
        <v>0.47802586108446099</v>
      </c>
    </row>
    <row r="933" spans="1:154" ht="13" customHeight="1">
      <c r="A933" s="160" t="s">
        <v>19</v>
      </c>
      <c r="B933" s="160">
        <v>12334</v>
      </c>
      <c r="C933" s="160">
        <v>23307</v>
      </c>
      <c r="D933" s="160">
        <v>676092</v>
      </c>
      <c r="E933" s="160" t="s">
        <v>598</v>
      </c>
      <c r="G933" s="175"/>
      <c r="H933" s="162" t="s">
        <v>3026</v>
      </c>
      <c r="I933" s="162" t="s">
        <v>569</v>
      </c>
      <c r="J933" s="160">
        <v>28</v>
      </c>
      <c r="K933" s="161">
        <v>1</v>
      </c>
      <c r="M933" s="184" t="s">
        <v>837</v>
      </c>
      <c r="Z933" s="163"/>
      <c r="AS933" s="283"/>
      <c r="AT933" s="283"/>
      <c r="AU933" s="283"/>
      <c r="AV933" s="283"/>
      <c r="AW933" s="283"/>
      <c r="AX933" s="283"/>
      <c r="AY933" s="363"/>
      <c r="AZ933" s="283"/>
      <c r="BA933" s="283"/>
      <c r="BB933" s="283"/>
      <c r="BC933" s="283"/>
      <c r="BD933" s="164"/>
      <c r="BE933" s="164"/>
      <c r="BF933" s="164"/>
      <c r="BG933" s="164"/>
      <c r="BH933" s="164"/>
      <c r="BI933" s="164"/>
      <c r="BJ933" s="165"/>
      <c r="BK933" s="164"/>
      <c r="BL933" s="165"/>
      <c r="BM933" s="165"/>
      <c r="BN933" s="165"/>
      <c r="BO933" s="165"/>
      <c r="BP933" s="165"/>
      <c r="BQ933" s="165"/>
      <c r="BR933" s="165"/>
      <c r="BS933" s="289"/>
      <c r="BT933" s="297">
        <v>42</v>
      </c>
      <c r="BU933" s="284">
        <v>41.2</v>
      </c>
      <c r="BV933" s="298">
        <v>0</v>
      </c>
      <c r="BW933" s="297"/>
      <c r="BX933" s="297"/>
      <c r="BY933" s="297"/>
      <c r="BZ933" s="297"/>
      <c r="CA933" s="284"/>
      <c r="CB933" s="298"/>
      <c r="CC933" s="297"/>
      <c r="CD933" s="284"/>
      <c r="CE933" s="352"/>
      <c r="CF933" s="298"/>
      <c r="CG933" s="297"/>
      <c r="CH933" s="284"/>
      <c r="CI933" s="352"/>
      <c r="CJ933" s="298"/>
      <c r="CK933" s="297"/>
      <c r="CL933" s="284"/>
      <c r="CM933" s="352"/>
      <c r="CN933" s="298"/>
      <c r="CO933" s="297"/>
      <c r="CP933" s="284"/>
      <c r="CQ933" s="352"/>
      <c r="CR933" s="298"/>
      <c r="CS933" s="297"/>
      <c r="CT933" s="284"/>
      <c r="CU933" s="352"/>
      <c r="CV933" s="352"/>
      <c r="CW933" s="298"/>
      <c r="CX933" s="297"/>
      <c r="CY933" s="284"/>
      <c r="CZ933" s="352"/>
      <c r="DA933" s="352"/>
      <c r="DB933" s="298"/>
      <c r="DC933" s="297"/>
      <c r="DD933" s="284"/>
      <c r="DE933" s="352"/>
      <c r="DF933" s="352"/>
      <c r="DG933" s="298"/>
      <c r="DH933" s="297">
        <v>0</v>
      </c>
      <c r="DI933" s="289">
        <v>0</v>
      </c>
      <c r="DJ933" s="163">
        <v>42</v>
      </c>
      <c r="DK933" s="163">
        <v>0</v>
      </c>
      <c r="DL933" s="163">
        <v>0</v>
      </c>
      <c r="DM933" s="163">
        <v>3</v>
      </c>
      <c r="DN933" s="163">
        <v>4</v>
      </c>
      <c r="DO933" s="163">
        <v>0</v>
      </c>
      <c r="DP933" s="165">
        <v>41.2</v>
      </c>
      <c r="DQ933" s="165"/>
      <c r="DR933" s="165">
        <v>41.200000762939403</v>
      </c>
      <c r="DS933" s="163">
        <v>169</v>
      </c>
      <c r="DT933" s="163">
        <v>36</v>
      </c>
      <c r="DU933" s="163">
        <v>14</v>
      </c>
      <c r="DV933" s="163">
        <v>9</v>
      </c>
      <c r="DW933" s="163">
        <v>5</v>
      </c>
      <c r="DX933" s="163">
        <v>13</v>
      </c>
      <c r="DY933" s="163">
        <v>2</v>
      </c>
      <c r="DZ933" s="163">
        <v>0</v>
      </c>
      <c r="EA933" s="163">
        <v>1</v>
      </c>
      <c r="EB933" s="163">
        <v>0</v>
      </c>
      <c r="EC933" s="163">
        <v>47</v>
      </c>
      <c r="ED933" s="165">
        <v>10.1520015490725</v>
      </c>
      <c r="EE933" s="165">
        <v>2.80800042846686</v>
      </c>
      <c r="EF933" s="165">
        <v>1.08000016479494</v>
      </c>
      <c r="EG933" s="165">
        <v>7.7760011865236098</v>
      </c>
      <c r="EH933" s="166">
        <v>1.1760001794433801</v>
      </c>
      <c r="EI933" s="165">
        <v>93.943056471228303</v>
      </c>
      <c r="EJ933" s="164">
        <v>0.23076923076923</v>
      </c>
      <c r="EK933" s="164">
        <v>0.29807692307692302</v>
      </c>
      <c r="EL933" s="283">
        <v>0.30841121399999999</v>
      </c>
      <c r="EM933" s="283">
        <v>0.26168224200000001</v>
      </c>
      <c r="EN933" s="283">
        <v>0.429906542</v>
      </c>
      <c r="EO933" s="283">
        <v>0.10091743</v>
      </c>
      <c r="EP933" s="283">
        <v>0.36697247999999999</v>
      </c>
      <c r="EQ933" s="283">
        <v>0.14201183000000001</v>
      </c>
      <c r="ER933" s="165">
        <v>-0.49014217259776599</v>
      </c>
      <c r="ES933" s="166">
        <v>1.9440002966309</v>
      </c>
      <c r="ET933" s="166">
        <v>3.97</v>
      </c>
      <c r="EU933" s="166">
        <v>3.4066886695861802</v>
      </c>
      <c r="EV933" s="166">
        <v>3.5160527905447601</v>
      </c>
      <c r="EW933" s="166">
        <v>3.22380513015545</v>
      </c>
      <c r="EX933" s="289">
        <v>0.47605383396148598</v>
      </c>
    </row>
    <row r="934" spans="1:154" ht="13" customHeight="1">
      <c r="A934" s="160" t="s">
        <v>19</v>
      </c>
      <c r="C934" s="160">
        <v>30160</v>
      </c>
      <c r="D934" s="160">
        <v>690916</v>
      </c>
      <c r="E934" s="160" t="s">
        <v>609</v>
      </c>
      <c r="G934" s="175"/>
      <c r="H934" s="162" t="s">
        <v>4144</v>
      </c>
      <c r="I934" s="162" t="s">
        <v>900</v>
      </c>
      <c r="J934" s="160">
        <v>24</v>
      </c>
      <c r="K934" s="161">
        <v>1</v>
      </c>
      <c r="Z934" s="163"/>
      <c r="AS934" s="283"/>
      <c r="AT934" s="283"/>
      <c r="AU934" s="283"/>
      <c r="AV934" s="283"/>
      <c r="AW934" s="283"/>
      <c r="AX934" s="283"/>
      <c r="AY934" s="363"/>
      <c r="AZ934" s="283"/>
      <c r="BA934" s="283"/>
      <c r="BB934" s="283"/>
      <c r="BC934" s="283"/>
      <c r="BD934" s="164"/>
      <c r="BE934" s="164"/>
      <c r="BF934" s="164"/>
      <c r="BG934" s="164"/>
      <c r="BH934" s="164"/>
      <c r="BI934" s="164"/>
      <c r="BJ934" s="165"/>
      <c r="BK934" s="164"/>
      <c r="BL934" s="165"/>
      <c r="BM934" s="165"/>
      <c r="BN934" s="165"/>
      <c r="BO934" s="165"/>
      <c r="BP934" s="165"/>
      <c r="BQ934" s="165"/>
      <c r="BR934" s="165"/>
      <c r="BS934" s="289"/>
      <c r="BT934" s="297">
        <v>4</v>
      </c>
      <c r="BU934" s="284">
        <v>20.2</v>
      </c>
      <c r="BV934" s="298">
        <v>1</v>
      </c>
      <c r="BW934" s="297"/>
      <c r="BX934" s="297"/>
      <c r="BY934" s="297"/>
      <c r="BZ934" s="297"/>
      <c r="CA934" s="284"/>
      <c r="CB934" s="298"/>
      <c r="CC934" s="297"/>
      <c r="CD934" s="284"/>
      <c r="CE934" s="352"/>
      <c r="CF934" s="298"/>
      <c r="CG934" s="297"/>
      <c r="CH934" s="284"/>
      <c r="CI934" s="352"/>
      <c r="CJ934" s="298"/>
      <c r="CK934" s="297"/>
      <c r="CL934" s="284"/>
      <c r="CM934" s="352"/>
      <c r="CN934" s="298"/>
      <c r="CO934" s="297"/>
      <c r="CP934" s="284"/>
      <c r="CQ934" s="352"/>
      <c r="CR934" s="298"/>
      <c r="CS934" s="297"/>
      <c r="CT934" s="284"/>
      <c r="CU934" s="352"/>
      <c r="CV934" s="352"/>
      <c r="CW934" s="298"/>
      <c r="CX934" s="297"/>
      <c r="CY934" s="284"/>
      <c r="CZ934" s="352"/>
      <c r="DA934" s="352"/>
      <c r="DB934" s="298"/>
      <c r="DC934" s="297"/>
      <c r="DD934" s="284"/>
      <c r="DE934" s="352"/>
      <c r="DF934" s="352"/>
      <c r="DG934" s="298"/>
      <c r="DH934" s="183">
        <v>1</v>
      </c>
      <c r="DI934" s="289">
        <v>0</v>
      </c>
      <c r="DJ934" s="163">
        <v>4</v>
      </c>
      <c r="DK934" s="163">
        <v>4</v>
      </c>
      <c r="DL934" s="163">
        <v>0</v>
      </c>
      <c r="DM934" s="163">
        <v>0</v>
      </c>
      <c r="DN934" s="163">
        <v>1</v>
      </c>
      <c r="DO934" s="163">
        <v>0</v>
      </c>
      <c r="DP934" s="165">
        <v>20.2</v>
      </c>
      <c r="DQ934" s="165">
        <v>20.2000007629394</v>
      </c>
      <c r="DR934" s="165"/>
      <c r="DS934" s="163">
        <v>85</v>
      </c>
      <c r="DT934" s="163">
        <v>19</v>
      </c>
      <c r="DU934" s="163">
        <v>6</v>
      </c>
      <c r="DV934" s="163">
        <v>4</v>
      </c>
      <c r="DW934" s="163">
        <v>0</v>
      </c>
      <c r="DX934" s="163">
        <v>7</v>
      </c>
      <c r="DY934" s="163">
        <v>0</v>
      </c>
      <c r="DZ934" s="163">
        <v>0</v>
      </c>
      <c r="EA934" s="163">
        <v>1</v>
      </c>
      <c r="EB934" s="163">
        <v>0</v>
      </c>
      <c r="EC934" s="163">
        <v>9</v>
      </c>
      <c r="ED934" s="165">
        <v>3.91935495928348</v>
      </c>
      <c r="EE934" s="165">
        <v>3.0483871905538198</v>
      </c>
      <c r="EF934" s="165">
        <v>0</v>
      </c>
      <c r="EG934" s="165">
        <v>8.2741938029318103</v>
      </c>
      <c r="EH934" s="166">
        <v>1.25806455483173</v>
      </c>
      <c r="EI934" s="165">
        <v>100.4986492221</v>
      </c>
      <c r="EJ934" s="164">
        <v>0.243589743589743</v>
      </c>
      <c r="EK934" s="164">
        <v>0.27536231884057899</v>
      </c>
      <c r="EL934" s="283">
        <v>0.37313432800000002</v>
      </c>
      <c r="EM934" s="283">
        <v>0.17910447700000001</v>
      </c>
      <c r="EN934" s="283">
        <v>0.44776119399999997</v>
      </c>
      <c r="EO934" s="283">
        <v>1.449275E-2</v>
      </c>
      <c r="EP934" s="283">
        <v>0.33333332999999998</v>
      </c>
      <c r="EQ934" s="283">
        <v>6.3694269999999997E-2</v>
      </c>
      <c r="ER934" s="165">
        <v>0.104751370464536</v>
      </c>
      <c r="ES934" s="166">
        <v>1.7419355374593199</v>
      </c>
      <c r="ET934" s="166">
        <v>3.99</v>
      </c>
      <c r="EU934" s="166">
        <v>3.31184992775336</v>
      </c>
      <c r="EV934" s="166">
        <v>5.5068413666033802</v>
      </c>
      <c r="EW934" s="166">
        <v>5.7995792224637004</v>
      </c>
      <c r="EX934" s="289">
        <v>0.46220919489860501</v>
      </c>
    </row>
    <row r="935" spans="1:154" ht="13" customHeight="1">
      <c r="A935" s="160" t="s">
        <v>19</v>
      </c>
      <c r="C935" s="160">
        <v>27582</v>
      </c>
      <c r="D935" s="160">
        <v>669721</v>
      </c>
      <c r="E935" s="160" t="s">
        <v>18</v>
      </c>
      <c r="G935" s="175"/>
      <c r="H935" s="162" t="s">
        <v>197</v>
      </c>
      <c r="I935" s="162" t="s">
        <v>262</v>
      </c>
      <c r="J935" s="160">
        <v>27</v>
      </c>
      <c r="K935" s="161">
        <v>1</v>
      </c>
      <c r="Z935" s="163"/>
      <c r="AS935" s="283"/>
      <c r="AT935" s="283"/>
      <c r="AU935" s="283"/>
      <c r="AV935" s="283"/>
      <c r="AW935" s="283"/>
      <c r="AX935" s="283"/>
      <c r="AY935" s="363"/>
      <c r="AZ935" s="283"/>
      <c r="BA935" s="283"/>
      <c r="BB935" s="283"/>
      <c r="BC935" s="283"/>
      <c r="BD935" s="164"/>
      <c r="BE935" s="164"/>
      <c r="BF935" s="164"/>
      <c r="BG935" s="164"/>
      <c r="BH935" s="164"/>
      <c r="BI935" s="164"/>
      <c r="BJ935" s="165"/>
      <c r="BK935" s="164"/>
      <c r="BL935" s="165"/>
      <c r="BM935" s="165"/>
      <c r="BN935" s="165"/>
      <c r="BO935" s="165"/>
      <c r="BP935" s="165"/>
      <c r="BQ935" s="165"/>
      <c r="BR935" s="165"/>
      <c r="BS935" s="289"/>
      <c r="BT935" s="297">
        <v>6</v>
      </c>
      <c r="BU935" s="284">
        <v>30.1</v>
      </c>
      <c r="BV935" s="298">
        <v>0</v>
      </c>
      <c r="BW935" s="297"/>
      <c r="BX935" s="297"/>
      <c r="BY935" s="297"/>
      <c r="BZ935" s="297"/>
      <c r="CA935" s="284"/>
      <c r="CB935" s="298"/>
      <c r="CC935" s="297"/>
      <c r="CD935" s="284"/>
      <c r="CE935" s="352"/>
      <c r="CF935" s="298"/>
      <c r="CG935" s="297"/>
      <c r="CH935" s="284"/>
      <c r="CI935" s="352"/>
      <c r="CJ935" s="298"/>
      <c r="CK935" s="297"/>
      <c r="CL935" s="284"/>
      <c r="CM935" s="352"/>
      <c r="CN935" s="298"/>
      <c r="CO935" s="297"/>
      <c r="CP935" s="284"/>
      <c r="CQ935" s="352"/>
      <c r="CR935" s="298"/>
      <c r="CS935" s="297"/>
      <c r="CT935" s="284"/>
      <c r="CU935" s="352"/>
      <c r="CV935" s="352"/>
      <c r="CW935" s="298"/>
      <c r="CX935" s="297"/>
      <c r="CY935" s="284"/>
      <c r="CZ935" s="352"/>
      <c r="DA935" s="352"/>
      <c r="DB935" s="298"/>
      <c r="DC935" s="297"/>
      <c r="DD935" s="284"/>
      <c r="DE935" s="352"/>
      <c r="DF935" s="352"/>
      <c r="DG935" s="298"/>
      <c r="DH935" s="297">
        <v>0</v>
      </c>
      <c r="DI935" s="289">
        <v>0</v>
      </c>
      <c r="DJ935" s="163">
        <v>6</v>
      </c>
      <c r="DK935" s="163">
        <v>6</v>
      </c>
      <c r="DL935" s="163">
        <v>0</v>
      </c>
      <c r="DM935" s="163">
        <v>1</v>
      </c>
      <c r="DN935" s="163">
        <v>4</v>
      </c>
      <c r="DO935" s="163">
        <v>0</v>
      </c>
      <c r="DP935" s="165">
        <v>30.1</v>
      </c>
      <c r="DQ935" s="165">
        <v>30.100000381469702</v>
      </c>
      <c r="DR935" s="165"/>
      <c r="DS935" s="163">
        <v>134</v>
      </c>
      <c r="DT935" s="163">
        <v>39</v>
      </c>
      <c r="DU935" s="163">
        <v>22</v>
      </c>
      <c r="DV935" s="163">
        <v>21</v>
      </c>
      <c r="DW935" s="163">
        <v>5</v>
      </c>
      <c r="DX935" s="163">
        <v>6</v>
      </c>
      <c r="DY935" s="163">
        <v>0</v>
      </c>
      <c r="DZ935" s="163">
        <v>1</v>
      </c>
      <c r="EA935" s="163">
        <v>0</v>
      </c>
      <c r="EB935" s="163">
        <v>1</v>
      </c>
      <c r="EC935" s="163">
        <v>28</v>
      </c>
      <c r="ED935" s="165">
        <v>8.3076926559486992</v>
      </c>
      <c r="EE935" s="165">
        <v>1.7802198548461501</v>
      </c>
      <c r="EF935" s="165">
        <v>1.48351654570512</v>
      </c>
      <c r="EG935" s="165">
        <v>11.5714290564999</v>
      </c>
      <c r="EH935" s="166">
        <v>1.48351654570512</v>
      </c>
      <c r="EI935" s="165">
        <v>118.50855217993301</v>
      </c>
      <c r="EJ935" s="164">
        <v>0.30708661417322802</v>
      </c>
      <c r="EK935" s="164">
        <v>0.36170212765957399</v>
      </c>
      <c r="EL935" s="283">
        <v>0.36363636300000002</v>
      </c>
      <c r="EM935" s="283">
        <v>0.20202020200000001</v>
      </c>
      <c r="EN935" s="283">
        <v>0.43434343399999997</v>
      </c>
      <c r="EO935" s="283">
        <v>0.10101010000000001</v>
      </c>
      <c r="EP935" s="283">
        <v>0.39393939</v>
      </c>
      <c r="EQ935" s="283">
        <v>9.448819E-2</v>
      </c>
      <c r="ER935" s="165">
        <v>-0.146569958205988</v>
      </c>
      <c r="ES935" s="166">
        <v>6.2307694919615297</v>
      </c>
      <c r="ET935" s="166">
        <v>4.4000000000000004</v>
      </c>
      <c r="EU935" s="166">
        <v>4.1556996634351702</v>
      </c>
      <c r="EV935" s="166">
        <v>4.1563762187564803</v>
      </c>
      <c r="EW935" s="166">
        <v>4.0225935511504503</v>
      </c>
      <c r="EX935" s="289">
        <v>0.460379809141159</v>
      </c>
    </row>
    <row r="936" spans="1:154" ht="13" customHeight="1">
      <c r="A936" s="160" t="s">
        <v>19</v>
      </c>
      <c r="C936" s="160">
        <v>30055</v>
      </c>
      <c r="D936" s="160">
        <v>700249</v>
      </c>
      <c r="E936" s="160" t="s">
        <v>17</v>
      </c>
      <c r="G936" s="175"/>
      <c r="H936" s="162" t="s">
        <v>4183</v>
      </c>
      <c r="I936" s="162" t="s">
        <v>3104</v>
      </c>
      <c r="J936" s="160">
        <v>24</v>
      </c>
      <c r="K936" s="161">
        <v>1</v>
      </c>
      <c r="Z936" s="163"/>
      <c r="AS936" s="283"/>
      <c r="AT936" s="283"/>
      <c r="AU936" s="283"/>
      <c r="AV936" s="283"/>
      <c r="AW936" s="283"/>
      <c r="AX936" s="283"/>
      <c r="AY936" s="363"/>
      <c r="AZ936" s="283"/>
      <c r="BA936" s="283"/>
      <c r="BB936" s="283"/>
      <c r="BC936" s="283"/>
      <c r="BD936" s="164"/>
      <c r="BE936" s="164"/>
      <c r="BF936" s="164"/>
      <c r="BG936" s="164"/>
      <c r="BH936" s="164"/>
      <c r="BI936" s="164"/>
      <c r="BJ936" s="165"/>
      <c r="BK936" s="164"/>
      <c r="BL936" s="165"/>
      <c r="BM936" s="165"/>
      <c r="BN936" s="165"/>
      <c r="BO936" s="165"/>
      <c r="BP936" s="165"/>
      <c r="BQ936" s="165"/>
      <c r="BR936" s="165"/>
      <c r="BS936" s="289"/>
      <c r="BT936" s="297">
        <v>16</v>
      </c>
      <c r="BU936" s="284">
        <v>79.2</v>
      </c>
      <c r="BV936" s="298">
        <v>2</v>
      </c>
      <c r="BW936" s="297"/>
      <c r="BX936" s="297"/>
      <c r="BY936" s="297"/>
      <c r="BZ936" s="297"/>
      <c r="CA936" s="284"/>
      <c r="CB936" s="298"/>
      <c r="CC936" s="297"/>
      <c r="CD936" s="284"/>
      <c r="CE936" s="352"/>
      <c r="CF936" s="298"/>
      <c r="CG936" s="297"/>
      <c r="CH936" s="284"/>
      <c r="CI936" s="352"/>
      <c r="CJ936" s="298"/>
      <c r="CK936" s="297"/>
      <c r="CL936" s="284"/>
      <c r="CM936" s="352"/>
      <c r="CN936" s="298"/>
      <c r="CO936" s="297"/>
      <c r="CP936" s="284"/>
      <c r="CQ936" s="352"/>
      <c r="CR936" s="298"/>
      <c r="CS936" s="297"/>
      <c r="CT936" s="284"/>
      <c r="CU936" s="352"/>
      <c r="CV936" s="352"/>
      <c r="CW936" s="298"/>
      <c r="CX936" s="297"/>
      <c r="CY936" s="284"/>
      <c r="CZ936" s="352"/>
      <c r="DA936" s="352"/>
      <c r="DB936" s="298"/>
      <c r="DC936" s="297"/>
      <c r="DD936" s="284"/>
      <c r="DE936" s="352"/>
      <c r="DF936" s="352"/>
      <c r="DG936" s="298"/>
      <c r="DH936" s="183">
        <v>2</v>
      </c>
      <c r="DI936" s="289">
        <v>0</v>
      </c>
      <c r="DJ936" s="163">
        <v>16</v>
      </c>
      <c r="DK936" s="163">
        <v>16</v>
      </c>
      <c r="DL936" s="163">
        <v>0</v>
      </c>
      <c r="DM936" s="163">
        <v>3</v>
      </c>
      <c r="DN936" s="163">
        <v>9</v>
      </c>
      <c r="DO936" s="163">
        <v>0</v>
      </c>
      <c r="DP936" s="165">
        <v>79.2</v>
      </c>
      <c r="DQ936" s="165">
        <v>79.199996948242102</v>
      </c>
      <c r="DR936" s="165"/>
      <c r="DS936" s="163">
        <v>352</v>
      </c>
      <c r="DT936" s="163">
        <v>80</v>
      </c>
      <c r="DU936" s="163">
        <v>49</v>
      </c>
      <c r="DV936" s="163">
        <v>46</v>
      </c>
      <c r="DW936" s="163">
        <v>12</v>
      </c>
      <c r="DX936" s="163">
        <v>34</v>
      </c>
      <c r="DY936" s="163">
        <v>1</v>
      </c>
      <c r="DZ936" s="163">
        <v>3</v>
      </c>
      <c r="EA936" s="163">
        <v>1</v>
      </c>
      <c r="EB936" s="163">
        <v>0</v>
      </c>
      <c r="EC936" s="163">
        <v>69</v>
      </c>
      <c r="ED936" s="165">
        <v>7.7949793283304203</v>
      </c>
      <c r="EE936" s="165">
        <v>3.8410043067135402</v>
      </c>
      <c r="EF936" s="165">
        <v>1.3556485788400701</v>
      </c>
      <c r="EG936" s="165">
        <v>9.0376571922671598</v>
      </c>
      <c r="EH936" s="166">
        <v>1.43096238877563</v>
      </c>
      <c r="EI936" s="165">
        <v>114.31034012306</v>
      </c>
      <c r="EJ936" s="164">
        <v>0.25396825396825301</v>
      </c>
      <c r="EK936" s="164">
        <v>0.29059829059829001</v>
      </c>
      <c r="EL936" s="283">
        <v>0.35245901600000001</v>
      </c>
      <c r="EM936" s="283">
        <v>0.180327868</v>
      </c>
      <c r="EN936" s="283">
        <v>0.46721311399999998</v>
      </c>
      <c r="EO936" s="283">
        <v>8.9430889999999999E-2</v>
      </c>
      <c r="EP936" s="283">
        <v>0.36585366000000002</v>
      </c>
      <c r="EQ936" s="283">
        <v>0.10007199</v>
      </c>
      <c r="ER936" s="165">
        <v>-0.318389201137742</v>
      </c>
      <c r="ES936" s="166">
        <v>5.19665288555362</v>
      </c>
      <c r="ET936" s="166">
        <v>4.0199999999999996</v>
      </c>
      <c r="EU936" s="166">
        <v>4.7859355465796201</v>
      </c>
      <c r="EV936" s="166">
        <v>4.9915421099795498</v>
      </c>
      <c r="EW936" s="166">
        <v>4.8026552349593796</v>
      </c>
      <c r="EX936" s="289">
        <v>0.458017528057098</v>
      </c>
    </row>
    <row r="937" spans="1:154" ht="13" customHeight="1">
      <c r="A937" s="160" t="s">
        <v>19</v>
      </c>
      <c r="C937" s="160">
        <v>17536</v>
      </c>
      <c r="D937" s="160">
        <v>621114</v>
      </c>
      <c r="E937" s="160" t="s">
        <v>470</v>
      </c>
      <c r="G937" s="175"/>
      <c r="H937" s="162" t="s">
        <v>2315</v>
      </c>
      <c r="I937" s="162" t="s">
        <v>549</v>
      </c>
      <c r="J937" s="161">
        <v>30</v>
      </c>
      <c r="K937" s="161">
        <v>1</v>
      </c>
      <c r="M937" s="184" t="s">
        <v>837</v>
      </c>
      <c r="Z937" s="163"/>
      <c r="AS937" s="283"/>
      <c r="AT937" s="283"/>
      <c r="AU937" s="283"/>
      <c r="AV937" s="283"/>
      <c r="AW937" s="283"/>
      <c r="AX937" s="283"/>
      <c r="AY937" s="363"/>
      <c r="AZ937" s="283"/>
      <c r="BA937" s="283"/>
      <c r="BB937" s="283"/>
      <c r="BC937" s="283"/>
      <c r="BD937" s="164"/>
      <c r="BE937" s="164"/>
      <c r="BF937" s="164"/>
      <c r="BG937" s="164"/>
      <c r="BH937" s="164"/>
      <c r="BI937" s="164"/>
      <c r="BJ937" s="165"/>
      <c r="BK937" s="164"/>
      <c r="BL937" s="165"/>
      <c r="BM937" s="165"/>
      <c r="BN937" s="165"/>
      <c r="BO937" s="165"/>
      <c r="BP937" s="165"/>
      <c r="BQ937" s="165"/>
      <c r="BR937" s="165"/>
      <c r="BS937" s="289"/>
      <c r="BT937" s="297">
        <v>33</v>
      </c>
      <c r="BU937" s="284">
        <v>31.2</v>
      </c>
      <c r="BV937" s="298">
        <v>0</v>
      </c>
      <c r="BW937" s="297"/>
      <c r="BX937" s="297"/>
      <c r="BY937" s="297"/>
      <c r="BZ937" s="297"/>
      <c r="CA937" s="284"/>
      <c r="CB937" s="298"/>
      <c r="CC937" s="297"/>
      <c r="CD937" s="284"/>
      <c r="CE937" s="352"/>
      <c r="CF937" s="298"/>
      <c r="CG937" s="297"/>
      <c r="CH937" s="284"/>
      <c r="CI937" s="352"/>
      <c r="CJ937" s="298"/>
      <c r="CK937" s="297"/>
      <c r="CL937" s="284"/>
      <c r="CM937" s="352"/>
      <c r="CN937" s="298"/>
      <c r="CO937" s="297"/>
      <c r="CP937" s="284"/>
      <c r="CQ937" s="352"/>
      <c r="CR937" s="298"/>
      <c r="CS937" s="297"/>
      <c r="CT937" s="284"/>
      <c r="CU937" s="352"/>
      <c r="CV937" s="352"/>
      <c r="CW937" s="298"/>
      <c r="CX937" s="297"/>
      <c r="CY937" s="284"/>
      <c r="CZ937" s="352"/>
      <c r="DA937" s="352"/>
      <c r="DB937" s="298"/>
      <c r="DC937" s="297"/>
      <c r="DD937" s="284"/>
      <c r="DE937" s="352"/>
      <c r="DF937" s="352"/>
      <c r="DG937" s="298"/>
      <c r="DH937" s="297">
        <v>0</v>
      </c>
      <c r="DI937" s="289">
        <v>0</v>
      </c>
      <c r="DJ937" s="163">
        <v>34</v>
      </c>
      <c r="DK937" s="163">
        <v>4</v>
      </c>
      <c r="DL937" s="163">
        <v>0</v>
      </c>
      <c r="DM937" s="163">
        <v>0</v>
      </c>
      <c r="DN937" s="163">
        <v>2</v>
      </c>
      <c r="DO937" s="163">
        <v>0</v>
      </c>
      <c r="DP937" s="165">
        <v>32.200000000000003</v>
      </c>
      <c r="DQ937" s="165">
        <v>5.0999999046325604</v>
      </c>
      <c r="DR937" s="165">
        <v>27.100000381469702</v>
      </c>
      <c r="DS937" s="163">
        <v>140</v>
      </c>
      <c r="DT937" s="163">
        <v>29</v>
      </c>
      <c r="DU937" s="163">
        <v>16</v>
      </c>
      <c r="DV937" s="163">
        <v>15</v>
      </c>
      <c r="DW937" s="163">
        <v>4</v>
      </c>
      <c r="DX937" s="163">
        <v>12</v>
      </c>
      <c r="DY937" s="163">
        <v>0</v>
      </c>
      <c r="DZ937" s="163">
        <v>1</v>
      </c>
      <c r="EA937" s="163">
        <v>0</v>
      </c>
      <c r="EB937" s="163">
        <v>0</v>
      </c>
      <c r="EC937" s="163">
        <v>47</v>
      </c>
      <c r="ED937" s="165">
        <v>12.9489824900977</v>
      </c>
      <c r="EE937" s="165">
        <v>3.30612318896112</v>
      </c>
      <c r="EF937" s="165">
        <v>1.1020410629870401</v>
      </c>
      <c r="EG937" s="165">
        <v>7.9897977066560397</v>
      </c>
      <c r="EH937" s="166">
        <v>1.2551023217352399</v>
      </c>
      <c r="EI937" s="165">
        <v>100.26201555832201</v>
      </c>
      <c r="EJ937" s="164">
        <v>0.22834645669291301</v>
      </c>
      <c r="EK937" s="164">
        <v>0.32894736842105199</v>
      </c>
      <c r="EL937" s="283">
        <v>0.32500000000000001</v>
      </c>
      <c r="EM937" s="283">
        <v>0.22500000000000001</v>
      </c>
      <c r="EN937" s="283">
        <v>0.45</v>
      </c>
      <c r="EO937" s="283">
        <v>8.7499999999999994E-2</v>
      </c>
      <c r="EP937" s="283">
        <v>0.47499999999999998</v>
      </c>
      <c r="EQ937" s="283">
        <v>0.15438595999999999</v>
      </c>
      <c r="ER937" s="165">
        <v>-0.80982086484615401</v>
      </c>
      <c r="ES937" s="166">
        <v>4.1326539862014</v>
      </c>
      <c r="ET937" s="166">
        <v>3.57</v>
      </c>
      <c r="EU937" s="166">
        <v>3.07485187771616</v>
      </c>
      <c r="EV937" s="166">
        <v>3.14941677222687</v>
      </c>
      <c r="EW937" s="166">
        <v>2.7620132384476999</v>
      </c>
      <c r="EX937" s="289">
        <v>0.44630677998065899</v>
      </c>
    </row>
    <row r="938" spans="1:154" ht="13" customHeight="1">
      <c r="A938" s="160" t="s">
        <v>19</v>
      </c>
      <c r="C938" s="160">
        <v>30107</v>
      </c>
      <c r="D938" s="160">
        <v>681035</v>
      </c>
      <c r="E938" s="160" t="s">
        <v>345</v>
      </c>
      <c r="G938" s="175"/>
      <c r="H938" s="162" t="s">
        <v>524</v>
      </c>
      <c r="I938" s="162" t="s">
        <v>331</v>
      </c>
      <c r="J938" s="160">
        <v>25</v>
      </c>
      <c r="K938" s="161">
        <v>1</v>
      </c>
      <c r="Z938" s="163"/>
      <c r="AS938" s="283"/>
      <c r="AT938" s="283"/>
      <c r="AU938" s="283"/>
      <c r="AV938" s="283"/>
      <c r="AW938" s="283"/>
      <c r="AX938" s="283"/>
      <c r="AY938" s="363"/>
      <c r="AZ938" s="283"/>
      <c r="BA938" s="283"/>
      <c r="BB938" s="283"/>
      <c r="BC938" s="283"/>
      <c r="BD938" s="164"/>
      <c r="BE938" s="164"/>
      <c r="BF938" s="164"/>
      <c r="BG938" s="164"/>
      <c r="BH938" s="164"/>
      <c r="BI938" s="164"/>
      <c r="BJ938" s="165"/>
      <c r="BK938" s="164"/>
      <c r="BL938" s="165"/>
      <c r="BM938" s="165"/>
      <c r="BN938" s="165"/>
      <c r="BO938" s="165"/>
      <c r="BP938" s="165"/>
      <c r="BQ938" s="165"/>
      <c r="BR938" s="165"/>
      <c r="BS938" s="289"/>
      <c r="BT938" s="297">
        <v>9</v>
      </c>
      <c r="BU938" s="284">
        <v>47.1</v>
      </c>
      <c r="BV938" s="298">
        <v>1</v>
      </c>
      <c r="BW938" s="297"/>
      <c r="BX938" s="297"/>
      <c r="BY938" s="297"/>
      <c r="BZ938" s="297"/>
      <c r="CA938" s="284"/>
      <c r="CB938" s="298"/>
      <c r="CC938" s="297"/>
      <c r="CD938" s="284"/>
      <c r="CE938" s="352"/>
      <c r="CF938" s="298"/>
      <c r="CG938" s="297"/>
      <c r="CH938" s="284"/>
      <c r="CI938" s="352"/>
      <c r="CJ938" s="298"/>
      <c r="CK938" s="297"/>
      <c r="CL938" s="284"/>
      <c r="CM938" s="352"/>
      <c r="CN938" s="298"/>
      <c r="CO938" s="297"/>
      <c r="CP938" s="284"/>
      <c r="CQ938" s="352"/>
      <c r="CR938" s="298"/>
      <c r="CS938" s="297"/>
      <c r="CT938" s="284"/>
      <c r="CU938" s="352"/>
      <c r="CV938" s="352"/>
      <c r="CW938" s="298"/>
      <c r="CX938" s="297"/>
      <c r="CY938" s="284"/>
      <c r="CZ938" s="352"/>
      <c r="DA938" s="352"/>
      <c r="DB938" s="298"/>
      <c r="DC938" s="297"/>
      <c r="DD938" s="284"/>
      <c r="DE938" s="352"/>
      <c r="DF938" s="352"/>
      <c r="DG938" s="298"/>
      <c r="DH938" s="183">
        <v>1</v>
      </c>
      <c r="DI938" s="289">
        <v>0</v>
      </c>
      <c r="DJ938" s="163">
        <v>9</v>
      </c>
      <c r="DK938" s="163">
        <v>9</v>
      </c>
      <c r="DL938" s="163">
        <v>0</v>
      </c>
      <c r="DM938" s="163">
        <v>0</v>
      </c>
      <c r="DN938" s="163">
        <v>3</v>
      </c>
      <c r="DO938" s="163">
        <v>0</v>
      </c>
      <c r="DP938" s="165">
        <v>47.1</v>
      </c>
      <c r="DQ938" s="165">
        <v>47.099998474121001</v>
      </c>
      <c r="DR938" s="165"/>
      <c r="DS938" s="163">
        <v>197</v>
      </c>
      <c r="DT938" s="163">
        <v>45</v>
      </c>
      <c r="DU938" s="163">
        <v>24</v>
      </c>
      <c r="DV938" s="163">
        <v>24</v>
      </c>
      <c r="DW938" s="163">
        <v>8</v>
      </c>
      <c r="DX938" s="163">
        <v>12</v>
      </c>
      <c r="DY938" s="163">
        <v>0</v>
      </c>
      <c r="DZ938" s="163">
        <v>2</v>
      </c>
      <c r="EA938" s="163">
        <v>0</v>
      </c>
      <c r="EB938" s="163">
        <v>0</v>
      </c>
      <c r="EC938" s="163">
        <v>39</v>
      </c>
      <c r="ED938" s="165">
        <v>7.4154931569567699</v>
      </c>
      <c r="EE938" s="165">
        <v>2.2816902021405401</v>
      </c>
      <c r="EF938" s="165">
        <v>1.5211268014270201</v>
      </c>
      <c r="EG938" s="165">
        <v>8.55633825802704</v>
      </c>
      <c r="EH938" s="166">
        <v>1.2042253844630599</v>
      </c>
      <c r="EI938" s="165">
        <v>93.5045186118586</v>
      </c>
      <c r="EJ938" s="164">
        <v>0.24590163934426201</v>
      </c>
      <c r="EK938" s="164">
        <v>0.27205882352941102</v>
      </c>
      <c r="EL938" s="283">
        <v>0.32394366099999999</v>
      </c>
      <c r="EM938" s="283">
        <v>0.16901408400000001</v>
      </c>
      <c r="EN938" s="283">
        <v>0.50704225300000005</v>
      </c>
      <c r="EO938" s="283">
        <v>0.10416667</v>
      </c>
      <c r="EP938" s="283">
        <v>0.35416667000000002</v>
      </c>
      <c r="EQ938" s="283">
        <v>0.10532995000000001</v>
      </c>
      <c r="ER938" s="165">
        <v>-0.38601269308946301</v>
      </c>
      <c r="ES938" s="166">
        <v>4.5633804042810899</v>
      </c>
      <c r="ET938" s="166">
        <v>4.43</v>
      </c>
      <c r="EU938" s="166">
        <v>4.6033083898683902</v>
      </c>
      <c r="EV938" s="166">
        <v>4.7062289282178202</v>
      </c>
      <c r="EW938" s="166">
        <v>4.47613455871128</v>
      </c>
      <c r="EX938" s="289">
        <v>0.440722465515136</v>
      </c>
    </row>
    <row r="939" spans="1:154" ht="13" customHeight="1">
      <c r="A939" s="160" t="s">
        <v>19</v>
      </c>
      <c r="C939" s="160">
        <v>23335</v>
      </c>
      <c r="D939" s="160">
        <v>676282</v>
      </c>
      <c r="E939" s="160" t="s">
        <v>213</v>
      </c>
      <c r="G939" s="175"/>
      <c r="H939" s="162" t="s">
        <v>4045</v>
      </c>
      <c r="I939" s="162" t="s">
        <v>554</v>
      </c>
      <c r="J939" s="160">
        <v>24</v>
      </c>
      <c r="K939" s="161">
        <v>1</v>
      </c>
      <c r="Z939" s="163"/>
      <c r="AS939" s="283"/>
      <c r="AT939" s="283"/>
      <c r="AU939" s="283"/>
      <c r="AV939" s="283"/>
      <c r="AW939" s="283"/>
      <c r="AX939" s="283"/>
      <c r="AY939" s="363"/>
      <c r="AZ939" s="283"/>
      <c r="BA939" s="283"/>
      <c r="BB939" s="283"/>
      <c r="BC939" s="283"/>
      <c r="BD939" s="164"/>
      <c r="BE939" s="164"/>
      <c r="BF939" s="164"/>
      <c r="BG939" s="164"/>
      <c r="BH939" s="164"/>
      <c r="BI939" s="164"/>
      <c r="BJ939" s="165"/>
      <c r="BK939" s="164"/>
      <c r="BL939" s="165"/>
      <c r="BM939" s="165"/>
      <c r="BN939" s="165"/>
      <c r="BO939" s="165"/>
      <c r="BP939" s="165"/>
      <c r="BQ939" s="165"/>
      <c r="BR939" s="165"/>
      <c r="BS939" s="289"/>
      <c r="BT939" s="297">
        <v>9</v>
      </c>
      <c r="BU939" s="284">
        <v>38.200000000000003</v>
      </c>
      <c r="BV939" s="298">
        <v>-1</v>
      </c>
      <c r="BW939" s="297"/>
      <c r="BX939" s="297"/>
      <c r="BY939" s="297"/>
      <c r="BZ939" s="297"/>
      <c r="CA939" s="284"/>
      <c r="CB939" s="298"/>
      <c r="CC939" s="297"/>
      <c r="CD939" s="284"/>
      <c r="CE939" s="352"/>
      <c r="CF939" s="298"/>
      <c r="CG939" s="297"/>
      <c r="CH939" s="284"/>
      <c r="CI939" s="352"/>
      <c r="CJ939" s="298"/>
      <c r="CK939" s="297"/>
      <c r="CL939" s="284"/>
      <c r="CM939" s="352"/>
      <c r="CN939" s="298"/>
      <c r="CO939" s="297"/>
      <c r="CP939" s="284"/>
      <c r="CQ939" s="352"/>
      <c r="CR939" s="298"/>
      <c r="CS939" s="297"/>
      <c r="CT939" s="284"/>
      <c r="CU939" s="352"/>
      <c r="CV939" s="352"/>
      <c r="CW939" s="298"/>
      <c r="CX939" s="297"/>
      <c r="CY939" s="284"/>
      <c r="CZ939" s="352"/>
      <c r="DA939" s="352"/>
      <c r="DB939" s="298"/>
      <c r="DC939" s="297"/>
      <c r="DD939" s="284"/>
      <c r="DE939" s="352"/>
      <c r="DF939" s="352"/>
      <c r="DG939" s="298"/>
      <c r="DH939" s="183">
        <v>-1</v>
      </c>
      <c r="DI939" s="289">
        <v>0</v>
      </c>
      <c r="DJ939" s="163">
        <v>9</v>
      </c>
      <c r="DK939" s="163">
        <v>8</v>
      </c>
      <c r="DL939" s="163">
        <v>0</v>
      </c>
      <c r="DM939" s="163">
        <v>2</v>
      </c>
      <c r="DN939" s="163">
        <v>4</v>
      </c>
      <c r="DO939" s="163">
        <v>0</v>
      </c>
      <c r="DP939" s="165">
        <v>38.200000000000003</v>
      </c>
      <c r="DQ939" s="165">
        <v>37</v>
      </c>
      <c r="DR939" s="165">
        <v>1.20000004768371</v>
      </c>
      <c r="DS939" s="163">
        <v>163</v>
      </c>
      <c r="DT939" s="163">
        <v>35</v>
      </c>
      <c r="DU939" s="163">
        <v>22</v>
      </c>
      <c r="DV939" s="163">
        <v>21</v>
      </c>
      <c r="DW939" s="163">
        <v>6</v>
      </c>
      <c r="DX939" s="163">
        <v>15</v>
      </c>
      <c r="DY939" s="163">
        <v>0</v>
      </c>
      <c r="DZ939" s="163">
        <v>0</v>
      </c>
      <c r="EA939" s="163">
        <v>4</v>
      </c>
      <c r="EB939" s="163">
        <v>0</v>
      </c>
      <c r="EC939" s="163">
        <v>44</v>
      </c>
      <c r="ED939" s="165">
        <v>10.241379478740299</v>
      </c>
      <c r="EE939" s="165">
        <v>3.4913793677523901</v>
      </c>
      <c r="EF939" s="165">
        <v>1.3965517471009501</v>
      </c>
      <c r="EG939" s="165">
        <v>8.1465518580889107</v>
      </c>
      <c r="EH939" s="166">
        <v>1.29310346953792</v>
      </c>
      <c r="EI939" s="165">
        <v>103.297681739673</v>
      </c>
      <c r="EJ939" s="164">
        <v>0.23648648648648599</v>
      </c>
      <c r="EK939" s="164">
        <v>0.29591836734693799</v>
      </c>
      <c r="EL939" s="283">
        <v>0.48543689299999998</v>
      </c>
      <c r="EM939" s="283">
        <v>0.16504854299999999</v>
      </c>
      <c r="EN939" s="283">
        <v>0.349514563</v>
      </c>
      <c r="EO939" s="283">
        <v>7.6923080000000005E-2</v>
      </c>
      <c r="EP939" s="283">
        <v>0.40384615000000001</v>
      </c>
      <c r="EQ939" s="283">
        <v>0.12095640000000001</v>
      </c>
      <c r="ER939" s="165">
        <v>-0.270084213194342</v>
      </c>
      <c r="ES939" s="166">
        <v>4.88793111485335</v>
      </c>
      <c r="ET939" s="166">
        <v>3.88</v>
      </c>
      <c r="EU939" s="166">
        <v>4.0718610616416298</v>
      </c>
      <c r="EV939" s="166">
        <v>3.4624417242634302</v>
      </c>
      <c r="EW939" s="166">
        <v>3.6950308515167598</v>
      </c>
      <c r="EX939" s="289">
        <v>0.44071847945451698</v>
      </c>
    </row>
    <row r="940" spans="1:154" ht="13" customHeight="1">
      <c r="A940" s="160" t="s">
        <v>19</v>
      </c>
      <c r="C940" s="160">
        <v>26252</v>
      </c>
      <c r="D940" s="160">
        <v>669062</v>
      </c>
      <c r="E940" s="160" t="s">
        <v>2177</v>
      </c>
      <c r="G940" s="175"/>
      <c r="H940" s="162" t="s">
        <v>195</v>
      </c>
      <c r="I940" s="162" t="s">
        <v>333</v>
      </c>
      <c r="J940" s="160">
        <v>26</v>
      </c>
      <c r="K940" s="161">
        <v>1</v>
      </c>
      <c r="Z940" s="163"/>
      <c r="AS940" s="283"/>
      <c r="AT940" s="283"/>
      <c r="AU940" s="283"/>
      <c r="AV940" s="283"/>
      <c r="AW940" s="283"/>
      <c r="AX940" s="283"/>
      <c r="AY940" s="363"/>
      <c r="AZ940" s="283"/>
      <c r="BA940" s="283"/>
      <c r="BB940" s="283"/>
      <c r="BC940" s="283"/>
      <c r="BD940" s="164"/>
      <c r="BE940" s="164"/>
      <c r="BF940" s="164"/>
      <c r="BG940" s="164"/>
      <c r="BH940" s="164"/>
      <c r="BI940" s="164"/>
      <c r="BJ940" s="165"/>
      <c r="BK940" s="164"/>
      <c r="BL940" s="165"/>
      <c r="BM940" s="165"/>
      <c r="BN940" s="165"/>
      <c r="BO940" s="165"/>
      <c r="BP940" s="165"/>
      <c r="BQ940" s="165"/>
      <c r="BR940" s="165"/>
      <c r="BS940" s="289"/>
      <c r="BT940" s="297">
        <v>73</v>
      </c>
      <c r="BU940" s="284">
        <v>67.099999999999994</v>
      </c>
      <c r="BV940" s="298">
        <v>0</v>
      </c>
      <c r="BW940" s="297"/>
      <c r="BX940" s="297"/>
      <c r="BY940" s="297"/>
      <c r="BZ940" s="297"/>
      <c r="CA940" s="284"/>
      <c r="CB940" s="298"/>
      <c r="CC940" s="297"/>
      <c r="CD940" s="284"/>
      <c r="CE940" s="352"/>
      <c r="CF940" s="298"/>
      <c r="CG940" s="297"/>
      <c r="CH940" s="284"/>
      <c r="CI940" s="352"/>
      <c r="CJ940" s="298"/>
      <c r="CK940" s="297"/>
      <c r="CL940" s="284"/>
      <c r="CM940" s="352"/>
      <c r="CN940" s="298"/>
      <c r="CO940" s="297"/>
      <c r="CP940" s="284"/>
      <c r="CQ940" s="352"/>
      <c r="CR940" s="298"/>
      <c r="CS940" s="297"/>
      <c r="CT940" s="284"/>
      <c r="CU940" s="352"/>
      <c r="CV940" s="352"/>
      <c r="CW940" s="298"/>
      <c r="CX940" s="297"/>
      <c r="CY940" s="284"/>
      <c r="CZ940" s="352"/>
      <c r="DA940" s="352"/>
      <c r="DB940" s="298"/>
      <c r="DC940" s="297"/>
      <c r="DD940" s="284"/>
      <c r="DE940" s="352"/>
      <c r="DF940" s="352"/>
      <c r="DG940" s="298"/>
      <c r="DH940" s="183">
        <v>0</v>
      </c>
      <c r="DI940" s="289">
        <v>0</v>
      </c>
      <c r="DJ940" s="163">
        <v>73</v>
      </c>
      <c r="DK940" s="163">
        <v>10</v>
      </c>
      <c r="DL940" s="163">
        <v>0</v>
      </c>
      <c r="DM940" s="163">
        <v>4</v>
      </c>
      <c r="DN940" s="163">
        <v>5</v>
      </c>
      <c r="DO940" s="163">
        <v>0</v>
      </c>
      <c r="DP940" s="165">
        <v>67.099999999999994</v>
      </c>
      <c r="DQ940" s="165">
        <v>10.199999809265099</v>
      </c>
      <c r="DR940" s="165">
        <v>56.200000762939403</v>
      </c>
      <c r="DS940" s="163">
        <v>284</v>
      </c>
      <c r="DT940" s="163">
        <v>50</v>
      </c>
      <c r="DU940" s="163">
        <v>33</v>
      </c>
      <c r="DV940" s="163">
        <v>29</v>
      </c>
      <c r="DW940" s="163">
        <v>7</v>
      </c>
      <c r="DX940" s="163">
        <v>38</v>
      </c>
      <c r="DY940" s="163">
        <v>0</v>
      </c>
      <c r="DZ940" s="163">
        <v>1</v>
      </c>
      <c r="EA940" s="163">
        <v>1</v>
      </c>
      <c r="EB940" s="163">
        <v>0</v>
      </c>
      <c r="EC940" s="163">
        <v>87</v>
      </c>
      <c r="ED940" s="165">
        <v>11.6287147379219</v>
      </c>
      <c r="EE940" s="165">
        <v>5.0792087361038103</v>
      </c>
      <c r="EF940" s="165">
        <v>0.93564371454544004</v>
      </c>
      <c r="EG940" s="165">
        <v>6.6831693896102804</v>
      </c>
      <c r="EH940" s="166">
        <v>1.3069309028571201</v>
      </c>
      <c r="EI940" s="165">
        <v>101.479296572962</v>
      </c>
      <c r="EJ940" s="164">
        <v>0.20408163265306101</v>
      </c>
      <c r="EK940" s="164">
        <v>0.28476821192052898</v>
      </c>
      <c r="EL940" s="283">
        <v>0.506410256</v>
      </c>
      <c r="EM940" s="283">
        <v>0.14743589700000001</v>
      </c>
      <c r="EN940" s="283">
        <v>0.34615384599999999</v>
      </c>
      <c r="EO940" s="283">
        <v>6.9620249999999995E-2</v>
      </c>
      <c r="EP940" s="283">
        <v>0.41139240999999999</v>
      </c>
      <c r="EQ940" s="283">
        <v>0.12431157</v>
      </c>
      <c r="ER940" s="165">
        <v>-1.0941426052768699</v>
      </c>
      <c r="ES940" s="166">
        <v>3.8762382459739602</v>
      </c>
      <c r="ET940" s="166">
        <v>3.08</v>
      </c>
      <c r="EU940" s="166">
        <v>3.67163920906897</v>
      </c>
      <c r="EV940" s="166">
        <v>3.5328324394598498</v>
      </c>
      <c r="EW940" s="166">
        <v>3.59136791551414</v>
      </c>
      <c r="EX940" s="289">
        <v>0.42421326041221602</v>
      </c>
    </row>
    <row r="941" spans="1:154" ht="13" customHeight="1">
      <c r="A941" s="160" t="s">
        <v>19</v>
      </c>
      <c r="C941" s="160">
        <v>27889</v>
      </c>
      <c r="D941" s="160">
        <v>669372</v>
      </c>
      <c r="E941" s="160" t="s">
        <v>354</v>
      </c>
      <c r="G941" s="175"/>
      <c r="H941" s="162" t="s">
        <v>4017</v>
      </c>
      <c r="I941" s="162" t="s">
        <v>1871</v>
      </c>
      <c r="J941" s="160">
        <v>25</v>
      </c>
      <c r="K941" s="161">
        <v>1</v>
      </c>
      <c r="Z941" s="163"/>
      <c r="AS941" s="283"/>
      <c r="AT941" s="283"/>
      <c r="AU941" s="283"/>
      <c r="AV941" s="283"/>
      <c r="AW941" s="283"/>
      <c r="AX941" s="283"/>
      <c r="AY941" s="363"/>
      <c r="AZ941" s="283"/>
      <c r="BA941" s="283"/>
      <c r="BB941" s="283"/>
      <c r="BC941" s="283"/>
      <c r="BD941" s="164"/>
      <c r="BE941" s="164"/>
      <c r="BF941" s="164"/>
      <c r="BG941" s="164"/>
      <c r="BH941" s="164"/>
      <c r="BI941" s="164"/>
      <c r="BJ941" s="165"/>
      <c r="BK941" s="164"/>
      <c r="BL941" s="165"/>
      <c r="BM941" s="165"/>
      <c r="BN941" s="165"/>
      <c r="BO941" s="165"/>
      <c r="BP941" s="165"/>
      <c r="BQ941" s="165"/>
      <c r="BR941" s="165"/>
      <c r="BS941" s="289"/>
      <c r="BT941" s="297">
        <v>8</v>
      </c>
      <c r="BU941" s="284">
        <v>34</v>
      </c>
      <c r="BV941" s="298">
        <v>1</v>
      </c>
      <c r="BW941" s="297"/>
      <c r="BX941" s="297"/>
      <c r="BY941" s="297"/>
      <c r="BZ941" s="297"/>
      <c r="CA941" s="284"/>
      <c r="CB941" s="298"/>
      <c r="CC941" s="297"/>
      <c r="CD941" s="284"/>
      <c r="CE941" s="352"/>
      <c r="CF941" s="298"/>
      <c r="CG941" s="297"/>
      <c r="CH941" s="284"/>
      <c r="CI941" s="352"/>
      <c r="CJ941" s="298"/>
      <c r="CK941" s="297"/>
      <c r="CL941" s="284"/>
      <c r="CM941" s="352"/>
      <c r="CN941" s="298"/>
      <c r="CO941" s="297"/>
      <c r="CP941" s="284"/>
      <c r="CQ941" s="352"/>
      <c r="CR941" s="298"/>
      <c r="CS941" s="297"/>
      <c r="CT941" s="284"/>
      <c r="CU941" s="352"/>
      <c r="CV941" s="352"/>
      <c r="CW941" s="298"/>
      <c r="CX941" s="297"/>
      <c r="CY941" s="284"/>
      <c r="CZ941" s="352"/>
      <c r="DA941" s="352"/>
      <c r="DB941" s="298"/>
      <c r="DC941" s="297"/>
      <c r="DD941" s="284"/>
      <c r="DE941" s="352"/>
      <c r="DF941" s="352"/>
      <c r="DG941" s="298"/>
      <c r="DH941" s="183">
        <v>1</v>
      </c>
      <c r="DI941" s="289">
        <v>0</v>
      </c>
      <c r="DJ941" s="163">
        <v>8</v>
      </c>
      <c r="DK941" s="163">
        <v>6</v>
      </c>
      <c r="DL941" s="163">
        <v>0</v>
      </c>
      <c r="DM941" s="163">
        <v>1</v>
      </c>
      <c r="DN941" s="163">
        <v>1</v>
      </c>
      <c r="DO941" s="163">
        <v>0</v>
      </c>
      <c r="DP941" s="165">
        <v>34</v>
      </c>
      <c r="DQ941" s="165">
        <v>30.100000381469702</v>
      </c>
      <c r="DR941" s="165">
        <v>3.20000004768371</v>
      </c>
      <c r="DS941" s="163">
        <v>142</v>
      </c>
      <c r="DT941" s="163">
        <v>36</v>
      </c>
      <c r="DU941" s="163">
        <v>16</v>
      </c>
      <c r="DV941" s="163">
        <v>16</v>
      </c>
      <c r="DW941" s="163">
        <v>4</v>
      </c>
      <c r="DX941" s="163">
        <v>9</v>
      </c>
      <c r="DY941" s="163">
        <v>1</v>
      </c>
      <c r="DZ941" s="163">
        <v>2</v>
      </c>
      <c r="EA941" s="163">
        <v>0</v>
      </c>
      <c r="EB941" s="163">
        <v>0</v>
      </c>
      <c r="EC941" s="163">
        <v>29</v>
      </c>
      <c r="ED941" s="165">
        <v>7.6764710188737197</v>
      </c>
      <c r="EE941" s="165">
        <v>2.3823530748228698</v>
      </c>
      <c r="EF941" s="165">
        <v>1.05882358881016</v>
      </c>
      <c r="EG941" s="165">
        <v>9.5294122992915096</v>
      </c>
      <c r="EH941" s="166">
        <v>1.32352948601271</v>
      </c>
      <c r="EI941" s="165">
        <v>105.72821962040599</v>
      </c>
      <c r="EJ941" s="164">
        <v>0.27480916030534303</v>
      </c>
      <c r="EK941" s="164">
        <v>0.32653061224489699</v>
      </c>
      <c r="EL941" s="283">
        <v>0.47058823500000002</v>
      </c>
      <c r="EM941" s="283">
        <v>0.20588235199999999</v>
      </c>
      <c r="EN941" s="283">
        <v>0.32352941099999999</v>
      </c>
      <c r="EO941" s="283">
        <v>6.8627450000000007E-2</v>
      </c>
      <c r="EP941" s="283">
        <v>0.45098039000000001</v>
      </c>
      <c r="EQ941" s="283">
        <v>0.12403101</v>
      </c>
      <c r="ER941" s="165">
        <v>-0.186073805253685</v>
      </c>
      <c r="ES941" s="166">
        <v>4.2352943552406703</v>
      </c>
      <c r="ET941" s="166">
        <v>4.43</v>
      </c>
      <c r="EU941" s="166">
        <v>3.9608063245727099</v>
      </c>
      <c r="EV941" s="166">
        <v>3.89902604193336</v>
      </c>
      <c r="EW941" s="166">
        <v>4.01353519376464</v>
      </c>
      <c r="EX941" s="289">
        <v>0.42190352082252502</v>
      </c>
    </row>
    <row r="942" spans="1:154" ht="13" customHeight="1">
      <c r="A942" s="160" t="s">
        <v>19</v>
      </c>
      <c r="B942" s="160">
        <v>12772</v>
      </c>
      <c r="C942" s="160">
        <v>24737</v>
      </c>
      <c r="D942" s="160">
        <v>681402</v>
      </c>
      <c r="E942" s="160" t="s">
        <v>3331</v>
      </c>
      <c r="G942" s="175"/>
      <c r="H942" s="162" t="s">
        <v>3116</v>
      </c>
      <c r="I942" s="162" t="s">
        <v>3480</v>
      </c>
      <c r="J942" s="160">
        <v>27</v>
      </c>
      <c r="K942" s="161">
        <v>1</v>
      </c>
      <c r="Z942" s="163"/>
      <c r="AS942" s="283"/>
      <c r="AT942" s="283"/>
      <c r="AU942" s="283"/>
      <c r="AV942" s="283"/>
      <c r="AW942" s="283"/>
      <c r="AX942" s="283"/>
      <c r="AY942" s="363"/>
      <c r="AZ942" s="283"/>
      <c r="BA942" s="283"/>
      <c r="BB942" s="283"/>
      <c r="BC942" s="283"/>
      <c r="BD942" s="164"/>
      <c r="BE942" s="164"/>
      <c r="BF942" s="164"/>
      <c r="BG942" s="164"/>
      <c r="BH942" s="164"/>
      <c r="BI942" s="164"/>
      <c r="BJ942" s="165"/>
      <c r="BK942" s="164"/>
      <c r="BL942" s="165"/>
      <c r="BM942" s="165"/>
      <c r="BN942" s="165"/>
      <c r="BO942" s="165"/>
      <c r="BP942" s="165"/>
      <c r="BQ942" s="165"/>
      <c r="BR942" s="165"/>
      <c r="BS942" s="289"/>
      <c r="BT942" s="297">
        <v>25</v>
      </c>
      <c r="BU942" s="284">
        <v>25.1</v>
      </c>
      <c r="BV942" s="298">
        <v>0</v>
      </c>
      <c r="BW942" s="297"/>
      <c r="BX942" s="297"/>
      <c r="BY942" s="297"/>
      <c r="BZ942" s="297"/>
      <c r="CA942" s="284"/>
      <c r="CB942" s="298"/>
      <c r="CC942" s="297"/>
      <c r="CD942" s="284"/>
      <c r="CE942" s="352"/>
      <c r="CF942" s="298"/>
      <c r="CG942" s="297"/>
      <c r="CH942" s="284"/>
      <c r="CI942" s="352"/>
      <c r="CJ942" s="298"/>
      <c r="CK942" s="297"/>
      <c r="CL942" s="284"/>
      <c r="CM942" s="352"/>
      <c r="CN942" s="298"/>
      <c r="CO942" s="297"/>
      <c r="CP942" s="284"/>
      <c r="CQ942" s="352"/>
      <c r="CR942" s="298"/>
      <c r="CS942" s="297"/>
      <c r="CT942" s="284"/>
      <c r="CU942" s="352"/>
      <c r="CV942" s="352"/>
      <c r="CW942" s="298"/>
      <c r="CX942" s="297"/>
      <c r="CY942" s="284"/>
      <c r="CZ942" s="352"/>
      <c r="DA942" s="352"/>
      <c r="DB942" s="298"/>
      <c r="DC942" s="297"/>
      <c r="DD942" s="284"/>
      <c r="DE942" s="352"/>
      <c r="DF942" s="352"/>
      <c r="DG942" s="298"/>
      <c r="DH942" s="297">
        <v>0</v>
      </c>
      <c r="DI942" s="289">
        <v>0</v>
      </c>
      <c r="DJ942" s="163">
        <v>26</v>
      </c>
      <c r="DK942" s="163">
        <v>0</v>
      </c>
      <c r="DL942" s="163">
        <v>0</v>
      </c>
      <c r="DM942" s="163">
        <v>1</v>
      </c>
      <c r="DN942" s="163">
        <v>0</v>
      </c>
      <c r="DO942" s="163">
        <v>0</v>
      </c>
      <c r="DP942" s="165">
        <v>26.1</v>
      </c>
      <c r="DQ942" s="165"/>
      <c r="DR942" s="165">
        <v>26.100000381469702</v>
      </c>
      <c r="DS942" s="163">
        <v>115</v>
      </c>
      <c r="DT942" s="163">
        <v>30</v>
      </c>
      <c r="DU942" s="163">
        <v>12</v>
      </c>
      <c r="DV942" s="163">
        <v>10</v>
      </c>
      <c r="DW942" s="163">
        <v>2</v>
      </c>
      <c r="DX942" s="163">
        <v>8</v>
      </c>
      <c r="DY942" s="163">
        <v>1</v>
      </c>
      <c r="DZ942" s="163">
        <v>1</v>
      </c>
      <c r="EA942" s="163">
        <v>2</v>
      </c>
      <c r="EB942" s="163">
        <v>0</v>
      </c>
      <c r="EC942" s="163">
        <v>27</v>
      </c>
      <c r="ED942" s="165">
        <v>9.2278495494268409</v>
      </c>
      <c r="EE942" s="165">
        <v>2.73417764427461</v>
      </c>
      <c r="EF942" s="165">
        <v>0.68354441106865405</v>
      </c>
      <c r="EG942" s="165">
        <v>10.2531661660298</v>
      </c>
      <c r="EH942" s="166">
        <v>1.4430382011449301</v>
      </c>
      <c r="EI942" s="165">
        <v>114.340758512782</v>
      </c>
      <c r="EJ942" s="164">
        <v>0.28301886792452802</v>
      </c>
      <c r="EK942" s="164">
        <v>0.36363636363636298</v>
      </c>
      <c r="EL942" s="283">
        <v>0.384615384</v>
      </c>
      <c r="EM942" s="283">
        <v>0.21794871699999999</v>
      </c>
      <c r="EN942" s="283">
        <v>0.39743589699999998</v>
      </c>
      <c r="EO942" s="283">
        <v>5.0632910000000003E-2</v>
      </c>
      <c r="EP942" s="283">
        <v>0.39240506000000003</v>
      </c>
      <c r="EQ942" s="283">
        <v>0.11428571</v>
      </c>
      <c r="ER942" s="165">
        <v>-0.30386219804692299</v>
      </c>
      <c r="ES942" s="166">
        <v>3.4177220553432699</v>
      </c>
      <c r="ET942" s="166">
        <v>3.67</v>
      </c>
      <c r="EU942" s="166">
        <v>3.1287139434612699</v>
      </c>
      <c r="EV942" s="166">
        <v>3.9214454668906802</v>
      </c>
      <c r="EW942" s="166">
        <v>3.5608086502199199</v>
      </c>
      <c r="EX942" s="289">
        <v>0.42112141102552397</v>
      </c>
    </row>
    <row r="943" spans="1:154" ht="13" customHeight="1">
      <c r="A943" s="160" t="s">
        <v>19</v>
      </c>
      <c r="C943" s="160">
        <v>29878</v>
      </c>
      <c r="D943" s="160">
        <v>680732</v>
      </c>
      <c r="E943" s="160" t="s">
        <v>164</v>
      </c>
      <c r="G943" s="175"/>
      <c r="H943" s="162" t="s">
        <v>2870</v>
      </c>
      <c r="I943" s="162" t="s">
        <v>104</v>
      </c>
      <c r="J943" s="160">
        <v>24</v>
      </c>
      <c r="K943" s="161">
        <v>1</v>
      </c>
      <c r="Z943" s="163"/>
      <c r="AS943" s="283"/>
      <c r="AT943" s="283"/>
      <c r="AU943" s="283"/>
      <c r="AV943" s="283"/>
      <c r="AW943" s="283"/>
      <c r="AX943" s="283"/>
      <c r="AY943" s="363"/>
      <c r="AZ943" s="283"/>
      <c r="BA943" s="283"/>
      <c r="BB943" s="283"/>
      <c r="BC943" s="283"/>
      <c r="BD943" s="164"/>
      <c r="BE943" s="164"/>
      <c r="BF943" s="164"/>
      <c r="BG943" s="164"/>
      <c r="BH943" s="164"/>
      <c r="BI943" s="164"/>
      <c r="BJ943" s="165"/>
      <c r="BK943" s="164"/>
      <c r="BL943" s="165"/>
      <c r="BM943" s="165"/>
      <c r="BN943" s="165"/>
      <c r="BO943" s="165"/>
      <c r="BP943" s="165"/>
      <c r="BQ943" s="165"/>
      <c r="BR943" s="165"/>
      <c r="BS943" s="289"/>
      <c r="BT943" s="297">
        <v>4</v>
      </c>
      <c r="BU943" s="284">
        <v>19</v>
      </c>
      <c r="BV943" s="298">
        <v>0</v>
      </c>
      <c r="BW943" s="297"/>
      <c r="BX943" s="297"/>
      <c r="BY943" s="297"/>
      <c r="BZ943" s="297"/>
      <c r="CA943" s="284"/>
      <c r="CB943" s="298"/>
      <c r="CC943" s="297"/>
      <c r="CD943" s="284"/>
      <c r="CE943" s="352"/>
      <c r="CF943" s="298"/>
      <c r="CG943" s="297"/>
      <c r="CH943" s="284"/>
      <c r="CI943" s="352"/>
      <c r="CJ943" s="298"/>
      <c r="CK943" s="297"/>
      <c r="CL943" s="284"/>
      <c r="CM943" s="352"/>
      <c r="CN943" s="298"/>
      <c r="CO943" s="297"/>
      <c r="CP943" s="284"/>
      <c r="CQ943" s="352"/>
      <c r="CR943" s="298"/>
      <c r="CS943" s="297"/>
      <c r="CT943" s="284"/>
      <c r="CU943" s="352"/>
      <c r="CV943" s="352"/>
      <c r="CW943" s="298"/>
      <c r="CX943" s="297"/>
      <c r="CY943" s="284"/>
      <c r="CZ943" s="352"/>
      <c r="DA943" s="352"/>
      <c r="DB943" s="298"/>
      <c r="DC943" s="297"/>
      <c r="DD943" s="284"/>
      <c r="DE943" s="352"/>
      <c r="DF943" s="352"/>
      <c r="DG943" s="298"/>
      <c r="DH943" s="183">
        <v>0</v>
      </c>
      <c r="DI943" s="289">
        <v>0</v>
      </c>
      <c r="DJ943" s="163">
        <v>4</v>
      </c>
      <c r="DK943" s="163">
        <v>3</v>
      </c>
      <c r="DL943" s="163">
        <v>0</v>
      </c>
      <c r="DM943" s="163">
        <v>2</v>
      </c>
      <c r="DN943" s="163">
        <v>0</v>
      </c>
      <c r="DO943" s="163">
        <v>0</v>
      </c>
      <c r="DP943" s="165">
        <v>19</v>
      </c>
      <c r="DQ943" s="165">
        <v>16</v>
      </c>
      <c r="DR943" s="165">
        <v>3</v>
      </c>
      <c r="DS943" s="163">
        <v>76</v>
      </c>
      <c r="DT943" s="163">
        <v>12</v>
      </c>
      <c r="DU943" s="163">
        <v>4</v>
      </c>
      <c r="DV943" s="163">
        <v>3</v>
      </c>
      <c r="DW943" s="163">
        <v>2</v>
      </c>
      <c r="DX943" s="163">
        <v>7</v>
      </c>
      <c r="DY943" s="163">
        <v>0</v>
      </c>
      <c r="DZ943" s="163">
        <v>0</v>
      </c>
      <c r="EA943" s="163">
        <v>1</v>
      </c>
      <c r="EB943" s="163">
        <v>0</v>
      </c>
      <c r="EC943" s="163">
        <v>22</v>
      </c>
      <c r="ED943" s="165">
        <v>10.421052631578901</v>
      </c>
      <c r="EE943" s="165">
        <v>3.3157894736842102</v>
      </c>
      <c r="EF943" s="165">
        <v>0.94736842105263097</v>
      </c>
      <c r="EG943" s="165">
        <v>5.6842105263157796</v>
      </c>
      <c r="EH943" s="166">
        <v>1</v>
      </c>
      <c r="EI943" s="165">
        <v>79.883539231849895</v>
      </c>
      <c r="EJ943" s="164">
        <v>0.17391304347826</v>
      </c>
      <c r="EK943" s="164">
        <v>0.22222222222222199</v>
      </c>
      <c r="EL943" s="283">
        <v>0.31914893599999999</v>
      </c>
      <c r="EM943" s="283">
        <v>0.27659574399999998</v>
      </c>
      <c r="EN943" s="283">
        <v>0.404255319</v>
      </c>
      <c r="EO943" s="283">
        <v>8.5106379999999995E-2</v>
      </c>
      <c r="EP943" s="283">
        <v>0.40425531999999997</v>
      </c>
      <c r="EQ943" s="283">
        <v>0.12944984000000001</v>
      </c>
      <c r="ER943" s="165">
        <v>0.45865274389354899</v>
      </c>
      <c r="ES943" s="166">
        <v>1.42105263157894</v>
      </c>
      <c r="ET943" s="166">
        <v>3.91</v>
      </c>
      <c r="EU943" s="166">
        <v>3.3245833698071898</v>
      </c>
      <c r="EV943" s="166">
        <v>3.4682674840876899</v>
      </c>
      <c r="EW943" s="166">
        <v>3.5556500204102299</v>
      </c>
      <c r="EX943" s="289">
        <v>0.42009143903851498</v>
      </c>
    </row>
    <row r="944" spans="1:154" ht="13" customHeight="1">
      <c r="A944" s="160" t="s">
        <v>19</v>
      </c>
      <c r="C944" s="160">
        <v>25890</v>
      </c>
      <c r="D944" s="160">
        <v>687911</v>
      </c>
      <c r="E944" s="160" t="s">
        <v>614</v>
      </c>
      <c r="G944" s="175"/>
      <c r="H944" s="162" t="s">
        <v>1768</v>
      </c>
      <c r="I944" s="162" t="s">
        <v>577</v>
      </c>
      <c r="J944" s="160">
        <v>27</v>
      </c>
      <c r="K944" s="161">
        <v>1</v>
      </c>
      <c r="Z944" s="163"/>
      <c r="AS944" s="283"/>
      <c r="AT944" s="283"/>
      <c r="AU944" s="283"/>
      <c r="AV944" s="283"/>
      <c r="AW944" s="283"/>
      <c r="AX944" s="283"/>
      <c r="AY944" s="363"/>
      <c r="AZ944" s="283"/>
      <c r="BA944" s="283"/>
      <c r="BB944" s="283"/>
      <c r="BC944" s="283"/>
      <c r="BD944" s="164"/>
      <c r="BE944" s="164"/>
      <c r="BF944" s="164"/>
      <c r="BG944" s="164"/>
      <c r="BH944" s="164"/>
      <c r="BI944" s="164"/>
      <c r="BJ944" s="165"/>
      <c r="BK944" s="164"/>
      <c r="BL944" s="165"/>
      <c r="BM944" s="165"/>
      <c r="BN944" s="165"/>
      <c r="BO944" s="165"/>
      <c r="BP944" s="165"/>
      <c r="BQ944" s="165"/>
      <c r="BR944" s="165"/>
      <c r="BS944" s="289"/>
      <c r="BT944" s="297">
        <v>28</v>
      </c>
      <c r="BU944" s="284">
        <v>26.1</v>
      </c>
      <c r="BV944" s="298">
        <v>0</v>
      </c>
      <c r="BW944" s="297"/>
      <c r="BX944" s="297"/>
      <c r="BY944" s="297"/>
      <c r="BZ944" s="297"/>
      <c r="CA944" s="284"/>
      <c r="CB944" s="298"/>
      <c r="CC944" s="297"/>
      <c r="CD944" s="284"/>
      <c r="CE944" s="352"/>
      <c r="CF944" s="298"/>
      <c r="CG944" s="297"/>
      <c r="CH944" s="284"/>
      <c r="CI944" s="352"/>
      <c r="CJ944" s="298"/>
      <c r="CK944" s="297"/>
      <c r="CL944" s="284"/>
      <c r="CM944" s="352"/>
      <c r="CN944" s="298"/>
      <c r="CO944" s="297"/>
      <c r="CP944" s="284"/>
      <c r="CQ944" s="352"/>
      <c r="CR944" s="298"/>
      <c r="CS944" s="297"/>
      <c r="CT944" s="284"/>
      <c r="CU944" s="352"/>
      <c r="CV944" s="352"/>
      <c r="CW944" s="298"/>
      <c r="CX944" s="297"/>
      <c r="CY944" s="284"/>
      <c r="CZ944" s="352"/>
      <c r="DA944" s="352"/>
      <c r="DB944" s="298"/>
      <c r="DC944" s="297"/>
      <c r="DD944" s="284"/>
      <c r="DE944" s="352"/>
      <c r="DF944" s="352"/>
      <c r="DG944" s="298"/>
      <c r="DH944" s="183">
        <v>0</v>
      </c>
      <c r="DI944" s="289">
        <v>0</v>
      </c>
      <c r="DJ944" s="163">
        <v>28</v>
      </c>
      <c r="DK944" s="163">
        <v>0</v>
      </c>
      <c r="DL944" s="163">
        <v>0</v>
      </c>
      <c r="DM944" s="163">
        <v>1</v>
      </c>
      <c r="DN944" s="163">
        <v>0</v>
      </c>
      <c r="DO944" s="163">
        <v>0</v>
      </c>
      <c r="DP944" s="165">
        <v>26.1</v>
      </c>
      <c r="DQ944" s="165"/>
      <c r="DR944" s="165">
        <v>26.100000381469702</v>
      </c>
      <c r="DS944" s="163">
        <v>109</v>
      </c>
      <c r="DT944" s="163">
        <v>20</v>
      </c>
      <c r="DU944" s="163">
        <v>7</v>
      </c>
      <c r="DV944" s="163">
        <v>7</v>
      </c>
      <c r="DW944" s="163">
        <v>1</v>
      </c>
      <c r="DX944" s="163">
        <v>10</v>
      </c>
      <c r="DY944" s="163">
        <v>0</v>
      </c>
      <c r="DZ944" s="163">
        <v>3</v>
      </c>
      <c r="EA944" s="163">
        <v>0</v>
      </c>
      <c r="EB944" s="163">
        <v>0</v>
      </c>
      <c r="EC944" s="163">
        <v>32</v>
      </c>
      <c r="ED944" s="165">
        <v>10.936711765333399</v>
      </c>
      <c r="EE944" s="165">
        <v>3.4177224266667099</v>
      </c>
      <c r="EF944" s="165">
        <v>0.341772242666671</v>
      </c>
      <c r="EG944" s="165">
        <v>6.8354448533334198</v>
      </c>
      <c r="EH944" s="166">
        <v>1.1392408088888999</v>
      </c>
      <c r="EI944" s="165">
        <v>91.006587851401093</v>
      </c>
      <c r="EJ944" s="164">
        <v>0.20833333333333301</v>
      </c>
      <c r="EK944" s="164">
        <v>0.30158730158730102</v>
      </c>
      <c r="EL944" s="283">
        <v>0.43548387</v>
      </c>
      <c r="EM944" s="283">
        <v>0.19354838699999999</v>
      </c>
      <c r="EN944" s="283">
        <v>0.37096774100000002</v>
      </c>
      <c r="EO944" s="283">
        <v>3.125E-2</v>
      </c>
      <c r="EP944" s="283">
        <v>0.34375</v>
      </c>
      <c r="EQ944" s="283">
        <v>0.10096154</v>
      </c>
      <c r="ER944" s="165">
        <v>-0.34947475345054502</v>
      </c>
      <c r="ES944" s="166">
        <v>2.39240569866669</v>
      </c>
      <c r="ET944" s="166">
        <v>3.22</v>
      </c>
      <c r="EU944" s="166">
        <v>2.7109923094095199</v>
      </c>
      <c r="EV944" s="166">
        <v>3.5380210925574702</v>
      </c>
      <c r="EW944" s="166">
        <v>3.1447689443114002</v>
      </c>
      <c r="EX944" s="289">
        <v>0.40684601664543102</v>
      </c>
    </row>
    <row r="945" spans="1:155" ht="13" customHeight="1">
      <c r="A945" s="160" t="s">
        <v>19</v>
      </c>
      <c r="C945" s="160">
        <v>29514</v>
      </c>
      <c r="D945" s="160">
        <v>689981</v>
      </c>
      <c r="E945" s="160" t="s">
        <v>15</v>
      </c>
      <c r="G945" s="175"/>
      <c r="H945" s="162" t="s">
        <v>549</v>
      </c>
      <c r="I945" s="162" t="s">
        <v>4142</v>
      </c>
      <c r="J945" s="160">
        <v>25</v>
      </c>
      <c r="K945" s="161">
        <v>1</v>
      </c>
      <c r="Z945" s="163"/>
      <c r="AS945" s="283"/>
      <c r="AT945" s="283"/>
      <c r="AU945" s="283"/>
      <c r="AV945" s="283"/>
      <c r="AW945" s="283"/>
      <c r="AX945" s="283"/>
      <c r="AY945" s="363"/>
      <c r="AZ945" s="283"/>
      <c r="BA945" s="283"/>
      <c r="BB945" s="283"/>
      <c r="BC945" s="283"/>
      <c r="BD945" s="164"/>
      <c r="BE945" s="164"/>
      <c r="BF945" s="164"/>
      <c r="BG945" s="164"/>
      <c r="BH945" s="164"/>
      <c r="BI945" s="164"/>
      <c r="BJ945" s="165"/>
      <c r="BK945" s="164"/>
      <c r="BL945" s="165"/>
      <c r="BM945" s="165"/>
      <c r="BN945" s="165"/>
      <c r="BO945" s="165"/>
      <c r="BP945" s="165"/>
      <c r="BQ945" s="165"/>
      <c r="BR945" s="165"/>
      <c r="BS945" s="289"/>
      <c r="BT945" s="297">
        <v>4</v>
      </c>
      <c r="BU945" s="284">
        <v>20.100000000000001</v>
      </c>
      <c r="BV945" s="298">
        <v>1</v>
      </c>
      <c r="BW945" s="297"/>
      <c r="BX945" s="297"/>
      <c r="BY945" s="297"/>
      <c r="BZ945" s="297"/>
      <c r="CA945" s="284"/>
      <c r="CB945" s="298"/>
      <c r="CC945" s="297"/>
      <c r="CD945" s="284"/>
      <c r="CE945" s="352"/>
      <c r="CF945" s="298"/>
      <c r="CG945" s="297"/>
      <c r="CH945" s="284"/>
      <c r="CI945" s="352"/>
      <c r="CJ945" s="298"/>
      <c r="CK945" s="297"/>
      <c r="CL945" s="284"/>
      <c r="CM945" s="352"/>
      <c r="CN945" s="298"/>
      <c r="CO945" s="297"/>
      <c r="CP945" s="284"/>
      <c r="CQ945" s="352"/>
      <c r="CR945" s="298"/>
      <c r="CS945" s="297"/>
      <c r="CT945" s="284"/>
      <c r="CU945" s="352"/>
      <c r="CV945" s="352"/>
      <c r="CW945" s="298"/>
      <c r="CX945" s="297"/>
      <c r="CY945" s="284"/>
      <c r="CZ945" s="352"/>
      <c r="DA945" s="352"/>
      <c r="DB945" s="298"/>
      <c r="DC945" s="297"/>
      <c r="DD945" s="284"/>
      <c r="DE945" s="352"/>
      <c r="DF945" s="352"/>
      <c r="DG945" s="298"/>
      <c r="DH945" s="183">
        <v>1</v>
      </c>
      <c r="DI945" s="289">
        <v>0</v>
      </c>
      <c r="DJ945" s="163">
        <v>4</v>
      </c>
      <c r="DK945" s="163">
        <v>4</v>
      </c>
      <c r="DL945" s="163">
        <v>0</v>
      </c>
      <c r="DM945" s="163">
        <v>1</v>
      </c>
      <c r="DN945" s="163">
        <v>0</v>
      </c>
      <c r="DO945" s="163">
        <v>0</v>
      </c>
      <c r="DP945" s="165">
        <v>20.100000000000001</v>
      </c>
      <c r="DQ945" s="165">
        <v>20.100000381469702</v>
      </c>
      <c r="DR945" s="165"/>
      <c r="DS945" s="163">
        <v>81</v>
      </c>
      <c r="DT945" s="163">
        <v>15</v>
      </c>
      <c r="DU945" s="163">
        <v>4</v>
      </c>
      <c r="DV945" s="163">
        <v>3</v>
      </c>
      <c r="DW945" s="163">
        <v>1</v>
      </c>
      <c r="DX945" s="163">
        <v>9</v>
      </c>
      <c r="DY945" s="163">
        <v>0</v>
      </c>
      <c r="DZ945" s="163">
        <v>0</v>
      </c>
      <c r="EA945" s="163">
        <v>0</v>
      </c>
      <c r="EB945" s="163">
        <v>0</v>
      </c>
      <c r="EC945" s="163">
        <v>18</v>
      </c>
      <c r="ED945" s="165">
        <v>7.9672136129919302</v>
      </c>
      <c r="EE945" s="165">
        <v>3.9836068064959602</v>
      </c>
      <c r="EF945" s="165">
        <v>0.44262297849955101</v>
      </c>
      <c r="EG945" s="165">
        <v>6.6393446774932698</v>
      </c>
      <c r="EH945" s="166">
        <v>1.18032794266547</v>
      </c>
      <c r="EI945" s="165">
        <v>91.648953349600703</v>
      </c>
      <c r="EJ945" s="164">
        <v>0.20833333333333301</v>
      </c>
      <c r="EK945" s="164">
        <v>0.26415094339622602</v>
      </c>
      <c r="EL945" s="283">
        <v>0.5</v>
      </c>
      <c r="EM945" s="283">
        <v>0.111111111</v>
      </c>
      <c r="EN945" s="283">
        <v>0.38888888799999999</v>
      </c>
      <c r="EO945" s="283">
        <v>7.4074070000000006E-2</v>
      </c>
      <c r="EP945" s="283">
        <v>0.27777777999999997</v>
      </c>
      <c r="EQ945" s="283">
        <v>0.10810810999999999</v>
      </c>
      <c r="ER945" s="165">
        <v>8.9860535950054499E-2</v>
      </c>
      <c r="ES945" s="166">
        <v>1.3278689354986499</v>
      </c>
      <c r="ET945" s="166">
        <v>3.97</v>
      </c>
      <c r="EU945" s="166">
        <v>3.3634099567426601</v>
      </c>
      <c r="EV945" s="166">
        <v>4.2857481376262996</v>
      </c>
      <c r="EW945" s="166">
        <v>4.4992370725636599</v>
      </c>
      <c r="EX945" s="289">
        <v>0.39908733963966297</v>
      </c>
    </row>
    <row r="946" spans="1:155" ht="13" customHeight="1">
      <c r="A946" s="160" t="s">
        <v>19</v>
      </c>
      <c r="C946" s="160">
        <v>17034</v>
      </c>
      <c r="D946" s="160">
        <v>656887</v>
      </c>
      <c r="E946" s="160" t="s">
        <v>345</v>
      </c>
      <c r="G946" s="175"/>
      <c r="H946" s="168" t="s">
        <v>898</v>
      </c>
      <c r="I946" s="169" t="s">
        <v>104</v>
      </c>
      <c r="J946" s="170">
        <v>28</v>
      </c>
      <c r="K946" s="161">
        <v>1</v>
      </c>
      <c r="M946" s="184" t="s">
        <v>837</v>
      </c>
      <c r="Z946" s="163"/>
      <c r="AS946" s="283"/>
      <c r="AT946" s="283"/>
      <c r="AU946" s="283"/>
      <c r="AV946" s="283"/>
      <c r="AW946" s="283"/>
      <c r="AX946" s="283"/>
      <c r="AY946" s="363"/>
      <c r="AZ946" s="283"/>
      <c r="BA946" s="283"/>
      <c r="BB946" s="283"/>
      <c r="BC946" s="283"/>
      <c r="BD946" s="164"/>
      <c r="BE946" s="164"/>
      <c r="BF946" s="164"/>
      <c r="BG946" s="164"/>
      <c r="BH946" s="164"/>
      <c r="BI946" s="164"/>
      <c r="BJ946" s="165"/>
      <c r="BK946" s="164"/>
      <c r="BL946" s="165"/>
      <c r="BM946" s="165"/>
      <c r="BN946" s="165"/>
      <c r="BO946" s="165"/>
      <c r="BP946" s="165"/>
      <c r="BQ946" s="165"/>
      <c r="BR946" s="165"/>
      <c r="BS946" s="289"/>
      <c r="BT946" s="297">
        <v>23</v>
      </c>
      <c r="BU946" s="284">
        <v>21.2</v>
      </c>
      <c r="BV946" s="298">
        <v>-1</v>
      </c>
      <c r="BW946" s="297"/>
      <c r="BX946" s="297"/>
      <c r="BY946" s="297"/>
      <c r="BZ946" s="297"/>
      <c r="CA946" s="284"/>
      <c r="CB946" s="298"/>
      <c r="CC946" s="297"/>
      <c r="CD946" s="284"/>
      <c r="CE946" s="352"/>
      <c r="CF946" s="298"/>
      <c r="CG946" s="297"/>
      <c r="CH946" s="284"/>
      <c r="CI946" s="352"/>
      <c r="CJ946" s="298"/>
      <c r="CK946" s="297"/>
      <c r="CL946" s="284"/>
      <c r="CM946" s="352"/>
      <c r="CN946" s="298"/>
      <c r="CO946" s="297"/>
      <c r="CP946" s="284"/>
      <c r="CQ946" s="352"/>
      <c r="CR946" s="298"/>
      <c r="CS946" s="297"/>
      <c r="CT946" s="284"/>
      <c r="CU946" s="352"/>
      <c r="CV946" s="352"/>
      <c r="CW946" s="298"/>
      <c r="CX946" s="297"/>
      <c r="CY946" s="284"/>
      <c r="CZ946" s="352"/>
      <c r="DA946" s="352"/>
      <c r="DB946" s="298"/>
      <c r="DC946" s="297"/>
      <c r="DD946" s="284"/>
      <c r="DE946" s="352"/>
      <c r="DF946" s="352"/>
      <c r="DG946" s="298"/>
      <c r="DH946" s="297">
        <v>-1</v>
      </c>
      <c r="DI946" s="289">
        <v>0</v>
      </c>
      <c r="DJ946" s="163">
        <v>23</v>
      </c>
      <c r="DK946" s="163">
        <v>0</v>
      </c>
      <c r="DL946" s="163">
        <v>0</v>
      </c>
      <c r="DM946" s="163">
        <v>1</v>
      </c>
      <c r="DN946" s="163">
        <v>2</v>
      </c>
      <c r="DO946" s="163">
        <v>0</v>
      </c>
      <c r="DP946" s="165">
        <v>21.2</v>
      </c>
      <c r="DQ946" s="165"/>
      <c r="DR946" s="165">
        <v>21.2000007629394</v>
      </c>
      <c r="DS946" s="163">
        <v>90</v>
      </c>
      <c r="DT946" s="163">
        <v>13</v>
      </c>
      <c r="DU946" s="163">
        <v>10</v>
      </c>
      <c r="DV946" s="163">
        <v>4</v>
      </c>
      <c r="DW946" s="163">
        <v>0</v>
      </c>
      <c r="DX946" s="163">
        <v>14</v>
      </c>
      <c r="DY946" s="163">
        <v>0</v>
      </c>
      <c r="DZ946" s="163">
        <v>0</v>
      </c>
      <c r="EA946" s="163">
        <v>1</v>
      </c>
      <c r="EB946" s="163">
        <v>0</v>
      </c>
      <c r="EC946" s="163">
        <v>25</v>
      </c>
      <c r="ED946" s="165">
        <v>10.384617517686101</v>
      </c>
      <c r="EE946" s="165">
        <v>5.8153858099042601</v>
      </c>
      <c r="EF946" s="165">
        <v>0</v>
      </c>
      <c r="EG946" s="165">
        <v>5.4000011091968103</v>
      </c>
      <c r="EH946" s="166">
        <v>1.2461541021223399</v>
      </c>
      <c r="EI946" s="165">
        <v>96.760158802910894</v>
      </c>
      <c r="EJ946" s="164">
        <v>0.17105263157894701</v>
      </c>
      <c r="EK946" s="164">
        <v>0.25490196078431299</v>
      </c>
      <c r="EL946" s="283">
        <v>0.60784313700000003</v>
      </c>
      <c r="EM946" s="283">
        <v>0.13725490100000001</v>
      </c>
      <c r="EN946" s="283">
        <v>0.25490195999999998</v>
      </c>
      <c r="EO946" s="283">
        <v>0</v>
      </c>
      <c r="EP946" s="283">
        <v>0.39215686</v>
      </c>
      <c r="EQ946" s="283">
        <v>0.11688311999999999</v>
      </c>
      <c r="ER946" s="165">
        <v>-0.41325038187344998</v>
      </c>
      <c r="ES946" s="166">
        <v>1.6615388028297899</v>
      </c>
      <c r="ET946" s="166">
        <v>2.88</v>
      </c>
      <c r="EU946" s="166">
        <v>2.7974577878917999</v>
      </c>
      <c r="EV946" s="166">
        <v>3.70472107439707</v>
      </c>
      <c r="EW946" s="166">
        <v>3.9838942773278601</v>
      </c>
      <c r="EX946" s="289">
        <v>0.39854925870895302</v>
      </c>
    </row>
    <row r="947" spans="1:155" ht="13" customHeight="1">
      <c r="A947" s="160" t="s">
        <v>19</v>
      </c>
      <c r="B947" s="160">
        <v>11241</v>
      </c>
      <c r="C947" s="160">
        <v>17968</v>
      </c>
      <c r="D947" s="160">
        <v>656271</v>
      </c>
      <c r="E947" s="160" t="s">
        <v>3331</v>
      </c>
      <c r="G947" s="175"/>
      <c r="H947" s="162" t="s">
        <v>2870</v>
      </c>
      <c r="I947" s="162" t="s">
        <v>397</v>
      </c>
      <c r="J947" s="160">
        <v>27</v>
      </c>
      <c r="K947" s="161">
        <v>1</v>
      </c>
      <c r="M947" s="184" t="s">
        <v>46</v>
      </c>
      <c r="Z947" s="163"/>
      <c r="AS947" s="283"/>
      <c r="AT947" s="283"/>
      <c r="AU947" s="283"/>
      <c r="AV947" s="283"/>
      <c r="AW947" s="283"/>
      <c r="AX947" s="283"/>
      <c r="AY947" s="363"/>
      <c r="AZ947" s="283"/>
      <c r="BA947" s="283"/>
      <c r="BB947" s="283"/>
      <c r="BC947" s="283"/>
      <c r="BD947" s="164"/>
      <c r="BE947" s="164"/>
      <c r="BF947" s="164"/>
      <c r="BG947" s="164"/>
      <c r="BH947" s="164"/>
      <c r="BI947" s="164"/>
      <c r="BJ947" s="165"/>
      <c r="BK947" s="164"/>
      <c r="BL947" s="165"/>
      <c r="BM947" s="165"/>
      <c r="BN947" s="165"/>
      <c r="BO947" s="165"/>
      <c r="BP947" s="165"/>
      <c r="BQ947" s="165"/>
      <c r="BR947" s="165"/>
      <c r="BS947" s="289"/>
      <c r="BT947" s="297">
        <v>34</v>
      </c>
      <c r="BU947" s="284">
        <v>34</v>
      </c>
      <c r="BV947" s="298">
        <v>0</v>
      </c>
      <c r="BW947" s="297"/>
      <c r="BX947" s="297"/>
      <c r="BY947" s="297"/>
      <c r="BZ947" s="297"/>
      <c r="CA947" s="284"/>
      <c r="CB947" s="298"/>
      <c r="CC947" s="297"/>
      <c r="CD947" s="284"/>
      <c r="CE947" s="352"/>
      <c r="CF947" s="298"/>
      <c r="CG947" s="297"/>
      <c r="CH947" s="284"/>
      <c r="CI947" s="352"/>
      <c r="CJ947" s="298"/>
      <c r="CK947" s="297"/>
      <c r="CL947" s="284"/>
      <c r="CM947" s="352"/>
      <c r="CN947" s="298"/>
      <c r="CO947" s="297"/>
      <c r="CP947" s="284"/>
      <c r="CQ947" s="352"/>
      <c r="CR947" s="298"/>
      <c r="CS947" s="297"/>
      <c r="CT947" s="284"/>
      <c r="CU947" s="352"/>
      <c r="CV947" s="352"/>
      <c r="CW947" s="298"/>
      <c r="CX947" s="297"/>
      <c r="CY947" s="284"/>
      <c r="CZ947" s="352"/>
      <c r="DA947" s="352"/>
      <c r="DB947" s="298"/>
      <c r="DC947" s="297"/>
      <c r="DD947" s="284"/>
      <c r="DE947" s="352"/>
      <c r="DF947" s="352"/>
      <c r="DG947" s="298"/>
      <c r="DH947" s="297">
        <v>0</v>
      </c>
      <c r="DI947" s="289">
        <v>0</v>
      </c>
      <c r="DJ947" s="163">
        <v>34</v>
      </c>
      <c r="DK947" s="163">
        <v>1</v>
      </c>
      <c r="DL947" s="163">
        <v>0</v>
      </c>
      <c r="DM947" s="163">
        <v>2</v>
      </c>
      <c r="DN947" s="163">
        <v>1</v>
      </c>
      <c r="DO947" s="163">
        <v>0</v>
      </c>
      <c r="DP947" s="165">
        <v>34</v>
      </c>
      <c r="DQ947" s="165">
        <v>1</v>
      </c>
      <c r="DR947" s="165">
        <v>32.300000190734799</v>
      </c>
      <c r="DS947" s="163">
        <v>154</v>
      </c>
      <c r="DT947" s="163">
        <v>37</v>
      </c>
      <c r="DU947" s="163">
        <v>22</v>
      </c>
      <c r="DV947" s="163">
        <v>22</v>
      </c>
      <c r="DW947" s="163">
        <v>4</v>
      </c>
      <c r="DX947" s="163">
        <v>16</v>
      </c>
      <c r="DY947" s="163">
        <v>2</v>
      </c>
      <c r="DZ947" s="163">
        <v>2</v>
      </c>
      <c r="EA947" s="163">
        <v>0</v>
      </c>
      <c r="EB947" s="163">
        <v>0</v>
      </c>
      <c r="EC947" s="163">
        <v>41</v>
      </c>
      <c r="ED947" s="165">
        <v>10.8529433073886</v>
      </c>
      <c r="EE947" s="165">
        <v>4.2352949492248202</v>
      </c>
      <c r="EF947" s="165">
        <v>1.0588237373061999</v>
      </c>
      <c r="EG947" s="165">
        <v>9.79411957008241</v>
      </c>
      <c r="EH947" s="166">
        <v>1.5588238354785799</v>
      </c>
      <c r="EI947" s="165">
        <v>124.524365016996</v>
      </c>
      <c r="EJ947" s="164">
        <v>0.27205882352941102</v>
      </c>
      <c r="EK947" s="164">
        <v>0.36263736263736202</v>
      </c>
      <c r="EL947" s="283">
        <v>0.47368420999999999</v>
      </c>
      <c r="EM947" s="283">
        <v>0.189473684</v>
      </c>
      <c r="EN947" s="283">
        <v>0.336842105</v>
      </c>
      <c r="EO947" s="283">
        <v>4.2105259999999999E-2</v>
      </c>
      <c r="EP947" s="283">
        <v>0.41052632</v>
      </c>
      <c r="EQ947" s="283">
        <v>0.14086957</v>
      </c>
      <c r="ER947" s="165">
        <v>-5.0897702459938798E-2</v>
      </c>
      <c r="ES947" s="166">
        <v>5.8235305551841297</v>
      </c>
      <c r="ET947" s="166">
        <v>3.34</v>
      </c>
      <c r="EU947" s="166">
        <v>3.8725711245025498</v>
      </c>
      <c r="EV947" s="166">
        <v>3.7663171430868099</v>
      </c>
      <c r="EW947" s="166">
        <v>3.5489311000592001</v>
      </c>
      <c r="EX947" s="289">
        <v>0.39477194473147298</v>
      </c>
    </row>
    <row r="948" spans="1:155" ht="13" customHeight="1">
      <c r="A948" s="160" t="s">
        <v>19</v>
      </c>
      <c r="C948" s="160">
        <v>24978</v>
      </c>
      <c r="D948" s="160">
        <v>681870</v>
      </c>
      <c r="E948" s="160" t="s">
        <v>213</v>
      </c>
      <c r="G948" s="175"/>
      <c r="H948" s="162" t="s">
        <v>4089</v>
      </c>
      <c r="I948" s="162" t="s">
        <v>333</v>
      </c>
      <c r="J948" s="160">
        <v>26</v>
      </c>
      <c r="K948" s="161">
        <v>1</v>
      </c>
      <c r="Z948" s="163"/>
      <c r="AS948" s="283"/>
      <c r="AT948" s="283"/>
      <c r="AU948" s="283"/>
      <c r="AV948" s="283"/>
      <c r="AW948" s="283"/>
      <c r="AX948" s="283"/>
      <c r="AY948" s="363"/>
      <c r="AZ948" s="283"/>
      <c r="BA948" s="283"/>
      <c r="BB948" s="283"/>
      <c r="BC948" s="283"/>
      <c r="BD948" s="164"/>
      <c r="BE948" s="164"/>
      <c r="BF948" s="164"/>
      <c r="BG948" s="164"/>
      <c r="BH948" s="164"/>
      <c r="BI948" s="164"/>
      <c r="BJ948" s="165"/>
      <c r="BK948" s="164"/>
      <c r="BL948" s="165"/>
      <c r="BM948" s="165"/>
      <c r="BN948" s="165"/>
      <c r="BO948" s="165"/>
      <c r="BP948" s="165"/>
      <c r="BQ948" s="165"/>
      <c r="BR948" s="165"/>
      <c r="BS948" s="289"/>
      <c r="BT948" s="297">
        <v>8</v>
      </c>
      <c r="BU948" s="284">
        <v>12.2</v>
      </c>
      <c r="BV948" s="298">
        <v>1</v>
      </c>
      <c r="BW948" s="297"/>
      <c r="BX948" s="297"/>
      <c r="BY948" s="297"/>
      <c r="BZ948" s="297"/>
      <c r="CA948" s="284"/>
      <c r="CB948" s="298"/>
      <c r="CC948" s="297"/>
      <c r="CD948" s="284"/>
      <c r="CE948" s="352"/>
      <c r="CF948" s="298"/>
      <c r="CG948" s="297"/>
      <c r="CH948" s="284"/>
      <c r="CI948" s="352"/>
      <c r="CJ948" s="298"/>
      <c r="CK948" s="297"/>
      <c r="CL948" s="284"/>
      <c r="CM948" s="352"/>
      <c r="CN948" s="298"/>
      <c r="CO948" s="297"/>
      <c r="CP948" s="284"/>
      <c r="CQ948" s="352"/>
      <c r="CR948" s="298"/>
      <c r="CS948" s="297"/>
      <c r="CT948" s="284"/>
      <c r="CU948" s="352"/>
      <c r="CV948" s="352"/>
      <c r="CW948" s="298"/>
      <c r="CX948" s="297"/>
      <c r="CY948" s="284"/>
      <c r="CZ948" s="352"/>
      <c r="DA948" s="352"/>
      <c r="DB948" s="298"/>
      <c r="DC948" s="297"/>
      <c r="DD948" s="284"/>
      <c r="DE948" s="352"/>
      <c r="DF948" s="352"/>
      <c r="DG948" s="298"/>
      <c r="DH948" s="183">
        <v>1</v>
      </c>
      <c r="DI948" s="289">
        <v>0</v>
      </c>
      <c r="DJ948" s="163">
        <v>8</v>
      </c>
      <c r="DK948" s="163">
        <v>0</v>
      </c>
      <c r="DL948" s="163">
        <v>0</v>
      </c>
      <c r="DM948" s="163">
        <v>0</v>
      </c>
      <c r="DN948" s="163">
        <v>0</v>
      </c>
      <c r="DO948" s="163">
        <v>1</v>
      </c>
      <c r="DP948" s="165">
        <v>12.2</v>
      </c>
      <c r="DQ948" s="165"/>
      <c r="DR948" s="165">
        <v>12.199999809265099</v>
      </c>
      <c r="DS948" s="163">
        <v>47</v>
      </c>
      <c r="DT948" s="163">
        <v>6</v>
      </c>
      <c r="DU948" s="163">
        <v>0</v>
      </c>
      <c r="DV948" s="163">
        <v>0</v>
      </c>
      <c r="DW948" s="163">
        <v>0</v>
      </c>
      <c r="DX948" s="163">
        <v>4</v>
      </c>
      <c r="DY948" s="163">
        <v>0</v>
      </c>
      <c r="DZ948" s="163">
        <v>0</v>
      </c>
      <c r="EA948" s="163">
        <v>1</v>
      </c>
      <c r="EB948" s="163">
        <v>0</v>
      </c>
      <c r="EC948" s="163">
        <v>19</v>
      </c>
      <c r="ED948" s="165">
        <v>13.500002710443299</v>
      </c>
      <c r="EE948" s="165">
        <v>2.84210583377754</v>
      </c>
      <c r="EF948" s="165">
        <v>0</v>
      </c>
      <c r="EG948" s="165">
        <v>4.2631587506663102</v>
      </c>
      <c r="EH948" s="166">
        <v>0.78947384271598398</v>
      </c>
      <c r="EI948" s="165">
        <v>63.0659646871216</v>
      </c>
      <c r="EJ948" s="164">
        <v>0.13953488372093001</v>
      </c>
      <c r="EK948" s="164">
        <v>0.25</v>
      </c>
      <c r="EL948" s="283">
        <v>0.20833333300000001</v>
      </c>
      <c r="EM948" s="283">
        <v>0.25</v>
      </c>
      <c r="EN948" s="283">
        <v>0.54166666600000002</v>
      </c>
      <c r="EO948" s="283">
        <v>0</v>
      </c>
      <c r="EP948" s="283">
        <v>0.33333332999999998</v>
      </c>
      <c r="EQ948" s="283">
        <v>0.13131313</v>
      </c>
      <c r="ER948" s="165">
        <v>0.16716135434578699</v>
      </c>
      <c r="ES948" s="166">
        <v>0</v>
      </c>
      <c r="ET948" s="166">
        <v>1.67</v>
      </c>
      <c r="EU948" s="166">
        <v>1.1140566419035201</v>
      </c>
      <c r="EV948" s="166">
        <v>2.66595436163013</v>
      </c>
      <c r="EW948" s="166">
        <v>2.1496938872790099</v>
      </c>
      <c r="EX948" s="289">
        <v>0.39384520053863498</v>
      </c>
    </row>
    <row r="949" spans="1:155" ht="13" customHeight="1">
      <c r="A949" s="160" t="s">
        <v>19</v>
      </c>
      <c r="C949" s="160">
        <v>19330</v>
      </c>
      <c r="D949" s="160">
        <v>670036</v>
      </c>
      <c r="E949" s="160" t="s">
        <v>3331</v>
      </c>
      <c r="G949" s="175"/>
      <c r="H949" s="162" t="s">
        <v>2888</v>
      </c>
      <c r="I949" s="162" t="s">
        <v>531</v>
      </c>
      <c r="J949" s="160">
        <v>31</v>
      </c>
      <c r="K949" s="161">
        <v>1</v>
      </c>
      <c r="M949" s="184" t="s">
        <v>837</v>
      </c>
      <c r="Z949" s="163"/>
      <c r="AS949" s="283"/>
      <c r="AT949" s="283"/>
      <c r="AU949" s="283"/>
      <c r="AV949" s="283"/>
      <c r="AW949" s="283"/>
      <c r="AX949" s="283"/>
      <c r="AY949" s="363"/>
      <c r="AZ949" s="283"/>
      <c r="BA949" s="283"/>
      <c r="BB949" s="283"/>
      <c r="BC949" s="283"/>
      <c r="BD949" s="164"/>
      <c r="BE949" s="164"/>
      <c r="BF949" s="164"/>
      <c r="BG949" s="164"/>
      <c r="BH949" s="164"/>
      <c r="BI949" s="164"/>
      <c r="BJ949" s="165"/>
      <c r="BK949" s="164"/>
      <c r="BL949" s="165"/>
      <c r="BM949" s="165"/>
      <c r="BN949" s="165"/>
      <c r="BO949" s="165"/>
      <c r="BP949" s="165"/>
      <c r="BQ949" s="165"/>
      <c r="BR949" s="165"/>
      <c r="BS949" s="289"/>
      <c r="BT949" s="297">
        <v>19</v>
      </c>
      <c r="BU949" s="284">
        <v>23.2</v>
      </c>
      <c r="BV949" s="298">
        <v>-1</v>
      </c>
      <c r="BW949" s="297"/>
      <c r="BX949" s="297"/>
      <c r="BY949" s="297"/>
      <c r="BZ949" s="297"/>
      <c r="CA949" s="284"/>
      <c r="CB949" s="298"/>
      <c r="CC949" s="297"/>
      <c r="CD949" s="284"/>
      <c r="CE949" s="352"/>
      <c r="CF949" s="298"/>
      <c r="CG949" s="297"/>
      <c r="CH949" s="284"/>
      <c r="CI949" s="352"/>
      <c r="CJ949" s="298"/>
      <c r="CK949" s="297"/>
      <c r="CL949" s="284"/>
      <c r="CM949" s="352"/>
      <c r="CN949" s="298"/>
      <c r="CO949" s="297"/>
      <c r="CP949" s="284"/>
      <c r="CQ949" s="352"/>
      <c r="CR949" s="298"/>
      <c r="CS949" s="297"/>
      <c r="CT949" s="284"/>
      <c r="CU949" s="352"/>
      <c r="CV949" s="352"/>
      <c r="CW949" s="298"/>
      <c r="CX949" s="297"/>
      <c r="CY949" s="284"/>
      <c r="CZ949" s="352"/>
      <c r="DA949" s="352"/>
      <c r="DB949" s="298"/>
      <c r="DC949" s="297"/>
      <c r="DD949" s="284"/>
      <c r="DE949" s="352"/>
      <c r="DF949" s="352"/>
      <c r="DG949" s="298"/>
      <c r="DH949" s="297">
        <v>-1</v>
      </c>
      <c r="DI949" s="289">
        <v>0</v>
      </c>
      <c r="DJ949" s="163">
        <v>19</v>
      </c>
      <c r="DK949" s="163">
        <v>0</v>
      </c>
      <c r="DL949" s="163">
        <v>0</v>
      </c>
      <c r="DM949" s="163">
        <v>6</v>
      </c>
      <c r="DN949" s="163">
        <v>1</v>
      </c>
      <c r="DO949" s="163">
        <v>0</v>
      </c>
      <c r="DP949" s="165">
        <v>23.2</v>
      </c>
      <c r="DQ949" s="165"/>
      <c r="DR949" s="165">
        <v>23.2000007629394</v>
      </c>
      <c r="DS949" s="163">
        <v>100</v>
      </c>
      <c r="DT949" s="163">
        <v>21</v>
      </c>
      <c r="DU949" s="163">
        <v>18</v>
      </c>
      <c r="DV949" s="163">
        <v>15</v>
      </c>
      <c r="DW949" s="163">
        <v>2</v>
      </c>
      <c r="DX949" s="163">
        <v>8</v>
      </c>
      <c r="DY949" s="163">
        <v>1</v>
      </c>
      <c r="DZ949" s="163">
        <v>1</v>
      </c>
      <c r="EA949" s="163">
        <v>0</v>
      </c>
      <c r="EB949" s="163">
        <v>0</v>
      </c>
      <c r="EC949" s="163">
        <v>24</v>
      </c>
      <c r="ED949" s="165">
        <v>9.1267622796538408</v>
      </c>
      <c r="EE949" s="165">
        <v>3.0422540932179398</v>
      </c>
      <c r="EF949" s="165">
        <v>0.76056352330448695</v>
      </c>
      <c r="EG949" s="165">
        <v>7.98591699469711</v>
      </c>
      <c r="EH949" s="166">
        <v>1.22535234310167</v>
      </c>
      <c r="EI949" s="165">
        <v>97.412978891247505</v>
      </c>
      <c r="EJ949" s="164">
        <v>0.23076923076923</v>
      </c>
      <c r="EK949" s="164">
        <v>0.29230769230769199</v>
      </c>
      <c r="EL949" s="283">
        <v>0.25757575700000002</v>
      </c>
      <c r="EM949" s="283">
        <v>0.212121212</v>
      </c>
      <c r="EN949" s="283">
        <v>0.53030303000000001</v>
      </c>
      <c r="EO949" s="283">
        <v>5.9701490000000003E-2</v>
      </c>
      <c r="EP949" s="283">
        <v>0.34328357999999998</v>
      </c>
      <c r="EQ949" s="283">
        <v>0.12403101</v>
      </c>
      <c r="ER949" s="165">
        <v>-0.12531667272595201</v>
      </c>
      <c r="ES949" s="166">
        <v>5.7042264247836503</v>
      </c>
      <c r="ET949" s="166">
        <v>3.72</v>
      </c>
      <c r="EU949" s="166">
        <v>3.3779562783274399</v>
      </c>
      <c r="EV949" s="166">
        <v>4.5155768095195699</v>
      </c>
      <c r="EW949" s="166">
        <v>3.8984193748748699</v>
      </c>
      <c r="EX949" s="289">
        <v>0.39103082648944099</v>
      </c>
    </row>
    <row r="950" spans="1:155" ht="13" customHeight="1">
      <c r="A950" s="160" t="s">
        <v>19</v>
      </c>
      <c r="C950" s="160">
        <v>25420</v>
      </c>
      <c r="D950" s="160">
        <v>666171</v>
      </c>
      <c r="E950" s="160" t="s">
        <v>18</v>
      </c>
      <c r="G950" s="175"/>
      <c r="H950" s="162" t="s">
        <v>4003</v>
      </c>
      <c r="I950" s="162" t="s">
        <v>549</v>
      </c>
      <c r="J950" s="160">
        <v>26</v>
      </c>
      <c r="K950" s="161">
        <v>1</v>
      </c>
      <c r="Z950" s="163"/>
      <c r="AS950" s="283"/>
      <c r="AT950" s="283"/>
      <c r="AU950" s="283"/>
      <c r="AV950" s="283"/>
      <c r="AW950" s="283"/>
      <c r="AX950" s="283"/>
      <c r="AY950" s="363"/>
      <c r="AZ950" s="283"/>
      <c r="BA950" s="283"/>
      <c r="BB950" s="283"/>
      <c r="BC950" s="283"/>
      <c r="BD950" s="164"/>
      <c r="BE950" s="164"/>
      <c r="BF950" s="164"/>
      <c r="BG950" s="164"/>
      <c r="BH950" s="164"/>
      <c r="BI950" s="164"/>
      <c r="BJ950" s="165"/>
      <c r="BK950" s="164"/>
      <c r="BL950" s="165"/>
      <c r="BM950" s="165"/>
      <c r="BN950" s="165"/>
      <c r="BO950" s="165"/>
      <c r="BP950" s="165"/>
      <c r="BQ950" s="165"/>
      <c r="BR950" s="165"/>
      <c r="BS950" s="289"/>
      <c r="BT950" s="297">
        <v>12</v>
      </c>
      <c r="BU950" s="284">
        <v>17</v>
      </c>
      <c r="BV950" s="298">
        <v>0</v>
      </c>
      <c r="BW950" s="297"/>
      <c r="BX950" s="297"/>
      <c r="BY950" s="297"/>
      <c r="BZ950" s="297"/>
      <c r="CA950" s="284"/>
      <c r="CB950" s="298"/>
      <c r="CC950" s="297"/>
      <c r="CD950" s="284"/>
      <c r="CE950" s="352"/>
      <c r="CF950" s="298"/>
      <c r="CG950" s="297"/>
      <c r="CH950" s="284"/>
      <c r="CI950" s="352"/>
      <c r="CJ950" s="298"/>
      <c r="CK950" s="297"/>
      <c r="CL950" s="284"/>
      <c r="CM950" s="352"/>
      <c r="CN950" s="298"/>
      <c r="CO950" s="297"/>
      <c r="CP950" s="284"/>
      <c r="CQ950" s="352"/>
      <c r="CR950" s="298"/>
      <c r="CS950" s="297"/>
      <c r="CT950" s="284"/>
      <c r="CU950" s="352"/>
      <c r="CV950" s="352"/>
      <c r="CW950" s="298"/>
      <c r="CX950" s="297"/>
      <c r="CY950" s="284"/>
      <c r="CZ950" s="352"/>
      <c r="DA950" s="352"/>
      <c r="DB950" s="298"/>
      <c r="DC950" s="297"/>
      <c r="DD950" s="284"/>
      <c r="DE950" s="352"/>
      <c r="DF950" s="352"/>
      <c r="DG950" s="298"/>
      <c r="DH950" s="183">
        <v>0</v>
      </c>
      <c r="DI950" s="289">
        <v>0</v>
      </c>
      <c r="DJ950" s="163">
        <v>12</v>
      </c>
      <c r="DK950" s="163">
        <v>0</v>
      </c>
      <c r="DL950" s="163">
        <v>0</v>
      </c>
      <c r="DM950" s="163">
        <v>0</v>
      </c>
      <c r="DN950" s="163">
        <v>0</v>
      </c>
      <c r="DO950" s="163">
        <v>0</v>
      </c>
      <c r="DP950" s="165">
        <v>17</v>
      </c>
      <c r="DQ950" s="165"/>
      <c r="DR950" s="165">
        <v>17</v>
      </c>
      <c r="DS950" s="163">
        <v>64</v>
      </c>
      <c r="DT950" s="163">
        <v>7</v>
      </c>
      <c r="DU950" s="163">
        <v>4</v>
      </c>
      <c r="DV950" s="163">
        <v>4</v>
      </c>
      <c r="DW950" s="163">
        <v>0</v>
      </c>
      <c r="DX950" s="163">
        <v>6</v>
      </c>
      <c r="DY950" s="163">
        <v>1</v>
      </c>
      <c r="DZ950" s="163">
        <v>2</v>
      </c>
      <c r="EA950" s="163">
        <v>0</v>
      </c>
      <c r="EB950" s="163">
        <v>0</v>
      </c>
      <c r="EC950" s="163">
        <v>18</v>
      </c>
      <c r="ED950" s="165">
        <v>9.5294128338772008</v>
      </c>
      <c r="EE950" s="165">
        <v>3.1764709446257302</v>
      </c>
      <c r="EF950" s="165">
        <v>0</v>
      </c>
      <c r="EG950" s="165">
        <v>3.70588276873002</v>
      </c>
      <c r="EH950" s="166">
        <v>0.76470596815063996</v>
      </c>
      <c r="EI950" s="165">
        <v>61.087419207591402</v>
      </c>
      <c r="EJ950" s="164">
        <v>0.125</v>
      </c>
      <c r="EK950" s="164">
        <v>0.18421052631578899</v>
      </c>
      <c r="EL950" s="283">
        <v>0.39473684199999998</v>
      </c>
      <c r="EM950" s="283">
        <v>0.105263157</v>
      </c>
      <c r="EN950" s="283">
        <v>0.5</v>
      </c>
      <c r="EO950" s="283">
        <v>0</v>
      </c>
      <c r="EP950" s="283">
        <v>0.26315789000000001</v>
      </c>
      <c r="EQ950" s="283">
        <v>0.13461538000000001</v>
      </c>
      <c r="ER950" s="165">
        <v>-0.42988399688701001</v>
      </c>
      <c r="ES950" s="166">
        <v>2.1176472964171502</v>
      </c>
      <c r="ET950" s="166">
        <v>1.6</v>
      </c>
      <c r="EU950" s="166">
        <v>2.4608062008260299</v>
      </c>
      <c r="EV950" s="166">
        <v>4.1508062828700796</v>
      </c>
      <c r="EW950" s="166">
        <v>3.3660169811248699</v>
      </c>
      <c r="EX950" s="289">
        <v>0.38622376322746199</v>
      </c>
    </row>
    <row r="951" spans="1:155" ht="13" customHeight="1">
      <c r="A951" s="160" t="s">
        <v>19</v>
      </c>
      <c r="C951" s="160">
        <v>20045</v>
      </c>
      <c r="D951" s="160">
        <v>674944</v>
      </c>
      <c r="E951" s="160" t="s">
        <v>239</v>
      </c>
      <c r="G951" s="175"/>
      <c r="H951" s="162" t="s">
        <v>2413</v>
      </c>
      <c r="I951" s="162" t="s">
        <v>104</v>
      </c>
      <c r="J951" s="161">
        <v>28</v>
      </c>
      <c r="K951" s="161">
        <v>1</v>
      </c>
      <c r="M951" s="184" t="s">
        <v>46</v>
      </c>
      <c r="Z951" s="163"/>
      <c r="AS951" s="283"/>
      <c r="AT951" s="283"/>
      <c r="AU951" s="283"/>
      <c r="AV951" s="283"/>
      <c r="AW951" s="283"/>
      <c r="AX951" s="283"/>
      <c r="AY951" s="363"/>
      <c r="AZ951" s="283"/>
      <c r="BA951" s="283"/>
      <c r="BB951" s="283"/>
      <c r="BC951" s="283"/>
      <c r="BD951" s="164"/>
      <c r="BE951" s="164"/>
      <c r="BF951" s="164"/>
      <c r="BG951" s="164"/>
      <c r="BH951" s="164"/>
      <c r="BI951" s="164"/>
      <c r="BJ951" s="165"/>
      <c r="BK951" s="164"/>
      <c r="BL951" s="165"/>
      <c r="BM951" s="165"/>
      <c r="BN951" s="165"/>
      <c r="BO951" s="165"/>
      <c r="BP951" s="165"/>
      <c r="BQ951" s="165"/>
      <c r="BR951" s="165"/>
      <c r="BS951" s="289"/>
      <c r="BT951" s="297">
        <v>17</v>
      </c>
      <c r="BU951" s="284">
        <v>21</v>
      </c>
      <c r="BV951" s="298">
        <v>0</v>
      </c>
      <c r="BW951" s="297"/>
      <c r="BX951" s="297"/>
      <c r="BY951" s="297"/>
      <c r="BZ951" s="297"/>
      <c r="CA951" s="284"/>
      <c r="CB951" s="298"/>
      <c r="CC951" s="297"/>
      <c r="CD951" s="284"/>
      <c r="CE951" s="352"/>
      <c r="CF951" s="298"/>
      <c r="CG951" s="297"/>
      <c r="CH951" s="284"/>
      <c r="CI951" s="352"/>
      <c r="CJ951" s="298"/>
      <c r="CK951" s="297"/>
      <c r="CL951" s="284"/>
      <c r="CM951" s="352"/>
      <c r="CN951" s="298"/>
      <c r="CO951" s="297"/>
      <c r="CP951" s="284"/>
      <c r="CQ951" s="352"/>
      <c r="CR951" s="298"/>
      <c r="CS951" s="297"/>
      <c r="CT951" s="284"/>
      <c r="CU951" s="352"/>
      <c r="CV951" s="352"/>
      <c r="CW951" s="298"/>
      <c r="CX951" s="297"/>
      <c r="CY951" s="284"/>
      <c r="CZ951" s="352"/>
      <c r="DA951" s="352"/>
      <c r="DB951" s="298"/>
      <c r="DC951" s="297"/>
      <c r="DD951" s="284"/>
      <c r="DE951" s="352"/>
      <c r="DF951" s="352"/>
      <c r="DG951" s="298"/>
      <c r="DH951" s="297">
        <v>0</v>
      </c>
      <c r="DI951" s="289">
        <v>0</v>
      </c>
      <c r="DJ951" s="163">
        <v>17</v>
      </c>
      <c r="DK951" s="163">
        <v>0</v>
      </c>
      <c r="DL951" s="163">
        <v>0</v>
      </c>
      <c r="DM951" s="163">
        <v>3</v>
      </c>
      <c r="DN951" s="163">
        <v>0</v>
      </c>
      <c r="DO951" s="163">
        <v>0</v>
      </c>
      <c r="DP951" s="165">
        <v>21</v>
      </c>
      <c r="DQ951" s="165"/>
      <c r="DR951" s="165">
        <v>21</v>
      </c>
      <c r="DS951" s="163">
        <v>73</v>
      </c>
      <c r="DT951" s="163">
        <v>9</v>
      </c>
      <c r="DU951" s="163">
        <v>2</v>
      </c>
      <c r="DV951" s="163">
        <v>2</v>
      </c>
      <c r="DW951" s="163">
        <v>0</v>
      </c>
      <c r="DX951" s="163">
        <v>2</v>
      </c>
      <c r="DY951" s="163">
        <v>0</v>
      </c>
      <c r="DZ951" s="163">
        <v>2</v>
      </c>
      <c r="EA951" s="163">
        <v>0</v>
      </c>
      <c r="EB951" s="163">
        <v>0</v>
      </c>
      <c r="EC951" s="163">
        <v>12</v>
      </c>
      <c r="ED951" s="165">
        <v>5.1428585441748798</v>
      </c>
      <c r="EE951" s="165">
        <v>0.85714309069581396</v>
      </c>
      <c r="EF951" s="165">
        <v>0</v>
      </c>
      <c r="EG951" s="165">
        <v>3.8571439081311598</v>
      </c>
      <c r="EH951" s="166">
        <v>0.52380966653633099</v>
      </c>
      <c r="EI951" s="165">
        <v>41.843770046777202</v>
      </c>
      <c r="EJ951" s="164">
        <v>0.13043478260869501</v>
      </c>
      <c r="EK951" s="164">
        <v>0.157894736842105</v>
      </c>
      <c r="EL951" s="283">
        <v>0.63157894699999995</v>
      </c>
      <c r="EM951" s="283">
        <v>8.7719298000000001E-2</v>
      </c>
      <c r="EN951" s="283">
        <v>0.28070175400000003</v>
      </c>
      <c r="EO951" s="283">
        <v>1.7543860000000001E-2</v>
      </c>
      <c r="EP951" s="283">
        <v>0.31578947000000002</v>
      </c>
      <c r="EQ951" s="283">
        <v>8.6419750000000004E-2</v>
      </c>
      <c r="ER951" s="165">
        <v>0.32255443620753399</v>
      </c>
      <c r="ES951" s="166">
        <v>0.85714309069581396</v>
      </c>
      <c r="ET951" s="166">
        <v>2.0499999999999998</v>
      </c>
      <c r="EU951" s="166">
        <v>2.5952599058345398</v>
      </c>
      <c r="EV951" s="166">
        <v>3.7473403469226598</v>
      </c>
      <c r="EW951" s="166">
        <v>3.2363106872441998</v>
      </c>
      <c r="EX951" s="289">
        <v>0.38600763678550698</v>
      </c>
    </row>
    <row r="952" spans="1:155" ht="13" customHeight="1">
      <c r="A952" s="160" t="s">
        <v>19</v>
      </c>
      <c r="B952" s="160">
        <v>11332</v>
      </c>
      <c r="C952" s="160">
        <v>23221</v>
      </c>
      <c r="D952" s="160">
        <v>675627</v>
      </c>
      <c r="E952" s="160" t="s">
        <v>15</v>
      </c>
      <c r="G952" s="175"/>
      <c r="H952" s="162" t="s">
        <v>3023</v>
      </c>
      <c r="I952" s="162" t="s">
        <v>596</v>
      </c>
      <c r="J952" s="160">
        <v>27</v>
      </c>
      <c r="K952" s="161">
        <v>1</v>
      </c>
      <c r="M952" s="184" t="s">
        <v>837</v>
      </c>
      <c r="Z952" s="163"/>
      <c r="AS952" s="283"/>
      <c r="AT952" s="283"/>
      <c r="AU952" s="283"/>
      <c r="AV952" s="283"/>
      <c r="AW952" s="283"/>
      <c r="AX952" s="283"/>
      <c r="AY952" s="363"/>
      <c r="AZ952" s="283"/>
      <c r="BA952" s="283"/>
      <c r="BB952" s="283"/>
      <c r="BC952" s="283"/>
      <c r="BD952" s="164"/>
      <c r="BE952" s="164"/>
      <c r="BF952" s="164"/>
      <c r="BG952" s="164"/>
      <c r="BH952" s="164"/>
      <c r="BI952" s="164"/>
      <c r="BJ952" s="165"/>
      <c r="BK952" s="164"/>
      <c r="BL952" s="165"/>
      <c r="BM952" s="165"/>
      <c r="BN952" s="165"/>
      <c r="BO952" s="165"/>
      <c r="BP952" s="165"/>
      <c r="BQ952" s="165"/>
      <c r="BR952" s="165"/>
      <c r="BS952" s="289"/>
      <c r="BT952" s="297">
        <v>39</v>
      </c>
      <c r="BU952" s="284">
        <v>51</v>
      </c>
      <c r="BV952" s="298">
        <v>1</v>
      </c>
      <c r="BW952" s="297"/>
      <c r="BX952" s="297"/>
      <c r="BY952" s="297"/>
      <c r="BZ952" s="297"/>
      <c r="CA952" s="284"/>
      <c r="CB952" s="298"/>
      <c r="CC952" s="297"/>
      <c r="CD952" s="284"/>
      <c r="CE952" s="352"/>
      <c r="CF952" s="298"/>
      <c r="CG952" s="297"/>
      <c r="CH952" s="284"/>
      <c r="CI952" s="352"/>
      <c r="CJ952" s="298"/>
      <c r="CK952" s="297"/>
      <c r="CL952" s="284"/>
      <c r="CM952" s="352"/>
      <c r="CN952" s="298"/>
      <c r="CO952" s="297"/>
      <c r="CP952" s="284"/>
      <c r="CQ952" s="352"/>
      <c r="CR952" s="298"/>
      <c r="CS952" s="297"/>
      <c r="CT952" s="284"/>
      <c r="CU952" s="352"/>
      <c r="CV952" s="352"/>
      <c r="CW952" s="298"/>
      <c r="CX952" s="297"/>
      <c r="CY952" s="284"/>
      <c r="CZ952" s="352"/>
      <c r="DA952" s="352"/>
      <c r="DB952" s="298"/>
      <c r="DC952" s="297"/>
      <c r="DD952" s="284"/>
      <c r="DE952" s="352"/>
      <c r="DF952" s="352"/>
      <c r="DG952" s="298"/>
      <c r="DH952" s="297">
        <v>1</v>
      </c>
      <c r="DI952" s="289">
        <v>0</v>
      </c>
      <c r="DJ952" s="163">
        <v>39</v>
      </c>
      <c r="DK952" s="163">
        <v>2</v>
      </c>
      <c r="DL952" s="163">
        <v>0</v>
      </c>
      <c r="DM952" s="163">
        <v>4</v>
      </c>
      <c r="DN952" s="163">
        <v>4</v>
      </c>
      <c r="DO952" s="163">
        <v>0</v>
      </c>
      <c r="DP952" s="165">
        <v>51</v>
      </c>
      <c r="DQ952" s="165">
        <v>3</v>
      </c>
      <c r="DR952" s="165">
        <v>48</v>
      </c>
      <c r="DS952" s="163">
        <v>216</v>
      </c>
      <c r="DT952" s="163">
        <v>46</v>
      </c>
      <c r="DU952" s="163">
        <v>31</v>
      </c>
      <c r="DV952" s="163">
        <v>29</v>
      </c>
      <c r="DW952" s="163">
        <v>6</v>
      </c>
      <c r="DX952" s="163">
        <v>16</v>
      </c>
      <c r="DY952" s="163">
        <v>0</v>
      </c>
      <c r="DZ952" s="163">
        <v>6</v>
      </c>
      <c r="EA952" s="163">
        <v>2</v>
      </c>
      <c r="EB952" s="163">
        <v>0</v>
      </c>
      <c r="EC952" s="163">
        <v>54</v>
      </c>
      <c r="ED952" s="165">
        <v>9.5294124774867299</v>
      </c>
      <c r="EE952" s="165">
        <v>2.8235296229590299</v>
      </c>
      <c r="EF952" s="165">
        <v>1.0588236086096301</v>
      </c>
      <c r="EG952" s="165">
        <v>8.1176476660072208</v>
      </c>
      <c r="EH952" s="166">
        <v>1.21568636544069</v>
      </c>
      <c r="EI952" s="165">
        <v>94.394429689103404</v>
      </c>
      <c r="EJ952" s="164">
        <v>0.23711340206185499</v>
      </c>
      <c r="EK952" s="164">
        <v>0.29850746268656703</v>
      </c>
      <c r="EL952" s="283">
        <v>0.45323741000000001</v>
      </c>
      <c r="EM952" s="283">
        <v>0.201438848</v>
      </c>
      <c r="EN952" s="283">
        <v>0.34532374100000002</v>
      </c>
      <c r="EO952" s="283">
        <v>9.2857140000000005E-2</v>
      </c>
      <c r="EP952" s="283">
        <v>0.33571429000000003</v>
      </c>
      <c r="EQ952" s="283">
        <v>0.11245466</v>
      </c>
      <c r="ER952" s="165">
        <v>7.4635392591015495E-2</v>
      </c>
      <c r="ES952" s="166">
        <v>5.11764744161324</v>
      </c>
      <c r="ET952" s="166">
        <v>3.62</v>
      </c>
      <c r="EU952" s="166">
        <v>3.87257103870484</v>
      </c>
      <c r="EV952" s="166">
        <v>3.7663170702039199</v>
      </c>
      <c r="EW952" s="166">
        <v>3.3827534462934401</v>
      </c>
      <c r="EX952" s="289">
        <v>0.36186640895903099</v>
      </c>
    </row>
    <row r="953" spans="1:155" ht="13" customHeight="1">
      <c r="A953" s="160" t="s">
        <v>19</v>
      </c>
      <c r="C953" s="160">
        <v>24763</v>
      </c>
      <c r="D953" s="160">
        <v>681517</v>
      </c>
      <c r="E953" s="160" t="s">
        <v>276</v>
      </c>
      <c r="G953" s="175"/>
      <c r="H953" s="162" t="s">
        <v>3481</v>
      </c>
      <c r="I953" s="162" t="s">
        <v>547</v>
      </c>
      <c r="J953" s="160">
        <v>27</v>
      </c>
      <c r="K953" s="161">
        <v>1</v>
      </c>
      <c r="Z953" s="163"/>
      <c r="AS953" s="283"/>
      <c r="AT953" s="283"/>
      <c r="AU953" s="283"/>
      <c r="AV953" s="283"/>
      <c r="AW953" s="283"/>
      <c r="AX953" s="283"/>
      <c r="AY953" s="363"/>
      <c r="AZ953" s="283"/>
      <c r="BA953" s="283"/>
      <c r="BB953" s="283"/>
      <c r="BC953" s="283"/>
      <c r="BD953" s="164"/>
      <c r="BE953" s="164"/>
      <c r="BF953" s="164"/>
      <c r="BG953" s="164"/>
      <c r="BH953" s="164"/>
      <c r="BI953" s="164"/>
      <c r="BJ953" s="165"/>
      <c r="BK953" s="164"/>
      <c r="BL953" s="165"/>
      <c r="BM953" s="165"/>
      <c r="BN953" s="165"/>
      <c r="BO953" s="165"/>
      <c r="BP953" s="165"/>
      <c r="BQ953" s="165"/>
      <c r="BR953" s="165"/>
      <c r="BS953" s="289"/>
      <c r="BT953" s="297">
        <v>33</v>
      </c>
      <c r="BU953" s="284">
        <v>48.2</v>
      </c>
      <c r="BV953" s="298">
        <v>0</v>
      </c>
      <c r="BW953" s="297"/>
      <c r="BX953" s="297"/>
      <c r="BY953" s="297"/>
      <c r="BZ953" s="297"/>
      <c r="CA953" s="284"/>
      <c r="CB953" s="298"/>
      <c r="CC953" s="297"/>
      <c r="CD953" s="284"/>
      <c r="CE953" s="352"/>
      <c r="CF953" s="298"/>
      <c r="CG953" s="297"/>
      <c r="CH953" s="284"/>
      <c r="CI953" s="352"/>
      <c r="CJ953" s="298"/>
      <c r="CK953" s="297"/>
      <c r="CL953" s="284"/>
      <c r="CM953" s="352"/>
      <c r="CN953" s="298"/>
      <c r="CO953" s="297"/>
      <c r="CP953" s="284"/>
      <c r="CQ953" s="352"/>
      <c r="CR953" s="298"/>
      <c r="CS953" s="297"/>
      <c r="CT953" s="284"/>
      <c r="CU953" s="352"/>
      <c r="CV953" s="352"/>
      <c r="CW953" s="298"/>
      <c r="CX953" s="297"/>
      <c r="CY953" s="284"/>
      <c r="CZ953" s="352"/>
      <c r="DA953" s="352"/>
      <c r="DB953" s="298"/>
      <c r="DC953" s="297"/>
      <c r="DD953" s="284"/>
      <c r="DE953" s="352"/>
      <c r="DF953" s="352"/>
      <c r="DG953" s="298"/>
      <c r="DH953" s="297">
        <v>0</v>
      </c>
      <c r="DI953" s="289">
        <v>0</v>
      </c>
      <c r="DJ953" s="163">
        <v>33</v>
      </c>
      <c r="DK953" s="163">
        <v>0</v>
      </c>
      <c r="DL953" s="163">
        <v>0</v>
      </c>
      <c r="DM953" s="163">
        <v>1</v>
      </c>
      <c r="DN953" s="163">
        <v>1</v>
      </c>
      <c r="DO953" s="163">
        <v>1</v>
      </c>
      <c r="DP953" s="165">
        <v>48.2</v>
      </c>
      <c r="DQ953" s="165"/>
      <c r="DR953" s="165">
        <v>48.200000762939403</v>
      </c>
      <c r="DS953" s="163">
        <v>191</v>
      </c>
      <c r="DT953" s="163">
        <v>40</v>
      </c>
      <c r="DU953" s="163">
        <v>23</v>
      </c>
      <c r="DV953" s="163">
        <v>22</v>
      </c>
      <c r="DW953" s="163">
        <v>4</v>
      </c>
      <c r="DX953" s="163">
        <v>10</v>
      </c>
      <c r="DY953" s="163">
        <v>0</v>
      </c>
      <c r="DZ953" s="163">
        <v>1</v>
      </c>
      <c r="EA953" s="163">
        <v>3</v>
      </c>
      <c r="EB953" s="163">
        <v>0</v>
      </c>
      <c r="EC953" s="163">
        <v>33</v>
      </c>
      <c r="ED953" s="165">
        <v>6.1027410016498296</v>
      </c>
      <c r="EE953" s="165">
        <v>1.8493154550454001</v>
      </c>
      <c r="EF953" s="165">
        <v>0.73972618201816098</v>
      </c>
      <c r="EG953" s="165">
        <v>7.39726182018161</v>
      </c>
      <c r="EH953" s="166">
        <v>1.0273974750252199</v>
      </c>
      <c r="EI953" s="165">
        <v>79.774357495466901</v>
      </c>
      <c r="EJ953" s="164">
        <v>0.22222222222222199</v>
      </c>
      <c r="EK953" s="164">
        <v>0.251748251748251</v>
      </c>
      <c r="EL953" s="283">
        <v>0.41095890400000001</v>
      </c>
      <c r="EM953" s="283">
        <v>0.16438356100000001</v>
      </c>
      <c r="EN953" s="283">
        <v>0.424657534</v>
      </c>
      <c r="EO953" s="283">
        <v>6.1224489999999999E-2</v>
      </c>
      <c r="EP953" s="283">
        <v>0.43537415000000002</v>
      </c>
      <c r="EQ953" s="283">
        <v>0.11223022000000001</v>
      </c>
      <c r="ER953" s="165">
        <v>-0.40445956000241901</v>
      </c>
      <c r="ES953" s="166">
        <v>4.0684940010998796</v>
      </c>
      <c r="ET953" s="166">
        <v>4.37</v>
      </c>
      <c r="EU953" s="166">
        <v>3.5570996734746698</v>
      </c>
      <c r="EV953" s="166">
        <v>4.4149872572164401</v>
      </c>
      <c r="EW953" s="166">
        <v>4.1251730380528198</v>
      </c>
      <c r="EX953" s="289">
        <v>0.35046100616455</v>
      </c>
    </row>
    <row r="954" spans="1:155" ht="13" customHeight="1">
      <c r="A954" s="160" t="s">
        <v>19</v>
      </c>
      <c r="C954" s="160">
        <v>25582</v>
      </c>
      <c r="D954" s="160">
        <v>669620</v>
      </c>
      <c r="E954" s="160" t="s">
        <v>354</v>
      </c>
      <c r="G954" s="175"/>
      <c r="H954" s="162" t="s">
        <v>4019</v>
      </c>
      <c r="I954" s="162" t="s">
        <v>1778</v>
      </c>
      <c r="J954" s="160">
        <v>26</v>
      </c>
      <c r="K954" s="161">
        <v>1</v>
      </c>
      <c r="Z954" s="163"/>
      <c r="AS954" s="283"/>
      <c r="AT954" s="283"/>
      <c r="AU954" s="283"/>
      <c r="AV954" s="283"/>
      <c r="AW954" s="283"/>
      <c r="AX954" s="283"/>
      <c r="AY954" s="363"/>
      <c r="AZ954" s="283"/>
      <c r="BA954" s="283"/>
      <c r="BB954" s="283"/>
      <c r="BC954" s="283"/>
      <c r="BD954" s="164"/>
      <c r="BE954" s="164"/>
      <c r="BF954" s="164"/>
      <c r="BG954" s="164"/>
      <c r="BH954" s="164"/>
      <c r="BI954" s="164"/>
      <c r="BJ954" s="165"/>
      <c r="BK954" s="164"/>
      <c r="BL954" s="165"/>
      <c r="BM954" s="165"/>
      <c r="BN954" s="165"/>
      <c r="BO954" s="165"/>
      <c r="BP954" s="165"/>
      <c r="BQ954" s="165"/>
      <c r="BR954" s="165"/>
      <c r="BS954" s="289"/>
      <c r="BT954" s="297">
        <v>7</v>
      </c>
      <c r="BU954" s="284">
        <v>22.1</v>
      </c>
      <c r="BV954" s="298">
        <v>-1</v>
      </c>
      <c r="BW954" s="297"/>
      <c r="BX954" s="297"/>
      <c r="BY954" s="297"/>
      <c r="BZ954" s="297"/>
      <c r="CA954" s="284"/>
      <c r="CB954" s="298"/>
      <c r="CC954" s="297"/>
      <c r="CD954" s="284"/>
      <c r="CE954" s="352"/>
      <c r="CF954" s="298"/>
      <c r="CG954" s="297"/>
      <c r="CH954" s="284"/>
      <c r="CI954" s="352"/>
      <c r="CJ954" s="298"/>
      <c r="CK954" s="297"/>
      <c r="CL954" s="284"/>
      <c r="CM954" s="352"/>
      <c r="CN954" s="298"/>
      <c r="CO954" s="297"/>
      <c r="CP954" s="284"/>
      <c r="CQ954" s="352"/>
      <c r="CR954" s="298"/>
      <c r="CS954" s="297"/>
      <c r="CT954" s="284"/>
      <c r="CU954" s="352"/>
      <c r="CV954" s="352"/>
      <c r="CW954" s="298"/>
      <c r="CX954" s="297"/>
      <c r="CY954" s="284"/>
      <c r="CZ954" s="352"/>
      <c r="DA954" s="352"/>
      <c r="DB954" s="298"/>
      <c r="DC954" s="297"/>
      <c r="DD954" s="284"/>
      <c r="DE954" s="352"/>
      <c r="DF954" s="352"/>
      <c r="DG954" s="298"/>
      <c r="DH954" s="183">
        <v>-1</v>
      </c>
      <c r="DI954" s="289">
        <v>0</v>
      </c>
      <c r="DJ954" s="163">
        <v>7</v>
      </c>
      <c r="DK954" s="163">
        <v>4</v>
      </c>
      <c r="DL954" s="163">
        <v>0</v>
      </c>
      <c r="DM954" s="163">
        <v>1</v>
      </c>
      <c r="DN954" s="163">
        <v>1</v>
      </c>
      <c r="DO954" s="163">
        <v>0</v>
      </c>
      <c r="DP954" s="165">
        <v>22.1</v>
      </c>
      <c r="DQ954" s="165">
        <v>19</v>
      </c>
      <c r="DR954" s="165">
        <v>3.0999999046325599</v>
      </c>
      <c r="DS954" s="163">
        <v>93</v>
      </c>
      <c r="DT954" s="163">
        <v>23</v>
      </c>
      <c r="DU954" s="163">
        <v>10</v>
      </c>
      <c r="DV954" s="163">
        <v>10</v>
      </c>
      <c r="DW954" s="163">
        <v>3</v>
      </c>
      <c r="DX954" s="163">
        <v>5</v>
      </c>
      <c r="DY954" s="163">
        <v>0</v>
      </c>
      <c r="DZ954" s="163">
        <v>0</v>
      </c>
      <c r="EA954" s="163">
        <v>1</v>
      </c>
      <c r="EB954" s="163">
        <v>0</v>
      </c>
      <c r="EC954" s="163">
        <v>19</v>
      </c>
      <c r="ED954" s="165">
        <v>7.65671652689573</v>
      </c>
      <c r="EE954" s="165">
        <v>2.0149254018146601</v>
      </c>
      <c r="EF954" s="165">
        <v>1.20895524108879</v>
      </c>
      <c r="EG954" s="165">
        <v>9.2686568483474598</v>
      </c>
      <c r="EH954" s="166">
        <v>1.2537313611291201</v>
      </c>
      <c r="EI954" s="165">
        <v>100.152498372959</v>
      </c>
      <c r="EJ954" s="164">
        <v>0.26136363636363602</v>
      </c>
      <c r="EK954" s="164">
        <v>0.30303030303030298</v>
      </c>
      <c r="EL954" s="283">
        <v>0.42028985499999999</v>
      </c>
      <c r="EM954" s="283">
        <v>0.18840579700000001</v>
      </c>
      <c r="EN954" s="283">
        <v>0.391304347</v>
      </c>
      <c r="EO954" s="283">
        <v>7.2463769999999997E-2</v>
      </c>
      <c r="EP954" s="283">
        <v>0.42028986000000002</v>
      </c>
      <c r="EQ954" s="283">
        <v>0.10857143</v>
      </c>
      <c r="ER954" s="165">
        <v>-0.29313846945473199</v>
      </c>
      <c r="ES954" s="166">
        <v>4.0298508036293299</v>
      </c>
      <c r="ET954" s="166">
        <v>3.46</v>
      </c>
      <c r="EU954" s="166">
        <v>3.8831065536103</v>
      </c>
      <c r="EV954" s="166">
        <v>3.9649053386533999</v>
      </c>
      <c r="EW954" s="166">
        <v>4.02844882135589</v>
      </c>
      <c r="EX954" s="289">
        <v>0.341086436063051</v>
      </c>
      <c r="EY954" s="292"/>
    </row>
    <row r="955" spans="1:155" ht="13" customHeight="1">
      <c r="A955" s="160" t="s">
        <v>19</v>
      </c>
      <c r="C955" s="160">
        <v>33826</v>
      </c>
      <c r="D955" s="160">
        <v>673513</v>
      </c>
      <c r="E955" s="160" t="s">
        <v>2172</v>
      </c>
      <c r="G955" s="175"/>
      <c r="H955" s="162" t="s">
        <v>4039</v>
      </c>
      <c r="I955" s="162" t="s">
        <v>4038</v>
      </c>
      <c r="J955" s="160">
        <v>28</v>
      </c>
      <c r="K955" s="161">
        <v>1</v>
      </c>
      <c r="Z955" s="163"/>
      <c r="AS955" s="283"/>
      <c r="AT955" s="283"/>
      <c r="AU955" s="283"/>
      <c r="AV955" s="283"/>
      <c r="AW955" s="283"/>
      <c r="AX955" s="283"/>
      <c r="AY955" s="363"/>
      <c r="AZ955" s="283"/>
      <c r="BA955" s="283"/>
      <c r="BB955" s="283"/>
      <c r="BC955" s="283"/>
      <c r="BD955" s="164"/>
      <c r="BE955" s="164"/>
      <c r="BF955" s="164"/>
      <c r="BG955" s="164"/>
      <c r="BH955" s="164"/>
      <c r="BI955" s="164"/>
      <c r="BJ955" s="165"/>
      <c r="BK955" s="164"/>
      <c r="BL955" s="165"/>
      <c r="BM955" s="165"/>
      <c r="BN955" s="165"/>
      <c r="BO955" s="165"/>
      <c r="BP955" s="165"/>
      <c r="BQ955" s="165"/>
      <c r="BR955" s="165"/>
      <c r="BS955" s="289"/>
      <c r="BT955" s="297">
        <v>63</v>
      </c>
      <c r="BU955" s="284">
        <v>62.1</v>
      </c>
      <c r="BV955" s="298">
        <v>-2</v>
      </c>
      <c r="BW955" s="297"/>
      <c r="BX955" s="297"/>
      <c r="BY955" s="297"/>
      <c r="BZ955" s="297"/>
      <c r="CA955" s="284"/>
      <c r="CB955" s="298"/>
      <c r="CC955" s="297"/>
      <c r="CD955" s="284"/>
      <c r="CE955" s="352"/>
      <c r="CF955" s="298"/>
      <c r="CG955" s="297"/>
      <c r="CH955" s="284"/>
      <c r="CI955" s="352"/>
      <c r="CJ955" s="298"/>
      <c r="CK955" s="297"/>
      <c r="CL955" s="284"/>
      <c r="CM955" s="352"/>
      <c r="CN955" s="298"/>
      <c r="CO955" s="297"/>
      <c r="CP955" s="284"/>
      <c r="CQ955" s="352"/>
      <c r="CR955" s="298"/>
      <c r="CS955" s="297"/>
      <c r="CT955" s="284"/>
      <c r="CU955" s="352"/>
      <c r="CV955" s="352"/>
      <c r="CW955" s="298"/>
      <c r="CX955" s="297"/>
      <c r="CY955" s="284"/>
      <c r="CZ955" s="352"/>
      <c r="DA955" s="352"/>
      <c r="DB955" s="298"/>
      <c r="DC955" s="297"/>
      <c r="DD955" s="284"/>
      <c r="DE955" s="352"/>
      <c r="DF955" s="352"/>
      <c r="DG955" s="298"/>
      <c r="DH955" s="183">
        <v>-2</v>
      </c>
      <c r="DI955" s="289">
        <v>0</v>
      </c>
      <c r="DJ955" s="163">
        <v>64</v>
      </c>
      <c r="DK955" s="163">
        <v>0</v>
      </c>
      <c r="DL955" s="163">
        <v>0</v>
      </c>
      <c r="DM955" s="163">
        <v>4</v>
      </c>
      <c r="DN955" s="163">
        <v>2</v>
      </c>
      <c r="DO955" s="163">
        <v>0</v>
      </c>
      <c r="DP955" s="165">
        <v>62.2</v>
      </c>
      <c r="DQ955" s="165"/>
      <c r="DR955" s="165">
        <v>62.200000762939403</v>
      </c>
      <c r="DS955" s="163">
        <v>257</v>
      </c>
      <c r="DT955" s="163">
        <v>46</v>
      </c>
      <c r="DU955" s="163">
        <v>27</v>
      </c>
      <c r="DV955" s="163">
        <v>26</v>
      </c>
      <c r="DW955" s="163">
        <v>8</v>
      </c>
      <c r="DX955" s="163">
        <v>27</v>
      </c>
      <c r="DY955" s="163">
        <v>4</v>
      </c>
      <c r="DZ955" s="163">
        <v>0</v>
      </c>
      <c r="EA955" s="163">
        <v>8</v>
      </c>
      <c r="EB955" s="163">
        <v>0</v>
      </c>
      <c r="EC955" s="163">
        <v>69</v>
      </c>
      <c r="ED955" s="165">
        <v>9.9095766799062996</v>
      </c>
      <c r="EE955" s="165">
        <v>3.8776604399633299</v>
      </c>
      <c r="EF955" s="165">
        <v>1.1489364266558</v>
      </c>
      <c r="EG955" s="165">
        <v>6.60638445327087</v>
      </c>
      <c r="EH955" s="166">
        <v>1.16489387702602</v>
      </c>
      <c r="EI955" s="165">
        <v>90.450544068032599</v>
      </c>
      <c r="EJ955" s="164">
        <v>0.2</v>
      </c>
      <c r="EK955" s="164">
        <v>0.24836601307189499</v>
      </c>
      <c r="EL955" s="283">
        <v>0.38509316700000001</v>
      </c>
      <c r="EM955" s="283">
        <v>0.161490683</v>
      </c>
      <c r="EN955" s="283">
        <v>0.45341614899999999</v>
      </c>
      <c r="EO955" s="283">
        <v>6.8322980000000005E-2</v>
      </c>
      <c r="EP955" s="283">
        <v>0.37267081000000002</v>
      </c>
      <c r="EQ955" s="283">
        <v>0.14909781999999999</v>
      </c>
      <c r="ER955" s="165">
        <v>-1.3569771942195601</v>
      </c>
      <c r="ES955" s="166">
        <v>3.73404338663136</v>
      </c>
      <c r="ET955" s="166">
        <v>2.9</v>
      </c>
      <c r="EU955" s="166">
        <v>3.9166888003653999</v>
      </c>
      <c r="EV955" s="166">
        <v>4.0185560122178696</v>
      </c>
      <c r="EW955" s="166">
        <v>3.6292375821446399</v>
      </c>
      <c r="EX955" s="289">
        <v>0.34000739455223</v>
      </c>
    </row>
    <row r="956" spans="1:155" ht="13" customHeight="1">
      <c r="A956" s="160" t="s">
        <v>19</v>
      </c>
      <c r="C956" s="160">
        <v>12784</v>
      </c>
      <c r="D956" s="160">
        <v>572143</v>
      </c>
      <c r="E956" s="160" t="s">
        <v>3331</v>
      </c>
      <c r="G956" s="175"/>
      <c r="H956" s="168" t="s">
        <v>601</v>
      </c>
      <c r="I956" s="169" t="s">
        <v>1178</v>
      </c>
      <c r="J956" s="170">
        <v>34</v>
      </c>
      <c r="K956" s="161">
        <v>1</v>
      </c>
      <c r="M956" s="184" t="s">
        <v>837</v>
      </c>
      <c r="Z956" s="163"/>
      <c r="AS956" s="283"/>
      <c r="AT956" s="283"/>
      <c r="AU956" s="283"/>
      <c r="AV956" s="283"/>
      <c r="AW956" s="283"/>
      <c r="AX956" s="283"/>
      <c r="AY956" s="363"/>
      <c r="AZ956" s="283"/>
      <c r="BA956" s="283"/>
      <c r="BB956" s="283"/>
      <c r="BC956" s="283"/>
      <c r="BD956" s="164"/>
      <c r="BE956" s="164"/>
      <c r="BF956" s="164"/>
      <c r="BG956" s="164"/>
      <c r="BH956" s="164"/>
      <c r="BI956" s="164"/>
      <c r="BJ956" s="165"/>
      <c r="BK956" s="164"/>
      <c r="BL956" s="165"/>
      <c r="BM956" s="165"/>
      <c r="BN956" s="165"/>
      <c r="BO956" s="165"/>
      <c r="BP956" s="165"/>
      <c r="BQ956" s="165"/>
      <c r="BR956" s="165"/>
      <c r="BS956" s="289"/>
      <c r="BT956" s="297">
        <v>50</v>
      </c>
      <c r="BU956" s="284">
        <v>56.1</v>
      </c>
      <c r="BV956" s="298">
        <v>0</v>
      </c>
      <c r="BW956" s="297"/>
      <c r="BX956" s="297"/>
      <c r="BY956" s="297"/>
      <c r="BZ956" s="297"/>
      <c r="CA956" s="284"/>
      <c r="CB956" s="298"/>
      <c r="CC956" s="297"/>
      <c r="CD956" s="284"/>
      <c r="CE956" s="352"/>
      <c r="CF956" s="298"/>
      <c r="CG956" s="297"/>
      <c r="CH956" s="284"/>
      <c r="CI956" s="352"/>
      <c r="CJ956" s="298"/>
      <c r="CK956" s="297"/>
      <c r="CL956" s="284"/>
      <c r="CM956" s="352"/>
      <c r="CN956" s="298"/>
      <c r="CO956" s="297"/>
      <c r="CP956" s="284"/>
      <c r="CQ956" s="352"/>
      <c r="CR956" s="298"/>
      <c r="CS956" s="297"/>
      <c r="CT956" s="284"/>
      <c r="CU956" s="352"/>
      <c r="CV956" s="352"/>
      <c r="CW956" s="298"/>
      <c r="CX956" s="297"/>
      <c r="CY956" s="284"/>
      <c r="CZ956" s="352"/>
      <c r="DA956" s="352"/>
      <c r="DB956" s="298"/>
      <c r="DC956" s="297"/>
      <c r="DD956" s="284"/>
      <c r="DE956" s="352"/>
      <c r="DF956" s="352"/>
      <c r="DG956" s="298"/>
      <c r="DH956" s="297">
        <v>0</v>
      </c>
      <c r="DI956" s="289">
        <v>0</v>
      </c>
      <c r="DJ956" s="163">
        <v>50</v>
      </c>
      <c r="DK956" s="163">
        <v>0</v>
      </c>
      <c r="DL956" s="163">
        <v>0</v>
      </c>
      <c r="DM956" s="163">
        <v>4</v>
      </c>
      <c r="DN956" s="163">
        <v>1</v>
      </c>
      <c r="DO956" s="163">
        <v>0</v>
      </c>
      <c r="DP956" s="165">
        <v>56.1</v>
      </c>
      <c r="DQ956" s="165"/>
      <c r="DR956" s="165">
        <v>55.400001525878899</v>
      </c>
      <c r="DS956" s="163">
        <v>241</v>
      </c>
      <c r="DT956" s="163">
        <v>64</v>
      </c>
      <c r="DU956" s="163">
        <v>34</v>
      </c>
      <c r="DV956" s="163">
        <v>31</v>
      </c>
      <c r="DW956" s="163">
        <v>6</v>
      </c>
      <c r="DX956" s="163">
        <v>12</v>
      </c>
      <c r="DY956" s="163">
        <v>0</v>
      </c>
      <c r="DZ956" s="163">
        <v>2</v>
      </c>
      <c r="EA956" s="163">
        <v>3</v>
      </c>
      <c r="EB956" s="163">
        <v>1</v>
      </c>
      <c r="EC956" s="163">
        <v>46</v>
      </c>
      <c r="ED956" s="165">
        <v>7.3491138360619903</v>
      </c>
      <c r="EE956" s="165">
        <v>1.9171601311466</v>
      </c>
      <c r="EF956" s="165">
        <v>0.958580065573304</v>
      </c>
      <c r="EG956" s="165">
        <v>10.2248540327819</v>
      </c>
      <c r="EH956" s="166">
        <v>1.34911268488094</v>
      </c>
      <c r="EI956" s="165">
        <v>105.866226849735</v>
      </c>
      <c r="EJ956" s="164">
        <v>0.28193832599118901</v>
      </c>
      <c r="EK956" s="164">
        <v>0.33142857142857102</v>
      </c>
      <c r="EL956" s="283">
        <v>0.43820224699999999</v>
      </c>
      <c r="EM956" s="283">
        <v>0.196629213</v>
      </c>
      <c r="EN956" s="283">
        <v>0.36516853900000001</v>
      </c>
      <c r="EO956" s="283">
        <v>9.3922649999999996E-2</v>
      </c>
      <c r="EP956" s="283">
        <v>0.44751381000000001</v>
      </c>
      <c r="EQ956" s="283">
        <v>8.8169639999999994E-2</v>
      </c>
      <c r="ER956" s="165">
        <v>-0.48750489480746301</v>
      </c>
      <c r="ES956" s="166">
        <v>4.9526636721287298</v>
      </c>
      <c r="ET956" s="166">
        <v>4.55</v>
      </c>
      <c r="EU956" s="166">
        <v>3.6637301484475402</v>
      </c>
      <c r="EV956" s="166">
        <v>4.0238515639786998</v>
      </c>
      <c r="EW956" s="166">
        <v>3.7881306543707001</v>
      </c>
      <c r="EX956" s="289">
        <v>0.33968485519289898</v>
      </c>
    </row>
    <row r="957" spans="1:155" ht="13" customHeight="1">
      <c r="A957" s="160" t="s">
        <v>19</v>
      </c>
      <c r="C957" s="160">
        <v>3237</v>
      </c>
      <c r="D957" s="160">
        <v>519008</v>
      </c>
      <c r="E957" s="160" t="s">
        <v>354</v>
      </c>
      <c r="G957" s="175"/>
      <c r="H957" s="162" t="s">
        <v>773</v>
      </c>
      <c r="I957" s="162" t="s">
        <v>1802</v>
      </c>
      <c r="J957" s="161">
        <v>35</v>
      </c>
      <c r="K957" s="161">
        <v>1</v>
      </c>
      <c r="M957" s="184" t="s">
        <v>46</v>
      </c>
      <c r="Z957" s="163"/>
      <c r="AS957" s="283"/>
      <c r="AT957" s="283"/>
      <c r="AU957" s="283"/>
      <c r="AV957" s="283"/>
      <c r="AW957" s="283"/>
      <c r="AX957" s="283"/>
      <c r="AY957" s="363"/>
      <c r="AZ957" s="283"/>
      <c r="BA957" s="283"/>
      <c r="BB957" s="283"/>
      <c r="BC957" s="283"/>
      <c r="BD957" s="164"/>
      <c r="BE957" s="164"/>
      <c r="BF957" s="164"/>
      <c r="BG957" s="164"/>
      <c r="BH957" s="164"/>
      <c r="BI957" s="164"/>
      <c r="BJ957" s="165"/>
      <c r="BK957" s="164"/>
      <c r="BL957" s="165"/>
      <c r="BM957" s="165"/>
      <c r="BN957" s="165"/>
      <c r="BO957" s="165"/>
      <c r="BP957" s="165"/>
      <c r="BQ957" s="165"/>
      <c r="BR957" s="165"/>
      <c r="BS957" s="289"/>
      <c r="BT957" s="297">
        <v>79</v>
      </c>
      <c r="BU957" s="284">
        <v>56.2</v>
      </c>
      <c r="BV957" s="298">
        <v>0</v>
      </c>
      <c r="BW957" s="297"/>
      <c r="BX957" s="297"/>
      <c r="BY957" s="297"/>
      <c r="BZ957" s="297"/>
      <c r="CA957" s="284"/>
      <c r="CB957" s="298"/>
      <c r="CC957" s="297"/>
      <c r="CD957" s="284"/>
      <c r="CE957" s="352"/>
      <c r="CF957" s="298"/>
      <c r="CG957" s="297"/>
      <c r="CH957" s="284"/>
      <c r="CI957" s="352"/>
      <c r="CJ957" s="298"/>
      <c r="CK957" s="297"/>
      <c r="CL957" s="284"/>
      <c r="CM957" s="352"/>
      <c r="CN957" s="298"/>
      <c r="CO957" s="297"/>
      <c r="CP957" s="284"/>
      <c r="CQ957" s="352"/>
      <c r="CR957" s="298"/>
      <c r="CS957" s="297"/>
      <c r="CT957" s="284"/>
      <c r="CU957" s="352"/>
      <c r="CV957" s="352"/>
      <c r="CW957" s="298"/>
      <c r="CX957" s="297"/>
      <c r="CY957" s="284"/>
      <c r="CZ957" s="352"/>
      <c r="DA957" s="352"/>
      <c r="DB957" s="298"/>
      <c r="DC957" s="297"/>
      <c r="DD957" s="284"/>
      <c r="DE957" s="352"/>
      <c r="DF957" s="352"/>
      <c r="DG957" s="298"/>
      <c r="DH957" s="297">
        <v>0</v>
      </c>
      <c r="DI957" s="289">
        <v>0</v>
      </c>
      <c r="DJ957" s="163">
        <v>79</v>
      </c>
      <c r="DK957" s="163">
        <v>0</v>
      </c>
      <c r="DL957" s="163">
        <v>0</v>
      </c>
      <c r="DM957" s="163">
        <v>2</v>
      </c>
      <c r="DN957" s="163">
        <v>4</v>
      </c>
      <c r="DO957" s="163">
        <v>0</v>
      </c>
      <c r="DP957" s="165">
        <v>56.2</v>
      </c>
      <c r="DQ957" s="165"/>
      <c r="DR957" s="165">
        <v>56.200000762939403</v>
      </c>
      <c r="DS957" s="163">
        <v>235</v>
      </c>
      <c r="DT957" s="163">
        <v>53</v>
      </c>
      <c r="DU957" s="163">
        <v>28</v>
      </c>
      <c r="DV957" s="163">
        <v>24</v>
      </c>
      <c r="DW957" s="163">
        <v>4</v>
      </c>
      <c r="DX957" s="163">
        <v>17</v>
      </c>
      <c r="DY957" s="163">
        <v>5</v>
      </c>
      <c r="DZ957" s="163">
        <v>4</v>
      </c>
      <c r="EA957" s="163">
        <v>0</v>
      </c>
      <c r="EB957" s="163">
        <v>0</v>
      </c>
      <c r="EC957" s="163">
        <v>39</v>
      </c>
      <c r="ED957" s="165">
        <v>6.1941204269051999</v>
      </c>
      <c r="EE957" s="165">
        <v>2.7000012117279102</v>
      </c>
      <c r="EF957" s="165">
        <v>0.63529440275950799</v>
      </c>
      <c r="EG957" s="165">
        <v>8.4176508365634799</v>
      </c>
      <c r="EH957" s="166">
        <v>1.2352946720323701</v>
      </c>
      <c r="EI957" s="165">
        <v>98.679710396193599</v>
      </c>
      <c r="EJ957" s="164">
        <v>0.24766355140186899</v>
      </c>
      <c r="EK957" s="164">
        <v>0.286549707602339</v>
      </c>
      <c r="EL957" s="283">
        <v>0.57309941499999995</v>
      </c>
      <c r="EM957" s="283">
        <v>0.192982456</v>
      </c>
      <c r="EN957" s="283">
        <v>0.233918128</v>
      </c>
      <c r="EO957" s="283">
        <v>4.5714289999999998E-2</v>
      </c>
      <c r="EP957" s="283">
        <v>0.34857143000000002</v>
      </c>
      <c r="EQ957" s="283">
        <v>8.4826760000000001E-2</v>
      </c>
      <c r="ER957" s="165">
        <v>0.36680932457832499</v>
      </c>
      <c r="ES957" s="166">
        <v>3.8117664165570502</v>
      </c>
      <c r="ET957" s="166">
        <v>3.24</v>
      </c>
      <c r="EU957" s="166">
        <v>3.8196301024679098</v>
      </c>
      <c r="EV957" s="166">
        <v>3.9693514639519298</v>
      </c>
      <c r="EW957" s="166">
        <v>3.8463664601388401</v>
      </c>
      <c r="EX957" s="289">
        <v>0.33911293745040799</v>
      </c>
    </row>
    <row r="958" spans="1:155" ht="13" customHeight="1">
      <c r="A958" s="160" t="s">
        <v>19</v>
      </c>
      <c r="C958" s="160">
        <v>24614</v>
      </c>
      <c r="D958" s="160">
        <v>680767</v>
      </c>
      <c r="E958" s="160" t="s">
        <v>246</v>
      </c>
      <c r="G958" s="175"/>
      <c r="H958" s="162" t="s">
        <v>3479</v>
      </c>
      <c r="I958" s="162" t="s">
        <v>177</v>
      </c>
      <c r="J958" s="160">
        <v>24</v>
      </c>
      <c r="K958" s="161">
        <v>1</v>
      </c>
      <c r="Z958" s="163"/>
      <c r="AS958" s="283"/>
      <c r="AT958" s="283"/>
      <c r="AU958" s="283"/>
      <c r="AV958" s="283"/>
      <c r="AW958" s="283"/>
      <c r="AX958" s="283"/>
      <c r="AY958" s="363"/>
      <c r="AZ958" s="283"/>
      <c r="BA958" s="283"/>
      <c r="BB958" s="283"/>
      <c r="BC958" s="283"/>
      <c r="BD958" s="164"/>
      <c r="BE958" s="164"/>
      <c r="BF958" s="164"/>
      <c r="BG958" s="164"/>
      <c r="BH958" s="164"/>
      <c r="BI958" s="164"/>
      <c r="BJ958" s="165"/>
      <c r="BK958" s="164"/>
      <c r="BL958" s="165"/>
      <c r="BM958" s="165"/>
      <c r="BN958" s="165"/>
      <c r="BO958" s="165"/>
      <c r="BP958" s="165"/>
      <c r="BQ958" s="165"/>
      <c r="BR958" s="165"/>
      <c r="BS958" s="289"/>
      <c r="BT958" s="297">
        <v>63</v>
      </c>
      <c r="BU958" s="284">
        <v>73.099999999999994</v>
      </c>
      <c r="BV958" s="298">
        <v>-2</v>
      </c>
      <c r="BW958" s="297"/>
      <c r="BX958" s="297"/>
      <c r="BY958" s="297"/>
      <c r="BZ958" s="297"/>
      <c r="CA958" s="284"/>
      <c r="CB958" s="298"/>
      <c r="CC958" s="297"/>
      <c r="CD958" s="284"/>
      <c r="CE958" s="352"/>
      <c r="CF958" s="298"/>
      <c r="CG958" s="297"/>
      <c r="CH958" s="284"/>
      <c r="CI958" s="352"/>
      <c r="CJ958" s="298"/>
      <c r="CK958" s="297"/>
      <c r="CL958" s="284"/>
      <c r="CM958" s="352"/>
      <c r="CN958" s="298"/>
      <c r="CO958" s="297"/>
      <c r="CP958" s="284"/>
      <c r="CQ958" s="352"/>
      <c r="CR958" s="298"/>
      <c r="CS958" s="297"/>
      <c r="CT958" s="284"/>
      <c r="CU958" s="352"/>
      <c r="CV958" s="352"/>
      <c r="CW958" s="298"/>
      <c r="CX958" s="297"/>
      <c r="CY958" s="284"/>
      <c r="CZ958" s="352"/>
      <c r="DA958" s="352"/>
      <c r="DB958" s="298"/>
      <c r="DC958" s="297"/>
      <c r="DD958" s="284"/>
      <c r="DE958" s="352"/>
      <c r="DF958" s="352"/>
      <c r="DG958" s="298"/>
      <c r="DH958" s="297">
        <v>-2</v>
      </c>
      <c r="DI958" s="289">
        <v>0</v>
      </c>
      <c r="DJ958" s="163">
        <v>64</v>
      </c>
      <c r="DK958" s="163">
        <v>0</v>
      </c>
      <c r="DL958" s="163">
        <v>0</v>
      </c>
      <c r="DM958" s="163">
        <v>5</v>
      </c>
      <c r="DN958" s="163">
        <v>4</v>
      </c>
      <c r="DO958" s="163">
        <v>9</v>
      </c>
      <c r="DP958" s="165">
        <v>73.2</v>
      </c>
      <c r="DQ958" s="165"/>
      <c r="DR958" s="165">
        <v>73.199996948242102</v>
      </c>
      <c r="DS958" s="163">
        <v>320</v>
      </c>
      <c r="DT958" s="163">
        <v>72</v>
      </c>
      <c r="DU958" s="163">
        <v>37</v>
      </c>
      <c r="DV958" s="163">
        <v>35</v>
      </c>
      <c r="DW958" s="163">
        <v>7</v>
      </c>
      <c r="DX958" s="163">
        <v>37</v>
      </c>
      <c r="DY958" s="163">
        <v>1</v>
      </c>
      <c r="DZ958" s="163">
        <v>1</v>
      </c>
      <c r="EA958" s="163">
        <v>4</v>
      </c>
      <c r="EB958" s="163">
        <v>0</v>
      </c>
      <c r="EC958" s="163">
        <v>65</v>
      </c>
      <c r="ED958" s="165">
        <v>7.94117756717423</v>
      </c>
      <c r="EE958" s="165">
        <v>4.5203626151607201</v>
      </c>
      <c r="EF958" s="165">
        <v>0.85520373800337901</v>
      </c>
      <c r="EG958" s="165">
        <v>8.7963813051776096</v>
      </c>
      <c r="EH958" s="166">
        <v>1.4796382133709201</v>
      </c>
      <c r="EI958" s="165">
        <v>114.889505441414</v>
      </c>
      <c r="EJ958" s="164">
        <v>0.25531914893617003</v>
      </c>
      <c r="EK958" s="164">
        <v>0.30952380952380898</v>
      </c>
      <c r="EL958" s="283">
        <v>0.54418604599999998</v>
      </c>
      <c r="EM958" s="283">
        <v>0.186046511</v>
      </c>
      <c r="EN958" s="283">
        <v>0.269767441</v>
      </c>
      <c r="EO958" s="283">
        <v>7.8341010000000003E-2</v>
      </c>
      <c r="EP958" s="283">
        <v>0.48847926000000003</v>
      </c>
      <c r="EQ958" s="283">
        <v>8.718331E-2</v>
      </c>
      <c r="ER958" s="165">
        <v>-7.1976536532415702E-2</v>
      </c>
      <c r="ES958" s="166">
        <v>4.2760186900168904</v>
      </c>
      <c r="ET958" s="166">
        <v>4.87</v>
      </c>
      <c r="EU958" s="166">
        <v>4.1847883210643397</v>
      </c>
      <c r="EV958" s="166">
        <v>4.1400204372475802</v>
      </c>
      <c r="EW958" s="166">
        <v>4.2022468737030003</v>
      </c>
      <c r="EX958" s="289">
        <v>0.330144822597503</v>
      </c>
    </row>
    <row r="959" spans="1:155" ht="13" customHeight="1">
      <c r="A959" s="160" t="s">
        <v>19</v>
      </c>
      <c r="B959" s="160">
        <v>11447</v>
      </c>
      <c r="C959" s="160">
        <v>20203</v>
      </c>
      <c r="D959" s="160">
        <v>669212</v>
      </c>
      <c r="E959" s="160" t="s">
        <v>213</v>
      </c>
      <c r="G959" s="175"/>
      <c r="H959" s="162" t="s">
        <v>261</v>
      </c>
      <c r="I959" s="162" t="s">
        <v>1942</v>
      </c>
      <c r="J959" s="161">
        <v>28</v>
      </c>
      <c r="K959" s="161">
        <v>1</v>
      </c>
      <c r="M959" s="184" t="s">
        <v>837</v>
      </c>
      <c r="Z959" s="163"/>
      <c r="AS959" s="283"/>
      <c r="AT959" s="283"/>
      <c r="AU959" s="283"/>
      <c r="AV959" s="283"/>
      <c r="AW959" s="283"/>
      <c r="AX959" s="283"/>
      <c r="AY959" s="363"/>
      <c r="AZ959" s="283"/>
      <c r="BA959" s="283"/>
      <c r="BB959" s="283"/>
      <c r="BC959" s="283"/>
      <c r="BD959" s="164"/>
      <c r="BE959" s="164"/>
      <c r="BF959" s="164"/>
      <c r="BG959" s="164"/>
      <c r="BH959" s="164"/>
      <c r="BI959" s="164"/>
      <c r="BJ959" s="165"/>
      <c r="BK959" s="164"/>
      <c r="BL959" s="165"/>
      <c r="BM959" s="165"/>
      <c r="BN959" s="165"/>
      <c r="BO959" s="165"/>
      <c r="BP959" s="165"/>
      <c r="BQ959" s="165"/>
      <c r="BR959" s="165"/>
      <c r="BS959" s="289"/>
      <c r="BT959" s="297">
        <v>32</v>
      </c>
      <c r="BU959" s="284">
        <v>42</v>
      </c>
      <c r="BV959" s="298">
        <v>0</v>
      </c>
      <c r="BW959" s="297"/>
      <c r="BX959" s="297"/>
      <c r="BY959" s="297"/>
      <c r="BZ959" s="297"/>
      <c r="CA959" s="284"/>
      <c r="CB959" s="298"/>
      <c r="CC959" s="297"/>
      <c r="CD959" s="284"/>
      <c r="CE959" s="352"/>
      <c r="CF959" s="298"/>
      <c r="CG959" s="297"/>
      <c r="CH959" s="284"/>
      <c r="CI959" s="352"/>
      <c r="CJ959" s="298"/>
      <c r="CK959" s="297"/>
      <c r="CL959" s="284"/>
      <c r="CM959" s="352"/>
      <c r="CN959" s="298"/>
      <c r="CO959" s="297"/>
      <c r="CP959" s="284"/>
      <c r="CQ959" s="352"/>
      <c r="CR959" s="298"/>
      <c r="CS959" s="297"/>
      <c r="CT959" s="284"/>
      <c r="CU959" s="352"/>
      <c r="CV959" s="352"/>
      <c r="CW959" s="298"/>
      <c r="CX959" s="297"/>
      <c r="CY959" s="284"/>
      <c r="CZ959" s="352"/>
      <c r="DA959" s="352"/>
      <c r="DB959" s="298"/>
      <c r="DC959" s="297"/>
      <c r="DD959" s="284"/>
      <c r="DE959" s="352"/>
      <c r="DF959" s="352"/>
      <c r="DG959" s="298"/>
      <c r="DH959" s="297">
        <v>0</v>
      </c>
      <c r="DI959" s="289">
        <v>0</v>
      </c>
      <c r="DJ959" s="163">
        <v>32</v>
      </c>
      <c r="DK959" s="163">
        <v>0</v>
      </c>
      <c r="DL959" s="163">
        <v>0</v>
      </c>
      <c r="DM959" s="163">
        <v>3</v>
      </c>
      <c r="DN959" s="163">
        <v>0</v>
      </c>
      <c r="DO959" s="163">
        <v>0</v>
      </c>
      <c r="DP959" s="165">
        <v>42</v>
      </c>
      <c r="DQ959" s="165"/>
      <c r="DR959" s="165">
        <v>42</v>
      </c>
      <c r="DS959" s="163">
        <v>167</v>
      </c>
      <c r="DT959" s="163">
        <v>30</v>
      </c>
      <c r="DU959" s="163">
        <v>11</v>
      </c>
      <c r="DV959" s="163">
        <v>9</v>
      </c>
      <c r="DW959" s="163">
        <v>4</v>
      </c>
      <c r="DX959" s="163">
        <v>11</v>
      </c>
      <c r="DY959" s="163">
        <v>1</v>
      </c>
      <c r="DZ959" s="163">
        <v>1</v>
      </c>
      <c r="EA959" s="163">
        <v>0</v>
      </c>
      <c r="EB959" s="163">
        <v>0</v>
      </c>
      <c r="EC959" s="163">
        <v>34</v>
      </c>
      <c r="ED959" s="165">
        <v>7.2857156091809196</v>
      </c>
      <c r="EE959" s="165">
        <v>2.3571432853232399</v>
      </c>
      <c r="EF959" s="165">
        <v>0.85714301284481398</v>
      </c>
      <c r="EG959" s="165">
        <v>6.4285725963360996</v>
      </c>
      <c r="EH959" s="166">
        <v>0.97619065351770495</v>
      </c>
      <c r="EI959" s="165">
        <v>77.981564368046804</v>
      </c>
      <c r="EJ959" s="164">
        <v>0.19354838709677399</v>
      </c>
      <c r="EK959" s="164">
        <v>0.22222222222222199</v>
      </c>
      <c r="EL959" s="283">
        <v>0.30252100799999998</v>
      </c>
      <c r="EM959" s="283">
        <v>0.218487394</v>
      </c>
      <c r="EN959" s="283">
        <v>0.47899159600000002</v>
      </c>
      <c r="EO959" s="283">
        <v>2.4793389999999998E-2</v>
      </c>
      <c r="EP959" s="283">
        <v>0.28099173999999999</v>
      </c>
      <c r="EQ959" s="283">
        <v>0.11591963</v>
      </c>
      <c r="ER959" s="165">
        <v>-0.454331309295605</v>
      </c>
      <c r="ES959" s="166">
        <v>1.9285717789008301</v>
      </c>
      <c r="ET959" s="166">
        <v>2.46</v>
      </c>
      <c r="EU959" s="166">
        <v>3.6428791956566502</v>
      </c>
      <c r="EV959" s="166">
        <v>4.4569268319585298</v>
      </c>
      <c r="EW959" s="166">
        <v>4.07698886708088</v>
      </c>
      <c r="EX959" s="289">
        <v>0.31828710436820901</v>
      </c>
    </row>
    <row r="960" spans="1:155" ht="13" customHeight="1">
      <c r="A960" s="160" t="s">
        <v>19</v>
      </c>
      <c r="C960" s="160">
        <v>29770</v>
      </c>
      <c r="D960" s="160">
        <v>682254</v>
      </c>
      <c r="E960" s="160" t="s">
        <v>2178</v>
      </c>
      <c r="G960" s="175"/>
      <c r="H960" s="162" t="s">
        <v>410</v>
      </c>
      <c r="I960" s="162" t="s">
        <v>1948</v>
      </c>
      <c r="J960" s="160">
        <v>24</v>
      </c>
      <c r="K960" s="161">
        <v>1</v>
      </c>
      <c r="Z960" s="163"/>
      <c r="AS960" s="283"/>
      <c r="AT960" s="283"/>
      <c r="AU960" s="283"/>
      <c r="AV960" s="283"/>
      <c r="AW960" s="283"/>
      <c r="AX960" s="283"/>
      <c r="AY960" s="363"/>
      <c r="AZ960" s="283"/>
      <c r="BA960" s="283"/>
      <c r="BB960" s="283"/>
      <c r="BC960" s="283"/>
      <c r="BD960" s="164"/>
      <c r="BE960" s="164"/>
      <c r="BF960" s="164"/>
      <c r="BG960" s="164"/>
      <c r="BH960" s="164"/>
      <c r="BI960" s="164"/>
      <c r="BJ960" s="165"/>
      <c r="BK960" s="164"/>
      <c r="BL960" s="165"/>
      <c r="BM960" s="165"/>
      <c r="BN960" s="165"/>
      <c r="BO960" s="165"/>
      <c r="BP960" s="165"/>
      <c r="BQ960" s="165"/>
      <c r="BR960" s="165"/>
      <c r="BS960" s="289"/>
      <c r="BT960" s="297">
        <v>8</v>
      </c>
      <c r="BU960" s="284">
        <v>7.2</v>
      </c>
      <c r="BV960" s="298">
        <v>0</v>
      </c>
      <c r="BW960" s="297"/>
      <c r="BX960" s="297"/>
      <c r="BY960" s="297"/>
      <c r="BZ960" s="297"/>
      <c r="CA960" s="284"/>
      <c r="CB960" s="298"/>
      <c r="CC960" s="297"/>
      <c r="CD960" s="284"/>
      <c r="CE960" s="352"/>
      <c r="CF960" s="298"/>
      <c r="CG960" s="297"/>
      <c r="CH960" s="284"/>
      <c r="CI960" s="352"/>
      <c r="CJ960" s="298"/>
      <c r="CK960" s="297"/>
      <c r="CL960" s="284"/>
      <c r="CM960" s="352"/>
      <c r="CN960" s="298"/>
      <c r="CO960" s="297"/>
      <c r="CP960" s="284"/>
      <c r="CQ960" s="352"/>
      <c r="CR960" s="298"/>
      <c r="CS960" s="297"/>
      <c r="CT960" s="284"/>
      <c r="CU960" s="352"/>
      <c r="CV960" s="352"/>
      <c r="CW960" s="298"/>
      <c r="CX960" s="297"/>
      <c r="CY960" s="284"/>
      <c r="CZ960" s="352"/>
      <c r="DA960" s="352"/>
      <c r="DB960" s="298"/>
      <c r="DC960" s="297"/>
      <c r="DD960" s="284"/>
      <c r="DE960" s="352"/>
      <c r="DF960" s="352"/>
      <c r="DG960" s="298"/>
      <c r="DH960" s="183">
        <v>0</v>
      </c>
      <c r="DI960" s="289">
        <v>0</v>
      </c>
      <c r="DJ960" s="163">
        <v>9</v>
      </c>
      <c r="DK960" s="163">
        <v>0</v>
      </c>
      <c r="DL960" s="163">
        <v>0</v>
      </c>
      <c r="DM960" s="163">
        <v>0</v>
      </c>
      <c r="DN960" s="163">
        <v>0</v>
      </c>
      <c r="DO960" s="163">
        <v>0</v>
      </c>
      <c r="DP960" s="165">
        <v>9.1999999999999993</v>
      </c>
      <c r="DQ960" s="165"/>
      <c r="DR960" s="165">
        <v>9.1999998092651296</v>
      </c>
      <c r="DS960" s="163">
        <v>37</v>
      </c>
      <c r="DT960" s="163">
        <v>6</v>
      </c>
      <c r="DU960" s="163">
        <v>2</v>
      </c>
      <c r="DV960" s="163">
        <v>2</v>
      </c>
      <c r="DW960" s="163">
        <v>0</v>
      </c>
      <c r="DX960" s="163">
        <v>5</v>
      </c>
      <c r="DY960" s="163">
        <v>0</v>
      </c>
      <c r="DZ960" s="163">
        <v>0</v>
      </c>
      <c r="EA960" s="163">
        <v>0</v>
      </c>
      <c r="EB960" s="163">
        <v>0</v>
      </c>
      <c r="EC960" s="163">
        <v>17</v>
      </c>
      <c r="ED960" s="165">
        <v>15.8275888093732</v>
      </c>
      <c r="EE960" s="165">
        <v>4.6551731792274298</v>
      </c>
      <c r="EF960" s="165">
        <v>0</v>
      </c>
      <c r="EG960" s="165">
        <v>5.5862078150729104</v>
      </c>
      <c r="EH960" s="166">
        <v>1.1379312215889199</v>
      </c>
      <c r="EI960" s="165">
        <v>90.901973382945997</v>
      </c>
      <c r="EJ960" s="164">
        <v>0.1875</v>
      </c>
      <c r="EK960" s="164">
        <v>0.4</v>
      </c>
      <c r="EL960" s="283">
        <v>0.6</v>
      </c>
      <c r="EM960" s="283">
        <v>0.133333333</v>
      </c>
      <c r="EN960" s="283">
        <v>0.266666666</v>
      </c>
      <c r="EO960" s="283">
        <v>0.13333333</v>
      </c>
      <c r="EP960" s="283">
        <v>0.6</v>
      </c>
      <c r="EQ960" s="283">
        <v>0.24528301999999999</v>
      </c>
      <c r="ER960" s="165">
        <v>-0.11332443756416399</v>
      </c>
      <c r="ES960" s="166">
        <v>1.8620692716909699</v>
      </c>
      <c r="ET960" s="166">
        <v>3.59</v>
      </c>
      <c r="EU960" s="166">
        <v>1.20117106840239</v>
      </c>
      <c r="EV960" s="166">
        <v>1.82686986104064</v>
      </c>
      <c r="EW960" s="166">
        <v>2.2180674498672399</v>
      </c>
      <c r="EX960" s="289">
        <v>0.31776925921440102</v>
      </c>
    </row>
    <row r="961" spans="1:157" ht="13" customHeight="1">
      <c r="A961" s="160" t="s">
        <v>19</v>
      </c>
      <c r="C961" s="160">
        <v>31184</v>
      </c>
      <c r="D961" s="160">
        <v>692285</v>
      </c>
      <c r="E961" s="160" t="s">
        <v>609</v>
      </c>
      <c r="G961" s="175"/>
      <c r="H961" s="162" t="s">
        <v>452</v>
      </c>
      <c r="I961" s="162" t="s">
        <v>589</v>
      </c>
      <c r="J961" s="160">
        <v>23</v>
      </c>
      <c r="K961" s="161">
        <v>1</v>
      </c>
      <c r="Z961" s="163"/>
      <c r="AS961" s="283"/>
      <c r="AT961" s="283"/>
      <c r="AU961" s="283"/>
      <c r="AV961" s="283"/>
      <c r="AW961" s="283"/>
      <c r="AX961" s="283"/>
      <c r="AY961" s="363"/>
      <c r="AZ961" s="283"/>
      <c r="BA961" s="283"/>
      <c r="BB961" s="283"/>
      <c r="BC961" s="283"/>
      <c r="BD961" s="164"/>
      <c r="BE961" s="164"/>
      <c r="BF961" s="164"/>
      <c r="BG961" s="164"/>
      <c r="BH961" s="164"/>
      <c r="BI961" s="164"/>
      <c r="BJ961" s="165"/>
      <c r="BK961" s="164"/>
      <c r="BL961" s="165"/>
      <c r="BM961" s="165"/>
      <c r="BN961" s="165"/>
      <c r="BO961" s="165"/>
      <c r="BP961" s="165"/>
      <c r="BQ961" s="165"/>
      <c r="BR961" s="165"/>
      <c r="BS961" s="289"/>
      <c r="BT961" s="297">
        <v>8</v>
      </c>
      <c r="BU961" s="284">
        <v>9</v>
      </c>
      <c r="BV961" s="298">
        <v>0</v>
      </c>
      <c r="BW961" s="297"/>
      <c r="BX961" s="297"/>
      <c r="BY961" s="297"/>
      <c r="BZ961" s="297"/>
      <c r="CA961" s="284"/>
      <c r="CB961" s="298"/>
      <c r="CC961" s="297"/>
      <c r="CD961" s="284"/>
      <c r="CE961" s="352"/>
      <c r="CF961" s="298"/>
      <c r="CG961" s="297"/>
      <c r="CH961" s="284"/>
      <c r="CI961" s="352"/>
      <c r="CJ961" s="298"/>
      <c r="CK961" s="297"/>
      <c r="CL961" s="284"/>
      <c r="CM961" s="352"/>
      <c r="CN961" s="298"/>
      <c r="CO961" s="297"/>
      <c r="CP961" s="284"/>
      <c r="CQ961" s="352"/>
      <c r="CR961" s="298"/>
      <c r="CS961" s="297"/>
      <c r="CT961" s="284"/>
      <c r="CU961" s="352"/>
      <c r="CV961" s="352"/>
      <c r="CW961" s="298"/>
      <c r="CX961" s="297"/>
      <c r="CY961" s="284"/>
      <c r="CZ961" s="352"/>
      <c r="DA961" s="352"/>
      <c r="DB961" s="298"/>
      <c r="DC961" s="297"/>
      <c r="DD961" s="284"/>
      <c r="DE961" s="352"/>
      <c r="DF961" s="352"/>
      <c r="DG961" s="298"/>
      <c r="DH961" s="183">
        <v>0</v>
      </c>
      <c r="DI961" s="289">
        <v>0</v>
      </c>
      <c r="DJ961" s="163">
        <v>9</v>
      </c>
      <c r="DK961" s="163">
        <v>0</v>
      </c>
      <c r="DL961" s="163">
        <v>0</v>
      </c>
      <c r="DM961" s="163">
        <v>0</v>
      </c>
      <c r="DN961" s="163">
        <v>0</v>
      </c>
      <c r="DO961" s="163">
        <v>0</v>
      </c>
      <c r="DP961" s="165">
        <v>10</v>
      </c>
      <c r="DQ961" s="165"/>
      <c r="DR961" s="165">
        <v>10</v>
      </c>
      <c r="DS961" s="163">
        <v>36</v>
      </c>
      <c r="DT961" s="163">
        <v>6</v>
      </c>
      <c r="DU961" s="163">
        <v>1</v>
      </c>
      <c r="DV961" s="163">
        <v>0</v>
      </c>
      <c r="DW961" s="163">
        <v>0</v>
      </c>
      <c r="DX961" s="163">
        <v>2</v>
      </c>
      <c r="DY961" s="163">
        <v>0</v>
      </c>
      <c r="DZ961" s="163">
        <v>0</v>
      </c>
      <c r="EA961" s="163">
        <v>0</v>
      </c>
      <c r="EB961" s="163">
        <v>0</v>
      </c>
      <c r="EC961" s="163">
        <v>9</v>
      </c>
      <c r="ED961" s="165">
        <v>8.1000015449526792</v>
      </c>
      <c r="EE961" s="165">
        <v>1.80000034332281</v>
      </c>
      <c r="EF961" s="165">
        <v>0</v>
      </c>
      <c r="EG961" s="165">
        <v>5.4000010299684504</v>
      </c>
      <c r="EH961" s="166">
        <v>0.80000015258791901</v>
      </c>
      <c r="EI961" s="165">
        <v>63.906843574743</v>
      </c>
      <c r="EJ961" s="164">
        <v>0.17647058823529399</v>
      </c>
      <c r="EK961" s="164">
        <v>0.24</v>
      </c>
      <c r="EL961" s="283">
        <v>0.41666666600000002</v>
      </c>
      <c r="EM961" s="283">
        <v>0.125</v>
      </c>
      <c r="EN961" s="283">
        <v>0.45833333300000001</v>
      </c>
      <c r="EO961" s="283">
        <v>0.08</v>
      </c>
      <c r="EP961" s="283">
        <v>0.36</v>
      </c>
      <c r="EQ961" s="283">
        <v>0.12781955</v>
      </c>
      <c r="ER961" s="165">
        <v>-1.8660591819908399E-2</v>
      </c>
      <c r="ES961" s="166">
        <v>0</v>
      </c>
      <c r="ET961" s="166">
        <v>2.79</v>
      </c>
      <c r="EU961" s="166">
        <v>1.9666884040832</v>
      </c>
      <c r="EV961" s="166">
        <v>3.6300044049388398</v>
      </c>
      <c r="EW961" s="166">
        <v>3.2542800436486501</v>
      </c>
      <c r="EX961" s="289">
        <v>0.317084699869155</v>
      </c>
    </row>
    <row r="962" spans="1:157" ht="13" customHeight="1">
      <c r="A962" s="160" t="s">
        <v>19</v>
      </c>
      <c r="C962" s="160">
        <v>12828</v>
      </c>
      <c r="D962" s="160">
        <v>552640</v>
      </c>
      <c r="E962" s="160" t="s">
        <v>276</v>
      </c>
      <c r="G962" s="175"/>
      <c r="H962" s="168" t="s">
        <v>1108</v>
      </c>
      <c r="I962" s="169" t="s">
        <v>136</v>
      </c>
      <c r="J962" s="170">
        <v>34</v>
      </c>
      <c r="K962" s="161">
        <v>1</v>
      </c>
      <c r="M962" s="184" t="s">
        <v>837</v>
      </c>
      <c r="Z962" s="163"/>
      <c r="AS962" s="283"/>
      <c r="AT962" s="283"/>
      <c r="AU962" s="283"/>
      <c r="AV962" s="283"/>
      <c r="AW962" s="283"/>
      <c r="AX962" s="283"/>
      <c r="AY962" s="363"/>
      <c r="AZ962" s="283"/>
      <c r="BA962" s="283"/>
      <c r="BB962" s="283"/>
      <c r="BC962" s="283"/>
      <c r="BD962" s="164"/>
      <c r="BE962" s="164"/>
      <c r="BF962" s="164"/>
      <c r="BG962" s="164"/>
      <c r="BH962" s="164"/>
      <c r="BI962" s="164"/>
      <c r="BJ962" s="165"/>
      <c r="BK962" s="164"/>
      <c r="BL962" s="165"/>
      <c r="BM962" s="165"/>
      <c r="BN962" s="165"/>
      <c r="BO962" s="165"/>
      <c r="BP962" s="165"/>
      <c r="BQ962" s="165"/>
      <c r="BR962" s="165"/>
      <c r="BS962" s="289"/>
      <c r="BT962" s="297">
        <v>74</v>
      </c>
      <c r="BU962" s="284">
        <v>70.2</v>
      </c>
      <c r="BV962" s="298">
        <v>-2</v>
      </c>
      <c r="BW962" s="297"/>
      <c r="BX962" s="297"/>
      <c r="BY962" s="297"/>
      <c r="BZ962" s="297"/>
      <c r="CA962" s="284"/>
      <c r="CB962" s="298"/>
      <c r="CC962" s="297"/>
      <c r="CD962" s="284"/>
      <c r="CE962" s="352"/>
      <c r="CF962" s="298"/>
      <c r="CG962" s="297"/>
      <c r="CH962" s="284"/>
      <c r="CI962" s="352"/>
      <c r="CJ962" s="298"/>
      <c r="CK962" s="297"/>
      <c r="CL962" s="284"/>
      <c r="CM962" s="352"/>
      <c r="CN962" s="298"/>
      <c r="CO962" s="297"/>
      <c r="CP962" s="284"/>
      <c r="CQ962" s="352"/>
      <c r="CR962" s="298"/>
      <c r="CS962" s="297"/>
      <c r="CT962" s="284"/>
      <c r="CU962" s="352"/>
      <c r="CV962" s="352"/>
      <c r="CW962" s="298"/>
      <c r="CX962" s="297"/>
      <c r="CY962" s="284"/>
      <c r="CZ962" s="352"/>
      <c r="DA962" s="352"/>
      <c r="DB962" s="298"/>
      <c r="DC962" s="297"/>
      <c r="DD962" s="284"/>
      <c r="DE962" s="352"/>
      <c r="DF962" s="352"/>
      <c r="DG962" s="298"/>
      <c r="DH962" s="297">
        <v>-2</v>
      </c>
      <c r="DI962" s="289">
        <v>0</v>
      </c>
      <c r="DJ962" s="163">
        <v>74</v>
      </c>
      <c r="DK962" s="163">
        <v>0</v>
      </c>
      <c r="DL962" s="163">
        <v>0</v>
      </c>
      <c r="DM962" s="163">
        <v>5</v>
      </c>
      <c r="DN962" s="163">
        <v>5</v>
      </c>
      <c r="DO962" s="163">
        <v>1</v>
      </c>
      <c r="DP962" s="165">
        <v>70.2</v>
      </c>
      <c r="DQ962" s="165"/>
      <c r="DR962" s="165">
        <v>70.199996948242102</v>
      </c>
      <c r="DS962" s="163">
        <v>287</v>
      </c>
      <c r="DT962" s="163">
        <v>60</v>
      </c>
      <c r="DU962" s="163">
        <v>26</v>
      </c>
      <c r="DV962" s="163">
        <v>22</v>
      </c>
      <c r="DW962" s="163">
        <v>10</v>
      </c>
      <c r="DX962" s="163">
        <v>20</v>
      </c>
      <c r="DY962" s="163">
        <v>2</v>
      </c>
      <c r="DZ962" s="163">
        <v>0</v>
      </c>
      <c r="EA962" s="163">
        <v>0</v>
      </c>
      <c r="EB962" s="163">
        <v>0</v>
      </c>
      <c r="EC962" s="163">
        <v>67</v>
      </c>
      <c r="ED962" s="165">
        <v>8.5330210175117305</v>
      </c>
      <c r="EE962" s="165">
        <v>2.5471704529885701</v>
      </c>
      <c r="EF962" s="165">
        <v>1.27358522649428</v>
      </c>
      <c r="EG962" s="165">
        <v>7.6415113589657304</v>
      </c>
      <c r="EH962" s="166">
        <v>1.13207575688381</v>
      </c>
      <c r="EI962" s="165">
        <v>87.902314670749206</v>
      </c>
      <c r="EJ962" s="164">
        <v>0.224719101123595</v>
      </c>
      <c r="EK962" s="164">
        <v>0.26315789473684198</v>
      </c>
      <c r="EL962" s="283">
        <v>0.45177664899999997</v>
      </c>
      <c r="EM962" s="283">
        <v>0.18781725799999999</v>
      </c>
      <c r="EN962" s="283">
        <v>0.36040609099999998</v>
      </c>
      <c r="EO962" s="283">
        <v>8.5000000000000006E-2</v>
      </c>
      <c r="EP962" s="283">
        <v>0.39500000000000002</v>
      </c>
      <c r="EQ962" s="283">
        <v>0.13689319999999999</v>
      </c>
      <c r="ER962" s="165">
        <v>0.43880769267786002</v>
      </c>
      <c r="ES962" s="166">
        <v>2.8018874982874298</v>
      </c>
      <c r="ET962" s="166">
        <v>4.05</v>
      </c>
      <c r="EU962" s="166">
        <v>3.9591416627837499</v>
      </c>
      <c r="EV962" s="166">
        <v>3.63875667901898</v>
      </c>
      <c r="EW962" s="166">
        <v>3.5023083695153199</v>
      </c>
      <c r="EX962" s="289">
        <v>0.31356927752494801</v>
      </c>
    </row>
    <row r="963" spans="1:157" ht="13" customHeight="1">
      <c r="A963" s="160" t="s">
        <v>19</v>
      </c>
      <c r="C963" s="160">
        <v>24977</v>
      </c>
      <c r="D963" s="160">
        <v>681869</v>
      </c>
      <c r="E963" s="160" t="s">
        <v>614</v>
      </c>
      <c r="G963" s="175"/>
      <c r="H963" s="162" t="s">
        <v>3482</v>
      </c>
      <c r="I963" s="162" t="s">
        <v>321</v>
      </c>
      <c r="J963" s="160">
        <v>28</v>
      </c>
      <c r="K963" s="161">
        <v>1</v>
      </c>
      <c r="Z963" s="163"/>
      <c r="AS963" s="283"/>
      <c r="AT963" s="283"/>
      <c r="AU963" s="283"/>
      <c r="AV963" s="283"/>
      <c r="AW963" s="283"/>
      <c r="AX963" s="283"/>
      <c r="AY963" s="363"/>
      <c r="AZ963" s="283"/>
      <c r="BA963" s="283"/>
      <c r="BB963" s="283"/>
      <c r="BC963" s="283"/>
      <c r="BD963" s="164"/>
      <c r="BE963" s="164"/>
      <c r="BF963" s="164"/>
      <c r="BG963" s="164"/>
      <c r="BH963" s="164"/>
      <c r="BI963" s="164"/>
      <c r="BJ963" s="165"/>
      <c r="BK963" s="164"/>
      <c r="BL963" s="165"/>
      <c r="BM963" s="165"/>
      <c r="BN963" s="165"/>
      <c r="BO963" s="165"/>
      <c r="BP963" s="165"/>
      <c r="BQ963" s="165"/>
      <c r="BR963" s="165"/>
      <c r="BS963" s="289"/>
      <c r="BT963" s="297">
        <v>31</v>
      </c>
      <c r="BU963" s="284">
        <v>45.1</v>
      </c>
      <c r="BV963" s="298">
        <v>0</v>
      </c>
      <c r="BW963" s="297"/>
      <c r="BX963" s="297"/>
      <c r="BY963" s="297"/>
      <c r="BZ963" s="297"/>
      <c r="CA963" s="284"/>
      <c r="CB963" s="298"/>
      <c r="CC963" s="297"/>
      <c r="CD963" s="284"/>
      <c r="CE963" s="352"/>
      <c r="CF963" s="298"/>
      <c r="CG963" s="297"/>
      <c r="CH963" s="284"/>
      <c r="CI963" s="352"/>
      <c r="CJ963" s="298"/>
      <c r="CK963" s="297"/>
      <c r="CL963" s="284"/>
      <c r="CM963" s="352"/>
      <c r="CN963" s="298"/>
      <c r="CO963" s="297"/>
      <c r="CP963" s="284"/>
      <c r="CQ963" s="352"/>
      <c r="CR963" s="298"/>
      <c r="CS963" s="297"/>
      <c r="CT963" s="284"/>
      <c r="CU963" s="352"/>
      <c r="CV963" s="352"/>
      <c r="CW963" s="298"/>
      <c r="CX963" s="297"/>
      <c r="CY963" s="284"/>
      <c r="CZ963" s="352"/>
      <c r="DA963" s="352"/>
      <c r="DB963" s="298"/>
      <c r="DC963" s="297"/>
      <c r="DD963" s="284"/>
      <c r="DE963" s="352"/>
      <c r="DF963" s="352"/>
      <c r="DG963" s="298"/>
      <c r="DH963" s="297">
        <v>0</v>
      </c>
      <c r="DI963" s="289">
        <v>0</v>
      </c>
      <c r="DJ963" s="163">
        <v>31</v>
      </c>
      <c r="DK963" s="163">
        <v>2</v>
      </c>
      <c r="DL963" s="163">
        <v>0</v>
      </c>
      <c r="DM963" s="163">
        <v>1</v>
      </c>
      <c r="DN963" s="163">
        <v>1</v>
      </c>
      <c r="DO963" s="163">
        <v>2</v>
      </c>
      <c r="DP963" s="165">
        <v>45.1</v>
      </c>
      <c r="DQ963" s="165">
        <v>6</v>
      </c>
      <c r="DR963" s="165">
        <v>39.099998474121001</v>
      </c>
      <c r="DS963" s="163">
        <v>207</v>
      </c>
      <c r="DT963" s="163">
        <v>45</v>
      </c>
      <c r="DU963" s="163">
        <v>25</v>
      </c>
      <c r="DV963" s="163">
        <v>21</v>
      </c>
      <c r="DW963" s="163">
        <v>3</v>
      </c>
      <c r="DX963" s="163">
        <v>26</v>
      </c>
      <c r="DY963" s="163">
        <v>0</v>
      </c>
      <c r="DZ963" s="163">
        <v>2</v>
      </c>
      <c r="EA963" s="163">
        <v>1</v>
      </c>
      <c r="EB963" s="163">
        <v>0</v>
      </c>
      <c r="EC963" s="163">
        <v>49</v>
      </c>
      <c r="ED963" s="165">
        <v>9.7279416539780605</v>
      </c>
      <c r="EE963" s="165">
        <v>5.1617649592536603</v>
      </c>
      <c r="EF963" s="165">
        <v>0.59558826452926905</v>
      </c>
      <c r="EG963" s="165">
        <v>8.9338239679390394</v>
      </c>
      <c r="EH963" s="166">
        <v>1.56617654746585</v>
      </c>
      <c r="EI963" s="165">
        <v>125.111725673492</v>
      </c>
      <c r="EJ963" s="164">
        <v>0.25139664804469197</v>
      </c>
      <c r="EK963" s="164">
        <v>0.33070866141732203</v>
      </c>
      <c r="EL963" s="283">
        <v>0.46511627900000002</v>
      </c>
      <c r="EM963" s="283">
        <v>0.201550387</v>
      </c>
      <c r="EN963" s="283">
        <v>0.33333333300000001</v>
      </c>
      <c r="EO963" s="283">
        <v>7.6923080000000005E-2</v>
      </c>
      <c r="EP963" s="283">
        <v>0.42307692000000002</v>
      </c>
      <c r="EQ963" s="283">
        <v>0.1</v>
      </c>
      <c r="ER963" s="165">
        <v>0.38026636936352098</v>
      </c>
      <c r="ES963" s="166">
        <v>4.1691178517048799</v>
      </c>
      <c r="ET963" s="166">
        <v>3.86</v>
      </c>
      <c r="EU963" s="166">
        <v>3.7181592482699601</v>
      </c>
      <c r="EV963" s="166">
        <v>4.2921413832949797</v>
      </c>
      <c r="EW963" s="166">
        <v>4.2127901573021003</v>
      </c>
      <c r="EX963" s="289">
        <v>0.30610499531030599</v>
      </c>
    </row>
    <row r="964" spans="1:157" ht="13" customHeight="1">
      <c r="A964" s="160" t="s">
        <v>19</v>
      </c>
      <c r="B964" s="287"/>
      <c r="C964" s="287">
        <v>29608</v>
      </c>
      <c r="D964" s="287">
        <v>671212</v>
      </c>
      <c r="E964" s="287" t="s">
        <v>354</v>
      </c>
      <c r="G964" s="175"/>
      <c r="H964" s="162" t="s">
        <v>3672</v>
      </c>
      <c r="I964" s="162" t="s">
        <v>536</v>
      </c>
      <c r="J964" s="160">
        <v>24</v>
      </c>
      <c r="K964" s="161">
        <v>1</v>
      </c>
      <c r="Z964" s="163"/>
      <c r="AS964" s="283"/>
      <c r="AT964" s="283"/>
      <c r="AU964" s="283"/>
      <c r="AV964" s="283"/>
      <c r="AW964" s="283"/>
      <c r="AX964" s="283"/>
      <c r="AY964" s="363"/>
      <c r="AZ964" s="283"/>
      <c r="BA964" s="283"/>
      <c r="BB964" s="283"/>
      <c r="BC964" s="283"/>
      <c r="BD964" s="164"/>
      <c r="BE964" s="164"/>
      <c r="BF964" s="164"/>
      <c r="BG964" s="164"/>
      <c r="BH964" s="164"/>
      <c r="BI964" s="164"/>
      <c r="BJ964" s="165"/>
      <c r="BK964" s="164"/>
      <c r="BL964" s="165"/>
      <c r="BM964" s="165"/>
      <c r="BN964" s="165"/>
      <c r="BO964" s="165"/>
      <c r="BP964" s="165"/>
      <c r="BQ964" s="165"/>
      <c r="BR964" s="165"/>
      <c r="BS964" s="289"/>
      <c r="BT964" s="297">
        <v>12</v>
      </c>
      <c r="BU964" s="284">
        <v>46</v>
      </c>
      <c r="BV964" s="298">
        <v>-2</v>
      </c>
      <c r="BW964" s="297"/>
      <c r="BX964" s="297"/>
      <c r="BY964" s="297"/>
      <c r="BZ964" s="297"/>
      <c r="CA964" s="284"/>
      <c r="CB964" s="298"/>
      <c r="CC964" s="297"/>
      <c r="CD964" s="284"/>
      <c r="CE964" s="352"/>
      <c r="CF964" s="298"/>
      <c r="CG964" s="297"/>
      <c r="CH964" s="284"/>
      <c r="CI964" s="352"/>
      <c r="CJ964" s="298"/>
      <c r="CK964" s="297"/>
      <c r="CL964" s="284"/>
      <c r="CM964" s="352"/>
      <c r="CN964" s="298"/>
      <c r="CO964" s="297"/>
      <c r="CP964" s="284"/>
      <c r="CQ964" s="352"/>
      <c r="CR964" s="298"/>
      <c r="CS964" s="297"/>
      <c r="CT964" s="284"/>
      <c r="CU964" s="352"/>
      <c r="CV964" s="352"/>
      <c r="CW964" s="298"/>
      <c r="CX964" s="297"/>
      <c r="CY964" s="284"/>
      <c r="CZ964" s="352"/>
      <c r="DA964" s="352"/>
      <c r="DB964" s="298"/>
      <c r="DC964" s="297"/>
      <c r="DD964" s="284"/>
      <c r="DE964" s="352"/>
      <c r="DF964" s="352"/>
      <c r="DG964" s="298"/>
      <c r="DH964" s="297">
        <v>-2</v>
      </c>
      <c r="DI964" s="289">
        <v>0</v>
      </c>
      <c r="DJ964" s="163">
        <v>13</v>
      </c>
      <c r="DK964" s="163">
        <v>10</v>
      </c>
      <c r="DL964" s="163">
        <v>0</v>
      </c>
      <c r="DM964" s="163">
        <v>3</v>
      </c>
      <c r="DN964" s="163">
        <v>6</v>
      </c>
      <c r="DO964" s="163">
        <v>0</v>
      </c>
      <c r="DP964" s="165">
        <v>47.2</v>
      </c>
      <c r="DQ964" s="165">
        <v>42.200000762939403</v>
      </c>
      <c r="DR964" s="165">
        <v>5</v>
      </c>
      <c r="DS964" s="163">
        <v>226</v>
      </c>
      <c r="DT964" s="163">
        <v>42</v>
      </c>
      <c r="DU964" s="163">
        <v>35</v>
      </c>
      <c r="DV964" s="163">
        <v>34</v>
      </c>
      <c r="DW964" s="163">
        <v>4</v>
      </c>
      <c r="DX964" s="163">
        <v>40</v>
      </c>
      <c r="DY964" s="163">
        <v>0</v>
      </c>
      <c r="DZ964" s="163">
        <v>4</v>
      </c>
      <c r="EA964" s="163">
        <v>7</v>
      </c>
      <c r="EB964" s="163">
        <v>1</v>
      </c>
      <c r="EC964" s="163">
        <v>56</v>
      </c>
      <c r="ED964" s="165">
        <v>10.573427349088499</v>
      </c>
      <c r="EE964" s="165">
        <v>7.5524481064918403</v>
      </c>
      <c r="EF964" s="165">
        <v>0.75524481064918403</v>
      </c>
      <c r="EG964" s="165">
        <v>7.9300705118164299</v>
      </c>
      <c r="EH964" s="166">
        <v>1.7202798464786899</v>
      </c>
      <c r="EI964" s="165">
        <v>137.42204260594099</v>
      </c>
      <c r="EJ964" s="164">
        <v>0.23076923076923</v>
      </c>
      <c r="EK964" s="164">
        <v>0.31147540983606498</v>
      </c>
      <c r="EL964" s="283">
        <v>0.36799999999999999</v>
      </c>
      <c r="EM964" s="283">
        <v>0.248</v>
      </c>
      <c r="EN964" s="283">
        <v>0.38400000000000001</v>
      </c>
      <c r="EO964" s="283">
        <v>3.9682540000000002E-2</v>
      </c>
      <c r="EP964" s="283">
        <v>0.40476190000000001</v>
      </c>
      <c r="EQ964" s="283">
        <v>0.10766046</v>
      </c>
      <c r="ER964" s="165">
        <v>-0.372320749983513</v>
      </c>
      <c r="ES964" s="166">
        <v>6.41958089051806</v>
      </c>
      <c r="ET964" s="166">
        <v>4.28</v>
      </c>
      <c r="EU964" s="166">
        <v>4.6771782542634499</v>
      </c>
      <c r="EV964" s="166">
        <v>5.1089485239472996</v>
      </c>
      <c r="EW964" s="166">
        <v>5.2238258522870797</v>
      </c>
      <c r="EX964" s="289">
        <v>0.30504924431443198</v>
      </c>
    </row>
    <row r="965" spans="1:157" ht="13" customHeight="1">
      <c r="A965" s="160" t="s">
        <v>19</v>
      </c>
      <c r="C965" s="160">
        <v>19459</v>
      </c>
      <c r="D965" s="160">
        <v>660896</v>
      </c>
      <c r="E965" s="160" t="s">
        <v>567</v>
      </c>
      <c r="G965" s="175"/>
      <c r="H965" s="162" t="s">
        <v>1606</v>
      </c>
      <c r="I965" s="162" t="s">
        <v>548</v>
      </c>
      <c r="J965" s="161">
        <v>28</v>
      </c>
      <c r="K965" s="161">
        <v>1</v>
      </c>
      <c r="M965" s="184" t="s">
        <v>837</v>
      </c>
      <c r="Z965" s="163"/>
      <c r="AS965" s="283"/>
      <c r="AT965" s="283"/>
      <c r="AU965" s="283"/>
      <c r="AV965" s="283"/>
      <c r="AW965" s="283"/>
      <c r="AX965" s="283"/>
      <c r="AY965" s="363"/>
      <c r="AZ965" s="283"/>
      <c r="BA965" s="283"/>
      <c r="BB965" s="283"/>
      <c r="BC965" s="283"/>
      <c r="BD965" s="164"/>
      <c r="BE965" s="164"/>
      <c r="BF965" s="164"/>
      <c r="BG965" s="164"/>
      <c r="BH965" s="164"/>
      <c r="BI965" s="164"/>
      <c r="BJ965" s="165"/>
      <c r="BK965" s="164"/>
      <c r="BL965" s="165"/>
      <c r="BM965" s="165"/>
      <c r="BN965" s="165"/>
      <c r="BO965" s="165"/>
      <c r="BP965" s="165"/>
      <c r="BQ965" s="165"/>
      <c r="BR965" s="165"/>
      <c r="BS965" s="289"/>
      <c r="BT965" s="297">
        <v>53</v>
      </c>
      <c r="BU965" s="284">
        <v>57.1</v>
      </c>
      <c r="BV965" s="298">
        <v>-2</v>
      </c>
      <c r="BW965" s="297"/>
      <c r="BX965" s="297"/>
      <c r="BY965" s="297"/>
      <c r="BZ965" s="297"/>
      <c r="CA965" s="284"/>
      <c r="CB965" s="298"/>
      <c r="CC965" s="297"/>
      <c r="CD965" s="284"/>
      <c r="CE965" s="352"/>
      <c r="CF965" s="298"/>
      <c r="CG965" s="297"/>
      <c r="CH965" s="284"/>
      <c r="CI965" s="352"/>
      <c r="CJ965" s="298"/>
      <c r="CK965" s="297"/>
      <c r="CL965" s="284"/>
      <c r="CM965" s="352"/>
      <c r="CN965" s="298"/>
      <c r="CO965" s="297"/>
      <c r="CP965" s="284"/>
      <c r="CQ965" s="352"/>
      <c r="CR965" s="298"/>
      <c r="CS965" s="297"/>
      <c r="CT965" s="284"/>
      <c r="CU965" s="352"/>
      <c r="CV965" s="352"/>
      <c r="CW965" s="298"/>
      <c r="CX965" s="297"/>
      <c r="CY965" s="284"/>
      <c r="CZ965" s="352"/>
      <c r="DA965" s="352"/>
      <c r="DB965" s="298"/>
      <c r="DC965" s="297"/>
      <c r="DD965" s="284"/>
      <c r="DE965" s="352"/>
      <c r="DF965" s="352"/>
      <c r="DG965" s="298"/>
      <c r="DH965" s="297">
        <v>-2</v>
      </c>
      <c r="DI965" s="289">
        <v>0</v>
      </c>
      <c r="DJ965" s="163">
        <v>54</v>
      </c>
      <c r="DK965" s="163">
        <v>0</v>
      </c>
      <c r="DL965" s="163">
        <v>0</v>
      </c>
      <c r="DM965" s="163">
        <v>4</v>
      </c>
      <c r="DN965" s="163">
        <v>3</v>
      </c>
      <c r="DO965" s="163">
        <v>0</v>
      </c>
      <c r="DP965" s="165">
        <v>58.1</v>
      </c>
      <c r="DQ965" s="165"/>
      <c r="DR965" s="165">
        <v>58.099998474121001</v>
      </c>
      <c r="DS965" s="163">
        <v>235</v>
      </c>
      <c r="DT965" s="163">
        <v>40</v>
      </c>
      <c r="DU965" s="163">
        <v>23</v>
      </c>
      <c r="DV965" s="163">
        <v>21</v>
      </c>
      <c r="DW965" s="163">
        <v>8</v>
      </c>
      <c r="DX965" s="163">
        <v>20</v>
      </c>
      <c r="DY965" s="163">
        <v>1</v>
      </c>
      <c r="DZ965" s="163">
        <v>3</v>
      </c>
      <c r="EA965" s="163">
        <v>4</v>
      </c>
      <c r="EB965" s="163">
        <v>0</v>
      </c>
      <c r="EC965" s="163">
        <v>58</v>
      </c>
      <c r="ED965" s="165">
        <v>8.9485727940152699</v>
      </c>
      <c r="EE965" s="165">
        <v>3.0857147565569898</v>
      </c>
      <c r="EF965" s="165">
        <v>1.2342859026227899</v>
      </c>
      <c r="EG965" s="165">
        <v>6.1714295131139796</v>
      </c>
      <c r="EH965" s="166">
        <v>1.0285715855189901</v>
      </c>
      <c r="EI965" s="165">
        <v>82.165938604572901</v>
      </c>
      <c r="EJ965" s="164">
        <v>0.18867924528301799</v>
      </c>
      <c r="EK965" s="164">
        <v>0.21917808219178</v>
      </c>
      <c r="EL965" s="283">
        <v>0.34210526299999999</v>
      </c>
      <c r="EM965" s="283">
        <v>0.144736842</v>
      </c>
      <c r="EN965" s="283">
        <v>0.513157894</v>
      </c>
      <c r="EO965" s="283">
        <v>7.1428569999999997E-2</v>
      </c>
      <c r="EP965" s="283">
        <v>0.32467531999999999</v>
      </c>
      <c r="EQ965" s="283">
        <v>0.124197</v>
      </c>
      <c r="ER965" s="165">
        <v>-9.5038588208258903E-2</v>
      </c>
      <c r="ES965" s="166">
        <v>3.2400004943848399</v>
      </c>
      <c r="ET965" s="166">
        <v>3.03</v>
      </c>
      <c r="EU965" s="166">
        <v>4.1438316392081296</v>
      </c>
      <c r="EV965" s="166">
        <v>4.3828751560114299</v>
      </c>
      <c r="EW965" s="166">
        <v>3.7272725978347299</v>
      </c>
      <c r="EX965" s="289">
        <v>0.30049055814742998</v>
      </c>
    </row>
    <row r="966" spans="1:157" ht="13" customHeight="1">
      <c r="A966" s="160" t="s">
        <v>19</v>
      </c>
      <c r="B966" s="160">
        <v>9455</v>
      </c>
      <c r="C966" s="160">
        <v>6984</v>
      </c>
      <c r="D966" s="160">
        <v>472610</v>
      </c>
      <c r="E966" s="160" t="s">
        <v>3331</v>
      </c>
      <c r="G966" s="175"/>
      <c r="H966" s="162" t="s">
        <v>528</v>
      </c>
      <c r="I966" s="162" t="s">
        <v>589</v>
      </c>
      <c r="J966" s="161">
        <v>37</v>
      </c>
      <c r="K966" s="161">
        <v>1</v>
      </c>
      <c r="M966" s="184" t="s">
        <v>837</v>
      </c>
      <c r="Z966" s="163"/>
      <c r="AS966" s="283"/>
      <c r="AT966" s="283"/>
      <c r="AU966" s="283"/>
      <c r="AV966" s="283"/>
      <c r="AW966" s="283"/>
      <c r="AX966" s="283"/>
      <c r="AY966" s="363"/>
      <c r="AZ966" s="283"/>
      <c r="BA966" s="283"/>
      <c r="BB966" s="283"/>
      <c r="BC966" s="283"/>
      <c r="BD966" s="164"/>
      <c r="BE966" s="164"/>
      <c r="BF966" s="164"/>
      <c r="BG966" s="164"/>
      <c r="BH966" s="164"/>
      <c r="BI966" s="164"/>
      <c r="BJ966" s="165"/>
      <c r="BK966" s="164"/>
      <c r="BL966" s="165"/>
      <c r="BM966" s="165"/>
      <c r="BN966" s="165"/>
      <c r="BO966" s="165"/>
      <c r="BP966" s="165"/>
      <c r="BQ966" s="165"/>
      <c r="BR966" s="165"/>
      <c r="BS966" s="289"/>
      <c r="BT966" s="297">
        <v>60</v>
      </c>
      <c r="BU966" s="284">
        <v>59</v>
      </c>
      <c r="BV966" s="298">
        <v>-1</v>
      </c>
      <c r="BW966" s="297"/>
      <c r="BX966" s="297"/>
      <c r="BY966" s="297"/>
      <c r="BZ966" s="297"/>
      <c r="CA966" s="284"/>
      <c r="CB966" s="298"/>
      <c r="CC966" s="297"/>
      <c r="CD966" s="284"/>
      <c r="CE966" s="352"/>
      <c r="CF966" s="298"/>
      <c r="CG966" s="297"/>
      <c r="CH966" s="284"/>
      <c r="CI966" s="352"/>
      <c r="CJ966" s="298"/>
      <c r="CK966" s="297"/>
      <c r="CL966" s="284"/>
      <c r="CM966" s="352"/>
      <c r="CN966" s="298"/>
      <c r="CO966" s="297"/>
      <c r="CP966" s="284"/>
      <c r="CQ966" s="352"/>
      <c r="CR966" s="298"/>
      <c r="CS966" s="297"/>
      <c r="CT966" s="284"/>
      <c r="CU966" s="352"/>
      <c r="CV966" s="352"/>
      <c r="CW966" s="298"/>
      <c r="CX966" s="297"/>
      <c r="CY966" s="284"/>
      <c r="CZ966" s="352"/>
      <c r="DA966" s="352"/>
      <c r="DB966" s="298"/>
      <c r="DC966" s="297"/>
      <c r="DD966" s="284"/>
      <c r="DE966" s="352"/>
      <c r="DF966" s="352"/>
      <c r="DG966" s="298"/>
      <c r="DH966" s="297">
        <v>-1</v>
      </c>
      <c r="DI966" s="289">
        <v>0</v>
      </c>
      <c r="DJ966" s="163">
        <v>60</v>
      </c>
      <c r="DK966" s="163">
        <v>0</v>
      </c>
      <c r="DL966" s="163">
        <v>0</v>
      </c>
      <c r="DM966" s="163">
        <v>5</v>
      </c>
      <c r="DN966" s="163">
        <v>1</v>
      </c>
      <c r="DO966" s="163">
        <v>4</v>
      </c>
      <c r="DP966" s="165">
        <v>59</v>
      </c>
      <c r="DQ966" s="165"/>
      <c r="DR966" s="165">
        <v>58.300001144409102</v>
      </c>
      <c r="DS966" s="163">
        <v>254</v>
      </c>
      <c r="DT966" s="163">
        <v>61</v>
      </c>
      <c r="DU966" s="163">
        <v>36</v>
      </c>
      <c r="DV966" s="163">
        <v>32</v>
      </c>
      <c r="DW966" s="163">
        <v>8</v>
      </c>
      <c r="DX966" s="163">
        <v>15</v>
      </c>
      <c r="DY966" s="163">
        <v>2</v>
      </c>
      <c r="DZ966" s="163">
        <v>3</v>
      </c>
      <c r="EA966" s="163">
        <v>5</v>
      </c>
      <c r="EB966" s="163">
        <v>0</v>
      </c>
      <c r="EC966" s="163">
        <v>53</v>
      </c>
      <c r="ED966" s="165">
        <v>8.0847469388464308</v>
      </c>
      <c r="EE966" s="165">
        <v>2.2881359260886098</v>
      </c>
      <c r="EF966" s="165">
        <v>1.22033916058059</v>
      </c>
      <c r="EG966" s="165">
        <v>9.3050860994270206</v>
      </c>
      <c r="EH966" s="166">
        <v>1.28813578061284</v>
      </c>
      <c r="EI966" s="165">
        <v>102.900845166536</v>
      </c>
      <c r="EJ966" s="164">
        <v>0.25847457627118597</v>
      </c>
      <c r="EK966" s="164">
        <v>0.30285714285714199</v>
      </c>
      <c r="EL966" s="283">
        <v>0.50273224000000005</v>
      </c>
      <c r="EM966" s="283">
        <v>0.21311475399999999</v>
      </c>
      <c r="EN966" s="283">
        <v>0.28415300500000001</v>
      </c>
      <c r="EO966" s="283">
        <v>6.5573770000000003E-2</v>
      </c>
      <c r="EP966" s="283">
        <v>0.39344262000000002</v>
      </c>
      <c r="EQ966" s="283">
        <v>0.11358575</v>
      </c>
      <c r="ER966" s="165">
        <v>0.42135298107254898</v>
      </c>
      <c r="ES966" s="166">
        <v>4.8813566423223698</v>
      </c>
      <c r="ET966" s="166">
        <v>3.59</v>
      </c>
      <c r="EU966" s="166">
        <v>4.0480446933843997</v>
      </c>
      <c r="EV966" s="166">
        <v>3.6180356253950898</v>
      </c>
      <c r="EW966" s="166">
        <v>3.4720325127676301</v>
      </c>
      <c r="EX966" s="289">
        <v>0.29621451348066302</v>
      </c>
    </row>
    <row r="967" spans="1:157" ht="13" customHeight="1">
      <c r="A967" s="160" t="s">
        <v>19</v>
      </c>
      <c r="B967" s="160">
        <v>11387</v>
      </c>
      <c r="C967" s="160">
        <v>21481</v>
      </c>
      <c r="D967" s="160">
        <v>663546</v>
      </c>
      <c r="E967" s="160" t="s">
        <v>2177</v>
      </c>
      <c r="G967" s="175"/>
      <c r="H967" s="162" t="s">
        <v>2980</v>
      </c>
      <c r="I967" s="162" t="s">
        <v>104</v>
      </c>
      <c r="J967" s="160">
        <v>27</v>
      </c>
      <c r="K967" s="161">
        <v>1</v>
      </c>
      <c r="M967" s="184" t="s">
        <v>837</v>
      </c>
      <c r="Z967" s="163"/>
      <c r="AS967" s="283"/>
      <c r="AT967" s="283"/>
      <c r="AU967" s="283"/>
      <c r="AV967" s="283"/>
      <c r="AW967" s="283"/>
      <c r="AX967" s="283"/>
      <c r="AY967" s="363"/>
      <c r="AZ967" s="283"/>
      <c r="BA967" s="283"/>
      <c r="BB967" s="283"/>
      <c r="BC967" s="283"/>
      <c r="BD967" s="164"/>
      <c r="BE967" s="164"/>
      <c r="BF967" s="164"/>
      <c r="BG967" s="164"/>
      <c r="BH967" s="164"/>
      <c r="BI967" s="164"/>
      <c r="BJ967" s="165"/>
      <c r="BK967" s="164"/>
      <c r="BL967" s="165"/>
      <c r="BM967" s="165"/>
      <c r="BN967" s="165"/>
      <c r="BO967" s="165"/>
      <c r="BP967" s="165"/>
      <c r="BQ967" s="165"/>
      <c r="BR967" s="165"/>
      <c r="BS967" s="289"/>
      <c r="BT967" s="297">
        <v>58</v>
      </c>
      <c r="BU967" s="284">
        <v>80.2</v>
      </c>
      <c r="BV967" s="298">
        <v>1</v>
      </c>
      <c r="BW967" s="297"/>
      <c r="BX967" s="297"/>
      <c r="BY967" s="297"/>
      <c r="BZ967" s="297"/>
      <c r="CA967" s="284"/>
      <c r="CB967" s="298"/>
      <c r="CC967" s="297"/>
      <c r="CD967" s="284"/>
      <c r="CE967" s="352"/>
      <c r="CF967" s="298"/>
      <c r="CG967" s="297"/>
      <c r="CH967" s="284"/>
      <c r="CI967" s="352"/>
      <c r="CJ967" s="298"/>
      <c r="CK967" s="297"/>
      <c r="CL967" s="284"/>
      <c r="CM967" s="352"/>
      <c r="CN967" s="298"/>
      <c r="CO967" s="297"/>
      <c r="CP967" s="284"/>
      <c r="CQ967" s="352"/>
      <c r="CR967" s="298"/>
      <c r="CS967" s="297"/>
      <c r="CT967" s="284"/>
      <c r="CU967" s="352"/>
      <c r="CV967" s="352"/>
      <c r="CW967" s="298"/>
      <c r="CX967" s="297"/>
      <c r="CY967" s="284"/>
      <c r="CZ967" s="352"/>
      <c r="DA967" s="352"/>
      <c r="DB967" s="298"/>
      <c r="DC967" s="297"/>
      <c r="DD967" s="284"/>
      <c r="DE967" s="352"/>
      <c r="DF967" s="352"/>
      <c r="DG967" s="298"/>
      <c r="DH967" s="297">
        <v>1</v>
      </c>
      <c r="DI967" s="289">
        <v>0</v>
      </c>
      <c r="DJ967" s="163">
        <v>58</v>
      </c>
      <c r="DK967" s="163">
        <v>0</v>
      </c>
      <c r="DL967" s="163">
        <v>0</v>
      </c>
      <c r="DM967" s="163">
        <v>3</v>
      </c>
      <c r="DN967" s="163">
        <v>4</v>
      </c>
      <c r="DO967" s="163">
        <v>0</v>
      </c>
      <c r="DP967" s="165">
        <v>80.2</v>
      </c>
      <c r="DQ967" s="165"/>
      <c r="DR967" s="165">
        <v>80.199996948242102</v>
      </c>
      <c r="DS967" s="163">
        <v>337</v>
      </c>
      <c r="DT967" s="163">
        <v>84</v>
      </c>
      <c r="DU967" s="163">
        <v>37</v>
      </c>
      <c r="DV967" s="163">
        <v>35</v>
      </c>
      <c r="DW967" s="163">
        <v>10</v>
      </c>
      <c r="DX967" s="163">
        <v>14</v>
      </c>
      <c r="DY967" s="163">
        <v>2</v>
      </c>
      <c r="DZ967" s="163">
        <v>5</v>
      </c>
      <c r="EA967" s="163">
        <v>0</v>
      </c>
      <c r="EB967" s="163">
        <v>0</v>
      </c>
      <c r="EC967" s="163">
        <v>75</v>
      </c>
      <c r="ED967" s="165">
        <v>8.3677696502647194</v>
      </c>
      <c r="EE967" s="165">
        <v>1.5619836680494099</v>
      </c>
      <c r="EF967" s="165">
        <v>1.11570262003529</v>
      </c>
      <c r="EG967" s="165">
        <v>9.3719020082964892</v>
      </c>
      <c r="EH967" s="166">
        <v>1.2148761862606501</v>
      </c>
      <c r="EI967" s="165">
        <v>94.331521686003398</v>
      </c>
      <c r="EJ967" s="164">
        <v>0.26415094339622602</v>
      </c>
      <c r="EK967" s="164">
        <v>0.31759656652360502</v>
      </c>
      <c r="EL967" s="283">
        <v>0.58995815799999995</v>
      </c>
      <c r="EM967" s="283">
        <v>0.18828451800000001</v>
      </c>
      <c r="EN967" s="283">
        <v>0.22175732200000001</v>
      </c>
      <c r="EO967" s="283">
        <v>5.3497940000000001E-2</v>
      </c>
      <c r="EP967" s="283">
        <v>0.37448559999999997</v>
      </c>
      <c r="EQ967" s="283">
        <v>8.6021509999999995E-2</v>
      </c>
      <c r="ER967" s="165">
        <v>-0.27856517259075603</v>
      </c>
      <c r="ES967" s="166">
        <v>3.9049591701235302</v>
      </c>
      <c r="ET967" s="166">
        <v>3.54</v>
      </c>
      <c r="EU967" s="166">
        <v>3.6253663767573698</v>
      </c>
      <c r="EV967" s="166">
        <v>3.0072866357521</v>
      </c>
      <c r="EW967" s="166">
        <v>2.8132904405469201</v>
      </c>
      <c r="EX967" s="289">
        <v>0.29616281390190102</v>
      </c>
    </row>
    <row r="968" spans="1:157" ht="13" customHeight="1">
      <c r="A968" s="160" t="s">
        <v>19</v>
      </c>
      <c r="C968" s="160">
        <v>20997</v>
      </c>
      <c r="D968" s="160">
        <v>660825</v>
      </c>
      <c r="E968" s="160" t="s">
        <v>598</v>
      </c>
      <c r="G968" s="175"/>
      <c r="H968" s="162" t="s">
        <v>2459</v>
      </c>
      <c r="I968" s="162" t="s">
        <v>2460</v>
      </c>
      <c r="J968" s="161">
        <v>28</v>
      </c>
      <c r="K968" s="161">
        <v>1</v>
      </c>
      <c r="M968" s="184" t="s">
        <v>837</v>
      </c>
      <c r="Z968" s="163"/>
      <c r="AS968" s="283"/>
      <c r="AT968" s="283"/>
      <c r="AU968" s="283"/>
      <c r="AV968" s="283"/>
      <c r="AW968" s="283"/>
      <c r="AX968" s="283"/>
      <c r="AY968" s="363"/>
      <c r="AZ968" s="283"/>
      <c r="BA968" s="283"/>
      <c r="BB968" s="283"/>
      <c r="BC968" s="283"/>
      <c r="BD968" s="164"/>
      <c r="BE968" s="164"/>
      <c r="BF968" s="164"/>
      <c r="BG968" s="164"/>
      <c r="BH968" s="164"/>
      <c r="BI968" s="164"/>
      <c r="BJ968" s="165"/>
      <c r="BK968" s="164"/>
      <c r="BL968" s="165"/>
      <c r="BM968" s="165"/>
      <c r="BN968" s="165"/>
      <c r="BO968" s="165"/>
      <c r="BP968" s="165"/>
      <c r="BQ968" s="165"/>
      <c r="BR968" s="165"/>
      <c r="BS968" s="289"/>
      <c r="BT968" s="297">
        <v>22</v>
      </c>
      <c r="BU968" s="284">
        <v>27.1</v>
      </c>
      <c r="BV968" s="298">
        <v>-1</v>
      </c>
      <c r="BW968" s="297"/>
      <c r="BX968" s="297"/>
      <c r="BY968" s="297"/>
      <c r="BZ968" s="297"/>
      <c r="CA968" s="284"/>
      <c r="CB968" s="298"/>
      <c r="CC968" s="297"/>
      <c r="CD968" s="284"/>
      <c r="CE968" s="352"/>
      <c r="CF968" s="298"/>
      <c r="CG968" s="297"/>
      <c r="CH968" s="284"/>
      <c r="CI968" s="352"/>
      <c r="CJ968" s="298"/>
      <c r="CK968" s="297"/>
      <c r="CL968" s="284"/>
      <c r="CM968" s="352"/>
      <c r="CN968" s="298"/>
      <c r="CO968" s="297"/>
      <c r="CP968" s="284"/>
      <c r="CQ968" s="352"/>
      <c r="CR968" s="298"/>
      <c r="CS968" s="297"/>
      <c r="CT968" s="284"/>
      <c r="CU968" s="352"/>
      <c r="CV968" s="352"/>
      <c r="CW968" s="298"/>
      <c r="CX968" s="297"/>
      <c r="CY968" s="284"/>
      <c r="CZ968" s="352"/>
      <c r="DA968" s="352"/>
      <c r="DB968" s="298"/>
      <c r="DC968" s="297"/>
      <c r="DD968" s="284"/>
      <c r="DE968" s="352"/>
      <c r="DF968" s="352"/>
      <c r="DG968" s="298"/>
      <c r="DH968" s="297">
        <v>-1</v>
      </c>
      <c r="DI968" s="289">
        <v>0</v>
      </c>
      <c r="DJ968" s="163">
        <v>23</v>
      </c>
      <c r="DK968" s="163">
        <v>0</v>
      </c>
      <c r="DL968" s="163">
        <v>0</v>
      </c>
      <c r="DM968" s="163">
        <v>2</v>
      </c>
      <c r="DN968" s="163">
        <v>0</v>
      </c>
      <c r="DO968" s="163">
        <v>0</v>
      </c>
      <c r="DP968" s="165">
        <v>27.2</v>
      </c>
      <c r="DQ968" s="165"/>
      <c r="DR968" s="165">
        <v>27.2000007629394</v>
      </c>
      <c r="DS968" s="163">
        <v>108</v>
      </c>
      <c r="DT968" s="163">
        <v>20</v>
      </c>
      <c r="DU968" s="163">
        <v>15</v>
      </c>
      <c r="DV968" s="163">
        <v>15</v>
      </c>
      <c r="DW968" s="163">
        <v>2</v>
      </c>
      <c r="DX968" s="163">
        <v>9</v>
      </c>
      <c r="DY968" s="163">
        <v>0</v>
      </c>
      <c r="DZ968" s="163">
        <v>0</v>
      </c>
      <c r="EA968" s="163">
        <v>3</v>
      </c>
      <c r="EB968" s="163">
        <v>0</v>
      </c>
      <c r="EC968" s="163">
        <v>33</v>
      </c>
      <c r="ED968" s="165">
        <v>10.734940745796299</v>
      </c>
      <c r="EE968" s="165">
        <v>2.9277111124899098</v>
      </c>
      <c r="EF968" s="165">
        <v>0.65060246944220301</v>
      </c>
      <c r="EG968" s="165">
        <v>6.5060246944220301</v>
      </c>
      <c r="EH968" s="166">
        <v>1.0481928674346599</v>
      </c>
      <c r="EI968" s="165">
        <v>83.733356048261996</v>
      </c>
      <c r="EJ968" s="164">
        <v>0.20202020202020199</v>
      </c>
      <c r="EK968" s="164">
        <v>0.28125</v>
      </c>
      <c r="EL968" s="283">
        <v>0.55384615299999995</v>
      </c>
      <c r="EM968" s="283">
        <v>0.107692307</v>
      </c>
      <c r="EN968" s="283">
        <v>0.33846153800000001</v>
      </c>
      <c r="EO968" s="283">
        <v>4.5454550000000003E-2</v>
      </c>
      <c r="EP968" s="283">
        <v>0.33333332999999998</v>
      </c>
      <c r="EQ968" s="283">
        <v>0.12244898</v>
      </c>
      <c r="ER968" s="165">
        <v>1.72498468304659</v>
      </c>
      <c r="ES968" s="166">
        <v>4.8795185208165197</v>
      </c>
      <c r="ET968" s="166">
        <v>2.38</v>
      </c>
      <c r="EU968" s="166">
        <v>2.6968090717012698</v>
      </c>
      <c r="EV968" s="166">
        <v>2.95944693941169</v>
      </c>
      <c r="EW968" s="166">
        <v>2.8133754742735202</v>
      </c>
      <c r="EX968" s="289">
        <v>0.28924527764320301</v>
      </c>
    </row>
    <row r="969" spans="1:157" ht="13" customHeight="1">
      <c r="A969" s="160" t="s">
        <v>19</v>
      </c>
      <c r="C969" s="160">
        <v>16061</v>
      </c>
      <c r="D969" s="160">
        <v>592155</v>
      </c>
      <c r="E969" s="160" t="s">
        <v>609</v>
      </c>
      <c r="G969" s="175"/>
      <c r="H969" s="162" t="s">
        <v>3983</v>
      </c>
      <c r="I969" s="162" t="s">
        <v>372</v>
      </c>
      <c r="J969" s="160">
        <v>32</v>
      </c>
      <c r="K969" s="161">
        <v>1</v>
      </c>
      <c r="Z969" s="163"/>
      <c r="AS969" s="283"/>
      <c r="AT969" s="283"/>
      <c r="AU969" s="283"/>
      <c r="AV969" s="283"/>
      <c r="AW969" s="283"/>
      <c r="AX969" s="283"/>
      <c r="AY969" s="363"/>
      <c r="AZ969" s="283"/>
      <c r="BA969" s="283"/>
      <c r="BB969" s="283"/>
      <c r="BC969" s="283"/>
      <c r="BD969" s="164"/>
      <c r="BE969" s="164"/>
      <c r="BF969" s="164"/>
      <c r="BG969" s="164"/>
      <c r="BH969" s="164"/>
      <c r="BI969" s="164"/>
      <c r="BJ969" s="165"/>
      <c r="BK969" s="164"/>
      <c r="BL969" s="165"/>
      <c r="BM969" s="165"/>
      <c r="BN969" s="165"/>
      <c r="BO969" s="165"/>
      <c r="BP969" s="165"/>
      <c r="BQ969" s="165"/>
      <c r="BR969" s="165"/>
      <c r="BS969" s="289"/>
      <c r="BT969" s="297">
        <v>43</v>
      </c>
      <c r="BU969" s="284">
        <v>42.2</v>
      </c>
      <c r="BV969" s="298">
        <v>1</v>
      </c>
      <c r="BW969" s="297"/>
      <c r="BX969" s="297"/>
      <c r="BY969" s="297"/>
      <c r="BZ969" s="297"/>
      <c r="CA969" s="284"/>
      <c r="CB969" s="298"/>
      <c r="CC969" s="297"/>
      <c r="CD969" s="284"/>
      <c r="CE969" s="352"/>
      <c r="CF969" s="298"/>
      <c r="CG969" s="297"/>
      <c r="CH969" s="284"/>
      <c r="CI969" s="352"/>
      <c r="CJ969" s="298"/>
      <c r="CK969" s="297"/>
      <c r="CL969" s="284"/>
      <c r="CM969" s="352"/>
      <c r="CN969" s="298"/>
      <c r="CO969" s="297"/>
      <c r="CP969" s="284"/>
      <c r="CQ969" s="352"/>
      <c r="CR969" s="298"/>
      <c r="CS969" s="297"/>
      <c r="CT969" s="284"/>
      <c r="CU969" s="352"/>
      <c r="CV969" s="352"/>
      <c r="CW969" s="298"/>
      <c r="CX969" s="297"/>
      <c r="CY969" s="284"/>
      <c r="CZ969" s="352"/>
      <c r="DA969" s="352"/>
      <c r="DB969" s="298"/>
      <c r="DC969" s="297"/>
      <c r="DD969" s="284"/>
      <c r="DE969" s="352"/>
      <c r="DF969" s="352"/>
      <c r="DG969" s="298"/>
      <c r="DH969" s="183">
        <v>1</v>
      </c>
      <c r="DI969" s="289">
        <v>0</v>
      </c>
      <c r="DJ969" s="163">
        <v>43</v>
      </c>
      <c r="DK969" s="163">
        <v>0</v>
      </c>
      <c r="DL969" s="163">
        <v>0</v>
      </c>
      <c r="DM969" s="163">
        <v>2</v>
      </c>
      <c r="DN969" s="163">
        <v>3</v>
      </c>
      <c r="DO969" s="163">
        <v>1</v>
      </c>
      <c r="DP969" s="165">
        <v>42.2</v>
      </c>
      <c r="DQ969" s="165"/>
      <c r="DR969" s="165">
        <v>42.200000762939403</v>
      </c>
      <c r="DS969" s="163">
        <v>183</v>
      </c>
      <c r="DT969" s="163">
        <v>41</v>
      </c>
      <c r="DU969" s="163">
        <v>17</v>
      </c>
      <c r="DV969" s="163">
        <v>16</v>
      </c>
      <c r="DW969" s="163">
        <v>5</v>
      </c>
      <c r="DX969" s="163">
        <v>16</v>
      </c>
      <c r="DY969" s="163">
        <v>1</v>
      </c>
      <c r="DZ969" s="163">
        <v>0</v>
      </c>
      <c r="EA969" s="163">
        <v>0</v>
      </c>
      <c r="EB969" s="163">
        <v>0</v>
      </c>
      <c r="EC969" s="163">
        <v>43</v>
      </c>
      <c r="ED969" s="165">
        <v>9.07031385158208</v>
      </c>
      <c r="EE969" s="165">
        <v>3.37500050291426</v>
      </c>
      <c r="EF969" s="165">
        <v>1.0546876571607</v>
      </c>
      <c r="EG969" s="165">
        <v>8.6484387887177991</v>
      </c>
      <c r="EH969" s="166">
        <v>1.3359376990702301</v>
      </c>
      <c r="EI969" s="165">
        <v>106.719431594984</v>
      </c>
      <c r="EJ969" s="164">
        <v>0.245508982035928</v>
      </c>
      <c r="EK969" s="164">
        <v>0.30252100840336099</v>
      </c>
      <c r="EL969" s="283">
        <v>0.30327868800000002</v>
      </c>
      <c r="EM969" s="283">
        <v>0.204918032</v>
      </c>
      <c r="EN969" s="283">
        <v>0.49180327800000001</v>
      </c>
      <c r="EO969" s="283">
        <v>8.0645159999999994E-2</v>
      </c>
      <c r="EP969" s="283">
        <v>0.36290323000000002</v>
      </c>
      <c r="EQ969" s="283">
        <v>0.13956835000000001</v>
      </c>
      <c r="ER969" s="165">
        <v>-0.63370834856110503</v>
      </c>
      <c r="ES969" s="166">
        <v>3.37500050291426</v>
      </c>
      <c r="ET969" s="166">
        <v>3.49</v>
      </c>
      <c r="EU969" s="166">
        <v>3.7995012272615099</v>
      </c>
      <c r="EV969" s="166">
        <v>4.4024617080797297</v>
      </c>
      <c r="EW969" s="166">
        <v>3.9243398923889901</v>
      </c>
      <c r="EX969" s="289">
        <v>0.28899684548377902</v>
      </c>
    </row>
    <row r="970" spans="1:157" ht="13" customHeight="1">
      <c r="A970" s="160" t="s">
        <v>19</v>
      </c>
      <c r="C970" s="160">
        <v>12997</v>
      </c>
      <c r="D970" s="160">
        <v>605155</v>
      </c>
      <c r="E970" s="160" t="s">
        <v>129</v>
      </c>
      <c r="G970" s="175"/>
      <c r="H970" s="168" t="s">
        <v>1167</v>
      </c>
      <c r="I970" s="169" t="s">
        <v>1168</v>
      </c>
      <c r="J970" s="170">
        <v>31</v>
      </c>
      <c r="K970" s="161">
        <v>1</v>
      </c>
      <c r="M970" s="184" t="s">
        <v>837</v>
      </c>
      <c r="Z970" s="163"/>
      <c r="AS970" s="283"/>
      <c r="AT970" s="283"/>
      <c r="AU970" s="283"/>
      <c r="AV970" s="283"/>
      <c r="AW970" s="283"/>
      <c r="AX970" s="283"/>
      <c r="AY970" s="363"/>
      <c r="AZ970" s="283"/>
      <c r="BA970" s="283"/>
      <c r="BB970" s="283"/>
      <c r="BC970" s="283"/>
      <c r="BD970" s="164"/>
      <c r="BE970" s="164"/>
      <c r="BF970" s="164"/>
      <c r="BG970" s="164"/>
      <c r="BH970" s="164"/>
      <c r="BI970" s="164"/>
      <c r="BJ970" s="165"/>
      <c r="BK970" s="164"/>
      <c r="BL970" s="165"/>
      <c r="BM970" s="165"/>
      <c r="BN970" s="165"/>
      <c r="BO970" s="165"/>
      <c r="BP970" s="165"/>
      <c r="BQ970" s="165"/>
      <c r="BR970" s="165"/>
      <c r="BS970" s="289"/>
      <c r="BT970" s="297">
        <v>16</v>
      </c>
      <c r="BU970" s="284">
        <v>20.2</v>
      </c>
      <c r="BV970" s="298">
        <v>-2</v>
      </c>
      <c r="BW970" s="297"/>
      <c r="BX970" s="297"/>
      <c r="BY970" s="297"/>
      <c r="BZ970" s="297"/>
      <c r="CA970" s="284"/>
      <c r="CB970" s="298"/>
      <c r="CC970" s="297"/>
      <c r="CD970" s="284"/>
      <c r="CE970" s="352"/>
      <c r="CF970" s="298"/>
      <c r="CG970" s="297"/>
      <c r="CH970" s="284"/>
      <c r="CI970" s="352"/>
      <c r="CJ970" s="298"/>
      <c r="CK970" s="297"/>
      <c r="CL970" s="284"/>
      <c r="CM970" s="352"/>
      <c r="CN970" s="298"/>
      <c r="CO970" s="297"/>
      <c r="CP970" s="284"/>
      <c r="CQ970" s="352"/>
      <c r="CR970" s="298"/>
      <c r="CS970" s="297"/>
      <c r="CT970" s="284"/>
      <c r="CU970" s="352"/>
      <c r="CV970" s="352"/>
      <c r="CW970" s="298"/>
      <c r="CX970" s="297"/>
      <c r="CY970" s="284"/>
      <c r="CZ970" s="352"/>
      <c r="DA970" s="352"/>
      <c r="DB970" s="298"/>
      <c r="DC970" s="297"/>
      <c r="DD970" s="284"/>
      <c r="DE970" s="352"/>
      <c r="DF970" s="352"/>
      <c r="DG970" s="298"/>
      <c r="DH970" s="297">
        <v>-2</v>
      </c>
      <c r="DI970" s="289">
        <v>0</v>
      </c>
      <c r="DJ970" s="163">
        <v>16</v>
      </c>
      <c r="DK970" s="163">
        <v>0</v>
      </c>
      <c r="DL970" s="163">
        <v>0</v>
      </c>
      <c r="DM970" s="163">
        <v>0</v>
      </c>
      <c r="DN970" s="163">
        <v>0</v>
      </c>
      <c r="DO970" s="163">
        <v>1</v>
      </c>
      <c r="DP970" s="165">
        <v>20.2</v>
      </c>
      <c r="DQ970" s="165"/>
      <c r="DR970" s="165">
        <v>20.2000007629394</v>
      </c>
      <c r="DS970" s="163">
        <v>95</v>
      </c>
      <c r="DT970" s="163">
        <v>24</v>
      </c>
      <c r="DU970" s="163">
        <v>16</v>
      </c>
      <c r="DV970" s="163">
        <v>13</v>
      </c>
      <c r="DW970" s="163">
        <v>1</v>
      </c>
      <c r="DX970" s="163">
        <v>9</v>
      </c>
      <c r="DY970" s="163">
        <v>0</v>
      </c>
      <c r="DZ970" s="163">
        <v>1</v>
      </c>
      <c r="EA970" s="163">
        <v>1</v>
      </c>
      <c r="EB970" s="163">
        <v>0</v>
      </c>
      <c r="EC970" s="163">
        <v>22</v>
      </c>
      <c r="ED970" s="165">
        <v>9.5806463402343596</v>
      </c>
      <c r="EE970" s="165">
        <v>3.9193553210049599</v>
      </c>
      <c r="EF970" s="165">
        <v>0.43548392455610702</v>
      </c>
      <c r="EG970" s="165">
        <v>10.4516141893465</v>
      </c>
      <c r="EH970" s="166">
        <v>1.5967743900390601</v>
      </c>
      <c r="EI970" s="165">
        <v>123.984781087236</v>
      </c>
      <c r="EJ970" s="164">
        <v>0.28235294117646997</v>
      </c>
      <c r="EK970" s="164">
        <v>0.37096774193548299</v>
      </c>
      <c r="EL970" s="283">
        <v>0.44262295000000001</v>
      </c>
      <c r="EM970" s="283">
        <v>0.16393442599999999</v>
      </c>
      <c r="EN970" s="283">
        <v>0.39344262200000002</v>
      </c>
      <c r="EO970" s="283">
        <v>7.9365080000000005E-2</v>
      </c>
      <c r="EP970" s="283">
        <v>0.3015873</v>
      </c>
      <c r="EQ970" s="283">
        <v>0.11224489999999999</v>
      </c>
      <c r="ER970" s="165">
        <v>-0.186462661083419</v>
      </c>
      <c r="ES970" s="166">
        <v>5.6612910192293899</v>
      </c>
      <c r="ET970" s="166">
        <v>4.4000000000000004</v>
      </c>
      <c r="EU970" s="166">
        <v>3.1183015302366299</v>
      </c>
      <c r="EV970" s="166">
        <v>4.2452625079092003</v>
      </c>
      <c r="EW970" s="166">
        <v>3.8631777249582302</v>
      </c>
      <c r="EX970" s="289">
        <v>0.28889411687850902</v>
      </c>
    </row>
    <row r="971" spans="1:157" ht="13" customHeight="1">
      <c r="A971" s="160" t="s">
        <v>19</v>
      </c>
      <c r="C971" s="160">
        <v>24203</v>
      </c>
      <c r="D971" s="160">
        <v>678821</v>
      </c>
      <c r="E971" s="160" t="s">
        <v>246</v>
      </c>
      <c r="G971" s="175"/>
      <c r="H971" s="162" t="s">
        <v>125</v>
      </c>
      <c r="I971" s="162" t="s">
        <v>589</v>
      </c>
      <c r="J971" s="160">
        <v>23</v>
      </c>
      <c r="K971" s="161">
        <v>1</v>
      </c>
      <c r="Z971" s="163"/>
      <c r="AS971" s="283"/>
      <c r="AT971" s="283"/>
      <c r="AU971" s="283"/>
      <c r="AV971" s="283"/>
      <c r="AW971" s="283"/>
      <c r="AX971" s="283"/>
      <c r="AY971" s="363"/>
      <c r="AZ971" s="283"/>
      <c r="BA971" s="283"/>
      <c r="BB971" s="283"/>
      <c r="BC971" s="283"/>
      <c r="BD971" s="164"/>
      <c r="BE971" s="164"/>
      <c r="BF971" s="164"/>
      <c r="BG971" s="164"/>
      <c r="BH971" s="164"/>
      <c r="BI971" s="164"/>
      <c r="BJ971" s="165"/>
      <c r="BK971" s="164"/>
      <c r="BL971" s="165"/>
      <c r="BM971" s="165"/>
      <c r="BN971" s="165"/>
      <c r="BO971" s="165"/>
      <c r="BP971" s="165"/>
      <c r="BQ971" s="165"/>
      <c r="BR971" s="165"/>
      <c r="BS971" s="289"/>
      <c r="BT971" s="297">
        <v>14</v>
      </c>
      <c r="BU971" s="284">
        <v>11.1</v>
      </c>
      <c r="BV971" s="298">
        <v>-1</v>
      </c>
      <c r="BW971" s="297"/>
      <c r="BX971" s="297"/>
      <c r="BY971" s="297"/>
      <c r="BZ971" s="297"/>
      <c r="CA971" s="284"/>
      <c r="CB971" s="298"/>
      <c r="CC971" s="297"/>
      <c r="CD971" s="284"/>
      <c r="CE971" s="352"/>
      <c r="CF971" s="298"/>
      <c r="CG971" s="297"/>
      <c r="CH971" s="284"/>
      <c r="CI971" s="352"/>
      <c r="CJ971" s="298"/>
      <c r="CK971" s="297"/>
      <c r="CL971" s="284"/>
      <c r="CM971" s="352"/>
      <c r="CN971" s="298"/>
      <c r="CO971" s="297"/>
      <c r="CP971" s="284"/>
      <c r="CQ971" s="352"/>
      <c r="CR971" s="298"/>
      <c r="CS971" s="297"/>
      <c r="CT971" s="284"/>
      <c r="CU971" s="352"/>
      <c r="CV971" s="352"/>
      <c r="CW971" s="298"/>
      <c r="CX971" s="297"/>
      <c r="CY971" s="284"/>
      <c r="CZ971" s="352"/>
      <c r="DA971" s="352"/>
      <c r="DB971" s="298"/>
      <c r="DC971" s="297"/>
      <c r="DD971" s="284"/>
      <c r="DE971" s="352"/>
      <c r="DF971" s="352"/>
      <c r="DG971" s="298"/>
      <c r="DH971" s="183">
        <v>-1</v>
      </c>
      <c r="DI971" s="289">
        <v>0</v>
      </c>
      <c r="DJ971" s="163">
        <v>15</v>
      </c>
      <c r="DK971" s="163">
        <v>0</v>
      </c>
      <c r="DL971" s="163">
        <v>0</v>
      </c>
      <c r="DM971" s="163">
        <v>0</v>
      </c>
      <c r="DN971" s="163">
        <v>0</v>
      </c>
      <c r="DO971" s="163">
        <v>0</v>
      </c>
      <c r="DP971" s="165">
        <v>12.1</v>
      </c>
      <c r="DQ971" s="165"/>
      <c r="DR971" s="165">
        <v>12.1000003814697</v>
      </c>
      <c r="DS971" s="163">
        <v>49</v>
      </c>
      <c r="DT971" s="163">
        <v>7</v>
      </c>
      <c r="DU971" s="163">
        <v>1</v>
      </c>
      <c r="DV971" s="163">
        <v>1</v>
      </c>
      <c r="DW971" s="163">
        <v>0</v>
      </c>
      <c r="DX971" s="163">
        <v>5</v>
      </c>
      <c r="DY971" s="163">
        <v>0</v>
      </c>
      <c r="DZ971" s="163">
        <v>2</v>
      </c>
      <c r="EA971" s="163">
        <v>2</v>
      </c>
      <c r="EB971" s="163">
        <v>0</v>
      </c>
      <c r="EC971" s="163">
        <v>14</v>
      </c>
      <c r="ED971" s="165">
        <v>10.216219639413501</v>
      </c>
      <c r="EE971" s="165">
        <v>3.6486498712191202</v>
      </c>
      <c r="EF971" s="165">
        <v>0</v>
      </c>
      <c r="EG971" s="165">
        <v>5.1081098197067698</v>
      </c>
      <c r="EH971" s="166">
        <v>0.97297329899176699</v>
      </c>
      <c r="EI971" s="165">
        <v>75.548482134830394</v>
      </c>
      <c r="EJ971" s="164">
        <v>0.16666666666666599</v>
      </c>
      <c r="EK971" s="164">
        <v>0.25</v>
      </c>
      <c r="EL971" s="283">
        <v>0.33333333300000001</v>
      </c>
      <c r="EM971" s="283">
        <v>0.222222222</v>
      </c>
      <c r="EN971" s="283">
        <v>0.44444444399999999</v>
      </c>
      <c r="EO971" s="283">
        <v>0</v>
      </c>
      <c r="EP971" s="283">
        <v>0.35714286000000001</v>
      </c>
      <c r="EQ971" s="283">
        <v>6.5934069999999997E-2</v>
      </c>
      <c r="ER971" s="165">
        <v>0.21564198079660099</v>
      </c>
      <c r="ES971" s="166">
        <v>0.72972997424382502</v>
      </c>
      <c r="ET971" s="166">
        <v>3.01</v>
      </c>
      <c r="EU971" s="166">
        <v>2.59912087521989</v>
      </c>
      <c r="EV971" s="166">
        <v>4.0703588278928304</v>
      </c>
      <c r="EW971" s="166">
        <v>3.41633083616389</v>
      </c>
      <c r="EX971" s="289">
        <v>0.28741496801376298</v>
      </c>
    </row>
    <row r="972" spans="1:157" ht="13" customHeight="1">
      <c r="A972" s="160" t="s">
        <v>19</v>
      </c>
      <c r="B972" s="160">
        <v>10143</v>
      </c>
      <c r="C972" s="160">
        <v>14975</v>
      </c>
      <c r="D972" s="160">
        <v>641771</v>
      </c>
      <c r="E972" s="160" t="s">
        <v>164</v>
      </c>
      <c r="G972" s="175"/>
      <c r="H972" s="162" t="s">
        <v>1774</v>
      </c>
      <c r="I972" s="162" t="s">
        <v>559</v>
      </c>
      <c r="J972" s="161">
        <v>31</v>
      </c>
      <c r="K972" s="161">
        <v>1</v>
      </c>
      <c r="M972" s="184" t="s">
        <v>837</v>
      </c>
      <c r="Z972" s="163"/>
      <c r="AS972" s="283"/>
      <c r="AT972" s="283"/>
      <c r="AU972" s="283"/>
      <c r="AV972" s="283"/>
      <c r="AW972" s="283"/>
      <c r="AX972" s="283"/>
      <c r="AY972" s="363"/>
      <c r="AZ972" s="283"/>
      <c r="BA972" s="283"/>
      <c r="BB972" s="283"/>
      <c r="BC972" s="283"/>
      <c r="BD972" s="164"/>
      <c r="BE972" s="164"/>
      <c r="BF972" s="164"/>
      <c r="BG972" s="164"/>
      <c r="BH972" s="164"/>
      <c r="BI972" s="164"/>
      <c r="BJ972" s="165"/>
      <c r="BK972" s="164"/>
      <c r="BL972" s="165"/>
      <c r="BM972" s="165"/>
      <c r="BN972" s="165"/>
      <c r="BO972" s="165"/>
      <c r="BP972" s="165"/>
      <c r="BQ972" s="165"/>
      <c r="BR972" s="165"/>
      <c r="BS972" s="289"/>
      <c r="BT972" s="297">
        <v>31</v>
      </c>
      <c r="BU972" s="284">
        <v>53.1</v>
      </c>
      <c r="BV972" s="298">
        <v>1</v>
      </c>
      <c r="BW972" s="297"/>
      <c r="BX972" s="297"/>
      <c r="BY972" s="297"/>
      <c r="BZ972" s="297"/>
      <c r="CA972" s="284"/>
      <c r="CB972" s="298"/>
      <c r="CC972" s="297"/>
      <c r="CD972" s="284"/>
      <c r="CE972" s="352"/>
      <c r="CF972" s="298"/>
      <c r="CG972" s="297"/>
      <c r="CH972" s="284"/>
      <c r="CI972" s="352"/>
      <c r="CJ972" s="298"/>
      <c r="CK972" s="297"/>
      <c r="CL972" s="284"/>
      <c r="CM972" s="352"/>
      <c r="CN972" s="298"/>
      <c r="CO972" s="297"/>
      <c r="CP972" s="284"/>
      <c r="CQ972" s="352"/>
      <c r="CR972" s="298"/>
      <c r="CS972" s="297"/>
      <c r="CT972" s="284"/>
      <c r="CU972" s="352"/>
      <c r="CV972" s="352"/>
      <c r="CW972" s="298"/>
      <c r="CX972" s="297"/>
      <c r="CY972" s="284"/>
      <c r="CZ972" s="352"/>
      <c r="DA972" s="352"/>
      <c r="DB972" s="298"/>
      <c r="DC972" s="297"/>
      <c r="DD972" s="284"/>
      <c r="DE972" s="352"/>
      <c r="DF972" s="352"/>
      <c r="DG972" s="298"/>
      <c r="DH972" s="297">
        <v>1</v>
      </c>
      <c r="DI972" s="289">
        <v>0</v>
      </c>
      <c r="DJ972" s="163">
        <v>31</v>
      </c>
      <c r="DK972" s="163">
        <v>1</v>
      </c>
      <c r="DL972" s="163">
        <v>0</v>
      </c>
      <c r="DM972" s="163">
        <v>0</v>
      </c>
      <c r="DN972" s="163">
        <v>2</v>
      </c>
      <c r="DO972" s="163">
        <v>1</v>
      </c>
      <c r="DP972" s="165">
        <v>53.1</v>
      </c>
      <c r="DQ972" s="165">
        <v>3</v>
      </c>
      <c r="DR972" s="165">
        <v>50.099998474121001</v>
      </c>
      <c r="DS972" s="163">
        <v>240</v>
      </c>
      <c r="DT972" s="163">
        <v>56</v>
      </c>
      <c r="DU972" s="163">
        <v>33</v>
      </c>
      <c r="DV972" s="163">
        <v>30</v>
      </c>
      <c r="DW972" s="163">
        <v>5</v>
      </c>
      <c r="DX972" s="163">
        <v>25</v>
      </c>
      <c r="DY972" s="163">
        <v>1</v>
      </c>
      <c r="DZ972" s="163">
        <v>6</v>
      </c>
      <c r="EA972" s="163">
        <v>6</v>
      </c>
      <c r="EB972" s="163">
        <v>0</v>
      </c>
      <c r="EC972" s="163">
        <v>54</v>
      </c>
      <c r="ED972" s="165">
        <v>9.1125008690358005</v>
      </c>
      <c r="EE972" s="165">
        <v>4.2187504023313904</v>
      </c>
      <c r="EF972" s="165">
        <v>0.84375008046627797</v>
      </c>
      <c r="EG972" s="165">
        <v>9.4500009012223103</v>
      </c>
      <c r="EH972" s="166">
        <v>1.5187501448392999</v>
      </c>
      <c r="EI972" s="165">
        <v>121.32313677864801</v>
      </c>
      <c r="EJ972" s="164">
        <v>0.26794258373205698</v>
      </c>
      <c r="EK972" s="164">
        <v>0.34</v>
      </c>
      <c r="EL972" s="283">
        <v>0.44370860899999998</v>
      </c>
      <c r="EM972" s="283">
        <v>0.22516556200000001</v>
      </c>
      <c r="EN972" s="283">
        <v>0.33112582699999998</v>
      </c>
      <c r="EO972" s="283">
        <v>5.8064520000000001E-2</v>
      </c>
      <c r="EP972" s="283">
        <v>0.38064515999999998</v>
      </c>
      <c r="EQ972" s="283">
        <v>0.1</v>
      </c>
      <c r="ER972" s="165">
        <v>-1.1279000932930101</v>
      </c>
      <c r="ES972" s="166">
        <v>5.0625004827976596</v>
      </c>
      <c r="ET972" s="166">
        <v>4.16</v>
      </c>
      <c r="EU972" s="166">
        <v>4.1041887223720597</v>
      </c>
      <c r="EV972" s="166">
        <v>4.3030373353158096</v>
      </c>
      <c r="EW972" s="166">
        <v>4.0357588323017604</v>
      </c>
      <c r="EX972" s="289">
        <v>0.28530732542276299</v>
      </c>
      <c r="FA972" s="167"/>
    </row>
    <row r="973" spans="1:157" ht="13" customHeight="1">
      <c r="A973" s="160" t="s">
        <v>19</v>
      </c>
      <c r="C973" s="160">
        <v>26259</v>
      </c>
      <c r="D973" s="160">
        <v>685801</v>
      </c>
      <c r="E973" s="160" t="s">
        <v>3331</v>
      </c>
      <c r="G973" s="175"/>
      <c r="H973" s="162" t="s">
        <v>4114</v>
      </c>
      <c r="I973" s="162" t="s">
        <v>163</v>
      </c>
      <c r="J973" s="160">
        <v>26</v>
      </c>
      <c r="K973" s="161">
        <v>1</v>
      </c>
      <c r="Z973" s="163"/>
      <c r="AS973" s="283"/>
      <c r="AT973" s="283"/>
      <c r="AU973" s="283"/>
      <c r="AV973" s="283"/>
      <c r="AW973" s="283"/>
      <c r="AX973" s="283"/>
      <c r="AY973" s="363"/>
      <c r="AZ973" s="283"/>
      <c r="BA973" s="283"/>
      <c r="BB973" s="283"/>
      <c r="BC973" s="283"/>
      <c r="BD973" s="164"/>
      <c r="BE973" s="164"/>
      <c r="BF973" s="164"/>
      <c r="BG973" s="164"/>
      <c r="BH973" s="164"/>
      <c r="BI973" s="164"/>
      <c r="BJ973" s="165"/>
      <c r="BK973" s="164"/>
      <c r="BL973" s="165"/>
      <c r="BM973" s="165"/>
      <c r="BN973" s="165"/>
      <c r="BO973" s="165"/>
      <c r="BP973" s="165"/>
      <c r="BQ973" s="165"/>
      <c r="BR973" s="165"/>
      <c r="BS973" s="289"/>
      <c r="BT973" s="297">
        <v>18</v>
      </c>
      <c r="BU973" s="284">
        <v>16.100000000000001</v>
      </c>
      <c r="BV973" s="298">
        <v>-1</v>
      </c>
      <c r="BW973" s="297"/>
      <c r="BX973" s="297"/>
      <c r="BY973" s="297"/>
      <c r="BZ973" s="297"/>
      <c r="CA973" s="284"/>
      <c r="CB973" s="298"/>
      <c r="CC973" s="297"/>
      <c r="CD973" s="284"/>
      <c r="CE973" s="352"/>
      <c r="CF973" s="298"/>
      <c r="CG973" s="297"/>
      <c r="CH973" s="284"/>
      <c r="CI973" s="352"/>
      <c r="CJ973" s="298"/>
      <c r="CK973" s="297"/>
      <c r="CL973" s="284"/>
      <c r="CM973" s="352"/>
      <c r="CN973" s="298"/>
      <c r="CO973" s="297"/>
      <c r="CP973" s="284"/>
      <c r="CQ973" s="352"/>
      <c r="CR973" s="298"/>
      <c r="CS973" s="297"/>
      <c r="CT973" s="284"/>
      <c r="CU973" s="352"/>
      <c r="CV973" s="352"/>
      <c r="CW973" s="298"/>
      <c r="CX973" s="297"/>
      <c r="CY973" s="284"/>
      <c r="CZ973" s="352"/>
      <c r="DA973" s="352"/>
      <c r="DB973" s="298"/>
      <c r="DC973" s="297"/>
      <c r="DD973" s="284"/>
      <c r="DE973" s="352"/>
      <c r="DF973" s="352"/>
      <c r="DG973" s="298"/>
      <c r="DH973" s="183">
        <v>-1</v>
      </c>
      <c r="DI973" s="289">
        <v>0</v>
      </c>
      <c r="DJ973" s="163">
        <v>19</v>
      </c>
      <c r="DK973" s="163">
        <v>1</v>
      </c>
      <c r="DL973" s="163">
        <v>0</v>
      </c>
      <c r="DM973" s="163">
        <v>0</v>
      </c>
      <c r="DN973" s="163">
        <v>0</v>
      </c>
      <c r="DO973" s="163">
        <v>1</v>
      </c>
      <c r="DP973" s="165">
        <v>17.100000000000001</v>
      </c>
      <c r="DQ973" s="165">
        <v>0.20000000298023199</v>
      </c>
      <c r="DR973" s="165">
        <v>16.200000286102199</v>
      </c>
      <c r="DS973" s="163">
        <v>73</v>
      </c>
      <c r="DT973" s="163">
        <v>17</v>
      </c>
      <c r="DU973" s="163">
        <v>5</v>
      </c>
      <c r="DV973" s="163">
        <v>5</v>
      </c>
      <c r="DW973" s="163">
        <v>2</v>
      </c>
      <c r="DX973" s="163">
        <v>5</v>
      </c>
      <c r="DY973" s="163">
        <v>0</v>
      </c>
      <c r="DZ973" s="163">
        <v>0</v>
      </c>
      <c r="EA973" s="163">
        <v>2</v>
      </c>
      <c r="EB973" s="163">
        <v>0</v>
      </c>
      <c r="EC973" s="163">
        <v>24</v>
      </c>
      <c r="ED973" s="165">
        <v>12.4615401041933</v>
      </c>
      <c r="EE973" s="165">
        <v>2.5961541883736001</v>
      </c>
      <c r="EF973" s="165">
        <v>1.03846167534944</v>
      </c>
      <c r="EG973" s="165">
        <v>8.8269242404702606</v>
      </c>
      <c r="EH973" s="166">
        <v>1.2692309365382</v>
      </c>
      <c r="EI973" s="165">
        <v>100.74551091095501</v>
      </c>
      <c r="EJ973" s="164">
        <v>0.25</v>
      </c>
      <c r="EK973" s="164">
        <v>0.35714285714285698</v>
      </c>
      <c r="EL973" s="283">
        <v>0.29545454500000001</v>
      </c>
      <c r="EM973" s="283">
        <v>0.29545454500000001</v>
      </c>
      <c r="EN973" s="283">
        <v>0.409090909</v>
      </c>
      <c r="EO973" s="283">
        <v>0.11363636000000001</v>
      </c>
      <c r="EP973" s="283">
        <v>0.52272726999999997</v>
      </c>
      <c r="EQ973" s="283">
        <v>0.17333333000000001</v>
      </c>
      <c r="ER973" s="165">
        <v>0.61271452229880297</v>
      </c>
      <c r="ES973" s="166">
        <v>2.5961541883736001</v>
      </c>
      <c r="ET973" s="166">
        <v>3.99</v>
      </c>
      <c r="EU973" s="166">
        <v>2.7628424258847399</v>
      </c>
      <c r="EV973" s="166">
        <v>2.8331054930938402</v>
      </c>
      <c r="EW973" s="166">
        <v>2.58902192831526</v>
      </c>
      <c r="EX973" s="289">
        <v>0.28116251528262998</v>
      </c>
    </row>
    <row r="974" spans="1:157" ht="13" customHeight="1">
      <c r="A974" s="160" t="s">
        <v>19</v>
      </c>
      <c r="C974" s="160">
        <v>21487</v>
      </c>
      <c r="D974" s="160">
        <v>663568</v>
      </c>
      <c r="E974" s="160" t="s">
        <v>2172</v>
      </c>
      <c r="G974" s="175"/>
      <c r="H974" s="162" t="s">
        <v>3997</v>
      </c>
      <c r="I974" s="162" t="s">
        <v>532</v>
      </c>
      <c r="J974" s="160">
        <v>27</v>
      </c>
      <c r="K974" s="161">
        <v>1</v>
      </c>
      <c r="Z974" s="163"/>
      <c r="AS974" s="283"/>
      <c r="AT974" s="283"/>
      <c r="AU974" s="283"/>
      <c r="AV974" s="283"/>
      <c r="AW974" s="283"/>
      <c r="AX974" s="283"/>
      <c r="AY974" s="363"/>
      <c r="AZ974" s="283"/>
      <c r="BA974" s="283"/>
      <c r="BB974" s="283"/>
      <c r="BC974" s="283"/>
      <c r="BD974" s="164"/>
      <c r="BE974" s="164"/>
      <c r="BF974" s="164"/>
      <c r="BG974" s="164"/>
      <c r="BH974" s="164"/>
      <c r="BI974" s="164"/>
      <c r="BJ974" s="165"/>
      <c r="BK974" s="164"/>
      <c r="BL974" s="165"/>
      <c r="BM974" s="165"/>
      <c r="BN974" s="165"/>
      <c r="BO974" s="165"/>
      <c r="BP974" s="165"/>
      <c r="BQ974" s="165"/>
      <c r="BR974" s="165"/>
      <c r="BS974" s="289"/>
      <c r="BT974" s="297">
        <v>42</v>
      </c>
      <c r="BU974" s="284">
        <v>46.2</v>
      </c>
      <c r="BV974" s="298">
        <v>0</v>
      </c>
      <c r="BW974" s="297"/>
      <c r="BX974" s="297"/>
      <c r="BY974" s="297"/>
      <c r="BZ974" s="297"/>
      <c r="CA974" s="284"/>
      <c r="CB974" s="298"/>
      <c r="CC974" s="297"/>
      <c r="CD974" s="284"/>
      <c r="CE974" s="352"/>
      <c r="CF974" s="298"/>
      <c r="CG974" s="297"/>
      <c r="CH974" s="284"/>
      <c r="CI974" s="352"/>
      <c r="CJ974" s="298"/>
      <c r="CK974" s="297"/>
      <c r="CL974" s="284"/>
      <c r="CM974" s="352"/>
      <c r="CN974" s="298"/>
      <c r="CO974" s="297"/>
      <c r="CP974" s="284"/>
      <c r="CQ974" s="352"/>
      <c r="CR974" s="298"/>
      <c r="CS974" s="297"/>
      <c r="CT974" s="284"/>
      <c r="CU974" s="352"/>
      <c r="CV974" s="352"/>
      <c r="CW974" s="298"/>
      <c r="CX974" s="297"/>
      <c r="CY974" s="284"/>
      <c r="CZ974" s="352"/>
      <c r="DA974" s="352"/>
      <c r="DB974" s="298"/>
      <c r="DC974" s="297"/>
      <c r="DD974" s="284"/>
      <c r="DE974" s="352"/>
      <c r="DF974" s="352"/>
      <c r="DG974" s="298"/>
      <c r="DH974" s="183">
        <v>0</v>
      </c>
      <c r="DI974" s="289">
        <v>0</v>
      </c>
      <c r="DJ974" s="163">
        <v>42</v>
      </c>
      <c r="DK974" s="163">
        <v>0</v>
      </c>
      <c r="DL974" s="163">
        <v>0</v>
      </c>
      <c r="DM974" s="163">
        <v>3</v>
      </c>
      <c r="DN974" s="163">
        <v>0</v>
      </c>
      <c r="DO974" s="163">
        <v>0</v>
      </c>
      <c r="DP974" s="165">
        <v>46.2</v>
      </c>
      <c r="DQ974" s="165"/>
      <c r="DR974" s="165">
        <v>46.200000762939403</v>
      </c>
      <c r="DS974" s="163">
        <v>211</v>
      </c>
      <c r="DT974" s="163">
        <v>59</v>
      </c>
      <c r="DU974" s="163">
        <v>30</v>
      </c>
      <c r="DV974" s="163">
        <v>27</v>
      </c>
      <c r="DW974" s="163">
        <v>4</v>
      </c>
      <c r="DX974" s="163">
        <v>12</v>
      </c>
      <c r="DY974" s="163">
        <v>0</v>
      </c>
      <c r="DZ974" s="163">
        <v>3</v>
      </c>
      <c r="EA974" s="163">
        <v>2</v>
      </c>
      <c r="EB974" s="163">
        <v>0</v>
      </c>
      <c r="EC974" s="163">
        <v>39</v>
      </c>
      <c r="ED974" s="165">
        <v>7.5214295961420303</v>
      </c>
      <c r="EE974" s="165">
        <v>2.3142860295821599</v>
      </c>
      <c r="EF974" s="165">
        <v>0.771428676527388</v>
      </c>
      <c r="EG974" s="165">
        <v>11.3785729787789</v>
      </c>
      <c r="EH974" s="166">
        <v>1.5214287787067899</v>
      </c>
      <c r="EI974" s="165">
        <v>118.13441851554801</v>
      </c>
      <c r="EJ974" s="164">
        <v>0.30102040816326497</v>
      </c>
      <c r="EK974" s="164">
        <v>0.35947712418300598</v>
      </c>
      <c r="EL974" s="283">
        <v>0.55921052599999999</v>
      </c>
      <c r="EM974" s="283">
        <v>0.236842105</v>
      </c>
      <c r="EN974" s="283">
        <v>0.20394736799999999</v>
      </c>
      <c r="EO974" s="283">
        <v>3.8216559999999997E-2</v>
      </c>
      <c r="EP974" s="283">
        <v>0.40764330999999998</v>
      </c>
      <c r="EQ974" s="283">
        <v>9.5118900000000006E-2</v>
      </c>
      <c r="ER974" s="165">
        <v>-1.30368713345049</v>
      </c>
      <c r="ES974" s="166">
        <v>5.2071435665598598</v>
      </c>
      <c r="ET974" s="166">
        <v>4.5199999999999996</v>
      </c>
      <c r="EU974" s="166">
        <v>3.57383154557676</v>
      </c>
      <c r="EV974" s="166">
        <v>3.4640156772071302</v>
      </c>
      <c r="EW974" s="166">
        <v>3.4099557571979799</v>
      </c>
      <c r="EX974" s="289">
        <v>0.27036893367767301</v>
      </c>
    </row>
    <row r="975" spans="1:157" ht="13" customHeight="1">
      <c r="A975" s="160" t="s">
        <v>19</v>
      </c>
      <c r="B975" s="160">
        <v>12059</v>
      </c>
      <c r="C975" s="160">
        <v>22051</v>
      </c>
      <c r="D975" s="160">
        <v>667463</v>
      </c>
      <c r="E975" s="160" t="s">
        <v>276</v>
      </c>
      <c r="G975" s="175"/>
      <c r="H975" s="162" t="s">
        <v>1768</v>
      </c>
      <c r="I975" s="162" t="s">
        <v>553</v>
      </c>
      <c r="J975" s="161">
        <v>29</v>
      </c>
      <c r="K975" s="161">
        <v>1</v>
      </c>
      <c r="M975" s="184" t="s">
        <v>46</v>
      </c>
      <c r="Z975" s="163"/>
      <c r="AS975" s="283"/>
      <c r="AT975" s="283"/>
      <c r="AU975" s="283"/>
      <c r="AV975" s="283"/>
      <c r="AW975" s="283"/>
      <c r="AX975" s="283"/>
      <c r="AY975" s="363"/>
      <c r="AZ975" s="283"/>
      <c r="BA975" s="283"/>
      <c r="BB975" s="283"/>
      <c r="BC975" s="283"/>
      <c r="BD975" s="164"/>
      <c r="BE975" s="164"/>
      <c r="BF975" s="164"/>
      <c r="BG975" s="164"/>
      <c r="BH975" s="164"/>
      <c r="BI975" s="164"/>
      <c r="BJ975" s="165"/>
      <c r="BK975" s="164"/>
      <c r="BL975" s="165"/>
      <c r="BM975" s="165"/>
      <c r="BN975" s="165"/>
      <c r="BO975" s="165"/>
      <c r="BP975" s="165"/>
      <c r="BQ975" s="165"/>
      <c r="BR975" s="165"/>
      <c r="BS975" s="289"/>
      <c r="BT975" s="297">
        <v>56</v>
      </c>
      <c r="BU975" s="284">
        <v>60</v>
      </c>
      <c r="BV975" s="298">
        <v>-2</v>
      </c>
      <c r="BW975" s="297"/>
      <c r="BX975" s="297"/>
      <c r="BY975" s="297"/>
      <c r="BZ975" s="297"/>
      <c r="CA975" s="284"/>
      <c r="CB975" s="298"/>
      <c r="CC975" s="297"/>
      <c r="CD975" s="284"/>
      <c r="CE975" s="352"/>
      <c r="CF975" s="298"/>
      <c r="CG975" s="297"/>
      <c r="CH975" s="284"/>
      <c r="CI975" s="352"/>
      <c r="CJ975" s="298"/>
      <c r="CK975" s="297"/>
      <c r="CL975" s="284"/>
      <c r="CM975" s="352"/>
      <c r="CN975" s="298"/>
      <c r="CO975" s="297"/>
      <c r="CP975" s="284"/>
      <c r="CQ975" s="352"/>
      <c r="CR975" s="298"/>
      <c r="CS975" s="297"/>
      <c r="CT975" s="284"/>
      <c r="CU975" s="352"/>
      <c r="CV975" s="352"/>
      <c r="CW975" s="298"/>
      <c r="CX975" s="297"/>
      <c r="CY975" s="284"/>
      <c r="CZ975" s="352"/>
      <c r="DA975" s="352"/>
      <c r="DB975" s="298"/>
      <c r="DC975" s="297"/>
      <c r="DD975" s="284"/>
      <c r="DE975" s="352"/>
      <c r="DF975" s="352"/>
      <c r="DG975" s="298"/>
      <c r="DH975" s="297">
        <v>-2</v>
      </c>
      <c r="DI975" s="289">
        <v>0</v>
      </c>
      <c r="DJ975" s="163">
        <v>56</v>
      </c>
      <c r="DK975" s="163">
        <v>0</v>
      </c>
      <c r="DL975" s="163">
        <v>0</v>
      </c>
      <c r="DM975" s="163">
        <v>3</v>
      </c>
      <c r="DN975" s="163">
        <v>3</v>
      </c>
      <c r="DO975" s="163">
        <v>0</v>
      </c>
      <c r="DP975" s="165">
        <v>60</v>
      </c>
      <c r="DQ975" s="165"/>
      <c r="DR975" s="165">
        <v>60</v>
      </c>
      <c r="DS975" s="163">
        <v>248</v>
      </c>
      <c r="DT975" s="163">
        <v>58</v>
      </c>
      <c r="DU975" s="163">
        <v>23</v>
      </c>
      <c r="DV975" s="163">
        <v>19</v>
      </c>
      <c r="DW975" s="163">
        <v>5</v>
      </c>
      <c r="DX975" s="163">
        <v>14</v>
      </c>
      <c r="DY975" s="163">
        <v>1</v>
      </c>
      <c r="DZ975" s="163">
        <v>1</v>
      </c>
      <c r="EA975" s="163">
        <v>3</v>
      </c>
      <c r="EB975" s="163">
        <v>1</v>
      </c>
      <c r="EC975" s="163">
        <v>38</v>
      </c>
      <c r="ED975" s="165">
        <v>5.7000018119817701</v>
      </c>
      <c r="EE975" s="165">
        <v>2.10000066757223</v>
      </c>
      <c r="EF975" s="165">
        <v>0.75000023841865404</v>
      </c>
      <c r="EG975" s="165">
        <v>8.7000027656563894</v>
      </c>
      <c r="EH975" s="166">
        <v>1.2000003814698399</v>
      </c>
      <c r="EI975" s="165">
        <v>93.1764596985427</v>
      </c>
      <c r="EJ975" s="164">
        <v>0.248927038626609</v>
      </c>
      <c r="EK975" s="164">
        <v>0.278947368421052</v>
      </c>
      <c r="EL975" s="283">
        <v>0.61658031000000002</v>
      </c>
      <c r="EM975" s="283">
        <v>0.150259067</v>
      </c>
      <c r="EN975" s="283">
        <v>0.23316062100000001</v>
      </c>
      <c r="EO975" s="283">
        <v>6.1538460000000003E-2</v>
      </c>
      <c r="EP975" s="283">
        <v>0.36923076999999999</v>
      </c>
      <c r="EQ975" s="283">
        <v>7.9254080000000005E-2</v>
      </c>
      <c r="ER975" s="165">
        <v>-0.28215213873429801</v>
      </c>
      <c r="ES975" s="166">
        <v>2.8500009059908802</v>
      </c>
      <c r="ET975" s="166">
        <v>3.75</v>
      </c>
      <c r="EU975" s="166">
        <v>3.7333554797702901</v>
      </c>
      <c r="EV975" s="166">
        <v>3.7841010377525901</v>
      </c>
      <c r="EW975" s="166">
        <v>3.59426229177555</v>
      </c>
      <c r="EX975" s="289">
        <v>0.26662495732307401</v>
      </c>
    </row>
    <row r="976" spans="1:157" ht="13" customHeight="1">
      <c r="A976" s="160" t="s">
        <v>19</v>
      </c>
      <c r="C976" s="160">
        <v>18311</v>
      </c>
      <c r="D976" s="160">
        <v>608334</v>
      </c>
      <c r="E976" s="160" t="s">
        <v>18</v>
      </c>
      <c r="G976" s="175"/>
      <c r="H976" s="168" t="s">
        <v>683</v>
      </c>
      <c r="I976" s="169" t="s">
        <v>724</v>
      </c>
      <c r="J976" s="170">
        <v>30</v>
      </c>
      <c r="K976" s="161">
        <v>1</v>
      </c>
      <c r="M976" s="184" t="s">
        <v>837</v>
      </c>
      <c r="Z976" s="163"/>
      <c r="AS976" s="283"/>
      <c r="AT976" s="283"/>
      <c r="AU976" s="283"/>
      <c r="AV976" s="283"/>
      <c r="AW976" s="283"/>
      <c r="AX976" s="283"/>
      <c r="AY976" s="363"/>
      <c r="AZ976" s="283"/>
      <c r="BA976" s="283"/>
      <c r="BB976" s="283"/>
      <c r="BC976" s="283"/>
      <c r="BD976" s="164"/>
      <c r="BE976" s="164"/>
      <c r="BF976" s="164"/>
      <c r="BG976" s="164"/>
      <c r="BH976" s="164"/>
      <c r="BI976" s="164"/>
      <c r="BJ976" s="165"/>
      <c r="BK976" s="164"/>
      <c r="BL976" s="165"/>
      <c r="BM976" s="165"/>
      <c r="BN976" s="165"/>
      <c r="BO976" s="165"/>
      <c r="BP976" s="165"/>
      <c r="BQ976" s="165"/>
      <c r="BR976" s="165"/>
      <c r="BS976" s="289"/>
      <c r="BT976" s="297">
        <v>36</v>
      </c>
      <c r="BU976" s="284">
        <v>86</v>
      </c>
      <c r="BV976" s="298">
        <v>0</v>
      </c>
      <c r="BW976" s="297"/>
      <c r="BX976" s="297"/>
      <c r="BY976" s="297"/>
      <c r="BZ976" s="297"/>
      <c r="CA976" s="284"/>
      <c r="CB976" s="298"/>
      <c r="CC976" s="297"/>
      <c r="CD976" s="284"/>
      <c r="CE976" s="352"/>
      <c r="CF976" s="298"/>
      <c r="CG976" s="297"/>
      <c r="CH976" s="284"/>
      <c r="CI976" s="352"/>
      <c r="CJ976" s="298"/>
      <c r="CK976" s="297"/>
      <c r="CL976" s="284"/>
      <c r="CM976" s="352"/>
      <c r="CN976" s="298"/>
      <c r="CO976" s="297"/>
      <c r="CP976" s="284"/>
      <c r="CQ976" s="352"/>
      <c r="CR976" s="298"/>
      <c r="CS976" s="297"/>
      <c r="CT976" s="284"/>
      <c r="CU976" s="352"/>
      <c r="CV976" s="352"/>
      <c r="CW976" s="298"/>
      <c r="CX976" s="297"/>
      <c r="CY976" s="284"/>
      <c r="CZ976" s="352"/>
      <c r="DA976" s="352"/>
      <c r="DB976" s="298"/>
      <c r="DC976" s="297"/>
      <c r="DD976" s="284"/>
      <c r="DE976" s="352"/>
      <c r="DF976" s="352"/>
      <c r="DG976" s="298"/>
      <c r="DH976" s="297">
        <v>0</v>
      </c>
      <c r="DI976" s="289">
        <v>0</v>
      </c>
      <c r="DJ976" s="163">
        <v>37</v>
      </c>
      <c r="DK976" s="163">
        <v>8</v>
      </c>
      <c r="DL976" s="163">
        <v>0</v>
      </c>
      <c r="DM976" s="163">
        <v>0</v>
      </c>
      <c r="DN976" s="163">
        <v>5</v>
      </c>
      <c r="DO976" s="163">
        <v>0</v>
      </c>
      <c r="DP976" s="165">
        <v>86.2</v>
      </c>
      <c r="DQ976" s="165">
        <v>38</v>
      </c>
      <c r="DR976" s="165">
        <v>48.200000762939403</v>
      </c>
      <c r="DS976" s="163">
        <v>379</v>
      </c>
      <c r="DT976" s="163">
        <v>81</v>
      </c>
      <c r="DU976" s="163">
        <v>45</v>
      </c>
      <c r="DV976" s="163">
        <v>40</v>
      </c>
      <c r="DW976" s="163">
        <v>11</v>
      </c>
      <c r="DX976" s="163">
        <v>40</v>
      </c>
      <c r="DY976" s="163">
        <v>4</v>
      </c>
      <c r="DZ976" s="163">
        <v>5</v>
      </c>
      <c r="EA976" s="163">
        <v>5</v>
      </c>
      <c r="EB976" s="163">
        <v>2</v>
      </c>
      <c r="EC976" s="163">
        <v>81</v>
      </c>
      <c r="ED976" s="165">
        <v>8.4115390786052906</v>
      </c>
      <c r="EE976" s="165">
        <v>4.1538464585705102</v>
      </c>
      <c r="EF976" s="165">
        <v>1.14230777610689</v>
      </c>
      <c r="EG976" s="165">
        <v>8.4115390786052906</v>
      </c>
      <c r="EH976" s="166">
        <v>1.39615394857508</v>
      </c>
      <c r="EI976" s="165">
        <v>111.5297187247</v>
      </c>
      <c r="EJ976" s="164">
        <v>0.24251497005987999</v>
      </c>
      <c r="EK976" s="164">
        <v>0.28925619834710697</v>
      </c>
      <c r="EL976" s="283">
        <v>0.406374501</v>
      </c>
      <c r="EM976" s="283">
        <v>0.20318725000000001</v>
      </c>
      <c r="EN976" s="283">
        <v>0.39043824700000002</v>
      </c>
      <c r="EO976" s="283">
        <v>9.486166E-2</v>
      </c>
      <c r="EP976" s="283">
        <v>0.44268774999999999</v>
      </c>
      <c r="EQ976" s="283">
        <v>0.10447761</v>
      </c>
      <c r="ER976" s="165">
        <v>-0.19254492107926799</v>
      </c>
      <c r="ES976" s="166">
        <v>4.1538464585705102</v>
      </c>
      <c r="ET976" s="166">
        <v>4.7699999999999996</v>
      </c>
      <c r="EU976" s="166">
        <v>4.5051502696155801</v>
      </c>
      <c r="EV976" s="166">
        <v>4.5649922704369201</v>
      </c>
      <c r="EW976" s="166">
        <v>4.39218287921494</v>
      </c>
      <c r="EX976" s="289">
        <v>0.26229834184050499</v>
      </c>
    </row>
    <row r="977" spans="1:272" ht="13" customHeight="1">
      <c r="A977" s="160" t="s">
        <v>19</v>
      </c>
      <c r="C977" s="160">
        <v>7836</v>
      </c>
      <c r="D977" s="160">
        <v>519326</v>
      </c>
      <c r="E977" s="160" t="s">
        <v>18</v>
      </c>
      <c r="G977" s="175"/>
      <c r="H977" s="168" t="s">
        <v>777</v>
      </c>
      <c r="I977" s="169" t="s">
        <v>163</v>
      </c>
      <c r="J977" s="170">
        <v>35</v>
      </c>
      <c r="K977" s="161">
        <v>1</v>
      </c>
      <c r="M977" s="184" t="s">
        <v>837</v>
      </c>
      <c r="Z977" s="163"/>
      <c r="AS977" s="283"/>
      <c r="AT977" s="283"/>
      <c r="AU977" s="283"/>
      <c r="AV977" s="283"/>
      <c r="AW977" s="283"/>
      <c r="AX977" s="283"/>
      <c r="AY977" s="363"/>
      <c r="AZ977" s="283"/>
      <c r="BA977" s="283"/>
      <c r="BB977" s="283"/>
      <c r="BC977" s="283"/>
      <c r="BD977" s="164"/>
      <c r="BE977" s="164"/>
      <c r="BF977" s="164"/>
      <c r="BG977" s="164"/>
      <c r="BH977" s="164"/>
      <c r="BI977" s="164"/>
      <c r="BJ977" s="165"/>
      <c r="BK977" s="164"/>
      <c r="BL977" s="165"/>
      <c r="BM977" s="165"/>
      <c r="BN977" s="165"/>
      <c r="BO977" s="165"/>
      <c r="BP977" s="165"/>
      <c r="BQ977" s="165"/>
      <c r="BR977" s="165"/>
      <c r="BS977" s="289"/>
      <c r="BT977" s="297">
        <v>72</v>
      </c>
      <c r="BU977" s="284">
        <v>73.099999999999994</v>
      </c>
      <c r="BV977" s="298">
        <v>0</v>
      </c>
      <c r="BW977" s="297"/>
      <c r="BX977" s="297"/>
      <c r="BY977" s="297"/>
      <c r="BZ977" s="297"/>
      <c r="CA977" s="284"/>
      <c r="CB977" s="298"/>
      <c r="CC977" s="297"/>
      <c r="CD977" s="284"/>
      <c r="CE977" s="352"/>
      <c r="CF977" s="298"/>
      <c r="CG977" s="297"/>
      <c r="CH977" s="284"/>
      <c r="CI977" s="352"/>
      <c r="CJ977" s="298"/>
      <c r="CK977" s="297"/>
      <c r="CL977" s="284"/>
      <c r="CM977" s="352"/>
      <c r="CN977" s="298"/>
      <c r="CO977" s="297"/>
      <c r="CP977" s="284"/>
      <c r="CQ977" s="352"/>
      <c r="CR977" s="298"/>
      <c r="CS977" s="297"/>
      <c r="CT977" s="284"/>
      <c r="CU977" s="352"/>
      <c r="CV977" s="352"/>
      <c r="CW977" s="298"/>
      <c r="CX977" s="297"/>
      <c r="CY977" s="284"/>
      <c r="CZ977" s="352"/>
      <c r="DA977" s="352"/>
      <c r="DB977" s="298"/>
      <c r="DC977" s="297"/>
      <c r="DD977" s="284"/>
      <c r="DE977" s="352"/>
      <c r="DF977" s="352"/>
      <c r="DG977" s="298"/>
      <c r="DH977" s="297">
        <v>0</v>
      </c>
      <c r="DI977" s="289">
        <v>0</v>
      </c>
      <c r="DJ977" s="163">
        <v>72</v>
      </c>
      <c r="DK977" s="163">
        <v>0</v>
      </c>
      <c r="DL977" s="163">
        <v>0</v>
      </c>
      <c r="DM977" s="163">
        <v>3</v>
      </c>
      <c r="DN977" s="163">
        <v>2</v>
      </c>
      <c r="DO977" s="163">
        <v>1</v>
      </c>
      <c r="DP977" s="165">
        <v>73.099999999999994</v>
      </c>
      <c r="DQ977" s="165"/>
      <c r="DR977" s="165">
        <v>73.099998474121094</v>
      </c>
      <c r="DS977" s="163">
        <v>294</v>
      </c>
      <c r="DT977" s="163">
        <v>56</v>
      </c>
      <c r="DU977" s="163">
        <v>31</v>
      </c>
      <c r="DV977" s="163">
        <v>27</v>
      </c>
      <c r="DW977" s="163">
        <v>10</v>
      </c>
      <c r="DX977" s="163">
        <v>24</v>
      </c>
      <c r="DY977" s="163">
        <v>1</v>
      </c>
      <c r="DZ977" s="163">
        <v>2</v>
      </c>
      <c r="EA977" s="163">
        <v>1</v>
      </c>
      <c r="EB977" s="163">
        <v>0</v>
      </c>
      <c r="EC977" s="163">
        <v>57</v>
      </c>
      <c r="ED977" s="165">
        <v>6.9954557584339003</v>
      </c>
      <c r="EE977" s="165">
        <v>2.94545505618269</v>
      </c>
      <c r="EF977" s="165">
        <v>1.22727294007612</v>
      </c>
      <c r="EG977" s="165">
        <v>6.8727284644262898</v>
      </c>
      <c r="EH977" s="166">
        <v>1.0909092800676601</v>
      </c>
      <c r="EI977" s="165">
        <v>87.145694272674504</v>
      </c>
      <c r="EJ977" s="164">
        <v>0.20895522388059701</v>
      </c>
      <c r="EK977" s="164">
        <v>0.22885572139303401</v>
      </c>
      <c r="EL977" s="283">
        <v>0.35714285699999998</v>
      </c>
      <c r="EM977" s="283">
        <v>0.133333333</v>
      </c>
      <c r="EN977" s="283">
        <v>0.50952380900000005</v>
      </c>
      <c r="EO977" s="283">
        <v>9.0047390000000005E-2</v>
      </c>
      <c r="EP977" s="283">
        <v>0.35545023999999997</v>
      </c>
      <c r="EQ977" s="283">
        <v>9.6385540000000006E-2</v>
      </c>
      <c r="ER977" s="165">
        <v>-0.49867717357420699</v>
      </c>
      <c r="ES977" s="166">
        <v>3.31363693820553</v>
      </c>
      <c r="ET977" s="166">
        <v>3.57</v>
      </c>
      <c r="EU977" s="166">
        <v>4.4485070370445898</v>
      </c>
      <c r="EV977" s="166">
        <v>4.8820787421274296</v>
      </c>
      <c r="EW977" s="166">
        <v>4.3398702598460304</v>
      </c>
      <c r="EX977" s="289">
        <v>0.25967466831207198</v>
      </c>
    </row>
    <row r="978" spans="1:272" ht="13" customHeight="1">
      <c r="A978" s="160" t="s">
        <v>19</v>
      </c>
      <c r="C978" s="160">
        <v>20447</v>
      </c>
      <c r="D978" s="160">
        <v>660600</v>
      </c>
      <c r="E978" s="160" t="s">
        <v>3331</v>
      </c>
      <c r="G978" s="175"/>
      <c r="H978" s="162" t="s">
        <v>1851</v>
      </c>
      <c r="I978" s="162" t="s">
        <v>1852</v>
      </c>
      <c r="J978" s="161">
        <v>28</v>
      </c>
      <c r="K978" s="161">
        <v>1</v>
      </c>
      <c r="M978" s="184" t="s">
        <v>837</v>
      </c>
      <c r="Z978" s="163"/>
      <c r="AS978" s="283"/>
      <c r="AT978" s="283"/>
      <c r="AU978" s="283"/>
      <c r="AV978" s="283"/>
      <c r="AW978" s="283"/>
      <c r="AX978" s="283"/>
      <c r="AY978" s="363"/>
      <c r="AZ978" s="283"/>
      <c r="BA978" s="283"/>
      <c r="BB978" s="283"/>
      <c r="BC978" s="283"/>
      <c r="BD978" s="164"/>
      <c r="BE978" s="164"/>
      <c r="BF978" s="164"/>
      <c r="BG978" s="164"/>
      <c r="BH978" s="164"/>
      <c r="BI978" s="164"/>
      <c r="BJ978" s="165"/>
      <c r="BK978" s="164"/>
      <c r="BL978" s="165"/>
      <c r="BM978" s="165"/>
      <c r="BN978" s="165"/>
      <c r="BO978" s="165"/>
      <c r="BP978" s="165"/>
      <c r="BQ978" s="165"/>
      <c r="BR978" s="165"/>
      <c r="BS978" s="289"/>
      <c r="BT978" s="297">
        <v>18</v>
      </c>
      <c r="BU978" s="284">
        <v>21.2</v>
      </c>
      <c r="BV978" s="298">
        <v>0</v>
      </c>
      <c r="BW978" s="297"/>
      <c r="BX978" s="297"/>
      <c r="BY978" s="297"/>
      <c r="BZ978" s="297"/>
      <c r="CA978" s="284"/>
      <c r="CB978" s="298"/>
      <c r="CC978" s="297"/>
      <c r="CD978" s="284"/>
      <c r="CE978" s="352"/>
      <c r="CF978" s="298"/>
      <c r="CG978" s="297"/>
      <c r="CH978" s="284"/>
      <c r="CI978" s="352"/>
      <c r="CJ978" s="298"/>
      <c r="CK978" s="297"/>
      <c r="CL978" s="284"/>
      <c r="CM978" s="352"/>
      <c r="CN978" s="298"/>
      <c r="CO978" s="297"/>
      <c r="CP978" s="284"/>
      <c r="CQ978" s="352"/>
      <c r="CR978" s="298"/>
      <c r="CS978" s="297"/>
      <c r="CT978" s="284"/>
      <c r="CU978" s="352"/>
      <c r="CV978" s="352"/>
      <c r="CW978" s="298"/>
      <c r="CX978" s="297"/>
      <c r="CY978" s="284"/>
      <c r="CZ978" s="352"/>
      <c r="DA978" s="352"/>
      <c r="DB978" s="298"/>
      <c r="DC978" s="297"/>
      <c r="DD978" s="284"/>
      <c r="DE978" s="352"/>
      <c r="DF978" s="352"/>
      <c r="DG978" s="298"/>
      <c r="DH978" s="297">
        <v>0</v>
      </c>
      <c r="DI978" s="289">
        <v>0</v>
      </c>
      <c r="DJ978" s="163">
        <v>18</v>
      </c>
      <c r="DK978" s="163">
        <v>0</v>
      </c>
      <c r="DL978" s="163">
        <v>0</v>
      </c>
      <c r="DM978" s="163">
        <v>1</v>
      </c>
      <c r="DN978" s="163">
        <v>0</v>
      </c>
      <c r="DO978" s="163">
        <v>1</v>
      </c>
      <c r="DP978" s="165">
        <v>21.2</v>
      </c>
      <c r="DQ978" s="165"/>
      <c r="DR978" s="165">
        <v>21.2000007629394</v>
      </c>
      <c r="DS978" s="163">
        <v>87</v>
      </c>
      <c r="DT978" s="163">
        <v>13</v>
      </c>
      <c r="DU978" s="163">
        <v>4</v>
      </c>
      <c r="DV978" s="163">
        <v>4</v>
      </c>
      <c r="DW978" s="163">
        <v>0</v>
      </c>
      <c r="DX978" s="163">
        <v>10</v>
      </c>
      <c r="DY978" s="163">
        <v>0</v>
      </c>
      <c r="DZ978" s="163">
        <v>2</v>
      </c>
      <c r="EA978" s="163">
        <v>2</v>
      </c>
      <c r="EB978" s="163">
        <v>0</v>
      </c>
      <c r="EC978" s="163">
        <v>16</v>
      </c>
      <c r="ED978" s="165">
        <v>6.6461552113191598</v>
      </c>
      <c r="EE978" s="165">
        <v>4.1538470070744697</v>
      </c>
      <c r="EF978" s="165">
        <v>0</v>
      </c>
      <c r="EG978" s="165">
        <v>5.4000011091968103</v>
      </c>
      <c r="EH978" s="166">
        <v>1.06153867958569</v>
      </c>
      <c r="EI978" s="165">
        <v>82.425320461738906</v>
      </c>
      <c r="EJ978" s="164">
        <v>0.17333333333333301</v>
      </c>
      <c r="EK978" s="164">
        <v>0.22033898305084701</v>
      </c>
      <c r="EL978" s="283">
        <v>0.457627118</v>
      </c>
      <c r="EM978" s="283">
        <v>0.186440677</v>
      </c>
      <c r="EN978" s="283">
        <v>0.355932203</v>
      </c>
      <c r="EO978" s="283">
        <v>8.4745760000000003E-2</v>
      </c>
      <c r="EP978" s="283">
        <v>0.32203389999999998</v>
      </c>
      <c r="EQ978" s="283">
        <v>0.11598746</v>
      </c>
      <c r="ER978" s="165">
        <v>0.53176644746823898</v>
      </c>
      <c r="ES978" s="166">
        <v>1.6615388028297899</v>
      </c>
      <c r="ET978" s="166">
        <v>4.1900000000000004</v>
      </c>
      <c r="EU978" s="166">
        <v>3.3513040555017302</v>
      </c>
      <c r="EV978" s="166">
        <v>4.8168832106256296</v>
      </c>
      <c r="EW978" s="166">
        <v>4.6525333487312004</v>
      </c>
      <c r="EX978" s="289">
        <v>0.25303640589117998</v>
      </c>
    </row>
    <row r="979" spans="1:272" ht="13" customHeight="1">
      <c r="A979" s="160" t="s">
        <v>19</v>
      </c>
      <c r="C979" s="160">
        <v>30085</v>
      </c>
      <c r="D979" s="160">
        <v>676508</v>
      </c>
      <c r="E979" s="160" t="s">
        <v>15</v>
      </c>
      <c r="G979" s="175"/>
      <c r="H979" s="162" t="s">
        <v>4049</v>
      </c>
      <c r="I979" s="162" t="s">
        <v>607</v>
      </c>
      <c r="J979" s="160">
        <v>25</v>
      </c>
      <c r="K979" s="161">
        <v>1</v>
      </c>
      <c r="Z979" s="163"/>
      <c r="AS979" s="283"/>
      <c r="AT979" s="283"/>
      <c r="AU979" s="283"/>
      <c r="AV979" s="283"/>
      <c r="AW979" s="283"/>
      <c r="AX979" s="283"/>
      <c r="AY979" s="363"/>
      <c r="AZ979" s="283"/>
      <c r="BA979" s="283"/>
      <c r="BB979" s="283"/>
      <c r="BC979" s="283"/>
      <c r="BD979" s="164"/>
      <c r="BE979" s="164"/>
      <c r="BF979" s="164"/>
      <c r="BG979" s="164"/>
      <c r="BH979" s="164"/>
      <c r="BI979" s="164"/>
      <c r="BJ979" s="165"/>
      <c r="BK979" s="164"/>
      <c r="BL979" s="165"/>
      <c r="BM979" s="165"/>
      <c r="BN979" s="165"/>
      <c r="BO979" s="165"/>
      <c r="BP979" s="165"/>
      <c r="BQ979" s="165"/>
      <c r="BR979" s="165"/>
      <c r="BS979" s="289"/>
      <c r="BT979" s="297">
        <v>3</v>
      </c>
      <c r="BU979" s="284">
        <v>8.1</v>
      </c>
      <c r="BV979" s="298">
        <v>-1</v>
      </c>
      <c r="BW979" s="297"/>
      <c r="BX979" s="297"/>
      <c r="BY979" s="297"/>
      <c r="BZ979" s="297"/>
      <c r="CA979" s="284"/>
      <c r="CB979" s="298"/>
      <c r="CC979" s="297"/>
      <c r="CD979" s="284"/>
      <c r="CE979" s="352"/>
      <c r="CF979" s="298"/>
      <c r="CG979" s="297"/>
      <c r="CH979" s="284"/>
      <c r="CI979" s="352"/>
      <c r="CJ979" s="298"/>
      <c r="CK979" s="297"/>
      <c r="CL979" s="284"/>
      <c r="CM979" s="352"/>
      <c r="CN979" s="298"/>
      <c r="CO979" s="297"/>
      <c r="CP979" s="284"/>
      <c r="CQ979" s="352"/>
      <c r="CR979" s="298"/>
      <c r="CS979" s="297"/>
      <c r="CT979" s="284"/>
      <c r="CU979" s="352"/>
      <c r="CV979" s="352"/>
      <c r="CW979" s="298"/>
      <c r="CX979" s="297"/>
      <c r="CY979" s="284"/>
      <c r="CZ979" s="352"/>
      <c r="DA979" s="352"/>
      <c r="DB979" s="298"/>
      <c r="DC979" s="297"/>
      <c r="DD979" s="284"/>
      <c r="DE979" s="352"/>
      <c r="DF979" s="352"/>
      <c r="DG979" s="298"/>
      <c r="DH979" s="183">
        <v>-1</v>
      </c>
      <c r="DI979" s="289">
        <v>0</v>
      </c>
      <c r="DJ979" s="163">
        <v>3</v>
      </c>
      <c r="DK979" s="163">
        <v>0</v>
      </c>
      <c r="DL979" s="163">
        <v>0</v>
      </c>
      <c r="DM979" s="163">
        <v>2</v>
      </c>
      <c r="DN979" s="163">
        <v>0</v>
      </c>
      <c r="DO979" s="163">
        <v>0</v>
      </c>
      <c r="DP979" s="165">
        <v>8.1</v>
      </c>
      <c r="DQ979" s="165"/>
      <c r="DR979" s="165">
        <v>8.1000003814697195</v>
      </c>
      <c r="DS979" s="163">
        <v>37</v>
      </c>
      <c r="DT979" s="163">
        <v>9</v>
      </c>
      <c r="DU979" s="163">
        <v>3</v>
      </c>
      <c r="DV979" s="163">
        <v>2</v>
      </c>
      <c r="DW979" s="163">
        <v>0</v>
      </c>
      <c r="DX979" s="163">
        <v>4</v>
      </c>
      <c r="DY979" s="163">
        <v>0</v>
      </c>
      <c r="DZ979" s="163">
        <v>0</v>
      </c>
      <c r="EA979" s="163">
        <v>0</v>
      </c>
      <c r="EB979" s="163">
        <v>0</v>
      </c>
      <c r="EC979" s="163">
        <v>12</v>
      </c>
      <c r="ED979" s="165">
        <v>12.960000494384699</v>
      </c>
      <c r="EE979" s="165">
        <v>4.3200001647949202</v>
      </c>
      <c r="EF979" s="165">
        <v>0</v>
      </c>
      <c r="EG979" s="165">
        <v>9.7200003707885791</v>
      </c>
      <c r="EH979" s="166">
        <v>1.56000005950927</v>
      </c>
      <c r="EI979" s="165">
        <v>121.129363722825</v>
      </c>
      <c r="EJ979" s="164">
        <v>0.27272727272727199</v>
      </c>
      <c r="EK979" s="164">
        <v>0.42857142857142799</v>
      </c>
      <c r="EL979" s="283">
        <v>0.23809523799999999</v>
      </c>
      <c r="EM979" s="283">
        <v>0.33333333300000001</v>
      </c>
      <c r="EN979" s="283">
        <v>0.42857142799999998</v>
      </c>
      <c r="EO979" s="283">
        <v>4.7619050000000003E-2</v>
      </c>
      <c r="EP979" s="283">
        <v>0.38095237999999998</v>
      </c>
      <c r="EQ979" s="283">
        <v>0.16666666999999999</v>
      </c>
      <c r="ER979" s="165">
        <v>0.216495509501126</v>
      </c>
      <c r="ES979" s="166">
        <v>2.1600000823974601</v>
      </c>
      <c r="ET979" s="166">
        <v>3.49</v>
      </c>
      <c r="EU979" s="166">
        <v>1.72668857803344</v>
      </c>
      <c r="EV979" s="166">
        <v>3.3597622205953002</v>
      </c>
      <c r="EW979" s="166">
        <v>3.1249491159249798</v>
      </c>
      <c r="EX979" s="289">
        <v>0.25132167339324901</v>
      </c>
      <c r="FA979" s="360"/>
    </row>
    <row r="980" spans="1:272" ht="13" customHeight="1">
      <c r="A980" s="160" t="s">
        <v>19</v>
      </c>
      <c r="C980" s="160">
        <v>22253</v>
      </c>
      <c r="D980" s="160">
        <v>669308</v>
      </c>
      <c r="E980" s="160" t="s">
        <v>2172</v>
      </c>
      <c r="G980" s="175"/>
      <c r="H980" s="162" t="s">
        <v>109</v>
      </c>
      <c r="I980" s="162" t="s">
        <v>104</v>
      </c>
      <c r="J980" s="160">
        <v>26</v>
      </c>
      <c r="K980" s="161">
        <v>1</v>
      </c>
      <c r="Z980" s="163"/>
      <c r="AS980" s="283"/>
      <c r="AT980" s="283"/>
      <c r="AU980" s="283"/>
      <c r="AV980" s="283"/>
      <c r="AW980" s="283"/>
      <c r="AX980" s="283"/>
      <c r="AY980" s="363"/>
      <c r="AZ980" s="283"/>
      <c r="BA980" s="283"/>
      <c r="BB980" s="283"/>
      <c r="BC980" s="283"/>
      <c r="BD980" s="164"/>
      <c r="BE980" s="164"/>
      <c r="BF980" s="164"/>
      <c r="BG980" s="164"/>
      <c r="BH980" s="164"/>
      <c r="BI980" s="164"/>
      <c r="BJ980" s="165"/>
      <c r="BK980" s="164"/>
      <c r="BL980" s="165"/>
      <c r="BM980" s="165"/>
      <c r="BN980" s="165"/>
      <c r="BO980" s="165"/>
      <c r="BP980" s="165"/>
      <c r="BQ980" s="165"/>
      <c r="BR980" s="165"/>
      <c r="BS980" s="289"/>
      <c r="BT980" s="297">
        <v>9</v>
      </c>
      <c r="BU980" s="284">
        <v>11</v>
      </c>
      <c r="BV980" s="298">
        <v>0</v>
      </c>
      <c r="BW980" s="297"/>
      <c r="BX980" s="297"/>
      <c r="BY980" s="297"/>
      <c r="BZ980" s="297"/>
      <c r="CA980" s="284"/>
      <c r="CB980" s="298"/>
      <c r="CC980" s="297"/>
      <c r="CD980" s="284"/>
      <c r="CE980" s="352"/>
      <c r="CF980" s="298"/>
      <c r="CG980" s="297"/>
      <c r="CH980" s="284"/>
      <c r="CI980" s="352"/>
      <c r="CJ980" s="298"/>
      <c r="CK980" s="297"/>
      <c r="CL980" s="284"/>
      <c r="CM980" s="352"/>
      <c r="CN980" s="298"/>
      <c r="CO980" s="297"/>
      <c r="CP980" s="284"/>
      <c r="CQ980" s="352"/>
      <c r="CR980" s="298"/>
      <c r="CS980" s="297"/>
      <c r="CT980" s="284"/>
      <c r="CU980" s="352"/>
      <c r="CV980" s="352"/>
      <c r="CW980" s="298"/>
      <c r="CX980" s="297"/>
      <c r="CY980" s="284"/>
      <c r="CZ980" s="352"/>
      <c r="DA980" s="352"/>
      <c r="DB980" s="298"/>
      <c r="DC980" s="297"/>
      <c r="DD980" s="284"/>
      <c r="DE980" s="352"/>
      <c r="DF980" s="352"/>
      <c r="DG980" s="298"/>
      <c r="DH980" s="183">
        <v>0</v>
      </c>
      <c r="DI980" s="289">
        <v>0</v>
      </c>
      <c r="DJ980" s="163">
        <v>9</v>
      </c>
      <c r="DK980" s="163">
        <v>0</v>
      </c>
      <c r="DL980" s="163">
        <v>0</v>
      </c>
      <c r="DM980" s="163">
        <v>0</v>
      </c>
      <c r="DN980" s="163">
        <v>0</v>
      </c>
      <c r="DO980" s="163">
        <v>0</v>
      </c>
      <c r="DP980" s="165">
        <v>11</v>
      </c>
      <c r="DQ980" s="165"/>
      <c r="DR980" s="165">
        <v>11</v>
      </c>
      <c r="DS980" s="163">
        <v>49</v>
      </c>
      <c r="DT980" s="163">
        <v>10</v>
      </c>
      <c r="DU980" s="163">
        <v>1</v>
      </c>
      <c r="DV980" s="163">
        <v>1</v>
      </c>
      <c r="DW980" s="163">
        <v>0</v>
      </c>
      <c r="DX980" s="163">
        <v>5</v>
      </c>
      <c r="DY980" s="163">
        <v>0</v>
      </c>
      <c r="DZ980" s="163">
        <v>1</v>
      </c>
      <c r="EA980" s="163">
        <v>0</v>
      </c>
      <c r="EB980" s="163">
        <v>0</v>
      </c>
      <c r="EC980" s="163">
        <v>21</v>
      </c>
      <c r="ED980" s="165">
        <v>17.181821161065699</v>
      </c>
      <c r="EE980" s="165">
        <v>4.0909098002537396</v>
      </c>
      <c r="EF980" s="165">
        <v>0</v>
      </c>
      <c r="EG980" s="165">
        <v>8.1818196005074899</v>
      </c>
      <c r="EH980" s="166">
        <v>1.3636366000845801</v>
      </c>
      <c r="EI980" s="165">
        <v>105.88232526693599</v>
      </c>
      <c r="EJ980" s="164">
        <v>0.232558139534883</v>
      </c>
      <c r="EK980" s="164">
        <v>0.45454545454545398</v>
      </c>
      <c r="EL980" s="283">
        <v>0.38095237999999998</v>
      </c>
      <c r="EM980" s="283">
        <v>0.14285714199999999</v>
      </c>
      <c r="EN980" s="283">
        <v>0.47619047599999997</v>
      </c>
      <c r="EO980" s="283">
        <v>0</v>
      </c>
      <c r="EP980" s="283">
        <v>0.22727273000000001</v>
      </c>
      <c r="EQ980" s="283">
        <v>0.16444444</v>
      </c>
      <c r="ER980" s="165">
        <v>6.8507709934677502E-2</v>
      </c>
      <c r="ES980" s="166">
        <v>0.81818196005074895</v>
      </c>
      <c r="ET980" s="166">
        <v>1.86</v>
      </c>
      <c r="EU980" s="166">
        <v>0.98487007282975603</v>
      </c>
      <c r="EV980" s="166">
        <v>2.3595113720152998</v>
      </c>
      <c r="EW980" s="166">
        <v>2.0262283766378899</v>
      </c>
      <c r="EX980" s="289">
        <v>0.25021994113922102</v>
      </c>
    </row>
    <row r="981" spans="1:272" ht="13" customHeight="1">
      <c r="A981" s="160" t="s">
        <v>19</v>
      </c>
      <c r="C981" s="160">
        <v>29628</v>
      </c>
      <c r="D981" s="160">
        <v>689690</v>
      </c>
      <c r="E981" s="160" t="s">
        <v>2172</v>
      </c>
      <c r="G981" s="175"/>
      <c r="H981" s="162" t="s">
        <v>576</v>
      </c>
      <c r="I981" s="162" t="s">
        <v>2530</v>
      </c>
      <c r="J981" s="160">
        <v>26</v>
      </c>
      <c r="K981" s="161">
        <v>1</v>
      </c>
      <c r="Z981" s="163"/>
      <c r="AS981" s="283"/>
      <c r="AT981" s="283"/>
      <c r="AU981" s="283"/>
      <c r="AV981" s="283"/>
      <c r="AW981" s="283"/>
      <c r="AX981" s="283"/>
      <c r="AY981" s="363"/>
      <c r="AZ981" s="283"/>
      <c r="BA981" s="283"/>
      <c r="BB981" s="283"/>
      <c r="BC981" s="283"/>
      <c r="BD981" s="164"/>
      <c r="BE981" s="164"/>
      <c r="BF981" s="164"/>
      <c r="BG981" s="164"/>
      <c r="BH981" s="164"/>
      <c r="BI981" s="164"/>
      <c r="BJ981" s="165"/>
      <c r="BK981" s="164"/>
      <c r="BL981" s="165"/>
      <c r="BM981" s="165"/>
      <c r="BN981" s="165"/>
      <c r="BO981" s="165"/>
      <c r="BP981" s="165"/>
      <c r="BQ981" s="165"/>
      <c r="BR981" s="165"/>
      <c r="BS981" s="289"/>
      <c r="BT981" s="297">
        <v>7</v>
      </c>
      <c r="BU981" s="284">
        <v>14.2</v>
      </c>
      <c r="BV981" s="298">
        <v>0</v>
      </c>
      <c r="BW981" s="297"/>
      <c r="BX981" s="297"/>
      <c r="BY981" s="297"/>
      <c r="BZ981" s="297"/>
      <c r="CA981" s="284"/>
      <c r="CB981" s="298"/>
      <c r="CC981" s="297"/>
      <c r="CD981" s="284"/>
      <c r="CE981" s="352"/>
      <c r="CF981" s="298"/>
      <c r="CG981" s="297"/>
      <c r="CH981" s="284"/>
      <c r="CI981" s="352"/>
      <c r="CJ981" s="298"/>
      <c r="CK981" s="297"/>
      <c r="CL981" s="284"/>
      <c r="CM981" s="352"/>
      <c r="CN981" s="298"/>
      <c r="CO981" s="297"/>
      <c r="CP981" s="284"/>
      <c r="CQ981" s="352"/>
      <c r="CR981" s="298"/>
      <c r="CS981" s="297"/>
      <c r="CT981" s="284"/>
      <c r="CU981" s="352"/>
      <c r="CV981" s="352"/>
      <c r="CW981" s="298"/>
      <c r="CX981" s="297"/>
      <c r="CY981" s="284"/>
      <c r="CZ981" s="352"/>
      <c r="DA981" s="352"/>
      <c r="DB981" s="298"/>
      <c r="DC981" s="297"/>
      <c r="DD981" s="284"/>
      <c r="DE981" s="352"/>
      <c r="DF981" s="352"/>
      <c r="DG981" s="298"/>
      <c r="DH981" s="297">
        <v>0</v>
      </c>
      <c r="DI981" s="289">
        <v>0</v>
      </c>
      <c r="DJ981" s="163">
        <v>7</v>
      </c>
      <c r="DK981" s="163">
        <v>0</v>
      </c>
      <c r="DL981" s="163">
        <v>0</v>
      </c>
      <c r="DM981" s="163">
        <v>0</v>
      </c>
      <c r="DN981" s="163">
        <v>0</v>
      </c>
      <c r="DO981" s="163">
        <v>0</v>
      </c>
      <c r="DP981" s="165">
        <v>14.2</v>
      </c>
      <c r="DQ981" s="165"/>
      <c r="DR981" s="165">
        <v>14.199999809265099</v>
      </c>
      <c r="DS981" s="163">
        <v>57</v>
      </c>
      <c r="DT981" s="163">
        <v>9</v>
      </c>
      <c r="DU981" s="163">
        <v>4</v>
      </c>
      <c r="DV981" s="163">
        <v>4</v>
      </c>
      <c r="DW981" s="163">
        <v>1</v>
      </c>
      <c r="DX981" s="163">
        <v>2</v>
      </c>
      <c r="DY981" s="163">
        <v>0</v>
      </c>
      <c r="DZ981" s="163">
        <v>2</v>
      </c>
      <c r="EA981" s="163">
        <v>0</v>
      </c>
      <c r="EB981" s="163">
        <v>0</v>
      </c>
      <c r="EC981" s="163">
        <v>19</v>
      </c>
      <c r="ED981" s="165">
        <v>11.659092172610899</v>
      </c>
      <c r="EE981" s="165">
        <v>1.2272728602748399</v>
      </c>
      <c r="EF981" s="165">
        <v>0.61363643013741997</v>
      </c>
      <c r="EG981" s="165">
        <v>5.5227278712367802</v>
      </c>
      <c r="EH981" s="166">
        <v>0.75000008127906903</v>
      </c>
      <c r="EI981" s="165">
        <v>58.235275110167898</v>
      </c>
      <c r="EJ981" s="164">
        <v>0.169811320754716</v>
      </c>
      <c r="EK981" s="164">
        <v>0.24242424242424199</v>
      </c>
      <c r="EL981" s="283">
        <v>0.29411764699999998</v>
      </c>
      <c r="EM981" s="283">
        <v>0.264705882</v>
      </c>
      <c r="EN981" s="283">
        <v>0.44117646999999999</v>
      </c>
      <c r="EO981" s="283">
        <v>2.9411759999999999E-2</v>
      </c>
      <c r="EP981" s="283">
        <v>0.32352941000000002</v>
      </c>
      <c r="EQ981" s="283">
        <v>0.12068966</v>
      </c>
      <c r="ER981" s="165">
        <v>0.11828106396952399</v>
      </c>
      <c r="ES981" s="166">
        <v>2.4545457205496799</v>
      </c>
      <c r="ET981" s="166">
        <v>2.79</v>
      </c>
      <c r="EU981" s="166">
        <v>2.2803249005443602</v>
      </c>
      <c r="EV981" s="166">
        <v>2.9404325291507698</v>
      </c>
      <c r="EW981" s="166">
        <v>2.2405673804806701</v>
      </c>
      <c r="EX981" s="289">
        <v>0.249293357133865</v>
      </c>
    </row>
    <row r="982" spans="1:272" ht="13" customHeight="1">
      <c r="A982" s="160" t="s">
        <v>19</v>
      </c>
      <c r="C982" s="160">
        <v>22192</v>
      </c>
      <c r="D982" s="160">
        <v>668968</v>
      </c>
      <c r="E982" s="160" t="s">
        <v>18</v>
      </c>
      <c r="G982" s="175"/>
      <c r="H982" s="162" t="s">
        <v>2597</v>
      </c>
      <c r="I982" s="162" t="s">
        <v>2598</v>
      </c>
      <c r="J982" s="161">
        <v>25</v>
      </c>
      <c r="K982" s="161">
        <v>1</v>
      </c>
      <c r="M982" s="184" t="s">
        <v>837</v>
      </c>
      <c r="Z982" s="163"/>
      <c r="AS982" s="283"/>
      <c r="AT982" s="283"/>
      <c r="AU982" s="283"/>
      <c r="AV982" s="283"/>
      <c r="AW982" s="283"/>
      <c r="AX982" s="283"/>
      <c r="AY982" s="363"/>
      <c r="AZ982" s="283"/>
      <c r="BA982" s="283"/>
      <c r="BB982" s="283"/>
      <c r="BC982" s="283"/>
      <c r="BD982" s="164"/>
      <c r="BE982" s="164"/>
      <c r="BF982" s="164"/>
      <c r="BG982" s="164"/>
      <c r="BH982" s="164"/>
      <c r="BI982" s="164"/>
      <c r="BJ982" s="165"/>
      <c r="BK982" s="164"/>
      <c r="BL982" s="165"/>
      <c r="BM982" s="165"/>
      <c r="BN982" s="165"/>
      <c r="BO982" s="165"/>
      <c r="BP982" s="165"/>
      <c r="BQ982" s="165"/>
      <c r="BR982" s="165"/>
      <c r="BS982" s="289"/>
      <c r="BT982" s="297">
        <v>25</v>
      </c>
      <c r="BU982" s="284">
        <v>25.1</v>
      </c>
      <c r="BV982" s="298">
        <v>-1</v>
      </c>
      <c r="BW982" s="297"/>
      <c r="BX982" s="297"/>
      <c r="BY982" s="297"/>
      <c r="BZ982" s="297"/>
      <c r="CA982" s="284"/>
      <c r="CB982" s="298"/>
      <c r="CC982" s="297"/>
      <c r="CD982" s="284"/>
      <c r="CE982" s="352"/>
      <c r="CF982" s="298"/>
      <c r="CG982" s="297"/>
      <c r="CH982" s="284"/>
      <c r="CI982" s="352"/>
      <c r="CJ982" s="298"/>
      <c r="CK982" s="297"/>
      <c r="CL982" s="284"/>
      <c r="CM982" s="352"/>
      <c r="CN982" s="298"/>
      <c r="CO982" s="297"/>
      <c r="CP982" s="284"/>
      <c r="CQ982" s="352"/>
      <c r="CR982" s="298"/>
      <c r="CS982" s="297"/>
      <c r="CT982" s="284"/>
      <c r="CU982" s="352"/>
      <c r="CV982" s="352"/>
      <c r="CW982" s="298"/>
      <c r="CX982" s="297"/>
      <c r="CY982" s="284"/>
      <c r="CZ982" s="352"/>
      <c r="DA982" s="352"/>
      <c r="DB982" s="298"/>
      <c r="DC982" s="297"/>
      <c r="DD982" s="284"/>
      <c r="DE982" s="352"/>
      <c r="DF982" s="352"/>
      <c r="DG982" s="298"/>
      <c r="DH982" s="297">
        <v>-1</v>
      </c>
      <c r="DI982" s="289">
        <v>0</v>
      </c>
      <c r="DJ982" s="163">
        <v>25</v>
      </c>
      <c r="DK982" s="163">
        <v>0</v>
      </c>
      <c r="DL982" s="163">
        <v>0</v>
      </c>
      <c r="DM982" s="163">
        <v>4</v>
      </c>
      <c r="DN982" s="163">
        <v>3</v>
      </c>
      <c r="DO982" s="163">
        <v>0</v>
      </c>
      <c r="DP982" s="165">
        <v>25.1</v>
      </c>
      <c r="DQ982" s="165"/>
      <c r="DR982" s="165">
        <v>25.100000381469702</v>
      </c>
      <c r="DS982" s="163">
        <v>107</v>
      </c>
      <c r="DT982" s="163">
        <v>14</v>
      </c>
      <c r="DU982" s="163">
        <v>10</v>
      </c>
      <c r="DV982" s="163">
        <v>8</v>
      </c>
      <c r="DW982" s="163">
        <v>2</v>
      </c>
      <c r="DX982" s="163">
        <v>17</v>
      </c>
      <c r="DY982" s="163">
        <v>1</v>
      </c>
      <c r="DZ982" s="163">
        <v>2</v>
      </c>
      <c r="EA982" s="163">
        <v>1</v>
      </c>
      <c r="EB982" s="163">
        <v>0</v>
      </c>
      <c r="EC982" s="163">
        <v>34</v>
      </c>
      <c r="ED982" s="165">
        <v>12.0789488841293</v>
      </c>
      <c r="EE982" s="165">
        <v>6.03947444206469</v>
      </c>
      <c r="EF982" s="165">
        <v>0.71052640494878705</v>
      </c>
      <c r="EG982" s="165">
        <v>4.9736848346415101</v>
      </c>
      <c r="EH982" s="166">
        <v>1.22368436407846</v>
      </c>
      <c r="EI982" s="165">
        <v>97.752237905263499</v>
      </c>
      <c r="EJ982" s="164">
        <v>0.15909090909090901</v>
      </c>
      <c r="EK982" s="164">
        <v>0.23076923076923</v>
      </c>
      <c r="EL982" s="283">
        <v>0.24528301799999999</v>
      </c>
      <c r="EM982" s="283">
        <v>0.132075471</v>
      </c>
      <c r="EN982" s="283">
        <v>0.62264150900000004</v>
      </c>
      <c r="EO982" s="283">
        <v>9.2592590000000002E-2</v>
      </c>
      <c r="EP982" s="283">
        <v>0.27777777999999997</v>
      </c>
      <c r="EQ982" s="283">
        <v>0.14874142000000001</v>
      </c>
      <c r="ER982" s="165">
        <v>-0.31632844937892501</v>
      </c>
      <c r="ES982" s="166">
        <v>2.8421056197951402</v>
      </c>
      <c r="ET982" s="166">
        <v>3.36</v>
      </c>
      <c r="EU982" s="166">
        <v>3.7587939704224098</v>
      </c>
      <c r="EV982" s="166">
        <v>4.7021942404390096</v>
      </c>
      <c r="EW982" s="166">
        <v>3.9958627868944299</v>
      </c>
      <c r="EX982" s="289">
        <v>0.23563431203365301</v>
      </c>
    </row>
    <row r="983" spans="1:272" ht="13" customHeight="1">
      <c r="A983" s="160" t="s">
        <v>19</v>
      </c>
      <c r="C983" s="160">
        <v>18769</v>
      </c>
      <c r="D983" s="160">
        <v>547001</v>
      </c>
      <c r="E983" s="160" t="s">
        <v>16</v>
      </c>
      <c r="G983" s="175"/>
      <c r="H983" s="162" t="s">
        <v>2354</v>
      </c>
      <c r="I983" s="162" t="s">
        <v>600</v>
      </c>
      <c r="J983" s="161">
        <v>29</v>
      </c>
      <c r="K983" s="161">
        <v>1</v>
      </c>
      <c r="M983" s="184" t="s">
        <v>837</v>
      </c>
      <c r="Z983" s="163"/>
      <c r="AS983" s="283"/>
      <c r="AT983" s="283"/>
      <c r="AU983" s="283"/>
      <c r="AV983" s="283"/>
      <c r="AW983" s="283"/>
      <c r="AX983" s="283"/>
      <c r="AY983" s="363"/>
      <c r="AZ983" s="283"/>
      <c r="BA983" s="283"/>
      <c r="BB983" s="283"/>
      <c r="BC983" s="283"/>
      <c r="BD983" s="164"/>
      <c r="BE983" s="164"/>
      <c r="BF983" s="164"/>
      <c r="BG983" s="164"/>
      <c r="BH983" s="164"/>
      <c r="BI983" s="164"/>
      <c r="BJ983" s="165"/>
      <c r="BK983" s="164"/>
      <c r="BL983" s="165"/>
      <c r="BM983" s="165"/>
      <c r="BN983" s="165"/>
      <c r="BO983" s="165"/>
      <c r="BP983" s="165"/>
      <c r="BQ983" s="165"/>
      <c r="BR983" s="165"/>
      <c r="BS983" s="289"/>
      <c r="BT983" s="297">
        <v>5</v>
      </c>
      <c r="BU983" s="284">
        <v>24.1</v>
      </c>
      <c r="BV983" s="298">
        <v>1</v>
      </c>
      <c r="BW983" s="297"/>
      <c r="BX983" s="297"/>
      <c r="BY983" s="297"/>
      <c r="BZ983" s="297"/>
      <c r="CA983" s="284"/>
      <c r="CB983" s="298"/>
      <c r="CC983" s="297"/>
      <c r="CD983" s="284"/>
      <c r="CE983" s="352"/>
      <c r="CF983" s="298"/>
      <c r="CG983" s="297"/>
      <c r="CH983" s="284"/>
      <c r="CI983" s="352"/>
      <c r="CJ983" s="298"/>
      <c r="CK983" s="297"/>
      <c r="CL983" s="284"/>
      <c r="CM983" s="352"/>
      <c r="CN983" s="298"/>
      <c r="CO983" s="297"/>
      <c r="CP983" s="284"/>
      <c r="CQ983" s="352"/>
      <c r="CR983" s="298"/>
      <c r="CS983" s="297"/>
      <c r="CT983" s="284"/>
      <c r="CU983" s="352"/>
      <c r="CV983" s="352"/>
      <c r="CW983" s="298"/>
      <c r="CX983" s="297"/>
      <c r="CY983" s="284"/>
      <c r="CZ983" s="352"/>
      <c r="DA983" s="352"/>
      <c r="DB983" s="298"/>
      <c r="DC983" s="297"/>
      <c r="DD983" s="284"/>
      <c r="DE983" s="352"/>
      <c r="DF983" s="352"/>
      <c r="DG983" s="298"/>
      <c r="DH983" s="297">
        <v>1</v>
      </c>
      <c r="DI983" s="289">
        <v>0</v>
      </c>
      <c r="DJ983" s="163">
        <v>5</v>
      </c>
      <c r="DK983" s="163">
        <v>4</v>
      </c>
      <c r="DL983" s="163">
        <v>0</v>
      </c>
      <c r="DM983" s="163">
        <v>3</v>
      </c>
      <c r="DN983" s="163">
        <v>0</v>
      </c>
      <c r="DO983" s="163">
        <v>0</v>
      </c>
      <c r="DP983" s="165">
        <v>24.1</v>
      </c>
      <c r="DQ983" s="165">
        <v>21</v>
      </c>
      <c r="DR983" s="165">
        <v>3.0999999046325599</v>
      </c>
      <c r="DS983" s="163">
        <v>96</v>
      </c>
      <c r="DT983" s="163">
        <v>18</v>
      </c>
      <c r="DU983" s="163">
        <v>7</v>
      </c>
      <c r="DV983" s="163">
        <v>6</v>
      </c>
      <c r="DW983" s="163">
        <v>2</v>
      </c>
      <c r="DX983" s="163">
        <v>8</v>
      </c>
      <c r="DY983" s="163">
        <v>0</v>
      </c>
      <c r="DZ983" s="163">
        <v>1</v>
      </c>
      <c r="EA983" s="163">
        <v>1</v>
      </c>
      <c r="EB983" s="163">
        <v>0</v>
      </c>
      <c r="EC983" s="163">
        <v>16</v>
      </c>
      <c r="ED983" s="165">
        <v>5.9178082964885101</v>
      </c>
      <c r="EE983" s="165">
        <v>2.9589041482442502</v>
      </c>
      <c r="EF983" s="165">
        <v>0.73972603706106399</v>
      </c>
      <c r="EG983" s="165">
        <v>6.65753433354958</v>
      </c>
      <c r="EH983" s="166">
        <v>1.0684931646437601</v>
      </c>
      <c r="EI983" s="165">
        <v>85.355015636783193</v>
      </c>
      <c r="EJ983" s="164">
        <v>0.20689655172413701</v>
      </c>
      <c r="EK983" s="164">
        <v>0.231884057971014</v>
      </c>
      <c r="EL983" s="283">
        <v>0.42253521100000002</v>
      </c>
      <c r="EM983" s="283">
        <v>0.26760563300000001</v>
      </c>
      <c r="EN983" s="283">
        <v>0.30985915400000003</v>
      </c>
      <c r="EO983" s="283">
        <v>5.6338029999999997E-2</v>
      </c>
      <c r="EP983" s="283">
        <v>0.42253520999999999</v>
      </c>
      <c r="EQ983" s="283">
        <v>5.9740260000000003E-2</v>
      </c>
      <c r="ER983" s="165">
        <v>0.27087448084606602</v>
      </c>
      <c r="ES983" s="166">
        <v>2.2191781111831901</v>
      </c>
      <c r="ET983" s="166">
        <v>4.97</v>
      </c>
      <c r="EU983" s="166">
        <v>4.0297023428696601</v>
      </c>
      <c r="EV983" s="166">
        <v>4.3283179771296503</v>
      </c>
      <c r="EW983" s="166">
        <v>4.7370099444318496</v>
      </c>
      <c r="EX983" s="289">
        <v>0.22862454876303601</v>
      </c>
    </row>
    <row r="984" spans="1:272" ht="13" customHeight="1">
      <c r="A984" s="160" t="s">
        <v>19</v>
      </c>
      <c r="B984" s="160">
        <v>9627</v>
      </c>
      <c r="C984" s="160">
        <v>15467</v>
      </c>
      <c r="D984" s="160">
        <v>594835</v>
      </c>
      <c r="E984" s="160" t="s">
        <v>438</v>
      </c>
      <c r="G984" s="175"/>
      <c r="H984" s="168" t="s">
        <v>754</v>
      </c>
      <c r="I984" s="169" t="s">
        <v>461</v>
      </c>
      <c r="J984" s="170">
        <v>32</v>
      </c>
      <c r="K984" s="161">
        <v>1</v>
      </c>
      <c r="M984" s="184" t="s">
        <v>46</v>
      </c>
      <c r="Z984" s="163"/>
      <c r="AS984" s="283"/>
      <c r="AT984" s="283"/>
      <c r="AU984" s="283"/>
      <c r="AV984" s="283"/>
      <c r="AW984" s="283"/>
      <c r="AX984" s="283"/>
      <c r="AY984" s="363"/>
      <c r="AZ984" s="283"/>
      <c r="BA984" s="283"/>
      <c r="BB984" s="283"/>
      <c r="BC984" s="283"/>
      <c r="BD984" s="164"/>
      <c r="BE984" s="164"/>
      <c r="BF984" s="164"/>
      <c r="BG984" s="164"/>
      <c r="BH984" s="164"/>
      <c r="BI984" s="164"/>
      <c r="BJ984" s="165"/>
      <c r="BK984" s="164"/>
      <c r="BL984" s="165"/>
      <c r="BM984" s="165"/>
      <c r="BN984" s="165"/>
      <c r="BO984" s="165"/>
      <c r="BP984" s="165"/>
      <c r="BQ984" s="165"/>
      <c r="BR984" s="165"/>
      <c r="BS984" s="289"/>
      <c r="BT984" s="297">
        <v>7</v>
      </c>
      <c r="BU984" s="284">
        <v>33.200000000000003</v>
      </c>
      <c r="BV984" s="298">
        <v>1</v>
      </c>
      <c r="BW984" s="297"/>
      <c r="BX984" s="297"/>
      <c r="BY984" s="297"/>
      <c r="BZ984" s="297"/>
      <c r="CA984" s="284"/>
      <c r="CB984" s="298"/>
      <c r="CC984" s="297"/>
      <c r="CD984" s="284"/>
      <c r="CE984" s="352"/>
      <c r="CF984" s="298"/>
      <c r="CG984" s="297"/>
      <c r="CH984" s="284"/>
      <c r="CI984" s="352"/>
      <c r="CJ984" s="298"/>
      <c r="CK984" s="297"/>
      <c r="CL984" s="284"/>
      <c r="CM984" s="352"/>
      <c r="CN984" s="298"/>
      <c r="CO984" s="297"/>
      <c r="CP984" s="284"/>
      <c r="CQ984" s="352"/>
      <c r="CR984" s="298"/>
      <c r="CS984" s="297"/>
      <c r="CT984" s="284"/>
      <c r="CU984" s="352"/>
      <c r="CV984" s="352"/>
      <c r="CW984" s="298"/>
      <c r="CX984" s="297"/>
      <c r="CY984" s="284"/>
      <c r="CZ984" s="352"/>
      <c r="DA984" s="352"/>
      <c r="DB984" s="298"/>
      <c r="DC984" s="297"/>
      <c r="DD984" s="284"/>
      <c r="DE984" s="352"/>
      <c r="DF984" s="352"/>
      <c r="DG984" s="298"/>
      <c r="DH984" s="297">
        <v>1</v>
      </c>
      <c r="DI984" s="289">
        <v>0</v>
      </c>
      <c r="DJ984" s="163">
        <v>7</v>
      </c>
      <c r="DK984" s="163">
        <v>7</v>
      </c>
      <c r="DL984" s="163">
        <v>0</v>
      </c>
      <c r="DM984" s="163">
        <v>1</v>
      </c>
      <c r="DN984" s="163">
        <v>1</v>
      </c>
      <c r="DO984" s="163">
        <v>0</v>
      </c>
      <c r="DP984" s="165">
        <v>33.200000000000003</v>
      </c>
      <c r="DQ984" s="165">
        <v>33.200000762939403</v>
      </c>
      <c r="DR984" s="165"/>
      <c r="DS984" s="163">
        <v>151</v>
      </c>
      <c r="DT984" s="163">
        <v>43</v>
      </c>
      <c r="DU984" s="163">
        <v>17</v>
      </c>
      <c r="DV984" s="163">
        <v>17</v>
      </c>
      <c r="DW984" s="163">
        <v>5</v>
      </c>
      <c r="DX984" s="163">
        <v>11</v>
      </c>
      <c r="DY984" s="163">
        <v>0</v>
      </c>
      <c r="DZ984" s="163">
        <v>0</v>
      </c>
      <c r="EA984" s="163">
        <v>0</v>
      </c>
      <c r="EB984" s="163">
        <v>0</v>
      </c>
      <c r="EC984" s="163">
        <v>23</v>
      </c>
      <c r="ED984" s="165">
        <v>6.14851531593514</v>
      </c>
      <c r="EE984" s="165">
        <v>2.9405942815341901</v>
      </c>
      <c r="EF984" s="165">
        <v>1.3366337643337201</v>
      </c>
      <c r="EG984" s="165">
        <v>11.495050373270001</v>
      </c>
      <c r="EH984" s="166">
        <v>1.6039605172004701</v>
      </c>
      <c r="EI984" s="165">
        <v>124.54276248306201</v>
      </c>
      <c r="EJ984" s="164">
        <v>0.307142857142857</v>
      </c>
      <c r="EK984" s="164">
        <v>0.33928571428571402</v>
      </c>
      <c r="EL984" s="283">
        <v>0.40350877099999999</v>
      </c>
      <c r="EM984" s="283">
        <v>0.20175438500000001</v>
      </c>
      <c r="EN984" s="283">
        <v>0.39473684199999998</v>
      </c>
      <c r="EO984" s="283">
        <v>0.11111111</v>
      </c>
      <c r="EP984" s="283">
        <v>0.43589744000000002</v>
      </c>
      <c r="EQ984" s="283">
        <v>8.0586080000000004E-2</v>
      </c>
      <c r="ER984" s="165">
        <v>-5.668133784143E-2</v>
      </c>
      <c r="ES984" s="166">
        <v>4.5445547987346604</v>
      </c>
      <c r="ET984" s="166">
        <v>6.77</v>
      </c>
      <c r="EU984" s="166">
        <v>4.7112432050840596</v>
      </c>
      <c r="EV984" s="166">
        <v>4.8016808112535099</v>
      </c>
      <c r="EW984" s="166">
        <v>4.9566637194953396</v>
      </c>
      <c r="EX984" s="289">
        <v>0.225689217448234</v>
      </c>
    </row>
    <row r="985" spans="1:272" ht="13" customHeight="1">
      <c r="A985" s="160" t="s">
        <v>19</v>
      </c>
      <c r="C985" s="160">
        <v>16201</v>
      </c>
      <c r="D985" s="160">
        <v>605121</v>
      </c>
      <c r="E985" s="160" t="s">
        <v>164</v>
      </c>
      <c r="G985" s="175"/>
      <c r="H985" s="162" t="s">
        <v>117</v>
      </c>
      <c r="I985" s="162" t="s">
        <v>564</v>
      </c>
      <c r="J985" s="160">
        <v>31</v>
      </c>
      <c r="K985" s="161">
        <v>1</v>
      </c>
      <c r="Z985" s="163"/>
      <c r="AS985" s="283"/>
      <c r="AT985" s="283"/>
      <c r="AU985" s="283"/>
      <c r="AV985" s="283"/>
      <c r="AW985" s="283"/>
      <c r="AX985" s="283"/>
      <c r="AY985" s="363"/>
      <c r="AZ985" s="283"/>
      <c r="BA985" s="283"/>
      <c r="BB985" s="283"/>
      <c r="BC985" s="283"/>
      <c r="BD985" s="164"/>
      <c r="BE985" s="164"/>
      <c r="BF985" s="164"/>
      <c r="BG985" s="164"/>
      <c r="BH985" s="164"/>
      <c r="BI985" s="164"/>
      <c r="BJ985" s="165"/>
      <c r="BK985" s="164"/>
      <c r="BL985" s="165"/>
      <c r="BM985" s="165"/>
      <c r="BN985" s="165"/>
      <c r="BO985" s="165"/>
      <c r="BP985" s="165"/>
      <c r="BQ985" s="165"/>
      <c r="BR985" s="165"/>
      <c r="BS985" s="289"/>
      <c r="BT985" s="297">
        <v>56</v>
      </c>
      <c r="BU985" s="284">
        <v>53.1</v>
      </c>
      <c r="BV985" s="298">
        <v>-1</v>
      </c>
      <c r="BW985" s="297"/>
      <c r="BX985" s="297"/>
      <c r="BY985" s="297"/>
      <c r="BZ985" s="297"/>
      <c r="CA985" s="284"/>
      <c r="CB985" s="298"/>
      <c r="CC985" s="297"/>
      <c r="CD985" s="284"/>
      <c r="CE985" s="352"/>
      <c r="CF985" s="298"/>
      <c r="CG985" s="297"/>
      <c r="CH985" s="284"/>
      <c r="CI985" s="352"/>
      <c r="CJ985" s="298"/>
      <c r="CK985" s="297"/>
      <c r="CL985" s="284"/>
      <c r="CM985" s="352"/>
      <c r="CN985" s="298"/>
      <c r="CO985" s="297"/>
      <c r="CP985" s="284"/>
      <c r="CQ985" s="352"/>
      <c r="CR985" s="298"/>
      <c r="CS985" s="297"/>
      <c r="CT985" s="284"/>
      <c r="CU985" s="352"/>
      <c r="CV985" s="352"/>
      <c r="CW985" s="298"/>
      <c r="CX985" s="297"/>
      <c r="CY985" s="284"/>
      <c r="CZ985" s="352"/>
      <c r="DA985" s="352"/>
      <c r="DB985" s="298"/>
      <c r="DC985" s="297"/>
      <c r="DD985" s="284"/>
      <c r="DE985" s="352"/>
      <c r="DF985" s="352"/>
      <c r="DG985" s="298"/>
      <c r="DH985" s="183">
        <v>-1</v>
      </c>
      <c r="DI985" s="289">
        <v>0</v>
      </c>
      <c r="DJ985" s="163">
        <v>56</v>
      </c>
      <c r="DK985" s="163">
        <v>0</v>
      </c>
      <c r="DL985" s="163">
        <v>0</v>
      </c>
      <c r="DM985" s="163">
        <v>1</v>
      </c>
      <c r="DN985" s="163">
        <v>2</v>
      </c>
      <c r="DO985" s="163">
        <v>1</v>
      </c>
      <c r="DP985" s="165">
        <v>53.1</v>
      </c>
      <c r="DQ985" s="165"/>
      <c r="DR985" s="165">
        <v>53.099998474121001</v>
      </c>
      <c r="DS985" s="163">
        <v>242</v>
      </c>
      <c r="DT985" s="163">
        <v>48</v>
      </c>
      <c r="DU985" s="163">
        <v>29</v>
      </c>
      <c r="DV985" s="163">
        <v>26</v>
      </c>
      <c r="DW985" s="163">
        <v>5</v>
      </c>
      <c r="DX985" s="163">
        <v>32</v>
      </c>
      <c r="DY985" s="163">
        <v>1</v>
      </c>
      <c r="DZ985" s="163">
        <v>3</v>
      </c>
      <c r="EA985" s="163">
        <v>1</v>
      </c>
      <c r="EB985" s="163">
        <v>0</v>
      </c>
      <c r="EC985" s="163">
        <v>57</v>
      </c>
      <c r="ED985" s="165">
        <v>9.6187522932892495</v>
      </c>
      <c r="EE985" s="165">
        <v>5.40000128746063</v>
      </c>
      <c r="EF985" s="165">
        <v>0.84375020116572397</v>
      </c>
      <c r="EG985" s="165">
        <v>8.1000019311909508</v>
      </c>
      <c r="EH985" s="166">
        <v>1.5000003576279499</v>
      </c>
      <c r="EI985" s="165">
        <v>119.82533741636099</v>
      </c>
      <c r="EJ985" s="164">
        <v>0.231884057971014</v>
      </c>
      <c r="EK985" s="164">
        <v>0.29655172413793102</v>
      </c>
      <c r="EL985" s="283">
        <v>0.37837837800000002</v>
      </c>
      <c r="EM985" s="283">
        <v>0.20270270200000001</v>
      </c>
      <c r="EN985" s="283">
        <v>0.41891891799999997</v>
      </c>
      <c r="EO985" s="283">
        <v>8.6666670000000001E-2</v>
      </c>
      <c r="EP985" s="283">
        <v>0.35333333</v>
      </c>
      <c r="EQ985" s="283">
        <v>0.13121693000000001</v>
      </c>
      <c r="ER985" s="165">
        <v>-0.79115873837265405</v>
      </c>
      <c r="ES985" s="166">
        <v>4.3875010460617601</v>
      </c>
      <c r="ET985" s="166">
        <v>5</v>
      </c>
      <c r="EU985" s="166">
        <v>4.2166888833046503</v>
      </c>
      <c r="EV985" s="166">
        <v>4.7557612683648198</v>
      </c>
      <c r="EW985" s="166">
        <v>4.36199468453432</v>
      </c>
      <c r="EX985" s="289">
        <v>0.22381368279457001</v>
      </c>
    </row>
    <row r="986" spans="1:272" ht="13" customHeight="1">
      <c r="A986" s="160" t="s">
        <v>19</v>
      </c>
      <c r="C986" s="160">
        <v>20794</v>
      </c>
      <c r="D986" s="160">
        <v>655889</v>
      </c>
      <c r="E986" s="160" t="s">
        <v>2178</v>
      </c>
      <c r="G986" s="175"/>
      <c r="H986" s="162" t="s">
        <v>165</v>
      </c>
      <c r="I986" s="162" t="s">
        <v>627</v>
      </c>
      <c r="J986" s="161">
        <v>27</v>
      </c>
      <c r="K986" s="161">
        <v>1</v>
      </c>
      <c r="M986" s="184" t="s">
        <v>837</v>
      </c>
      <c r="Z986" s="163"/>
      <c r="AS986" s="283"/>
      <c r="AT986" s="283"/>
      <c r="AU986" s="283"/>
      <c r="AV986" s="283"/>
      <c r="AW986" s="283"/>
      <c r="AX986" s="283"/>
      <c r="AY986" s="363"/>
      <c r="AZ986" s="283"/>
      <c r="BA986" s="283"/>
      <c r="BB986" s="283"/>
      <c r="BC986" s="283"/>
      <c r="BD986" s="164"/>
      <c r="BE986" s="164"/>
      <c r="BF986" s="164"/>
      <c r="BG986" s="164"/>
      <c r="BH986" s="164"/>
      <c r="BI986" s="164"/>
      <c r="BJ986" s="165"/>
      <c r="BK986" s="164"/>
      <c r="BL986" s="165"/>
      <c r="BM986" s="165"/>
      <c r="BN986" s="165"/>
      <c r="BO986" s="165"/>
      <c r="BP986" s="165"/>
      <c r="BQ986" s="165"/>
      <c r="BR986" s="165"/>
      <c r="BS986" s="289"/>
      <c r="BT986" s="297">
        <v>40</v>
      </c>
      <c r="BU986" s="284">
        <v>37.200000000000003</v>
      </c>
      <c r="BV986" s="298">
        <v>0</v>
      </c>
      <c r="BW986" s="297"/>
      <c r="BX986" s="297"/>
      <c r="BY986" s="297"/>
      <c r="BZ986" s="297"/>
      <c r="CA986" s="284"/>
      <c r="CB986" s="298"/>
      <c r="CC986" s="297"/>
      <c r="CD986" s="284"/>
      <c r="CE986" s="352"/>
      <c r="CF986" s="298"/>
      <c r="CG986" s="297"/>
      <c r="CH986" s="284"/>
      <c r="CI986" s="352"/>
      <c r="CJ986" s="298"/>
      <c r="CK986" s="297"/>
      <c r="CL986" s="284"/>
      <c r="CM986" s="352"/>
      <c r="CN986" s="298"/>
      <c r="CO986" s="297"/>
      <c r="CP986" s="284"/>
      <c r="CQ986" s="352"/>
      <c r="CR986" s="298"/>
      <c r="CS986" s="297"/>
      <c r="CT986" s="284"/>
      <c r="CU986" s="352"/>
      <c r="CV986" s="352"/>
      <c r="CW986" s="298"/>
      <c r="CX986" s="297"/>
      <c r="CY986" s="284"/>
      <c r="CZ986" s="352"/>
      <c r="DA986" s="352"/>
      <c r="DB986" s="298"/>
      <c r="DC986" s="297"/>
      <c r="DD986" s="284"/>
      <c r="DE986" s="352"/>
      <c r="DF986" s="352"/>
      <c r="DG986" s="298"/>
      <c r="DH986" s="297">
        <v>0</v>
      </c>
      <c r="DI986" s="289">
        <v>0</v>
      </c>
      <c r="DJ986" s="163">
        <v>40</v>
      </c>
      <c r="DK986" s="163">
        <v>0</v>
      </c>
      <c r="DL986" s="163">
        <v>0</v>
      </c>
      <c r="DM986" s="163">
        <v>3</v>
      </c>
      <c r="DN986" s="163">
        <v>4</v>
      </c>
      <c r="DO986" s="163">
        <v>2</v>
      </c>
      <c r="DP986" s="165">
        <v>37.200000000000003</v>
      </c>
      <c r="DQ986" s="165"/>
      <c r="DR986" s="165">
        <v>37.200000762939403</v>
      </c>
      <c r="DS986" s="163">
        <v>158</v>
      </c>
      <c r="DT986" s="163">
        <v>29</v>
      </c>
      <c r="DU986" s="163">
        <v>13</v>
      </c>
      <c r="DV986" s="163">
        <v>9</v>
      </c>
      <c r="DW986" s="163">
        <v>3</v>
      </c>
      <c r="DX986" s="163">
        <v>11</v>
      </c>
      <c r="DY986" s="163">
        <v>1</v>
      </c>
      <c r="DZ986" s="163">
        <v>5</v>
      </c>
      <c r="EA986" s="163">
        <v>2</v>
      </c>
      <c r="EB986" s="163">
        <v>0</v>
      </c>
      <c r="EC986" s="163">
        <v>34</v>
      </c>
      <c r="ED986" s="165">
        <v>8.12389517655755</v>
      </c>
      <c r="EE986" s="165">
        <v>2.6283190277097899</v>
      </c>
      <c r="EF986" s="165">
        <v>0.71681428028449001</v>
      </c>
      <c r="EG986" s="165">
        <v>6.9292047094167302</v>
      </c>
      <c r="EH986" s="166">
        <v>1.06194708190294</v>
      </c>
      <c r="EI986" s="165">
        <v>84.8320913793427</v>
      </c>
      <c r="EJ986" s="164">
        <v>0.20422535211267601</v>
      </c>
      <c r="EK986" s="164">
        <v>0.24761904761904699</v>
      </c>
      <c r="EL986" s="283">
        <v>0.47115384599999999</v>
      </c>
      <c r="EM986" s="283">
        <v>0.192307692</v>
      </c>
      <c r="EN986" s="283">
        <v>0.33653846100000001</v>
      </c>
      <c r="EO986" s="283">
        <v>2.7777779999999998E-2</v>
      </c>
      <c r="EP986" s="283">
        <v>0.34259258999999997</v>
      </c>
      <c r="EQ986" s="283">
        <v>0.12231404999999999</v>
      </c>
      <c r="ER986" s="165">
        <v>-0.144419119916157</v>
      </c>
      <c r="ES986" s="166">
        <v>2.1504428408534699</v>
      </c>
      <c r="ET986" s="166">
        <v>3.41</v>
      </c>
      <c r="EU986" s="166">
        <v>3.6711134968689798</v>
      </c>
      <c r="EV986" s="166">
        <v>4.0407688028546804</v>
      </c>
      <c r="EW986" s="166">
        <v>3.6673460287948001</v>
      </c>
      <c r="EX986" s="289">
        <v>0.22100107371807001</v>
      </c>
      <c r="FA986" s="167"/>
      <c r="FE986" s="167"/>
      <c r="FF986" s="167"/>
      <c r="FG986" s="167"/>
      <c r="FH986" s="167"/>
      <c r="FI986" s="167"/>
      <c r="FJ986" s="167"/>
      <c r="FK986" s="167"/>
      <c r="FL986" s="167"/>
      <c r="FM986" s="167"/>
      <c r="FN986" s="167"/>
      <c r="FO986" s="167"/>
      <c r="FP986" s="167"/>
      <c r="FQ986" s="167"/>
      <c r="FR986" s="167"/>
      <c r="FS986" s="167"/>
      <c r="FT986" s="167"/>
      <c r="FU986" s="167"/>
      <c r="FV986" s="167"/>
      <c r="FW986" s="167"/>
      <c r="FX986" s="167"/>
      <c r="FY986" s="167"/>
      <c r="FZ986" s="167"/>
      <c r="GA986" s="167"/>
      <c r="GB986" s="167"/>
      <c r="GC986" s="167"/>
      <c r="GD986" s="167"/>
      <c r="GE986" s="167"/>
      <c r="GF986" s="167"/>
      <c r="GG986" s="167"/>
      <c r="GH986" s="167"/>
      <c r="GI986" s="167"/>
      <c r="GJ986" s="167"/>
      <c r="GK986" s="167"/>
      <c r="GL986" s="167"/>
      <c r="GM986" s="167"/>
      <c r="GN986" s="167"/>
      <c r="GO986" s="167"/>
      <c r="GP986" s="167"/>
      <c r="GQ986" s="167"/>
      <c r="GR986" s="167"/>
      <c r="GS986" s="167"/>
      <c r="GT986" s="167"/>
      <c r="GU986" s="167"/>
      <c r="GV986" s="167"/>
      <c r="GW986" s="167"/>
      <c r="GX986" s="167"/>
      <c r="GY986" s="167"/>
      <c r="GZ986" s="167"/>
      <c r="HA986" s="167"/>
      <c r="HB986" s="167"/>
      <c r="HC986" s="167"/>
      <c r="HD986" s="167"/>
      <c r="HE986" s="167"/>
      <c r="HF986" s="167"/>
      <c r="HG986" s="167"/>
      <c r="HH986" s="167"/>
      <c r="HI986" s="167"/>
      <c r="HJ986" s="167"/>
      <c r="HK986" s="167"/>
      <c r="HL986" s="167"/>
      <c r="HM986" s="167"/>
      <c r="HN986" s="167"/>
      <c r="HO986" s="167"/>
      <c r="HP986" s="167"/>
      <c r="HQ986" s="167"/>
      <c r="HR986" s="167"/>
      <c r="HS986" s="167"/>
      <c r="HT986" s="167"/>
      <c r="HU986" s="167"/>
      <c r="HV986" s="167"/>
      <c r="HW986" s="167"/>
      <c r="HX986" s="167"/>
      <c r="HY986" s="167"/>
      <c r="HZ986" s="167"/>
      <c r="IA986" s="167"/>
      <c r="IB986" s="167"/>
      <c r="IC986" s="167"/>
      <c r="ID986" s="167"/>
      <c r="IE986" s="167"/>
      <c r="IF986" s="167"/>
      <c r="IG986" s="167"/>
      <c r="IH986" s="167"/>
      <c r="II986" s="167"/>
      <c r="IJ986" s="167"/>
      <c r="IK986" s="167"/>
      <c r="IL986" s="167"/>
      <c r="IM986" s="167"/>
      <c r="IN986" s="167"/>
      <c r="IO986" s="167"/>
      <c r="IP986" s="167"/>
      <c r="IQ986" s="167"/>
      <c r="IR986" s="167"/>
      <c r="IS986" s="167"/>
      <c r="IT986" s="167"/>
      <c r="IU986" s="167"/>
      <c r="IV986" s="167"/>
      <c r="IW986" s="167"/>
      <c r="IX986" s="167"/>
      <c r="IY986" s="167"/>
      <c r="IZ986" s="167"/>
      <c r="JA986" s="167"/>
      <c r="JB986" s="167"/>
      <c r="JC986" s="167"/>
      <c r="JD986" s="167"/>
      <c r="JE986" s="167"/>
      <c r="JF986" s="167"/>
      <c r="JG986" s="167"/>
      <c r="JH986" s="167"/>
      <c r="JI986" s="167"/>
      <c r="JJ986" s="167"/>
      <c r="JK986" s="167"/>
      <c r="JL986" s="167"/>
    </row>
    <row r="987" spans="1:272" ht="13" customHeight="1">
      <c r="A987" s="160" t="s">
        <v>19</v>
      </c>
      <c r="B987" s="160">
        <v>11050</v>
      </c>
      <c r="C987" s="160">
        <v>17755</v>
      </c>
      <c r="D987" s="160">
        <v>622098</v>
      </c>
      <c r="E987" s="160" t="s">
        <v>345</v>
      </c>
      <c r="G987" s="175"/>
      <c r="H987" s="162" t="s">
        <v>601</v>
      </c>
      <c r="I987" s="162" t="s">
        <v>260</v>
      </c>
      <c r="J987" s="161">
        <v>30</v>
      </c>
      <c r="K987" s="161">
        <v>1</v>
      </c>
      <c r="M987" s="184" t="s">
        <v>837</v>
      </c>
      <c r="Z987" s="163"/>
      <c r="AS987" s="283"/>
      <c r="AT987" s="283"/>
      <c r="AU987" s="283"/>
      <c r="AV987" s="283"/>
      <c r="AW987" s="283"/>
      <c r="AX987" s="283"/>
      <c r="AY987" s="363"/>
      <c r="AZ987" s="283"/>
      <c r="BA987" s="283"/>
      <c r="BB987" s="283"/>
      <c r="BC987" s="283"/>
      <c r="BD987" s="164"/>
      <c r="BE987" s="164"/>
      <c r="BF987" s="164"/>
      <c r="BG987" s="164"/>
      <c r="BH987" s="164"/>
      <c r="BI987" s="164"/>
      <c r="BJ987" s="165"/>
      <c r="BK987" s="164"/>
      <c r="BL987" s="165"/>
      <c r="BM987" s="165"/>
      <c r="BN987" s="165"/>
      <c r="BO987" s="165"/>
      <c r="BP987" s="165"/>
      <c r="BQ987" s="165"/>
      <c r="BR987" s="165"/>
      <c r="BS987" s="289"/>
      <c r="BT987" s="297">
        <v>19</v>
      </c>
      <c r="BU987" s="284">
        <v>17.2</v>
      </c>
      <c r="BV987" s="298">
        <v>0</v>
      </c>
      <c r="BW987" s="297"/>
      <c r="BX987" s="297"/>
      <c r="BY987" s="297"/>
      <c r="BZ987" s="297"/>
      <c r="CA987" s="284"/>
      <c r="CB987" s="298"/>
      <c r="CC987" s="297"/>
      <c r="CD987" s="284"/>
      <c r="CE987" s="352"/>
      <c r="CF987" s="298"/>
      <c r="CG987" s="297"/>
      <c r="CH987" s="284"/>
      <c r="CI987" s="352"/>
      <c r="CJ987" s="298"/>
      <c r="CK987" s="297"/>
      <c r="CL987" s="284"/>
      <c r="CM987" s="352"/>
      <c r="CN987" s="298"/>
      <c r="CO987" s="297"/>
      <c r="CP987" s="284"/>
      <c r="CQ987" s="352"/>
      <c r="CR987" s="298"/>
      <c r="CS987" s="297"/>
      <c r="CT987" s="284"/>
      <c r="CU987" s="352"/>
      <c r="CV987" s="352"/>
      <c r="CW987" s="298"/>
      <c r="CX987" s="297"/>
      <c r="CY987" s="284"/>
      <c r="CZ987" s="352"/>
      <c r="DA987" s="352"/>
      <c r="DB987" s="298"/>
      <c r="DC987" s="297"/>
      <c r="DD987" s="284"/>
      <c r="DE987" s="352"/>
      <c r="DF987" s="352"/>
      <c r="DG987" s="298"/>
      <c r="DH987" s="297">
        <v>0</v>
      </c>
      <c r="DI987" s="289">
        <v>0</v>
      </c>
      <c r="DJ987" s="163">
        <v>19</v>
      </c>
      <c r="DK987" s="163">
        <v>0</v>
      </c>
      <c r="DL987" s="163">
        <v>0</v>
      </c>
      <c r="DM987" s="163">
        <v>1</v>
      </c>
      <c r="DN987" s="163">
        <v>1</v>
      </c>
      <c r="DO987" s="163">
        <v>2</v>
      </c>
      <c r="DP987" s="165">
        <v>17.2</v>
      </c>
      <c r="DQ987" s="165"/>
      <c r="DR987" s="165">
        <v>17.2000007629394</v>
      </c>
      <c r="DS987" s="163">
        <v>79</v>
      </c>
      <c r="DT987" s="163">
        <v>18</v>
      </c>
      <c r="DU987" s="163">
        <v>7</v>
      </c>
      <c r="DV987" s="163">
        <v>6</v>
      </c>
      <c r="DW987" s="163">
        <v>2</v>
      </c>
      <c r="DX987" s="163">
        <v>9</v>
      </c>
      <c r="DY987" s="163">
        <v>0</v>
      </c>
      <c r="DZ987" s="163">
        <v>0</v>
      </c>
      <c r="EA987" s="163">
        <v>3</v>
      </c>
      <c r="EB987" s="163">
        <v>0</v>
      </c>
      <c r="EC987" s="163">
        <v>23</v>
      </c>
      <c r="ED987" s="165">
        <v>11.7169853487501</v>
      </c>
      <c r="EE987" s="165">
        <v>4.5849073103805003</v>
      </c>
      <c r="EF987" s="165">
        <v>1.0188682911956599</v>
      </c>
      <c r="EG987" s="165">
        <v>9.1698146207610094</v>
      </c>
      <c r="EH987" s="166">
        <v>1.5283024367935001</v>
      </c>
      <c r="EI987" s="165">
        <v>118.668137617298</v>
      </c>
      <c r="EJ987" s="164">
        <v>0.25714285714285701</v>
      </c>
      <c r="EK987" s="164">
        <v>0.35555555555555501</v>
      </c>
      <c r="EL987" s="283">
        <v>0.255319148</v>
      </c>
      <c r="EM987" s="283">
        <v>0.21276595700000001</v>
      </c>
      <c r="EN987" s="283">
        <v>0.53191489300000006</v>
      </c>
      <c r="EO987" s="283">
        <v>0.10638298</v>
      </c>
      <c r="EP987" s="283">
        <v>0.38297871999999999</v>
      </c>
      <c r="EQ987" s="283">
        <v>0.14329268000000001</v>
      </c>
      <c r="ER987" s="165">
        <v>0.28394776430890301</v>
      </c>
      <c r="ES987" s="166">
        <v>3.0566048735870002</v>
      </c>
      <c r="ET987" s="166">
        <v>4.43</v>
      </c>
      <c r="EU987" s="166">
        <v>3.5629151906522898</v>
      </c>
      <c r="EV987" s="166">
        <v>4.2309887804805602</v>
      </c>
      <c r="EW987" s="166">
        <v>3.65081902331803</v>
      </c>
      <c r="EX987" s="289">
        <v>0.22068117558956099</v>
      </c>
    </row>
    <row r="988" spans="1:272" ht="13" customHeight="1">
      <c r="A988" s="160" t="s">
        <v>19</v>
      </c>
      <c r="B988" s="160">
        <v>10371</v>
      </c>
      <c r="C988" s="160">
        <v>15094</v>
      </c>
      <c r="D988" s="160">
        <v>642239</v>
      </c>
      <c r="E988" s="160" t="s">
        <v>563</v>
      </c>
      <c r="G988" s="175"/>
      <c r="H988" s="162" t="s">
        <v>2847</v>
      </c>
      <c r="I988" s="162" t="s">
        <v>1639</v>
      </c>
      <c r="J988" s="160">
        <v>32</v>
      </c>
      <c r="K988" s="161">
        <v>1</v>
      </c>
      <c r="Z988" s="163"/>
      <c r="AS988" s="283"/>
      <c r="AT988" s="283"/>
      <c r="AU988" s="283"/>
      <c r="AV988" s="283"/>
      <c r="AW988" s="283"/>
      <c r="AX988" s="283"/>
      <c r="AY988" s="363"/>
      <c r="AZ988" s="283"/>
      <c r="BA988" s="283"/>
      <c r="BB988" s="283"/>
      <c r="BC988" s="283"/>
      <c r="BD988" s="164"/>
      <c r="BE988" s="164"/>
      <c r="BF988" s="164"/>
      <c r="BG988" s="164"/>
      <c r="BH988" s="164"/>
      <c r="BI988" s="164"/>
      <c r="BJ988" s="165"/>
      <c r="BK988" s="164"/>
      <c r="BL988" s="165"/>
      <c r="BM988" s="165"/>
      <c r="BN988" s="165"/>
      <c r="BO988" s="165"/>
      <c r="BP988" s="165"/>
      <c r="BQ988" s="165"/>
      <c r="BR988" s="165"/>
      <c r="BS988" s="289"/>
      <c r="BT988" s="297">
        <v>9</v>
      </c>
      <c r="BU988" s="284">
        <v>7.2</v>
      </c>
      <c r="BV988" s="298">
        <v>0</v>
      </c>
      <c r="BW988" s="297"/>
      <c r="BX988" s="297"/>
      <c r="BY988" s="297"/>
      <c r="BZ988" s="297"/>
      <c r="CA988" s="284"/>
      <c r="CB988" s="298"/>
      <c r="CC988" s="297"/>
      <c r="CD988" s="284"/>
      <c r="CE988" s="352"/>
      <c r="CF988" s="298"/>
      <c r="CG988" s="297"/>
      <c r="CH988" s="284"/>
      <c r="CI988" s="352"/>
      <c r="CJ988" s="298"/>
      <c r="CK988" s="297"/>
      <c r="CL988" s="284"/>
      <c r="CM988" s="352"/>
      <c r="CN988" s="298"/>
      <c r="CO988" s="297"/>
      <c r="CP988" s="284"/>
      <c r="CQ988" s="352"/>
      <c r="CR988" s="298"/>
      <c r="CS988" s="297"/>
      <c r="CT988" s="284"/>
      <c r="CU988" s="352"/>
      <c r="CV988" s="352"/>
      <c r="CW988" s="298"/>
      <c r="CX988" s="297"/>
      <c r="CY988" s="284"/>
      <c r="CZ988" s="352"/>
      <c r="DA988" s="352"/>
      <c r="DB988" s="298"/>
      <c r="DC988" s="297"/>
      <c r="DD988" s="284"/>
      <c r="DE988" s="352"/>
      <c r="DF988" s="352"/>
      <c r="DG988" s="298"/>
      <c r="DH988" s="297">
        <v>0</v>
      </c>
      <c r="DI988" s="289">
        <v>0</v>
      </c>
      <c r="DJ988" s="163">
        <v>9</v>
      </c>
      <c r="DK988" s="163">
        <v>3</v>
      </c>
      <c r="DL988" s="163">
        <v>0</v>
      </c>
      <c r="DM988" s="163">
        <v>1</v>
      </c>
      <c r="DN988" s="163">
        <v>0</v>
      </c>
      <c r="DO988" s="163">
        <v>0</v>
      </c>
      <c r="DP988" s="165">
        <v>7.2</v>
      </c>
      <c r="DQ988" s="165">
        <v>3.0999999046325599</v>
      </c>
      <c r="DR988" s="165">
        <v>4.0999999046325604</v>
      </c>
      <c r="DS988" s="163">
        <v>29</v>
      </c>
      <c r="DT988" s="163">
        <v>4</v>
      </c>
      <c r="DU988" s="163">
        <v>1</v>
      </c>
      <c r="DV988" s="163">
        <v>1</v>
      </c>
      <c r="DW988" s="163">
        <v>0</v>
      </c>
      <c r="DX988" s="163">
        <v>1</v>
      </c>
      <c r="DY988" s="163">
        <v>0</v>
      </c>
      <c r="DZ988" s="163">
        <v>1</v>
      </c>
      <c r="EA988" s="163">
        <v>0</v>
      </c>
      <c r="EB988" s="163">
        <v>0</v>
      </c>
      <c r="EC988" s="163">
        <v>5</v>
      </c>
      <c r="ED988" s="165">
        <v>5.8695671644018903</v>
      </c>
      <c r="EE988" s="165">
        <v>1.17391343288037</v>
      </c>
      <c r="EF988" s="165">
        <v>0</v>
      </c>
      <c r="EG988" s="165">
        <v>4.6956537315215101</v>
      </c>
      <c r="EH988" s="166">
        <v>0.65217412937798802</v>
      </c>
      <c r="EI988" s="165">
        <v>50.639380970852798</v>
      </c>
      <c r="EJ988" s="164">
        <v>0.148148148148148</v>
      </c>
      <c r="EK988" s="164">
        <v>0.18181818181818099</v>
      </c>
      <c r="EL988" s="283">
        <v>0.33333333300000001</v>
      </c>
      <c r="EM988" s="283">
        <v>0.14285714199999999</v>
      </c>
      <c r="EN988" s="283">
        <v>0.52380952300000005</v>
      </c>
      <c r="EO988" s="283">
        <v>4.5454550000000003E-2</v>
      </c>
      <c r="EP988" s="283">
        <v>0.27272727000000002</v>
      </c>
      <c r="EQ988" s="283">
        <v>0.14049586999999999</v>
      </c>
      <c r="ER988" s="165">
        <v>3.36198987798614E-2</v>
      </c>
      <c r="ES988" s="166">
        <v>1.17391343288037</v>
      </c>
      <c r="ET988" s="166">
        <v>1.67</v>
      </c>
      <c r="EU988" s="166">
        <v>2.64494932946269</v>
      </c>
      <c r="EV988" s="166">
        <v>4.8144922451321497</v>
      </c>
      <c r="EW988" s="166">
        <v>4.3503236740348896</v>
      </c>
      <c r="EX988" s="289">
        <v>0.21864682435989299</v>
      </c>
    </row>
    <row r="989" spans="1:272" ht="13" customHeight="1">
      <c r="A989" s="160" t="s">
        <v>19</v>
      </c>
      <c r="B989" s="160">
        <v>11470</v>
      </c>
      <c r="C989" s="160">
        <v>22713</v>
      </c>
      <c r="D989" s="160">
        <v>672578</v>
      </c>
      <c r="E989" s="160" t="s">
        <v>2170</v>
      </c>
      <c r="G989" s="175"/>
      <c r="H989" s="162" t="s">
        <v>584</v>
      </c>
      <c r="I989" s="162" t="s">
        <v>597</v>
      </c>
      <c r="J989" s="161">
        <v>27</v>
      </c>
      <c r="K989" s="161">
        <v>1</v>
      </c>
      <c r="M989" s="184" t="s">
        <v>837</v>
      </c>
      <c r="Z989" s="163"/>
      <c r="AS989" s="283"/>
      <c r="AT989" s="283"/>
      <c r="AU989" s="283"/>
      <c r="AV989" s="283"/>
      <c r="AW989" s="283"/>
      <c r="AX989" s="283"/>
      <c r="AY989" s="363"/>
      <c r="AZ989" s="283"/>
      <c r="BA989" s="283"/>
      <c r="BB989" s="283"/>
      <c r="BC989" s="283"/>
      <c r="BD989" s="164"/>
      <c r="BE989" s="164"/>
      <c r="BF989" s="164"/>
      <c r="BG989" s="164"/>
      <c r="BH989" s="164"/>
      <c r="BI989" s="164"/>
      <c r="BJ989" s="165"/>
      <c r="BK989" s="164"/>
      <c r="BL989" s="165"/>
      <c r="BM989" s="165"/>
      <c r="BN989" s="165"/>
      <c r="BO989" s="165"/>
      <c r="BP989" s="165"/>
      <c r="BQ989" s="165"/>
      <c r="BR989" s="165"/>
      <c r="BS989" s="289"/>
      <c r="BT989" s="297">
        <v>26</v>
      </c>
      <c r="BU989" s="284">
        <v>28.1</v>
      </c>
      <c r="BV989" s="298">
        <v>-2</v>
      </c>
      <c r="BW989" s="297"/>
      <c r="BX989" s="297"/>
      <c r="BY989" s="297"/>
      <c r="BZ989" s="297"/>
      <c r="CA989" s="284"/>
      <c r="CB989" s="298"/>
      <c r="CC989" s="297"/>
      <c r="CD989" s="284"/>
      <c r="CE989" s="352"/>
      <c r="CF989" s="298"/>
      <c r="CG989" s="297"/>
      <c r="CH989" s="284"/>
      <c r="CI989" s="352"/>
      <c r="CJ989" s="298"/>
      <c r="CK989" s="297"/>
      <c r="CL989" s="284"/>
      <c r="CM989" s="352"/>
      <c r="CN989" s="298"/>
      <c r="CO989" s="297"/>
      <c r="CP989" s="284"/>
      <c r="CQ989" s="352"/>
      <c r="CR989" s="298"/>
      <c r="CS989" s="297"/>
      <c r="CT989" s="284"/>
      <c r="CU989" s="352"/>
      <c r="CV989" s="352"/>
      <c r="CW989" s="298"/>
      <c r="CX989" s="297"/>
      <c r="CY989" s="284"/>
      <c r="CZ989" s="352"/>
      <c r="DA989" s="352"/>
      <c r="DB989" s="298"/>
      <c r="DC989" s="297"/>
      <c r="DD989" s="284"/>
      <c r="DE989" s="352"/>
      <c r="DF989" s="352"/>
      <c r="DG989" s="298"/>
      <c r="DH989" s="297">
        <v>-2</v>
      </c>
      <c r="DI989" s="289">
        <v>0</v>
      </c>
      <c r="DJ989" s="163">
        <v>27</v>
      </c>
      <c r="DK989" s="163">
        <v>0</v>
      </c>
      <c r="DL989" s="163">
        <v>0</v>
      </c>
      <c r="DM989" s="163">
        <v>0</v>
      </c>
      <c r="DN989" s="163">
        <v>1</v>
      </c>
      <c r="DO989" s="163">
        <v>0</v>
      </c>
      <c r="DP989" s="165">
        <v>30</v>
      </c>
      <c r="DQ989" s="165"/>
      <c r="DR989" s="165">
        <v>30</v>
      </c>
      <c r="DS989" s="163">
        <v>129</v>
      </c>
      <c r="DT989" s="163">
        <v>24</v>
      </c>
      <c r="DU989" s="163">
        <v>14</v>
      </c>
      <c r="DV989" s="163">
        <v>11</v>
      </c>
      <c r="DW989" s="163">
        <v>1</v>
      </c>
      <c r="DX989" s="163">
        <v>16</v>
      </c>
      <c r="DY989" s="163">
        <v>0</v>
      </c>
      <c r="DZ989" s="163">
        <v>1</v>
      </c>
      <c r="EA989" s="163">
        <v>1</v>
      </c>
      <c r="EB989" s="163">
        <v>0</v>
      </c>
      <c r="EC989" s="163">
        <v>27</v>
      </c>
      <c r="ED989" s="165">
        <v>8.1000015449526792</v>
      </c>
      <c r="EE989" s="165">
        <v>4.8000009155275096</v>
      </c>
      <c r="EF989" s="165">
        <v>0.30000005722046902</v>
      </c>
      <c r="EG989" s="165">
        <v>7.2000013732912702</v>
      </c>
      <c r="EH989" s="166">
        <v>1.33333358764653</v>
      </c>
      <c r="EI989" s="165">
        <v>106.511405957905</v>
      </c>
      <c r="EJ989" s="164">
        <v>0.214285714285714</v>
      </c>
      <c r="EK989" s="164">
        <v>0.273809523809523</v>
      </c>
      <c r="EL989" s="283">
        <v>0.31764705799999998</v>
      </c>
      <c r="EM989" s="283">
        <v>0.12941176400000001</v>
      </c>
      <c r="EN989" s="283">
        <v>0.55294117600000003</v>
      </c>
      <c r="EO989" s="283">
        <v>9.4117649999999997E-2</v>
      </c>
      <c r="EP989" s="283">
        <v>0.38823529000000001</v>
      </c>
      <c r="EQ989" s="283">
        <v>0.1125</v>
      </c>
      <c r="ER989" s="165">
        <v>-0.28395612667028602</v>
      </c>
      <c r="ES989" s="166">
        <v>3.3000006294251598</v>
      </c>
      <c r="ET989" s="166">
        <v>3.94</v>
      </c>
      <c r="EU989" s="166">
        <v>3.5000220298767202</v>
      </c>
      <c r="EV989" s="166">
        <v>5.4356538272314401</v>
      </c>
      <c r="EW989" s="166">
        <v>4.76412622137246</v>
      </c>
      <c r="EX989" s="289">
        <v>0.21481090784072801</v>
      </c>
    </row>
    <row r="990" spans="1:272" ht="13" customHeight="1">
      <c r="A990" s="160" t="s">
        <v>19</v>
      </c>
      <c r="C990" s="160">
        <v>17796</v>
      </c>
      <c r="D990" s="160">
        <v>622253</v>
      </c>
      <c r="E990" s="160" t="s">
        <v>3331</v>
      </c>
      <c r="G990" s="175"/>
      <c r="H990" s="168" t="s">
        <v>953</v>
      </c>
      <c r="I990" s="169" t="s">
        <v>23</v>
      </c>
      <c r="J990" s="170">
        <v>30</v>
      </c>
      <c r="K990" s="161">
        <v>1</v>
      </c>
      <c r="M990" s="184" t="s">
        <v>837</v>
      </c>
      <c r="Z990" s="163"/>
      <c r="AS990" s="283"/>
      <c r="AT990" s="283"/>
      <c r="AU990" s="283"/>
      <c r="AV990" s="283"/>
      <c r="AW990" s="283"/>
      <c r="AX990" s="283"/>
      <c r="AY990" s="363"/>
      <c r="AZ990" s="283"/>
      <c r="BA990" s="283"/>
      <c r="BB990" s="283"/>
      <c r="BC990" s="283"/>
      <c r="BD990" s="164"/>
      <c r="BE990" s="164"/>
      <c r="BF990" s="164"/>
      <c r="BG990" s="164"/>
      <c r="BH990" s="164"/>
      <c r="BI990" s="164"/>
      <c r="BJ990" s="165"/>
      <c r="BK990" s="164"/>
      <c r="BL990" s="165"/>
      <c r="BM990" s="165"/>
      <c r="BN990" s="165"/>
      <c r="BO990" s="165"/>
      <c r="BP990" s="165"/>
      <c r="BQ990" s="165"/>
      <c r="BR990" s="165"/>
      <c r="BS990" s="289"/>
      <c r="BT990" s="297">
        <v>32</v>
      </c>
      <c r="BU990" s="284">
        <v>35.200000000000003</v>
      </c>
      <c r="BV990" s="298">
        <v>0</v>
      </c>
      <c r="BW990" s="297"/>
      <c r="BX990" s="297"/>
      <c r="BY990" s="297"/>
      <c r="BZ990" s="297"/>
      <c r="CA990" s="284"/>
      <c r="CB990" s="298"/>
      <c r="CC990" s="297"/>
      <c r="CD990" s="284"/>
      <c r="CE990" s="352"/>
      <c r="CF990" s="298"/>
      <c r="CG990" s="297"/>
      <c r="CH990" s="284"/>
      <c r="CI990" s="352"/>
      <c r="CJ990" s="298"/>
      <c r="CK990" s="297"/>
      <c r="CL990" s="284"/>
      <c r="CM990" s="352"/>
      <c r="CN990" s="298"/>
      <c r="CO990" s="297"/>
      <c r="CP990" s="284"/>
      <c r="CQ990" s="352"/>
      <c r="CR990" s="298"/>
      <c r="CS990" s="297"/>
      <c r="CT990" s="284"/>
      <c r="CU990" s="352"/>
      <c r="CV990" s="352"/>
      <c r="CW990" s="298"/>
      <c r="CX990" s="297"/>
      <c r="CY990" s="284"/>
      <c r="CZ990" s="352"/>
      <c r="DA990" s="352"/>
      <c r="DB990" s="298"/>
      <c r="DC990" s="297"/>
      <c r="DD990" s="284"/>
      <c r="DE990" s="352"/>
      <c r="DF990" s="352"/>
      <c r="DG990" s="298"/>
      <c r="DH990" s="297">
        <v>0</v>
      </c>
      <c r="DI990" s="289">
        <v>0</v>
      </c>
      <c r="DJ990" s="163">
        <v>33</v>
      </c>
      <c r="DK990" s="163">
        <v>0</v>
      </c>
      <c r="DL990" s="163">
        <v>0</v>
      </c>
      <c r="DM990" s="163">
        <v>2</v>
      </c>
      <c r="DN990" s="163">
        <v>1</v>
      </c>
      <c r="DO990" s="163">
        <v>1</v>
      </c>
      <c r="DP990" s="165">
        <v>36.200000000000003</v>
      </c>
      <c r="DQ990" s="165"/>
      <c r="DR990" s="165">
        <v>36.199998378753598</v>
      </c>
      <c r="DS990" s="163">
        <v>164</v>
      </c>
      <c r="DT990" s="163">
        <v>42</v>
      </c>
      <c r="DU990" s="163">
        <v>21</v>
      </c>
      <c r="DV990" s="163">
        <v>19</v>
      </c>
      <c r="DW990" s="163">
        <v>2</v>
      </c>
      <c r="DX990" s="163">
        <v>12</v>
      </c>
      <c r="DY990" s="163">
        <v>0</v>
      </c>
      <c r="DZ990" s="163">
        <v>4</v>
      </c>
      <c r="EA990" s="163">
        <v>0</v>
      </c>
      <c r="EB990" s="163">
        <v>0</v>
      </c>
      <c r="EC990" s="163">
        <v>27</v>
      </c>
      <c r="ED990" s="165">
        <v>6.6272737040402898</v>
      </c>
      <c r="EE990" s="165">
        <v>2.9454549795734599</v>
      </c>
      <c r="EF990" s="165">
        <v>0.49090916326224299</v>
      </c>
      <c r="EG990" s="165">
        <v>10.3090924285071</v>
      </c>
      <c r="EH990" s="166">
        <v>1.47272748978673</v>
      </c>
      <c r="EI990" s="165">
        <v>117.646684208202</v>
      </c>
      <c r="EJ990" s="164">
        <v>0.28378378378378299</v>
      </c>
      <c r="EK990" s="164">
        <v>0.33613445378151202</v>
      </c>
      <c r="EL990" s="283">
        <v>0.49586776799999999</v>
      </c>
      <c r="EM990" s="283">
        <v>0.21487603299999999</v>
      </c>
      <c r="EN990" s="283">
        <v>0.28925619800000002</v>
      </c>
      <c r="EO990" s="283">
        <v>4.9586779999999997E-2</v>
      </c>
      <c r="EP990" s="283">
        <v>0.30578512000000002</v>
      </c>
      <c r="EQ990" s="283">
        <v>8.4602369999999996E-2</v>
      </c>
      <c r="ER990" s="165">
        <v>-0.29253894685063497</v>
      </c>
      <c r="ES990" s="166">
        <v>4.6636370509913103</v>
      </c>
      <c r="ET990" s="166">
        <v>3.86</v>
      </c>
      <c r="EU990" s="166">
        <v>3.71214325881202</v>
      </c>
      <c r="EV990" s="166">
        <v>4.4464255718146903</v>
      </c>
      <c r="EW990" s="166">
        <v>4.1629667446547698</v>
      </c>
      <c r="EX990" s="289">
        <v>0.21464364230632699</v>
      </c>
    </row>
    <row r="991" spans="1:272" ht="13" customHeight="1">
      <c r="A991" s="160" t="s">
        <v>19</v>
      </c>
      <c r="C991" s="160">
        <v>7146</v>
      </c>
      <c r="D991" s="160">
        <v>543339</v>
      </c>
      <c r="E991" s="160" t="s">
        <v>15</v>
      </c>
      <c r="G991" s="175"/>
      <c r="H991" s="168" t="s">
        <v>303</v>
      </c>
      <c r="I991" s="169" t="s">
        <v>197</v>
      </c>
      <c r="J991" s="170">
        <v>37</v>
      </c>
      <c r="K991" s="161">
        <v>1</v>
      </c>
      <c r="M991" s="184" t="s">
        <v>837</v>
      </c>
      <c r="Z991" s="163"/>
      <c r="AS991" s="283"/>
      <c r="AT991" s="283"/>
      <c r="AU991" s="283"/>
      <c r="AV991" s="283"/>
      <c r="AW991" s="283"/>
      <c r="AX991" s="283"/>
      <c r="AY991" s="363"/>
      <c r="AZ991" s="283"/>
      <c r="BA991" s="283"/>
      <c r="BB991" s="283"/>
      <c r="BC991" s="283"/>
      <c r="BD991" s="164"/>
      <c r="BE991" s="164"/>
      <c r="BF991" s="164"/>
      <c r="BG991" s="164"/>
      <c r="BH991" s="164"/>
      <c r="BI991" s="164"/>
      <c r="BJ991" s="165"/>
      <c r="BK991" s="164"/>
      <c r="BL991" s="165"/>
      <c r="BM991" s="165"/>
      <c r="BN991" s="165"/>
      <c r="BO991" s="165"/>
      <c r="BP991" s="165"/>
      <c r="BQ991" s="165"/>
      <c r="BR991" s="165"/>
      <c r="BS991" s="289"/>
      <c r="BT991" s="297">
        <v>65</v>
      </c>
      <c r="BU991" s="284">
        <v>63</v>
      </c>
      <c r="BV991" s="298">
        <v>0</v>
      </c>
      <c r="BW991" s="297"/>
      <c r="BX991" s="297"/>
      <c r="BY991" s="297"/>
      <c r="BZ991" s="297"/>
      <c r="CA991" s="284"/>
      <c r="CB991" s="298"/>
      <c r="CC991" s="297"/>
      <c r="CD991" s="284"/>
      <c r="CE991" s="352"/>
      <c r="CF991" s="298"/>
      <c r="CG991" s="297"/>
      <c r="CH991" s="284"/>
      <c r="CI991" s="352"/>
      <c r="CJ991" s="298"/>
      <c r="CK991" s="297"/>
      <c r="CL991" s="284"/>
      <c r="CM991" s="352"/>
      <c r="CN991" s="298"/>
      <c r="CO991" s="297"/>
      <c r="CP991" s="284"/>
      <c r="CQ991" s="352"/>
      <c r="CR991" s="298"/>
      <c r="CS991" s="297"/>
      <c r="CT991" s="284"/>
      <c r="CU991" s="352"/>
      <c r="CV991" s="352"/>
      <c r="CW991" s="298"/>
      <c r="CX991" s="297"/>
      <c r="CY991" s="284"/>
      <c r="CZ991" s="352"/>
      <c r="DA991" s="352"/>
      <c r="DB991" s="298"/>
      <c r="DC991" s="297"/>
      <c r="DD991" s="284"/>
      <c r="DE991" s="352"/>
      <c r="DF991" s="352"/>
      <c r="DG991" s="298"/>
      <c r="DH991" s="297">
        <v>0</v>
      </c>
      <c r="DI991" s="289">
        <v>0</v>
      </c>
      <c r="DJ991" s="163">
        <v>65</v>
      </c>
      <c r="DK991" s="163">
        <v>0</v>
      </c>
      <c r="DL991" s="163">
        <v>0</v>
      </c>
      <c r="DM991" s="163">
        <v>6</v>
      </c>
      <c r="DN991" s="163">
        <v>2</v>
      </c>
      <c r="DO991" s="163">
        <v>10</v>
      </c>
      <c r="DP991" s="165">
        <v>63</v>
      </c>
      <c r="DQ991" s="165"/>
      <c r="DR991" s="165">
        <v>63</v>
      </c>
      <c r="DS991" s="163">
        <v>253</v>
      </c>
      <c r="DT991" s="163">
        <v>46</v>
      </c>
      <c r="DU991" s="163">
        <v>25</v>
      </c>
      <c r="DV991" s="163">
        <v>21</v>
      </c>
      <c r="DW991" s="163">
        <v>10</v>
      </c>
      <c r="DX991" s="163">
        <v>19</v>
      </c>
      <c r="DY991" s="163">
        <v>1</v>
      </c>
      <c r="DZ991" s="163">
        <v>1</v>
      </c>
      <c r="EA991" s="163">
        <v>2</v>
      </c>
      <c r="EB991" s="163">
        <v>0</v>
      </c>
      <c r="EC991" s="163">
        <v>63</v>
      </c>
      <c r="ED991" s="165">
        <v>9.0000005449567801</v>
      </c>
      <c r="EE991" s="165">
        <v>2.7142858786377602</v>
      </c>
      <c r="EF991" s="165">
        <v>1.4285715150725</v>
      </c>
      <c r="EG991" s="165">
        <v>6.5714289693335202</v>
      </c>
      <c r="EH991" s="166">
        <v>1.03174609421903</v>
      </c>
      <c r="EI991" s="165">
        <v>80.112014839008594</v>
      </c>
      <c r="EJ991" s="164">
        <v>0.19742489270386199</v>
      </c>
      <c r="EK991" s="164">
        <v>0.22500000000000001</v>
      </c>
      <c r="EL991" s="283">
        <v>0.38823529400000001</v>
      </c>
      <c r="EM991" s="283">
        <v>0.13529411699999999</v>
      </c>
      <c r="EN991" s="283">
        <v>0.47647058799999997</v>
      </c>
      <c r="EO991" s="283">
        <v>0.12352941000000001</v>
      </c>
      <c r="EP991" s="283">
        <v>0.49411765000000002</v>
      </c>
      <c r="EQ991" s="283">
        <v>0.14714715</v>
      </c>
      <c r="ER991" s="165">
        <v>-0.468556672216276</v>
      </c>
      <c r="ES991" s="166">
        <v>3.0000001816522599</v>
      </c>
      <c r="ET991" s="166">
        <v>3.78</v>
      </c>
      <c r="EU991" s="166">
        <v>4.1825617103499804</v>
      </c>
      <c r="EV991" s="166">
        <v>4.0632048542320103</v>
      </c>
      <c r="EW991" s="166">
        <v>3.5116012539352099</v>
      </c>
      <c r="EX991" s="289">
        <v>0.21401128172874401</v>
      </c>
    </row>
    <row r="992" spans="1:272" ht="13" customHeight="1">
      <c r="A992" s="160" t="s">
        <v>19</v>
      </c>
      <c r="C992" s="160">
        <v>26952</v>
      </c>
      <c r="D992" s="160">
        <v>683627</v>
      </c>
      <c r="E992" s="160" t="s">
        <v>246</v>
      </c>
      <c r="G992" s="175"/>
      <c r="H992" s="162" t="s">
        <v>202</v>
      </c>
      <c r="I992" s="162" t="s">
        <v>110</v>
      </c>
      <c r="J992" s="160">
        <v>22</v>
      </c>
      <c r="K992" s="161">
        <v>1</v>
      </c>
      <c r="Z992" s="163"/>
      <c r="AS992" s="283"/>
      <c r="AT992" s="283"/>
      <c r="AU992" s="283"/>
      <c r="AV992" s="283"/>
      <c r="AW992" s="283"/>
      <c r="AX992" s="283"/>
      <c r="AY992" s="363"/>
      <c r="AZ992" s="283"/>
      <c r="BA992" s="283"/>
      <c r="BB992" s="283"/>
      <c r="BC992" s="283"/>
      <c r="BD992" s="164"/>
      <c r="BE992" s="164"/>
      <c r="BF992" s="164"/>
      <c r="BG992" s="164"/>
      <c r="BH992" s="164"/>
      <c r="BI992" s="164"/>
      <c r="BJ992" s="165"/>
      <c r="BK992" s="164"/>
      <c r="BL992" s="165"/>
      <c r="BM992" s="165"/>
      <c r="BN992" s="165"/>
      <c r="BO992" s="165"/>
      <c r="BP992" s="165"/>
      <c r="BQ992" s="165"/>
      <c r="BR992" s="165"/>
      <c r="BS992" s="289"/>
      <c r="BT992" s="297">
        <v>35</v>
      </c>
      <c r="BU992" s="284">
        <v>59.2</v>
      </c>
      <c r="BV992" s="298">
        <v>-1</v>
      </c>
      <c r="BW992" s="297"/>
      <c r="BX992" s="297"/>
      <c r="BY992" s="297"/>
      <c r="BZ992" s="297"/>
      <c r="CA992" s="284"/>
      <c r="CB992" s="298"/>
      <c r="CC992" s="297"/>
      <c r="CD992" s="284"/>
      <c r="CE992" s="352"/>
      <c r="CF992" s="298"/>
      <c r="CG992" s="297"/>
      <c r="CH992" s="284"/>
      <c r="CI992" s="352"/>
      <c r="CJ992" s="298"/>
      <c r="CK992" s="297"/>
      <c r="CL992" s="284"/>
      <c r="CM992" s="352"/>
      <c r="CN992" s="298"/>
      <c r="CO992" s="297"/>
      <c r="CP992" s="284"/>
      <c r="CQ992" s="352"/>
      <c r="CR992" s="298"/>
      <c r="CS992" s="297"/>
      <c r="CT992" s="284"/>
      <c r="CU992" s="352"/>
      <c r="CV992" s="352"/>
      <c r="CW992" s="298"/>
      <c r="CX992" s="297"/>
      <c r="CY992" s="284"/>
      <c r="CZ992" s="352"/>
      <c r="DA992" s="352"/>
      <c r="DB992" s="298"/>
      <c r="DC992" s="297"/>
      <c r="DD992" s="284"/>
      <c r="DE992" s="352"/>
      <c r="DF992" s="352"/>
      <c r="DG992" s="298"/>
      <c r="DH992" s="183">
        <v>-1</v>
      </c>
      <c r="DI992" s="289">
        <v>0</v>
      </c>
      <c r="DJ992" s="163">
        <v>35</v>
      </c>
      <c r="DK992" s="163">
        <v>1</v>
      </c>
      <c r="DL992" s="163">
        <v>0</v>
      </c>
      <c r="DM992" s="163">
        <v>1</v>
      </c>
      <c r="DN992" s="163">
        <v>1</v>
      </c>
      <c r="DO992" s="163">
        <v>0</v>
      </c>
      <c r="DP992" s="165">
        <v>59.2</v>
      </c>
      <c r="DQ992" s="165">
        <v>1.20000004768371</v>
      </c>
      <c r="DR992" s="165">
        <v>58</v>
      </c>
      <c r="DS992" s="163">
        <v>264</v>
      </c>
      <c r="DT992" s="163">
        <v>72</v>
      </c>
      <c r="DU992" s="163">
        <v>46</v>
      </c>
      <c r="DV992" s="163">
        <v>45</v>
      </c>
      <c r="DW992" s="163">
        <v>5</v>
      </c>
      <c r="DX992" s="163">
        <v>22</v>
      </c>
      <c r="DY992" s="163">
        <v>1</v>
      </c>
      <c r="DZ992" s="163">
        <v>2</v>
      </c>
      <c r="EA992" s="163">
        <v>5</v>
      </c>
      <c r="EB992" s="163">
        <v>0</v>
      </c>
      <c r="EC992" s="163">
        <v>41</v>
      </c>
      <c r="ED992" s="165">
        <v>6.1843580031848404</v>
      </c>
      <c r="EE992" s="165">
        <v>3.3184360017089398</v>
      </c>
      <c r="EF992" s="165">
        <v>0.75419000038839501</v>
      </c>
      <c r="EG992" s="165">
        <v>10.860336005592901</v>
      </c>
      <c r="EH992" s="166">
        <v>1.5754191119224199</v>
      </c>
      <c r="EI992" s="165">
        <v>122.326607272034</v>
      </c>
      <c r="EJ992" s="164">
        <v>0.3</v>
      </c>
      <c r="EK992" s="164">
        <v>0.34536082474226798</v>
      </c>
      <c r="EL992" s="283">
        <v>0.41919191900000002</v>
      </c>
      <c r="EM992" s="283">
        <v>0.28787878700000002</v>
      </c>
      <c r="EN992" s="283">
        <v>0.29292929200000001</v>
      </c>
      <c r="EO992" s="283">
        <v>7.5376879999999993E-2</v>
      </c>
      <c r="EP992" s="283">
        <v>0.43718593</v>
      </c>
      <c r="EQ992" s="283">
        <v>7.530982E-2</v>
      </c>
      <c r="ER992" s="165">
        <v>-1.31344666132285E-2</v>
      </c>
      <c r="ES992" s="166">
        <v>6.78771000349556</v>
      </c>
      <c r="ET992" s="166">
        <v>5.96</v>
      </c>
      <c r="EU992" s="166">
        <v>4.0884764112175702</v>
      </c>
      <c r="EV992" s="166">
        <v>4.4689585571543597</v>
      </c>
      <c r="EW992" s="166">
        <v>4.5468186260414898</v>
      </c>
      <c r="EX992" s="289">
        <v>0.21292774379253299</v>
      </c>
    </row>
    <row r="993" spans="1:272" ht="13" customHeight="1">
      <c r="A993" s="160" t="s">
        <v>19</v>
      </c>
      <c r="B993" s="160">
        <v>10871</v>
      </c>
      <c r="C993" s="160">
        <v>15068</v>
      </c>
      <c r="D993" s="160">
        <v>622075</v>
      </c>
      <c r="E993" s="160" t="s">
        <v>129</v>
      </c>
      <c r="G993" s="175"/>
      <c r="H993" s="168" t="s">
        <v>647</v>
      </c>
      <c r="I993" s="169" t="s">
        <v>1055</v>
      </c>
      <c r="J993" s="170">
        <v>30</v>
      </c>
      <c r="K993" s="161">
        <v>1</v>
      </c>
      <c r="M993" s="184" t="s">
        <v>837</v>
      </c>
      <c r="Z993" s="163"/>
      <c r="AS993" s="283"/>
      <c r="AT993" s="283"/>
      <c r="AU993" s="283"/>
      <c r="AV993" s="283"/>
      <c r="AW993" s="283"/>
      <c r="AX993" s="283"/>
      <c r="AY993" s="363"/>
      <c r="AZ993" s="283"/>
      <c r="BA993" s="283"/>
      <c r="BB993" s="283"/>
      <c r="BC993" s="283"/>
      <c r="BD993" s="164"/>
      <c r="BE993" s="164"/>
      <c r="BF993" s="164"/>
      <c r="BG993" s="164"/>
      <c r="BH993" s="164"/>
      <c r="BI993" s="164"/>
      <c r="BJ993" s="165"/>
      <c r="BK993" s="164"/>
      <c r="BL993" s="165"/>
      <c r="BM993" s="165"/>
      <c r="BN993" s="165"/>
      <c r="BO993" s="165"/>
      <c r="BP993" s="165"/>
      <c r="BQ993" s="165"/>
      <c r="BR993" s="165"/>
      <c r="BS993" s="289"/>
      <c r="BT993" s="297">
        <v>17</v>
      </c>
      <c r="BU993" s="284">
        <v>15.2</v>
      </c>
      <c r="BV993" s="298">
        <v>0</v>
      </c>
      <c r="BW993" s="297"/>
      <c r="BX993" s="297"/>
      <c r="BY993" s="297"/>
      <c r="BZ993" s="297"/>
      <c r="CA993" s="284"/>
      <c r="CB993" s="298"/>
      <c r="CC993" s="297"/>
      <c r="CD993" s="284"/>
      <c r="CE993" s="352"/>
      <c r="CF993" s="298"/>
      <c r="CG993" s="297"/>
      <c r="CH993" s="284"/>
      <c r="CI993" s="352"/>
      <c r="CJ993" s="298"/>
      <c r="CK993" s="297"/>
      <c r="CL993" s="284"/>
      <c r="CM993" s="352"/>
      <c r="CN993" s="298"/>
      <c r="CO993" s="297"/>
      <c r="CP993" s="284"/>
      <c r="CQ993" s="352"/>
      <c r="CR993" s="298"/>
      <c r="CS993" s="297"/>
      <c r="CT993" s="284"/>
      <c r="CU993" s="352"/>
      <c r="CV993" s="352"/>
      <c r="CW993" s="298"/>
      <c r="CX993" s="297"/>
      <c r="CY993" s="284"/>
      <c r="CZ993" s="352"/>
      <c r="DA993" s="352"/>
      <c r="DB993" s="298"/>
      <c r="DC993" s="297"/>
      <c r="DD993" s="284"/>
      <c r="DE993" s="352"/>
      <c r="DF993" s="352"/>
      <c r="DG993" s="298"/>
      <c r="DH993" s="297">
        <v>0</v>
      </c>
      <c r="DI993" s="289">
        <v>0</v>
      </c>
      <c r="DJ993" s="163">
        <v>17</v>
      </c>
      <c r="DK993" s="163">
        <v>0</v>
      </c>
      <c r="DL993" s="163">
        <v>0</v>
      </c>
      <c r="DM993" s="163">
        <v>1</v>
      </c>
      <c r="DN993" s="163">
        <v>0</v>
      </c>
      <c r="DO993" s="163">
        <v>1</v>
      </c>
      <c r="DP993" s="165">
        <v>15.2</v>
      </c>
      <c r="DQ993" s="165"/>
      <c r="DR993" s="165">
        <v>15.199999809265099</v>
      </c>
      <c r="DS993" s="163">
        <v>67</v>
      </c>
      <c r="DT993" s="163">
        <v>9</v>
      </c>
      <c r="DU993" s="163">
        <v>7</v>
      </c>
      <c r="DV993" s="163">
        <v>6</v>
      </c>
      <c r="DW993" s="163">
        <v>1</v>
      </c>
      <c r="DX993" s="163">
        <v>8</v>
      </c>
      <c r="DY993" s="163">
        <v>1</v>
      </c>
      <c r="DZ993" s="163">
        <v>2</v>
      </c>
      <c r="EA993" s="163">
        <v>1</v>
      </c>
      <c r="EB993" s="163">
        <v>0</v>
      </c>
      <c r="EC993" s="163">
        <v>20</v>
      </c>
      <c r="ED993" s="165">
        <v>11.4893635671678</v>
      </c>
      <c r="EE993" s="165">
        <v>4.5957454268671203</v>
      </c>
      <c r="EF993" s="165">
        <v>0.57446817835839104</v>
      </c>
      <c r="EG993" s="165">
        <v>5.1702136052255101</v>
      </c>
      <c r="EH993" s="166">
        <v>1.0851065591214</v>
      </c>
      <c r="EI993" s="165">
        <v>84.255296194787405</v>
      </c>
      <c r="EJ993" s="164">
        <v>0.157894736842105</v>
      </c>
      <c r="EK993" s="164">
        <v>0.22222222222222199</v>
      </c>
      <c r="EL993" s="283">
        <v>0.43243243199999998</v>
      </c>
      <c r="EM993" s="283">
        <v>0.18918918900000001</v>
      </c>
      <c r="EN993" s="283">
        <v>0.37837837800000002</v>
      </c>
      <c r="EO993" s="283">
        <v>8.108108E-2</v>
      </c>
      <c r="EP993" s="283">
        <v>0.32432432</v>
      </c>
      <c r="EQ993" s="283">
        <v>0.11567164000000001</v>
      </c>
      <c r="ER993" s="165">
        <v>3.6978478711019801E-2</v>
      </c>
      <c r="ES993" s="166">
        <v>3.4468090701503402</v>
      </c>
      <c r="ET993" s="166">
        <v>3.15</v>
      </c>
      <c r="EU993" s="166">
        <v>3.3581780257512102</v>
      </c>
      <c r="EV993" s="166">
        <v>3.87963379146822</v>
      </c>
      <c r="EW993" s="166">
        <v>3.4558862015318899</v>
      </c>
      <c r="EX993" s="289">
        <v>0.212774872779846</v>
      </c>
    </row>
    <row r="994" spans="1:272" ht="13" customHeight="1">
      <c r="A994" s="160" t="s">
        <v>19</v>
      </c>
      <c r="C994" s="160">
        <v>26034</v>
      </c>
      <c r="D994" s="160">
        <v>687424</v>
      </c>
      <c r="E994" s="160" t="s">
        <v>686</v>
      </c>
      <c r="G994" s="175"/>
      <c r="H994" s="162" t="s">
        <v>642</v>
      </c>
      <c r="I994" s="162" t="s">
        <v>110</v>
      </c>
      <c r="J994" s="160">
        <v>26</v>
      </c>
      <c r="K994" s="161">
        <v>1</v>
      </c>
      <c r="Z994" s="163"/>
      <c r="AS994" s="283"/>
      <c r="AT994" s="283"/>
      <c r="AU994" s="283"/>
      <c r="AV994" s="283"/>
      <c r="AW994" s="283"/>
      <c r="AX994" s="283"/>
      <c r="AY994" s="363"/>
      <c r="AZ994" s="283"/>
      <c r="BA994" s="283"/>
      <c r="BB994" s="283"/>
      <c r="BC994" s="283"/>
      <c r="BD994" s="164"/>
      <c r="BE994" s="164"/>
      <c r="BF994" s="164"/>
      <c r="BG994" s="164"/>
      <c r="BH994" s="164"/>
      <c r="BI994" s="164"/>
      <c r="BJ994" s="165"/>
      <c r="BK994" s="164"/>
      <c r="BL994" s="165"/>
      <c r="BM994" s="165"/>
      <c r="BN994" s="165"/>
      <c r="BO994" s="165"/>
      <c r="BP994" s="165"/>
      <c r="BQ994" s="165"/>
      <c r="BR994" s="165"/>
      <c r="BS994" s="289"/>
      <c r="BT994" s="297">
        <v>16</v>
      </c>
      <c r="BU994" s="284">
        <v>19</v>
      </c>
      <c r="BV994" s="298">
        <v>0</v>
      </c>
      <c r="BW994" s="297"/>
      <c r="BX994" s="297"/>
      <c r="BY994" s="297"/>
      <c r="BZ994" s="297"/>
      <c r="CA994" s="284"/>
      <c r="CB994" s="298"/>
      <c r="CC994" s="297"/>
      <c r="CD994" s="284"/>
      <c r="CE994" s="352"/>
      <c r="CF994" s="298"/>
      <c r="CG994" s="297"/>
      <c r="CH994" s="284"/>
      <c r="CI994" s="352"/>
      <c r="CJ994" s="298"/>
      <c r="CK994" s="297"/>
      <c r="CL994" s="284"/>
      <c r="CM994" s="352"/>
      <c r="CN994" s="298"/>
      <c r="CO994" s="297"/>
      <c r="CP994" s="284"/>
      <c r="CQ994" s="352"/>
      <c r="CR994" s="298"/>
      <c r="CS994" s="297"/>
      <c r="CT994" s="284"/>
      <c r="CU994" s="352"/>
      <c r="CV994" s="352"/>
      <c r="CW994" s="298"/>
      <c r="CX994" s="297"/>
      <c r="CY994" s="284"/>
      <c r="CZ994" s="352"/>
      <c r="DA994" s="352"/>
      <c r="DB994" s="298"/>
      <c r="DC994" s="297"/>
      <c r="DD994" s="284"/>
      <c r="DE994" s="352"/>
      <c r="DF994" s="352"/>
      <c r="DG994" s="298"/>
      <c r="DH994" s="183">
        <v>0</v>
      </c>
      <c r="DI994" s="289">
        <v>0</v>
      </c>
      <c r="DJ994" s="163">
        <v>16</v>
      </c>
      <c r="DK994" s="163">
        <v>1</v>
      </c>
      <c r="DL994" s="163">
        <v>0</v>
      </c>
      <c r="DM994" s="163">
        <v>1</v>
      </c>
      <c r="DN994" s="163">
        <v>1</v>
      </c>
      <c r="DO994" s="163">
        <v>1</v>
      </c>
      <c r="DP994" s="165">
        <v>19</v>
      </c>
      <c r="DQ994" s="165">
        <v>3</v>
      </c>
      <c r="DR994" s="165">
        <v>16</v>
      </c>
      <c r="DS994" s="163">
        <v>82</v>
      </c>
      <c r="DT994" s="163">
        <v>21</v>
      </c>
      <c r="DU994" s="163">
        <v>12</v>
      </c>
      <c r="DV994" s="163">
        <v>12</v>
      </c>
      <c r="DW994" s="163">
        <v>1</v>
      </c>
      <c r="DX994" s="163">
        <v>7</v>
      </c>
      <c r="DY994" s="163">
        <v>3</v>
      </c>
      <c r="DZ994" s="163">
        <v>0</v>
      </c>
      <c r="EA994" s="163">
        <v>1</v>
      </c>
      <c r="EB994" s="163">
        <v>0</v>
      </c>
      <c r="EC994" s="163">
        <v>11</v>
      </c>
      <c r="ED994" s="165">
        <v>5.2105265773234404</v>
      </c>
      <c r="EE994" s="165">
        <v>3.3157896401149101</v>
      </c>
      <c r="EF994" s="165">
        <v>0.47368423430213003</v>
      </c>
      <c r="EG994" s="165">
        <v>9.9473689203447506</v>
      </c>
      <c r="EH994" s="166">
        <v>1.47368428449551</v>
      </c>
      <c r="EI994" s="165">
        <v>114.427200576788</v>
      </c>
      <c r="EJ994" s="164">
        <v>0.28000000000000003</v>
      </c>
      <c r="EK994" s="164">
        <v>0.317460317460317</v>
      </c>
      <c r="EL994" s="283">
        <v>0.33333333300000001</v>
      </c>
      <c r="EM994" s="283">
        <v>0.25</v>
      </c>
      <c r="EN994" s="283">
        <v>0.41666666600000002</v>
      </c>
      <c r="EO994" s="283">
        <v>3.125E-2</v>
      </c>
      <c r="EP994" s="283">
        <v>0.25</v>
      </c>
      <c r="EQ994" s="283">
        <v>0.14141413999999999</v>
      </c>
      <c r="ER994" s="165">
        <v>-0.24926309555764301</v>
      </c>
      <c r="ES994" s="166">
        <v>5.6842108116255696</v>
      </c>
      <c r="ET994" s="166">
        <v>3.51</v>
      </c>
      <c r="EU994" s="166">
        <v>3.7982676120345902</v>
      </c>
      <c r="EV994" s="166">
        <v>5.1036692129677501</v>
      </c>
      <c r="EW994" s="166">
        <v>5.1445759622280196</v>
      </c>
      <c r="EX994" s="289">
        <v>0.21103203296661299</v>
      </c>
    </row>
    <row r="995" spans="1:272" ht="13" customHeight="1">
      <c r="A995" s="160" t="s">
        <v>19</v>
      </c>
      <c r="C995" s="160">
        <v>30140</v>
      </c>
      <c r="D995" s="160">
        <v>680744</v>
      </c>
      <c r="E995" s="160" t="s">
        <v>239</v>
      </c>
      <c r="G995" s="175"/>
      <c r="H995" s="162" t="s">
        <v>4078</v>
      </c>
      <c r="I995" s="162" t="s">
        <v>448</v>
      </c>
      <c r="J995" s="160">
        <v>24</v>
      </c>
      <c r="K995" s="161">
        <v>1</v>
      </c>
      <c r="Z995" s="163"/>
      <c r="AS995" s="283"/>
      <c r="AT995" s="283"/>
      <c r="AU995" s="283"/>
      <c r="AV995" s="283"/>
      <c r="AW995" s="283"/>
      <c r="AX995" s="283"/>
      <c r="AY995" s="363"/>
      <c r="AZ995" s="283"/>
      <c r="BA995" s="283"/>
      <c r="BB995" s="283"/>
      <c r="BC995" s="283"/>
      <c r="BD995" s="164"/>
      <c r="BE995" s="164"/>
      <c r="BF995" s="164"/>
      <c r="BG995" s="164"/>
      <c r="BH995" s="164"/>
      <c r="BI995" s="164"/>
      <c r="BJ995" s="165"/>
      <c r="BK995" s="164"/>
      <c r="BL995" s="165"/>
      <c r="BM995" s="165"/>
      <c r="BN995" s="165"/>
      <c r="BO995" s="165"/>
      <c r="BP995" s="165"/>
      <c r="BQ995" s="165"/>
      <c r="BR995" s="165"/>
      <c r="BS995" s="289"/>
      <c r="BT995" s="297">
        <v>6</v>
      </c>
      <c r="BU995" s="284">
        <v>23</v>
      </c>
      <c r="BV995" s="298">
        <v>-1</v>
      </c>
      <c r="BW995" s="297"/>
      <c r="BX995" s="297"/>
      <c r="BY995" s="297"/>
      <c r="BZ995" s="297"/>
      <c r="CA995" s="284"/>
      <c r="CB995" s="298"/>
      <c r="CC995" s="297"/>
      <c r="CD995" s="284"/>
      <c r="CE995" s="352"/>
      <c r="CF995" s="298"/>
      <c r="CG995" s="297"/>
      <c r="CH995" s="284"/>
      <c r="CI995" s="352"/>
      <c r="CJ995" s="298"/>
      <c r="CK995" s="297"/>
      <c r="CL995" s="284"/>
      <c r="CM995" s="352"/>
      <c r="CN995" s="298"/>
      <c r="CO995" s="297"/>
      <c r="CP995" s="284"/>
      <c r="CQ995" s="352"/>
      <c r="CR995" s="298"/>
      <c r="CS995" s="297"/>
      <c r="CT995" s="284"/>
      <c r="CU995" s="352"/>
      <c r="CV995" s="352"/>
      <c r="CW995" s="298"/>
      <c r="CX995" s="297"/>
      <c r="CY995" s="284"/>
      <c r="CZ995" s="352"/>
      <c r="DA995" s="352"/>
      <c r="DB995" s="298"/>
      <c r="DC995" s="297"/>
      <c r="DD995" s="284"/>
      <c r="DE995" s="352"/>
      <c r="DF995" s="352"/>
      <c r="DG995" s="298"/>
      <c r="DH995" s="183">
        <v>-1</v>
      </c>
      <c r="DI995" s="289">
        <v>0</v>
      </c>
      <c r="DJ995" s="163">
        <v>6</v>
      </c>
      <c r="DK995" s="163">
        <v>1</v>
      </c>
      <c r="DL995" s="163">
        <v>0</v>
      </c>
      <c r="DM995" s="163">
        <v>1</v>
      </c>
      <c r="DN995" s="163">
        <v>1</v>
      </c>
      <c r="DO995" s="163">
        <v>0</v>
      </c>
      <c r="DP995" s="165">
        <v>23</v>
      </c>
      <c r="DQ995" s="165">
        <v>5</v>
      </c>
      <c r="DR995" s="165">
        <v>18</v>
      </c>
      <c r="DS995" s="163">
        <v>101</v>
      </c>
      <c r="DT995" s="163">
        <v>25</v>
      </c>
      <c r="DU995" s="163">
        <v>12</v>
      </c>
      <c r="DV995" s="163">
        <v>11</v>
      </c>
      <c r="DW995" s="163">
        <v>2</v>
      </c>
      <c r="DX995" s="163">
        <v>8</v>
      </c>
      <c r="DY995" s="163">
        <v>0</v>
      </c>
      <c r="DZ995" s="163">
        <v>1</v>
      </c>
      <c r="EA995" s="163">
        <v>0</v>
      </c>
      <c r="EB995" s="163">
        <v>0</v>
      </c>
      <c r="EC995" s="163">
        <v>17</v>
      </c>
      <c r="ED995" s="165">
        <v>6.6521739130434696</v>
      </c>
      <c r="EE995" s="165">
        <v>3.13043478260869</v>
      </c>
      <c r="EF995" s="165">
        <v>0.78260869565217395</v>
      </c>
      <c r="EG995" s="165">
        <v>9.7826086956521703</v>
      </c>
      <c r="EH995" s="166">
        <v>1.4347826086956501</v>
      </c>
      <c r="EI995" s="165">
        <v>114.61551281091501</v>
      </c>
      <c r="EJ995" s="164">
        <v>0.27173913043478198</v>
      </c>
      <c r="EK995" s="164">
        <v>0.31506849315068403</v>
      </c>
      <c r="EL995" s="283">
        <v>0.44594594500000001</v>
      </c>
      <c r="EM995" s="283">
        <v>0.14864864799999999</v>
      </c>
      <c r="EN995" s="283">
        <v>0.405405405</v>
      </c>
      <c r="EO995" s="283">
        <v>0.08</v>
      </c>
      <c r="EP995" s="283">
        <v>0.37333333000000002</v>
      </c>
      <c r="EQ995" s="283">
        <v>0.10918114</v>
      </c>
      <c r="ER995" s="165">
        <v>-0.12535516265754501</v>
      </c>
      <c r="ES995" s="166">
        <v>4.3043478260869499</v>
      </c>
      <c r="ET995" s="166">
        <v>4.16</v>
      </c>
      <c r="EU995" s="166">
        <v>3.9927755894868202</v>
      </c>
      <c r="EV995" s="166">
        <v>4.8346518941547503</v>
      </c>
      <c r="EW995" s="166">
        <v>4.5155094794387303</v>
      </c>
      <c r="EX995" s="289">
        <v>0.21017713844776101</v>
      </c>
    </row>
    <row r="996" spans="1:272" ht="13" customHeight="1">
      <c r="A996" s="160" t="s">
        <v>19</v>
      </c>
      <c r="B996" s="160">
        <v>12227</v>
      </c>
      <c r="C996" s="160">
        <v>24606</v>
      </c>
      <c r="D996" s="160">
        <v>680739</v>
      </c>
      <c r="E996" s="160" t="s">
        <v>567</v>
      </c>
      <c r="G996" s="175"/>
      <c r="H996" s="162" t="s">
        <v>3044</v>
      </c>
      <c r="I996" s="162" t="s">
        <v>533</v>
      </c>
      <c r="J996" s="160">
        <v>27</v>
      </c>
      <c r="K996" s="161">
        <v>1</v>
      </c>
      <c r="M996" s="184" t="s">
        <v>837</v>
      </c>
      <c r="Z996" s="163"/>
      <c r="AS996" s="283"/>
      <c r="AT996" s="283"/>
      <c r="AU996" s="283"/>
      <c r="AV996" s="283"/>
      <c r="AW996" s="283"/>
      <c r="AX996" s="283"/>
      <c r="AY996" s="363"/>
      <c r="AZ996" s="283"/>
      <c r="BA996" s="283"/>
      <c r="BB996" s="283"/>
      <c r="BC996" s="283"/>
      <c r="BD996" s="164"/>
      <c r="BE996" s="164"/>
      <c r="BF996" s="164"/>
      <c r="BG996" s="164"/>
      <c r="BH996" s="164"/>
      <c r="BI996" s="164"/>
      <c r="BJ996" s="165"/>
      <c r="BK996" s="164"/>
      <c r="BL996" s="165"/>
      <c r="BM996" s="165"/>
      <c r="BN996" s="165"/>
      <c r="BO996" s="165"/>
      <c r="BP996" s="165"/>
      <c r="BQ996" s="165"/>
      <c r="BR996" s="165"/>
      <c r="BS996" s="289"/>
      <c r="BT996" s="297">
        <v>4</v>
      </c>
      <c r="BU996" s="284">
        <v>9</v>
      </c>
      <c r="BV996" s="298">
        <v>-1</v>
      </c>
      <c r="BW996" s="297"/>
      <c r="BX996" s="297"/>
      <c r="BY996" s="297"/>
      <c r="BZ996" s="297"/>
      <c r="CA996" s="284"/>
      <c r="CB996" s="298"/>
      <c r="CC996" s="297"/>
      <c r="CD996" s="284"/>
      <c r="CE996" s="352"/>
      <c r="CF996" s="298"/>
      <c r="CG996" s="297"/>
      <c r="CH996" s="284"/>
      <c r="CI996" s="352"/>
      <c r="CJ996" s="298"/>
      <c r="CK996" s="297"/>
      <c r="CL996" s="284"/>
      <c r="CM996" s="352"/>
      <c r="CN996" s="298"/>
      <c r="CO996" s="297"/>
      <c r="CP996" s="284"/>
      <c r="CQ996" s="352"/>
      <c r="CR996" s="298"/>
      <c r="CS996" s="297"/>
      <c r="CT996" s="284"/>
      <c r="CU996" s="352"/>
      <c r="CV996" s="352"/>
      <c r="CW996" s="298"/>
      <c r="CX996" s="297"/>
      <c r="CY996" s="284"/>
      <c r="CZ996" s="352"/>
      <c r="DA996" s="352"/>
      <c r="DB996" s="298"/>
      <c r="DC996" s="297"/>
      <c r="DD996" s="284"/>
      <c r="DE996" s="352"/>
      <c r="DF996" s="352"/>
      <c r="DG996" s="298"/>
      <c r="DH996" s="297">
        <v>-1</v>
      </c>
      <c r="DI996" s="289">
        <v>0</v>
      </c>
      <c r="DJ996" s="163">
        <v>4</v>
      </c>
      <c r="DK996" s="163">
        <v>0</v>
      </c>
      <c r="DL996" s="163">
        <v>0</v>
      </c>
      <c r="DM996" s="163">
        <v>0</v>
      </c>
      <c r="DN996" s="163">
        <v>0</v>
      </c>
      <c r="DO996" s="163">
        <v>0</v>
      </c>
      <c r="DP996" s="165">
        <v>9</v>
      </c>
      <c r="DQ996" s="165"/>
      <c r="DR996" s="165">
        <v>9</v>
      </c>
      <c r="DS996" s="163">
        <v>38</v>
      </c>
      <c r="DT996" s="163">
        <v>7</v>
      </c>
      <c r="DU996" s="163">
        <v>4</v>
      </c>
      <c r="DV996" s="163">
        <v>3</v>
      </c>
      <c r="DW996" s="163">
        <v>0</v>
      </c>
      <c r="DX996" s="163">
        <v>1</v>
      </c>
      <c r="DY996" s="163">
        <v>0</v>
      </c>
      <c r="DZ996" s="163">
        <v>2</v>
      </c>
      <c r="EA996" s="163">
        <v>0</v>
      </c>
      <c r="EB996" s="163">
        <v>0</v>
      </c>
      <c r="EC996" s="163">
        <v>10</v>
      </c>
      <c r="ED996" s="165">
        <v>10</v>
      </c>
      <c r="EE996" s="165">
        <v>1</v>
      </c>
      <c r="EF996" s="165">
        <v>0</v>
      </c>
      <c r="EG996" s="165">
        <v>7</v>
      </c>
      <c r="EH996" s="166">
        <v>0.88888888888888795</v>
      </c>
      <c r="EI996" s="165">
        <v>71.007590428311005</v>
      </c>
      <c r="EJ996" s="164">
        <v>0.2</v>
      </c>
      <c r="EK996" s="164">
        <v>0.28000000000000003</v>
      </c>
      <c r="EL996" s="283">
        <v>0.4</v>
      </c>
      <c r="EM996" s="283">
        <v>0.08</v>
      </c>
      <c r="EN996" s="283">
        <v>0.52</v>
      </c>
      <c r="EO996" s="283">
        <v>0.04</v>
      </c>
      <c r="EP996" s="283">
        <v>0.36</v>
      </c>
      <c r="EQ996" s="283">
        <v>0.15602837</v>
      </c>
      <c r="ER996" s="165">
        <v>-0.250427750011463</v>
      </c>
      <c r="ES996" s="166">
        <v>3</v>
      </c>
      <c r="ET996" s="166">
        <v>2.62</v>
      </c>
      <c r="EU996" s="166">
        <v>1.94446641074286</v>
      </c>
      <c r="EV996" s="166">
        <v>4.12861831850475</v>
      </c>
      <c r="EW996" s="166">
        <v>2.89731899946656</v>
      </c>
      <c r="EX996" s="289">
        <v>0.20133793354034399</v>
      </c>
      <c r="FC996" s="167"/>
    </row>
    <row r="997" spans="1:272" ht="13" customHeight="1">
      <c r="A997" s="160" t="s">
        <v>19</v>
      </c>
      <c r="B997" s="160">
        <v>10096</v>
      </c>
      <c r="C997" s="160">
        <v>14527</v>
      </c>
      <c r="D997" s="160">
        <v>605347</v>
      </c>
      <c r="E997" s="160" t="s">
        <v>3331</v>
      </c>
      <c r="G997" s="175"/>
      <c r="H997" s="168" t="s">
        <v>121</v>
      </c>
      <c r="I997" s="169" t="s">
        <v>548</v>
      </c>
      <c r="J997" s="170">
        <v>31</v>
      </c>
      <c r="K997" s="161">
        <v>1</v>
      </c>
      <c r="M997" s="184" t="s">
        <v>837</v>
      </c>
      <c r="Z997" s="163"/>
      <c r="AS997" s="283"/>
      <c r="AT997" s="283"/>
      <c r="AU997" s="283"/>
      <c r="AV997" s="283"/>
      <c r="AW997" s="283"/>
      <c r="AX997" s="283"/>
      <c r="AY997" s="363"/>
      <c r="AZ997" s="283"/>
      <c r="BA997" s="283"/>
      <c r="BB997" s="283"/>
      <c r="BC997" s="283"/>
      <c r="BD997" s="164"/>
      <c r="BE997" s="164"/>
      <c r="BF997" s="164"/>
      <c r="BG997" s="164"/>
      <c r="BH997" s="164"/>
      <c r="BI997" s="164"/>
      <c r="BJ997" s="165"/>
      <c r="BK997" s="164"/>
      <c r="BL997" s="165"/>
      <c r="BM997" s="165"/>
      <c r="BN997" s="165"/>
      <c r="BO997" s="165"/>
      <c r="BP997" s="165"/>
      <c r="BQ997" s="165"/>
      <c r="BR997" s="165"/>
      <c r="BS997" s="289"/>
      <c r="BT997" s="297">
        <v>52</v>
      </c>
      <c r="BU997" s="284">
        <v>53</v>
      </c>
      <c r="BV997" s="298">
        <v>-3</v>
      </c>
      <c r="BW997" s="297"/>
      <c r="BX997" s="297"/>
      <c r="BY997" s="297"/>
      <c r="BZ997" s="297"/>
      <c r="CA997" s="284"/>
      <c r="CB997" s="298"/>
      <c r="CC997" s="297"/>
      <c r="CD997" s="284"/>
      <c r="CE997" s="352"/>
      <c r="CF997" s="298"/>
      <c r="CG997" s="297"/>
      <c r="CH997" s="284"/>
      <c r="CI997" s="352"/>
      <c r="CJ997" s="298"/>
      <c r="CK997" s="297"/>
      <c r="CL997" s="284"/>
      <c r="CM997" s="352"/>
      <c r="CN997" s="298"/>
      <c r="CO997" s="297"/>
      <c r="CP997" s="284"/>
      <c r="CQ997" s="352"/>
      <c r="CR997" s="298"/>
      <c r="CS997" s="297"/>
      <c r="CT997" s="284"/>
      <c r="CU997" s="352"/>
      <c r="CV997" s="352"/>
      <c r="CW997" s="298"/>
      <c r="CX997" s="297"/>
      <c r="CY997" s="284"/>
      <c r="CZ997" s="352"/>
      <c r="DA997" s="352"/>
      <c r="DB997" s="298"/>
      <c r="DC997" s="297"/>
      <c r="DD997" s="284"/>
      <c r="DE997" s="352"/>
      <c r="DF997" s="352"/>
      <c r="DG997" s="298"/>
      <c r="DH997" s="297">
        <v>-3</v>
      </c>
      <c r="DI997" s="289">
        <v>0</v>
      </c>
      <c r="DJ997" s="163">
        <v>52</v>
      </c>
      <c r="DK997" s="163">
        <v>0</v>
      </c>
      <c r="DL997" s="163">
        <v>0</v>
      </c>
      <c r="DM997" s="163">
        <v>2</v>
      </c>
      <c r="DN997" s="163">
        <v>3</v>
      </c>
      <c r="DO997" s="163">
        <v>4</v>
      </c>
      <c r="DP997" s="165">
        <v>53</v>
      </c>
      <c r="DQ997" s="165"/>
      <c r="DR997" s="165">
        <v>52.300001144409102</v>
      </c>
      <c r="DS997" s="163">
        <v>217</v>
      </c>
      <c r="DT997" s="163">
        <v>46</v>
      </c>
      <c r="DU997" s="163">
        <v>19</v>
      </c>
      <c r="DV997" s="163">
        <v>17</v>
      </c>
      <c r="DW997" s="163">
        <v>6</v>
      </c>
      <c r="DX997" s="163">
        <v>19</v>
      </c>
      <c r="DY997" s="163">
        <v>1</v>
      </c>
      <c r="DZ997" s="163">
        <v>2</v>
      </c>
      <c r="EA997" s="163">
        <v>2</v>
      </c>
      <c r="EB997" s="163">
        <v>0</v>
      </c>
      <c r="EC997" s="163">
        <v>50</v>
      </c>
      <c r="ED997" s="165">
        <v>8.4905672599601392</v>
      </c>
      <c r="EE997" s="165">
        <v>3.2264155587848502</v>
      </c>
      <c r="EF997" s="165">
        <v>1.0188680711952101</v>
      </c>
      <c r="EG997" s="165">
        <v>7.8113218791633203</v>
      </c>
      <c r="EH997" s="166">
        <v>1.22641527088313</v>
      </c>
      <c r="EI997" s="165">
        <v>95.227497278917099</v>
      </c>
      <c r="EJ997" s="164">
        <v>0.23469387755102</v>
      </c>
      <c r="EK997" s="164">
        <v>0.28571428571428498</v>
      </c>
      <c r="EL997" s="283">
        <v>0.51048950999999998</v>
      </c>
      <c r="EM997" s="283">
        <v>0.125874125</v>
      </c>
      <c r="EN997" s="283">
        <v>0.36363636300000002</v>
      </c>
      <c r="EO997" s="283">
        <v>8.2191780000000006E-2</v>
      </c>
      <c r="EP997" s="283">
        <v>0.39726027000000003</v>
      </c>
      <c r="EQ997" s="283">
        <v>9.4763089999999994E-2</v>
      </c>
      <c r="ER997" s="165">
        <v>0.187770290504328</v>
      </c>
      <c r="ES997" s="166">
        <v>2.8867928683864399</v>
      </c>
      <c r="ET997" s="166">
        <v>3.59</v>
      </c>
      <c r="EU997" s="166">
        <v>3.9402736499836699</v>
      </c>
      <c r="EV997" s="166">
        <v>3.9521504192297199</v>
      </c>
      <c r="EW997" s="166">
        <v>3.6994644511904502</v>
      </c>
      <c r="EX997" s="289">
        <v>0.197831586003303</v>
      </c>
    </row>
    <row r="998" spans="1:272" ht="13" customHeight="1">
      <c r="A998" s="160" t="s">
        <v>19</v>
      </c>
      <c r="B998" s="160">
        <v>10467</v>
      </c>
      <c r="C998" s="160">
        <v>17969</v>
      </c>
      <c r="D998" s="160">
        <v>663567</v>
      </c>
      <c r="E998" s="160" t="s">
        <v>246</v>
      </c>
      <c r="G998" s="175"/>
      <c r="H998" s="162" t="s">
        <v>967</v>
      </c>
      <c r="I998" s="162" t="s">
        <v>265</v>
      </c>
      <c r="J998" s="161">
        <v>27</v>
      </c>
      <c r="K998" s="161">
        <v>1</v>
      </c>
      <c r="M998" s="184" t="s">
        <v>837</v>
      </c>
      <c r="Z998" s="163"/>
      <c r="AS998" s="283"/>
      <c r="AT998" s="283"/>
      <c r="AU998" s="283"/>
      <c r="AV998" s="283"/>
      <c r="AW998" s="283"/>
      <c r="AX998" s="283"/>
      <c r="AY998" s="363"/>
      <c r="AZ998" s="283"/>
      <c r="BA998" s="283"/>
      <c r="BB998" s="283"/>
      <c r="BC998" s="283"/>
      <c r="BD998" s="164"/>
      <c r="BE998" s="164"/>
      <c r="BF998" s="164"/>
      <c r="BG998" s="164"/>
      <c r="BH998" s="164"/>
      <c r="BI998" s="164"/>
      <c r="BJ998" s="165"/>
      <c r="BK998" s="164"/>
      <c r="BL998" s="165"/>
      <c r="BM998" s="165"/>
      <c r="BN998" s="165"/>
      <c r="BO998" s="165"/>
      <c r="BP998" s="165"/>
      <c r="BQ998" s="165"/>
      <c r="BR998" s="165"/>
      <c r="BS998" s="289"/>
      <c r="BT998" s="297">
        <v>28</v>
      </c>
      <c r="BU998" s="284">
        <v>61.1</v>
      </c>
      <c r="BV998" s="298">
        <v>0</v>
      </c>
      <c r="BW998" s="297"/>
      <c r="BX998" s="297"/>
      <c r="BY998" s="297"/>
      <c r="BZ998" s="297"/>
      <c r="CA998" s="284"/>
      <c r="CB998" s="298"/>
      <c r="CC998" s="297"/>
      <c r="CD998" s="284"/>
      <c r="CE998" s="352"/>
      <c r="CF998" s="298"/>
      <c r="CG998" s="297"/>
      <c r="CH998" s="284"/>
      <c r="CI998" s="352"/>
      <c r="CJ998" s="298"/>
      <c r="CK998" s="297"/>
      <c r="CL998" s="284"/>
      <c r="CM998" s="352"/>
      <c r="CN998" s="298"/>
      <c r="CO998" s="297"/>
      <c r="CP998" s="284"/>
      <c r="CQ998" s="352"/>
      <c r="CR998" s="298"/>
      <c r="CS998" s="297"/>
      <c r="CT998" s="284"/>
      <c r="CU998" s="352"/>
      <c r="CV998" s="352"/>
      <c r="CW998" s="298"/>
      <c r="CX998" s="297"/>
      <c r="CY998" s="284"/>
      <c r="CZ998" s="352"/>
      <c r="DA998" s="352"/>
      <c r="DB998" s="298"/>
      <c r="DC998" s="297"/>
      <c r="DD998" s="284"/>
      <c r="DE998" s="352"/>
      <c r="DF998" s="352"/>
      <c r="DG998" s="298"/>
      <c r="DH998" s="297">
        <v>0</v>
      </c>
      <c r="DI998" s="289">
        <v>0</v>
      </c>
      <c r="DJ998" s="163">
        <v>28</v>
      </c>
      <c r="DK998" s="163">
        <v>3</v>
      </c>
      <c r="DL998" s="163">
        <v>0</v>
      </c>
      <c r="DM998" s="163">
        <v>2</v>
      </c>
      <c r="DN998" s="163">
        <v>5</v>
      </c>
      <c r="DO998" s="163">
        <v>0</v>
      </c>
      <c r="DP998" s="165">
        <v>61.1</v>
      </c>
      <c r="DQ998" s="165">
        <v>9.1000003814697195</v>
      </c>
      <c r="DR998" s="165">
        <v>52</v>
      </c>
      <c r="DS998" s="163">
        <v>280</v>
      </c>
      <c r="DT998" s="163">
        <v>73</v>
      </c>
      <c r="DU998" s="163">
        <v>42</v>
      </c>
      <c r="DV998" s="163">
        <v>39</v>
      </c>
      <c r="DW998" s="163">
        <v>7</v>
      </c>
      <c r="DX998" s="163">
        <v>29</v>
      </c>
      <c r="DY998" s="163">
        <v>2</v>
      </c>
      <c r="DZ998" s="163">
        <v>2</v>
      </c>
      <c r="EA998" s="163">
        <v>5</v>
      </c>
      <c r="EB998" s="163">
        <v>0</v>
      </c>
      <c r="EC998" s="163">
        <v>50</v>
      </c>
      <c r="ED998" s="165">
        <v>7.3369570160971502</v>
      </c>
      <c r="EE998" s="165">
        <v>4.2554350693363503</v>
      </c>
      <c r="EF998" s="165">
        <v>1.0271739822535999</v>
      </c>
      <c r="EG998" s="165">
        <v>10.7119572435018</v>
      </c>
      <c r="EH998" s="166">
        <v>1.66304359031535</v>
      </c>
      <c r="EI998" s="165">
        <v>129.13038734215701</v>
      </c>
      <c r="EJ998" s="164">
        <v>0.29317269076305202</v>
      </c>
      <c r="EK998" s="164">
        <v>0.34375</v>
      </c>
      <c r="EL998" s="283">
        <v>0.36548223299999999</v>
      </c>
      <c r="EM998" s="283">
        <v>0.29949238500000003</v>
      </c>
      <c r="EN998" s="283">
        <v>0.33502537999999998</v>
      </c>
      <c r="EO998" s="283">
        <v>6.0301510000000003E-2</v>
      </c>
      <c r="EP998" s="283">
        <v>0.36683417000000001</v>
      </c>
      <c r="EQ998" s="283">
        <v>9.3358999999999998E-2</v>
      </c>
      <c r="ER998" s="165">
        <v>-1.0651631077247199</v>
      </c>
      <c r="ES998" s="166">
        <v>5.7228264725557798</v>
      </c>
      <c r="ET998" s="166">
        <v>4.55</v>
      </c>
      <c r="EU998" s="166">
        <v>4.5362539426365496</v>
      </c>
      <c r="EV998" s="166">
        <v>4.6797149471321404</v>
      </c>
      <c r="EW998" s="166">
        <v>4.6804233337887799</v>
      </c>
      <c r="EX998" s="289">
        <v>0.19434906169772101</v>
      </c>
    </row>
    <row r="999" spans="1:272" ht="13" customHeight="1">
      <c r="A999" s="160" t="s">
        <v>19</v>
      </c>
      <c r="B999" s="160">
        <v>11971</v>
      </c>
      <c r="C999" s="160">
        <v>27472</v>
      </c>
      <c r="D999" s="160">
        <v>694363</v>
      </c>
      <c r="E999" s="160" t="s">
        <v>164</v>
      </c>
      <c r="G999" s="175"/>
      <c r="H999" s="162" t="s">
        <v>3548</v>
      </c>
      <c r="I999" s="162" t="s">
        <v>269</v>
      </c>
      <c r="J999" s="160">
        <v>25</v>
      </c>
      <c r="K999" s="161">
        <v>1</v>
      </c>
      <c r="Z999" s="163"/>
      <c r="AS999" s="283"/>
      <c r="AT999" s="283"/>
      <c r="AU999" s="283"/>
      <c r="AV999" s="283"/>
      <c r="AW999" s="283"/>
      <c r="AX999" s="283"/>
      <c r="AY999" s="363"/>
      <c r="AZ999" s="283"/>
      <c r="BA999" s="283"/>
      <c r="BB999" s="283"/>
      <c r="BC999" s="283"/>
      <c r="BD999" s="164"/>
      <c r="BE999" s="164"/>
      <c r="BF999" s="164"/>
      <c r="BG999" s="164"/>
      <c r="BH999" s="164"/>
      <c r="BI999" s="164"/>
      <c r="BJ999" s="165"/>
      <c r="BK999" s="164"/>
      <c r="BL999" s="165"/>
      <c r="BM999" s="165"/>
      <c r="BN999" s="165"/>
      <c r="BO999" s="165"/>
      <c r="BP999" s="165"/>
      <c r="BQ999" s="165"/>
      <c r="BR999" s="165"/>
      <c r="BS999" s="289"/>
      <c r="BT999" s="297">
        <v>39</v>
      </c>
      <c r="BU999" s="284">
        <v>73.099999999999994</v>
      </c>
      <c r="BV999" s="298">
        <v>0</v>
      </c>
      <c r="BW999" s="297"/>
      <c r="BX999" s="297"/>
      <c r="BY999" s="297"/>
      <c r="BZ999" s="297"/>
      <c r="CA999" s="284"/>
      <c r="CB999" s="298"/>
      <c r="CC999" s="297"/>
      <c r="CD999" s="284"/>
      <c r="CE999" s="352"/>
      <c r="CF999" s="298"/>
      <c r="CG999" s="297"/>
      <c r="CH999" s="284"/>
      <c r="CI999" s="352"/>
      <c r="CJ999" s="298"/>
      <c r="CK999" s="297"/>
      <c r="CL999" s="284"/>
      <c r="CM999" s="352"/>
      <c r="CN999" s="298"/>
      <c r="CO999" s="297"/>
      <c r="CP999" s="284"/>
      <c r="CQ999" s="352"/>
      <c r="CR999" s="298"/>
      <c r="CS999" s="297"/>
      <c r="CT999" s="284"/>
      <c r="CU999" s="352"/>
      <c r="CV999" s="352"/>
      <c r="CW999" s="298"/>
      <c r="CX999" s="297"/>
      <c r="CY999" s="284"/>
      <c r="CZ999" s="352"/>
      <c r="DA999" s="352"/>
      <c r="DB999" s="298"/>
      <c r="DC999" s="297"/>
      <c r="DD999" s="284"/>
      <c r="DE999" s="352"/>
      <c r="DF999" s="352"/>
      <c r="DG999" s="298"/>
      <c r="DH999" s="297">
        <v>0</v>
      </c>
      <c r="DI999" s="289">
        <v>0</v>
      </c>
      <c r="DJ999" s="163">
        <v>39</v>
      </c>
      <c r="DK999" s="163">
        <v>4</v>
      </c>
      <c r="DL999" s="163">
        <v>0</v>
      </c>
      <c r="DM999" s="163">
        <v>2</v>
      </c>
      <c r="DN999" s="163">
        <v>5</v>
      </c>
      <c r="DO999" s="163">
        <v>0</v>
      </c>
      <c r="DP999" s="165">
        <v>73.099999999999994</v>
      </c>
      <c r="DQ999" s="165">
        <v>9.1000003814697195</v>
      </c>
      <c r="DR999" s="165">
        <v>64</v>
      </c>
      <c r="DS999" s="163">
        <v>321</v>
      </c>
      <c r="DT999" s="163">
        <v>74</v>
      </c>
      <c r="DU999" s="163">
        <v>38</v>
      </c>
      <c r="DV999" s="163">
        <v>36</v>
      </c>
      <c r="DW999" s="163">
        <v>9</v>
      </c>
      <c r="DX999" s="163">
        <v>33</v>
      </c>
      <c r="DY999" s="163">
        <v>0</v>
      </c>
      <c r="DZ999" s="163">
        <v>0</v>
      </c>
      <c r="EA999" s="163">
        <v>4</v>
      </c>
      <c r="EB999" s="163">
        <v>0</v>
      </c>
      <c r="EC999" s="163">
        <v>56</v>
      </c>
      <c r="ED999" s="165">
        <v>6.87272810691654</v>
      </c>
      <c r="EE999" s="165">
        <v>4.0500004915758199</v>
      </c>
      <c r="EF999" s="165">
        <v>1.10454558861158</v>
      </c>
      <c r="EG999" s="165">
        <v>9.0818192841397192</v>
      </c>
      <c r="EH999" s="166">
        <v>1.4590910861906099</v>
      </c>
      <c r="EI999" s="165">
        <v>116.55736002655</v>
      </c>
      <c r="EJ999" s="164">
        <v>0.25694444444444398</v>
      </c>
      <c r="EK999" s="164">
        <v>0.29147982062780198</v>
      </c>
      <c r="EL999" s="283">
        <v>0.34347825999999998</v>
      </c>
      <c r="EM999" s="283">
        <v>0.21304347800000001</v>
      </c>
      <c r="EN999" s="283">
        <v>0.44347826000000001</v>
      </c>
      <c r="EO999" s="283">
        <v>7.3275859999999998E-2</v>
      </c>
      <c r="EP999" s="283">
        <v>0.31896552</v>
      </c>
      <c r="EQ999" s="283">
        <v>0.10387597</v>
      </c>
      <c r="ER999" s="165">
        <v>0.33844379462041102</v>
      </c>
      <c r="ES999" s="166">
        <v>4.4181823544463503</v>
      </c>
      <c r="ET999" s="166">
        <v>4.84</v>
      </c>
      <c r="EU999" s="166">
        <v>4.5848706232812004</v>
      </c>
      <c r="EV999" s="166">
        <v>5.0926169625238602</v>
      </c>
      <c r="EW999" s="166">
        <v>4.8273984435061799</v>
      </c>
      <c r="EX999" s="289">
        <v>0.18893819861114</v>
      </c>
    </row>
    <row r="1000" spans="1:272" ht="13" customHeight="1">
      <c r="A1000" s="160" t="s">
        <v>19</v>
      </c>
      <c r="B1000" s="160">
        <v>10455</v>
      </c>
      <c r="C1000" s="160">
        <v>16358</v>
      </c>
      <c r="D1000" s="160">
        <v>641816</v>
      </c>
      <c r="E1000" s="160" t="s">
        <v>14</v>
      </c>
      <c r="G1000" s="175"/>
      <c r="H1000" s="168" t="s">
        <v>1010</v>
      </c>
      <c r="I1000" s="169" t="s">
        <v>571</v>
      </c>
      <c r="J1000" s="170">
        <v>29</v>
      </c>
      <c r="K1000" s="161">
        <v>1</v>
      </c>
      <c r="M1000" s="184" t="s">
        <v>837</v>
      </c>
      <c r="Z1000" s="163"/>
      <c r="AS1000" s="283"/>
      <c r="AT1000" s="283"/>
      <c r="AU1000" s="283"/>
      <c r="AV1000" s="283"/>
      <c r="AW1000" s="283"/>
      <c r="AX1000" s="283"/>
      <c r="AY1000" s="363"/>
      <c r="AZ1000" s="283"/>
      <c r="BA1000" s="283"/>
      <c r="BB1000" s="283"/>
      <c r="BC1000" s="283"/>
      <c r="BD1000" s="164"/>
      <c r="BE1000" s="164"/>
      <c r="BF1000" s="164"/>
      <c r="BG1000" s="164"/>
      <c r="BH1000" s="164"/>
      <c r="BI1000" s="164"/>
      <c r="BJ1000" s="165"/>
      <c r="BK1000" s="164"/>
      <c r="BL1000" s="165"/>
      <c r="BM1000" s="165"/>
      <c r="BN1000" s="165"/>
      <c r="BO1000" s="165"/>
      <c r="BP1000" s="165"/>
      <c r="BQ1000" s="165"/>
      <c r="BR1000" s="165"/>
      <c r="BS1000" s="289"/>
      <c r="BT1000" s="297">
        <v>3</v>
      </c>
      <c r="BU1000" s="284">
        <v>12.2</v>
      </c>
      <c r="BV1000" s="298">
        <v>0</v>
      </c>
      <c r="BW1000" s="297"/>
      <c r="BX1000" s="297"/>
      <c r="BY1000" s="297"/>
      <c r="BZ1000" s="297"/>
      <c r="CA1000" s="284"/>
      <c r="CB1000" s="298"/>
      <c r="CC1000" s="297"/>
      <c r="CD1000" s="284"/>
      <c r="CE1000" s="352"/>
      <c r="CF1000" s="298"/>
      <c r="CG1000" s="297"/>
      <c r="CH1000" s="284"/>
      <c r="CI1000" s="352"/>
      <c r="CJ1000" s="298"/>
      <c r="CK1000" s="297"/>
      <c r="CL1000" s="284"/>
      <c r="CM1000" s="352"/>
      <c r="CN1000" s="298"/>
      <c r="CO1000" s="297"/>
      <c r="CP1000" s="284"/>
      <c r="CQ1000" s="352"/>
      <c r="CR1000" s="298"/>
      <c r="CS1000" s="297"/>
      <c r="CT1000" s="284"/>
      <c r="CU1000" s="352"/>
      <c r="CV1000" s="352"/>
      <c r="CW1000" s="298"/>
      <c r="CX1000" s="297"/>
      <c r="CY1000" s="284"/>
      <c r="CZ1000" s="352"/>
      <c r="DA1000" s="352"/>
      <c r="DB1000" s="298"/>
      <c r="DC1000" s="297"/>
      <c r="DD1000" s="284"/>
      <c r="DE1000" s="352"/>
      <c r="DF1000" s="352"/>
      <c r="DG1000" s="298"/>
      <c r="DH1000" s="297">
        <v>0</v>
      </c>
      <c r="DI1000" s="289">
        <v>0</v>
      </c>
      <c r="DJ1000" s="163">
        <v>3</v>
      </c>
      <c r="DK1000" s="163">
        <v>3</v>
      </c>
      <c r="DL1000" s="163">
        <v>0</v>
      </c>
      <c r="DM1000" s="163">
        <v>0</v>
      </c>
      <c r="DN1000" s="163">
        <v>1</v>
      </c>
      <c r="DO1000" s="163">
        <v>0</v>
      </c>
      <c r="DP1000" s="165">
        <v>12.2</v>
      </c>
      <c r="DQ1000" s="165">
        <v>12.199999809265099</v>
      </c>
      <c r="DR1000" s="165"/>
      <c r="DS1000" s="163">
        <v>56</v>
      </c>
      <c r="DT1000" s="163">
        <v>14</v>
      </c>
      <c r="DU1000" s="163">
        <v>7</v>
      </c>
      <c r="DV1000" s="163">
        <v>7</v>
      </c>
      <c r="DW1000" s="163">
        <v>1</v>
      </c>
      <c r="DX1000" s="163">
        <v>4</v>
      </c>
      <c r="DY1000" s="163">
        <v>0</v>
      </c>
      <c r="DZ1000" s="163">
        <v>1</v>
      </c>
      <c r="EA1000" s="163">
        <v>1</v>
      </c>
      <c r="EB1000" s="163">
        <v>0</v>
      </c>
      <c r="EC1000" s="163">
        <v>10</v>
      </c>
      <c r="ED1000" s="165">
        <v>7.10526351453196</v>
      </c>
      <c r="EE1000" s="165">
        <v>2.8421054058127799</v>
      </c>
      <c r="EF1000" s="165">
        <v>0.71052635145319598</v>
      </c>
      <c r="EG1000" s="165">
        <v>9.9473689203447506</v>
      </c>
      <c r="EH1000" s="166">
        <v>1.42105270290639</v>
      </c>
      <c r="EI1000" s="165">
        <v>113.518719343149</v>
      </c>
      <c r="EJ1000" s="164">
        <v>0.27450980392156799</v>
      </c>
      <c r="EK1000" s="164">
        <v>0.32500000000000001</v>
      </c>
      <c r="EL1000" s="283">
        <v>0.43902438999999999</v>
      </c>
      <c r="EM1000" s="283">
        <v>0.19512195099999999</v>
      </c>
      <c r="EN1000" s="283">
        <v>0.36585365800000003</v>
      </c>
      <c r="EO1000" s="283">
        <v>4.8780490000000003E-2</v>
      </c>
      <c r="EP1000" s="283">
        <v>0.34146341000000002</v>
      </c>
      <c r="EQ1000" s="283">
        <v>0.11353712000000001</v>
      </c>
      <c r="ER1000" s="165">
        <v>-1.8820506977142801E-2</v>
      </c>
      <c r="ES1000" s="166">
        <v>4.97368446017237</v>
      </c>
      <c r="ET1000" s="166">
        <v>3.86</v>
      </c>
      <c r="EU1000" s="166">
        <v>3.7982676120345902</v>
      </c>
      <c r="EV1000" s="166">
        <v>4.5626027164792502</v>
      </c>
      <c r="EW1000" s="166">
        <v>4.5336597669127201</v>
      </c>
      <c r="EX1000" s="289">
        <v>0.186969354748725</v>
      </c>
    </row>
    <row r="1001" spans="1:272" ht="13" customHeight="1">
      <c r="A1001" s="160" t="s">
        <v>19</v>
      </c>
      <c r="C1001" s="160">
        <v>31843</v>
      </c>
      <c r="D1001" s="160">
        <v>677958</v>
      </c>
      <c r="E1001" s="160" t="s">
        <v>14</v>
      </c>
      <c r="G1001" s="175"/>
      <c r="H1001" s="162" t="s">
        <v>4060</v>
      </c>
      <c r="I1001" s="162" t="s">
        <v>4059</v>
      </c>
      <c r="J1001" s="160">
        <v>24</v>
      </c>
      <c r="K1001" s="161">
        <v>1</v>
      </c>
      <c r="Z1001" s="163"/>
      <c r="AS1001" s="283"/>
      <c r="AT1001" s="283"/>
      <c r="AU1001" s="283"/>
      <c r="AV1001" s="283"/>
      <c r="AW1001" s="283"/>
      <c r="AX1001" s="283"/>
      <c r="AY1001" s="363"/>
      <c r="AZ1001" s="283"/>
      <c r="BA1001" s="283"/>
      <c r="BB1001" s="283"/>
      <c r="BC1001" s="283"/>
      <c r="BD1001" s="164"/>
      <c r="BE1001" s="164"/>
      <c r="BF1001" s="164"/>
      <c r="BG1001" s="164"/>
      <c r="BH1001" s="164"/>
      <c r="BI1001" s="164"/>
      <c r="BJ1001" s="165"/>
      <c r="BK1001" s="164"/>
      <c r="BL1001" s="165"/>
      <c r="BM1001" s="165"/>
      <c r="BN1001" s="165"/>
      <c r="BO1001" s="165"/>
      <c r="BP1001" s="165"/>
      <c r="BQ1001" s="165"/>
      <c r="BR1001" s="165"/>
      <c r="BS1001" s="289"/>
      <c r="BT1001" s="297">
        <v>3</v>
      </c>
      <c r="BU1001" s="284">
        <v>11.2</v>
      </c>
      <c r="BV1001" s="298">
        <v>0</v>
      </c>
      <c r="BW1001" s="297"/>
      <c r="BX1001" s="297"/>
      <c r="BY1001" s="297"/>
      <c r="BZ1001" s="297"/>
      <c r="CA1001" s="284"/>
      <c r="CB1001" s="298"/>
      <c r="CC1001" s="297"/>
      <c r="CD1001" s="284"/>
      <c r="CE1001" s="352"/>
      <c r="CF1001" s="298"/>
      <c r="CG1001" s="297"/>
      <c r="CH1001" s="284"/>
      <c r="CI1001" s="352"/>
      <c r="CJ1001" s="298"/>
      <c r="CK1001" s="297"/>
      <c r="CL1001" s="284"/>
      <c r="CM1001" s="352"/>
      <c r="CN1001" s="298"/>
      <c r="CO1001" s="297"/>
      <c r="CP1001" s="284"/>
      <c r="CQ1001" s="352"/>
      <c r="CR1001" s="298"/>
      <c r="CS1001" s="297"/>
      <c r="CT1001" s="284"/>
      <c r="CU1001" s="352"/>
      <c r="CV1001" s="352"/>
      <c r="CW1001" s="298"/>
      <c r="CX1001" s="297"/>
      <c r="CY1001" s="284"/>
      <c r="CZ1001" s="352"/>
      <c r="DA1001" s="352"/>
      <c r="DB1001" s="298"/>
      <c r="DC1001" s="297"/>
      <c r="DD1001" s="284"/>
      <c r="DE1001" s="352"/>
      <c r="DF1001" s="352"/>
      <c r="DG1001" s="298"/>
      <c r="DH1001" s="183">
        <v>0</v>
      </c>
      <c r="DI1001" s="289">
        <v>0</v>
      </c>
      <c r="DJ1001" s="163">
        <v>3</v>
      </c>
      <c r="DK1001" s="163">
        <v>3</v>
      </c>
      <c r="DL1001" s="163">
        <v>0</v>
      </c>
      <c r="DM1001" s="163">
        <v>0</v>
      </c>
      <c r="DN1001" s="163">
        <v>2</v>
      </c>
      <c r="DO1001" s="163">
        <v>0</v>
      </c>
      <c r="DP1001" s="165">
        <v>11.2</v>
      </c>
      <c r="DQ1001" s="165">
        <v>11.199999809265099</v>
      </c>
      <c r="DR1001" s="165"/>
      <c r="DS1001" s="163">
        <v>55</v>
      </c>
      <c r="DT1001" s="163">
        <v>12</v>
      </c>
      <c r="DU1001" s="163">
        <v>6</v>
      </c>
      <c r="DV1001" s="163">
        <v>5</v>
      </c>
      <c r="DW1001" s="163">
        <v>1</v>
      </c>
      <c r="DX1001" s="163">
        <v>6</v>
      </c>
      <c r="DY1001" s="163">
        <v>0</v>
      </c>
      <c r="DZ1001" s="163">
        <v>1</v>
      </c>
      <c r="EA1001" s="163">
        <v>1</v>
      </c>
      <c r="EB1001" s="163">
        <v>0</v>
      </c>
      <c r="EC1001" s="163">
        <v>14</v>
      </c>
      <c r="ED1001" s="165">
        <v>10.800000588553299</v>
      </c>
      <c r="EE1001" s="165">
        <v>4.6285716808085597</v>
      </c>
      <c r="EF1001" s="165">
        <v>0.77142861346809399</v>
      </c>
      <c r="EG1001" s="165">
        <v>9.2571433616171301</v>
      </c>
      <c r="EH1001" s="166">
        <v>1.54285722693618</v>
      </c>
      <c r="EI1001" s="165">
        <v>123.24889581710001</v>
      </c>
      <c r="EJ1001" s="164">
        <v>0.25</v>
      </c>
      <c r="EK1001" s="164">
        <v>0.33333333333333298</v>
      </c>
      <c r="EL1001" s="283">
        <v>0.515151515</v>
      </c>
      <c r="EM1001" s="283">
        <v>0.181818181</v>
      </c>
      <c r="EN1001" s="283">
        <v>0.303030303</v>
      </c>
      <c r="EO1001" s="283">
        <v>2.9411759999999999E-2</v>
      </c>
      <c r="EP1001" s="283">
        <v>0.47058823999999999</v>
      </c>
      <c r="EQ1001" s="283">
        <v>0.13302752000000001</v>
      </c>
      <c r="ER1001" s="165">
        <v>9.3126139862914403E-2</v>
      </c>
      <c r="ES1001" s="166">
        <v>3.8571430673404699</v>
      </c>
      <c r="ET1001" s="166">
        <v>3.22</v>
      </c>
      <c r="EU1001" s="166">
        <v>3.6809743752771502</v>
      </c>
      <c r="EV1001" s="166">
        <v>3.86277881396648</v>
      </c>
      <c r="EW1001" s="166">
        <v>4.0198907583995203</v>
      </c>
      <c r="EX1001" s="289">
        <v>0.18269746005535101</v>
      </c>
    </row>
    <row r="1002" spans="1:272" ht="13" customHeight="1">
      <c r="A1002" s="160" t="s">
        <v>19</v>
      </c>
      <c r="C1002" s="160">
        <v>33294</v>
      </c>
      <c r="D1002" s="160">
        <v>678020</v>
      </c>
      <c r="E1002" s="160" t="s">
        <v>246</v>
      </c>
      <c r="G1002" s="175"/>
      <c r="H1002" s="162" t="s">
        <v>4061</v>
      </c>
      <c r="I1002" s="162" t="s">
        <v>602</v>
      </c>
      <c r="J1002" s="160">
        <v>24</v>
      </c>
      <c r="K1002" s="161">
        <v>1</v>
      </c>
      <c r="Z1002" s="163"/>
      <c r="AS1002" s="283"/>
      <c r="AT1002" s="283"/>
      <c r="AU1002" s="283"/>
      <c r="AV1002" s="283"/>
      <c r="AW1002" s="283"/>
      <c r="AX1002" s="283"/>
      <c r="AY1002" s="363"/>
      <c r="AZ1002" s="283"/>
      <c r="BA1002" s="283"/>
      <c r="BB1002" s="283"/>
      <c r="BC1002" s="283"/>
      <c r="BD1002" s="164"/>
      <c r="BE1002" s="164"/>
      <c r="BF1002" s="164"/>
      <c r="BG1002" s="164"/>
      <c r="BH1002" s="164"/>
      <c r="BI1002" s="164"/>
      <c r="BJ1002" s="165"/>
      <c r="BK1002" s="164"/>
      <c r="BL1002" s="165"/>
      <c r="BM1002" s="165"/>
      <c r="BN1002" s="165"/>
      <c r="BO1002" s="165"/>
      <c r="BP1002" s="165"/>
      <c r="BQ1002" s="165"/>
      <c r="BR1002" s="165"/>
      <c r="BS1002" s="289"/>
      <c r="BT1002" s="297">
        <v>11</v>
      </c>
      <c r="BU1002" s="284">
        <v>10.199999999999999</v>
      </c>
      <c r="BV1002" s="298">
        <v>0</v>
      </c>
      <c r="BW1002" s="297"/>
      <c r="BX1002" s="297"/>
      <c r="BY1002" s="297"/>
      <c r="BZ1002" s="297"/>
      <c r="CA1002" s="284"/>
      <c r="CB1002" s="298"/>
      <c r="CC1002" s="297"/>
      <c r="CD1002" s="284"/>
      <c r="CE1002" s="352"/>
      <c r="CF1002" s="298"/>
      <c r="CG1002" s="297"/>
      <c r="CH1002" s="284"/>
      <c r="CI1002" s="352"/>
      <c r="CJ1002" s="298"/>
      <c r="CK1002" s="297"/>
      <c r="CL1002" s="284"/>
      <c r="CM1002" s="352"/>
      <c r="CN1002" s="298"/>
      <c r="CO1002" s="297"/>
      <c r="CP1002" s="284"/>
      <c r="CQ1002" s="352"/>
      <c r="CR1002" s="298"/>
      <c r="CS1002" s="297"/>
      <c r="CT1002" s="284"/>
      <c r="CU1002" s="352"/>
      <c r="CV1002" s="352"/>
      <c r="CW1002" s="298"/>
      <c r="CX1002" s="297"/>
      <c r="CY1002" s="284"/>
      <c r="CZ1002" s="352"/>
      <c r="DA1002" s="352"/>
      <c r="DB1002" s="298"/>
      <c r="DC1002" s="297"/>
      <c r="DD1002" s="284"/>
      <c r="DE1002" s="352"/>
      <c r="DF1002" s="352"/>
      <c r="DG1002" s="298"/>
      <c r="DH1002" s="183">
        <v>0</v>
      </c>
      <c r="DI1002" s="289">
        <v>0</v>
      </c>
      <c r="DJ1002" s="163">
        <v>12</v>
      </c>
      <c r="DK1002" s="163">
        <v>0</v>
      </c>
      <c r="DL1002" s="163">
        <v>0</v>
      </c>
      <c r="DM1002" s="163">
        <v>2</v>
      </c>
      <c r="DN1002" s="163">
        <v>1</v>
      </c>
      <c r="DO1002" s="163">
        <v>2</v>
      </c>
      <c r="DP1002" s="165">
        <v>12.1</v>
      </c>
      <c r="DQ1002" s="165"/>
      <c r="DR1002" s="165">
        <v>12.1000003814697</v>
      </c>
      <c r="DS1002" s="163">
        <v>46</v>
      </c>
      <c r="DT1002" s="163">
        <v>8</v>
      </c>
      <c r="DU1002" s="163">
        <v>3</v>
      </c>
      <c r="DV1002" s="163">
        <v>2</v>
      </c>
      <c r="DW1002" s="163">
        <v>2</v>
      </c>
      <c r="DX1002" s="163">
        <v>2</v>
      </c>
      <c r="DY1002" s="163">
        <v>0</v>
      </c>
      <c r="DZ1002" s="163">
        <v>1</v>
      </c>
      <c r="EA1002" s="163">
        <v>0</v>
      </c>
      <c r="EB1002" s="163">
        <v>1</v>
      </c>
      <c r="EC1002" s="163">
        <v>13</v>
      </c>
      <c r="ED1002" s="165">
        <v>9.4864874645426394</v>
      </c>
      <c r="EE1002" s="165">
        <v>1.45945960992963</v>
      </c>
      <c r="EF1002" s="165">
        <v>1.45945960992963</v>
      </c>
      <c r="EG1002" s="165">
        <v>5.8378384397185403</v>
      </c>
      <c r="EH1002" s="166">
        <v>0.81081089440535403</v>
      </c>
      <c r="EI1002" s="165">
        <v>62.957053841235002</v>
      </c>
      <c r="EJ1002" s="164">
        <v>0.186046511627906</v>
      </c>
      <c r="EK1002" s="164">
        <v>0.214285714285714</v>
      </c>
      <c r="EL1002" s="283">
        <v>0.46666666600000001</v>
      </c>
      <c r="EM1002" s="283">
        <v>6.6666665999999999E-2</v>
      </c>
      <c r="EN1002" s="283">
        <v>0.46666666600000001</v>
      </c>
      <c r="EO1002" s="283">
        <v>6.6666669999999997E-2</v>
      </c>
      <c r="EP1002" s="283">
        <v>0.46666667000000001</v>
      </c>
      <c r="EQ1002" s="283">
        <v>0.13407821</v>
      </c>
      <c r="ER1002" s="165">
        <v>-0.38650396802625198</v>
      </c>
      <c r="ES1002" s="166">
        <v>1.45945960992963</v>
      </c>
      <c r="ET1002" s="166">
        <v>2.62</v>
      </c>
      <c r="EU1002" s="166">
        <v>3.8964184379299001</v>
      </c>
      <c r="EV1002" s="166">
        <v>3.5047539924225002</v>
      </c>
      <c r="EW1002" s="166">
        <v>2.7540800629022799</v>
      </c>
      <c r="EX1002" s="289">
        <v>0.181969404220581</v>
      </c>
    </row>
    <row r="1003" spans="1:272" ht="13" customHeight="1">
      <c r="A1003" s="160" t="s">
        <v>19</v>
      </c>
      <c r="B1003" s="160">
        <v>12205</v>
      </c>
      <c r="C1003" s="160">
        <v>25379</v>
      </c>
      <c r="D1003" s="160">
        <v>669674</v>
      </c>
      <c r="E1003" s="160" t="s">
        <v>2170</v>
      </c>
      <c r="G1003" s="175"/>
      <c r="H1003" s="162" t="s">
        <v>1002</v>
      </c>
      <c r="I1003" s="162" t="s">
        <v>72</v>
      </c>
      <c r="J1003" s="161">
        <v>28</v>
      </c>
      <c r="K1003" s="161">
        <v>1</v>
      </c>
      <c r="M1003" s="184" t="s">
        <v>46</v>
      </c>
      <c r="Z1003" s="163"/>
      <c r="AS1003" s="283"/>
      <c r="AT1003" s="283"/>
      <c r="AU1003" s="283"/>
      <c r="AV1003" s="283"/>
      <c r="AW1003" s="283"/>
      <c r="AX1003" s="283"/>
      <c r="AY1003" s="363"/>
      <c r="AZ1003" s="283"/>
      <c r="BA1003" s="283"/>
      <c r="BB1003" s="283"/>
      <c r="BC1003" s="283"/>
      <c r="BD1003" s="164"/>
      <c r="BE1003" s="164"/>
      <c r="BF1003" s="164"/>
      <c r="BG1003" s="164"/>
      <c r="BH1003" s="164"/>
      <c r="BI1003" s="164"/>
      <c r="BJ1003" s="165"/>
      <c r="BK1003" s="164"/>
      <c r="BL1003" s="165"/>
      <c r="BM1003" s="165"/>
      <c r="BN1003" s="165"/>
      <c r="BO1003" s="165"/>
      <c r="BP1003" s="165"/>
      <c r="BQ1003" s="165"/>
      <c r="BR1003" s="165"/>
      <c r="BS1003" s="289"/>
      <c r="BT1003" s="297">
        <v>43</v>
      </c>
      <c r="BU1003" s="284">
        <v>42.2</v>
      </c>
      <c r="BV1003" s="298">
        <v>0</v>
      </c>
      <c r="BW1003" s="297"/>
      <c r="BX1003" s="297"/>
      <c r="BY1003" s="297"/>
      <c r="BZ1003" s="297"/>
      <c r="CA1003" s="284"/>
      <c r="CB1003" s="298"/>
      <c r="CC1003" s="297"/>
      <c r="CD1003" s="284"/>
      <c r="CE1003" s="352"/>
      <c r="CF1003" s="298"/>
      <c r="CG1003" s="297"/>
      <c r="CH1003" s="284"/>
      <c r="CI1003" s="352"/>
      <c r="CJ1003" s="298"/>
      <c r="CK1003" s="297"/>
      <c r="CL1003" s="284"/>
      <c r="CM1003" s="352"/>
      <c r="CN1003" s="298"/>
      <c r="CO1003" s="297"/>
      <c r="CP1003" s="284"/>
      <c r="CQ1003" s="352"/>
      <c r="CR1003" s="298"/>
      <c r="CS1003" s="297"/>
      <c r="CT1003" s="284"/>
      <c r="CU1003" s="352"/>
      <c r="CV1003" s="352"/>
      <c r="CW1003" s="298"/>
      <c r="CX1003" s="297"/>
      <c r="CY1003" s="284"/>
      <c r="CZ1003" s="352"/>
      <c r="DA1003" s="352"/>
      <c r="DB1003" s="298"/>
      <c r="DC1003" s="297"/>
      <c r="DD1003" s="284"/>
      <c r="DE1003" s="352"/>
      <c r="DF1003" s="352"/>
      <c r="DG1003" s="298"/>
      <c r="DH1003" s="297">
        <v>0</v>
      </c>
      <c r="DI1003" s="289">
        <v>0</v>
      </c>
      <c r="DJ1003" s="163">
        <v>43</v>
      </c>
      <c r="DK1003" s="163">
        <v>0</v>
      </c>
      <c r="DL1003" s="163">
        <v>0</v>
      </c>
      <c r="DM1003" s="163">
        <v>3</v>
      </c>
      <c r="DN1003" s="163">
        <v>3</v>
      </c>
      <c r="DO1003" s="163">
        <v>1</v>
      </c>
      <c r="DP1003" s="165">
        <v>42.2</v>
      </c>
      <c r="DQ1003" s="165"/>
      <c r="DR1003" s="165">
        <v>42.200000762939403</v>
      </c>
      <c r="DS1003" s="163">
        <v>176</v>
      </c>
      <c r="DT1003" s="163">
        <v>34</v>
      </c>
      <c r="DU1003" s="163">
        <v>17</v>
      </c>
      <c r="DV1003" s="163">
        <v>15</v>
      </c>
      <c r="DW1003" s="163">
        <v>5</v>
      </c>
      <c r="DX1003" s="163">
        <v>17</v>
      </c>
      <c r="DY1003" s="163">
        <v>1</v>
      </c>
      <c r="DZ1003" s="163">
        <v>1</v>
      </c>
      <c r="EA1003" s="163">
        <v>3</v>
      </c>
      <c r="EB1003" s="163">
        <v>1</v>
      </c>
      <c r="EC1003" s="163">
        <v>44</v>
      </c>
      <c r="ED1003" s="165">
        <v>9.2812522128229595</v>
      </c>
      <c r="EE1003" s="165">
        <v>3.5859383549543198</v>
      </c>
      <c r="EF1003" s="165">
        <v>1.05468775145715</v>
      </c>
      <c r="EG1003" s="165">
        <v>7.1718767099086502</v>
      </c>
      <c r="EH1003" s="166">
        <v>1.19531278498477</v>
      </c>
      <c r="EI1003" s="165">
        <v>95.485815753663104</v>
      </c>
      <c r="EJ1003" s="164">
        <v>0.215189873417721</v>
      </c>
      <c r="EK1003" s="164">
        <v>0.26605504587155898</v>
      </c>
      <c r="EL1003" s="283">
        <v>0.42857142799999998</v>
      </c>
      <c r="EM1003" s="283">
        <v>0.16071428500000001</v>
      </c>
      <c r="EN1003" s="283">
        <v>0.41071428500000001</v>
      </c>
      <c r="EO1003" s="283">
        <v>7.8947370000000003E-2</v>
      </c>
      <c r="EP1003" s="283">
        <v>0.3245614</v>
      </c>
      <c r="EQ1003" s="283">
        <v>0.11931818</v>
      </c>
      <c r="ER1003" s="165">
        <v>-0.62015951647198397</v>
      </c>
      <c r="ES1003" s="166">
        <v>3.16406325437146</v>
      </c>
      <c r="ET1003" s="166">
        <v>3.99</v>
      </c>
      <c r="EU1003" s="166">
        <v>3.8932513061911198</v>
      </c>
      <c r="EV1003" s="166">
        <v>4.0000522147315296</v>
      </c>
      <c r="EW1003" s="166">
        <v>3.69360204608732</v>
      </c>
      <c r="EX1003" s="289">
        <v>0.180294409394264</v>
      </c>
      <c r="FE1003" s="167"/>
      <c r="FF1003" s="167"/>
      <c r="FG1003" s="167"/>
      <c r="FH1003" s="167"/>
      <c r="FI1003" s="167"/>
      <c r="FJ1003" s="167"/>
      <c r="FK1003" s="167"/>
      <c r="FL1003" s="167"/>
      <c r="FM1003" s="167"/>
      <c r="FN1003" s="167"/>
      <c r="FO1003" s="167"/>
      <c r="FP1003" s="167"/>
      <c r="FQ1003" s="167"/>
      <c r="FR1003" s="167"/>
      <c r="FS1003" s="167"/>
      <c r="FT1003" s="167"/>
      <c r="FU1003" s="167"/>
      <c r="FV1003" s="167"/>
      <c r="FW1003" s="167"/>
      <c r="FX1003" s="167"/>
      <c r="FY1003" s="167"/>
      <c r="FZ1003" s="167"/>
      <c r="GA1003" s="167"/>
      <c r="GB1003" s="167"/>
      <c r="GC1003" s="167"/>
      <c r="GD1003" s="167"/>
      <c r="GE1003" s="167"/>
      <c r="GF1003" s="167"/>
      <c r="GG1003" s="167"/>
      <c r="GH1003" s="167"/>
      <c r="GI1003" s="167"/>
      <c r="GJ1003" s="167"/>
      <c r="GK1003" s="167"/>
      <c r="GL1003" s="167"/>
      <c r="GM1003" s="167"/>
      <c r="GN1003" s="167"/>
      <c r="GO1003" s="167"/>
      <c r="GP1003" s="167"/>
      <c r="GQ1003" s="167"/>
      <c r="GR1003" s="167"/>
      <c r="GS1003" s="167"/>
      <c r="GT1003" s="167"/>
      <c r="GU1003" s="167"/>
      <c r="GV1003" s="167"/>
      <c r="GW1003" s="167"/>
      <c r="GX1003" s="167"/>
      <c r="GY1003" s="167"/>
      <c r="GZ1003" s="167"/>
      <c r="HA1003" s="167"/>
      <c r="HB1003" s="167"/>
      <c r="HC1003" s="167"/>
      <c r="HD1003" s="167"/>
      <c r="HE1003" s="167"/>
      <c r="HF1003" s="167"/>
      <c r="HG1003" s="167"/>
      <c r="HH1003" s="167"/>
      <c r="HI1003" s="167"/>
      <c r="HJ1003" s="167"/>
      <c r="HK1003" s="167"/>
      <c r="HL1003" s="167"/>
      <c r="HM1003" s="167"/>
      <c r="HN1003" s="167"/>
      <c r="HO1003" s="167"/>
      <c r="HP1003" s="167"/>
      <c r="HQ1003" s="167"/>
      <c r="HR1003" s="167"/>
      <c r="HS1003" s="167"/>
      <c r="HT1003" s="167"/>
      <c r="HU1003" s="167"/>
      <c r="HV1003" s="167"/>
      <c r="HW1003" s="167"/>
      <c r="HX1003" s="167"/>
      <c r="HY1003" s="167"/>
      <c r="HZ1003" s="167"/>
      <c r="IA1003" s="167"/>
      <c r="IB1003" s="167"/>
      <c r="IC1003" s="167"/>
      <c r="ID1003" s="167"/>
      <c r="IE1003" s="167"/>
      <c r="IF1003" s="167"/>
      <c r="IG1003" s="167"/>
      <c r="IH1003" s="167"/>
      <c r="II1003" s="167"/>
      <c r="IJ1003" s="167"/>
      <c r="IK1003" s="167"/>
      <c r="IL1003" s="167"/>
      <c r="IM1003" s="167"/>
      <c r="IN1003" s="167"/>
      <c r="IO1003" s="167"/>
      <c r="IP1003" s="167"/>
      <c r="IQ1003" s="167"/>
      <c r="IR1003" s="167"/>
      <c r="IS1003" s="167"/>
      <c r="IT1003" s="167"/>
      <c r="IU1003" s="167"/>
      <c r="IV1003" s="167"/>
      <c r="IW1003" s="167"/>
      <c r="IX1003" s="167"/>
      <c r="IY1003" s="167"/>
      <c r="IZ1003" s="167"/>
      <c r="JA1003" s="167"/>
      <c r="JB1003" s="167"/>
      <c r="JC1003" s="167"/>
      <c r="JD1003" s="167"/>
      <c r="JE1003" s="167"/>
      <c r="JF1003" s="167"/>
      <c r="JG1003" s="167"/>
      <c r="JH1003" s="167"/>
      <c r="JI1003" s="167"/>
      <c r="JJ1003" s="167"/>
      <c r="JK1003" s="167"/>
      <c r="JL1003" s="167"/>
    </row>
    <row r="1004" spans="1:272" ht="13" customHeight="1">
      <c r="A1004" s="160" t="s">
        <v>19</v>
      </c>
      <c r="C1004" s="160">
        <v>23135</v>
      </c>
      <c r="D1004" s="160">
        <v>674285</v>
      </c>
      <c r="E1004" s="160" t="s">
        <v>3331</v>
      </c>
      <c r="G1004" s="175"/>
      <c r="H1004" s="162" t="s">
        <v>3429</v>
      </c>
      <c r="I1004" s="162" t="s">
        <v>296</v>
      </c>
      <c r="J1004" s="160">
        <v>26</v>
      </c>
      <c r="K1004" s="161">
        <v>1</v>
      </c>
      <c r="Z1004" s="163"/>
      <c r="AS1004" s="283"/>
      <c r="AT1004" s="283"/>
      <c r="AU1004" s="283"/>
      <c r="AV1004" s="283"/>
      <c r="AW1004" s="283"/>
      <c r="AX1004" s="283"/>
      <c r="AY1004" s="363"/>
      <c r="AZ1004" s="283"/>
      <c r="BA1004" s="283"/>
      <c r="BB1004" s="283"/>
      <c r="BC1004" s="283"/>
      <c r="BD1004" s="164"/>
      <c r="BE1004" s="164"/>
      <c r="BF1004" s="164"/>
      <c r="BG1004" s="164"/>
      <c r="BH1004" s="164"/>
      <c r="BI1004" s="164"/>
      <c r="BJ1004" s="165"/>
      <c r="BK1004" s="164"/>
      <c r="BL1004" s="165"/>
      <c r="BM1004" s="165"/>
      <c r="BN1004" s="165"/>
      <c r="BO1004" s="165"/>
      <c r="BP1004" s="165"/>
      <c r="BQ1004" s="165"/>
      <c r="BR1004" s="165"/>
      <c r="BS1004" s="289"/>
      <c r="BT1004" s="297">
        <v>26</v>
      </c>
      <c r="BU1004" s="284">
        <v>29.1</v>
      </c>
      <c r="BV1004" s="298">
        <v>0</v>
      </c>
      <c r="BW1004" s="297"/>
      <c r="BX1004" s="297"/>
      <c r="BY1004" s="297"/>
      <c r="BZ1004" s="297"/>
      <c r="CA1004" s="284"/>
      <c r="CB1004" s="298"/>
      <c r="CC1004" s="297"/>
      <c r="CD1004" s="284"/>
      <c r="CE1004" s="352"/>
      <c r="CF1004" s="298"/>
      <c r="CG1004" s="297"/>
      <c r="CH1004" s="284"/>
      <c r="CI1004" s="352"/>
      <c r="CJ1004" s="298"/>
      <c r="CK1004" s="297"/>
      <c r="CL1004" s="284"/>
      <c r="CM1004" s="352"/>
      <c r="CN1004" s="298"/>
      <c r="CO1004" s="297"/>
      <c r="CP1004" s="284"/>
      <c r="CQ1004" s="352"/>
      <c r="CR1004" s="298"/>
      <c r="CS1004" s="297"/>
      <c r="CT1004" s="284"/>
      <c r="CU1004" s="352"/>
      <c r="CV1004" s="352"/>
      <c r="CW1004" s="298"/>
      <c r="CX1004" s="297"/>
      <c r="CY1004" s="284"/>
      <c r="CZ1004" s="352"/>
      <c r="DA1004" s="352"/>
      <c r="DB1004" s="298"/>
      <c r="DC1004" s="297"/>
      <c r="DD1004" s="284"/>
      <c r="DE1004" s="352"/>
      <c r="DF1004" s="352"/>
      <c r="DG1004" s="298"/>
      <c r="DH1004" s="297">
        <v>0</v>
      </c>
      <c r="DI1004" s="289">
        <v>0</v>
      </c>
      <c r="DJ1004" s="163">
        <v>26</v>
      </c>
      <c r="DK1004" s="163">
        <v>0</v>
      </c>
      <c r="DL1004" s="163">
        <v>0</v>
      </c>
      <c r="DM1004" s="163">
        <v>0</v>
      </c>
      <c r="DN1004" s="163">
        <v>1</v>
      </c>
      <c r="DO1004" s="163">
        <v>0</v>
      </c>
      <c r="DP1004" s="165">
        <v>29.1</v>
      </c>
      <c r="DQ1004" s="165"/>
      <c r="DR1004" s="165">
        <v>29.100000381469702</v>
      </c>
      <c r="DS1004" s="163">
        <v>133</v>
      </c>
      <c r="DT1004" s="163">
        <v>34</v>
      </c>
      <c r="DU1004" s="163">
        <v>11</v>
      </c>
      <c r="DV1004" s="163">
        <v>9</v>
      </c>
      <c r="DW1004" s="163">
        <v>2</v>
      </c>
      <c r="DX1004" s="163">
        <v>14</v>
      </c>
      <c r="DY1004" s="163">
        <v>0</v>
      </c>
      <c r="DZ1004" s="163">
        <v>1</v>
      </c>
      <c r="EA1004" s="163">
        <v>1</v>
      </c>
      <c r="EB1004" s="163">
        <v>0</v>
      </c>
      <c r="EC1004" s="163">
        <v>27</v>
      </c>
      <c r="ED1004" s="165">
        <v>8.2840928841725603</v>
      </c>
      <c r="EE1004" s="165">
        <v>4.29545556957095</v>
      </c>
      <c r="EF1004" s="165">
        <v>0.613636509938708</v>
      </c>
      <c r="EG1004" s="165">
        <v>10.431820668958</v>
      </c>
      <c r="EH1004" s="166">
        <v>1.63636402650322</v>
      </c>
      <c r="EI1004" s="165">
        <v>127.05879858210101</v>
      </c>
      <c r="EJ1004" s="164">
        <v>0.28813559322033899</v>
      </c>
      <c r="EK1004" s="164">
        <v>0.35955056179775202</v>
      </c>
      <c r="EL1004" s="283">
        <v>0.56043955999999995</v>
      </c>
      <c r="EM1004" s="283">
        <v>0.20879120800000001</v>
      </c>
      <c r="EN1004" s="283">
        <v>0.23076922999999999</v>
      </c>
      <c r="EO1004" s="283">
        <v>4.3956040000000002E-2</v>
      </c>
      <c r="EP1004" s="283">
        <v>0.42857142999999998</v>
      </c>
      <c r="EQ1004" s="283">
        <v>9.859155E-2</v>
      </c>
      <c r="ER1004" s="165">
        <v>0.14218992488618901</v>
      </c>
      <c r="ES1004" s="166">
        <v>2.7613642947241801</v>
      </c>
      <c r="ET1004" s="166">
        <v>4.74</v>
      </c>
      <c r="EU1004" s="166">
        <v>3.7462342256849701</v>
      </c>
      <c r="EV1004" s="166">
        <v>3.94240047149398</v>
      </c>
      <c r="EW1004" s="166">
        <v>3.9410179598413699</v>
      </c>
      <c r="EX1004" s="289">
        <v>0.17650405876338399</v>
      </c>
    </row>
    <row r="1005" spans="1:272" ht="13" customHeight="1">
      <c r="A1005" s="160" t="s">
        <v>19</v>
      </c>
      <c r="C1005" s="160">
        <v>17897</v>
      </c>
      <c r="D1005" s="160">
        <v>664076</v>
      </c>
      <c r="E1005" s="160" t="s">
        <v>2178</v>
      </c>
      <c r="G1005" s="175"/>
      <c r="H1005" s="162" t="s">
        <v>1662</v>
      </c>
      <c r="I1005" s="162" t="s">
        <v>307</v>
      </c>
      <c r="J1005" s="161">
        <v>30</v>
      </c>
      <c r="K1005" s="161">
        <v>1</v>
      </c>
      <c r="M1005" s="184" t="s">
        <v>46</v>
      </c>
      <c r="Z1005" s="163"/>
      <c r="AS1005" s="283"/>
      <c r="AT1005" s="283"/>
      <c r="AU1005" s="283"/>
      <c r="AV1005" s="283"/>
      <c r="AW1005" s="283"/>
      <c r="AX1005" s="283"/>
      <c r="AY1005" s="363"/>
      <c r="AZ1005" s="283"/>
      <c r="BA1005" s="283"/>
      <c r="BB1005" s="283"/>
      <c r="BC1005" s="283"/>
      <c r="BD1005" s="164"/>
      <c r="BE1005" s="164"/>
      <c r="BF1005" s="164"/>
      <c r="BG1005" s="164"/>
      <c r="BH1005" s="164"/>
      <c r="BI1005" s="164"/>
      <c r="BJ1005" s="165"/>
      <c r="BK1005" s="164"/>
      <c r="BL1005" s="165"/>
      <c r="BM1005" s="165"/>
      <c r="BN1005" s="165"/>
      <c r="BO1005" s="165"/>
      <c r="BP1005" s="165"/>
      <c r="BQ1005" s="165"/>
      <c r="BR1005" s="165"/>
      <c r="BS1005" s="289"/>
      <c r="BT1005" s="297">
        <v>68</v>
      </c>
      <c r="BU1005" s="284">
        <v>60</v>
      </c>
      <c r="BV1005" s="298">
        <v>-4</v>
      </c>
      <c r="BW1005" s="297"/>
      <c r="BX1005" s="297"/>
      <c r="BY1005" s="297"/>
      <c r="BZ1005" s="297"/>
      <c r="CA1005" s="284"/>
      <c r="CB1005" s="298"/>
      <c r="CC1005" s="297"/>
      <c r="CD1005" s="284"/>
      <c r="CE1005" s="352"/>
      <c r="CF1005" s="298"/>
      <c r="CG1005" s="297"/>
      <c r="CH1005" s="284"/>
      <c r="CI1005" s="352"/>
      <c r="CJ1005" s="298"/>
      <c r="CK1005" s="297"/>
      <c r="CL1005" s="284"/>
      <c r="CM1005" s="352"/>
      <c r="CN1005" s="298"/>
      <c r="CO1005" s="297"/>
      <c r="CP1005" s="284"/>
      <c r="CQ1005" s="352"/>
      <c r="CR1005" s="298"/>
      <c r="CS1005" s="297"/>
      <c r="CT1005" s="284"/>
      <c r="CU1005" s="352"/>
      <c r="CV1005" s="352"/>
      <c r="CW1005" s="298"/>
      <c r="CX1005" s="297"/>
      <c r="CY1005" s="284"/>
      <c r="CZ1005" s="352"/>
      <c r="DA1005" s="352"/>
      <c r="DB1005" s="298"/>
      <c r="DC1005" s="297"/>
      <c r="DD1005" s="284"/>
      <c r="DE1005" s="352"/>
      <c r="DF1005" s="352"/>
      <c r="DG1005" s="298"/>
      <c r="DH1005" s="297">
        <v>-4</v>
      </c>
      <c r="DI1005" s="289">
        <v>0</v>
      </c>
      <c r="DJ1005" s="163">
        <v>68</v>
      </c>
      <c r="DK1005" s="163">
        <v>0</v>
      </c>
      <c r="DL1005" s="163">
        <v>0</v>
      </c>
      <c r="DM1005" s="163">
        <v>7</v>
      </c>
      <c r="DN1005" s="163">
        <v>5</v>
      </c>
      <c r="DO1005" s="163">
        <v>6</v>
      </c>
      <c r="DP1005" s="165">
        <v>60</v>
      </c>
      <c r="DQ1005" s="165"/>
      <c r="DR1005" s="165">
        <v>60</v>
      </c>
      <c r="DS1005" s="163">
        <v>266</v>
      </c>
      <c r="DT1005" s="163">
        <v>52</v>
      </c>
      <c r="DU1005" s="163">
        <v>29</v>
      </c>
      <c r="DV1005" s="163">
        <v>25</v>
      </c>
      <c r="DW1005" s="163">
        <v>6</v>
      </c>
      <c r="DX1005" s="163">
        <v>31</v>
      </c>
      <c r="DY1005" s="163">
        <v>0</v>
      </c>
      <c r="DZ1005" s="163">
        <v>7</v>
      </c>
      <c r="EA1005" s="163">
        <v>2</v>
      </c>
      <c r="EB1005" s="163">
        <v>0</v>
      </c>
      <c r="EC1005" s="163">
        <v>71</v>
      </c>
      <c r="ED1005" s="165">
        <v>10.650002031326601</v>
      </c>
      <c r="EE1005" s="165">
        <v>4.6500008869172804</v>
      </c>
      <c r="EF1005" s="165">
        <v>0.900000171661409</v>
      </c>
      <c r="EG1005" s="165">
        <v>7.8000014877322101</v>
      </c>
      <c r="EH1005" s="166">
        <v>1.3833335971832701</v>
      </c>
      <c r="EI1005" s="165">
        <v>110.505583681326</v>
      </c>
      <c r="EJ1005" s="164">
        <v>0.22807017543859601</v>
      </c>
      <c r="EK1005" s="164">
        <v>0.30463576158940397</v>
      </c>
      <c r="EL1005" s="283">
        <v>0.40645161200000002</v>
      </c>
      <c r="EM1005" s="283">
        <v>0.18709677399999999</v>
      </c>
      <c r="EN1005" s="283">
        <v>0.40645161200000002</v>
      </c>
      <c r="EO1005" s="283">
        <v>9.5541399999999999E-2</v>
      </c>
      <c r="EP1005" s="283">
        <v>0.33757962000000002</v>
      </c>
      <c r="EQ1005" s="283">
        <v>0.1333964</v>
      </c>
      <c r="ER1005" s="165">
        <v>-0.136094656527882</v>
      </c>
      <c r="ES1005" s="166">
        <v>3.7500007152558701</v>
      </c>
      <c r="ET1005" s="166">
        <v>4.3099999999999996</v>
      </c>
      <c r="EU1005" s="166">
        <v>4.0000221252441701</v>
      </c>
      <c r="EV1005" s="166">
        <v>4.2877326053782703</v>
      </c>
      <c r="EW1005" s="166">
        <v>3.7700769502766698</v>
      </c>
      <c r="EX1005" s="289">
        <v>0.17452479898929499</v>
      </c>
    </row>
    <row r="1006" spans="1:272" ht="13" customHeight="1">
      <c r="A1006" s="160" t="s">
        <v>19</v>
      </c>
      <c r="C1006" s="160">
        <v>13652</v>
      </c>
      <c r="D1006" s="160">
        <v>605463</v>
      </c>
      <c r="E1006" s="160" t="s">
        <v>614</v>
      </c>
      <c r="G1006" s="175"/>
      <c r="H1006" s="162" t="s">
        <v>524</v>
      </c>
      <c r="I1006" s="162" t="s">
        <v>2331</v>
      </c>
      <c r="J1006" s="160">
        <v>32</v>
      </c>
      <c r="K1006" s="161">
        <v>1</v>
      </c>
      <c r="Z1006" s="163"/>
      <c r="AS1006" s="283"/>
      <c r="AT1006" s="283"/>
      <c r="AU1006" s="283"/>
      <c r="AV1006" s="283"/>
      <c r="AW1006" s="283"/>
      <c r="AX1006" s="283"/>
      <c r="AY1006" s="363"/>
      <c r="AZ1006" s="283"/>
      <c r="BA1006" s="283"/>
      <c r="BB1006" s="283"/>
      <c r="BC1006" s="283"/>
      <c r="BD1006" s="164"/>
      <c r="BE1006" s="164"/>
      <c r="BF1006" s="164"/>
      <c r="BG1006" s="164"/>
      <c r="BH1006" s="164"/>
      <c r="BI1006" s="164"/>
      <c r="BJ1006" s="165"/>
      <c r="BK1006" s="164"/>
      <c r="BL1006" s="165"/>
      <c r="BM1006" s="165"/>
      <c r="BN1006" s="165"/>
      <c r="BO1006" s="165"/>
      <c r="BP1006" s="165"/>
      <c r="BQ1006" s="165"/>
      <c r="BR1006" s="165"/>
      <c r="BS1006" s="289"/>
      <c r="BT1006" s="297">
        <v>62</v>
      </c>
      <c r="BU1006" s="284">
        <v>68.2</v>
      </c>
      <c r="BV1006" s="298">
        <v>1</v>
      </c>
      <c r="BW1006" s="297"/>
      <c r="BX1006" s="297"/>
      <c r="BY1006" s="297"/>
      <c r="BZ1006" s="297"/>
      <c r="CA1006" s="284"/>
      <c r="CB1006" s="298"/>
      <c r="CC1006" s="297"/>
      <c r="CD1006" s="284"/>
      <c r="CE1006" s="352"/>
      <c r="CF1006" s="298"/>
      <c r="CG1006" s="297"/>
      <c r="CH1006" s="284"/>
      <c r="CI1006" s="352"/>
      <c r="CJ1006" s="298"/>
      <c r="CK1006" s="297"/>
      <c r="CL1006" s="284"/>
      <c r="CM1006" s="352"/>
      <c r="CN1006" s="298"/>
      <c r="CO1006" s="297"/>
      <c r="CP1006" s="284"/>
      <c r="CQ1006" s="352"/>
      <c r="CR1006" s="298"/>
      <c r="CS1006" s="297"/>
      <c r="CT1006" s="284"/>
      <c r="CU1006" s="352"/>
      <c r="CV1006" s="352"/>
      <c r="CW1006" s="298"/>
      <c r="CX1006" s="297"/>
      <c r="CY1006" s="284"/>
      <c r="CZ1006" s="352"/>
      <c r="DA1006" s="352"/>
      <c r="DB1006" s="298"/>
      <c r="DC1006" s="297"/>
      <c r="DD1006" s="284"/>
      <c r="DE1006" s="352"/>
      <c r="DF1006" s="352"/>
      <c r="DG1006" s="298"/>
      <c r="DH1006" s="297">
        <v>1</v>
      </c>
      <c r="DI1006" s="289">
        <v>0</v>
      </c>
      <c r="DJ1006" s="163">
        <v>62</v>
      </c>
      <c r="DK1006" s="163">
        <v>1</v>
      </c>
      <c r="DL1006" s="163">
        <v>0</v>
      </c>
      <c r="DM1006" s="163">
        <v>7</v>
      </c>
      <c r="DN1006" s="163">
        <v>3</v>
      </c>
      <c r="DO1006" s="163">
        <v>0</v>
      </c>
      <c r="DP1006" s="165">
        <v>68.2</v>
      </c>
      <c r="DQ1006" s="165">
        <v>3</v>
      </c>
      <c r="DR1006" s="165">
        <v>65.199996948242102</v>
      </c>
      <c r="DS1006" s="163">
        <v>282</v>
      </c>
      <c r="DT1006" s="163">
        <v>45</v>
      </c>
      <c r="DU1006" s="163">
        <v>21</v>
      </c>
      <c r="DV1006" s="163">
        <v>17</v>
      </c>
      <c r="DW1006" s="163">
        <v>7</v>
      </c>
      <c r="DX1006" s="163">
        <v>35</v>
      </c>
      <c r="DY1006" s="163">
        <v>1</v>
      </c>
      <c r="DZ1006" s="163">
        <v>4</v>
      </c>
      <c r="EA1006" s="163">
        <v>0</v>
      </c>
      <c r="EB1006" s="163">
        <v>0</v>
      </c>
      <c r="EC1006" s="163">
        <v>71</v>
      </c>
      <c r="ED1006" s="165">
        <v>9.3058266213169407</v>
      </c>
      <c r="EE1006" s="165">
        <v>4.5873793203675</v>
      </c>
      <c r="EF1006" s="165">
        <v>0.91747586407350101</v>
      </c>
      <c r="EG1006" s="165">
        <v>5.8980591261867898</v>
      </c>
      <c r="EH1006" s="166">
        <v>1.1650487162838099</v>
      </c>
      <c r="EI1006" s="165">
        <v>93.068214834274201</v>
      </c>
      <c r="EJ1006" s="164">
        <v>0.18518518518518501</v>
      </c>
      <c r="EK1006" s="164">
        <v>0.23030303030303001</v>
      </c>
      <c r="EL1006" s="283">
        <v>0.42352941100000002</v>
      </c>
      <c r="EM1006" s="283">
        <v>0.211764705</v>
      </c>
      <c r="EN1006" s="283">
        <v>0.36470588199999998</v>
      </c>
      <c r="EO1006" s="283">
        <v>3.488372E-2</v>
      </c>
      <c r="EP1006" s="283">
        <v>0.34883721000000001</v>
      </c>
      <c r="EQ1006" s="283">
        <v>0.11710963000000001</v>
      </c>
      <c r="ER1006" s="165">
        <v>-0.63095864085462305</v>
      </c>
      <c r="ES1006" s="166">
        <v>2.2281556698927898</v>
      </c>
      <c r="ET1006" s="166">
        <v>3.46</v>
      </c>
      <c r="EU1006" s="166">
        <v>4.1278538238992297</v>
      </c>
      <c r="EV1006" s="166">
        <v>4.1679099514140896</v>
      </c>
      <c r="EW1006" s="166">
        <v>4.0385968564435597</v>
      </c>
      <c r="EX1006" s="289">
        <v>0.17277587484568299</v>
      </c>
      <c r="FA1006" s="167"/>
    </row>
    <row r="1007" spans="1:272" ht="13" customHeight="1">
      <c r="A1007" s="160" t="s">
        <v>19</v>
      </c>
      <c r="B1007" s="160">
        <v>10133</v>
      </c>
      <c r="C1007" s="160">
        <v>13449</v>
      </c>
      <c r="D1007" s="160">
        <v>573124</v>
      </c>
      <c r="E1007" s="160" t="s">
        <v>2177</v>
      </c>
      <c r="G1007" s="175"/>
      <c r="H1007" s="168" t="s">
        <v>200</v>
      </c>
      <c r="I1007" s="169" t="s">
        <v>288</v>
      </c>
      <c r="J1007" s="170">
        <v>33</v>
      </c>
      <c r="K1007" s="161">
        <v>1</v>
      </c>
      <c r="M1007" s="184" t="s">
        <v>46</v>
      </c>
      <c r="Z1007" s="163"/>
      <c r="AS1007" s="283"/>
      <c r="AT1007" s="283"/>
      <c r="AU1007" s="283"/>
      <c r="AV1007" s="283"/>
      <c r="AW1007" s="283"/>
      <c r="AX1007" s="283"/>
      <c r="AY1007" s="363"/>
      <c r="AZ1007" s="283"/>
      <c r="BA1007" s="283"/>
      <c r="BB1007" s="283"/>
      <c r="BC1007" s="283"/>
      <c r="BD1007" s="164"/>
      <c r="BE1007" s="164"/>
      <c r="BF1007" s="164"/>
      <c r="BG1007" s="164"/>
      <c r="BH1007" s="164"/>
      <c r="BI1007" s="164"/>
      <c r="BJ1007" s="165"/>
      <c r="BK1007" s="164"/>
      <c r="BL1007" s="165"/>
      <c r="BM1007" s="165"/>
      <c r="BN1007" s="165"/>
      <c r="BO1007" s="165"/>
      <c r="BP1007" s="165"/>
      <c r="BQ1007" s="165"/>
      <c r="BR1007" s="165"/>
      <c r="BS1007" s="289"/>
      <c r="BT1007" s="297">
        <v>63</v>
      </c>
      <c r="BU1007" s="284">
        <v>59.1</v>
      </c>
      <c r="BV1007" s="298">
        <v>1</v>
      </c>
      <c r="BW1007" s="297"/>
      <c r="BX1007" s="297"/>
      <c r="BY1007" s="297"/>
      <c r="BZ1007" s="297"/>
      <c r="CA1007" s="284"/>
      <c r="CB1007" s="298"/>
      <c r="CC1007" s="297"/>
      <c r="CD1007" s="284"/>
      <c r="CE1007" s="352"/>
      <c r="CF1007" s="298"/>
      <c r="CG1007" s="297"/>
      <c r="CH1007" s="284"/>
      <c r="CI1007" s="352"/>
      <c r="CJ1007" s="298"/>
      <c r="CK1007" s="297"/>
      <c r="CL1007" s="284"/>
      <c r="CM1007" s="352"/>
      <c r="CN1007" s="298"/>
      <c r="CO1007" s="297"/>
      <c r="CP1007" s="284"/>
      <c r="CQ1007" s="352"/>
      <c r="CR1007" s="298"/>
      <c r="CS1007" s="297"/>
      <c r="CT1007" s="284"/>
      <c r="CU1007" s="352"/>
      <c r="CV1007" s="352"/>
      <c r="CW1007" s="298"/>
      <c r="CX1007" s="297"/>
      <c r="CY1007" s="284"/>
      <c r="CZ1007" s="352"/>
      <c r="DA1007" s="352"/>
      <c r="DB1007" s="298"/>
      <c r="DC1007" s="297"/>
      <c r="DD1007" s="284"/>
      <c r="DE1007" s="352"/>
      <c r="DF1007" s="352"/>
      <c r="DG1007" s="298"/>
      <c r="DH1007" s="297">
        <v>1</v>
      </c>
      <c r="DI1007" s="289">
        <v>0</v>
      </c>
      <c r="DJ1007" s="163">
        <v>64</v>
      </c>
      <c r="DK1007" s="163">
        <v>0</v>
      </c>
      <c r="DL1007" s="163">
        <v>0</v>
      </c>
      <c r="DM1007" s="163">
        <v>1</v>
      </c>
      <c r="DN1007" s="163">
        <v>4</v>
      </c>
      <c r="DO1007" s="163">
        <v>0</v>
      </c>
      <c r="DP1007" s="165">
        <v>60</v>
      </c>
      <c r="DQ1007" s="165"/>
      <c r="DR1007" s="165">
        <v>60</v>
      </c>
      <c r="DS1007" s="163">
        <v>249</v>
      </c>
      <c r="DT1007" s="163">
        <v>53</v>
      </c>
      <c r="DU1007" s="163">
        <v>22</v>
      </c>
      <c r="DV1007" s="163">
        <v>16</v>
      </c>
      <c r="DW1007" s="163">
        <v>7</v>
      </c>
      <c r="DX1007" s="163">
        <v>22</v>
      </c>
      <c r="DY1007" s="163">
        <v>0</v>
      </c>
      <c r="DZ1007" s="163">
        <v>2</v>
      </c>
      <c r="EA1007" s="163">
        <v>0</v>
      </c>
      <c r="EB1007" s="163">
        <v>0</v>
      </c>
      <c r="EC1007" s="163">
        <v>64</v>
      </c>
      <c r="ED1007" s="165">
        <v>9.6000018310550299</v>
      </c>
      <c r="EE1007" s="165">
        <v>3.3000006294251598</v>
      </c>
      <c r="EF1007" s="165">
        <v>1.05000020027164</v>
      </c>
      <c r="EG1007" s="165">
        <v>7.95000151634245</v>
      </c>
      <c r="EH1007" s="166">
        <v>1.25000023841862</v>
      </c>
      <c r="EI1007" s="165">
        <v>97.058799844313398</v>
      </c>
      <c r="EJ1007" s="164">
        <v>0.23555555555555499</v>
      </c>
      <c r="EK1007" s="164">
        <v>0.29870129870129802</v>
      </c>
      <c r="EL1007" s="283">
        <v>0.46250000000000002</v>
      </c>
      <c r="EM1007" s="283">
        <v>0.16875000000000001</v>
      </c>
      <c r="EN1007" s="283">
        <v>0.36875000000000002</v>
      </c>
      <c r="EO1007" s="283">
        <v>6.2111800000000002E-2</v>
      </c>
      <c r="EP1007" s="283">
        <v>0.32919254999999997</v>
      </c>
      <c r="EQ1007" s="283">
        <v>9.5194089999999995E-2</v>
      </c>
      <c r="ER1007" s="165">
        <v>-0.283467854643981</v>
      </c>
      <c r="ES1007" s="166">
        <v>2.4000004577637499</v>
      </c>
      <c r="ET1007" s="166">
        <v>3.2</v>
      </c>
      <c r="EU1007" s="166">
        <v>3.7500220775604398</v>
      </c>
      <c r="EV1007" s="166">
        <v>3.72025881934709</v>
      </c>
      <c r="EW1007" s="166">
        <v>3.4680374906248899</v>
      </c>
      <c r="EX1007" s="289">
        <v>0.16013929247856101</v>
      </c>
    </row>
    <row r="1008" spans="1:272" ht="13" customHeight="1">
      <c r="A1008" s="160" t="s">
        <v>19</v>
      </c>
      <c r="C1008" s="160">
        <v>26944</v>
      </c>
      <c r="D1008" s="160">
        <v>683618</v>
      </c>
      <c r="E1008" s="160" t="s">
        <v>15</v>
      </c>
      <c r="G1008" s="175"/>
      <c r="H1008" s="162" t="s">
        <v>3037</v>
      </c>
      <c r="I1008" s="162" t="s">
        <v>4106</v>
      </c>
      <c r="J1008" s="160">
        <v>22</v>
      </c>
      <c r="K1008" s="161">
        <v>1</v>
      </c>
      <c r="Z1008" s="163"/>
      <c r="AS1008" s="283"/>
      <c r="AT1008" s="283"/>
      <c r="AU1008" s="283"/>
      <c r="AV1008" s="283"/>
      <c r="AW1008" s="283"/>
      <c r="AX1008" s="283"/>
      <c r="AY1008" s="363"/>
      <c r="AZ1008" s="283"/>
      <c r="BA1008" s="283"/>
      <c r="BB1008" s="283"/>
      <c r="BC1008" s="283"/>
      <c r="BD1008" s="164"/>
      <c r="BE1008" s="164"/>
      <c r="BF1008" s="164"/>
      <c r="BG1008" s="164"/>
      <c r="BH1008" s="164"/>
      <c r="BI1008" s="164"/>
      <c r="BJ1008" s="165"/>
      <c r="BK1008" s="164"/>
      <c r="BL1008" s="165"/>
      <c r="BM1008" s="165"/>
      <c r="BN1008" s="165"/>
      <c r="BO1008" s="165"/>
      <c r="BP1008" s="165"/>
      <c r="BQ1008" s="165"/>
      <c r="BR1008" s="165"/>
      <c r="BS1008" s="289"/>
      <c r="BT1008" s="297">
        <v>2</v>
      </c>
      <c r="BU1008" s="284">
        <v>2.1</v>
      </c>
      <c r="BV1008" s="298">
        <v>0</v>
      </c>
      <c r="BW1008" s="297"/>
      <c r="BX1008" s="297"/>
      <c r="BY1008" s="297"/>
      <c r="BZ1008" s="297"/>
      <c r="CA1008" s="284"/>
      <c r="CB1008" s="298"/>
      <c r="CC1008" s="297"/>
      <c r="CD1008" s="284"/>
      <c r="CE1008" s="352"/>
      <c r="CF1008" s="298"/>
      <c r="CG1008" s="297"/>
      <c r="CH1008" s="284"/>
      <c r="CI1008" s="352"/>
      <c r="CJ1008" s="298"/>
      <c r="CK1008" s="297"/>
      <c r="CL1008" s="284"/>
      <c r="CM1008" s="352"/>
      <c r="CN1008" s="298"/>
      <c r="CO1008" s="297"/>
      <c r="CP1008" s="284"/>
      <c r="CQ1008" s="352"/>
      <c r="CR1008" s="298"/>
      <c r="CS1008" s="297"/>
      <c r="CT1008" s="284"/>
      <c r="CU1008" s="352"/>
      <c r="CV1008" s="352"/>
      <c r="CW1008" s="298"/>
      <c r="CX1008" s="297"/>
      <c r="CY1008" s="284"/>
      <c r="CZ1008" s="352"/>
      <c r="DA1008" s="352"/>
      <c r="DB1008" s="298"/>
      <c r="DC1008" s="297"/>
      <c r="DD1008" s="284"/>
      <c r="DE1008" s="352"/>
      <c r="DF1008" s="352"/>
      <c r="DG1008" s="298"/>
      <c r="DH1008" s="183">
        <v>0</v>
      </c>
      <c r="DI1008" s="289">
        <v>0</v>
      </c>
      <c r="DJ1008" s="163">
        <v>3</v>
      </c>
      <c r="DK1008" s="163">
        <v>0</v>
      </c>
      <c r="DL1008" s="163">
        <v>0</v>
      </c>
      <c r="DM1008" s="163">
        <v>0</v>
      </c>
      <c r="DN1008" s="163">
        <v>0</v>
      </c>
      <c r="DO1008" s="163">
        <v>1</v>
      </c>
      <c r="DP1008" s="165">
        <v>3.1</v>
      </c>
      <c r="DQ1008" s="165"/>
      <c r="DR1008" s="165">
        <v>3.0999999046325599</v>
      </c>
      <c r="DS1008" s="163">
        <v>14</v>
      </c>
      <c r="DT1008" s="163">
        <v>2</v>
      </c>
      <c r="DU1008" s="163">
        <v>1</v>
      </c>
      <c r="DV1008" s="163">
        <v>1</v>
      </c>
      <c r="DW1008" s="163">
        <v>0</v>
      </c>
      <c r="DX1008" s="163">
        <v>2</v>
      </c>
      <c r="DY1008" s="163">
        <v>0</v>
      </c>
      <c r="DZ1008" s="163">
        <v>0</v>
      </c>
      <c r="EA1008" s="163">
        <v>1</v>
      </c>
      <c r="EB1008" s="163">
        <v>0</v>
      </c>
      <c r="EC1008" s="163">
        <v>5</v>
      </c>
      <c r="ED1008" s="165">
        <v>13.5000012874604</v>
      </c>
      <c r="EE1008" s="165">
        <v>5.4000005149841801</v>
      </c>
      <c r="EF1008" s="165">
        <v>0</v>
      </c>
      <c r="EG1008" s="165">
        <v>5.4000005149841801</v>
      </c>
      <c r="EH1008" s="166">
        <v>1.20000011444092</v>
      </c>
      <c r="EI1008" s="165">
        <v>93.176438964541504</v>
      </c>
      <c r="EJ1008" s="164">
        <v>0.16666666666666599</v>
      </c>
      <c r="EK1008" s="164">
        <v>0.28571428571428498</v>
      </c>
      <c r="EL1008" s="283">
        <v>0.42857142799999998</v>
      </c>
      <c r="EM1008" s="283">
        <v>0</v>
      </c>
      <c r="EN1008" s="283">
        <v>0.571428571</v>
      </c>
      <c r="EO1008" s="283">
        <v>0</v>
      </c>
      <c r="EP1008" s="283">
        <v>0.14285713999999999</v>
      </c>
      <c r="EQ1008" s="283">
        <v>0.11864407</v>
      </c>
      <c r="ER1008" s="165">
        <v>0.166829117544532</v>
      </c>
      <c r="ES1008" s="166">
        <v>2.70000025749209</v>
      </c>
      <c r="ET1008" s="166">
        <v>1.1599999999999999</v>
      </c>
      <c r="EU1008" s="166">
        <v>1.9666885185241501</v>
      </c>
      <c r="EV1008" s="166">
        <v>3.7812148918653699</v>
      </c>
      <c r="EW1008" s="166">
        <v>3.21600668643589</v>
      </c>
      <c r="EX1008" s="289">
        <v>0.158660858869552</v>
      </c>
    </row>
    <row r="1009" spans="1:272" ht="13" customHeight="1">
      <c r="A1009" s="160" t="s">
        <v>19</v>
      </c>
      <c r="B1009" s="287"/>
      <c r="C1009" s="287">
        <v>27453</v>
      </c>
      <c r="D1009" s="287">
        <v>685107</v>
      </c>
      <c r="E1009" s="287" t="s">
        <v>3331</v>
      </c>
      <c r="G1009" s="175"/>
      <c r="H1009" s="162" t="s">
        <v>3669</v>
      </c>
      <c r="I1009" s="162" t="s">
        <v>110</v>
      </c>
      <c r="J1009" s="160">
        <v>26</v>
      </c>
      <c r="K1009" s="161">
        <v>1</v>
      </c>
      <c r="Z1009" s="163"/>
      <c r="AS1009" s="283"/>
      <c r="AT1009" s="283"/>
      <c r="AU1009" s="283"/>
      <c r="AV1009" s="283"/>
      <c r="AW1009" s="283"/>
      <c r="AX1009" s="283"/>
      <c r="AY1009" s="363"/>
      <c r="AZ1009" s="283"/>
      <c r="BA1009" s="283"/>
      <c r="BB1009" s="283"/>
      <c r="BC1009" s="283"/>
      <c r="BD1009" s="164"/>
      <c r="BE1009" s="164"/>
      <c r="BF1009" s="164"/>
      <c r="BG1009" s="164"/>
      <c r="BH1009" s="164"/>
      <c r="BI1009" s="164"/>
      <c r="BJ1009" s="165"/>
      <c r="BK1009" s="164"/>
      <c r="BL1009" s="165"/>
      <c r="BM1009" s="165"/>
      <c r="BN1009" s="165"/>
      <c r="BO1009" s="165"/>
      <c r="BP1009" s="165"/>
      <c r="BQ1009" s="165"/>
      <c r="BR1009" s="165"/>
      <c r="BS1009" s="289"/>
      <c r="BT1009" s="297">
        <v>12</v>
      </c>
      <c r="BU1009" s="284">
        <v>13.1</v>
      </c>
      <c r="BV1009" s="298">
        <v>0</v>
      </c>
      <c r="BW1009" s="297"/>
      <c r="BX1009" s="297"/>
      <c r="BY1009" s="297"/>
      <c r="BZ1009" s="297"/>
      <c r="CA1009" s="284"/>
      <c r="CB1009" s="298"/>
      <c r="CC1009" s="297"/>
      <c r="CD1009" s="284"/>
      <c r="CE1009" s="352"/>
      <c r="CF1009" s="298"/>
      <c r="CG1009" s="297"/>
      <c r="CH1009" s="284"/>
      <c r="CI1009" s="352"/>
      <c r="CJ1009" s="298"/>
      <c r="CK1009" s="297"/>
      <c r="CL1009" s="284"/>
      <c r="CM1009" s="352"/>
      <c r="CN1009" s="298"/>
      <c r="CO1009" s="297"/>
      <c r="CP1009" s="284"/>
      <c r="CQ1009" s="352"/>
      <c r="CR1009" s="298"/>
      <c r="CS1009" s="297"/>
      <c r="CT1009" s="284"/>
      <c r="CU1009" s="352"/>
      <c r="CV1009" s="352"/>
      <c r="CW1009" s="298"/>
      <c r="CX1009" s="297"/>
      <c r="CY1009" s="284"/>
      <c r="CZ1009" s="352"/>
      <c r="DA1009" s="352"/>
      <c r="DB1009" s="298"/>
      <c r="DC1009" s="297"/>
      <c r="DD1009" s="284"/>
      <c r="DE1009" s="352"/>
      <c r="DF1009" s="352"/>
      <c r="DG1009" s="298"/>
      <c r="DH1009" s="297">
        <v>0</v>
      </c>
      <c r="DI1009" s="289">
        <v>0</v>
      </c>
      <c r="DJ1009" s="163">
        <v>12</v>
      </c>
      <c r="DK1009" s="163">
        <v>0</v>
      </c>
      <c r="DL1009" s="163">
        <v>0</v>
      </c>
      <c r="DM1009" s="163">
        <v>1</v>
      </c>
      <c r="DN1009" s="163">
        <v>0</v>
      </c>
      <c r="DO1009" s="163">
        <v>0</v>
      </c>
      <c r="DP1009" s="165">
        <v>13.1</v>
      </c>
      <c r="DQ1009" s="165"/>
      <c r="DR1009" s="165">
        <v>13.1000003814697</v>
      </c>
      <c r="DS1009" s="163">
        <v>58</v>
      </c>
      <c r="DT1009" s="163">
        <v>16</v>
      </c>
      <c r="DU1009" s="163">
        <v>7</v>
      </c>
      <c r="DV1009" s="163">
        <v>5</v>
      </c>
      <c r="DW1009" s="163">
        <v>1</v>
      </c>
      <c r="DX1009" s="163">
        <v>3</v>
      </c>
      <c r="DY1009" s="163">
        <v>0</v>
      </c>
      <c r="DZ1009" s="163">
        <v>1</v>
      </c>
      <c r="EA1009" s="163">
        <v>1</v>
      </c>
      <c r="EB1009" s="163">
        <v>0</v>
      </c>
      <c r="EC1009" s="163">
        <v>14</v>
      </c>
      <c r="ED1009" s="165">
        <v>9.4500022530561001</v>
      </c>
      <c r="EE1009" s="165">
        <v>2.0250004827977302</v>
      </c>
      <c r="EF1009" s="165">
        <v>0.67500016093257897</v>
      </c>
      <c r="EG1009" s="165">
        <v>10.8000025749212</v>
      </c>
      <c r="EH1009" s="166">
        <v>1.42500033974655</v>
      </c>
      <c r="EI1009" s="165">
        <v>111.48573011093799</v>
      </c>
      <c r="EJ1009" s="164">
        <v>0.296296296296296</v>
      </c>
      <c r="EK1009" s="164">
        <v>0.38461538461538403</v>
      </c>
      <c r="EL1009" s="283">
        <v>0.32500000000000001</v>
      </c>
      <c r="EM1009" s="283">
        <v>0.25</v>
      </c>
      <c r="EN1009" s="283">
        <v>0.42499999999999999</v>
      </c>
      <c r="EO1009" s="283">
        <v>0.05</v>
      </c>
      <c r="EP1009" s="283">
        <v>0.5</v>
      </c>
      <c r="EQ1009" s="283">
        <v>0.13636364000000001</v>
      </c>
      <c r="ER1009" s="165">
        <v>-0.43150104983772097</v>
      </c>
      <c r="ES1009" s="166">
        <v>3.3750008046628901</v>
      </c>
      <c r="ET1009" s="166">
        <v>4.08</v>
      </c>
      <c r="EU1009" s="166">
        <v>2.94168857932089</v>
      </c>
      <c r="EV1009" s="166">
        <v>3.8946228943310399</v>
      </c>
      <c r="EW1009" s="166">
        <v>3.3664939699633001</v>
      </c>
      <c r="EX1009" s="289">
        <v>0.15591246262192701</v>
      </c>
      <c r="EY1009" s="292"/>
      <c r="FE1009" s="167"/>
      <c r="FF1009" s="167"/>
      <c r="FG1009" s="167"/>
      <c r="FH1009" s="167"/>
      <c r="FI1009" s="167"/>
      <c r="FJ1009" s="167"/>
      <c r="FK1009" s="167"/>
      <c r="FL1009" s="167"/>
      <c r="FM1009" s="167"/>
      <c r="FN1009" s="167"/>
      <c r="FO1009" s="167"/>
      <c r="FP1009" s="167"/>
      <c r="FQ1009" s="167"/>
      <c r="FR1009" s="167"/>
      <c r="FS1009" s="167"/>
      <c r="FT1009" s="167"/>
      <c r="FU1009" s="167"/>
      <c r="FV1009" s="167"/>
      <c r="FW1009" s="167"/>
      <c r="FX1009" s="167"/>
      <c r="FY1009" s="167"/>
      <c r="FZ1009" s="167"/>
      <c r="GA1009" s="167"/>
      <c r="GB1009" s="167"/>
      <c r="GC1009" s="167"/>
      <c r="GD1009" s="167"/>
      <c r="GE1009" s="167"/>
      <c r="GF1009" s="167"/>
      <c r="GG1009" s="167"/>
      <c r="GH1009" s="167"/>
      <c r="GI1009" s="167"/>
      <c r="GJ1009" s="167"/>
      <c r="GK1009" s="167"/>
      <c r="GL1009" s="167"/>
      <c r="GM1009" s="167"/>
      <c r="GN1009" s="167"/>
      <c r="GO1009" s="167"/>
      <c r="GP1009" s="167"/>
      <c r="GQ1009" s="167"/>
      <c r="GR1009" s="167"/>
      <c r="GS1009" s="167"/>
      <c r="GT1009" s="167"/>
      <c r="GU1009" s="167"/>
      <c r="GV1009" s="167"/>
      <c r="GW1009" s="167"/>
      <c r="GX1009" s="167"/>
      <c r="GY1009" s="167"/>
      <c r="GZ1009" s="167"/>
      <c r="HA1009" s="167"/>
      <c r="HB1009" s="167"/>
      <c r="HC1009" s="167"/>
      <c r="HD1009" s="167"/>
      <c r="HE1009" s="167"/>
      <c r="HF1009" s="167"/>
      <c r="HG1009" s="167"/>
      <c r="HH1009" s="167"/>
      <c r="HI1009" s="167"/>
      <c r="HJ1009" s="167"/>
      <c r="HK1009" s="167"/>
      <c r="HL1009" s="167"/>
      <c r="HM1009" s="167"/>
      <c r="HN1009" s="167"/>
      <c r="HO1009" s="167"/>
      <c r="HP1009" s="167"/>
      <c r="HQ1009" s="167"/>
      <c r="HR1009" s="167"/>
      <c r="HS1009" s="167"/>
      <c r="HT1009" s="167"/>
      <c r="HU1009" s="167"/>
      <c r="HV1009" s="167"/>
      <c r="HW1009" s="167"/>
      <c r="HX1009" s="167"/>
      <c r="HY1009" s="167"/>
      <c r="HZ1009" s="167"/>
      <c r="IA1009" s="167"/>
      <c r="IB1009" s="167"/>
      <c r="IC1009" s="167"/>
      <c r="ID1009" s="167"/>
      <c r="IE1009" s="167"/>
      <c r="IF1009" s="167"/>
      <c r="IG1009" s="167"/>
      <c r="IH1009" s="167"/>
      <c r="II1009" s="167"/>
      <c r="IJ1009" s="167"/>
      <c r="IK1009" s="167"/>
      <c r="IL1009" s="167"/>
      <c r="IM1009" s="167"/>
      <c r="IN1009" s="167"/>
      <c r="IO1009" s="167"/>
      <c r="IP1009" s="167"/>
      <c r="IQ1009" s="167"/>
      <c r="IR1009" s="167"/>
      <c r="IS1009" s="167"/>
      <c r="IT1009" s="167"/>
      <c r="IU1009" s="167"/>
      <c r="IV1009" s="167"/>
      <c r="IW1009" s="167"/>
      <c r="IX1009" s="167"/>
      <c r="IY1009" s="167"/>
      <c r="IZ1009" s="167"/>
      <c r="JA1009" s="167"/>
      <c r="JB1009" s="167"/>
      <c r="JC1009" s="167"/>
      <c r="JD1009" s="167"/>
      <c r="JE1009" s="167"/>
      <c r="JF1009" s="167"/>
      <c r="JG1009" s="167"/>
      <c r="JH1009" s="167"/>
      <c r="JI1009" s="167"/>
      <c r="JJ1009" s="167"/>
      <c r="JK1009" s="167"/>
      <c r="JL1009" s="167"/>
    </row>
    <row r="1010" spans="1:272" ht="13" customHeight="1">
      <c r="A1010" s="160" t="s">
        <v>19</v>
      </c>
      <c r="C1010" s="160">
        <v>4301</v>
      </c>
      <c r="D1010" s="160">
        <v>458677</v>
      </c>
      <c r="E1010" s="160" t="s">
        <v>188</v>
      </c>
      <c r="G1010" s="175"/>
      <c r="H1010" s="168" t="s">
        <v>143</v>
      </c>
      <c r="I1010" s="169" t="s">
        <v>564</v>
      </c>
      <c r="J1010" s="170">
        <v>36</v>
      </c>
      <c r="K1010" s="161">
        <v>1</v>
      </c>
      <c r="M1010" s="184" t="s">
        <v>46</v>
      </c>
      <c r="Z1010" s="163"/>
      <c r="AS1010" s="283"/>
      <c r="AT1010" s="283"/>
      <c r="AU1010" s="283"/>
      <c r="AV1010" s="283"/>
      <c r="AW1010" s="283"/>
      <c r="AX1010" s="283"/>
      <c r="AY1010" s="363"/>
      <c r="AZ1010" s="283"/>
      <c r="BA1010" s="283"/>
      <c r="BB1010" s="283"/>
      <c r="BC1010" s="283"/>
      <c r="BD1010" s="164"/>
      <c r="BE1010" s="164"/>
      <c r="BF1010" s="164"/>
      <c r="BG1010" s="164"/>
      <c r="BH1010" s="164"/>
      <c r="BI1010" s="164"/>
      <c r="BJ1010" s="165"/>
      <c r="BK1010" s="164"/>
      <c r="BL1010" s="165"/>
      <c r="BM1010" s="165"/>
      <c r="BN1010" s="165"/>
      <c r="BO1010" s="165"/>
      <c r="BP1010" s="165"/>
      <c r="BQ1010" s="165"/>
      <c r="BR1010" s="165"/>
      <c r="BS1010" s="289"/>
      <c r="BT1010" s="297">
        <v>60</v>
      </c>
      <c r="BU1010" s="284">
        <v>46.2</v>
      </c>
      <c r="BV1010" s="298">
        <v>0</v>
      </c>
      <c r="BW1010" s="297"/>
      <c r="BX1010" s="297"/>
      <c r="BY1010" s="297"/>
      <c r="BZ1010" s="297"/>
      <c r="CA1010" s="284"/>
      <c r="CB1010" s="298"/>
      <c r="CC1010" s="297"/>
      <c r="CD1010" s="284"/>
      <c r="CE1010" s="352"/>
      <c r="CF1010" s="298"/>
      <c r="CG1010" s="297"/>
      <c r="CH1010" s="284"/>
      <c r="CI1010" s="352"/>
      <c r="CJ1010" s="298"/>
      <c r="CK1010" s="297"/>
      <c r="CL1010" s="284"/>
      <c r="CM1010" s="352"/>
      <c r="CN1010" s="298"/>
      <c r="CO1010" s="297"/>
      <c r="CP1010" s="284"/>
      <c r="CQ1010" s="352"/>
      <c r="CR1010" s="298"/>
      <c r="CS1010" s="297"/>
      <c r="CT1010" s="284"/>
      <c r="CU1010" s="352"/>
      <c r="CV1010" s="352"/>
      <c r="CW1010" s="298"/>
      <c r="CX1010" s="297"/>
      <c r="CY1010" s="284"/>
      <c r="CZ1010" s="352"/>
      <c r="DA1010" s="352"/>
      <c r="DB1010" s="298"/>
      <c r="DC1010" s="297"/>
      <c r="DD1010" s="284"/>
      <c r="DE1010" s="352"/>
      <c r="DF1010" s="352"/>
      <c r="DG1010" s="298"/>
      <c r="DH1010" s="297">
        <v>0</v>
      </c>
      <c r="DI1010" s="289">
        <v>0</v>
      </c>
      <c r="DJ1010" s="163">
        <v>60</v>
      </c>
      <c r="DK1010" s="163">
        <v>0</v>
      </c>
      <c r="DL1010" s="163">
        <v>0</v>
      </c>
      <c r="DM1010" s="163">
        <v>1</v>
      </c>
      <c r="DN1010" s="163">
        <v>5</v>
      </c>
      <c r="DO1010" s="163">
        <v>2</v>
      </c>
      <c r="DP1010" s="165">
        <v>46.2</v>
      </c>
      <c r="DQ1010" s="165"/>
      <c r="DR1010" s="165">
        <v>46.200000762939403</v>
      </c>
      <c r="DS1010" s="163">
        <v>209</v>
      </c>
      <c r="DT1010" s="163">
        <v>55</v>
      </c>
      <c r="DU1010" s="163">
        <v>30</v>
      </c>
      <c r="DV1010" s="163">
        <v>29</v>
      </c>
      <c r="DW1010" s="163">
        <v>10</v>
      </c>
      <c r="DX1010" s="163">
        <v>13</v>
      </c>
      <c r="DY1010" s="163">
        <v>1</v>
      </c>
      <c r="DZ1010" s="163">
        <v>2</v>
      </c>
      <c r="EA1010" s="163">
        <v>3</v>
      </c>
      <c r="EB1010" s="163">
        <v>0</v>
      </c>
      <c r="EC1010" s="163">
        <v>51</v>
      </c>
      <c r="ED1010" s="165">
        <v>9.8357164297303097</v>
      </c>
      <c r="EE1010" s="165">
        <v>2.5071434036567402</v>
      </c>
      <c r="EF1010" s="165">
        <v>1.9285718489667201</v>
      </c>
      <c r="EG1010" s="165">
        <v>10.607145169317</v>
      </c>
      <c r="EH1010" s="166">
        <v>1.45714317477486</v>
      </c>
      <c r="EI1010" s="165">
        <v>113.142832615697</v>
      </c>
      <c r="EJ1010" s="164">
        <v>0.28350515463917503</v>
      </c>
      <c r="EK1010" s="164">
        <v>0.33834586466165401</v>
      </c>
      <c r="EL1010" s="283">
        <v>0.38297872300000002</v>
      </c>
      <c r="EM1010" s="283">
        <v>0.17021276499999999</v>
      </c>
      <c r="EN1010" s="283">
        <v>0.44680850999999999</v>
      </c>
      <c r="EO1010" s="283">
        <v>0.11188811</v>
      </c>
      <c r="EP1010" s="283">
        <v>0.41258740999999999</v>
      </c>
      <c r="EQ1010" s="283">
        <v>0.11735941</v>
      </c>
      <c r="ER1010" s="165">
        <v>-0.14101998470121399</v>
      </c>
      <c r="ES1010" s="166">
        <v>5.5928583620035104</v>
      </c>
      <c r="ET1010" s="166">
        <v>4.16</v>
      </c>
      <c r="EU1010" s="166">
        <v>4.7309746882381001</v>
      </c>
      <c r="EV1010" s="166">
        <v>3.9866022155948002</v>
      </c>
      <c r="EW1010" s="166">
        <v>3.4090292566040299</v>
      </c>
      <c r="EX1010" s="289">
        <v>0.150635585188865</v>
      </c>
    </row>
    <row r="1011" spans="1:272" ht="13" customHeight="1">
      <c r="A1011" s="160" t="s">
        <v>19</v>
      </c>
      <c r="C1011" s="160">
        <v>18439</v>
      </c>
      <c r="D1011" s="160">
        <v>664849</v>
      </c>
      <c r="E1011" s="160" t="s">
        <v>345</v>
      </c>
      <c r="G1011" s="175"/>
      <c r="H1011" s="162" t="s">
        <v>608</v>
      </c>
      <c r="I1011" s="162" t="s">
        <v>146</v>
      </c>
      <c r="J1011" s="160">
        <v>30</v>
      </c>
      <c r="K1011" s="161">
        <v>1</v>
      </c>
      <c r="Z1011" s="163"/>
      <c r="AS1011" s="283"/>
      <c r="AT1011" s="283"/>
      <c r="AU1011" s="283"/>
      <c r="AV1011" s="283"/>
      <c r="AW1011" s="283"/>
      <c r="AX1011" s="283"/>
      <c r="AY1011" s="363"/>
      <c r="AZ1011" s="283"/>
      <c r="BA1011" s="283"/>
      <c r="BB1011" s="283"/>
      <c r="BC1011" s="283"/>
      <c r="BD1011" s="164"/>
      <c r="BE1011" s="164"/>
      <c r="BF1011" s="164"/>
      <c r="BG1011" s="164"/>
      <c r="BH1011" s="164"/>
      <c r="BI1011" s="164"/>
      <c r="BJ1011" s="165"/>
      <c r="BK1011" s="164"/>
      <c r="BL1011" s="165"/>
      <c r="BM1011" s="165"/>
      <c r="BN1011" s="165"/>
      <c r="BO1011" s="165"/>
      <c r="BP1011" s="165"/>
      <c r="BQ1011" s="165"/>
      <c r="BR1011" s="165"/>
      <c r="BS1011" s="289"/>
      <c r="BT1011" s="297">
        <v>42</v>
      </c>
      <c r="BU1011" s="284">
        <v>37.200000000000003</v>
      </c>
      <c r="BV1011" s="298">
        <v>-1</v>
      </c>
      <c r="BW1011" s="297"/>
      <c r="BX1011" s="297"/>
      <c r="BY1011" s="297"/>
      <c r="BZ1011" s="297"/>
      <c r="CA1011" s="284"/>
      <c r="CB1011" s="298"/>
      <c r="CC1011" s="297"/>
      <c r="CD1011" s="284"/>
      <c r="CE1011" s="352"/>
      <c r="CF1011" s="298"/>
      <c r="CG1011" s="297"/>
      <c r="CH1011" s="284"/>
      <c r="CI1011" s="352"/>
      <c r="CJ1011" s="298"/>
      <c r="CK1011" s="297"/>
      <c r="CL1011" s="284"/>
      <c r="CM1011" s="352"/>
      <c r="CN1011" s="298"/>
      <c r="CO1011" s="297"/>
      <c r="CP1011" s="284"/>
      <c r="CQ1011" s="352"/>
      <c r="CR1011" s="298"/>
      <c r="CS1011" s="297"/>
      <c r="CT1011" s="284"/>
      <c r="CU1011" s="352"/>
      <c r="CV1011" s="352"/>
      <c r="CW1011" s="298"/>
      <c r="CX1011" s="297"/>
      <c r="CY1011" s="284"/>
      <c r="CZ1011" s="352"/>
      <c r="DA1011" s="352"/>
      <c r="DB1011" s="298"/>
      <c r="DC1011" s="297"/>
      <c r="DD1011" s="284"/>
      <c r="DE1011" s="352"/>
      <c r="DF1011" s="352"/>
      <c r="DG1011" s="298"/>
      <c r="DH1011" s="297">
        <v>-1</v>
      </c>
      <c r="DI1011" s="289">
        <v>0</v>
      </c>
      <c r="DJ1011" s="163">
        <v>42</v>
      </c>
      <c r="DK1011" s="163">
        <v>0</v>
      </c>
      <c r="DL1011" s="163">
        <v>0</v>
      </c>
      <c r="DM1011" s="163">
        <v>4</v>
      </c>
      <c r="DN1011" s="163">
        <v>1</v>
      </c>
      <c r="DO1011" s="163">
        <v>0</v>
      </c>
      <c r="DP1011" s="165">
        <v>37.200000000000003</v>
      </c>
      <c r="DQ1011" s="165"/>
      <c r="DR1011" s="165">
        <v>37.200000762939403</v>
      </c>
      <c r="DS1011" s="163">
        <v>165</v>
      </c>
      <c r="DT1011" s="163">
        <v>29</v>
      </c>
      <c r="DU1011" s="163">
        <v>22</v>
      </c>
      <c r="DV1011" s="163">
        <v>19</v>
      </c>
      <c r="DW1011" s="163">
        <v>3</v>
      </c>
      <c r="DX1011" s="163">
        <v>18</v>
      </c>
      <c r="DY1011" s="163">
        <v>1</v>
      </c>
      <c r="DZ1011" s="163">
        <v>7</v>
      </c>
      <c r="EA1011" s="163">
        <v>5</v>
      </c>
      <c r="EB1011" s="163">
        <v>0</v>
      </c>
      <c r="EC1011" s="163">
        <v>48</v>
      </c>
      <c r="ED1011" s="165">
        <v>11.469029646079701</v>
      </c>
      <c r="EE1011" s="165">
        <v>4.30088611727989</v>
      </c>
      <c r="EF1011" s="165">
        <v>0.71681435287998196</v>
      </c>
      <c r="EG1011" s="165">
        <v>6.92920541117316</v>
      </c>
      <c r="EH1011" s="166">
        <v>1.24778794760589</v>
      </c>
      <c r="EI1011" s="165">
        <v>96.887022044125303</v>
      </c>
      <c r="EJ1011" s="164">
        <v>0.20714285714285699</v>
      </c>
      <c r="EK1011" s="164">
        <v>0.29213483146067398</v>
      </c>
      <c r="EL1011" s="283">
        <v>0.53333333299999997</v>
      </c>
      <c r="EM1011" s="283">
        <v>0.24444444400000001</v>
      </c>
      <c r="EN1011" s="283">
        <v>0.222222222</v>
      </c>
      <c r="EO1011" s="283">
        <v>6.521739E-2</v>
      </c>
      <c r="EP1011" s="283">
        <v>0.39130435000000002</v>
      </c>
      <c r="EQ1011" s="283">
        <v>0.1133429</v>
      </c>
      <c r="ER1011" s="165">
        <v>0.37115333435289699</v>
      </c>
      <c r="ES1011" s="166">
        <v>4.5398242349065496</v>
      </c>
      <c r="ET1011" s="166">
        <v>4.8</v>
      </c>
      <c r="EU1011" s="166">
        <v>3.6445648682184002</v>
      </c>
      <c r="EV1011" s="166">
        <v>3.4120542745818101</v>
      </c>
      <c r="EW1011" s="166">
        <v>3.21771906872184</v>
      </c>
      <c r="EX1011" s="289">
        <v>0.150595337152481</v>
      </c>
    </row>
    <row r="1012" spans="1:272" ht="13" customHeight="1">
      <c r="A1012" s="160" t="s">
        <v>19</v>
      </c>
      <c r="C1012" s="160">
        <v>19753</v>
      </c>
      <c r="D1012" s="160">
        <v>642528</v>
      </c>
      <c r="E1012" s="160" t="s">
        <v>16</v>
      </c>
      <c r="G1012" s="175"/>
      <c r="H1012" s="168" t="s">
        <v>1154</v>
      </c>
      <c r="I1012" s="169" t="s">
        <v>616</v>
      </c>
      <c r="J1012" s="170">
        <v>29</v>
      </c>
      <c r="K1012" s="161">
        <v>1</v>
      </c>
      <c r="M1012" s="184" t="s">
        <v>837</v>
      </c>
      <c r="Z1012" s="163"/>
      <c r="AS1012" s="283"/>
      <c r="AT1012" s="283"/>
      <c r="AU1012" s="283"/>
      <c r="AV1012" s="283"/>
      <c r="AW1012" s="283"/>
      <c r="AX1012" s="283"/>
      <c r="AY1012" s="363"/>
      <c r="AZ1012" s="283"/>
      <c r="BA1012" s="283"/>
      <c r="BB1012" s="283"/>
      <c r="BC1012" s="283"/>
      <c r="BD1012" s="164"/>
      <c r="BE1012" s="164"/>
      <c r="BF1012" s="164"/>
      <c r="BG1012" s="164"/>
      <c r="BH1012" s="164"/>
      <c r="BI1012" s="164"/>
      <c r="BJ1012" s="165"/>
      <c r="BK1012" s="164"/>
      <c r="BL1012" s="165"/>
      <c r="BM1012" s="165"/>
      <c r="BN1012" s="165"/>
      <c r="BO1012" s="165"/>
      <c r="BP1012" s="165"/>
      <c r="BQ1012" s="165"/>
      <c r="BR1012" s="165"/>
      <c r="BS1012" s="289"/>
      <c r="BT1012" s="297">
        <v>3</v>
      </c>
      <c r="BU1012" s="284">
        <v>4</v>
      </c>
      <c r="BV1012" s="298">
        <v>0</v>
      </c>
      <c r="BW1012" s="297"/>
      <c r="BX1012" s="297"/>
      <c r="BY1012" s="297"/>
      <c r="BZ1012" s="297"/>
      <c r="CA1012" s="284"/>
      <c r="CB1012" s="298"/>
      <c r="CC1012" s="297"/>
      <c r="CD1012" s="284"/>
      <c r="CE1012" s="352"/>
      <c r="CF1012" s="298"/>
      <c r="CG1012" s="297"/>
      <c r="CH1012" s="284"/>
      <c r="CI1012" s="352"/>
      <c r="CJ1012" s="298"/>
      <c r="CK1012" s="297"/>
      <c r="CL1012" s="284"/>
      <c r="CM1012" s="352"/>
      <c r="CN1012" s="298"/>
      <c r="CO1012" s="297"/>
      <c r="CP1012" s="284"/>
      <c r="CQ1012" s="352"/>
      <c r="CR1012" s="298"/>
      <c r="CS1012" s="297"/>
      <c r="CT1012" s="284"/>
      <c r="CU1012" s="352"/>
      <c r="CV1012" s="352"/>
      <c r="CW1012" s="298"/>
      <c r="CX1012" s="297"/>
      <c r="CY1012" s="284"/>
      <c r="CZ1012" s="352"/>
      <c r="DA1012" s="352"/>
      <c r="DB1012" s="298"/>
      <c r="DC1012" s="297"/>
      <c r="DD1012" s="284"/>
      <c r="DE1012" s="352"/>
      <c r="DF1012" s="352"/>
      <c r="DG1012" s="298"/>
      <c r="DH1012" s="297">
        <v>0</v>
      </c>
      <c r="DI1012" s="289">
        <v>0</v>
      </c>
      <c r="DJ1012" s="163">
        <v>3</v>
      </c>
      <c r="DK1012" s="163">
        <v>0</v>
      </c>
      <c r="DL1012" s="163">
        <v>0</v>
      </c>
      <c r="DM1012" s="163">
        <v>1</v>
      </c>
      <c r="DN1012" s="163">
        <v>0</v>
      </c>
      <c r="DO1012" s="163">
        <v>0</v>
      </c>
      <c r="DP1012" s="165">
        <v>4</v>
      </c>
      <c r="DQ1012" s="165"/>
      <c r="DR1012" s="165">
        <v>4</v>
      </c>
      <c r="DS1012" s="163">
        <v>20</v>
      </c>
      <c r="DT1012" s="163">
        <v>7</v>
      </c>
      <c r="DU1012" s="163">
        <v>0</v>
      </c>
      <c r="DV1012" s="163">
        <v>0</v>
      </c>
      <c r="DW1012" s="163">
        <v>0</v>
      </c>
      <c r="DX1012" s="163">
        <v>1</v>
      </c>
      <c r="DY1012" s="163">
        <v>0</v>
      </c>
      <c r="DZ1012" s="163">
        <v>0</v>
      </c>
      <c r="EA1012" s="163">
        <v>0</v>
      </c>
      <c r="EB1012" s="163">
        <v>0</v>
      </c>
      <c r="EC1012" s="163">
        <v>3</v>
      </c>
      <c r="ED1012" s="165">
        <v>6.75</v>
      </c>
      <c r="EE1012" s="165">
        <v>2.25</v>
      </c>
      <c r="EF1012" s="165">
        <v>0</v>
      </c>
      <c r="EG1012" s="165">
        <v>15.75</v>
      </c>
      <c r="EH1012" s="166">
        <v>2</v>
      </c>
      <c r="EI1012" s="165">
        <v>159.76707846369899</v>
      </c>
      <c r="EJ1012" s="164">
        <v>0.36842105263157798</v>
      </c>
      <c r="EK1012" s="164">
        <v>0.4375</v>
      </c>
      <c r="EL1012" s="283">
        <v>0.5625</v>
      </c>
      <c r="EM1012" s="283">
        <v>0.3125</v>
      </c>
      <c r="EN1012" s="283">
        <v>0.125</v>
      </c>
      <c r="EO1012" s="283">
        <v>0</v>
      </c>
      <c r="EP1012" s="283">
        <v>0.1875</v>
      </c>
      <c r="EQ1012" s="283">
        <v>8.1967209999999999E-2</v>
      </c>
      <c r="ER1012" s="165">
        <v>8.0776604824731493E-2</v>
      </c>
      <c r="ES1012" s="166">
        <v>0</v>
      </c>
      <c r="ET1012" s="166">
        <v>4.28</v>
      </c>
      <c r="EU1012" s="166">
        <v>2.4166886329650801</v>
      </c>
      <c r="EV1012" s="166">
        <v>3.1727412164211199</v>
      </c>
      <c r="EW1012" s="166">
        <v>3.3215380748748702</v>
      </c>
      <c r="EX1012" s="289">
        <v>0.148776069283485</v>
      </c>
    </row>
    <row r="1013" spans="1:272" ht="13" customHeight="1">
      <c r="A1013" s="160" t="s">
        <v>19</v>
      </c>
      <c r="C1013" s="160">
        <v>26171</v>
      </c>
      <c r="D1013" s="160">
        <v>687362</v>
      </c>
      <c r="E1013" s="160" t="s">
        <v>213</v>
      </c>
      <c r="G1013" s="175"/>
      <c r="H1013" s="162" t="s">
        <v>4128</v>
      </c>
      <c r="I1013" s="162" t="s">
        <v>986</v>
      </c>
      <c r="J1013" s="160">
        <v>26</v>
      </c>
      <c r="K1013" s="161">
        <v>1</v>
      </c>
      <c r="Z1013" s="163"/>
      <c r="AS1013" s="283"/>
      <c r="AT1013" s="283"/>
      <c r="AU1013" s="283"/>
      <c r="AV1013" s="283"/>
      <c r="AW1013" s="283"/>
      <c r="AX1013" s="283"/>
      <c r="AY1013" s="363"/>
      <c r="AZ1013" s="283"/>
      <c r="BA1013" s="283"/>
      <c r="BB1013" s="283"/>
      <c r="BC1013" s="283"/>
      <c r="BD1013" s="164"/>
      <c r="BE1013" s="164"/>
      <c r="BF1013" s="164"/>
      <c r="BG1013" s="164"/>
      <c r="BH1013" s="164"/>
      <c r="BI1013" s="164"/>
      <c r="BJ1013" s="165"/>
      <c r="BK1013" s="164"/>
      <c r="BL1013" s="165"/>
      <c r="BM1013" s="165"/>
      <c r="BN1013" s="165"/>
      <c r="BO1013" s="165"/>
      <c r="BP1013" s="165"/>
      <c r="BQ1013" s="165"/>
      <c r="BR1013" s="165"/>
      <c r="BS1013" s="289"/>
      <c r="BT1013" s="297">
        <v>3</v>
      </c>
      <c r="BU1013" s="284">
        <v>8</v>
      </c>
      <c r="BV1013" s="298">
        <v>0</v>
      </c>
      <c r="BW1013" s="297"/>
      <c r="BX1013" s="297"/>
      <c r="BY1013" s="297"/>
      <c r="BZ1013" s="297"/>
      <c r="CA1013" s="284"/>
      <c r="CB1013" s="298"/>
      <c r="CC1013" s="297"/>
      <c r="CD1013" s="284"/>
      <c r="CE1013" s="352"/>
      <c r="CF1013" s="298"/>
      <c r="CG1013" s="297"/>
      <c r="CH1013" s="284"/>
      <c r="CI1013" s="352"/>
      <c r="CJ1013" s="298"/>
      <c r="CK1013" s="297"/>
      <c r="CL1013" s="284"/>
      <c r="CM1013" s="352"/>
      <c r="CN1013" s="298"/>
      <c r="CO1013" s="297"/>
      <c r="CP1013" s="284"/>
      <c r="CQ1013" s="352"/>
      <c r="CR1013" s="298"/>
      <c r="CS1013" s="297"/>
      <c r="CT1013" s="284"/>
      <c r="CU1013" s="352"/>
      <c r="CV1013" s="352"/>
      <c r="CW1013" s="298"/>
      <c r="CX1013" s="297"/>
      <c r="CY1013" s="284"/>
      <c r="CZ1013" s="352"/>
      <c r="DA1013" s="352"/>
      <c r="DB1013" s="298"/>
      <c r="DC1013" s="297"/>
      <c r="DD1013" s="284"/>
      <c r="DE1013" s="352"/>
      <c r="DF1013" s="352"/>
      <c r="DG1013" s="298"/>
      <c r="DH1013" s="183">
        <v>0</v>
      </c>
      <c r="DI1013" s="289">
        <v>0</v>
      </c>
      <c r="DJ1013" s="163">
        <v>3</v>
      </c>
      <c r="DK1013" s="163">
        <v>0</v>
      </c>
      <c r="DL1013" s="163">
        <v>0</v>
      </c>
      <c r="DM1013" s="163">
        <v>0</v>
      </c>
      <c r="DN1013" s="163">
        <v>0</v>
      </c>
      <c r="DO1013" s="163">
        <v>0</v>
      </c>
      <c r="DP1013" s="165">
        <v>8</v>
      </c>
      <c r="DQ1013" s="165"/>
      <c r="DR1013" s="165">
        <v>8</v>
      </c>
      <c r="DS1013" s="163">
        <v>32</v>
      </c>
      <c r="DT1013" s="163">
        <v>4</v>
      </c>
      <c r="DU1013" s="163">
        <v>2</v>
      </c>
      <c r="DV1013" s="163">
        <v>2</v>
      </c>
      <c r="DW1013" s="163">
        <v>0</v>
      </c>
      <c r="DX1013" s="163">
        <v>5</v>
      </c>
      <c r="DY1013" s="163">
        <v>0</v>
      </c>
      <c r="DZ1013" s="163">
        <v>0</v>
      </c>
      <c r="EA1013" s="163">
        <v>1</v>
      </c>
      <c r="EB1013" s="163">
        <v>0</v>
      </c>
      <c r="EC1013" s="163">
        <v>8</v>
      </c>
      <c r="ED1013" s="165">
        <v>9</v>
      </c>
      <c r="EE1013" s="165">
        <v>5.625</v>
      </c>
      <c r="EF1013" s="165">
        <v>0</v>
      </c>
      <c r="EG1013" s="165">
        <v>4.5</v>
      </c>
      <c r="EH1013" s="166">
        <v>1.125</v>
      </c>
      <c r="EI1013" s="165">
        <v>89.868981635831105</v>
      </c>
      <c r="EJ1013" s="164">
        <v>0.148148148148148</v>
      </c>
      <c r="EK1013" s="164">
        <v>0.21052631578947301</v>
      </c>
      <c r="EL1013" s="283">
        <v>0.31578947299999999</v>
      </c>
      <c r="EM1013" s="283">
        <v>0.105263157</v>
      </c>
      <c r="EN1013" s="283">
        <v>0.57894736800000002</v>
      </c>
      <c r="EO1013" s="283">
        <v>0.15789474000000001</v>
      </c>
      <c r="EP1013" s="283">
        <v>0.47368420999999999</v>
      </c>
      <c r="EQ1013" s="283">
        <v>9.4202900000000006E-2</v>
      </c>
      <c r="ER1013" s="165">
        <v>0.207394359752958</v>
      </c>
      <c r="ES1013" s="166">
        <v>2.25</v>
      </c>
      <c r="ET1013" s="166">
        <v>3.51</v>
      </c>
      <c r="EU1013" s="166">
        <v>3.0416886329650801</v>
      </c>
      <c r="EV1013" s="166">
        <v>5.1208332374691903</v>
      </c>
      <c r="EW1013" s="166">
        <v>4.7044876842498704</v>
      </c>
      <c r="EX1013" s="289">
        <v>0.137729331851005</v>
      </c>
    </row>
    <row r="1014" spans="1:272" ht="13" customHeight="1">
      <c r="A1014" s="160" t="s">
        <v>19</v>
      </c>
      <c r="B1014" s="160">
        <v>11863</v>
      </c>
      <c r="C1014" s="160">
        <v>26215</v>
      </c>
      <c r="D1014" s="160">
        <v>671131</v>
      </c>
      <c r="E1014" s="160" t="s">
        <v>2171</v>
      </c>
      <c r="G1014" s="175"/>
      <c r="H1014" s="162" t="s">
        <v>3533</v>
      </c>
      <c r="I1014" s="162" t="s">
        <v>279</v>
      </c>
      <c r="J1014" s="160">
        <v>25</v>
      </c>
      <c r="K1014" s="161">
        <v>1</v>
      </c>
      <c r="Z1014" s="163"/>
      <c r="AS1014" s="283"/>
      <c r="AT1014" s="283"/>
      <c r="AU1014" s="283"/>
      <c r="AV1014" s="283"/>
      <c r="AW1014" s="283"/>
      <c r="AX1014" s="283"/>
      <c r="AY1014" s="363"/>
      <c r="AZ1014" s="283"/>
      <c r="BA1014" s="283"/>
      <c r="BB1014" s="283"/>
      <c r="BC1014" s="283"/>
      <c r="BD1014" s="164"/>
      <c r="BE1014" s="164"/>
      <c r="BF1014" s="164"/>
      <c r="BG1014" s="164"/>
      <c r="BH1014" s="164"/>
      <c r="BI1014" s="164"/>
      <c r="BJ1014" s="165"/>
      <c r="BK1014" s="164"/>
      <c r="BL1014" s="165"/>
      <c r="BM1014" s="165"/>
      <c r="BN1014" s="165"/>
      <c r="BO1014" s="165"/>
      <c r="BP1014" s="165"/>
      <c r="BQ1014" s="165"/>
      <c r="BR1014" s="165"/>
      <c r="BS1014" s="289"/>
      <c r="BT1014" s="297">
        <v>2</v>
      </c>
      <c r="BU1014" s="284">
        <v>5.2</v>
      </c>
      <c r="BV1014" s="298">
        <v>0</v>
      </c>
      <c r="BW1014" s="297"/>
      <c r="BX1014" s="297"/>
      <c r="BY1014" s="297"/>
      <c r="BZ1014" s="297"/>
      <c r="CA1014" s="284"/>
      <c r="CB1014" s="298"/>
      <c r="CC1014" s="297"/>
      <c r="CD1014" s="284"/>
      <c r="CE1014" s="352"/>
      <c r="CF1014" s="298"/>
      <c r="CG1014" s="297"/>
      <c r="CH1014" s="284"/>
      <c r="CI1014" s="352"/>
      <c r="CJ1014" s="298"/>
      <c r="CK1014" s="297"/>
      <c r="CL1014" s="284"/>
      <c r="CM1014" s="352"/>
      <c r="CN1014" s="298"/>
      <c r="CO1014" s="297"/>
      <c r="CP1014" s="284"/>
      <c r="CQ1014" s="352"/>
      <c r="CR1014" s="298"/>
      <c r="CS1014" s="297"/>
      <c r="CT1014" s="284"/>
      <c r="CU1014" s="352"/>
      <c r="CV1014" s="352"/>
      <c r="CW1014" s="298"/>
      <c r="CX1014" s="297"/>
      <c r="CY1014" s="284"/>
      <c r="CZ1014" s="352"/>
      <c r="DA1014" s="352"/>
      <c r="DB1014" s="298"/>
      <c r="DC1014" s="297"/>
      <c r="DD1014" s="284"/>
      <c r="DE1014" s="352"/>
      <c r="DF1014" s="352"/>
      <c r="DG1014" s="298"/>
      <c r="DH1014" s="297">
        <v>0</v>
      </c>
      <c r="DI1014" s="289">
        <v>0</v>
      </c>
      <c r="DJ1014" s="163">
        <v>3</v>
      </c>
      <c r="DK1014" s="163">
        <v>1</v>
      </c>
      <c r="DL1014" s="163">
        <v>0</v>
      </c>
      <c r="DM1014" s="163">
        <v>0</v>
      </c>
      <c r="DN1014" s="163">
        <v>0</v>
      </c>
      <c r="DO1014" s="163">
        <v>0</v>
      </c>
      <c r="DP1014" s="165">
        <v>8.1</v>
      </c>
      <c r="DQ1014" s="165">
        <v>4.1999998092651296</v>
      </c>
      <c r="DR1014" s="165">
        <v>3.20000004768371</v>
      </c>
      <c r="DS1014" s="163">
        <v>34</v>
      </c>
      <c r="DT1014" s="163">
        <v>8</v>
      </c>
      <c r="DU1014" s="163">
        <v>3</v>
      </c>
      <c r="DV1014" s="163">
        <v>3</v>
      </c>
      <c r="DW1014" s="163">
        <v>1</v>
      </c>
      <c r="DX1014" s="163">
        <v>2</v>
      </c>
      <c r="DY1014" s="163">
        <v>0</v>
      </c>
      <c r="DZ1014" s="163">
        <v>1</v>
      </c>
      <c r="EA1014" s="163">
        <v>0</v>
      </c>
      <c r="EB1014" s="163">
        <v>0</v>
      </c>
      <c r="EC1014" s="163">
        <v>9</v>
      </c>
      <c r="ED1014" s="165">
        <v>9.7200014831545207</v>
      </c>
      <c r="EE1014" s="165">
        <v>2.1600003295898902</v>
      </c>
      <c r="EF1014" s="165">
        <v>1.08000016479494</v>
      </c>
      <c r="EG1014" s="165">
        <v>8.6400013183595696</v>
      </c>
      <c r="EH1014" s="166">
        <v>1.2000001831054901</v>
      </c>
      <c r="EI1014" s="165">
        <v>93.1764442961409</v>
      </c>
      <c r="EJ1014" s="164">
        <v>0.25806451612903197</v>
      </c>
      <c r="EK1014" s="164">
        <v>0.33333333333333298</v>
      </c>
      <c r="EL1014" s="283">
        <v>0.45454545400000002</v>
      </c>
      <c r="EM1014" s="283">
        <v>0.27272727200000002</v>
      </c>
      <c r="EN1014" s="283">
        <v>0.27272727200000002</v>
      </c>
      <c r="EO1014" s="283">
        <v>9.0909089999999998E-2</v>
      </c>
      <c r="EP1014" s="283">
        <v>0.36363635999999999</v>
      </c>
      <c r="EQ1014" s="283">
        <v>9.3525179999999999E-2</v>
      </c>
      <c r="ER1014" s="165">
        <v>8.7613964247763507E-2</v>
      </c>
      <c r="ES1014" s="166">
        <v>3.2400004943848399</v>
      </c>
      <c r="ET1014" s="166">
        <v>5.31</v>
      </c>
      <c r="EU1014" s="166">
        <v>3.6466887062072799</v>
      </c>
      <c r="EV1014" s="166">
        <v>3.1754043544716901</v>
      </c>
      <c r="EW1014" s="166">
        <v>3.1399203253766901</v>
      </c>
      <c r="EX1014" s="289">
        <v>0.13673464581370301</v>
      </c>
    </row>
    <row r="1015" spans="1:272" ht="13" customHeight="1">
      <c r="A1015" s="160" t="s">
        <v>19</v>
      </c>
      <c r="C1015" s="160">
        <v>27514</v>
      </c>
      <c r="D1015" s="160">
        <v>669165</v>
      </c>
      <c r="E1015" s="160" t="s">
        <v>15</v>
      </c>
      <c r="G1015" s="175"/>
      <c r="H1015" s="162" t="s">
        <v>3556</v>
      </c>
      <c r="I1015" s="162" t="s">
        <v>547</v>
      </c>
      <c r="J1015" s="160">
        <v>26</v>
      </c>
      <c r="K1015" s="161">
        <v>1</v>
      </c>
      <c r="Z1015" s="163"/>
      <c r="AS1015" s="283"/>
      <c r="AT1015" s="283"/>
      <c r="AU1015" s="283"/>
      <c r="AV1015" s="283"/>
      <c r="AW1015" s="283"/>
      <c r="AX1015" s="283"/>
      <c r="AY1015" s="363"/>
      <c r="AZ1015" s="283"/>
      <c r="BA1015" s="283"/>
      <c r="BB1015" s="283"/>
      <c r="BC1015" s="283"/>
      <c r="BD1015" s="164"/>
      <c r="BE1015" s="164"/>
      <c r="BF1015" s="164"/>
      <c r="BG1015" s="164"/>
      <c r="BH1015" s="164"/>
      <c r="BI1015" s="164"/>
      <c r="BJ1015" s="165"/>
      <c r="BK1015" s="164"/>
      <c r="BL1015" s="165"/>
      <c r="BM1015" s="165"/>
      <c r="BN1015" s="165"/>
      <c r="BO1015" s="165"/>
      <c r="BP1015" s="165"/>
      <c r="BQ1015" s="165"/>
      <c r="BR1015" s="165"/>
      <c r="BS1015" s="289"/>
      <c r="BT1015" s="297">
        <v>3</v>
      </c>
      <c r="BU1015" s="284">
        <v>6.2</v>
      </c>
      <c r="BV1015" s="298">
        <v>0</v>
      </c>
      <c r="BW1015" s="297"/>
      <c r="BX1015" s="297"/>
      <c r="BY1015" s="297"/>
      <c r="BZ1015" s="297"/>
      <c r="CA1015" s="284"/>
      <c r="CB1015" s="298"/>
      <c r="CC1015" s="297"/>
      <c r="CD1015" s="284"/>
      <c r="CE1015" s="352"/>
      <c r="CF1015" s="298"/>
      <c r="CG1015" s="297"/>
      <c r="CH1015" s="284"/>
      <c r="CI1015" s="352"/>
      <c r="CJ1015" s="298"/>
      <c r="CK1015" s="297"/>
      <c r="CL1015" s="284"/>
      <c r="CM1015" s="352"/>
      <c r="CN1015" s="298"/>
      <c r="CO1015" s="297"/>
      <c r="CP1015" s="284"/>
      <c r="CQ1015" s="352"/>
      <c r="CR1015" s="298"/>
      <c r="CS1015" s="297"/>
      <c r="CT1015" s="284"/>
      <c r="CU1015" s="352"/>
      <c r="CV1015" s="352"/>
      <c r="CW1015" s="298"/>
      <c r="CX1015" s="297"/>
      <c r="CY1015" s="284"/>
      <c r="CZ1015" s="352"/>
      <c r="DA1015" s="352"/>
      <c r="DB1015" s="298"/>
      <c r="DC1015" s="297"/>
      <c r="DD1015" s="284"/>
      <c r="DE1015" s="352"/>
      <c r="DF1015" s="352"/>
      <c r="DG1015" s="298"/>
      <c r="DH1015" s="297">
        <v>0</v>
      </c>
      <c r="DI1015" s="289">
        <v>0</v>
      </c>
      <c r="DJ1015" s="163">
        <v>3</v>
      </c>
      <c r="DK1015" s="163">
        <v>1</v>
      </c>
      <c r="DL1015" s="163">
        <v>0</v>
      </c>
      <c r="DM1015" s="163">
        <v>0</v>
      </c>
      <c r="DN1015" s="163">
        <v>1</v>
      </c>
      <c r="DO1015" s="163">
        <v>0</v>
      </c>
      <c r="DP1015" s="165">
        <v>6.2</v>
      </c>
      <c r="DQ1015" s="165">
        <v>2</v>
      </c>
      <c r="DR1015" s="165">
        <v>4.1999998092651296</v>
      </c>
      <c r="DS1015" s="163">
        <v>27</v>
      </c>
      <c r="DT1015" s="163">
        <v>8</v>
      </c>
      <c r="DU1015" s="163">
        <v>2</v>
      </c>
      <c r="DV1015" s="163">
        <v>1</v>
      </c>
      <c r="DW1015" s="163">
        <v>0</v>
      </c>
      <c r="DX1015" s="163">
        <v>1</v>
      </c>
      <c r="DY1015" s="163">
        <v>0</v>
      </c>
      <c r="DZ1015" s="163">
        <v>0</v>
      </c>
      <c r="EA1015" s="163">
        <v>0</v>
      </c>
      <c r="EB1015" s="163">
        <v>0</v>
      </c>
      <c r="EC1015" s="163">
        <v>3</v>
      </c>
      <c r="ED1015" s="165">
        <v>4.0500003862381302</v>
      </c>
      <c r="EE1015" s="165">
        <v>1.3500001287460399</v>
      </c>
      <c r="EF1015" s="165">
        <v>0</v>
      </c>
      <c r="EG1015" s="165">
        <v>10.8000010299683</v>
      </c>
      <c r="EH1015" s="166">
        <v>1.3500001287460399</v>
      </c>
      <c r="EI1015" s="165">
        <v>104.82349383510901</v>
      </c>
      <c r="EJ1015" s="164">
        <v>0.30769230769230699</v>
      </c>
      <c r="EK1015" s="164">
        <v>0.34782608695652101</v>
      </c>
      <c r="EL1015" s="283">
        <v>0.34782608599999998</v>
      </c>
      <c r="EM1015" s="283">
        <v>0.391304347</v>
      </c>
      <c r="EN1015" s="283">
        <v>0.26086956500000003</v>
      </c>
      <c r="EO1015" s="283">
        <v>4.3478259999999998E-2</v>
      </c>
      <c r="EP1015" s="283">
        <v>0.47826087</v>
      </c>
      <c r="EQ1015" s="283">
        <v>0.14942528999999999</v>
      </c>
      <c r="ER1015" s="165">
        <v>-7.0830835033049599E-2</v>
      </c>
      <c r="ES1015" s="166">
        <v>1.3500001287460399</v>
      </c>
      <c r="ET1015" s="166">
        <v>5.93</v>
      </c>
      <c r="EU1015" s="166">
        <v>2.7166885900497402</v>
      </c>
      <c r="EV1015" s="166">
        <v>4.0775833700556499</v>
      </c>
      <c r="EW1015" s="166">
        <v>4.7297776099508404</v>
      </c>
      <c r="EX1015" s="289">
        <v>0.136661902070045</v>
      </c>
    </row>
    <row r="1016" spans="1:272" ht="13" customHeight="1">
      <c r="A1016" s="160" t="s">
        <v>19</v>
      </c>
      <c r="C1016" s="160">
        <v>15256</v>
      </c>
      <c r="D1016" s="160">
        <v>642121</v>
      </c>
      <c r="E1016" s="160" t="s">
        <v>3331</v>
      </c>
      <c r="G1016" s="175"/>
      <c r="H1016" s="162" t="s">
        <v>1912</v>
      </c>
      <c r="I1016" s="162" t="s">
        <v>244</v>
      </c>
      <c r="J1016" s="161">
        <v>34</v>
      </c>
      <c r="K1016" s="161">
        <v>1</v>
      </c>
      <c r="M1016" s="184" t="s">
        <v>837</v>
      </c>
      <c r="Z1016" s="163"/>
      <c r="AS1016" s="283"/>
      <c r="AT1016" s="283"/>
      <c r="AU1016" s="283"/>
      <c r="AV1016" s="283"/>
      <c r="AW1016" s="283"/>
      <c r="AX1016" s="283"/>
      <c r="AY1016" s="363"/>
      <c r="AZ1016" s="283"/>
      <c r="BA1016" s="283"/>
      <c r="BB1016" s="283"/>
      <c r="BC1016" s="283"/>
      <c r="BD1016" s="164"/>
      <c r="BE1016" s="164"/>
      <c r="BF1016" s="164"/>
      <c r="BG1016" s="164"/>
      <c r="BH1016" s="164"/>
      <c r="BI1016" s="164"/>
      <c r="BJ1016" s="165"/>
      <c r="BK1016" s="164"/>
      <c r="BL1016" s="165"/>
      <c r="BM1016" s="165"/>
      <c r="BN1016" s="165"/>
      <c r="BO1016" s="165"/>
      <c r="BP1016" s="165"/>
      <c r="BQ1016" s="165"/>
      <c r="BR1016" s="165"/>
      <c r="BS1016" s="289"/>
      <c r="BT1016" s="297">
        <v>10</v>
      </c>
      <c r="BU1016" s="284">
        <v>16.100000000000001</v>
      </c>
      <c r="BV1016" s="298">
        <v>0</v>
      </c>
      <c r="BW1016" s="297"/>
      <c r="BX1016" s="297"/>
      <c r="BY1016" s="297"/>
      <c r="BZ1016" s="297"/>
      <c r="CA1016" s="284"/>
      <c r="CB1016" s="298"/>
      <c r="CC1016" s="297"/>
      <c r="CD1016" s="284"/>
      <c r="CE1016" s="352"/>
      <c r="CF1016" s="298"/>
      <c r="CG1016" s="297"/>
      <c r="CH1016" s="284"/>
      <c r="CI1016" s="352"/>
      <c r="CJ1016" s="298"/>
      <c r="CK1016" s="297"/>
      <c r="CL1016" s="284"/>
      <c r="CM1016" s="352"/>
      <c r="CN1016" s="298"/>
      <c r="CO1016" s="297"/>
      <c r="CP1016" s="284"/>
      <c r="CQ1016" s="352"/>
      <c r="CR1016" s="298"/>
      <c r="CS1016" s="297"/>
      <c r="CT1016" s="284"/>
      <c r="CU1016" s="352"/>
      <c r="CV1016" s="352"/>
      <c r="CW1016" s="298"/>
      <c r="CX1016" s="297"/>
      <c r="CY1016" s="284"/>
      <c r="CZ1016" s="352"/>
      <c r="DA1016" s="352"/>
      <c r="DB1016" s="298"/>
      <c r="DC1016" s="297"/>
      <c r="DD1016" s="284"/>
      <c r="DE1016" s="352"/>
      <c r="DF1016" s="352"/>
      <c r="DG1016" s="298"/>
      <c r="DH1016" s="297">
        <v>0</v>
      </c>
      <c r="DI1016" s="289">
        <v>0</v>
      </c>
      <c r="DJ1016" s="163">
        <v>10</v>
      </c>
      <c r="DK1016" s="163">
        <v>2</v>
      </c>
      <c r="DL1016" s="163">
        <v>0</v>
      </c>
      <c r="DM1016" s="163">
        <v>1</v>
      </c>
      <c r="DN1016" s="163">
        <v>0</v>
      </c>
      <c r="DO1016" s="163">
        <v>0</v>
      </c>
      <c r="DP1016" s="165">
        <v>16.100000000000001</v>
      </c>
      <c r="DQ1016" s="165">
        <v>3</v>
      </c>
      <c r="DR1016" s="165">
        <v>12.399999618530201</v>
      </c>
      <c r="DS1016" s="163">
        <v>66</v>
      </c>
      <c r="DT1016" s="163">
        <v>9</v>
      </c>
      <c r="DU1016" s="163">
        <v>5</v>
      </c>
      <c r="DV1016" s="163">
        <v>5</v>
      </c>
      <c r="DW1016" s="163">
        <v>1</v>
      </c>
      <c r="DX1016" s="163">
        <v>9</v>
      </c>
      <c r="DY1016" s="163">
        <v>1</v>
      </c>
      <c r="DZ1016" s="163">
        <v>0</v>
      </c>
      <c r="EA1016" s="163">
        <v>0</v>
      </c>
      <c r="EB1016" s="163">
        <v>0</v>
      </c>
      <c r="EC1016" s="163">
        <v>15</v>
      </c>
      <c r="ED1016" s="165">
        <v>8.2653067659110793</v>
      </c>
      <c r="EE1016" s="165">
        <v>4.9591840595466499</v>
      </c>
      <c r="EF1016" s="165">
        <v>0.55102045106073805</v>
      </c>
      <c r="EG1016" s="165">
        <v>4.9591840595466499</v>
      </c>
      <c r="EH1016" s="166">
        <v>1.1020409021214701</v>
      </c>
      <c r="EI1016" s="165">
        <v>86.802562594952704</v>
      </c>
      <c r="EJ1016" s="164">
        <v>0.157894736842105</v>
      </c>
      <c r="EK1016" s="164">
        <v>0.19512195121951201</v>
      </c>
      <c r="EL1016" s="283">
        <v>0.41463414599999998</v>
      </c>
      <c r="EM1016" s="283">
        <v>9.7560974999999994E-2</v>
      </c>
      <c r="EN1016" s="283">
        <v>0.487804878</v>
      </c>
      <c r="EO1016" s="283">
        <v>4.7619050000000003E-2</v>
      </c>
      <c r="EP1016" s="283">
        <v>0.38095237999999998</v>
      </c>
      <c r="EQ1016" s="283">
        <v>0.11301369999999999</v>
      </c>
      <c r="ER1016" s="165">
        <v>-6.7914764592555105E-2</v>
      </c>
      <c r="ES1016" s="166">
        <v>2.7551022553036901</v>
      </c>
      <c r="ET1016" s="166">
        <v>3.29</v>
      </c>
      <c r="EU1016" s="166">
        <v>3.7789335785881302</v>
      </c>
      <c r="EV1016" s="166">
        <v>4.8345726406629899</v>
      </c>
      <c r="EW1016" s="166">
        <v>4.6052698980492703</v>
      </c>
      <c r="EX1016" s="289">
        <v>0.13650423288345301</v>
      </c>
    </row>
    <row r="1017" spans="1:272" ht="13" customHeight="1">
      <c r="A1017" s="160" t="s">
        <v>19</v>
      </c>
      <c r="C1017" s="160">
        <v>21620</v>
      </c>
      <c r="D1017" s="160">
        <v>664776</v>
      </c>
      <c r="E1017" s="160" t="s">
        <v>16</v>
      </c>
      <c r="G1017" s="175"/>
      <c r="H1017" s="162" t="s">
        <v>2486</v>
      </c>
      <c r="I1017" s="162" t="s">
        <v>247</v>
      </c>
      <c r="J1017" s="161">
        <v>29</v>
      </c>
      <c r="K1017" s="161">
        <v>1</v>
      </c>
      <c r="M1017" s="184" t="s">
        <v>837</v>
      </c>
      <c r="Z1017" s="163"/>
      <c r="AS1017" s="283"/>
      <c r="AT1017" s="283"/>
      <c r="AU1017" s="283"/>
      <c r="AV1017" s="283"/>
      <c r="AW1017" s="283"/>
      <c r="AX1017" s="283"/>
      <c r="AY1017" s="363"/>
      <c r="AZ1017" s="283"/>
      <c r="BA1017" s="283"/>
      <c r="BB1017" s="283"/>
      <c r="BC1017" s="283"/>
      <c r="BD1017" s="164"/>
      <c r="BE1017" s="164"/>
      <c r="BF1017" s="164"/>
      <c r="BG1017" s="164"/>
      <c r="BH1017" s="164"/>
      <c r="BI1017" s="164"/>
      <c r="BJ1017" s="165"/>
      <c r="BK1017" s="164"/>
      <c r="BL1017" s="165"/>
      <c r="BM1017" s="165"/>
      <c r="BN1017" s="165"/>
      <c r="BO1017" s="165"/>
      <c r="BP1017" s="165"/>
      <c r="BQ1017" s="165"/>
      <c r="BR1017" s="165"/>
      <c r="BS1017" s="289"/>
      <c r="BT1017" s="297">
        <v>37</v>
      </c>
      <c r="BU1017" s="284">
        <v>38</v>
      </c>
      <c r="BV1017" s="298">
        <v>-1</v>
      </c>
      <c r="BW1017" s="297"/>
      <c r="BX1017" s="297"/>
      <c r="BY1017" s="297"/>
      <c r="BZ1017" s="297"/>
      <c r="CA1017" s="284"/>
      <c r="CB1017" s="298"/>
      <c r="CC1017" s="297"/>
      <c r="CD1017" s="284"/>
      <c r="CE1017" s="352"/>
      <c r="CF1017" s="298"/>
      <c r="CG1017" s="297"/>
      <c r="CH1017" s="284"/>
      <c r="CI1017" s="352"/>
      <c r="CJ1017" s="298"/>
      <c r="CK1017" s="297"/>
      <c r="CL1017" s="284"/>
      <c r="CM1017" s="352"/>
      <c r="CN1017" s="298"/>
      <c r="CO1017" s="297"/>
      <c r="CP1017" s="284"/>
      <c r="CQ1017" s="352"/>
      <c r="CR1017" s="298"/>
      <c r="CS1017" s="297"/>
      <c r="CT1017" s="284"/>
      <c r="CU1017" s="352"/>
      <c r="CV1017" s="352"/>
      <c r="CW1017" s="298"/>
      <c r="CX1017" s="297"/>
      <c r="CY1017" s="284"/>
      <c r="CZ1017" s="352"/>
      <c r="DA1017" s="352"/>
      <c r="DB1017" s="298"/>
      <c r="DC1017" s="297"/>
      <c r="DD1017" s="284"/>
      <c r="DE1017" s="352"/>
      <c r="DF1017" s="352"/>
      <c r="DG1017" s="298"/>
      <c r="DH1017" s="297">
        <v>-1</v>
      </c>
      <c r="DI1017" s="289">
        <v>0</v>
      </c>
      <c r="DJ1017" s="163">
        <v>37</v>
      </c>
      <c r="DK1017" s="163">
        <v>0</v>
      </c>
      <c r="DL1017" s="163">
        <v>0</v>
      </c>
      <c r="DM1017" s="163">
        <v>2</v>
      </c>
      <c r="DN1017" s="163">
        <v>1</v>
      </c>
      <c r="DO1017" s="163">
        <v>1</v>
      </c>
      <c r="DP1017" s="165">
        <v>38</v>
      </c>
      <c r="DQ1017" s="165"/>
      <c r="DR1017" s="165">
        <v>38</v>
      </c>
      <c r="DS1017" s="163">
        <v>155</v>
      </c>
      <c r="DT1017" s="163">
        <v>20</v>
      </c>
      <c r="DU1017" s="163">
        <v>14</v>
      </c>
      <c r="DV1017" s="163">
        <v>10</v>
      </c>
      <c r="DW1017" s="163">
        <v>5</v>
      </c>
      <c r="DX1017" s="163">
        <v>20</v>
      </c>
      <c r="DY1017" s="163">
        <v>1</v>
      </c>
      <c r="DZ1017" s="163">
        <v>5</v>
      </c>
      <c r="EA1017" s="163">
        <v>4</v>
      </c>
      <c r="EB1017" s="163">
        <v>0</v>
      </c>
      <c r="EC1017" s="163">
        <v>53</v>
      </c>
      <c r="ED1017" s="165">
        <v>12.552635359302901</v>
      </c>
      <c r="EE1017" s="165">
        <v>4.7368435318124202</v>
      </c>
      <c r="EF1017" s="165">
        <v>1.1842108829531</v>
      </c>
      <c r="EG1017" s="165">
        <v>4.7368435318124202</v>
      </c>
      <c r="EH1017" s="166">
        <v>1.0526318959583101</v>
      </c>
      <c r="EI1017" s="165">
        <v>84.087961357482698</v>
      </c>
      <c r="EJ1017" s="164">
        <v>0.15384615384615299</v>
      </c>
      <c r="EK1017" s="164">
        <v>0.20833333333333301</v>
      </c>
      <c r="EL1017" s="283">
        <v>0.42105263100000001</v>
      </c>
      <c r="EM1017" s="283">
        <v>0.18421052600000001</v>
      </c>
      <c r="EN1017" s="283">
        <v>0.39473684199999998</v>
      </c>
      <c r="EO1017" s="283">
        <v>7.7922080000000005E-2</v>
      </c>
      <c r="EP1017" s="283">
        <v>0.33766234000000001</v>
      </c>
      <c r="EQ1017" s="283">
        <v>0.14883721</v>
      </c>
      <c r="ER1017" s="165">
        <v>0.21691379277724401</v>
      </c>
      <c r="ES1017" s="166">
        <v>2.3684217659062101</v>
      </c>
      <c r="ET1017" s="166">
        <v>3.49</v>
      </c>
      <c r="EU1017" s="166">
        <v>4.0614257445296502</v>
      </c>
      <c r="EV1017" s="166">
        <v>3.5446665101486601</v>
      </c>
      <c r="EW1017" s="166">
        <v>3.15654866783396</v>
      </c>
      <c r="EX1017" s="289">
        <v>0.134108886122703</v>
      </c>
    </row>
    <row r="1018" spans="1:272" ht="13" customHeight="1">
      <c r="A1018" s="160" t="s">
        <v>19</v>
      </c>
      <c r="C1018" s="160">
        <v>12791</v>
      </c>
      <c r="D1018" s="160">
        <v>547184</v>
      </c>
      <c r="E1018" s="160" t="s">
        <v>354</v>
      </c>
      <c r="G1018" s="175"/>
      <c r="H1018" s="162" t="s">
        <v>275</v>
      </c>
      <c r="I1018" s="162" t="s">
        <v>596</v>
      </c>
      <c r="J1018" s="160">
        <v>31</v>
      </c>
      <c r="K1018" s="161">
        <v>1</v>
      </c>
      <c r="Z1018" s="163"/>
      <c r="AS1018" s="283"/>
      <c r="AT1018" s="283"/>
      <c r="AU1018" s="283"/>
      <c r="AV1018" s="283"/>
      <c r="AW1018" s="283"/>
      <c r="AX1018" s="283"/>
      <c r="AY1018" s="363"/>
      <c r="AZ1018" s="283"/>
      <c r="BA1018" s="283"/>
      <c r="BB1018" s="283"/>
      <c r="BC1018" s="283"/>
      <c r="BD1018" s="164"/>
      <c r="BE1018" s="164"/>
      <c r="BF1018" s="164"/>
      <c r="BG1018" s="164"/>
      <c r="BH1018" s="164"/>
      <c r="BI1018" s="164"/>
      <c r="BJ1018" s="165"/>
      <c r="BK1018" s="164"/>
      <c r="BL1018" s="165"/>
      <c r="BM1018" s="165"/>
      <c r="BN1018" s="165"/>
      <c r="BO1018" s="165"/>
      <c r="BP1018" s="165"/>
      <c r="BQ1018" s="165"/>
      <c r="BR1018" s="165"/>
      <c r="BS1018" s="289"/>
      <c r="BT1018" s="297">
        <v>28</v>
      </c>
      <c r="BU1018" s="284">
        <v>31.1</v>
      </c>
      <c r="BV1018" s="298">
        <v>-1</v>
      </c>
      <c r="BW1018" s="297"/>
      <c r="BX1018" s="297"/>
      <c r="BY1018" s="297"/>
      <c r="BZ1018" s="297"/>
      <c r="CA1018" s="284"/>
      <c r="CB1018" s="298"/>
      <c r="CC1018" s="297"/>
      <c r="CD1018" s="284"/>
      <c r="CE1018" s="352"/>
      <c r="CF1018" s="298"/>
      <c r="CG1018" s="297"/>
      <c r="CH1018" s="284"/>
      <c r="CI1018" s="352"/>
      <c r="CJ1018" s="298"/>
      <c r="CK1018" s="297"/>
      <c r="CL1018" s="284"/>
      <c r="CM1018" s="352"/>
      <c r="CN1018" s="298"/>
      <c r="CO1018" s="297"/>
      <c r="CP1018" s="284"/>
      <c r="CQ1018" s="352"/>
      <c r="CR1018" s="298"/>
      <c r="CS1018" s="297"/>
      <c r="CT1018" s="284"/>
      <c r="CU1018" s="352"/>
      <c r="CV1018" s="352"/>
      <c r="CW1018" s="298"/>
      <c r="CX1018" s="297"/>
      <c r="CY1018" s="284"/>
      <c r="CZ1018" s="352"/>
      <c r="DA1018" s="352"/>
      <c r="DB1018" s="298"/>
      <c r="DC1018" s="297"/>
      <c r="DD1018" s="284"/>
      <c r="DE1018" s="352"/>
      <c r="DF1018" s="352"/>
      <c r="DG1018" s="298"/>
      <c r="DH1018" s="297">
        <v>-1</v>
      </c>
      <c r="DI1018" s="289">
        <v>0</v>
      </c>
      <c r="DJ1018" s="163">
        <v>28</v>
      </c>
      <c r="DK1018" s="163">
        <v>0</v>
      </c>
      <c r="DL1018" s="163">
        <v>0</v>
      </c>
      <c r="DM1018" s="163">
        <v>3</v>
      </c>
      <c r="DN1018" s="163">
        <v>2</v>
      </c>
      <c r="DO1018" s="163">
        <v>0</v>
      </c>
      <c r="DP1018" s="165">
        <v>31.1</v>
      </c>
      <c r="DQ1018" s="165"/>
      <c r="DR1018" s="165">
        <v>31.100000381469702</v>
      </c>
      <c r="DS1018" s="163">
        <v>128</v>
      </c>
      <c r="DT1018" s="163">
        <v>27</v>
      </c>
      <c r="DU1018" s="163">
        <v>11</v>
      </c>
      <c r="DV1018" s="163">
        <v>9</v>
      </c>
      <c r="DW1018" s="163">
        <v>2</v>
      </c>
      <c r="DX1018" s="163">
        <v>10</v>
      </c>
      <c r="DY1018" s="163">
        <v>1</v>
      </c>
      <c r="DZ1018" s="163">
        <v>3</v>
      </c>
      <c r="EA1018" s="163">
        <v>1</v>
      </c>
      <c r="EB1018" s="163">
        <v>0</v>
      </c>
      <c r="EC1018" s="163">
        <v>22</v>
      </c>
      <c r="ED1018" s="165">
        <v>6.3191503466069197</v>
      </c>
      <c r="EE1018" s="165">
        <v>2.8723410666395002</v>
      </c>
      <c r="EF1018" s="165">
        <v>0.57446821332790099</v>
      </c>
      <c r="EG1018" s="165">
        <v>7.7553208799266704</v>
      </c>
      <c r="EH1018" s="166">
        <v>1.18085132739624</v>
      </c>
      <c r="EI1018" s="165">
        <v>94.330583339039805</v>
      </c>
      <c r="EJ1018" s="164">
        <v>0.23478260869565201</v>
      </c>
      <c r="EK1018" s="164">
        <v>0.27472527472527403</v>
      </c>
      <c r="EL1018" s="283">
        <v>0.38888888799999999</v>
      </c>
      <c r="EM1018" s="283">
        <v>0.16666666599999999</v>
      </c>
      <c r="EN1018" s="283">
        <v>0.44444444399999999</v>
      </c>
      <c r="EO1018" s="283">
        <v>3.2258059999999998E-2</v>
      </c>
      <c r="EP1018" s="283">
        <v>0.20430108</v>
      </c>
      <c r="EQ1018" s="283">
        <v>9.3617019999999995E-2</v>
      </c>
      <c r="ER1018" s="165">
        <v>-0.56721369030198499</v>
      </c>
      <c r="ES1018" s="166">
        <v>2.5851069599755498</v>
      </c>
      <c r="ET1018" s="166">
        <v>3.57</v>
      </c>
      <c r="EU1018" s="166">
        <v>3.8369015485142999</v>
      </c>
      <c r="EV1018" s="166">
        <v>4.9374615817070504</v>
      </c>
      <c r="EW1018" s="166">
        <v>4.4624448375701897</v>
      </c>
      <c r="EX1018" s="289">
        <v>0.13353893160819999</v>
      </c>
    </row>
    <row r="1019" spans="1:272" ht="13" customHeight="1">
      <c r="A1019" s="160" t="s">
        <v>19</v>
      </c>
      <c r="B1019" s="160">
        <v>9333</v>
      </c>
      <c r="C1019" s="160">
        <v>12863</v>
      </c>
      <c r="D1019" s="160">
        <v>598264</v>
      </c>
      <c r="E1019" s="160" t="s">
        <v>2171</v>
      </c>
      <c r="G1019" s="175"/>
      <c r="H1019" s="168" t="s">
        <v>383</v>
      </c>
      <c r="I1019" s="169" t="s">
        <v>531</v>
      </c>
      <c r="J1019" s="170">
        <v>34</v>
      </c>
      <c r="K1019" s="161">
        <v>1</v>
      </c>
      <c r="M1019" s="184" t="s">
        <v>837</v>
      </c>
      <c r="Z1019" s="163"/>
      <c r="AS1019" s="283"/>
      <c r="AT1019" s="283"/>
      <c r="AU1019" s="283"/>
      <c r="AV1019" s="283"/>
      <c r="AW1019" s="283"/>
      <c r="AX1019" s="283"/>
      <c r="AY1019" s="363"/>
      <c r="AZ1019" s="283"/>
      <c r="BA1019" s="283"/>
      <c r="BB1019" s="283"/>
      <c r="BC1019" s="283"/>
      <c r="BD1019" s="164"/>
      <c r="BE1019" s="164"/>
      <c r="BF1019" s="164"/>
      <c r="BG1019" s="164"/>
      <c r="BH1019" s="164"/>
      <c r="BI1019" s="164"/>
      <c r="BJ1019" s="165"/>
      <c r="BK1019" s="164"/>
      <c r="BL1019" s="165"/>
      <c r="BM1019" s="165"/>
      <c r="BN1019" s="165"/>
      <c r="BO1019" s="165"/>
      <c r="BP1019" s="165"/>
      <c r="BQ1019" s="165"/>
      <c r="BR1019" s="165"/>
      <c r="BS1019" s="289"/>
      <c r="BT1019" s="297">
        <v>14</v>
      </c>
      <c r="BU1019" s="284">
        <v>13.1</v>
      </c>
      <c r="BV1019" s="298">
        <v>-1</v>
      </c>
      <c r="BW1019" s="297"/>
      <c r="BX1019" s="297"/>
      <c r="BY1019" s="297"/>
      <c r="BZ1019" s="297"/>
      <c r="CA1019" s="284"/>
      <c r="CB1019" s="298"/>
      <c r="CC1019" s="297"/>
      <c r="CD1019" s="284"/>
      <c r="CE1019" s="352"/>
      <c r="CF1019" s="298"/>
      <c r="CG1019" s="297"/>
      <c r="CH1019" s="284"/>
      <c r="CI1019" s="352"/>
      <c r="CJ1019" s="298"/>
      <c r="CK1019" s="297"/>
      <c r="CL1019" s="284"/>
      <c r="CM1019" s="352"/>
      <c r="CN1019" s="298"/>
      <c r="CO1019" s="297"/>
      <c r="CP1019" s="284"/>
      <c r="CQ1019" s="352"/>
      <c r="CR1019" s="298"/>
      <c r="CS1019" s="297"/>
      <c r="CT1019" s="284"/>
      <c r="CU1019" s="352"/>
      <c r="CV1019" s="352"/>
      <c r="CW1019" s="298"/>
      <c r="CX1019" s="297"/>
      <c r="CY1019" s="284"/>
      <c r="CZ1019" s="352"/>
      <c r="DA1019" s="352"/>
      <c r="DB1019" s="298"/>
      <c r="DC1019" s="297"/>
      <c r="DD1019" s="284"/>
      <c r="DE1019" s="352"/>
      <c r="DF1019" s="352"/>
      <c r="DG1019" s="298"/>
      <c r="DH1019" s="297">
        <v>-1</v>
      </c>
      <c r="DI1019" s="289">
        <v>0</v>
      </c>
      <c r="DJ1019" s="163">
        <v>14</v>
      </c>
      <c r="DK1019" s="163">
        <v>0</v>
      </c>
      <c r="DL1019" s="163">
        <v>0</v>
      </c>
      <c r="DM1019" s="163">
        <v>0</v>
      </c>
      <c r="DN1019" s="163">
        <v>0</v>
      </c>
      <c r="DO1019" s="163">
        <v>0</v>
      </c>
      <c r="DP1019" s="165">
        <v>13.1</v>
      </c>
      <c r="DQ1019" s="165"/>
      <c r="DR1019" s="165">
        <v>13.1000003814697</v>
      </c>
      <c r="DS1019" s="163">
        <v>60</v>
      </c>
      <c r="DT1019" s="163">
        <v>16</v>
      </c>
      <c r="DU1019" s="163">
        <v>11</v>
      </c>
      <c r="DV1019" s="163">
        <v>10</v>
      </c>
      <c r="DW1019" s="163">
        <v>1</v>
      </c>
      <c r="DX1019" s="163">
        <v>4</v>
      </c>
      <c r="DY1019" s="163">
        <v>0</v>
      </c>
      <c r="DZ1019" s="163">
        <v>0</v>
      </c>
      <c r="EA1019" s="163">
        <v>2</v>
      </c>
      <c r="EB1019" s="163">
        <v>1</v>
      </c>
      <c r="EC1019" s="163">
        <v>10</v>
      </c>
      <c r="ED1019" s="165">
        <v>6.7500006437302202</v>
      </c>
      <c r="EE1019" s="165">
        <v>2.70000025749209</v>
      </c>
      <c r="EF1019" s="165">
        <v>0.67500006437302196</v>
      </c>
      <c r="EG1019" s="165">
        <v>10.8000010299683</v>
      </c>
      <c r="EH1019" s="166">
        <v>1.50000014305116</v>
      </c>
      <c r="EI1019" s="165">
        <v>116.47054870567599</v>
      </c>
      <c r="EJ1019" s="164">
        <v>0.28571428571428498</v>
      </c>
      <c r="EK1019" s="164">
        <v>0.33333333333333298</v>
      </c>
      <c r="EL1019" s="283">
        <v>0.42222222199999998</v>
      </c>
      <c r="EM1019" s="283">
        <v>0.177777777</v>
      </c>
      <c r="EN1019" s="283">
        <v>0.4</v>
      </c>
      <c r="EO1019" s="283">
        <v>8.6956519999999995E-2</v>
      </c>
      <c r="EP1019" s="283">
        <v>0.41304348000000002</v>
      </c>
      <c r="EQ1019" s="283">
        <v>8.0168779999999995E-2</v>
      </c>
      <c r="ER1019" s="165">
        <v>-1.3106029119811899</v>
      </c>
      <c r="ES1019" s="166">
        <v>6.7500006437302202</v>
      </c>
      <c r="ET1019" s="166">
        <v>5.81</v>
      </c>
      <c r="EU1019" s="166">
        <v>3.5416886687278701</v>
      </c>
      <c r="EV1019" s="166">
        <v>4.6080307457534904</v>
      </c>
      <c r="EW1019" s="166">
        <v>4.3263855765625703</v>
      </c>
      <c r="EX1019" s="289">
        <v>0.13330884277820501</v>
      </c>
    </row>
    <row r="1020" spans="1:272" ht="13" customHeight="1">
      <c r="A1020" s="160" t="s">
        <v>19</v>
      </c>
      <c r="C1020" s="160">
        <v>20153</v>
      </c>
      <c r="D1020" s="160">
        <v>656793</v>
      </c>
      <c r="E1020" s="160" t="s">
        <v>13</v>
      </c>
      <c r="G1020" s="175"/>
      <c r="H1020" s="162" t="s">
        <v>211</v>
      </c>
      <c r="I1020" s="162" t="s">
        <v>220</v>
      </c>
      <c r="J1020" s="161">
        <v>28</v>
      </c>
      <c r="K1020" s="161">
        <v>1</v>
      </c>
      <c r="M1020" s="184" t="s">
        <v>837</v>
      </c>
      <c r="Z1020" s="163"/>
      <c r="AS1020" s="283"/>
      <c r="AT1020" s="283"/>
      <c r="AU1020" s="283"/>
      <c r="AV1020" s="283"/>
      <c r="AW1020" s="283"/>
      <c r="AX1020" s="283"/>
      <c r="AY1020" s="363"/>
      <c r="AZ1020" s="283"/>
      <c r="BA1020" s="283"/>
      <c r="BB1020" s="283"/>
      <c r="BC1020" s="283"/>
      <c r="BD1020" s="164"/>
      <c r="BE1020" s="164"/>
      <c r="BF1020" s="164"/>
      <c r="BG1020" s="164"/>
      <c r="BH1020" s="164"/>
      <c r="BI1020" s="164"/>
      <c r="BJ1020" s="165"/>
      <c r="BK1020" s="164"/>
      <c r="BL1020" s="165"/>
      <c r="BM1020" s="165"/>
      <c r="BN1020" s="165"/>
      <c r="BO1020" s="165"/>
      <c r="BP1020" s="165"/>
      <c r="BQ1020" s="165"/>
      <c r="BR1020" s="165"/>
      <c r="BS1020" s="289"/>
      <c r="BT1020" s="297">
        <v>4</v>
      </c>
      <c r="BU1020" s="284">
        <v>5.0999999999999996</v>
      </c>
      <c r="BV1020" s="298">
        <v>0</v>
      </c>
      <c r="BW1020" s="297"/>
      <c r="BX1020" s="297"/>
      <c r="BY1020" s="297"/>
      <c r="BZ1020" s="297"/>
      <c r="CA1020" s="284"/>
      <c r="CB1020" s="298"/>
      <c r="CC1020" s="297"/>
      <c r="CD1020" s="284"/>
      <c r="CE1020" s="352"/>
      <c r="CF1020" s="298"/>
      <c r="CG1020" s="297"/>
      <c r="CH1020" s="284"/>
      <c r="CI1020" s="352"/>
      <c r="CJ1020" s="298"/>
      <c r="CK1020" s="297"/>
      <c r="CL1020" s="284"/>
      <c r="CM1020" s="352"/>
      <c r="CN1020" s="298"/>
      <c r="CO1020" s="297"/>
      <c r="CP1020" s="284"/>
      <c r="CQ1020" s="352"/>
      <c r="CR1020" s="298"/>
      <c r="CS1020" s="297"/>
      <c r="CT1020" s="284"/>
      <c r="CU1020" s="352"/>
      <c r="CV1020" s="352"/>
      <c r="CW1020" s="298"/>
      <c r="CX1020" s="297"/>
      <c r="CY1020" s="284"/>
      <c r="CZ1020" s="352"/>
      <c r="DA1020" s="352"/>
      <c r="DB1020" s="298"/>
      <c r="DC1020" s="297"/>
      <c r="DD1020" s="284"/>
      <c r="DE1020" s="352"/>
      <c r="DF1020" s="352"/>
      <c r="DG1020" s="298"/>
      <c r="DH1020" s="297">
        <v>0</v>
      </c>
      <c r="DI1020" s="289">
        <v>0</v>
      </c>
      <c r="DJ1020" s="163">
        <v>4</v>
      </c>
      <c r="DK1020" s="163">
        <v>0</v>
      </c>
      <c r="DL1020" s="163">
        <v>0</v>
      </c>
      <c r="DM1020" s="163">
        <v>0</v>
      </c>
      <c r="DN1020" s="163">
        <v>0</v>
      </c>
      <c r="DO1020" s="163">
        <v>0</v>
      </c>
      <c r="DP1020" s="165">
        <v>5.0999999999999996</v>
      </c>
      <c r="DQ1020" s="165"/>
      <c r="DR1020" s="165">
        <v>5.0999999046325604</v>
      </c>
      <c r="DS1020" s="163">
        <v>26</v>
      </c>
      <c r="DT1020" s="163">
        <v>8</v>
      </c>
      <c r="DU1020" s="163">
        <v>3</v>
      </c>
      <c r="DV1020" s="163">
        <v>3</v>
      </c>
      <c r="DW1020" s="163">
        <v>0</v>
      </c>
      <c r="DX1020" s="163">
        <v>2</v>
      </c>
      <c r="DY1020" s="163">
        <v>0</v>
      </c>
      <c r="DZ1020" s="163">
        <v>1</v>
      </c>
      <c r="EA1020" s="163">
        <v>0</v>
      </c>
      <c r="EB1020" s="163">
        <v>0</v>
      </c>
      <c r="EC1020" s="163">
        <v>8</v>
      </c>
      <c r="ED1020" s="165">
        <v>13.500000804662699</v>
      </c>
      <c r="EE1020" s="165">
        <v>3.3750002011656801</v>
      </c>
      <c r="EF1020" s="165">
        <v>0</v>
      </c>
      <c r="EG1020" s="165">
        <v>13.500000804662699</v>
      </c>
      <c r="EH1020" s="166">
        <v>1.8750001117587101</v>
      </c>
      <c r="EI1020" s="165">
        <v>145.58818067545599</v>
      </c>
      <c r="EJ1020" s="164">
        <v>0.34782608695652101</v>
      </c>
      <c r="EK1020" s="164">
        <v>0.53333333333333299</v>
      </c>
      <c r="EL1020" s="283">
        <v>0.33333333300000001</v>
      </c>
      <c r="EM1020" s="283">
        <v>0.2</v>
      </c>
      <c r="EN1020" s="283">
        <v>0.46666666600000001</v>
      </c>
      <c r="EO1020" s="283">
        <v>0</v>
      </c>
      <c r="EP1020" s="283">
        <v>0.33333332999999998</v>
      </c>
      <c r="EQ1020" s="283">
        <v>9.375E-2</v>
      </c>
      <c r="ER1020" s="165">
        <v>4.8551732860890998E-2</v>
      </c>
      <c r="ES1020" s="166">
        <v>5.0625003017485302</v>
      </c>
      <c r="ET1020" s="166">
        <v>2.77</v>
      </c>
      <c r="EU1020" s="166">
        <v>1.85418855473398</v>
      </c>
      <c r="EV1020" s="166">
        <v>3.83882670459974</v>
      </c>
      <c r="EW1020" s="166">
        <v>2.9022878491819801</v>
      </c>
      <c r="EX1020" s="289">
        <v>0.12947171926498399</v>
      </c>
    </row>
    <row r="1021" spans="1:272" ht="13" customHeight="1">
      <c r="A1021" s="160" t="s">
        <v>19</v>
      </c>
      <c r="C1021" s="160">
        <v>31261</v>
      </c>
      <c r="D1021" s="160">
        <v>688297</v>
      </c>
      <c r="E1021" s="160" t="s">
        <v>276</v>
      </c>
      <c r="G1021" s="175"/>
      <c r="H1021" s="162" t="s">
        <v>4138</v>
      </c>
      <c r="I1021" s="162" t="s">
        <v>545</v>
      </c>
      <c r="J1021" s="160">
        <v>27</v>
      </c>
      <c r="K1021" s="161">
        <v>1</v>
      </c>
      <c r="Z1021" s="163"/>
      <c r="AS1021" s="283"/>
      <c r="AT1021" s="283"/>
      <c r="AU1021" s="283"/>
      <c r="AV1021" s="283"/>
      <c r="AW1021" s="283"/>
      <c r="AX1021" s="283"/>
      <c r="AY1021" s="363"/>
      <c r="AZ1021" s="283"/>
      <c r="BA1021" s="283"/>
      <c r="BB1021" s="283"/>
      <c r="BC1021" s="283"/>
      <c r="BD1021" s="164"/>
      <c r="BE1021" s="164"/>
      <c r="BF1021" s="164"/>
      <c r="BG1021" s="164"/>
      <c r="BH1021" s="164"/>
      <c r="BI1021" s="164"/>
      <c r="BJ1021" s="165"/>
      <c r="BK1021" s="164"/>
      <c r="BL1021" s="165"/>
      <c r="BM1021" s="165"/>
      <c r="BN1021" s="165"/>
      <c r="BO1021" s="165"/>
      <c r="BP1021" s="165"/>
      <c r="BQ1021" s="165"/>
      <c r="BR1021" s="165"/>
      <c r="BS1021" s="289"/>
      <c r="BT1021" s="297">
        <v>27</v>
      </c>
      <c r="BU1021" s="284">
        <v>34.1</v>
      </c>
      <c r="BV1021" s="298">
        <v>-1</v>
      </c>
      <c r="BW1021" s="297"/>
      <c r="BX1021" s="297"/>
      <c r="BY1021" s="297"/>
      <c r="BZ1021" s="297"/>
      <c r="CA1021" s="284"/>
      <c r="CB1021" s="298"/>
      <c r="CC1021" s="297"/>
      <c r="CD1021" s="284"/>
      <c r="CE1021" s="352"/>
      <c r="CF1021" s="298"/>
      <c r="CG1021" s="297"/>
      <c r="CH1021" s="284"/>
      <c r="CI1021" s="352"/>
      <c r="CJ1021" s="298"/>
      <c r="CK1021" s="297"/>
      <c r="CL1021" s="284"/>
      <c r="CM1021" s="352"/>
      <c r="CN1021" s="298"/>
      <c r="CO1021" s="297"/>
      <c r="CP1021" s="284"/>
      <c r="CQ1021" s="352"/>
      <c r="CR1021" s="298"/>
      <c r="CS1021" s="297"/>
      <c r="CT1021" s="284"/>
      <c r="CU1021" s="352"/>
      <c r="CV1021" s="352"/>
      <c r="CW1021" s="298"/>
      <c r="CX1021" s="297"/>
      <c r="CY1021" s="284"/>
      <c r="CZ1021" s="352"/>
      <c r="DA1021" s="352"/>
      <c r="DB1021" s="298"/>
      <c r="DC1021" s="297"/>
      <c r="DD1021" s="284"/>
      <c r="DE1021" s="352"/>
      <c r="DF1021" s="352"/>
      <c r="DG1021" s="298"/>
      <c r="DH1021" s="183">
        <v>-1</v>
      </c>
      <c r="DI1021" s="289">
        <v>0</v>
      </c>
      <c r="DJ1021" s="163">
        <v>27</v>
      </c>
      <c r="DK1021" s="163">
        <v>0</v>
      </c>
      <c r="DL1021" s="163">
        <v>0</v>
      </c>
      <c r="DM1021" s="163">
        <v>1</v>
      </c>
      <c r="DN1021" s="163">
        <v>2</v>
      </c>
      <c r="DO1021" s="163">
        <v>0</v>
      </c>
      <c r="DP1021" s="165">
        <v>34.1</v>
      </c>
      <c r="DQ1021" s="165"/>
      <c r="DR1021" s="165">
        <v>34.099998474121001</v>
      </c>
      <c r="DS1021" s="163">
        <v>155</v>
      </c>
      <c r="DT1021" s="163">
        <v>31</v>
      </c>
      <c r="DU1021" s="163">
        <v>19</v>
      </c>
      <c r="DV1021" s="163">
        <v>16</v>
      </c>
      <c r="DW1021" s="163">
        <v>2</v>
      </c>
      <c r="DX1021" s="163">
        <v>17</v>
      </c>
      <c r="DY1021" s="163">
        <v>0</v>
      </c>
      <c r="DZ1021" s="163">
        <v>4</v>
      </c>
      <c r="EA1021" s="163">
        <v>1</v>
      </c>
      <c r="EB1021" s="163">
        <v>0</v>
      </c>
      <c r="EC1021" s="163">
        <v>33</v>
      </c>
      <c r="ED1021" s="165">
        <v>8.6504876795431205</v>
      </c>
      <c r="EE1021" s="165">
        <v>4.4563118349161499</v>
      </c>
      <c r="EF1021" s="165">
        <v>0.52427198057837099</v>
      </c>
      <c r="EG1021" s="165">
        <v>8.1262156989647494</v>
      </c>
      <c r="EH1021" s="166">
        <v>1.39805861487565</v>
      </c>
      <c r="EI1021" s="165">
        <v>108.555092312222</v>
      </c>
      <c r="EJ1021" s="164">
        <v>0.231343283582089</v>
      </c>
      <c r="EK1021" s="164">
        <v>0.29292929292929198</v>
      </c>
      <c r="EL1021" s="283">
        <v>0.53535353500000005</v>
      </c>
      <c r="EM1021" s="283">
        <v>0.20202020200000001</v>
      </c>
      <c r="EN1021" s="283">
        <v>0.262626262</v>
      </c>
      <c r="EO1021" s="283">
        <v>1.980198E-2</v>
      </c>
      <c r="EP1021" s="283">
        <v>0.33663366</v>
      </c>
      <c r="EQ1021" s="283">
        <v>9.2281879999999997E-2</v>
      </c>
      <c r="ER1021" s="165">
        <v>-1.2400441864166101</v>
      </c>
      <c r="ES1021" s="166">
        <v>4.1941758446269697</v>
      </c>
      <c r="ET1021" s="166">
        <v>3.39</v>
      </c>
      <c r="EU1021" s="166">
        <v>3.8365917192596699</v>
      </c>
      <c r="EV1021" s="166">
        <v>4.2243996161017101</v>
      </c>
      <c r="EW1021" s="166">
        <v>4.0323792998882002</v>
      </c>
      <c r="EX1021" s="289">
        <v>0.12943769991397799</v>
      </c>
    </row>
    <row r="1022" spans="1:272" ht="13" customHeight="1">
      <c r="A1022" s="160" t="s">
        <v>19</v>
      </c>
      <c r="B1022" s="160">
        <v>10426</v>
      </c>
      <c r="C1022" s="160">
        <v>19962</v>
      </c>
      <c r="D1022" s="160">
        <v>666214</v>
      </c>
      <c r="E1022" s="160" t="s">
        <v>3331</v>
      </c>
      <c r="G1022" s="175"/>
      <c r="H1022" s="162" t="s">
        <v>2918</v>
      </c>
      <c r="I1022" s="162" t="s">
        <v>554</v>
      </c>
      <c r="J1022" s="160">
        <v>26</v>
      </c>
      <c r="K1022" s="161">
        <v>1</v>
      </c>
      <c r="M1022" s="184" t="s">
        <v>46</v>
      </c>
      <c r="Z1022" s="163"/>
      <c r="AS1022" s="283"/>
      <c r="AT1022" s="283"/>
      <c r="AU1022" s="283"/>
      <c r="AV1022" s="283"/>
      <c r="AW1022" s="283"/>
      <c r="AX1022" s="283"/>
      <c r="AY1022" s="363"/>
      <c r="AZ1022" s="283"/>
      <c r="BA1022" s="283"/>
      <c r="BB1022" s="283"/>
      <c r="BC1022" s="283"/>
      <c r="BD1022" s="164"/>
      <c r="BE1022" s="164"/>
      <c r="BF1022" s="164"/>
      <c r="BG1022" s="164"/>
      <c r="BH1022" s="164"/>
      <c r="BI1022" s="164"/>
      <c r="BJ1022" s="165"/>
      <c r="BK1022" s="164"/>
      <c r="BL1022" s="165"/>
      <c r="BM1022" s="165"/>
      <c r="BN1022" s="165"/>
      <c r="BO1022" s="165"/>
      <c r="BP1022" s="165"/>
      <c r="BQ1022" s="165"/>
      <c r="BR1022" s="165"/>
      <c r="BS1022" s="289"/>
      <c r="BT1022" s="297">
        <v>45</v>
      </c>
      <c r="BU1022" s="284">
        <v>66</v>
      </c>
      <c r="BV1022" s="298">
        <v>-2</v>
      </c>
      <c r="BW1022" s="297"/>
      <c r="BX1022" s="297"/>
      <c r="BY1022" s="297"/>
      <c r="BZ1022" s="297"/>
      <c r="CA1022" s="284"/>
      <c r="CB1022" s="298"/>
      <c r="CC1022" s="297"/>
      <c r="CD1022" s="284"/>
      <c r="CE1022" s="352"/>
      <c r="CF1022" s="298"/>
      <c r="CG1022" s="297"/>
      <c r="CH1022" s="284"/>
      <c r="CI1022" s="352"/>
      <c r="CJ1022" s="298"/>
      <c r="CK1022" s="297"/>
      <c r="CL1022" s="284"/>
      <c r="CM1022" s="352"/>
      <c r="CN1022" s="298"/>
      <c r="CO1022" s="297"/>
      <c r="CP1022" s="284"/>
      <c r="CQ1022" s="352"/>
      <c r="CR1022" s="298"/>
      <c r="CS1022" s="297"/>
      <c r="CT1022" s="284"/>
      <c r="CU1022" s="352"/>
      <c r="CV1022" s="352"/>
      <c r="CW1022" s="298"/>
      <c r="CX1022" s="297"/>
      <c r="CY1022" s="284"/>
      <c r="CZ1022" s="352"/>
      <c r="DA1022" s="352"/>
      <c r="DB1022" s="298"/>
      <c r="DC1022" s="297"/>
      <c r="DD1022" s="284"/>
      <c r="DE1022" s="352"/>
      <c r="DF1022" s="352"/>
      <c r="DG1022" s="298"/>
      <c r="DH1022" s="297">
        <v>-2</v>
      </c>
      <c r="DI1022" s="289">
        <v>0</v>
      </c>
      <c r="DJ1022" s="163">
        <v>46</v>
      </c>
      <c r="DK1022" s="163">
        <v>0</v>
      </c>
      <c r="DL1022" s="163">
        <v>0</v>
      </c>
      <c r="DM1022" s="163">
        <v>1</v>
      </c>
      <c r="DN1022" s="163">
        <v>2</v>
      </c>
      <c r="DO1022" s="163">
        <v>1</v>
      </c>
      <c r="DP1022" s="165">
        <v>67.099999999999994</v>
      </c>
      <c r="DQ1022" s="165"/>
      <c r="DR1022" s="165">
        <v>67.099998474121094</v>
      </c>
      <c r="DS1022" s="163">
        <v>304</v>
      </c>
      <c r="DT1022" s="163">
        <v>66</v>
      </c>
      <c r="DU1022" s="163">
        <v>37</v>
      </c>
      <c r="DV1022" s="163">
        <v>35</v>
      </c>
      <c r="DW1022" s="163">
        <v>8</v>
      </c>
      <c r="DX1022" s="163">
        <v>33</v>
      </c>
      <c r="DY1022" s="163">
        <v>1</v>
      </c>
      <c r="DZ1022" s="163">
        <v>4</v>
      </c>
      <c r="EA1022" s="163">
        <v>3</v>
      </c>
      <c r="EB1022" s="163">
        <v>2</v>
      </c>
      <c r="EC1022" s="163">
        <v>73</v>
      </c>
      <c r="ED1022" s="165">
        <v>9.7574274470301692</v>
      </c>
      <c r="EE1022" s="165">
        <v>4.4108918596163704</v>
      </c>
      <c r="EF1022" s="165">
        <v>1.06930711748275</v>
      </c>
      <c r="EG1022" s="165">
        <v>8.8217837192327497</v>
      </c>
      <c r="EH1022" s="166">
        <v>1.47029728653879</v>
      </c>
      <c r="EI1022" s="165">
        <v>117.05396421895701</v>
      </c>
      <c r="EJ1022" s="164">
        <v>0.24719101123595499</v>
      </c>
      <c r="EK1022" s="164">
        <v>0.31182795698924698</v>
      </c>
      <c r="EL1022" s="283">
        <v>0.41145833300000001</v>
      </c>
      <c r="EM1022" s="283">
        <v>0.21875</v>
      </c>
      <c r="EN1022" s="283">
        <v>0.36979166600000002</v>
      </c>
      <c r="EO1022" s="283">
        <v>7.2164950000000005E-2</v>
      </c>
      <c r="EP1022" s="283">
        <v>0.36082473999999998</v>
      </c>
      <c r="EQ1022" s="283">
        <v>0.12408163</v>
      </c>
      <c r="ER1022" s="165">
        <v>-0.22415014884739101</v>
      </c>
      <c r="ES1022" s="166">
        <v>4.6782186389870599</v>
      </c>
      <c r="ET1022" s="166">
        <v>3.67</v>
      </c>
      <c r="EU1022" s="166">
        <v>4.1914412872193898</v>
      </c>
      <c r="EV1022" s="166">
        <v>4.2413343679758198</v>
      </c>
      <c r="EW1022" s="166">
        <v>3.94901141202293</v>
      </c>
      <c r="EX1022" s="289">
        <v>0.128492981195449</v>
      </c>
    </row>
    <row r="1023" spans="1:272" ht="13" customHeight="1">
      <c r="A1023" s="160" t="s">
        <v>19</v>
      </c>
      <c r="B1023" s="160">
        <v>8185</v>
      </c>
      <c r="C1023" s="160">
        <v>6632</v>
      </c>
      <c r="D1023" s="160">
        <v>471911</v>
      </c>
      <c r="E1023" s="160" t="s">
        <v>213</v>
      </c>
      <c r="G1023" s="175"/>
      <c r="H1023" s="168" t="s">
        <v>107</v>
      </c>
      <c r="I1023" s="169" t="s">
        <v>597</v>
      </c>
      <c r="J1023" s="170">
        <v>37</v>
      </c>
      <c r="K1023" s="161">
        <v>1</v>
      </c>
      <c r="M1023" s="184" t="s">
        <v>837</v>
      </c>
      <c r="Z1023" s="163"/>
      <c r="AS1023" s="283"/>
      <c r="AT1023" s="283"/>
      <c r="AU1023" s="283"/>
      <c r="AV1023" s="283"/>
      <c r="AW1023" s="283"/>
      <c r="AX1023" s="283"/>
      <c r="AY1023" s="363"/>
      <c r="AZ1023" s="283"/>
      <c r="BA1023" s="283"/>
      <c r="BB1023" s="283"/>
      <c r="BC1023" s="283"/>
      <c r="BD1023" s="164"/>
      <c r="BE1023" s="164"/>
      <c r="BF1023" s="164"/>
      <c r="BG1023" s="164"/>
      <c r="BH1023" s="164"/>
      <c r="BI1023" s="164"/>
      <c r="BJ1023" s="165"/>
      <c r="BK1023" s="164"/>
      <c r="BL1023" s="165"/>
      <c r="BM1023" s="165"/>
      <c r="BN1023" s="165"/>
      <c r="BO1023" s="165"/>
      <c r="BP1023" s="165"/>
      <c r="BQ1023" s="165"/>
      <c r="BR1023" s="165"/>
      <c r="BS1023" s="289"/>
      <c r="BT1023" s="297">
        <v>21</v>
      </c>
      <c r="BU1023" s="284">
        <v>103.2</v>
      </c>
      <c r="BV1023" s="298">
        <v>0</v>
      </c>
      <c r="BW1023" s="297"/>
      <c r="BX1023" s="297"/>
      <c r="BY1023" s="297"/>
      <c r="BZ1023" s="297"/>
      <c r="CA1023" s="284"/>
      <c r="CB1023" s="298"/>
      <c r="CC1023" s="297"/>
      <c r="CD1023" s="284"/>
      <c r="CE1023" s="352"/>
      <c r="CF1023" s="298"/>
      <c r="CG1023" s="297"/>
      <c r="CH1023" s="284"/>
      <c r="CI1023" s="352"/>
      <c r="CJ1023" s="298"/>
      <c r="CK1023" s="297"/>
      <c r="CL1023" s="284"/>
      <c r="CM1023" s="352"/>
      <c r="CN1023" s="298"/>
      <c r="CO1023" s="297"/>
      <c r="CP1023" s="284"/>
      <c r="CQ1023" s="352"/>
      <c r="CR1023" s="298"/>
      <c r="CS1023" s="297"/>
      <c r="CT1023" s="284"/>
      <c r="CU1023" s="352"/>
      <c r="CV1023" s="352"/>
      <c r="CW1023" s="298"/>
      <c r="CX1023" s="297"/>
      <c r="CY1023" s="284"/>
      <c r="CZ1023" s="352"/>
      <c r="DA1023" s="352"/>
      <c r="DB1023" s="298"/>
      <c r="DC1023" s="297"/>
      <c r="DD1023" s="284"/>
      <c r="DE1023" s="352"/>
      <c r="DF1023" s="352"/>
      <c r="DG1023" s="298"/>
      <c r="DH1023" s="297">
        <v>0</v>
      </c>
      <c r="DI1023" s="289">
        <v>0</v>
      </c>
      <c r="DJ1023" s="163">
        <v>21</v>
      </c>
      <c r="DK1023" s="163">
        <v>21</v>
      </c>
      <c r="DL1023" s="163">
        <v>0</v>
      </c>
      <c r="DM1023" s="163">
        <v>3</v>
      </c>
      <c r="DN1023" s="163">
        <v>10</v>
      </c>
      <c r="DO1023" s="163">
        <v>0</v>
      </c>
      <c r="DP1023" s="165">
        <v>103.2</v>
      </c>
      <c r="DQ1023" s="165">
        <v>103.199996948242</v>
      </c>
      <c r="DR1023" s="165"/>
      <c r="DS1023" s="163">
        <v>447</v>
      </c>
      <c r="DT1023" s="163">
        <v>112</v>
      </c>
      <c r="DU1023" s="163">
        <v>68</v>
      </c>
      <c r="DV1023" s="163">
        <v>65</v>
      </c>
      <c r="DW1023" s="163">
        <v>19</v>
      </c>
      <c r="DX1023" s="163">
        <v>33</v>
      </c>
      <c r="DY1023" s="163">
        <v>0</v>
      </c>
      <c r="DZ1023" s="163">
        <v>5</v>
      </c>
      <c r="EA1023" s="163">
        <v>5</v>
      </c>
      <c r="EB1023" s="163">
        <v>0</v>
      </c>
      <c r="EC1023" s="163">
        <v>89</v>
      </c>
      <c r="ED1023" s="165">
        <v>7.7266882924435798</v>
      </c>
      <c r="EE1023" s="165">
        <v>2.8649518387712098</v>
      </c>
      <c r="EF1023" s="165">
        <v>1.6495177253531199</v>
      </c>
      <c r="EG1023" s="165">
        <v>9.7234729073447301</v>
      </c>
      <c r="EH1023" s="166">
        <v>1.39871386067954</v>
      </c>
      <c r="EI1023" s="165">
        <v>111.734213563727</v>
      </c>
      <c r="EJ1023" s="164">
        <v>0.27383863080684501</v>
      </c>
      <c r="EK1023" s="164">
        <v>0.308970099667774</v>
      </c>
      <c r="EL1023" s="283">
        <v>0.46540880499999998</v>
      </c>
      <c r="EM1023" s="283">
        <v>0.182389937</v>
      </c>
      <c r="EN1023" s="283">
        <v>0.35220125699999999</v>
      </c>
      <c r="EO1023" s="283">
        <v>8.1250000000000003E-2</v>
      </c>
      <c r="EP1023" s="283">
        <v>0.38750000000000001</v>
      </c>
      <c r="EQ1023" s="283">
        <v>0.1015948</v>
      </c>
      <c r="ER1023" s="165">
        <v>-0.55709007462036397</v>
      </c>
      <c r="ES1023" s="166">
        <v>5.6430869551554199</v>
      </c>
      <c r="ET1023" s="166">
        <v>4.6500000000000004</v>
      </c>
      <c r="EU1023" s="166">
        <v>4.9319619881675498</v>
      </c>
      <c r="EV1023" s="166">
        <v>4.1829823430492103</v>
      </c>
      <c r="EW1023" s="166">
        <v>4.2827188363552304</v>
      </c>
      <c r="EX1023" s="289">
        <v>0.12566840648651101</v>
      </c>
    </row>
    <row r="1024" spans="1:272" ht="13" customHeight="1">
      <c r="A1024" s="160" t="s">
        <v>19</v>
      </c>
      <c r="C1024" s="160">
        <v>33828</v>
      </c>
      <c r="D1024" s="160">
        <v>683822</v>
      </c>
      <c r="E1024" s="160" t="s">
        <v>609</v>
      </c>
      <c r="G1024" s="175"/>
      <c r="H1024" s="162" t="s">
        <v>4108</v>
      </c>
      <c r="I1024" s="162" t="s">
        <v>4107</v>
      </c>
      <c r="J1024" s="160">
        <v>30</v>
      </c>
      <c r="K1024" s="161">
        <v>1</v>
      </c>
      <c r="Z1024" s="163"/>
      <c r="AS1024" s="283"/>
      <c r="AT1024" s="283"/>
      <c r="AU1024" s="283"/>
      <c r="AV1024" s="283"/>
      <c r="AW1024" s="283"/>
      <c r="AX1024" s="283"/>
      <c r="AY1024" s="363"/>
      <c r="AZ1024" s="283"/>
      <c r="BA1024" s="283"/>
      <c r="BB1024" s="283"/>
      <c r="BC1024" s="283"/>
      <c r="BD1024" s="164"/>
      <c r="BE1024" s="164"/>
      <c r="BF1024" s="164"/>
      <c r="BG1024" s="164"/>
      <c r="BH1024" s="164"/>
      <c r="BI1024" s="164"/>
      <c r="BJ1024" s="165"/>
      <c r="BK1024" s="164"/>
      <c r="BL1024" s="165"/>
      <c r="BM1024" s="165"/>
      <c r="BN1024" s="165"/>
      <c r="BO1024" s="165"/>
      <c r="BP1024" s="165"/>
      <c r="BQ1024" s="165"/>
      <c r="BR1024" s="165"/>
      <c r="BS1024" s="289"/>
      <c r="BT1024" s="297">
        <v>2</v>
      </c>
      <c r="BU1024" s="284">
        <v>4</v>
      </c>
      <c r="BV1024" s="298">
        <v>0</v>
      </c>
      <c r="BW1024" s="297"/>
      <c r="BX1024" s="297"/>
      <c r="BY1024" s="297"/>
      <c r="BZ1024" s="297"/>
      <c r="CA1024" s="284"/>
      <c r="CB1024" s="298"/>
      <c r="CC1024" s="297"/>
      <c r="CD1024" s="284"/>
      <c r="CE1024" s="352"/>
      <c r="CF1024" s="298"/>
      <c r="CG1024" s="297"/>
      <c r="CH1024" s="284"/>
      <c r="CI1024" s="352"/>
      <c r="CJ1024" s="298"/>
      <c r="CK1024" s="297"/>
      <c r="CL1024" s="284"/>
      <c r="CM1024" s="352"/>
      <c r="CN1024" s="298"/>
      <c r="CO1024" s="297"/>
      <c r="CP1024" s="284"/>
      <c r="CQ1024" s="352"/>
      <c r="CR1024" s="298"/>
      <c r="CS1024" s="297"/>
      <c r="CT1024" s="284"/>
      <c r="CU1024" s="352"/>
      <c r="CV1024" s="352"/>
      <c r="CW1024" s="298"/>
      <c r="CX1024" s="297"/>
      <c r="CY1024" s="284"/>
      <c r="CZ1024" s="352"/>
      <c r="DA1024" s="352"/>
      <c r="DB1024" s="298"/>
      <c r="DC1024" s="297"/>
      <c r="DD1024" s="284"/>
      <c r="DE1024" s="352"/>
      <c r="DF1024" s="352"/>
      <c r="DG1024" s="298"/>
      <c r="DH1024" s="183">
        <v>0</v>
      </c>
      <c r="DI1024" s="289">
        <v>0</v>
      </c>
      <c r="DJ1024" s="163">
        <v>2</v>
      </c>
      <c r="DK1024" s="163">
        <v>0</v>
      </c>
      <c r="DL1024" s="163">
        <v>0</v>
      </c>
      <c r="DM1024" s="163">
        <v>0</v>
      </c>
      <c r="DN1024" s="163">
        <v>0</v>
      </c>
      <c r="DO1024" s="163">
        <v>0</v>
      </c>
      <c r="DP1024" s="165">
        <v>4</v>
      </c>
      <c r="DQ1024" s="165"/>
      <c r="DR1024" s="165">
        <v>4</v>
      </c>
      <c r="DS1024" s="163">
        <v>16</v>
      </c>
      <c r="DT1024" s="163">
        <v>2</v>
      </c>
      <c r="DU1024" s="163">
        <v>1</v>
      </c>
      <c r="DV1024" s="163">
        <v>1</v>
      </c>
      <c r="DW1024" s="163">
        <v>0</v>
      </c>
      <c r="DX1024" s="163">
        <v>2</v>
      </c>
      <c r="DY1024" s="163">
        <v>0</v>
      </c>
      <c r="DZ1024" s="163">
        <v>0</v>
      </c>
      <c r="EA1024" s="163">
        <v>0</v>
      </c>
      <c r="EB1024" s="163">
        <v>0</v>
      </c>
      <c r="EC1024" s="163">
        <v>3</v>
      </c>
      <c r="ED1024" s="165">
        <v>6.75</v>
      </c>
      <c r="EE1024" s="165">
        <v>4.5</v>
      </c>
      <c r="EF1024" s="165">
        <v>0</v>
      </c>
      <c r="EG1024" s="165">
        <v>4.5</v>
      </c>
      <c r="EH1024" s="166">
        <v>1</v>
      </c>
      <c r="EI1024" s="165">
        <v>79.883539231849895</v>
      </c>
      <c r="EJ1024" s="164">
        <v>0.14285714285714199</v>
      </c>
      <c r="EK1024" s="164">
        <v>0.18181818181818099</v>
      </c>
      <c r="EL1024" s="283">
        <v>0.36363636300000002</v>
      </c>
      <c r="EM1024" s="283">
        <v>0.181818181</v>
      </c>
      <c r="EN1024" s="283">
        <v>0.45454545400000002</v>
      </c>
      <c r="EO1024" s="283">
        <v>0</v>
      </c>
      <c r="EP1024" s="283">
        <v>0.36363635999999999</v>
      </c>
      <c r="EQ1024" s="283">
        <v>7.9365080000000005E-2</v>
      </c>
      <c r="ER1024" s="165">
        <v>-0.19493194823783</v>
      </c>
      <c r="ES1024" s="166">
        <v>2.25</v>
      </c>
      <c r="ET1024" s="166">
        <v>2.68</v>
      </c>
      <c r="EU1024" s="166">
        <v>3.1666886329650801</v>
      </c>
      <c r="EV1024" s="166">
        <v>5.0568200916051804</v>
      </c>
      <c r="EW1024" s="166">
        <v>4.89506385612487</v>
      </c>
      <c r="EX1024" s="289">
        <v>0.117656789720058</v>
      </c>
    </row>
    <row r="1025" spans="1:154" ht="13" customHeight="1">
      <c r="A1025" s="160" t="s">
        <v>19</v>
      </c>
      <c r="C1025" s="160">
        <v>29271</v>
      </c>
      <c r="D1025" s="160">
        <v>700270</v>
      </c>
      <c r="E1025" s="160" t="s">
        <v>45</v>
      </c>
      <c r="G1025" s="175"/>
      <c r="H1025" s="162" t="s">
        <v>259</v>
      </c>
      <c r="I1025" s="162" t="s">
        <v>4185</v>
      </c>
      <c r="J1025" s="160">
        <v>23</v>
      </c>
      <c r="K1025" s="161">
        <v>1</v>
      </c>
      <c r="Z1025" s="163"/>
      <c r="AS1025" s="283"/>
      <c r="AT1025" s="283"/>
      <c r="AU1025" s="283"/>
      <c r="AV1025" s="283"/>
      <c r="AW1025" s="283"/>
      <c r="AX1025" s="283"/>
      <c r="AY1025" s="363"/>
      <c r="AZ1025" s="283"/>
      <c r="BA1025" s="283"/>
      <c r="BB1025" s="283"/>
      <c r="BC1025" s="283"/>
      <c r="BD1025" s="164"/>
      <c r="BE1025" s="164"/>
      <c r="BF1025" s="164"/>
      <c r="BG1025" s="164"/>
      <c r="BH1025" s="164"/>
      <c r="BI1025" s="164"/>
      <c r="BJ1025" s="165"/>
      <c r="BK1025" s="164"/>
      <c r="BL1025" s="165"/>
      <c r="BM1025" s="165"/>
      <c r="BN1025" s="165"/>
      <c r="BO1025" s="165"/>
      <c r="BP1025" s="165"/>
      <c r="BQ1025" s="165"/>
      <c r="BR1025" s="165"/>
      <c r="BS1025" s="289"/>
      <c r="BT1025" s="297">
        <v>7</v>
      </c>
      <c r="BU1025" s="284">
        <v>28.1</v>
      </c>
      <c r="BV1025" s="298">
        <v>0</v>
      </c>
      <c r="BW1025" s="297"/>
      <c r="BX1025" s="297"/>
      <c r="BY1025" s="297"/>
      <c r="BZ1025" s="297"/>
      <c r="CA1025" s="284"/>
      <c r="CB1025" s="298"/>
      <c r="CC1025" s="297"/>
      <c r="CD1025" s="284"/>
      <c r="CE1025" s="352"/>
      <c r="CF1025" s="298"/>
      <c r="CG1025" s="297"/>
      <c r="CH1025" s="284"/>
      <c r="CI1025" s="352"/>
      <c r="CJ1025" s="298"/>
      <c r="CK1025" s="297"/>
      <c r="CL1025" s="284"/>
      <c r="CM1025" s="352"/>
      <c r="CN1025" s="298"/>
      <c r="CO1025" s="297"/>
      <c r="CP1025" s="284"/>
      <c r="CQ1025" s="352"/>
      <c r="CR1025" s="298"/>
      <c r="CS1025" s="297"/>
      <c r="CT1025" s="284"/>
      <c r="CU1025" s="352"/>
      <c r="CV1025" s="352"/>
      <c r="CW1025" s="298"/>
      <c r="CX1025" s="297"/>
      <c r="CY1025" s="284"/>
      <c r="CZ1025" s="352"/>
      <c r="DA1025" s="352"/>
      <c r="DB1025" s="298"/>
      <c r="DC1025" s="297"/>
      <c r="DD1025" s="284"/>
      <c r="DE1025" s="352"/>
      <c r="DF1025" s="352"/>
      <c r="DG1025" s="298"/>
      <c r="DH1025" s="183">
        <v>0</v>
      </c>
      <c r="DI1025" s="289">
        <v>0</v>
      </c>
      <c r="DJ1025" s="163">
        <v>7</v>
      </c>
      <c r="DK1025" s="163">
        <v>4</v>
      </c>
      <c r="DL1025" s="163">
        <v>0</v>
      </c>
      <c r="DM1025" s="163">
        <v>1</v>
      </c>
      <c r="DN1025" s="163">
        <v>1</v>
      </c>
      <c r="DO1025" s="163">
        <v>0</v>
      </c>
      <c r="DP1025" s="165">
        <v>28.1</v>
      </c>
      <c r="DQ1025" s="165">
        <v>20</v>
      </c>
      <c r="DR1025" s="165">
        <v>8.1000003814697195</v>
      </c>
      <c r="DS1025" s="163">
        <v>119</v>
      </c>
      <c r="DT1025" s="163">
        <v>27</v>
      </c>
      <c r="DU1025" s="163">
        <v>13</v>
      </c>
      <c r="DV1025" s="163">
        <v>12</v>
      </c>
      <c r="DW1025" s="163">
        <v>3</v>
      </c>
      <c r="DX1025" s="163">
        <v>12</v>
      </c>
      <c r="DY1025" s="163">
        <v>0</v>
      </c>
      <c r="DZ1025" s="163">
        <v>0</v>
      </c>
      <c r="EA1025" s="163">
        <v>1</v>
      </c>
      <c r="EB1025" s="163">
        <v>0</v>
      </c>
      <c r="EC1025" s="163">
        <v>19</v>
      </c>
      <c r="ED1025" s="165">
        <v>6.03529438850377</v>
      </c>
      <c r="EE1025" s="165">
        <v>3.8117648769497499</v>
      </c>
      <c r="EF1025" s="165">
        <v>0.95294121923743802</v>
      </c>
      <c r="EG1025" s="165">
        <v>8.5764709731369404</v>
      </c>
      <c r="EH1025" s="166">
        <v>1.37647065000963</v>
      </c>
      <c r="EI1025" s="165">
        <v>106.878851063158</v>
      </c>
      <c r="EJ1025" s="164">
        <v>0.25233644859812998</v>
      </c>
      <c r="EK1025" s="164">
        <v>0.28235294117646997</v>
      </c>
      <c r="EL1025" s="283">
        <v>0.35632183899999997</v>
      </c>
      <c r="EM1025" s="283">
        <v>0.28735632100000003</v>
      </c>
      <c r="EN1025" s="283">
        <v>0.35632183899999997</v>
      </c>
      <c r="EO1025" s="283">
        <v>4.5454550000000003E-2</v>
      </c>
      <c r="EP1025" s="283">
        <v>0.45454545000000002</v>
      </c>
      <c r="EQ1025" s="283">
        <v>7.6759060000000004E-2</v>
      </c>
      <c r="ER1025" s="165">
        <v>0.28896489871340503</v>
      </c>
      <c r="ES1025" s="166">
        <v>3.8117648769497499</v>
      </c>
      <c r="ET1025" s="166">
        <v>4.93</v>
      </c>
      <c r="EU1025" s="166">
        <v>4.4725710445126801</v>
      </c>
      <c r="EV1025" s="166">
        <v>4.7505214160787999</v>
      </c>
      <c r="EW1025" s="166">
        <v>5.1135710282528297</v>
      </c>
      <c r="EX1025" s="289">
        <v>0.116711299866437</v>
      </c>
    </row>
    <row r="1026" spans="1:154" ht="13" customHeight="1">
      <c r="A1026" s="160" t="s">
        <v>19</v>
      </c>
      <c r="C1026" s="160">
        <v>27942</v>
      </c>
      <c r="D1026" s="160">
        <v>669111</v>
      </c>
      <c r="E1026" s="160" t="s">
        <v>686</v>
      </c>
      <c r="G1026" s="175"/>
      <c r="H1026" s="162" t="s">
        <v>3578</v>
      </c>
      <c r="I1026" s="162" t="s">
        <v>553</v>
      </c>
      <c r="J1026" s="160">
        <v>26</v>
      </c>
      <c r="K1026" s="161">
        <v>1</v>
      </c>
      <c r="Z1026" s="163"/>
      <c r="AS1026" s="283"/>
      <c r="AT1026" s="283"/>
      <c r="AU1026" s="283"/>
      <c r="AV1026" s="283"/>
      <c r="AW1026" s="283"/>
      <c r="AX1026" s="283"/>
      <c r="AY1026" s="363"/>
      <c r="AZ1026" s="283"/>
      <c r="BA1026" s="283"/>
      <c r="BB1026" s="283"/>
      <c r="BC1026" s="283"/>
      <c r="BD1026" s="164"/>
      <c r="BE1026" s="164"/>
      <c r="BF1026" s="164"/>
      <c r="BG1026" s="164"/>
      <c r="BH1026" s="164"/>
      <c r="BI1026" s="164"/>
      <c r="BJ1026" s="165"/>
      <c r="BK1026" s="164"/>
      <c r="BL1026" s="165"/>
      <c r="BM1026" s="165"/>
      <c r="BN1026" s="165"/>
      <c r="BO1026" s="165"/>
      <c r="BP1026" s="165"/>
      <c r="BQ1026" s="165"/>
      <c r="BR1026" s="165"/>
      <c r="BS1026" s="289"/>
      <c r="BT1026" s="297">
        <v>10</v>
      </c>
      <c r="BU1026" s="284">
        <v>12</v>
      </c>
      <c r="BV1026" s="298">
        <v>0</v>
      </c>
      <c r="BW1026" s="297"/>
      <c r="BX1026" s="297"/>
      <c r="BY1026" s="297"/>
      <c r="BZ1026" s="297"/>
      <c r="CA1026" s="284"/>
      <c r="CB1026" s="298"/>
      <c r="CC1026" s="297"/>
      <c r="CD1026" s="284"/>
      <c r="CE1026" s="352"/>
      <c r="CF1026" s="298"/>
      <c r="CG1026" s="297"/>
      <c r="CH1026" s="284"/>
      <c r="CI1026" s="352"/>
      <c r="CJ1026" s="298"/>
      <c r="CK1026" s="297"/>
      <c r="CL1026" s="284"/>
      <c r="CM1026" s="352"/>
      <c r="CN1026" s="298"/>
      <c r="CO1026" s="297"/>
      <c r="CP1026" s="284"/>
      <c r="CQ1026" s="352"/>
      <c r="CR1026" s="298"/>
      <c r="CS1026" s="297"/>
      <c r="CT1026" s="284"/>
      <c r="CU1026" s="352"/>
      <c r="CV1026" s="352"/>
      <c r="CW1026" s="298"/>
      <c r="CX1026" s="297"/>
      <c r="CY1026" s="284"/>
      <c r="CZ1026" s="352"/>
      <c r="DA1026" s="352"/>
      <c r="DB1026" s="298"/>
      <c r="DC1026" s="297"/>
      <c r="DD1026" s="284"/>
      <c r="DE1026" s="352"/>
      <c r="DF1026" s="352"/>
      <c r="DG1026" s="298"/>
      <c r="DH1026" s="297">
        <v>0</v>
      </c>
      <c r="DI1026" s="289">
        <v>0</v>
      </c>
      <c r="DJ1026" s="163">
        <v>10</v>
      </c>
      <c r="DK1026" s="163">
        <v>0</v>
      </c>
      <c r="DL1026" s="163">
        <v>0</v>
      </c>
      <c r="DM1026" s="163">
        <v>2</v>
      </c>
      <c r="DN1026" s="163">
        <v>1</v>
      </c>
      <c r="DO1026" s="163">
        <v>0</v>
      </c>
      <c r="DP1026" s="165">
        <v>12</v>
      </c>
      <c r="DQ1026" s="165"/>
      <c r="DR1026" s="165">
        <v>12</v>
      </c>
      <c r="DS1026" s="163">
        <v>47</v>
      </c>
      <c r="DT1026" s="163">
        <v>7</v>
      </c>
      <c r="DU1026" s="163">
        <v>4</v>
      </c>
      <c r="DV1026" s="163">
        <v>2</v>
      </c>
      <c r="DW1026" s="163">
        <v>1</v>
      </c>
      <c r="DX1026" s="163">
        <v>5</v>
      </c>
      <c r="DY1026" s="163">
        <v>0</v>
      </c>
      <c r="DZ1026" s="163">
        <v>0</v>
      </c>
      <c r="EA1026" s="163">
        <v>0</v>
      </c>
      <c r="EB1026" s="163">
        <v>0</v>
      </c>
      <c r="EC1026" s="163">
        <v>13</v>
      </c>
      <c r="ED1026" s="165">
        <v>9.7500007748604407</v>
      </c>
      <c r="EE1026" s="165">
        <v>3.7500002980232399</v>
      </c>
      <c r="EF1026" s="165">
        <v>0.75000005960464899</v>
      </c>
      <c r="EG1026" s="165">
        <v>5.2500004172325401</v>
      </c>
      <c r="EH1026" s="166">
        <v>1.0000000794728601</v>
      </c>
      <c r="EI1026" s="165">
        <v>77.647031236284803</v>
      </c>
      <c r="EJ1026" s="164">
        <v>0.16666666666666599</v>
      </c>
      <c r="EK1026" s="164">
        <v>0.214285714285714</v>
      </c>
      <c r="EL1026" s="283">
        <v>0.46428571400000002</v>
      </c>
      <c r="EM1026" s="283">
        <v>0.10714285699999999</v>
      </c>
      <c r="EN1026" s="283">
        <v>0.42857142799999998</v>
      </c>
      <c r="EO1026" s="283">
        <v>3.4482760000000001E-2</v>
      </c>
      <c r="EP1026" s="283">
        <v>0.20689655000000001</v>
      </c>
      <c r="EQ1026" s="283">
        <v>0.16111111</v>
      </c>
      <c r="ER1026" s="165">
        <v>6.5148621373680896E-2</v>
      </c>
      <c r="ES1026" s="166">
        <v>1.50000011920929</v>
      </c>
      <c r="ET1026" s="166">
        <v>2.0499999999999998</v>
      </c>
      <c r="EU1026" s="166">
        <v>3.33335531287723</v>
      </c>
      <c r="EV1026" s="166">
        <v>3.7621271805316998</v>
      </c>
      <c r="EW1026" s="166">
        <v>3.5192126828021202</v>
      </c>
      <c r="EX1026" s="289">
        <v>0.115454204380512</v>
      </c>
    </row>
    <row r="1027" spans="1:154" ht="13" customHeight="1">
      <c r="A1027" s="160" t="s">
        <v>19</v>
      </c>
      <c r="C1027" s="160">
        <v>19680</v>
      </c>
      <c r="D1027" s="160">
        <v>664350</v>
      </c>
      <c r="E1027" s="160" t="s">
        <v>686</v>
      </c>
      <c r="G1027" s="175"/>
      <c r="H1027" s="162" t="s">
        <v>615</v>
      </c>
      <c r="I1027" s="162" t="s">
        <v>1887</v>
      </c>
      <c r="J1027" s="161">
        <v>25</v>
      </c>
      <c r="K1027" s="161">
        <v>1</v>
      </c>
      <c r="M1027" s="184" t="s">
        <v>837</v>
      </c>
      <c r="Z1027" s="163"/>
      <c r="AS1027" s="283"/>
      <c r="AT1027" s="283"/>
      <c r="AU1027" s="283"/>
      <c r="AV1027" s="283"/>
      <c r="AW1027" s="283"/>
      <c r="AX1027" s="283"/>
      <c r="AY1027" s="363"/>
      <c r="AZ1027" s="283"/>
      <c r="BA1027" s="283"/>
      <c r="BB1027" s="283"/>
      <c r="BC1027" s="283"/>
      <c r="BD1027" s="164"/>
      <c r="BE1027" s="164"/>
      <c r="BF1027" s="164"/>
      <c r="BG1027" s="164"/>
      <c r="BH1027" s="164"/>
      <c r="BI1027" s="164"/>
      <c r="BJ1027" s="165"/>
      <c r="BK1027" s="164"/>
      <c r="BL1027" s="165"/>
      <c r="BM1027" s="165"/>
      <c r="BN1027" s="165"/>
      <c r="BO1027" s="165"/>
      <c r="BP1027" s="165"/>
      <c r="BQ1027" s="165"/>
      <c r="BR1027" s="165"/>
      <c r="BS1027" s="289"/>
      <c r="BT1027" s="297">
        <v>14</v>
      </c>
      <c r="BU1027" s="284">
        <v>35.200000000000003</v>
      </c>
      <c r="BV1027" s="298">
        <v>0</v>
      </c>
      <c r="BW1027" s="297"/>
      <c r="BX1027" s="297"/>
      <c r="BY1027" s="297"/>
      <c r="BZ1027" s="297"/>
      <c r="CA1027" s="284"/>
      <c r="CB1027" s="298"/>
      <c r="CC1027" s="297"/>
      <c r="CD1027" s="284"/>
      <c r="CE1027" s="352"/>
      <c r="CF1027" s="298"/>
      <c r="CG1027" s="297"/>
      <c r="CH1027" s="284"/>
      <c r="CI1027" s="352"/>
      <c r="CJ1027" s="298"/>
      <c r="CK1027" s="297"/>
      <c r="CL1027" s="284"/>
      <c r="CM1027" s="352"/>
      <c r="CN1027" s="298"/>
      <c r="CO1027" s="297"/>
      <c r="CP1027" s="284"/>
      <c r="CQ1027" s="352"/>
      <c r="CR1027" s="298"/>
      <c r="CS1027" s="297"/>
      <c r="CT1027" s="284"/>
      <c r="CU1027" s="352"/>
      <c r="CV1027" s="352"/>
      <c r="CW1027" s="298"/>
      <c r="CX1027" s="297"/>
      <c r="CY1027" s="284"/>
      <c r="CZ1027" s="352"/>
      <c r="DA1027" s="352"/>
      <c r="DB1027" s="298"/>
      <c r="DC1027" s="297"/>
      <c r="DD1027" s="284"/>
      <c r="DE1027" s="352"/>
      <c r="DF1027" s="352"/>
      <c r="DG1027" s="298"/>
      <c r="DH1027" s="297">
        <v>0</v>
      </c>
      <c r="DI1027" s="289">
        <v>0</v>
      </c>
      <c r="DJ1027" s="163">
        <v>14</v>
      </c>
      <c r="DK1027" s="163">
        <v>7</v>
      </c>
      <c r="DL1027" s="163">
        <v>0</v>
      </c>
      <c r="DM1027" s="163">
        <v>0</v>
      </c>
      <c r="DN1027" s="163">
        <v>3</v>
      </c>
      <c r="DO1027" s="163">
        <v>0</v>
      </c>
      <c r="DP1027" s="165">
        <v>35.200000000000003</v>
      </c>
      <c r="DQ1027" s="165">
        <v>28.100000381469702</v>
      </c>
      <c r="DR1027" s="165">
        <v>7.0999999046325604</v>
      </c>
      <c r="DS1027" s="163">
        <v>162</v>
      </c>
      <c r="DT1027" s="163">
        <v>43</v>
      </c>
      <c r="DU1027" s="163">
        <v>29</v>
      </c>
      <c r="DV1027" s="163">
        <v>24</v>
      </c>
      <c r="DW1027" s="163">
        <v>3</v>
      </c>
      <c r="DX1027" s="163">
        <v>14</v>
      </c>
      <c r="DY1027" s="163">
        <v>0</v>
      </c>
      <c r="DZ1027" s="163">
        <v>3</v>
      </c>
      <c r="EA1027" s="163">
        <v>1</v>
      </c>
      <c r="EB1027" s="163">
        <v>1</v>
      </c>
      <c r="EC1027" s="163">
        <v>17</v>
      </c>
      <c r="ED1027" s="165">
        <v>4.2897198173362403</v>
      </c>
      <c r="EE1027" s="165">
        <v>3.5327104378063101</v>
      </c>
      <c r="EF1027" s="165">
        <v>0.75700937952992498</v>
      </c>
      <c r="EG1027" s="165">
        <v>10.850467773262199</v>
      </c>
      <c r="EH1027" s="166">
        <v>1.5981309123409499</v>
      </c>
      <c r="EI1027" s="165">
        <v>124.090111008413</v>
      </c>
      <c r="EJ1027" s="164">
        <v>0.29655172413793102</v>
      </c>
      <c r="EK1027" s="164">
        <v>0.32</v>
      </c>
      <c r="EL1027" s="283">
        <v>0.48412698399999998</v>
      </c>
      <c r="EM1027" s="283">
        <v>0.20634920600000001</v>
      </c>
      <c r="EN1027" s="283">
        <v>0.30952380899999998</v>
      </c>
      <c r="EO1027" s="283">
        <v>6.25E-2</v>
      </c>
      <c r="EP1027" s="283">
        <v>0.4375</v>
      </c>
      <c r="EQ1027" s="283">
        <v>5.6270100000000003E-2</v>
      </c>
      <c r="ER1027" s="165">
        <v>-0.84620379583704997</v>
      </c>
      <c r="ES1027" s="166">
        <v>6.0560750362393998</v>
      </c>
      <c r="ET1027" s="166">
        <v>5.0999999999999996</v>
      </c>
      <c r="EU1027" s="166">
        <v>4.7367821608789997</v>
      </c>
      <c r="EV1027" s="166">
        <v>5.2967476487185996</v>
      </c>
      <c r="EW1027" s="166">
        <v>5.4198780334816803</v>
      </c>
      <c r="EX1027" s="289">
        <v>0.114853873848915</v>
      </c>
    </row>
    <row r="1028" spans="1:154" ht="13" customHeight="1">
      <c r="A1028" s="160" t="s">
        <v>19</v>
      </c>
      <c r="B1028" s="287"/>
      <c r="C1028" s="287">
        <v>27775</v>
      </c>
      <c r="D1028" s="287">
        <v>693312</v>
      </c>
      <c r="E1028" s="287" t="s">
        <v>438</v>
      </c>
      <c r="G1028" s="175"/>
      <c r="H1028" s="162" t="s">
        <v>3670</v>
      </c>
      <c r="I1028" s="162" t="s">
        <v>547</v>
      </c>
      <c r="J1028" s="160">
        <v>25</v>
      </c>
      <c r="K1028" s="161">
        <v>1</v>
      </c>
      <c r="Z1028" s="163"/>
      <c r="AS1028" s="283"/>
      <c r="AT1028" s="283"/>
      <c r="AU1028" s="283"/>
      <c r="AV1028" s="283"/>
      <c r="AW1028" s="283"/>
      <c r="AX1028" s="283"/>
      <c r="AY1028" s="363"/>
      <c r="AZ1028" s="283"/>
      <c r="BA1028" s="283"/>
      <c r="BB1028" s="283"/>
      <c r="BC1028" s="283"/>
      <c r="BD1028" s="164"/>
      <c r="BE1028" s="164"/>
      <c r="BF1028" s="164"/>
      <c r="BG1028" s="164"/>
      <c r="BH1028" s="164"/>
      <c r="BI1028" s="164"/>
      <c r="BJ1028" s="165"/>
      <c r="BK1028" s="164"/>
      <c r="BL1028" s="165"/>
      <c r="BM1028" s="165"/>
      <c r="BN1028" s="165"/>
      <c r="BO1028" s="165"/>
      <c r="BP1028" s="165"/>
      <c r="BQ1028" s="165"/>
      <c r="BR1028" s="165"/>
      <c r="BS1028" s="289"/>
      <c r="BT1028" s="297">
        <v>51</v>
      </c>
      <c r="BU1028" s="284">
        <v>54.2</v>
      </c>
      <c r="BV1028" s="298">
        <v>1</v>
      </c>
      <c r="BW1028" s="297"/>
      <c r="BX1028" s="297"/>
      <c r="BY1028" s="297"/>
      <c r="BZ1028" s="297"/>
      <c r="CA1028" s="284"/>
      <c r="CB1028" s="298"/>
      <c r="CC1028" s="297"/>
      <c r="CD1028" s="284"/>
      <c r="CE1028" s="352"/>
      <c r="CF1028" s="298"/>
      <c r="CG1028" s="297"/>
      <c r="CH1028" s="284"/>
      <c r="CI1028" s="352"/>
      <c r="CJ1028" s="298"/>
      <c r="CK1028" s="297"/>
      <c r="CL1028" s="284"/>
      <c r="CM1028" s="352"/>
      <c r="CN1028" s="298"/>
      <c r="CO1028" s="297"/>
      <c r="CP1028" s="284"/>
      <c r="CQ1028" s="352"/>
      <c r="CR1028" s="298"/>
      <c r="CS1028" s="297"/>
      <c r="CT1028" s="284"/>
      <c r="CU1028" s="352"/>
      <c r="CV1028" s="352"/>
      <c r="CW1028" s="298"/>
      <c r="CX1028" s="297"/>
      <c r="CY1028" s="284"/>
      <c r="CZ1028" s="352"/>
      <c r="DA1028" s="352"/>
      <c r="DB1028" s="298"/>
      <c r="DC1028" s="297"/>
      <c r="DD1028" s="284"/>
      <c r="DE1028" s="352"/>
      <c r="DF1028" s="352"/>
      <c r="DG1028" s="298"/>
      <c r="DH1028" s="297">
        <v>1</v>
      </c>
      <c r="DI1028" s="289">
        <v>0</v>
      </c>
      <c r="DJ1028" s="163">
        <v>51</v>
      </c>
      <c r="DK1028" s="163">
        <v>0</v>
      </c>
      <c r="DL1028" s="163">
        <v>0</v>
      </c>
      <c r="DM1028" s="163">
        <v>2</v>
      </c>
      <c r="DN1028" s="163">
        <v>2</v>
      </c>
      <c r="DO1028" s="163">
        <v>0</v>
      </c>
      <c r="DP1028" s="165">
        <v>54.2</v>
      </c>
      <c r="DQ1028" s="165"/>
      <c r="DR1028" s="165">
        <v>54.200000762939403</v>
      </c>
      <c r="DS1028" s="163">
        <v>243</v>
      </c>
      <c r="DT1028" s="163">
        <v>51</v>
      </c>
      <c r="DU1028" s="163">
        <v>30</v>
      </c>
      <c r="DV1028" s="163">
        <v>24</v>
      </c>
      <c r="DW1028" s="163">
        <v>4</v>
      </c>
      <c r="DX1028" s="163">
        <v>31</v>
      </c>
      <c r="DY1028" s="163">
        <v>1</v>
      </c>
      <c r="DZ1028" s="163">
        <v>4</v>
      </c>
      <c r="EA1028" s="163">
        <v>7</v>
      </c>
      <c r="EB1028" s="163">
        <v>1</v>
      </c>
      <c r="EC1028" s="163">
        <v>55</v>
      </c>
      <c r="ED1028" s="165">
        <v>9.0548791018787291</v>
      </c>
      <c r="EE1028" s="165">
        <v>5.10365913014983</v>
      </c>
      <c r="EF1028" s="165">
        <v>0.65853666195481697</v>
      </c>
      <c r="EG1028" s="165">
        <v>8.3963424399239095</v>
      </c>
      <c r="EH1028" s="166">
        <v>1.5000001744526299</v>
      </c>
      <c r="EI1028" s="165">
        <v>116.470551143908</v>
      </c>
      <c r="EJ1028" s="164">
        <v>0.24519230769230699</v>
      </c>
      <c r="EK1028" s="164">
        <v>0.31543624161073802</v>
      </c>
      <c r="EL1028" s="283">
        <v>0.45394736800000002</v>
      </c>
      <c r="EM1028" s="283">
        <v>0.21052631499999999</v>
      </c>
      <c r="EN1028" s="283">
        <v>0.33552631500000002</v>
      </c>
      <c r="EO1028" s="283">
        <v>8.4967319999999999E-2</v>
      </c>
      <c r="EP1028" s="283">
        <v>0.40522876000000002</v>
      </c>
      <c r="EQ1028" s="283">
        <v>0.11263158</v>
      </c>
      <c r="ER1028" s="165">
        <v>-0.58547524511815796</v>
      </c>
      <c r="ES1028" s="166">
        <v>3.9512199717289</v>
      </c>
      <c r="ET1028" s="166">
        <v>4.1900000000000004</v>
      </c>
      <c r="EU1028" s="166">
        <v>4.0264448305172102</v>
      </c>
      <c r="EV1028" s="166">
        <v>4.4859088506460401</v>
      </c>
      <c r="EW1028" s="166">
        <v>4.3213493621677097</v>
      </c>
      <c r="EX1028" s="289">
        <v>0.113815985620021</v>
      </c>
    </row>
    <row r="1029" spans="1:154" ht="13" customHeight="1">
      <c r="A1029" s="160" t="s">
        <v>19</v>
      </c>
      <c r="C1029" s="160">
        <v>29530</v>
      </c>
      <c r="D1029" s="160">
        <v>686642</v>
      </c>
      <c r="E1029" s="160" t="s">
        <v>164</v>
      </c>
      <c r="G1029" s="175"/>
      <c r="H1029" s="162" t="s">
        <v>4120</v>
      </c>
      <c r="I1029" s="162" t="s">
        <v>4119</v>
      </c>
      <c r="J1029" s="160">
        <v>26</v>
      </c>
      <c r="K1029" s="161">
        <v>1</v>
      </c>
      <c r="Z1029" s="163"/>
      <c r="AS1029" s="283"/>
      <c r="AT1029" s="283"/>
      <c r="AU1029" s="283"/>
      <c r="AV1029" s="283"/>
      <c r="AW1029" s="283"/>
      <c r="AX1029" s="283"/>
      <c r="AY1029" s="363"/>
      <c r="AZ1029" s="283"/>
      <c r="BA1029" s="283"/>
      <c r="BB1029" s="283"/>
      <c r="BC1029" s="283"/>
      <c r="BD1029" s="164"/>
      <c r="BE1029" s="164"/>
      <c r="BF1029" s="164"/>
      <c r="BG1029" s="164"/>
      <c r="BH1029" s="164"/>
      <c r="BI1029" s="164"/>
      <c r="BJ1029" s="165"/>
      <c r="BK1029" s="164"/>
      <c r="BL1029" s="165"/>
      <c r="BM1029" s="165"/>
      <c r="BN1029" s="165"/>
      <c r="BO1029" s="165"/>
      <c r="BP1029" s="165"/>
      <c r="BQ1029" s="165"/>
      <c r="BR1029" s="165"/>
      <c r="BS1029" s="289"/>
      <c r="BT1029" s="297">
        <v>24</v>
      </c>
      <c r="BU1029" s="284">
        <v>23</v>
      </c>
      <c r="BV1029" s="298">
        <v>0</v>
      </c>
      <c r="BW1029" s="297"/>
      <c r="BX1029" s="297"/>
      <c r="BY1029" s="297"/>
      <c r="BZ1029" s="297"/>
      <c r="CA1029" s="284"/>
      <c r="CB1029" s="298"/>
      <c r="CC1029" s="297"/>
      <c r="CD1029" s="284"/>
      <c r="CE1029" s="352"/>
      <c r="CF1029" s="298"/>
      <c r="CG1029" s="297"/>
      <c r="CH1029" s="284"/>
      <c r="CI1029" s="352"/>
      <c r="CJ1029" s="298"/>
      <c r="CK1029" s="297"/>
      <c r="CL1029" s="284"/>
      <c r="CM1029" s="352"/>
      <c r="CN1029" s="298"/>
      <c r="CO1029" s="297"/>
      <c r="CP1029" s="284"/>
      <c r="CQ1029" s="352"/>
      <c r="CR1029" s="298"/>
      <c r="CS1029" s="297"/>
      <c r="CT1029" s="284"/>
      <c r="CU1029" s="352"/>
      <c r="CV1029" s="352"/>
      <c r="CW1029" s="298"/>
      <c r="CX1029" s="297"/>
      <c r="CY1029" s="284"/>
      <c r="CZ1029" s="352"/>
      <c r="DA1029" s="352"/>
      <c r="DB1029" s="298"/>
      <c r="DC1029" s="297"/>
      <c r="DD1029" s="284"/>
      <c r="DE1029" s="352"/>
      <c r="DF1029" s="352"/>
      <c r="DG1029" s="298"/>
      <c r="DH1029" s="183">
        <v>0</v>
      </c>
      <c r="DI1029" s="289">
        <v>0</v>
      </c>
      <c r="DJ1029" s="163">
        <v>25</v>
      </c>
      <c r="DK1029" s="163">
        <v>0</v>
      </c>
      <c r="DL1029" s="163">
        <v>0</v>
      </c>
      <c r="DM1029" s="163">
        <v>2</v>
      </c>
      <c r="DN1029" s="163">
        <v>3</v>
      </c>
      <c r="DO1029" s="163">
        <v>1</v>
      </c>
      <c r="DP1029" s="165">
        <v>24</v>
      </c>
      <c r="DQ1029" s="165"/>
      <c r="DR1029" s="165">
        <v>24</v>
      </c>
      <c r="DS1029" s="163">
        <v>101</v>
      </c>
      <c r="DT1029" s="163">
        <v>18</v>
      </c>
      <c r="DU1029" s="163">
        <v>12</v>
      </c>
      <c r="DV1029" s="163">
        <v>10</v>
      </c>
      <c r="DW1029" s="163">
        <v>3</v>
      </c>
      <c r="DX1029" s="163">
        <v>12</v>
      </c>
      <c r="DY1029" s="163">
        <v>3</v>
      </c>
      <c r="DZ1029" s="163">
        <v>1</v>
      </c>
      <c r="EA1029" s="163">
        <v>5</v>
      </c>
      <c r="EB1029" s="163">
        <v>0</v>
      </c>
      <c r="EC1029" s="163">
        <v>26</v>
      </c>
      <c r="ED1029" s="165">
        <v>9.7500038743034505</v>
      </c>
      <c r="EE1029" s="165">
        <v>4.5000017881400503</v>
      </c>
      <c r="EF1029" s="165">
        <v>1.1250004470350099</v>
      </c>
      <c r="EG1029" s="165">
        <v>6.7500026822100798</v>
      </c>
      <c r="EH1029" s="166">
        <v>1.25000049670557</v>
      </c>
      <c r="EI1029" s="165">
        <v>99.854463718411296</v>
      </c>
      <c r="EJ1029" s="164">
        <v>0.204545454545454</v>
      </c>
      <c r="EK1029" s="164">
        <v>0.25423728813559299</v>
      </c>
      <c r="EL1029" s="283">
        <v>0.45161290300000001</v>
      </c>
      <c r="EM1029" s="283">
        <v>0.209677419</v>
      </c>
      <c r="EN1029" s="283">
        <v>0.33870967699999999</v>
      </c>
      <c r="EO1029" s="283">
        <v>6.4516130000000005E-2</v>
      </c>
      <c r="EP1029" s="283">
        <v>0.40322581000000002</v>
      </c>
      <c r="EQ1029" s="283">
        <v>9.9307160000000005E-2</v>
      </c>
      <c r="ER1029" s="165">
        <v>-7.7627643920048202E-3</v>
      </c>
      <c r="ES1029" s="166">
        <v>3.75000149011671</v>
      </c>
      <c r="ET1029" s="166">
        <v>3.97</v>
      </c>
      <c r="EU1029" s="166">
        <v>4.25002239677658</v>
      </c>
      <c r="EV1029" s="166">
        <v>3.94811429785715</v>
      </c>
      <c r="EW1029" s="166">
        <v>3.8536005155839801</v>
      </c>
      <c r="EX1029" s="289">
        <v>0.112316757440567</v>
      </c>
    </row>
    <row r="1030" spans="1:154" ht="13" customHeight="1">
      <c r="A1030" s="160" t="s">
        <v>19</v>
      </c>
      <c r="B1030" s="160">
        <v>11270</v>
      </c>
      <c r="C1030" s="160">
        <v>20167</v>
      </c>
      <c r="D1030" s="160">
        <v>666205</v>
      </c>
      <c r="E1030" s="160" t="s">
        <v>354</v>
      </c>
      <c r="G1030" s="175"/>
      <c r="H1030" s="162" t="s">
        <v>2419</v>
      </c>
      <c r="I1030" s="162" t="s">
        <v>547</v>
      </c>
      <c r="J1030" s="161">
        <v>26</v>
      </c>
      <c r="K1030" s="161">
        <v>1</v>
      </c>
      <c r="M1030" s="184" t="s">
        <v>46</v>
      </c>
      <c r="Z1030" s="163"/>
      <c r="AS1030" s="283"/>
      <c r="AT1030" s="283"/>
      <c r="AU1030" s="283"/>
      <c r="AV1030" s="283"/>
      <c r="AW1030" s="283"/>
      <c r="AX1030" s="283"/>
      <c r="AY1030" s="363"/>
      <c r="AZ1030" s="283"/>
      <c r="BA1030" s="283"/>
      <c r="BB1030" s="283"/>
      <c r="BC1030" s="283"/>
      <c r="BD1030" s="164"/>
      <c r="BE1030" s="164"/>
      <c r="BF1030" s="164"/>
      <c r="BG1030" s="164"/>
      <c r="BH1030" s="164"/>
      <c r="BI1030" s="164"/>
      <c r="BJ1030" s="165"/>
      <c r="BK1030" s="164"/>
      <c r="BL1030" s="165"/>
      <c r="BM1030" s="165"/>
      <c r="BN1030" s="165"/>
      <c r="BO1030" s="165"/>
      <c r="BP1030" s="165"/>
      <c r="BQ1030" s="165"/>
      <c r="BR1030" s="165"/>
      <c r="BS1030" s="289"/>
      <c r="BT1030" s="297">
        <v>20</v>
      </c>
      <c r="BU1030" s="284">
        <v>47.1</v>
      </c>
      <c r="BV1030" s="298">
        <v>0</v>
      </c>
      <c r="BW1030" s="297"/>
      <c r="BX1030" s="297"/>
      <c r="BY1030" s="297"/>
      <c r="BZ1030" s="297"/>
      <c r="CA1030" s="284"/>
      <c r="CB1030" s="298"/>
      <c r="CC1030" s="297"/>
      <c r="CD1030" s="284"/>
      <c r="CE1030" s="352"/>
      <c r="CF1030" s="298"/>
      <c r="CG1030" s="297"/>
      <c r="CH1030" s="284"/>
      <c r="CI1030" s="352"/>
      <c r="CJ1030" s="298"/>
      <c r="CK1030" s="297"/>
      <c r="CL1030" s="284"/>
      <c r="CM1030" s="352"/>
      <c r="CN1030" s="298"/>
      <c r="CO1030" s="297"/>
      <c r="CP1030" s="284"/>
      <c r="CQ1030" s="352"/>
      <c r="CR1030" s="298"/>
      <c r="CS1030" s="297"/>
      <c r="CT1030" s="284"/>
      <c r="CU1030" s="352"/>
      <c r="CV1030" s="352"/>
      <c r="CW1030" s="298"/>
      <c r="CX1030" s="297"/>
      <c r="CY1030" s="284"/>
      <c r="CZ1030" s="352"/>
      <c r="DA1030" s="352"/>
      <c r="DB1030" s="298"/>
      <c r="DC1030" s="297"/>
      <c r="DD1030" s="284"/>
      <c r="DE1030" s="352"/>
      <c r="DF1030" s="352"/>
      <c r="DG1030" s="298"/>
      <c r="DH1030" s="297">
        <v>0</v>
      </c>
      <c r="DI1030" s="289">
        <v>0</v>
      </c>
      <c r="DJ1030" s="163">
        <v>21</v>
      </c>
      <c r="DK1030" s="163">
        <v>0</v>
      </c>
      <c r="DL1030" s="163">
        <v>0</v>
      </c>
      <c r="DM1030" s="163">
        <v>0</v>
      </c>
      <c r="DN1030" s="163">
        <v>1</v>
      </c>
      <c r="DO1030" s="163">
        <v>0</v>
      </c>
      <c r="DP1030" s="165">
        <v>49.1</v>
      </c>
      <c r="DQ1030" s="165"/>
      <c r="DR1030" s="165">
        <v>49.099998474121001</v>
      </c>
      <c r="DS1030" s="163">
        <v>202</v>
      </c>
      <c r="DT1030" s="163">
        <v>48</v>
      </c>
      <c r="DU1030" s="163">
        <v>25</v>
      </c>
      <c r="DV1030" s="163">
        <v>22</v>
      </c>
      <c r="DW1030" s="163">
        <v>6</v>
      </c>
      <c r="DX1030" s="163">
        <v>10</v>
      </c>
      <c r="DY1030" s="163">
        <v>3</v>
      </c>
      <c r="DZ1030" s="163">
        <v>1</v>
      </c>
      <c r="EA1030" s="163">
        <v>1</v>
      </c>
      <c r="EB1030" s="163">
        <v>0</v>
      </c>
      <c r="EC1030" s="163">
        <v>36</v>
      </c>
      <c r="ED1030" s="165">
        <v>6.5675677368464997</v>
      </c>
      <c r="EE1030" s="165">
        <v>1.82432437134625</v>
      </c>
      <c r="EF1030" s="165">
        <v>1.0945946228077501</v>
      </c>
      <c r="EG1030" s="165">
        <v>8.7567569824620008</v>
      </c>
      <c r="EH1030" s="166">
        <v>1.17567570597869</v>
      </c>
      <c r="EI1030" s="165">
        <v>93.9171363824819</v>
      </c>
      <c r="EJ1030" s="164">
        <v>0.25130890052355997</v>
      </c>
      <c r="EK1030" s="164">
        <v>0.28187919463087202</v>
      </c>
      <c r="EL1030" s="283">
        <v>0.42580645099999997</v>
      </c>
      <c r="EM1030" s="283">
        <v>0.22580645099999999</v>
      </c>
      <c r="EN1030" s="283">
        <v>0.34838709600000001</v>
      </c>
      <c r="EO1030" s="283">
        <v>7.7419349999999998E-2</v>
      </c>
      <c r="EP1030" s="283">
        <v>0.43225806</v>
      </c>
      <c r="EQ1030" s="283">
        <v>0.10866575000000001</v>
      </c>
      <c r="ER1030" s="165">
        <v>-0.95598553052249802</v>
      </c>
      <c r="ES1030" s="166">
        <v>4.0135136169617498</v>
      </c>
      <c r="ET1030" s="166">
        <v>4.05</v>
      </c>
      <c r="EU1030" s="166">
        <v>3.9572291938817901</v>
      </c>
      <c r="EV1030" s="166">
        <v>4.0312902568701503</v>
      </c>
      <c r="EW1030" s="166">
        <v>3.9283720093866799</v>
      </c>
      <c r="EX1030" s="289">
        <v>0.111744709312915</v>
      </c>
    </row>
    <row r="1031" spans="1:154" ht="13" customHeight="1">
      <c r="A1031" s="160" t="s">
        <v>19</v>
      </c>
      <c r="B1031" s="160">
        <v>11713</v>
      </c>
      <c r="C1031" s="160">
        <v>19444</v>
      </c>
      <c r="D1031" s="160">
        <v>670990</v>
      </c>
      <c r="E1031" s="160" t="s">
        <v>3331</v>
      </c>
      <c r="G1031" s="175"/>
      <c r="H1031" s="162" t="s">
        <v>534</v>
      </c>
      <c r="I1031" s="162" t="s">
        <v>1866</v>
      </c>
      <c r="J1031" s="161">
        <v>29</v>
      </c>
      <c r="K1031" s="161">
        <v>1</v>
      </c>
      <c r="M1031" s="184" t="s">
        <v>837</v>
      </c>
      <c r="Z1031" s="163"/>
      <c r="AS1031" s="283"/>
      <c r="AT1031" s="283"/>
      <c r="AU1031" s="283"/>
      <c r="AV1031" s="283"/>
      <c r="AW1031" s="283"/>
      <c r="AX1031" s="283"/>
      <c r="AY1031" s="363"/>
      <c r="AZ1031" s="283"/>
      <c r="BA1031" s="283"/>
      <c r="BB1031" s="283"/>
      <c r="BC1031" s="283"/>
      <c r="BD1031" s="164"/>
      <c r="BE1031" s="164"/>
      <c r="BF1031" s="164"/>
      <c r="BG1031" s="164"/>
      <c r="BH1031" s="164"/>
      <c r="BI1031" s="164"/>
      <c r="BJ1031" s="165"/>
      <c r="BK1031" s="164"/>
      <c r="BL1031" s="165"/>
      <c r="BM1031" s="165"/>
      <c r="BN1031" s="165"/>
      <c r="BO1031" s="165"/>
      <c r="BP1031" s="165"/>
      <c r="BQ1031" s="165"/>
      <c r="BR1031" s="165"/>
      <c r="BS1031" s="289"/>
      <c r="BT1031" s="297">
        <v>38</v>
      </c>
      <c r="BU1031" s="284">
        <v>45</v>
      </c>
      <c r="BV1031" s="298">
        <v>1</v>
      </c>
      <c r="BW1031" s="297"/>
      <c r="BX1031" s="297"/>
      <c r="BY1031" s="297"/>
      <c r="BZ1031" s="297"/>
      <c r="CA1031" s="284"/>
      <c r="CB1031" s="298"/>
      <c r="CC1031" s="297"/>
      <c r="CD1031" s="284"/>
      <c r="CE1031" s="352"/>
      <c r="CF1031" s="298"/>
      <c r="CG1031" s="297"/>
      <c r="CH1031" s="284"/>
      <c r="CI1031" s="352"/>
      <c r="CJ1031" s="298"/>
      <c r="CK1031" s="297"/>
      <c r="CL1031" s="284"/>
      <c r="CM1031" s="352"/>
      <c r="CN1031" s="298"/>
      <c r="CO1031" s="297"/>
      <c r="CP1031" s="284"/>
      <c r="CQ1031" s="352"/>
      <c r="CR1031" s="298"/>
      <c r="CS1031" s="297"/>
      <c r="CT1031" s="284"/>
      <c r="CU1031" s="352"/>
      <c r="CV1031" s="352"/>
      <c r="CW1031" s="298"/>
      <c r="CX1031" s="297"/>
      <c r="CY1031" s="284"/>
      <c r="CZ1031" s="352"/>
      <c r="DA1031" s="352"/>
      <c r="DB1031" s="298"/>
      <c r="DC1031" s="297"/>
      <c r="DD1031" s="284"/>
      <c r="DE1031" s="352"/>
      <c r="DF1031" s="352"/>
      <c r="DG1031" s="298"/>
      <c r="DH1031" s="297">
        <v>1</v>
      </c>
      <c r="DI1031" s="289">
        <v>0</v>
      </c>
      <c r="DJ1031" s="163">
        <v>38</v>
      </c>
      <c r="DK1031" s="163">
        <v>0</v>
      </c>
      <c r="DL1031" s="163">
        <v>0</v>
      </c>
      <c r="DM1031" s="163">
        <v>0</v>
      </c>
      <c r="DN1031" s="163">
        <v>5</v>
      </c>
      <c r="DO1031" s="163">
        <v>1</v>
      </c>
      <c r="DP1031" s="165">
        <v>45</v>
      </c>
      <c r="DQ1031" s="165"/>
      <c r="DR1031" s="165">
        <v>44.300000786781297</v>
      </c>
      <c r="DS1031" s="163">
        <v>208</v>
      </c>
      <c r="DT1031" s="163">
        <v>49</v>
      </c>
      <c r="DU1031" s="163">
        <v>35</v>
      </c>
      <c r="DV1031" s="163">
        <v>31</v>
      </c>
      <c r="DW1031" s="163">
        <v>4</v>
      </c>
      <c r="DX1031" s="163">
        <v>17</v>
      </c>
      <c r="DY1031" s="163">
        <v>2</v>
      </c>
      <c r="DZ1031" s="163">
        <v>12</v>
      </c>
      <c r="EA1031" s="163">
        <v>8</v>
      </c>
      <c r="EB1031" s="163">
        <v>1</v>
      </c>
      <c r="EC1031" s="163">
        <v>45</v>
      </c>
      <c r="ED1031" s="165">
        <v>9.0000015258791599</v>
      </c>
      <c r="EE1031" s="165">
        <v>3.4000005764432402</v>
      </c>
      <c r="EF1031" s="165">
        <v>0.80000013563370298</v>
      </c>
      <c r="EG1031" s="165">
        <v>9.8000016615128693</v>
      </c>
      <c r="EH1031" s="166">
        <v>1.4666669153284499</v>
      </c>
      <c r="EI1031" s="165">
        <v>114.27992532306</v>
      </c>
      <c r="EJ1031" s="164">
        <v>0.27374301675977603</v>
      </c>
      <c r="EK1031" s="164">
        <v>0.34615384615384598</v>
      </c>
      <c r="EL1031" s="283">
        <v>0.43846153799999998</v>
      </c>
      <c r="EM1031" s="283">
        <v>0.22307692300000001</v>
      </c>
      <c r="EN1031" s="283">
        <v>0.33846153800000001</v>
      </c>
      <c r="EO1031" s="283">
        <v>6.7164180000000004E-2</v>
      </c>
      <c r="EP1031" s="283">
        <v>0.34328357999999998</v>
      </c>
      <c r="EQ1031" s="283">
        <v>8.9726920000000002E-2</v>
      </c>
      <c r="ER1031" s="165">
        <v>-1.85013908532541</v>
      </c>
      <c r="ES1031" s="166">
        <v>6.2000010511612</v>
      </c>
      <c r="ET1031" s="166">
        <v>4.55</v>
      </c>
      <c r="EU1031" s="166">
        <v>4.2555777064665099</v>
      </c>
      <c r="EV1031" s="166">
        <v>4.5785250355337102</v>
      </c>
      <c r="EW1031" s="166">
        <v>3.8401150372867399</v>
      </c>
      <c r="EX1031" s="289">
        <v>0.11153215356171101</v>
      </c>
    </row>
    <row r="1032" spans="1:154" ht="13" customHeight="1">
      <c r="A1032" s="160" t="s">
        <v>19</v>
      </c>
      <c r="B1032" s="287"/>
      <c r="C1032" s="287">
        <v>22932</v>
      </c>
      <c r="D1032" s="287">
        <v>672860</v>
      </c>
      <c r="E1032" s="287" t="s">
        <v>164</v>
      </c>
      <c r="G1032" s="175"/>
      <c r="H1032" s="162" t="s">
        <v>3658</v>
      </c>
      <c r="I1032" s="162" t="s">
        <v>3659</v>
      </c>
      <c r="J1032" s="160">
        <v>24</v>
      </c>
      <c r="K1032" s="161">
        <v>1</v>
      </c>
      <c r="Z1032" s="163"/>
      <c r="AS1032" s="283"/>
      <c r="AT1032" s="283"/>
      <c r="AU1032" s="283"/>
      <c r="AV1032" s="283"/>
      <c r="AW1032" s="283"/>
      <c r="AX1032" s="283"/>
      <c r="AY1032" s="363"/>
      <c r="AZ1032" s="283"/>
      <c r="BA1032" s="283"/>
      <c r="BB1032" s="283"/>
      <c r="BC1032" s="283"/>
      <c r="BD1032" s="164"/>
      <c r="BE1032" s="164"/>
      <c r="BF1032" s="164"/>
      <c r="BG1032" s="164"/>
      <c r="BH1032" s="164"/>
      <c r="BI1032" s="164"/>
      <c r="BJ1032" s="165"/>
      <c r="BK1032" s="164"/>
      <c r="BL1032" s="165"/>
      <c r="BM1032" s="165"/>
      <c r="BN1032" s="165"/>
      <c r="BO1032" s="165"/>
      <c r="BP1032" s="165"/>
      <c r="BQ1032" s="165"/>
      <c r="BR1032" s="165"/>
      <c r="BS1032" s="289"/>
      <c r="BT1032" s="297">
        <v>16</v>
      </c>
      <c r="BU1032" s="284">
        <v>18.100000000000001</v>
      </c>
      <c r="BV1032" s="298">
        <v>1</v>
      </c>
      <c r="BW1032" s="297"/>
      <c r="BX1032" s="297"/>
      <c r="BY1032" s="297"/>
      <c r="BZ1032" s="297"/>
      <c r="CA1032" s="284"/>
      <c r="CB1032" s="298"/>
      <c r="CC1032" s="297"/>
      <c r="CD1032" s="284"/>
      <c r="CE1032" s="352"/>
      <c r="CF1032" s="298"/>
      <c r="CG1032" s="297"/>
      <c r="CH1032" s="284"/>
      <c r="CI1032" s="352"/>
      <c r="CJ1032" s="298"/>
      <c r="CK1032" s="297"/>
      <c r="CL1032" s="284"/>
      <c r="CM1032" s="352"/>
      <c r="CN1032" s="298"/>
      <c r="CO1032" s="297"/>
      <c r="CP1032" s="284"/>
      <c r="CQ1032" s="352"/>
      <c r="CR1032" s="298"/>
      <c r="CS1032" s="297"/>
      <c r="CT1032" s="284"/>
      <c r="CU1032" s="352"/>
      <c r="CV1032" s="352"/>
      <c r="CW1032" s="298"/>
      <c r="CX1032" s="297"/>
      <c r="CY1032" s="284"/>
      <c r="CZ1032" s="352"/>
      <c r="DA1032" s="352"/>
      <c r="DB1032" s="298"/>
      <c r="DC1032" s="297"/>
      <c r="DD1032" s="284"/>
      <c r="DE1032" s="352"/>
      <c r="DF1032" s="352"/>
      <c r="DG1032" s="298"/>
      <c r="DH1032" s="297">
        <v>1</v>
      </c>
      <c r="DI1032" s="289">
        <v>0</v>
      </c>
      <c r="DJ1032" s="163">
        <v>17</v>
      </c>
      <c r="DK1032" s="163">
        <v>0</v>
      </c>
      <c r="DL1032" s="163">
        <v>0</v>
      </c>
      <c r="DM1032" s="163">
        <v>1</v>
      </c>
      <c r="DN1032" s="163">
        <v>0</v>
      </c>
      <c r="DO1032" s="163">
        <v>0</v>
      </c>
      <c r="DP1032" s="165">
        <v>19</v>
      </c>
      <c r="DQ1032" s="165"/>
      <c r="DR1032" s="165">
        <v>19</v>
      </c>
      <c r="DS1032" s="163">
        <v>83</v>
      </c>
      <c r="DT1032" s="163">
        <v>15</v>
      </c>
      <c r="DU1032" s="163">
        <v>7</v>
      </c>
      <c r="DV1032" s="163">
        <v>7</v>
      </c>
      <c r="DW1032" s="163">
        <v>2</v>
      </c>
      <c r="DX1032" s="163">
        <v>13</v>
      </c>
      <c r="DY1032" s="163">
        <v>1</v>
      </c>
      <c r="DZ1032" s="163">
        <v>1</v>
      </c>
      <c r="EA1032" s="163">
        <v>0</v>
      </c>
      <c r="EB1032" s="163">
        <v>0</v>
      </c>
      <c r="EC1032" s="163">
        <v>26</v>
      </c>
      <c r="ED1032" s="165">
        <v>12.3157919463693</v>
      </c>
      <c r="EE1032" s="165">
        <v>6.1578959731846803</v>
      </c>
      <c r="EF1032" s="165">
        <v>0.94736861125918104</v>
      </c>
      <c r="EG1032" s="165">
        <v>7.1052645844438604</v>
      </c>
      <c r="EH1032" s="166">
        <v>1.4736845064031701</v>
      </c>
      <c r="EI1032" s="165">
        <v>117.723134082627</v>
      </c>
      <c r="EJ1032" s="164">
        <v>0.217391304347826</v>
      </c>
      <c r="EK1032" s="164">
        <v>0.31707317073170699</v>
      </c>
      <c r="EL1032" s="283">
        <v>0.41860465099999999</v>
      </c>
      <c r="EM1032" s="283">
        <v>0.116279069</v>
      </c>
      <c r="EN1032" s="283">
        <v>0.46511627900000002</v>
      </c>
      <c r="EO1032" s="283">
        <v>4.6511629999999998E-2</v>
      </c>
      <c r="EP1032" s="283">
        <v>0.18604651</v>
      </c>
      <c r="EQ1032" s="283">
        <v>0.14814815000000001</v>
      </c>
      <c r="ER1032" s="165">
        <v>0.44732460697765303</v>
      </c>
      <c r="ES1032" s="166">
        <v>3.3157901394071301</v>
      </c>
      <c r="ET1032" s="166">
        <v>2.2999999999999998</v>
      </c>
      <c r="EU1032" s="166">
        <v>4.0087940651954703</v>
      </c>
      <c r="EV1032" s="166">
        <v>4.23206270677146</v>
      </c>
      <c r="EW1032" s="166">
        <v>3.8499797518528398</v>
      </c>
      <c r="EX1032" s="289">
        <v>0.110046990215778</v>
      </c>
    </row>
    <row r="1033" spans="1:154" ht="13" customHeight="1">
      <c r="A1033" s="160" t="s">
        <v>19</v>
      </c>
      <c r="C1033" s="160">
        <v>21183</v>
      </c>
      <c r="D1033" s="160">
        <v>528748</v>
      </c>
      <c r="E1033" s="160" t="s">
        <v>45</v>
      </c>
      <c r="G1033" s="175"/>
      <c r="H1033" s="162" t="s">
        <v>364</v>
      </c>
      <c r="I1033" s="162" t="s">
        <v>1284</v>
      </c>
      <c r="J1033" s="161">
        <v>26</v>
      </c>
      <c r="K1033" s="161">
        <v>1</v>
      </c>
      <c r="M1033" s="184" t="s">
        <v>837</v>
      </c>
      <c r="Z1033" s="163"/>
      <c r="AS1033" s="283"/>
      <c r="AT1033" s="283"/>
      <c r="AU1033" s="283"/>
      <c r="AV1033" s="283"/>
      <c r="AW1033" s="283"/>
      <c r="AX1033" s="283"/>
      <c r="AY1033" s="363"/>
      <c r="AZ1033" s="283"/>
      <c r="BA1033" s="283"/>
      <c r="BB1033" s="283"/>
      <c r="BC1033" s="283"/>
      <c r="BD1033" s="164"/>
      <c r="BE1033" s="164"/>
      <c r="BF1033" s="164"/>
      <c r="BG1033" s="164"/>
      <c r="BH1033" s="164"/>
      <c r="BI1033" s="164"/>
      <c r="BJ1033" s="165"/>
      <c r="BK1033" s="164"/>
      <c r="BL1033" s="165"/>
      <c r="BM1033" s="165"/>
      <c r="BN1033" s="165"/>
      <c r="BO1033" s="165"/>
      <c r="BP1033" s="165"/>
      <c r="BQ1033" s="165"/>
      <c r="BR1033" s="165"/>
      <c r="BS1033" s="289"/>
      <c r="BT1033" s="297">
        <v>7</v>
      </c>
      <c r="BU1033" s="284">
        <v>10.1</v>
      </c>
      <c r="BV1033" s="298">
        <v>0</v>
      </c>
      <c r="BW1033" s="297"/>
      <c r="BX1033" s="297"/>
      <c r="BY1033" s="297"/>
      <c r="BZ1033" s="297"/>
      <c r="CA1033" s="284"/>
      <c r="CB1033" s="298"/>
      <c r="CC1033" s="297"/>
      <c r="CD1033" s="284"/>
      <c r="CE1033" s="352"/>
      <c r="CF1033" s="298"/>
      <c r="CG1033" s="297"/>
      <c r="CH1033" s="284"/>
      <c r="CI1033" s="352"/>
      <c r="CJ1033" s="298"/>
      <c r="CK1033" s="297"/>
      <c r="CL1033" s="284"/>
      <c r="CM1033" s="352"/>
      <c r="CN1033" s="298"/>
      <c r="CO1033" s="297"/>
      <c r="CP1033" s="284"/>
      <c r="CQ1033" s="352"/>
      <c r="CR1033" s="298"/>
      <c r="CS1033" s="297"/>
      <c r="CT1033" s="284"/>
      <c r="CU1033" s="352"/>
      <c r="CV1033" s="352"/>
      <c r="CW1033" s="298"/>
      <c r="CX1033" s="297"/>
      <c r="CY1033" s="284"/>
      <c r="CZ1033" s="352"/>
      <c r="DA1033" s="352"/>
      <c r="DB1033" s="298"/>
      <c r="DC1033" s="297"/>
      <c r="DD1033" s="284"/>
      <c r="DE1033" s="352"/>
      <c r="DF1033" s="352"/>
      <c r="DG1033" s="298"/>
      <c r="DH1033" s="297">
        <v>0</v>
      </c>
      <c r="DI1033" s="289">
        <v>0</v>
      </c>
      <c r="DJ1033" s="163">
        <v>7</v>
      </c>
      <c r="DK1033" s="163">
        <v>0</v>
      </c>
      <c r="DL1033" s="163">
        <v>0</v>
      </c>
      <c r="DM1033" s="163">
        <v>0</v>
      </c>
      <c r="DN1033" s="163">
        <v>0</v>
      </c>
      <c r="DO1033" s="163">
        <v>1</v>
      </c>
      <c r="DP1033" s="165">
        <v>10.1</v>
      </c>
      <c r="DQ1033" s="165"/>
      <c r="DR1033" s="165">
        <v>10.1000003814697</v>
      </c>
      <c r="DS1033" s="163">
        <v>48</v>
      </c>
      <c r="DT1033" s="163">
        <v>11</v>
      </c>
      <c r="DU1033" s="163">
        <v>6</v>
      </c>
      <c r="DV1033" s="163">
        <v>6</v>
      </c>
      <c r="DW1033" s="163">
        <v>0</v>
      </c>
      <c r="DX1033" s="163">
        <v>4</v>
      </c>
      <c r="DY1033" s="163">
        <v>0</v>
      </c>
      <c r="DZ1033" s="163">
        <v>2</v>
      </c>
      <c r="EA1033" s="163">
        <v>1</v>
      </c>
      <c r="EB1033" s="163">
        <v>0</v>
      </c>
      <c r="EC1033" s="163">
        <v>7</v>
      </c>
      <c r="ED1033" s="165">
        <v>6.0967749437855003</v>
      </c>
      <c r="EE1033" s="165">
        <v>3.4838713964488601</v>
      </c>
      <c r="EF1033" s="165">
        <v>0</v>
      </c>
      <c r="EG1033" s="165">
        <v>9.5806463402343596</v>
      </c>
      <c r="EH1033" s="166">
        <v>1.4516130818536901</v>
      </c>
      <c r="EI1033" s="165">
        <v>112.713437352033</v>
      </c>
      <c r="EJ1033" s="164">
        <v>0.26190476190476097</v>
      </c>
      <c r="EK1033" s="164">
        <v>0.314285714285714</v>
      </c>
      <c r="EL1033" s="283">
        <v>0.257142857</v>
      </c>
      <c r="EM1033" s="283">
        <v>0.42857142799999998</v>
      </c>
      <c r="EN1033" s="283">
        <v>0.31428571399999999</v>
      </c>
      <c r="EO1033" s="283">
        <v>0</v>
      </c>
      <c r="EP1033" s="283">
        <v>0.37142857000000001</v>
      </c>
      <c r="EQ1033" s="283">
        <v>6.4516130000000005E-2</v>
      </c>
      <c r="ER1033" s="165">
        <v>0.114586787179174</v>
      </c>
      <c r="ES1033" s="166">
        <v>5.2258070946732902</v>
      </c>
      <c r="ET1033" s="166">
        <v>5.17</v>
      </c>
      <c r="EU1033" s="166">
        <v>3.5537854547927399</v>
      </c>
      <c r="EV1033" s="166">
        <v>5.1634459918400299</v>
      </c>
      <c r="EW1033" s="166">
        <v>4.8707214075964602</v>
      </c>
      <c r="EX1033" s="289">
        <v>0.108224622905254</v>
      </c>
    </row>
    <row r="1034" spans="1:154" ht="13" customHeight="1">
      <c r="A1034" s="160" t="s">
        <v>19</v>
      </c>
      <c r="C1034" s="160">
        <v>33834</v>
      </c>
      <c r="D1034" s="160">
        <v>689958</v>
      </c>
      <c r="E1034" s="160" t="s">
        <v>213</v>
      </c>
      <c r="G1034" s="175"/>
      <c r="H1034" s="162" t="s">
        <v>3060</v>
      </c>
      <c r="I1034" s="162" t="s">
        <v>136</v>
      </c>
      <c r="J1034" s="160">
        <v>23</v>
      </c>
      <c r="K1034" s="161">
        <v>1</v>
      </c>
      <c r="Z1034" s="163"/>
      <c r="AS1034" s="283"/>
      <c r="AT1034" s="283"/>
      <c r="AU1034" s="283"/>
      <c r="AV1034" s="283"/>
      <c r="AW1034" s="283"/>
      <c r="AX1034" s="283"/>
      <c r="AY1034" s="363"/>
      <c r="AZ1034" s="283"/>
      <c r="BA1034" s="283"/>
      <c r="BB1034" s="283"/>
      <c r="BC1034" s="283"/>
      <c r="BD1034" s="164"/>
      <c r="BE1034" s="164"/>
      <c r="BF1034" s="164"/>
      <c r="BG1034" s="164"/>
      <c r="BH1034" s="164"/>
      <c r="BI1034" s="164"/>
      <c r="BJ1034" s="165"/>
      <c r="BK1034" s="164"/>
      <c r="BL1034" s="165"/>
      <c r="BM1034" s="165"/>
      <c r="BN1034" s="165"/>
      <c r="BO1034" s="165"/>
      <c r="BP1034" s="165"/>
      <c r="BQ1034" s="165"/>
      <c r="BR1034" s="165"/>
      <c r="BS1034" s="289"/>
      <c r="BT1034" s="297">
        <v>9</v>
      </c>
      <c r="BU1034" s="284">
        <v>8.1999999999999993</v>
      </c>
      <c r="BV1034" s="298">
        <v>0</v>
      </c>
      <c r="BW1034" s="297"/>
      <c r="BX1034" s="297"/>
      <c r="BY1034" s="297"/>
      <c r="BZ1034" s="297"/>
      <c r="CA1034" s="284"/>
      <c r="CB1034" s="298"/>
      <c r="CC1034" s="297"/>
      <c r="CD1034" s="284"/>
      <c r="CE1034" s="352"/>
      <c r="CF1034" s="298"/>
      <c r="CG1034" s="297"/>
      <c r="CH1034" s="284"/>
      <c r="CI1034" s="352"/>
      <c r="CJ1034" s="298"/>
      <c r="CK1034" s="297"/>
      <c r="CL1034" s="284"/>
      <c r="CM1034" s="352"/>
      <c r="CN1034" s="298"/>
      <c r="CO1034" s="297"/>
      <c r="CP1034" s="284"/>
      <c r="CQ1034" s="352"/>
      <c r="CR1034" s="298"/>
      <c r="CS1034" s="297"/>
      <c r="CT1034" s="284"/>
      <c r="CU1034" s="352"/>
      <c r="CV1034" s="352"/>
      <c r="CW1034" s="298"/>
      <c r="CX1034" s="297"/>
      <c r="CY1034" s="284"/>
      <c r="CZ1034" s="352"/>
      <c r="DA1034" s="352"/>
      <c r="DB1034" s="298"/>
      <c r="DC1034" s="297"/>
      <c r="DD1034" s="284"/>
      <c r="DE1034" s="352"/>
      <c r="DF1034" s="352"/>
      <c r="DG1034" s="298"/>
      <c r="DH1034" s="183">
        <v>0</v>
      </c>
      <c r="DI1034" s="289">
        <v>0</v>
      </c>
      <c r="DJ1034" s="163">
        <v>9</v>
      </c>
      <c r="DK1034" s="163">
        <v>1</v>
      </c>
      <c r="DL1034" s="163">
        <v>0</v>
      </c>
      <c r="DM1034" s="163">
        <v>1</v>
      </c>
      <c r="DN1034" s="163">
        <v>0</v>
      </c>
      <c r="DO1034" s="163">
        <v>0</v>
      </c>
      <c r="DP1034" s="165">
        <v>8.1999999999999993</v>
      </c>
      <c r="DQ1034" s="165">
        <v>1.20000004768371</v>
      </c>
      <c r="DR1034" s="165">
        <v>7</v>
      </c>
      <c r="DS1034" s="163">
        <v>32</v>
      </c>
      <c r="DT1034" s="163">
        <v>1</v>
      </c>
      <c r="DU1034" s="163">
        <v>1</v>
      </c>
      <c r="DV1034" s="163">
        <v>0</v>
      </c>
      <c r="DW1034" s="163">
        <v>0</v>
      </c>
      <c r="DX1034" s="163">
        <v>5</v>
      </c>
      <c r="DY1034" s="163">
        <v>0</v>
      </c>
      <c r="DZ1034" s="163">
        <v>0</v>
      </c>
      <c r="EA1034" s="163">
        <v>1</v>
      </c>
      <c r="EB1034" s="163">
        <v>0</v>
      </c>
      <c r="EC1034" s="163">
        <v>6</v>
      </c>
      <c r="ED1034" s="165">
        <v>6.2307703734856998</v>
      </c>
      <c r="EE1034" s="165">
        <v>5.1923086445714199</v>
      </c>
      <c r="EF1034" s="165">
        <v>0</v>
      </c>
      <c r="EG1034" s="165">
        <v>1.0384617289142799</v>
      </c>
      <c r="EH1034" s="166">
        <v>0.69230781927618901</v>
      </c>
      <c r="EI1034" s="165">
        <v>55.303998841665901</v>
      </c>
      <c r="EJ1034" s="164">
        <v>3.7037037037037E-2</v>
      </c>
      <c r="EK1034" s="164">
        <v>4.7619047619047603E-2</v>
      </c>
      <c r="EL1034" s="283">
        <v>0.23809523799999999</v>
      </c>
      <c r="EM1034" s="283">
        <v>0.14285714199999999</v>
      </c>
      <c r="EN1034" s="283">
        <v>0.61904761900000005</v>
      </c>
      <c r="EO1034" s="283">
        <v>0</v>
      </c>
      <c r="EP1034" s="283">
        <v>0.23809524000000001</v>
      </c>
      <c r="EQ1034" s="283">
        <v>0.15789474000000001</v>
      </c>
      <c r="ER1034" s="165">
        <v>-0.28311394903972498</v>
      </c>
      <c r="ES1034" s="166">
        <v>0</v>
      </c>
      <c r="ET1034" s="166">
        <v>2.99</v>
      </c>
      <c r="EU1034" s="166">
        <v>3.5128425426031802</v>
      </c>
      <c r="EV1034" s="166">
        <v>5.7810007089490298</v>
      </c>
      <c r="EW1034" s="166">
        <v>5.8104612833289702</v>
      </c>
      <c r="EX1034" s="289">
        <v>0.105620712041854</v>
      </c>
    </row>
    <row r="1035" spans="1:154" ht="13" customHeight="1">
      <c r="A1035" s="160" t="s">
        <v>19</v>
      </c>
      <c r="C1035" s="160">
        <v>31635</v>
      </c>
      <c r="D1035" s="160">
        <v>806185</v>
      </c>
      <c r="E1035" s="160" t="s">
        <v>2177</v>
      </c>
      <c r="G1035" s="175"/>
      <c r="H1035" s="162" t="s">
        <v>4200</v>
      </c>
      <c r="I1035" s="162" t="s">
        <v>3110</v>
      </c>
      <c r="J1035" s="160">
        <v>22</v>
      </c>
      <c r="K1035" s="161">
        <v>1</v>
      </c>
      <c r="Z1035" s="163"/>
      <c r="AS1035" s="283"/>
      <c r="AT1035" s="283"/>
      <c r="AU1035" s="283"/>
      <c r="AV1035" s="283"/>
      <c r="AW1035" s="283"/>
      <c r="AX1035" s="283"/>
      <c r="AY1035" s="363"/>
      <c r="AZ1035" s="283"/>
      <c r="BA1035" s="283"/>
      <c r="BB1035" s="283"/>
      <c r="BC1035" s="283"/>
      <c r="BD1035" s="164"/>
      <c r="BE1035" s="164"/>
      <c r="BF1035" s="164"/>
      <c r="BG1035" s="164"/>
      <c r="BH1035" s="164"/>
      <c r="BI1035" s="164"/>
      <c r="BJ1035" s="165"/>
      <c r="BK1035" s="164"/>
      <c r="BL1035" s="165"/>
      <c r="BM1035" s="165"/>
      <c r="BN1035" s="165"/>
      <c r="BO1035" s="165"/>
      <c r="BP1035" s="165"/>
      <c r="BQ1035" s="165"/>
      <c r="BR1035" s="165"/>
      <c r="BS1035" s="289"/>
      <c r="BT1035" s="297">
        <v>15</v>
      </c>
      <c r="BU1035" s="284">
        <v>67.2</v>
      </c>
      <c r="BV1035" s="298">
        <v>0</v>
      </c>
      <c r="BW1035" s="297"/>
      <c r="BX1035" s="297"/>
      <c r="BY1035" s="297"/>
      <c r="BZ1035" s="297"/>
      <c r="CA1035" s="284"/>
      <c r="CB1035" s="298"/>
      <c r="CC1035" s="297"/>
      <c r="CD1035" s="284"/>
      <c r="CE1035" s="352"/>
      <c r="CF1035" s="298"/>
      <c r="CG1035" s="297"/>
      <c r="CH1035" s="284"/>
      <c r="CI1035" s="352"/>
      <c r="CJ1035" s="298"/>
      <c r="CK1035" s="297"/>
      <c r="CL1035" s="284"/>
      <c r="CM1035" s="352"/>
      <c r="CN1035" s="298"/>
      <c r="CO1035" s="297"/>
      <c r="CP1035" s="284"/>
      <c r="CQ1035" s="352"/>
      <c r="CR1035" s="298"/>
      <c r="CS1035" s="297"/>
      <c r="CT1035" s="284"/>
      <c r="CU1035" s="352"/>
      <c r="CV1035" s="352"/>
      <c r="CW1035" s="298"/>
      <c r="CX1035" s="297"/>
      <c r="CY1035" s="284"/>
      <c r="CZ1035" s="352"/>
      <c r="DA1035" s="352"/>
      <c r="DB1035" s="298"/>
      <c r="DC1035" s="297"/>
      <c r="DD1035" s="284"/>
      <c r="DE1035" s="352"/>
      <c r="DF1035" s="352"/>
      <c r="DG1035" s="298"/>
      <c r="DH1035" s="183">
        <v>0</v>
      </c>
      <c r="DI1035" s="289">
        <v>0</v>
      </c>
      <c r="DJ1035" s="163">
        <v>16</v>
      </c>
      <c r="DK1035" s="163">
        <v>16</v>
      </c>
      <c r="DL1035" s="163">
        <v>0</v>
      </c>
      <c r="DM1035" s="163">
        <v>5</v>
      </c>
      <c r="DN1035" s="163">
        <v>6</v>
      </c>
      <c r="DO1035" s="163">
        <v>0</v>
      </c>
      <c r="DP1035" s="165">
        <v>72</v>
      </c>
      <c r="DQ1035" s="165">
        <v>72</v>
      </c>
      <c r="DR1035" s="165"/>
      <c r="DS1035" s="163">
        <v>315</v>
      </c>
      <c r="DT1035" s="163">
        <v>57</v>
      </c>
      <c r="DU1035" s="163">
        <v>39</v>
      </c>
      <c r="DV1035" s="163">
        <v>38</v>
      </c>
      <c r="DW1035" s="163">
        <v>11</v>
      </c>
      <c r="DX1035" s="163">
        <v>43</v>
      </c>
      <c r="DY1035" s="163">
        <v>0</v>
      </c>
      <c r="DZ1035" s="163">
        <v>4</v>
      </c>
      <c r="EA1035" s="163">
        <v>4</v>
      </c>
      <c r="EB1035" s="163">
        <v>0</v>
      </c>
      <c r="EC1035" s="163">
        <v>88</v>
      </c>
      <c r="ED1035" s="165">
        <v>11</v>
      </c>
      <c r="EE1035" s="165">
        <v>5.375</v>
      </c>
      <c r="EF1035" s="165">
        <v>1.375</v>
      </c>
      <c r="EG1035" s="165">
        <v>7.125</v>
      </c>
      <c r="EH1035" s="166">
        <v>1.38888888888888</v>
      </c>
      <c r="EI1035" s="165">
        <v>107.843090368685</v>
      </c>
      <c r="EJ1035" s="164">
        <v>0.212686567164179</v>
      </c>
      <c r="EK1035" s="164">
        <v>0.27218934911242598</v>
      </c>
      <c r="EL1035" s="283">
        <v>0.39772727200000002</v>
      </c>
      <c r="EM1035" s="283">
        <v>0.1875</v>
      </c>
      <c r="EN1035" s="283">
        <v>0.41477272700000001</v>
      </c>
      <c r="EO1035" s="283">
        <v>8.8888889999999998E-2</v>
      </c>
      <c r="EP1035" s="283">
        <v>0.5</v>
      </c>
      <c r="EQ1035" s="283">
        <v>0.11455331000000001</v>
      </c>
      <c r="ER1035" s="165">
        <v>0.43172779526439797</v>
      </c>
      <c r="ES1035" s="166">
        <v>4.75</v>
      </c>
      <c r="ET1035" s="166">
        <v>4.71</v>
      </c>
      <c r="EU1035" s="166">
        <v>4.6666886329650801</v>
      </c>
      <c r="EV1035" s="166">
        <v>4.2136841494176096</v>
      </c>
      <c r="EW1035" s="166">
        <v>4.28080231241041</v>
      </c>
      <c r="EX1035" s="289">
        <v>0.100704126060009</v>
      </c>
    </row>
    <row r="1036" spans="1:154" ht="13" customHeight="1">
      <c r="A1036" s="160" t="s">
        <v>19</v>
      </c>
      <c r="B1036" s="160">
        <v>12675</v>
      </c>
      <c r="C1036" s="160">
        <v>15369</v>
      </c>
      <c r="D1036" s="160">
        <v>643361</v>
      </c>
      <c r="E1036" s="160" t="s">
        <v>563</v>
      </c>
      <c r="G1036" s="175"/>
      <c r="H1036" s="162" t="s">
        <v>1739</v>
      </c>
      <c r="I1036" s="162" t="s">
        <v>105</v>
      </c>
      <c r="J1036" s="160">
        <v>33</v>
      </c>
      <c r="K1036" s="161">
        <v>1</v>
      </c>
      <c r="Z1036" s="163"/>
      <c r="AS1036" s="283"/>
      <c r="AT1036" s="283"/>
      <c r="AU1036" s="283"/>
      <c r="AV1036" s="283"/>
      <c r="AW1036" s="283"/>
      <c r="AX1036" s="283"/>
      <c r="AY1036" s="363"/>
      <c r="AZ1036" s="283"/>
      <c r="BA1036" s="283"/>
      <c r="BB1036" s="283"/>
      <c r="BC1036" s="283"/>
      <c r="BD1036" s="164"/>
      <c r="BE1036" s="164"/>
      <c r="BF1036" s="164"/>
      <c r="BG1036" s="164"/>
      <c r="BH1036" s="164"/>
      <c r="BI1036" s="164"/>
      <c r="BJ1036" s="165"/>
      <c r="BK1036" s="164"/>
      <c r="BL1036" s="165"/>
      <c r="BM1036" s="165"/>
      <c r="BN1036" s="165"/>
      <c r="BO1036" s="165"/>
      <c r="BP1036" s="165"/>
      <c r="BQ1036" s="165"/>
      <c r="BR1036" s="165"/>
      <c r="BS1036" s="289"/>
      <c r="BT1036" s="297">
        <v>7</v>
      </c>
      <c r="BU1036" s="284">
        <v>11.1</v>
      </c>
      <c r="BV1036" s="298">
        <v>0</v>
      </c>
      <c r="BW1036" s="297"/>
      <c r="BX1036" s="297"/>
      <c r="BY1036" s="297"/>
      <c r="BZ1036" s="297"/>
      <c r="CA1036" s="284"/>
      <c r="CB1036" s="298"/>
      <c r="CC1036" s="297"/>
      <c r="CD1036" s="284"/>
      <c r="CE1036" s="352"/>
      <c r="CF1036" s="298"/>
      <c r="CG1036" s="297"/>
      <c r="CH1036" s="284"/>
      <c r="CI1036" s="352"/>
      <c r="CJ1036" s="298"/>
      <c r="CK1036" s="297"/>
      <c r="CL1036" s="284"/>
      <c r="CM1036" s="352"/>
      <c r="CN1036" s="298"/>
      <c r="CO1036" s="297"/>
      <c r="CP1036" s="284"/>
      <c r="CQ1036" s="352"/>
      <c r="CR1036" s="298"/>
      <c r="CS1036" s="297"/>
      <c r="CT1036" s="284"/>
      <c r="CU1036" s="352"/>
      <c r="CV1036" s="352"/>
      <c r="CW1036" s="298"/>
      <c r="CX1036" s="297"/>
      <c r="CY1036" s="284"/>
      <c r="CZ1036" s="352"/>
      <c r="DA1036" s="352"/>
      <c r="DB1036" s="298"/>
      <c r="DC1036" s="297"/>
      <c r="DD1036" s="284"/>
      <c r="DE1036" s="352"/>
      <c r="DF1036" s="352"/>
      <c r="DG1036" s="298"/>
      <c r="DH1036" s="297">
        <v>0</v>
      </c>
      <c r="DI1036" s="289">
        <v>0</v>
      </c>
      <c r="DJ1036" s="163">
        <v>7</v>
      </c>
      <c r="DK1036" s="163">
        <v>0</v>
      </c>
      <c r="DL1036" s="163">
        <v>0</v>
      </c>
      <c r="DM1036" s="163">
        <v>0</v>
      </c>
      <c r="DN1036" s="163">
        <v>0</v>
      </c>
      <c r="DO1036" s="163">
        <v>1</v>
      </c>
      <c r="DP1036" s="165">
        <v>11.1</v>
      </c>
      <c r="DQ1036" s="165"/>
      <c r="DR1036" s="165">
        <v>11.1000003814697</v>
      </c>
      <c r="DS1036" s="163">
        <v>43</v>
      </c>
      <c r="DT1036" s="163">
        <v>6</v>
      </c>
      <c r="DU1036" s="163">
        <v>2</v>
      </c>
      <c r="DV1036" s="163">
        <v>2</v>
      </c>
      <c r="DW1036" s="163">
        <v>1</v>
      </c>
      <c r="DX1036" s="163">
        <v>3</v>
      </c>
      <c r="DY1036" s="163">
        <v>0</v>
      </c>
      <c r="DZ1036" s="163">
        <v>0</v>
      </c>
      <c r="EA1036" s="163">
        <v>0</v>
      </c>
      <c r="EB1036" s="163">
        <v>0</v>
      </c>
      <c r="EC1036" s="163">
        <v>9</v>
      </c>
      <c r="ED1036" s="165">
        <v>7.1470596254079002</v>
      </c>
      <c r="EE1036" s="165">
        <v>2.3823532084693002</v>
      </c>
      <c r="EF1036" s="165">
        <v>0.794117736156434</v>
      </c>
      <c r="EG1036" s="165">
        <v>4.7647064169386004</v>
      </c>
      <c r="EH1036" s="166">
        <v>0.794117736156434</v>
      </c>
      <c r="EI1036" s="165">
        <v>61.660879764259597</v>
      </c>
      <c r="EJ1036" s="164">
        <v>0.15</v>
      </c>
      <c r="EK1036" s="164">
        <v>0.16666666666666599</v>
      </c>
      <c r="EL1036" s="283">
        <v>0.4</v>
      </c>
      <c r="EM1036" s="283">
        <v>0.16666666599999999</v>
      </c>
      <c r="EN1036" s="283">
        <v>0.43333333299999999</v>
      </c>
      <c r="EO1036" s="283">
        <v>0.12903226000000001</v>
      </c>
      <c r="EP1036" s="283">
        <v>0.48387097000000001</v>
      </c>
      <c r="EQ1036" s="283">
        <v>9.2715229999999996E-2</v>
      </c>
      <c r="ER1036" s="165">
        <v>-0.28353638738839498</v>
      </c>
      <c r="ES1036" s="166">
        <v>1.58823547231286</v>
      </c>
      <c r="ET1036" s="166">
        <v>4.7699999999999996</v>
      </c>
      <c r="EU1036" s="166">
        <v>3.5196298490346098</v>
      </c>
      <c r="EV1036" s="166">
        <v>4.1070446652222801</v>
      </c>
      <c r="EW1036" s="166">
        <v>3.8787196355277098</v>
      </c>
      <c r="EX1036" s="289">
        <v>9.9345006048679296E-2</v>
      </c>
    </row>
    <row r="1037" spans="1:154" ht="13" customHeight="1">
      <c r="A1037" s="160" t="s">
        <v>19</v>
      </c>
      <c r="C1037" s="160">
        <v>23165</v>
      </c>
      <c r="D1037" s="160">
        <v>674444</v>
      </c>
      <c r="E1037" s="160" t="s">
        <v>2170</v>
      </c>
      <c r="G1037" s="175"/>
      <c r="H1037" s="162" t="s">
        <v>566</v>
      </c>
      <c r="I1037" s="162" t="s">
        <v>56</v>
      </c>
      <c r="J1037" s="160">
        <v>25</v>
      </c>
      <c r="K1037" s="161">
        <v>1</v>
      </c>
      <c r="Z1037" s="163"/>
      <c r="AS1037" s="283"/>
      <c r="AT1037" s="283"/>
      <c r="AU1037" s="283"/>
      <c r="AV1037" s="283"/>
      <c r="AW1037" s="283"/>
      <c r="AX1037" s="283"/>
      <c r="AY1037" s="363"/>
      <c r="AZ1037" s="283"/>
      <c r="BA1037" s="283"/>
      <c r="BB1037" s="283"/>
      <c r="BC1037" s="283"/>
      <c r="BD1037" s="164"/>
      <c r="BE1037" s="164"/>
      <c r="BF1037" s="164"/>
      <c r="BG1037" s="164"/>
      <c r="BH1037" s="164"/>
      <c r="BI1037" s="164"/>
      <c r="BJ1037" s="165"/>
      <c r="BK1037" s="164"/>
      <c r="BL1037" s="165"/>
      <c r="BM1037" s="165"/>
      <c r="BN1037" s="165"/>
      <c r="BO1037" s="165"/>
      <c r="BP1037" s="165"/>
      <c r="BQ1037" s="165"/>
      <c r="BR1037" s="165"/>
      <c r="BS1037" s="289"/>
      <c r="BT1037" s="297">
        <v>5</v>
      </c>
      <c r="BU1037" s="284">
        <v>5.2</v>
      </c>
      <c r="BV1037" s="298">
        <v>0</v>
      </c>
      <c r="BW1037" s="297"/>
      <c r="BX1037" s="297"/>
      <c r="BY1037" s="297"/>
      <c r="BZ1037" s="297"/>
      <c r="CA1037" s="284"/>
      <c r="CB1037" s="298"/>
      <c r="CC1037" s="297"/>
      <c r="CD1037" s="284"/>
      <c r="CE1037" s="352"/>
      <c r="CF1037" s="298"/>
      <c r="CG1037" s="297"/>
      <c r="CH1037" s="284"/>
      <c r="CI1037" s="352"/>
      <c r="CJ1037" s="298"/>
      <c r="CK1037" s="297"/>
      <c r="CL1037" s="284"/>
      <c r="CM1037" s="352"/>
      <c r="CN1037" s="298"/>
      <c r="CO1037" s="297"/>
      <c r="CP1037" s="284"/>
      <c r="CQ1037" s="352"/>
      <c r="CR1037" s="298"/>
      <c r="CS1037" s="297"/>
      <c r="CT1037" s="284"/>
      <c r="CU1037" s="352"/>
      <c r="CV1037" s="352"/>
      <c r="CW1037" s="298"/>
      <c r="CX1037" s="297"/>
      <c r="CY1037" s="284"/>
      <c r="CZ1037" s="352"/>
      <c r="DA1037" s="352"/>
      <c r="DB1037" s="298"/>
      <c r="DC1037" s="297"/>
      <c r="DD1037" s="284"/>
      <c r="DE1037" s="352"/>
      <c r="DF1037" s="352"/>
      <c r="DG1037" s="298"/>
      <c r="DH1037" s="297">
        <v>0</v>
      </c>
      <c r="DI1037" s="289">
        <v>0</v>
      </c>
      <c r="DJ1037" s="163">
        <v>5</v>
      </c>
      <c r="DK1037" s="163">
        <v>0</v>
      </c>
      <c r="DL1037" s="163">
        <v>0</v>
      </c>
      <c r="DM1037" s="163">
        <v>0</v>
      </c>
      <c r="DN1037" s="163">
        <v>0</v>
      </c>
      <c r="DO1037" s="163">
        <v>0</v>
      </c>
      <c r="DP1037" s="165">
        <v>5.2</v>
      </c>
      <c r="DQ1037" s="165"/>
      <c r="DR1037" s="165">
        <v>5.1999998092651296</v>
      </c>
      <c r="DS1037" s="163">
        <v>18</v>
      </c>
      <c r="DT1037" s="163">
        <v>1</v>
      </c>
      <c r="DU1037" s="163">
        <v>0</v>
      </c>
      <c r="DV1037" s="163">
        <v>0</v>
      </c>
      <c r="DW1037" s="163">
        <v>0</v>
      </c>
      <c r="DX1037" s="163">
        <v>0</v>
      </c>
      <c r="DY1037" s="163">
        <v>0</v>
      </c>
      <c r="DZ1037" s="163">
        <v>0</v>
      </c>
      <c r="EA1037" s="163">
        <v>1</v>
      </c>
      <c r="EB1037" s="163">
        <v>0</v>
      </c>
      <c r="EC1037" s="163">
        <v>4</v>
      </c>
      <c r="ED1037" s="165">
        <v>6.3529418892514702</v>
      </c>
      <c r="EE1037" s="165">
        <v>0</v>
      </c>
      <c r="EF1037" s="165">
        <v>0</v>
      </c>
      <c r="EG1037" s="165">
        <v>1.58823547231286</v>
      </c>
      <c r="EH1037" s="166">
        <v>0.176470608034763</v>
      </c>
      <c r="EI1037" s="165">
        <v>14.0970967402134</v>
      </c>
      <c r="EJ1037" s="164">
        <v>5.5555555555555497E-2</v>
      </c>
      <c r="EK1037" s="164">
        <v>7.1428571428571397E-2</v>
      </c>
      <c r="EL1037" s="283">
        <v>0.42857142799999998</v>
      </c>
      <c r="EM1037" s="283">
        <v>0.14285714199999999</v>
      </c>
      <c r="EN1037" s="283">
        <v>0.42857142799999998</v>
      </c>
      <c r="EO1037" s="283">
        <v>0</v>
      </c>
      <c r="EP1037" s="283">
        <v>0.35714286000000001</v>
      </c>
      <c r="EQ1037" s="283">
        <v>0.12195122</v>
      </c>
      <c r="ER1037" s="165">
        <v>9.8622496540618595E-2</v>
      </c>
      <c r="ES1037" s="166">
        <v>0</v>
      </c>
      <c r="ET1037" s="166">
        <v>1.1000000000000001</v>
      </c>
      <c r="EU1037" s="166">
        <v>1.7549237686869801</v>
      </c>
      <c r="EV1037" s="166">
        <v>3.3559764779918702</v>
      </c>
      <c r="EW1037" s="166">
        <v>3.0381604539632199</v>
      </c>
      <c r="EX1037" s="289">
        <v>9.7158409655094105E-2</v>
      </c>
    </row>
    <row r="1038" spans="1:154" ht="13" customHeight="1">
      <c r="A1038" s="160" t="s">
        <v>19</v>
      </c>
      <c r="C1038" s="160">
        <v>25839</v>
      </c>
      <c r="D1038" s="160">
        <v>664351</v>
      </c>
      <c r="E1038" s="160" t="s">
        <v>614</v>
      </c>
      <c r="G1038" s="175"/>
      <c r="H1038" s="162" t="s">
        <v>626</v>
      </c>
      <c r="I1038" s="162" t="s">
        <v>589</v>
      </c>
      <c r="J1038" s="160">
        <v>28</v>
      </c>
      <c r="K1038" s="161">
        <v>1</v>
      </c>
      <c r="Z1038" s="163"/>
      <c r="AS1038" s="283"/>
      <c r="AT1038" s="283"/>
      <c r="AU1038" s="283"/>
      <c r="AV1038" s="283"/>
      <c r="AW1038" s="283"/>
      <c r="AX1038" s="283"/>
      <c r="AY1038" s="363"/>
      <c r="AZ1038" s="283"/>
      <c r="BA1038" s="283"/>
      <c r="BB1038" s="283"/>
      <c r="BC1038" s="283"/>
      <c r="BD1038" s="164"/>
      <c r="BE1038" s="164"/>
      <c r="BF1038" s="164"/>
      <c r="BG1038" s="164"/>
      <c r="BH1038" s="164"/>
      <c r="BI1038" s="164"/>
      <c r="BJ1038" s="165"/>
      <c r="BK1038" s="164"/>
      <c r="BL1038" s="165"/>
      <c r="BM1038" s="165"/>
      <c r="BN1038" s="165"/>
      <c r="BO1038" s="165"/>
      <c r="BP1038" s="165"/>
      <c r="BQ1038" s="165"/>
      <c r="BR1038" s="165"/>
      <c r="BS1038" s="289"/>
      <c r="BT1038" s="297">
        <v>5</v>
      </c>
      <c r="BU1038" s="284">
        <v>6</v>
      </c>
      <c r="BV1038" s="298">
        <v>0</v>
      </c>
      <c r="BW1038" s="297"/>
      <c r="BX1038" s="297"/>
      <c r="BY1038" s="297"/>
      <c r="BZ1038" s="297"/>
      <c r="CA1038" s="284"/>
      <c r="CB1038" s="298"/>
      <c r="CC1038" s="297"/>
      <c r="CD1038" s="284"/>
      <c r="CE1038" s="352"/>
      <c r="CF1038" s="298"/>
      <c r="CG1038" s="297"/>
      <c r="CH1038" s="284"/>
      <c r="CI1038" s="352"/>
      <c r="CJ1038" s="298"/>
      <c r="CK1038" s="297"/>
      <c r="CL1038" s="284"/>
      <c r="CM1038" s="352"/>
      <c r="CN1038" s="298"/>
      <c r="CO1038" s="297"/>
      <c r="CP1038" s="284"/>
      <c r="CQ1038" s="352"/>
      <c r="CR1038" s="298"/>
      <c r="CS1038" s="297"/>
      <c r="CT1038" s="284"/>
      <c r="CU1038" s="352"/>
      <c r="CV1038" s="352"/>
      <c r="CW1038" s="298"/>
      <c r="CX1038" s="297"/>
      <c r="CY1038" s="284"/>
      <c r="CZ1038" s="352"/>
      <c r="DA1038" s="352"/>
      <c r="DB1038" s="298"/>
      <c r="DC1038" s="297"/>
      <c r="DD1038" s="284"/>
      <c r="DE1038" s="352"/>
      <c r="DF1038" s="352"/>
      <c r="DG1038" s="298"/>
      <c r="DH1038" s="183">
        <v>0</v>
      </c>
      <c r="DI1038" s="289">
        <v>0</v>
      </c>
      <c r="DJ1038" s="163">
        <v>5</v>
      </c>
      <c r="DK1038" s="163">
        <v>0</v>
      </c>
      <c r="DL1038" s="163">
        <v>0</v>
      </c>
      <c r="DM1038" s="163">
        <v>0</v>
      </c>
      <c r="DN1038" s="163">
        <v>0</v>
      </c>
      <c r="DO1038" s="163">
        <v>0</v>
      </c>
      <c r="DP1038" s="165">
        <v>6</v>
      </c>
      <c r="DQ1038" s="165"/>
      <c r="DR1038" s="165">
        <v>6</v>
      </c>
      <c r="DS1038" s="163">
        <v>26</v>
      </c>
      <c r="DT1038" s="163">
        <v>7</v>
      </c>
      <c r="DU1038" s="163">
        <v>6</v>
      </c>
      <c r="DV1038" s="163">
        <v>6</v>
      </c>
      <c r="DW1038" s="163">
        <v>0</v>
      </c>
      <c r="DX1038" s="163">
        <v>2</v>
      </c>
      <c r="DY1038" s="163">
        <v>0</v>
      </c>
      <c r="DZ1038" s="163">
        <v>0</v>
      </c>
      <c r="EA1038" s="163">
        <v>0</v>
      </c>
      <c r="EB1038" s="163">
        <v>0</v>
      </c>
      <c r="EC1038" s="163">
        <v>6</v>
      </c>
      <c r="ED1038" s="165">
        <v>9.0000014305117002</v>
      </c>
      <c r="EE1038" s="165">
        <v>3.0000004768372301</v>
      </c>
      <c r="EF1038" s="165">
        <v>0</v>
      </c>
      <c r="EG1038" s="165">
        <v>10.500001668930301</v>
      </c>
      <c r="EH1038" s="166">
        <v>1.50000023841861</v>
      </c>
      <c r="EI1038" s="165">
        <v>119.825327893497</v>
      </c>
      <c r="EJ1038" s="164">
        <v>0.29166666666666602</v>
      </c>
      <c r="EK1038" s="164">
        <v>0.38888888888888801</v>
      </c>
      <c r="EL1038" s="283">
        <v>0.33333333300000001</v>
      </c>
      <c r="EM1038" s="283">
        <v>0.277777777</v>
      </c>
      <c r="EN1038" s="283">
        <v>0.38888888799999999</v>
      </c>
      <c r="EO1038" s="283">
        <v>5.5555559999999997E-2</v>
      </c>
      <c r="EP1038" s="283">
        <v>0.5</v>
      </c>
      <c r="EQ1038" s="283">
        <v>8.5714289999999999E-2</v>
      </c>
      <c r="ER1038" s="165">
        <v>0.27872745624927803</v>
      </c>
      <c r="ES1038" s="166">
        <v>9.0000014305117002</v>
      </c>
      <c r="ET1038" s="166">
        <v>3.13</v>
      </c>
      <c r="EU1038" s="166">
        <v>2.1666884740193399</v>
      </c>
      <c r="EV1038" s="166">
        <v>3.93081144914989</v>
      </c>
      <c r="EW1038" s="166">
        <v>3.7205215787977899</v>
      </c>
      <c r="EX1038" s="289">
        <v>9.7107470035552895E-2</v>
      </c>
    </row>
    <row r="1039" spans="1:154" ht="13" customHeight="1">
      <c r="A1039" s="160" t="s">
        <v>19</v>
      </c>
      <c r="C1039" s="160">
        <v>30182</v>
      </c>
      <c r="D1039" s="160">
        <v>701542</v>
      </c>
      <c r="E1039" s="160" t="s">
        <v>16</v>
      </c>
      <c r="G1039" s="175"/>
      <c r="H1039" s="162" t="s">
        <v>2340</v>
      </c>
      <c r="I1039" s="162" t="s">
        <v>108</v>
      </c>
      <c r="J1039" s="160">
        <v>25</v>
      </c>
      <c r="K1039" s="161">
        <v>1</v>
      </c>
      <c r="Z1039" s="163"/>
      <c r="AS1039" s="283"/>
      <c r="AT1039" s="283"/>
      <c r="AU1039" s="283"/>
      <c r="AV1039" s="283"/>
      <c r="AW1039" s="283"/>
      <c r="AX1039" s="283"/>
      <c r="AY1039" s="363"/>
      <c r="AZ1039" s="283"/>
      <c r="BA1039" s="283"/>
      <c r="BB1039" s="283"/>
      <c r="BC1039" s="283"/>
      <c r="BD1039" s="164"/>
      <c r="BE1039" s="164"/>
      <c r="BF1039" s="164"/>
      <c r="BG1039" s="164"/>
      <c r="BH1039" s="164"/>
      <c r="BI1039" s="164"/>
      <c r="BJ1039" s="165"/>
      <c r="BK1039" s="164"/>
      <c r="BL1039" s="165"/>
      <c r="BM1039" s="165"/>
      <c r="BN1039" s="165"/>
      <c r="BO1039" s="165"/>
      <c r="BP1039" s="165"/>
      <c r="BQ1039" s="165"/>
      <c r="BR1039" s="165"/>
      <c r="BS1039" s="289"/>
      <c r="BT1039" s="297">
        <v>6</v>
      </c>
      <c r="BU1039" s="284">
        <v>22.2</v>
      </c>
      <c r="BV1039" s="298">
        <v>0</v>
      </c>
      <c r="BW1039" s="297"/>
      <c r="BX1039" s="297"/>
      <c r="BY1039" s="297"/>
      <c r="BZ1039" s="297"/>
      <c r="CA1039" s="284"/>
      <c r="CB1039" s="298"/>
      <c r="CC1039" s="297"/>
      <c r="CD1039" s="284"/>
      <c r="CE1039" s="352"/>
      <c r="CF1039" s="298"/>
      <c r="CG1039" s="297"/>
      <c r="CH1039" s="284"/>
      <c r="CI1039" s="352"/>
      <c r="CJ1039" s="298"/>
      <c r="CK1039" s="297"/>
      <c r="CL1039" s="284"/>
      <c r="CM1039" s="352"/>
      <c r="CN1039" s="298"/>
      <c r="CO1039" s="297"/>
      <c r="CP1039" s="284"/>
      <c r="CQ1039" s="352"/>
      <c r="CR1039" s="298"/>
      <c r="CS1039" s="297"/>
      <c r="CT1039" s="284"/>
      <c r="CU1039" s="352"/>
      <c r="CV1039" s="352"/>
      <c r="CW1039" s="298"/>
      <c r="CX1039" s="297"/>
      <c r="CY1039" s="284"/>
      <c r="CZ1039" s="352"/>
      <c r="DA1039" s="352"/>
      <c r="DB1039" s="298"/>
      <c r="DC1039" s="297"/>
      <c r="DD1039" s="284"/>
      <c r="DE1039" s="352"/>
      <c r="DF1039" s="352"/>
      <c r="DG1039" s="298"/>
      <c r="DH1039" s="183">
        <v>0</v>
      </c>
      <c r="DI1039" s="289">
        <v>0</v>
      </c>
      <c r="DJ1039" s="163">
        <v>6</v>
      </c>
      <c r="DK1039" s="163">
        <v>5</v>
      </c>
      <c r="DL1039" s="163">
        <v>0</v>
      </c>
      <c r="DM1039" s="163">
        <v>0</v>
      </c>
      <c r="DN1039" s="163">
        <v>3</v>
      </c>
      <c r="DO1039" s="163">
        <v>0</v>
      </c>
      <c r="DP1039" s="165">
        <v>22.2</v>
      </c>
      <c r="DQ1039" s="165">
        <v>21.2000007629394</v>
      </c>
      <c r="DR1039" s="165">
        <v>1</v>
      </c>
      <c r="DS1039" s="163">
        <v>110</v>
      </c>
      <c r="DT1039" s="163">
        <v>33</v>
      </c>
      <c r="DU1039" s="163">
        <v>27</v>
      </c>
      <c r="DV1039" s="163">
        <v>26</v>
      </c>
      <c r="DW1039" s="163">
        <v>5</v>
      </c>
      <c r="DX1039" s="163">
        <v>10</v>
      </c>
      <c r="DY1039" s="163">
        <v>0</v>
      </c>
      <c r="DZ1039" s="163">
        <v>1</v>
      </c>
      <c r="EA1039" s="163">
        <v>0</v>
      </c>
      <c r="EB1039" s="163">
        <v>2</v>
      </c>
      <c r="EC1039" s="163">
        <v>29</v>
      </c>
      <c r="ED1039" s="165">
        <v>11.5147062053317</v>
      </c>
      <c r="EE1039" s="165">
        <v>3.97058834666612</v>
      </c>
      <c r="EF1039" s="165">
        <v>1.98529417333306</v>
      </c>
      <c r="EG1039" s="165">
        <v>13.102941543998201</v>
      </c>
      <c r="EH1039" s="166">
        <v>1.8970588767404799</v>
      </c>
      <c r="EI1039" s="165">
        <v>151.543777205227</v>
      </c>
      <c r="EJ1039" s="164">
        <v>0.33333333333333298</v>
      </c>
      <c r="EK1039" s="164">
        <v>0.43076923076923002</v>
      </c>
      <c r="EL1039" s="283">
        <v>0.36231883999999998</v>
      </c>
      <c r="EM1039" s="283">
        <v>0.21739130400000001</v>
      </c>
      <c r="EN1039" s="283">
        <v>0.42028985499999999</v>
      </c>
      <c r="EO1039" s="283">
        <v>0.11428571</v>
      </c>
      <c r="EP1039" s="283">
        <v>0.5</v>
      </c>
      <c r="EQ1039" s="283">
        <v>0.10262009</v>
      </c>
      <c r="ER1039" s="165">
        <v>-0.71059143017982396</v>
      </c>
      <c r="ES1039" s="166">
        <v>10.3235297013319</v>
      </c>
      <c r="ET1039" s="166">
        <v>4.4000000000000004</v>
      </c>
      <c r="EU1039" s="166">
        <v>4.9313945648166904</v>
      </c>
      <c r="EV1039" s="166">
        <v>3.9983526198419099</v>
      </c>
      <c r="EW1039" s="166">
        <v>3.8467114678328702</v>
      </c>
      <c r="EX1039" s="289">
        <v>9.6888724714517593E-2</v>
      </c>
    </row>
    <row r="1040" spans="1:154" ht="13" customHeight="1">
      <c r="A1040" s="160" t="s">
        <v>19</v>
      </c>
      <c r="C1040" s="160">
        <v>24930</v>
      </c>
      <c r="D1040" s="160">
        <v>681799</v>
      </c>
      <c r="E1040" s="160" t="s">
        <v>129</v>
      </c>
      <c r="G1040" s="175"/>
      <c r="H1040" s="162" t="s">
        <v>3050</v>
      </c>
      <c r="I1040" s="162" t="s">
        <v>3051</v>
      </c>
      <c r="J1040" s="160">
        <v>26</v>
      </c>
      <c r="K1040" s="161">
        <v>1</v>
      </c>
      <c r="Z1040" s="163"/>
      <c r="AS1040" s="283"/>
      <c r="AT1040" s="283"/>
      <c r="AU1040" s="283"/>
      <c r="AV1040" s="283"/>
      <c r="AW1040" s="283"/>
      <c r="AX1040" s="283"/>
      <c r="AY1040" s="363"/>
      <c r="AZ1040" s="283"/>
      <c r="BA1040" s="283"/>
      <c r="BB1040" s="283"/>
      <c r="BC1040" s="283"/>
      <c r="BD1040" s="164"/>
      <c r="BE1040" s="164"/>
      <c r="BF1040" s="164"/>
      <c r="BG1040" s="164"/>
      <c r="BH1040" s="164"/>
      <c r="BI1040" s="164"/>
      <c r="BJ1040" s="165"/>
      <c r="BK1040" s="164"/>
      <c r="BL1040" s="165"/>
      <c r="BM1040" s="165"/>
      <c r="BN1040" s="165"/>
      <c r="BO1040" s="165"/>
      <c r="BP1040" s="165"/>
      <c r="BQ1040" s="165"/>
      <c r="BR1040" s="165"/>
      <c r="BS1040" s="289"/>
      <c r="BT1040" s="297">
        <v>20</v>
      </c>
      <c r="BU1040" s="284">
        <v>25.2</v>
      </c>
      <c r="BV1040" s="298">
        <v>0</v>
      </c>
      <c r="BW1040" s="297"/>
      <c r="BX1040" s="297"/>
      <c r="BY1040" s="297"/>
      <c r="BZ1040" s="297"/>
      <c r="CA1040" s="284"/>
      <c r="CB1040" s="298"/>
      <c r="CC1040" s="297"/>
      <c r="CD1040" s="284"/>
      <c r="CE1040" s="352"/>
      <c r="CF1040" s="298"/>
      <c r="CG1040" s="297"/>
      <c r="CH1040" s="284"/>
      <c r="CI1040" s="352"/>
      <c r="CJ1040" s="298"/>
      <c r="CK1040" s="297"/>
      <c r="CL1040" s="284"/>
      <c r="CM1040" s="352"/>
      <c r="CN1040" s="298"/>
      <c r="CO1040" s="297"/>
      <c r="CP1040" s="284"/>
      <c r="CQ1040" s="352"/>
      <c r="CR1040" s="298"/>
      <c r="CS1040" s="297"/>
      <c r="CT1040" s="284"/>
      <c r="CU1040" s="352"/>
      <c r="CV1040" s="352"/>
      <c r="CW1040" s="298"/>
      <c r="CX1040" s="297"/>
      <c r="CY1040" s="284"/>
      <c r="CZ1040" s="352"/>
      <c r="DA1040" s="352"/>
      <c r="DB1040" s="298"/>
      <c r="DC1040" s="297"/>
      <c r="DD1040" s="284"/>
      <c r="DE1040" s="352"/>
      <c r="DF1040" s="352"/>
      <c r="DG1040" s="298"/>
      <c r="DH1040" s="297">
        <v>0</v>
      </c>
      <c r="DI1040" s="289">
        <v>0</v>
      </c>
      <c r="DJ1040" s="163">
        <v>21</v>
      </c>
      <c r="DK1040" s="163">
        <v>0</v>
      </c>
      <c r="DL1040" s="163">
        <v>0</v>
      </c>
      <c r="DM1040" s="163">
        <v>1</v>
      </c>
      <c r="DN1040" s="163">
        <v>1</v>
      </c>
      <c r="DO1040" s="163">
        <v>0</v>
      </c>
      <c r="DP1040" s="165">
        <v>26.2</v>
      </c>
      <c r="DQ1040" s="165"/>
      <c r="DR1040" s="165">
        <v>26.2000007629394</v>
      </c>
      <c r="DS1040" s="163">
        <v>118</v>
      </c>
      <c r="DT1040" s="163">
        <v>31</v>
      </c>
      <c r="DU1040" s="163">
        <v>11</v>
      </c>
      <c r="DV1040" s="163">
        <v>11</v>
      </c>
      <c r="DW1040" s="163">
        <v>3</v>
      </c>
      <c r="DX1040" s="163">
        <v>10</v>
      </c>
      <c r="DY1040" s="163">
        <v>0</v>
      </c>
      <c r="DZ1040" s="163">
        <v>1</v>
      </c>
      <c r="EA1040" s="163">
        <v>1</v>
      </c>
      <c r="EB1040" s="163">
        <v>0</v>
      </c>
      <c r="EC1040" s="163">
        <v>26</v>
      </c>
      <c r="ED1040" s="165">
        <v>8.7750002092122994</v>
      </c>
      <c r="EE1040" s="165">
        <v>3.3750000804662701</v>
      </c>
      <c r="EF1040" s="165">
        <v>1.0125000241398801</v>
      </c>
      <c r="EG1040" s="165">
        <v>10.4625002494454</v>
      </c>
      <c r="EH1040" s="166">
        <v>1.5375000366568501</v>
      </c>
      <c r="EI1040" s="165">
        <v>119.38230388443</v>
      </c>
      <c r="EJ1040" s="164">
        <v>0.289719626168224</v>
      </c>
      <c r="EK1040" s="164">
        <v>0.35897435897435898</v>
      </c>
      <c r="EL1040" s="283">
        <v>0.28395061700000002</v>
      </c>
      <c r="EM1040" s="283">
        <v>0.24691357999999999</v>
      </c>
      <c r="EN1040" s="283">
        <v>0.46913580199999999</v>
      </c>
      <c r="EO1040" s="283">
        <v>7.4074070000000006E-2</v>
      </c>
      <c r="EP1040" s="283">
        <v>0.43209877000000002</v>
      </c>
      <c r="EQ1040" s="283">
        <v>0.10759494</v>
      </c>
      <c r="ER1040" s="165">
        <v>-0.112757779677171</v>
      </c>
      <c r="ES1040" s="166">
        <v>3.7125000885128898</v>
      </c>
      <c r="ET1040" s="166">
        <v>4.3099999999999996</v>
      </c>
      <c r="EU1040" s="166">
        <v>3.91668865084648</v>
      </c>
      <c r="EV1040" s="166">
        <v>4.6089385302007102</v>
      </c>
      <c r="EW1040" s="166">
        <v>4.0770406275387501</v>
      </c>
      <c r="EX1040" s="289">
        <v>9.6165277063846505E-2</v>
      </c>
    </row>
    <row r="1041" spans="1:155" ht="13" customHeight="1">
      <c r="A1041" s="160" t="s">
        <v>19</v>
      </c>
      <c r="C1041" s="160">
        <v>27494</v>
      </c>
      <c r="D1041" s="160">
        <v>690925</v>
      </c>
      <c r="E1041" s="160" t="s">
        <v>16</v>
      </c>
      <c r="G1041" s="175"/>
      <c r="H1041" s="162" t="s">
        <v>4145</v>
      </c>
      <c r="I1041" s="162" t="s">
        <v>574</v>
      </c>
      <c r="J1041" s="160">
        <v>25</v>
      </c>
      <c r="K1041" s="161">
        <v>1</v>
      </c>
      <c r="Z1041" s="163"/>
      <c r="AS1041" s="283"/>
      <c r="AT1041" s="283"/>
      <c r="AU1041" s="283"/>
      <c r="AV1041" s="283"/>
      <c r="AW1041" s="283"/>
      <c r="AX1041" s="283"/>
      <c r="AY1041" s="363"/>
      <c r="AZ1041" s="283"/>
      <c r="BA1041" s="283"/>
      <c r="BB1041" s="283"/>
      <c r="BC1041" s="283"/>
      <c r="BD1041" s="164"/>
      <c r="BE1041" s="164"/>
      <c r="BF1041" s="164"/>
      <c r="BG1041" s="164"/>
      <c r="BH1041" s="164"/>
      <c r="BI1041" s="164"/>
      <c r="BJ1041" s="165"/>
      <c r="BK1041" s="164"/>
      <c r="BL1041" s="165"/>
      <c r="BM1041" s="165"/>
      <c r="BN1041" s="165"/>
      <c r="BO1041" s="165"/>
      <c r="BP1041" s="165"/>
      <c r="BQ1041" s="165"/>
      <c r="BR1041" s="165"/>
      <c r="BS1041" s="289"/>
      <c r="BT1041" s="297">
        <v>3</v>
      </c>
      <c r="BU1041" s="284">
        <v>3.2</v>
      </c>
      <c r="BV1041" s="298">
        <v>0</v>
      </c>
      <c r="BW1041" s="297"/>
      <c r="BX1041" s="297"/>
      <c r="BY1041" s="297"/>
      <c r="BZ1041" s="297"/>
      <c r="CA1041" s="284"/>
      <c r="CB1041" s="298"/>
      <c r="CC1041" s="297"/>
      <c r="CD1041" s="284"/>
      <c r="CE1041" s="352"/>
      <c r="CF1041" s="298"/>
      <c r="CG1041" s="297"/>
      <c r="CH1041" s="284"/>
      <c r="CI1041" s="352"/>
      <c r="CJ1041" s="298"/>
      <c r="CK1041" s="297"/>
      <c r="CL1041" s="284"/>
      <c r="CM1041" s="352"/>
      <c r="CN1041" s="298"/>
      <c r="CO1041" s="297"/>
      <c r="CP1041" s="284"/>
      <c r="CQ1041" s="352"/>
      <c r="CR1041" s="298"/>
      <c r="CS1041" s="297"/>
      <c r="CT1041" s="284"/>
      <c r="CU1041" s="352"/>
      <c r="CV1041" s="352"/>
      <c r="CW1041" s="298"/>
      <c r="CX1041" s="297"/>
      <c r="CY1041" s="284"/>
      <c r="CZ1041" s="352"/>
      <c r="DA1041" s="352"/>
      <c r="DB1041" s="298"/>
      <c r="DC1041" s="297"/>
      <c r="DD1041" s="284"/>
      <c r="DE1041" s="352"/>
      <c r="DF1041" s="352"/>
      <c r="DG1041" s="298"/>
      <c r="DH1041" s="183">
        <v>0</v>
      </c>
      <c r="DI1041" s="289">
        <v>0</v>
      </c>
      <c r="DJ1041" s="163">
        <v>3</v>
      </c>
      <c r="DK1041" s="163">
        <v>0</v>
      </c>
      <c r="DL1041" s="163">
        <v>0</v>
      </c>
      <c r="DM1041" s="163">
        <v>0</v>
      </c>
      <c r="DN1041" s="163">
        <v>0</v>
      </c>
      <c r="DO1041" s="163">
        <v>0</v>
      </c>
      <c r="DP1041" s="165">
        <v>3.2</v>
      </c>
      <c r="DQ1041" s="165"/>
      <c r="DR1041" s="165">
        <v>3.20000004768371</v>
      </c>
      <c r="DS1041" s="163">
        <v>15</v>
      </c>
      <c r="DT1041" s="163">
        <v>4</v>
      </c>
      <c r="DU1041" s="163">
        <v>2</v>
      </c>
      <c r="DV1041" s="163">
        <v>2</v>
      </c>
      <c r="DW1041" s="163">
        <v>0</v>
      </c>
      <c r="DX1041" s="163">
        <v>1</v>
      </c>
      <c r="DY1041" s="163">
        <v>0</v>
      </c>
      <c r="DZ1041" s="163">
        <v>0</v>
      </c>
      <c r="EA1041" s="163">
        <v>0</v>
      </c>
      <c r="EB1041" s="163">
        <v>0</v>
      </c>
      <c r="EC1041" s="163">
        <v>5</v>
      </c>
      <c r="ED1041" s="165">
        <v>12.2727294007612</v>
      </c>
      <c r="EE1041" s="165">
        <v>2.45454588015224</v>
      </c>
      <c r="EF1041" s="165">
        <v>0</v>
      </c>
      <c r="EG1041" s="165">
        <v>9.81818352060899</v>
      </c>
      <c r="EH1041" s="166">
        <v>1.3636366000845801</v>
      </c>
      <c r="EI1041" s="165">
        <v>108.93211784084301</v>
      </c>
      <c r="EJ1041" s="164">
        <v>0.28571428571428498</v>
      </c>
      <c r="EK1041" s="164">
        <v>0.44444444444444398</v>
      </c>
      <c r="EL1041" s="283">
        <v>0.33333333300000001</v>
      </c>
      <c r="EM1041" s="283">
        <v>0.33333333300000001</v>
      </c>
      <c r="EN1041" s="283">
        <v>0.33333333300000001</v>
      </c>
      <c r="EO1041" s="283">
        <v>0.11111111</v>
      </c>
      <c r="EP1041" s="283">
        <v>0.44444444</v>
      </c>
      <c r="EQ1041" s="283">
        <v>0.13725490000000001</v>
      </c>
      <c r="ER1041" s="165">
        <v>-0.20112864234946801</v>
      </c>
      <c r="ES1041" s="166">
        <v>4.9090917603044897</v>
      </c>
      <c r="ET1041" s="166">
        <v>3.62</v>
      </c>
      <c r="EU1041" s="166">
        <v>1.2575973928466699</v>
      </c>
      <c r="EV1041" s="166">
        <v>2.4947745621136601</v>
      </c>
      <c r="EW1041" s="166">
        <v>2.47767057098994</v>
      </c>
      <c r="EX1041" s="289">
        <v>8.9338541030883706E-2</v>
      </c>
    </row>
    <row r="1042" spans="1:155" ht="13" customHeight="1">
      <c r="A1042" s="160" t="s">
        <v>19</v>
      </c>
      <c r="B1042" s="160">
        <v>11211</v>
      </c>
      <c r="C1042" s="160">
        <v>19911</v>
      </c>
      <c r="D1042" s="160">
        <v>660761</v>
      </c>
      <c r="E1042" s="160" t="s">
        <v>18</v>
      </c>
      <c r="G1042" s="175"/>
      <c r="H1042" s="168" t="s">
        <v>295</v>
      </c>
      <c r="I1042" s="169" t="s">
        <v>565</v>
      </c>
      <c r="J1042" s="170">
        <v>26</v>
      </c>
      <c r="K1042" s="161">
        <v>1</v>
      </c>
      <c r="M1042" s="184" t="s">
        <v>46</v>
      </c>
      <c r="Z1042" s="163"/>
      <c r="AS1042" s="283"/>
      <c r="AT1042" s="283"/>
      <c r="AU1042" s="283"/>
      <c r="AV1042" s="283"/>
      <c r="AW1042" s="283"/>
      <c r="AX1042" s="283"/>
      <c r="AY1042" s="363"/>
      <c r="AZ1042" s="283"/>
      <c r="BA1042" s="283"/>
      <c r="BB1042" s="283"/>
      <c r="BC1042" s="283"/>
      <c r="BD1042" s="164"/>
      <c r="BE1042" s="164"/>
      <c r="BF1042" s="164"/>
      <c r="BG1042" s="164"/>
      <c r="BH1042" s="164"/>
      <c r="BI1042" s="164"/>
      <c r="BJ1042" s="165"/>
      <c r="BK1042" s="164"/>
      <c r="BL1042" s="165"/>
      <c r="BM1042" s="165"/>
      <c r="BN1042" s="165"/>
      <c r="BO1042" s="165"/>
      <c r="BP1042" s="165"/>
      <c r="BQ1042" s="165"/>
      <c r="BR1042" s="165"/>
      <c r="BS1042" s="289"/>
      <c r="BT1042" s="297">
        <v>22</v>
      </c>
      <c r="BU1042" s="284">
        <v>52.1</v>
      </c>
      <c r="BV1042" s="298">
        <v>0</v>
      </c>
      <c r="BW1042" s="297"/>
      <c r="BX1042" s="297"/>
      <c r="BY1042" s="297"/>
      <c r="BZ1042" s="297"/>
      <c r="CA1042" s="284"/>
      <c r="CB1042" s="298"/>
      <c r="CC1042" s="297"/>
      <c r="CD1042" s="284"/>
      <c r="CE1042" s="352"/>
      <c r="CF1042" s="298"/>
      <c r="CG1042" s="297"/>
      <c r="CH1042" s="284"/>
      <c r="CI1042" s="352"/>
      <c r="CJ1042" s="298"/>
      <c r="CK1042" s="297"/>
      <c r="CL1042" s="284"/>
      <c r="CM1042" s="352"/>
      <c r="CN1042" s="298"/>
      <c r="CO1042" s="297"/>
      <c r="CP1042" s="284"/>
      <c r="CQ1042" s="352"/>
      <c r="CR1042" s="298"/>
      <c r="CS1042" s="297"/>
      <c r="CT1042" s="284"/>
      <c r="CU1042" s="352"/>
      <c r="CV1042" s="352"/>
      <c r="CW1042" s="298"/>
      <c r="CX1042" s="297"/>
      <c r="CY1042" s="284"/>
      <c r="CZ1042" s="352"/>
      <c r="DA1042" s="352"/>
      <c r="DB1042" s="298"/>
      <c r="DC1042" s="297"/>
      <c r="DD1042" s="284"/>
      <c r="DE1042" s="352"/>
      <c r="DF1042" s="352"/>
      <c r="DG1042" s="298"/>
      <c r="DH1042" s="297">
        <v>0</v>
      </c>
      <c r="DI1042" s="289">
        <v>0</v>
      </c>
      <c r="DJ1042" s="163">
        <v>22</v>
      </c>
      <c r="DK1042" s="163">
        <v>3</v>
      </c>
      <c r="DL1042" s="163">
        <v>0</v>
      </c>
      <c r="DM1042" s="163">
        <v>1</v>
      </c>
      <c r="DN1042" s="163">
        <v>2</v>
      </c>
      <c r="DO1042" s="163">
        <v>1</v>
      </c>
      <c r="DP1042" s="165">
        <v>52.1</v>
      </c>
      <c r="DQ1042" s="165">
        <v>12.199999809265099</v>
      </c>
      <c r="DR1042" s="165">
        <v>39.200000762939403</v>
      </c>
      <c r="DS1042" s="163">
        <v>240</v>
      </c>
      <c r="DT1042" s="163">
        <v>57</v>
      </c>
      <c r="DU1042" s="163">
        <v>38</v>
      </c>
      <c r="DV1042" s="163">
        <v>35</v>
      </c>
      <c r="DW1042" s="163">
        <v>7</v>
      </c>
      <c r="DX1042" s="163">
        <v>27</v>
      </c>
      <c r="DY1042" s="163">
        <v>0</v>
      </c>
      <c r="DZ1042" s="163">
        <v>4</v>
      </c>
      <c r="EA1042" s="163">
        <v>1</v>
      </c>
      <c r="EB1042" s="163">
        <v>0</v>
      </c>
      <c r="EC1042" s="163">
        <v>56</v>
      </c>
      <c r="ED1042" s="165">
        <v>9.6305745353980505</v>
      </c>
      <c r="EE1042" s="165">
        <v>4.64331272242406</v>
      </c>
      <c r="EF1042" s="165">
        <v>1.2038218169247501</v>
      </c>
      <c r="EG1042" s="165">
        <v>9.8025490806730193</v>
      </c>
      <c r="EH1042" s="166">
        <v>1.6050957558996699</v>
      </c>
      <c r="EI1042" s="165">
        <v>128.22072978728701</v>
      </c>
      <c r="EJ1042" s="164">
        <v>0.27272727272727199</v>
      </c>
      <c r="EK1042" s="164">
        <v>0.34246575342465702</v>
      </c>
      <c r="EL1042" s="283">
        <v>0.40522875800000002</v>
      </c>
      <c r="EM1042" s="283">
        <v>0.22875816900000001</v>
      </c>
      <c r="EN1042" s="283">
        <v>0.36601307100000002</v>
      </c>
      <c r="EO1042" s="283">
        <v>8.4967319999999999E-2</v>
      </c>
      <c r="EP1042" s="283">
        <v>0.47712418000000001</v>
      </c>
      <c r="EQ1042" s="283">
        <v>0.11717171999999999</v>
      </c>
      <c r="ER1042" s="165">
        <v>-0.50345152838330198</v>
      </c>
      <c r="ES1042" s="166">
        <v>6.0191090846237802</v>
      </c>
      <c r="ET1042" s="166">
        <v>4.84</v>
      </c>
      <c r="EU1042" s="166">
        <v>4.5424849951648101</v>
      </c>
      <c r="EV1042" s="166">
        <v>4.4216803168631902</v>
      </c>
      <c r="EW1042" s="166">
        <v>4.1667234333972196</v>
      </c>
      <c r="EX1042" s="289">
        <v>8.9211571961641298E-2</v>
      </c>
    </row>
    <row r="1043" spans="1:155" ht="13" customHeight="1">
      <c r="A1043" s="160" t="s">
        <v>19</v>
      </c>
      <c r="C1043" s="160">
        <v>27685</v>
      </c>
      <c r="D1043" s="160">
        <v>686730</v>
      </c>
      <c r="E1043" s="160" t="s">
        <v>188</v>
      </c>
      <c r="G1043" s="175"/>
      <c r="H1043" s="162" t="s">
        <v>3568</v>
      </c>
      <c r="I1043" s="162" t="s">
        <v>724</v>
      </c>
      <c r="J1043" s="160">
        <v>26</v>
      </c>
      <c r="K1043" s="161">
        <v>1</v>
      </c>
      <c r="Z1043" s="163"/>
      <c r="AS1043" s="283"/>
      <c r="AT1043" s="283"/>
      <c r="AU1043" s="283"/>
      <c r="AV1043" s="283"/>
      <c r="AW1043" s="283"/>
      <c r="AX1043" s="283"/>
      <c r="AY1043" s="363"/>
      <c r="AZ1043" s="283"/>
      <c r="BA1043" s="283"/>
      <c r="BB1043" s="283"/>
      <c r="BC1043" s="283"/>
      <c r="BD1043" s="164"/>
      <c r="BE1043" s="164"/>
      <c r="BF1043" s="164"/>
      <c r="BG1043" s="164"/>
      <c r="BH1043" s="164"/>
      <c r="BI1043" s="164"/>
      <c r="BJ1043" s="165"/>
      <c r="BK1043" s="164"/>
      <c r="BL1043" s="165"/>
      <c r="BM1043" s="165"/>
      <c r="BN1043" s="165"/>
      <c r="BO1043" s="165"/>
      <c r="BP1043" s="165"/>
      <c r="BQ1043" s="165"/>
      <c r="BR1043" s="165"/>
      <c r="BS1043" s="289"/>
      <c r="BT1043" s="297">
        <v>22</v>
      </c>
      <c r="BU1043" s="284">
        <v>90.2</v>
      </c>
      <c r="BV1043" s="298">
        <v>0</v>
      </c>
      <c r="BW1043" s="297"/>
      <c r="BX1043" s="297"/>
      <c r="BY1043" s="297"/>
      <c r="BZ1043" s="297"/>
      <c r="CA1043" s="284"/>
      <c r="CB1043" s="298"/>
      <c r="CC1043" s="297"/>
      <c r="CD1043" s="284"/>
      <c r="CE1043" s="352"/>
      <c r="CF1043" s="298"/>
      <c r="CG1043" s="297"/>
      <c r="CH1043" s="284"/>
      <c r="CI1043" s="352"/>
      <c r="CJ1043" s="298"/>
      <c r="CK1043" s="297"/>
      <c r="CL1043" s="284"/>
      <c r="CM1043" s="352"/>
      <c r="CN1043" s="298"/>
      <c r="CO1043" s="297"/>
      <c r="CP1043" s="284"/>
      <c r="CQ1043" s="352"/>
      <c r="CR1043" s="298"/>
      <c r="CS1043" s="297"/>
      <c r="CT1043" s="284"/>
      <c r="CU1043" s="352"/>
      <c r="CV1043" s="352"/>
      <c r="CW1043" s="298"/>
      <c r="CX1043" s="297"/>
      <c r="CY1043" s="284"/>
      <c r="CZ1043" s="352"/>
      <c r="DA1043" s="352"/>
      <c r="DB1043" s="298"/>
      <c r="DC1043" s="297"/>
      <c r="DD1043" s="284"/>
      <c r="DE1043" s="352"/>
      <c r="DF1043" s="352"/>
      <c r="DG1043" s="298"/>
      <c r="DH1043" s="297">
        <v>0</v>
      </c>
      <c r="DI1043" s="289">
        <v>0</v>
      </c>
      <c r="DJ1043" s="163">
        <v>22</v>
      </c>
      <c r="DK1043" s="163">
        <v>10</v>
      </c>
      <c r="DL1043" s="163">
        <v>0</v>
      </c>
      <c r="DM1043" s="163">
        <v>5</v>
      </c>
      <c r="DN1043" s="163">
        <v>7</v>
      </c>
      <c r="DO1043" s="163">
        <v>0</v>
      </c>
      <c r="DP1043" s="165">
        <v>90.2</v>
      </c>
      <c r="DQ1043" s="165">
        <v>51.200000762939403</v>
      </c>
      <c r="DR1043" s="165">
        <v>39</v>
      </c>
      <c r="DS1043" s="163">
        <v>410</v>
      </c>
      <c r="DT1043" s="163">
        <v>112</v>
      </c>
      <c r="DU1043" s="163">
        <v>59</v>
      </c>
      <c r="DV1043" s="163">
        <v>55</v>
      </c>
      <c r="DW1043" s="163">
        <v>20</v>
      </c>
      <c r="DX1043" s="163">
        <v>27</v>
      </c>
      <c r="DY1043" s="163">
        <v>0</v>
      </c>
      <c r="DZ1043" s="163">
        <v>5</v>
      </c>
      <c r="EA1043" s="163">
        <v>0</v>
      </c>
      <c r="EB1043" s="163">
        <v>0</v>
      </c>
      <c r="EC1043" s="163">
        <v>80</v>
      </c>
      <c r="ED1043" s="165">
        <v>7.94117702744827</v>
      </c>
      <c r="EE1043" s="165">
        <v>2.6801472467637901</v>
      </c>
      <c r="EF1043" s="165">
        <v>1.98529425686206</v>
      </c>
      <c r="EG1043" s="165">
        <v>11.1176478384275</v>
      </c>
      <c r="EH1043" s="166">
        <v>1.53308834279904</v>
      </c>
      <c r="EI1043" s="165">
        <v>119.039748980871</v>
      </c>
      <c r="EJ1043" s="164">
        <v>0.296296296296296</v>
      </c>
      <c r="EK1043" s="164">
        <v>0.33093525179856098</v>
      </c>
      <c r="EL1043" s="283">
        <v>0.35034013600000002</v>
      </c>
      <c r="EM1043" s="283">
        <v>0.20408163200000001</v>
      </c>
      <c r="EN1043" s="283">
        <v>0.44557823099999999</v>
      </c>
      <c r="EO1043" s="283">
        <v>0.10402685</v>
      </c>
      <c r="EP1043" s="283">
        <v>0.38590604000000001</v>
      </c>
      <c r="EQ1043" s="283">
        <v>9.2664090000000005E-2</v>
      </c>
      <c r="ER1043" s="165">
        <v>0.66751034792591502</v>
      </c>
      <c r="ES1043" s="166">
        <v>5.4595592063706899</v>
      </c>
      <c r="ET1043" s="166">
        <v>4.87</v>
      </c>
      <c r="EU1043" s="166">
        <v>5.3284534904371101</v>
      </c>
      <c r="EV1043" s="166">
        <v>4.6455759815091398</v>
      </c>
      <c r="EW1043" s="166">
        <v>4.2804917097554496</v>
      </c>
      <c r="EX1043" s="289">
        <v>8.61370414495468E-2</v>
      </c>
    </row>
    <row r="1044" spans="1:155" ht="13" customHeight="1">
      <c r="A1044" s="160" t="s">
        <v>19</v>
      </c>
      <c r="C1044" s="160">
        <v>21544</v>
      </c>
      <c r="D1044" s="160">
        <v>663767</v>
      </c>
      <c r="E1044" s="160" t="s">
        <v>609</v>
      </c>
      <c r="G1044" s="175"/>
      <c r="H1044" s="162" t="s">
        <v>3999</v>
      </c>
      <c r="I1044" s="162" t="s">
        <v>352</v>
      </c>
      <c r="J1044" s="160">
        <v>27</v>
      </c>
      <c r="K1044" s="161">
        <v>1</v>
      </c>
      <c r="Z1044" s="163"/>
      <c r="AS1044" s="283"/>
      <c r="AT1044" s="283"/>
      <c r="AU1044" s="283"/>
      <c r="AV1044" s="283"/>
      <c r="AW1044" s="283"/>
      <c r="AX1044" s="283"/>
      <c r="AY1044" s="363"/>
      <c r="AZ1044" s="283"/>
      <c r="BA1044" s="283"/>
      <c r="BB1044" s="283"/>
      <c r="BC1044" s="283"/>
      <c r="BD1044" s="164"/>
      <c r="BE1044" s="164"/>
      <c r="BF1044" s="164"/>
      <c r="BG1044" s="164"/>
      <c r="BH1044" s="164"/>
      <c r="BI1044" s="164"/>
      <c r="BJ1044" s="165"/>
      <c r="BK1044" s="164"/>
      <c r="BL1044" s="165"/>
      <c r="BM1044" s="165"/>
      <c r="BN1044" s="165"/>
      <c r="BO1044" s="165"/>
      <c r="BP1044" s="165"/>
      <c r="BQ1044" s="165"/>
      <c r="BR1044" s="165"/>
      <c r="BS1044" s="289"/>
      <c r="BT1044" s="297">
        <v>6</v>
      </c>
      <c r="BU1044" s="284">
        <v>8.1999999999999993</v>
      </c>
      <c r="BV1044" s="298">
        <v>0</v>
      </c>
      <c r="BW1044" s="297"/>
      <c r="BX1044" s="297"/>
      <c r="BY1044" s="297"/>
      <c r="BZ1044" s="297"/>
      <c r="CA1044" s="284"/>
      <c r="CB1044" s="298"/>
      <c r="CC1044" s="297"/>
      <c r="CD1044" s="284"/>
      <c r="CE1044" s="352"/>
      <c r="CF1044" s="298"/>
      <c r="CG1044" s="297"/>
      <c r="CH1044" s="284"/>
      <c r="CI1044" s="352"/>
      <c r="CJ1044" s="298"/>
      <c r="CK1044" s="297"/>
      <c r="CL1044" s="284"/>
      <c r="CM1044" s="352"/>
      <c r="CN1044" s="298"/>
      <c r="CO1044" s="297"/>
      <c r="CP1044" s="284"/>
      <c r="CQ1044" s="352"/>
      <c r="CR1044" s="298"/>
      <c r="CS1044" s="297"/>
      <c r="CT1044" s="284"/>
      <c r="CU1044" s="352"/>
      <c r="CV1044" s="352"/>
      <c r="CW1044" s="298"/>
      <c r="CX1044" s="297"/>
      <c r="CY1044" s="284"/>
      <c r="CZ1044" s="352"/>
      <c r="DA1044" s="352"/>
      <c r="DB1044" s="298"/>
      <c r="DC1044" s="297"/>
      <c r="DD1044" s="284"/>
      <c r="DE1044" s="352"/>
      <c r="DF1044" s="352"/>
      <c r="DG1044" s="298"/>
      <c r="DH1044" s="183">
        <v>0</v>
      </c>
      <c r="DI1044" s="289">
        <v>0</v>
      </c>
      <c r="DJ1044" s="163">
        <v>6</v>
      </c>
      <c r="DK1044" s="163">
        <v>0</v>
      </c>
      <c r="DL1044" s="163">
        <v>0</v>
      </c>
      <c r="DM1044" s="163">
        <v>0</v>
      </c>
      <c r="DN1044" s="163">
        <v>0</v>
      </c>
      <c r="DO1044" s="163">
        <v>1</v>
      </c>
      <c r="DP1044" s="165">
        <v>8.1999999999999993</v>
      </c>
      <c r="DQ1044" s="165"/>
      <c r="DR1044" s="165">
        <v>8.1999998092651296</v>
      </c>
      <c r="DS1044" s="163">
        <v>36</v>
      </c>
      <c r="DT1044" s="163">
        <v>8</v>
      </c>
      <c r="DU1044" s="163">
        <v>4</v>
      </c>
      <c r="DV1044" s="163">
        <v>4</v>
      </c>
      <c r="DW1044" s="163">
        <v>1</v>
      </c>
      <c r="DX1044" s="163">
        <v>3</v>
      </c>
      <c r="DY1044" s="163">
        <v>0</v>
      </c>
      <c r="DZ1044" s="163">
        <v>0</v>
      </c>
      <c r="EA1044" s="163">
        <v>0</v>
      </c>
      <c r="EB1044" s="163">
        <v>0</v>
      </c>
      <c r="EC1044" s="163">
        <v>8</v>
      </c>
      <c r="ED1044" s="165">
        <v>8.3076938313142694</v>
      </c>
      <c r="EE1044" s="165">
        <v>3.1153851867428499</v>
      </c>
      <c r="EF1044" s="165">
        <v>1.0384617289142799</v>
      </c>
      <c r="EG1044" s="165">
        <v>8.3076938313142694</v>
      </c>
      <c r="EH1044" s="166">
        <v>1.26923100200634</v>
      </c>
      <c r="EI1044" s="165">
        <v>101.390664543054</v>
      </c>
      <c r="EJ1044" s="164">
        <v>0.24242424242424199</v>
      </c>
      <c r="EK1044" s="164">
        <v>0.29166666666666602</v>
      </c>
      <c r="EL1044" s="283">
        <v>0.28000000000000003</v>
      </c>
      <c r="EM1044" s="283">
        <v>0.16</v>
      </c>
      <c r="EN1044" s="283">
        <v>0.56000000000000005</v>
      </c>
      <c r="EO1044" s="283">
        <v>0.04</v>
      </c>
      <c r="EP1044" s="283">
        <v>0.32</v>
      </c>
      <c r="EQ1044" s="283">
        <v>8.4507040000000005E-2</v>
      </c>
      <c r="ER1044" s="165">
        <v>-5.9665082060322196E-3</v>
      </c>
      <c r="ES1044" s="166">
        <v>4.1538469156571303</v>
      </c>
      <c r="ET1044" s="166">
        <v>3.32</v>
      </c>
      <c r="EU1044" s="166">
        <v>3.8589964522412701</v>
      </c>
      <c r="EV1044" s="166">
        <v>4.8016280485922396</v>
      </c>
      <c r="EW1044" s="166">
        <v>4.1960292765339497</v>
      </c>
      <c r="EX1044" s="289">
        <v>8.5171222686767495E-2</v>
      </c>
    </row>
    <row r="1045" spans="1:155" ht="13" customHeight="1">
      <c r="A1045" s="160" t="s">
        <v>19</v>
      </c>
      <c r="C1045" s="160">
        <v>24094</v>
      </c>
      <c r="D1045" s="160">
        <v>678692</v>
      </c>
      <c r="E1045" s="160" t="s">
        <v>567</v>
      </c>
      <c r="G1045" s="175"/>
      <c r="H1045" s="162" t="s">
        <v>3037</v>
      </c>
      <c r="I1045" s="162" t="s">
        <v>1193</v>
      </c>
      <c r="J1045" s="160">
        <v>24</v>
      </c>
      <c r="K1045" s="161">
        <v>1</v>
      </c>
      <c r="Z1045" s="163"/>
      <c r="AS1045" s="283"/>
      <c r="AT1045" s="283"/>
      <c r="AU1045" s="283"/>
      <c r="AV1045" s="283"/>
      <c r="AW1045" s="283"/>
      <c r="AX1045" s="283"/>
      <c r="AY1045" s="363"/>
      <c r="AZ1045" s="283"/>
      <c r="BA1045" s="283"/>
      <c r="BB1045" s="283"/>
      <c r="BC1045" s="283"/>
      <c r="BD1045" s="164"/>
      <c r="BE1045" s="164"/>
      <c r="BF1045" s="164"/>
      <c r="BG1045" s="164"/>
      <c r="BH1045" s="164"/>
      <c r="BI1045" s="164"/>
      <c r="BJ1045" s="165"/>
      <c r="BK1045" s="164"/>
      <c r="BL1045" s="165"/>
      <c r="BM1045" s="165"/>
      <c r="BN1045" s="165"/>
      <c r="BO1045" s="165"/>
      <c r="BP1045" s="165"/>
      <c r="BQ1045" s="165"/>
      <c r="BR1045" s="165"/>
      <c r="BS1045" s="289"/>
      <c r="BT1045" s="297">
        <v>16</v>
      </c>
      <c r="BU1045" s="284">
        <v>19.100000000000001</v>
      </c>
      <c r="BV1045" s="298">
        <v>2</v>
      </c>
      <c r="BW1045" s="297"/>
      <c r="BX1045" s="297"/>
      <c r="BY1045" s="297"/>
      <c r="BZ1045" s="297"/>
      <c r="CA1045" s="284"/>
      <c r="CB1045" s="298"/>
      <c r="CC1045" s="297"/>
      <c r="CD1045" s="284"/>
      <c r="CE1045" s="352"/>
      <c r="CF1045" s="298"/>
      <c r="CG1045" s="297"/>
      <c r="CH1045" s="284"/>
      <c r="CI1045" s="352"/>
      <c r="CJ1045" s="298"/>
      <c r="CK1045" s="297"/>
      <c r="CL1045" s="284"/>
      <c r="CM1045" s="352"/>
      <c r="CN1045" s="298"/>
      <c r="CO1045" s="297"/>
      <c r="CP1045" s="284"/>
      <c r="CQ1045" s="352"/>
      <c r="CR1045" s="298"/>
      <c r="CS1045" s="297"/>
      <c r="CT1045" s="284"/>
      <c r="CU1045" s="352"/>
      <c r="CV1045" s="352"/>
      <c r="CW1045" s="298"/>
      <c r="CX1045" s="297"/>
      <c r="CY1045" s="284"/>
      <c r="CZ1045" s="352"/>
      <c r="DA1045" s="352"/>
      <c r="DB1045" s="298"/>
      <c r="DC1045" s="297"/>
      <c r="DD1045" s="284"/>
      <c r="DE1045" s="352"/>
      <c r="DF1045" s="352"/>
      <c r="DG1045" s="298"/>
      <c r="DH1045" s="297">
        <v>2</v>
      </c>
      <c r="DI1045" s="289">
        <v>0</v>
      </c>
      <c r="DJ1045" s="163">
        <v>16</v>
      </c>
      <c r="DK1045" s="163">
        <v>1</v>
      </c>
      <c r="DL1045" s="163">
        <v>0</v>
      </c>
      <c r="DM1045" s="163">
        <v>1</v>
      </c>
      <c r="DN1045" s="163">
        <v>1</v>
      </c>
      <c r="DO1045" s="163">
        <v>0</v>
      </c>
      <c r="DP1045" s="165">
        <v>19.100000000000001</v>
      </c>
      <c r="DQ1045" s="165">
        <v>1</v>
      </c>
      <c r="DR1045" s="165">
        <v>18.100000381469702</v>
      </c>
      <c r="DS1045" s="163">
        <v>82</v>
      </c>
      <c r="DT1045" s="163">
        <v>20</v>
      </c>
      <c r="DU1045" s="163">
        <v>8</v>
      </c>
      <c r="DV1045" s="163">
        <v>7</v>
      </c>
      <c r="DW1045" s="163">
        <v>2</v>
      </c>
      <c r="DX1045" s="163">
        <v>5</v>
      </c>
      <c r="DY1045" s="163">
        <v>1</v>
      </c>
      <c r="DZ1045" s="163">
        <v>2</v>
      </c>
      <c r="EA1045" s="163">
        <v>1</v>
      </c>
      <c r="EB1045" s="163">
        <v>0</v>
      </c>
      <c r="EC1045" s="163">
        <v>15</v>
      </c>
      <c r="ED1045" s="165">
        <v>6.9827597688411398</v>
      </c>
      <c r="EE1045" s="165">
        <v>2.32758658961371</v>
      </c>
      <c r="EF1045" s="165">
        <v>0.93103463584548596</v>
      </c>
      <c r="EG1045" s="165">
        <v>9.3103463584548596</v>
      </c>
      <c r="EH1045" s="166">
        <v>1.2931036608965001</v>
      </c>
      <c r="EI1045" s="165">
        <v>103.297697026075</v>
      </c>
      <c r="EJ1045" s="164">
        <v>0.266666666666666</v>
      </c>
      <c r="EK1045" s="164">
        <v>0.31034482758620602</v>
      </c>
      <c r="EL1045" s="283">
        <v>0.53333333299999997</v>
      </c>
      <c r="EM1045" s="283">
        <v>0.2</v>
      </c>
      <c r="EN1045" s="283">
        <v>0.266666666</v>
      </c>
      <c r="EO1045" s="283">
        <v>8.3333329999999997E-2</v>
      </c>
      <c r="EP1045" s="283">
        <v>0.5</v>
      </c>
      <c r="EQ1045" s="283">
        <v>0.11551155</v>
      </c>
      <c r="ER1045" s="165">
        <v>-0.45249643742710699</v>
      </c>
      <c r="ES1045" s="166">
        <v>3.2586212254592</v>
      </c>
      <c r="ET1045" s="166">
        <v>5</v>
      </c>
      <c r="EU1045" s="166">
        <v>4.0459991223747096</v>
      </c>
      <c r="EV1045" s="166">
        <v>3.9525689003188398</v>
      </c>
      <c r="EW1045" s="166">
        <v>3.6999586139251401</v>
      </c>
      <c r="EX1045" s="289">
        <v>8.4661131724715205E-2</v>
      </c>
    </row>
    <row r="1046" spans="1:155" ht="13" customHeight="1">
      <c r="A1046" s="160" t="s">
        <v>19</v>
      </c>
      <c r="B1046" s="160">
        <v>9931</v>
      </c>
      <c r="C1046" s="160">
        <v>11589</v>
      </c>
      <c r="D1046" s="160">
        <v>570632</v>
      </c>
      <c r="E1046" s="160" t="s">
        <v>14</v>
      </c>
      <c r="G1046" s="175"/>
      <c r="H1046" s="168" t="s">
        <v>701</v>
      </c>
      <c r="I1046" s="169" t="s">
        <v>565</v>
      </c>
      <c r="J1046" s="170">
        <v>32</v>
      </c>
      <c r="K1046" s="161">
        <v>1</v>
      </c>
      <c r="M1046" s="184" t="s">
        <v>837</v>
      </c>
      <c r="Z1046" s="163"/>
      <c r="AS1046" s="283"/>
      <c r="AT1046" s="283"/>
      <c r="AU1046" s="283"/>
      <c r="AV1046" s="283"/>
      <c r="AW1046" s="283"/>
      <c r="AX1046" s="283"/>
      <c r="AY1046" s="363"/>
      <c r="AZ1046" s="283"/>
      <c r="BA1046" s="283"/>
      <c r="BB1046" s="283"/>
      <c r="BC1046" s="283"/>
      <c r="BD1046" s="164"/>
      <c r="BE1046" s="164"/>
      <c r="BF1046" s="164"/>
      <c r="BG1046" s="164"/>
      <c r="BH1046" s="164"/>
      <c r="BI1046" s="164"/>
      <c r="BJ1046" s="165"/>
      <c r="BK1046" s="164"/>
      <c r="BL1046" s="165"/>
      <c r="BM1046" s="165"/>
      <c r="BN1046" s="165"/>
      <c r="BO1046" s="165"/>
      <c r="BP1046" s="165"/>
      <c r="BQ1046" s="165"/>
      <c r="BR1046" s="165"/>
      <c r="BS1046" s="289"/>
      <c r="BT1046" s="297">
        <v>33</v>
      </c>
      <c r="BU1046" s="284">
        <v>109</v>
      </c>
      <c r="BV1046" s="298">
        <v>0</v>
      </c>
      <c r="BW1046" s="297"/>
      <c r="BX1046" s="297"/>
      <c r="BY1046" s="297"/>
      <c r="BZ1046" s="297"/>
      <c r="CA1046" s="284"/>
      <c r="CB1046" s="298"/>
      <c r="CC1046" s="297"/>
      <c r="CD1046" s="284"/>
      <c r="CE1046" s="352"/>
      <c r="CF1046" s="298"/>
      <c r="CG1046" s="297"/>
      <c r="CH1046" s="284"/>
      <c r="CI1046" s="352"/>
      <c r="CJ1046" s="298"/>
      <c r="CK1046" s="297"/>
      <c r="CL1046" s="284"/>
      <c r="CM1046" s="352"/>
      <c r="CN1046" s="298"/>
      <c r="CO1046" s="297"/>
      <c r="CP1046" s="284"/>
      <c r="CQ1046" s="352"/>
      <c r="CR1046" s="298"/>
      <c r="CS1046" s="297"/>
      <c r="CT1046" s="284"/>
      <c r="CU1046" s="352"/>
      <c r="CV1046" s="352"/>
      <c r="CW1046" s="298"/>
      <c r="CX1046" s="297"/>
      <c r="CY1046" s="284"/>
      <c r="CZ1046" s="352"/>
      <c r="DA1046" s="352"/>
      <c r="DB1046" s="298"/>
      <c r="DC1046" s="297"/>
      <c r="DD1046" s="284"/>
      <c r="DE1046" s="352"/>
      <c r="DF1046" s="352"/>
      <c r="DG1046" s="298"/>
      <c r="DH1046" s="297">
        <v>0</v>
      </c>
      <c r="DI1046" s="289">
        <v>0</v>
      </c>
      <c r="DJ1046" s="163">
        <v>33</v>
      </c>
      <c r="DK1046" s="163">
        <v>9</v>
      </c>
      <c r="DL1046" s="163">
        <v>0</v>
      </c>
      <c r="DM1046" s="163">
        <v>5</v>
      </c>
      <c r="DN1046" s="163">
        <v>8</v>
      </c>
      <c r="DO1046" s="163">
        <v>1</v>
      </c>
      <c r="DP1046" s="165">
        <v>109</v>
      </c>
      <c r="DQ1046" s="165">
        <v>44.099998474121001</v>
      </c>
      <c r="DR1046" s="165">
        <v>64.199996948242102</v>
      </c>
      <c r="DS1046" s="163">
        <v>463</v>
      </c>
      <c r="DT1046" s="163">
        <v>105</v>
      </c>
      <c r="DU1046" s="163">
        <v>51</v>
      </c>
      <c r="DV1046" s="163">
        <v>46</v>
      </c>
      <c r="DW1046" s="163">
        <v>13</v>
      </c>
      <c r="DX1046" s="163">
        <v>39</v>
      </c>
      <c r="DY1046" s="163">
        <v>2</v>
      </c>
      <c r="DZ1046" s="163">
        <v>4</v>
      </c>
      <c r="EA1046" s="163">
        <v>3</v>
      </c>
      <c r="EB1046" s="163">
        <v>0</v>
      </c>
      <c r="EC1046" s="163">
        <v>70</v>
      </c>
      <c r="ED1046" s="165">
        <v>5.7798171205940996</v>
      </c>
      <c r="EE1046" s="165">
        <v>3.2201838243309999</v>
      </c>
      <c r="EF1046" s="165">
        <v>1.0733946081103301</v>
      </c>
      <c r="EG1046" s="165">
        <v>8.66972568089116</v>
      </c>
      <c r="EH1046" s="166">
        <v>1.3211010561357901</v>
      </c>
      <c r="EI1046" s="165">
        <v>105.534228047062</v>
      </c>
      <c r="EJ1046" s="164">
        <v>0.25</v>
      </c>
      <c r="EK1046" s="164">
        <v>0.27299703264094899</v>
      </c>
      <c r="EL1046" s="283">
        <v>0.50144092200000001</v>
      </c>
      <c r="EM1046" s="283">
        <v>0.17867435100000001</v>
      </c>
      <c r="EN1046" s="283">
        <v>0.31988472600000001</v>
      </c>
      <c r="EO1046" s="283">
        <v>7.7142859999999994E-2</v>
      </c>
      <c r="EP1046" s="283">
        <v>0.39714285999999999</v>
      </c>
      <c r="EQ1046" s="283">
        <v>9.540034E-2</v>
      </c>
      <c r="ER1046" s="165">
        <v>0.16450309844661001</v>
      </c>
      <c r="ES1046" s="166">
        <v>3.7981655363904099</v>
      </c>
      <c r="ET1046" s="166">
        <v>4.34</v>
      </c>
      <c r="EU1046" s="166">
        <v>4.6162300695585303</v>
      </c>
      <c r="EV1046" s="166">
        <v>4.60562156869464</v>
      </c>
      <c r="EW1046" s="166">
        <v>4.6570922025509001</v>
      </c>
      <c r="EX1046" s="289">
        <v>8.4234403446316705E-2</v>
      </c>
    </row>
    <row r="1047" spans="1:155" ht="13" customHeight="1">
      <c r="A1047" s="160" t="s">
        <v>19</v>
      </c>
      <c r="B1047" s="160">
        <v>10767</v>
      </c>
      <c r="C1047" s="160">
        <v>14552</v>
      </c>
      <c r="D1047" s="160">
        <v>614179</v>
      </c>
      <c r="E1047" s="160" t="s">
        <v>13</v>
      </c>
      <c r="G1047" s="175"/>
      <c r="H1047" s="168" t="s">
        <v>475</v>
      </c>
      <c r="I1047" s="169" t="s">
        <v>565</v>
      </c>
      <c r="J1047" s="170">
        <v>29</v>
      </c>
      <c r="K1047" s="161">
        <v>1</v>
      </c>
      <c r="M1047" s="184" t="s">
        <v>837</v>
      </c>
      <c r="Z1047" s="163"/>
      <c r="AS1047" s="283"/>
      <c r="AT1047" s="283"/>
      <c r="AU1047" s="283"/>
      <c r="AV1047" s="283"/>
      <c r="AW1047" s="283"/>
      <c r="AX1047" s="283"/>
      <c r="AY1047" s="363"/>
      <c r="AZ1047" s="283"/>
      <c r="BA1047" s="283"/>
      <c r="BB1047" s="283"/>
      <c r="BC1047" s="283"/>
      <c r="BD1047" s="164"/>
      <c r="BE1047" s="164"/>
      <c r="BF1047" s="164"/>
      <c r="BG1047" s="164"/>
      <c r="BH1047" s="164"/>
      <c r="BI1047" s="164"/>
      <c r="BJ1047" s="165"/>
      <c r="BK1047" s="164"/>
      <c r="BL1047" s="165"/>
      <c r="BM1047" s="165"/>
      <c r="BN1047" s="165"/>
      <c r="BO1047" s="165"/>
      <c r="BP1047" s="165"/>
      <c r="BQ1047" s="165"/>
      <c r="BR1047" s="165"/>
      <c r="BS1047" s="289"/>
      <c r="BT1047" s="297">
        <v>51</v>
      </c>
      <c r="BU1047" s="284">
        <v>50</v>
      </c>
      <c r="BV1047" s="298">
        <v>-1</v>
      </c>
      <c r="BW1047" s="297"/>
      <c r="BX1047" s="297"/>
      <c r="BY1047" s="297"/>
      <c r="BZ1047" s="297"/>
      <c r="CA1047" s="284"/>
      <c r="CB1047" s="298"/>
      <c r="CC1047" s="297"/>
      <c r="CD1047" s="284"/>
      <c r="CE1047" s="352"/>
      <c r="CF1047" s="298"/>
      <c r="CG1047" s="297"/>
      <c r="CH1047" s="284"/>
      <c r="CI1047" s="352"/>
      <c r="CJ1047" s="298"/>
      <c r="CK1047" s="297"/>
      <c r="CL1047" s="284"/>
      <c r="CM1047" s="352"/>
      <c r="CN1047" s="298"/>
      <c r="CO1047" s="297"/>
      <c r="CP1047" s="284"/>
      <c r="CQ1047" s="352"/>
      <c r="CR1047" s="298"/>
      <c r="CS1047" s="297"/>
      <c r="CT1047" s="284"/>
      <c r="CU1047" s="352"/>
      <c r="CV1047" s="352"/>
      <c r="CW1047" s="298"/>
      <c r="CX1047" s="297"/>
      <c r="CY1047" s="284"/>
      <c r="CZ1047" s="352"/>
      <c r="DA1047" s="352"/>
      <c r="DB1047" s="298"/>
      <c r="DC1047" s="297"/>
      <c r="DD1047" s="284"/>
      <c r="DE1047" s="352"/>
      <c r="DF1047" s="352"/>
      <c r="DG1047" s="298"/>
      <c r="DH1047" s="297">
        <v>-1</v>
      </c>
      <c r="DI1047" s="289">
        <v>0</v>
      </c>
      <c r="DJ1047" s="163">
        <v>52</v>
      </c>
      <c r="DK1047" s="163">
        <v>0</v>
      </c>
      <c r="DL1047" s="163">
        <v>0</v>
      </c>
      <c r="DM1047" s="163">
        <v>5</v>
      </c>
      <c r="DN1047" s="163">
        <v>1</v>
      </c>
      <c r="DO1047" s="163">
        <v>1</v>
      </c>
      <c r="DP1047" s="165">
        <v>51</v>
      </c>
      <c r="DQ1047" s="165"/>
      <c r="DR1047" s="165">
        <v>51</v>
      </c>
      <c r="DS1047" s="163">
        <v>217</v>
      </c>
      <c r="DT1047" s="163">
        <v>51</v>
      </c>
      <c r="DU1047" s="163">
        <v>23</v>
      </c>
      <c r="DV1047" s="163">
        <v>21</v>
      </c>
      <c r="DW1047" s="163">
        <v>8</v>
      </c>
      <c r="DX1047" s="163">
        <v>17</v>
      </c>
      <c r="DY1047" s="163">
        <v>1</v>
      </c>
      <c r="DZ1047" s="163">
        <v>1</v>
      </c>
      <c r="EA1047" s="163">
        <v>0</v>
      </c>
      <c r="EB1047" s="163">
        <v>0</v>
      </c>
      <c r="EC1047" s="163">
        <v>52</v>
      </c>
      <c r="ED1047" s="165">
        <v>9.1764712746168602</v>
      </c>
      <c r="EE1047" s="165">
        <v>3.0000002243939701</v>
      </c>
      <c r="EF1047" s="165">
        <v>1.4117648114795101</v>
      </c>
      <c r="EG1047" s="165">
        <v>9.0000006731819209</v>
      </c>
      <c r="EH1047" s="166">
        <v>1.3333334330639799</v>
      </c>
      <c r="EI1047" s="165">
        <v>103.529374497726</v>
      </c>
      <c r="EJ1047" s="164">
        <v>0.25628140703517499</v>
      </c>
      <c r="EK1047" s="164">
        <v>0.30935251798561098</v>
      </c>
      <c r="EL1047" s="283">
        <v>0.45205479399999998</v>
      </c>
      <c r="EM1047" s="283">
        <v>0.20547945200000001</v>
      </c>
      <c r="EN1047" s="283">
        <v>0.34246575299999998</v>
      </c>
      <c r="EO1047" s="283">
        <v>8.1632650000000001E-2</v>
      </c>
      <c r="EP1047" s="283">
        <v>0.42176870999999999</v>
      </c>
      <c r="EQ1047" s="283">
        <v>0.12574850000000001</v>
      </c>
      <c r="ER1047" s="165">
        <v>0.92236412151540503</v>
      </c>
      <c r="ES1047" s="166">
        <v>3.70588263013373</v>
      </c>
      <c r="ET1047" s="166">
        <v>3.97</v>
      </c>
      <c r="EU1047" s="166">
        <v>4.2255122415747204</v>
      </c>
      <c r="EV1047" s="166">
        <v>3.66875255964794</v>
      </c>
      <c r="EW1047" s="166">
        <v>3.5195270960692699</v>
      </c>
      <c r="EX1047" s="289">
        <v>8.4157422184944097E-2</v>
      </c>
    </row>
    <row r="1048" spans="1:155" ht="13" customHeight="1">
      <c r="A1048" s="160" t="s">
        <v>19</v>
      </c>
      <c r="C1048" s="160">
        <v>19995</v>
      </c>
      <c r="D1048" s="160">
        <v>669270</v>
      </c>
      <c r="E1048" s="160" t="s">
        <v>3331</v>
      </c>
      <c r="G1048" s="175"/>
      <c r="H1048" s="162" t="s">
        <v>1775</v>
      </c>
      <c r="I1048" s="162" t="s">
        <v>1776</v>
      </c>
      <c r="J1048" s="161">
        <v>29</v>
      </c>
      <c r="K1048" s="161">
        <v>1</v>
      </c>
      <c r="M1048" s="184" t="s">
        <v>837</v>
      </c>
      <c r="Z1048" s="163"/>
      <c r="AS1048" s="283"/>
      <c r="AT1048" s="283"/>
      <c r="AU1048" s="283"/>
      <c r="AV1048" s="283"/>
      <c r="AW1048" s="283"/>
      <c r="AX1048" s="283"/>
      <c r="AY1048" s="363"/>
      <c r="AZ1048" s="283"/>
      <c r="BA1048" s="283"/>
      <c r="BB1048" s="283"/>
      <c r="BC1048" s="283"/>
      <c r="BD1048" s="164"/>
      <c r="BE1048" s="164"/>
      <c r="BF1048" s="164"/>
      <c r="BG1048" s="164"/>
      <c r="BH1048" s="164"/>
      <c r="BI1048" s="164"/>
      <c r="BJ1048" s="165"/>
      <c r="BK1048" s="164"/>
      <c r="BL1048" s="165"/>
      <c r="BM1048" s="165"/>
      <c r="BN1048" s="165"/>
      <c r="BO1048" s="165"/>
      <c r="BP1048" s="165"/>
      <c r="BQ1048" s="165"/>
      <c r="BR1048" s="165"/>
      <c r="BS1048" s="289"/>
      <c r="BT1048" s="297">
        <v>6</v>
      </c>
      <c r="BU1048" s="284">
        <v>10</v>
      </c>
      <c r="BV1048" s="298">
        <v>1</v>
      </c>
      <c r="BW1048" s="297"/>
      <c r="BX1048" s="297"/>
      <c r="BY1048" s="297"/>
      <c r="BZ1048" s="297"/>
      <c r="CA1048" s="284"/>
      <c r="CB1048" s="298"/>
      <c r="CC1048" s="297"/>
      <c r="CD1048" s="284"/>
      <c r="CE1048" s="352"/>
      <c r="CF1048" s="298"/>
      <c r="CG1048" s="297"/>
      <c r="CH1048" s="284"/>
      <c r="CI1048" s="352"/>
      <c r="CJ1048" s="298"/>
      <c r="CK1048" s="297"/>
      <c r="CL1048" s="284"/>
      <c r="CM1048" s="352"/>
      <c r="CN1048" s="298"/>
      <c r="CO1048" s="297"/>
      <c r="CP1048" s="284"/>
      <c r="CQ1048" s="352"/>
      <c r="CR1048" s="298"/>
      <c r="CS1048" s="297"/>
      <c r="CT1048" s="284"/>
      <c r="CU1048" s="352"/>
      <c r="CV1048" s="352"/>
      <c r="CW1048" s="298"/>
      <c r="CX1048" s="297"/>
      <c r="CY1048" s="284"/>
      <c r="CZ1048" s="352"/>
      <c r="DA1048" s="352"/>
      <c r="DB1048" s="298"/>
      <c r="DC1048" s="297"/>
      <c r="DD1048" s="284"/>
      <c r="DE1048" s="352"/>
      <c r="DF1048" s="352"/>
      <c r="DG1048" s="298"/>
      <c r="DH1048" s="297">
        <v>1</v>
      </c>
      <c r="DI1048" s="289">
        <v>0</v>
      </c>
      <c r="DJ1048" s="163">
        <v>6</v>
      </c>
      <c r="DK1048" s="163">
        <v>0</v>
      </c>
      <c r="DL1048" s="163">
        <v>0</v>
      </c>
      <c r="DM1048" s="163">
        <v>0</v>
      </c>
      <c r="DN1048" s="163">
        <v>0</v>
      </c>
      <c r="DO1048" s="163">
        <v>0</v>
      </c>
      <c r="DP1048" s="165">
        <v>10</v>
      </c>
      <c r="DQ1048" s="165"/>
      <c r="DR1048" s="165">
        <v>10</v>
      </c>
      <c r="DS1048" s="163">
        <v>39</v>
      </c>
      <c r="DT1048" s="163">
        <v>8</v>
      </c>
      <c r="DU1048" s="163">
        <v>5</v>
      </c>
      <c r="DV1048" s="163">
        <v>5</v>
      </c>
      <c r="DW1048" s="163">
        <v>1</v>
      </c>
      <c r="DX1048" s="163">
        <v>0</v>
      </c>
      <c r="DY1048" s="163">
        <v>0</v>
      </c>
      <c r="DZ1048" s="163">
        <v>1</v>
      </c>
      <c r="EA1048" s="163">
        <v>0</v>
      </c>
      <c r="EB1048" s="163">
        <v>0</v>
      </c>
      <c r="EC1048" s="163">
        <v>5</v>
      </c>
      <c r="ED1048" s="165">
        <v>4.5</v>
      </c>
      <c r="EE1048" s="165">
        <v>0</v>
      </c>
      <c r="EF1048" s="165">
        <v>0.9</v>
      </c>
      <c r="EG1048" s="165">
        <v>7.2</v>
      </c>
      <c r="EH1048" s="166">
        <v>0.8</v>
      </c>
      <c r="EI1048" s="165">
        <v>63.906831385479897</v>
      </c>
      <c r="EJ1048" s="164">
        <v>0.21052631578947301</v>
      </c>
      <c r="EK1048" s="164">
        <v>0.21875</v>
      </c>
      <c r="EL1048" s="283">
        <v>0.48484848400000002</v>
      </c>
      <c r="EM1048" s="283">
        <v>6.0606060000000003E-2</v>
      </c>
      <c r="EN1048" s="283">
        <v>0.45454545400000002</v>
      </c>
      <c r="EO1048" s="283">
        <v>6.0606060000000003E-2</v>
      </c>
      <c r="EP1048" s="283">
        <v>0.39393939</v>
      </c>
      <c r="EQ1048" s="283">
        <v>0.10062893000000001</v>
      </c>
      <c r="ER1048" s="165">
        <v>-0.143582576539594</v>
      </c>
      <c r="ES1048" s="166">
        <v>4.5</v>
      </c>
      <c r="ET1048" s="166">
        <v>3.64</v>
      </c>
      <c r="EU1048" s="166">
        <v>3.7666886329650802</v>
      </c>
      <c r="EV1048" s="166">
        <v>4.7348463833332</v>
      </c>
      <c r="EW1048" s="166">
        <v>4.1505804275447398</v>
      </c>
      <c r="EX1048" s="289">
        <v>8.26719892211258E-2</v>
      </c>
    </row>
    <row r="1049" spans="1:155" ht="13" customHeight="1">
      <c r="A1049" s="160" t="s">
        <v>19</v>
      </c>
      <c r="C1049" s="160">
        <v>27694</v>
      </c>
      <c r="D1049" s="160">
        <v>686993</v>
      </c>
      <c r="E1049" s="160" t="s">
        <v>2178</v>
      </c>
      <c r="G1049" s="175"/>
      <c r="H1049" s="162" t="s">
        <v>4124</v>
      </c>
      <c r="I1049" s="162" t="s">
        <v>564</v>
      </c>
      <c r="J1049" s="160">
        <v>27</v>
      </c>
      <c r="K1049" s="161">
        <v>1</v>
      </c>
      <c r="Z1049" s="163"/>
      <c r="AS1049" s="283"/>
      <c r="AT1049" s="283"/>
      <c r="AU1049" s="283"/>
      <c r="AV1049" s="283"/>
      <c r="AW1049" s="283"/>
      <c r="AX1049" s="283"/>
      <c r="AY1049" s="363"/>
      <c r="AZ1049" s="283"/>
      <c r="BA1049" s="283"/>
      <c r="BB1049" s="283"/>
      <c r="BC1049" s="283"/>
      <c r="BD1049" s="164"/>
      <c r="BE1049" s="164"/>
      <c r="BF1049" s="164"/>
      <c r="BG1049" s="164"/>
      <c r="BH1049" s="164"/>
      <c r="BI1049" s="164"/>
      <c r="BJ1049" s="165"/>
      <c r="BK1049" s="164"/>
      <c r="BL1049" s="165"/>
      <c r="BM1049" s="165"/>
      <c r="BN1049" s="165"/>
      <c r="BO1049" s="165"/>
      <c r="BP1049" s="165"/>
      <c r="BQ1049" s="165"/>
      <c r="BR1049" s="165"/>
      <c r="BS1049" s="289"/>
      <c r="BT1049" s="297">
        <v>2</v>
      </c>
      <c r="BU1049" s="284">
        <v>4</v>
      </c>
      <c r="BV1049" s="298">
        <v>0</v>
      </c>
      <c r="BW1049" s="297"/>
      <c r="BX1049" s="297"/>
      <c r="BY1049" s="297"/>
      <c r="BZ1049" s="297"/>
      <c r="CA1049" s="284"/>
      <c r="CB1049" s="298"/>
      <c r="CC1049" s="297"/>
      <c r="CD1049" s="284"/>
      <c r="CE1049" s="352"/>
      <c r="CF1049" s="298"/>
      <c r="CG1049" s="297"/>
      <c r="CH1049" s="284"/>
      <c r="CI1049" s="352"/>
      <c r="CJ1049" s="298"/>
      <c r="CK1049" s="297"/>
      <c r="CL1049" s="284"/>
      <c r="CM1049" s="352"/>
      <c r="CN1049" s="298"/>
      <c r="CO1049" s="297"/>
      <c r="CP1049" s="284"/>
      <c r="CQ1049" s="352"/>
      <c r="CR1049" s="298"/>
      <c r="CS1049" s="297"/>
      <c r="CT1049" s="284"/>
      <c r="CU1049" s="352"/>
      <c r="CV1049" s="352"/>
      <c r="CW1049" s="298"/>
      <c r="CX1049" s="297"/>
      <c r="CY1049" s="284"/>
      <c r="CZ1049" s="352"/>
      <c r="DA1049" s="352"/>
      <c r="DB1049" s="298"/>
      <c r="DC1049" s="297"/>
      <c r="DD1049" s="284"/>
      <c r="DE1049" s="352"/>
      <c r="DF1049" s="352"/>
      <c r="DG1049" s="298"/>
      <c r="DH1049" s="183">
        <v>0</v>
      </c>
      <c r="DI1049" s="289">
        <v>0</v>
      </c>
      <c r="DJ1049" s="163">
        <v>2</v>
      </c>
      <c r="DK1049" s="163">
        <v>0</v>
      </c>
      <c r="DL1049" s="163">
        <v>0</v>
      </c>
      <c r="DM1049" s="163">
        <v>0</v>
      </c>
      <c r="DN1049" s="163">
        <v>0</v>
      </c>
      <c r="DO1049" s="163">
        <v>0</v>
      </c>
      <c r="DP1049" s="165">
        <v>4</v>
      </c>
      <c r="DQ1049" s="165"/>
      <c r="DR1049" s="165">
        <v>4</v>
      </c>
      <c r="DS1049" s="163">
        <v>19</v>
      </c>
      <c r="DT1049" s="163">
        <v>5</v>
      </c>
      <c r="DU1049" s="163">
        <v>2</v>
      </c>
      <c r="DV1049" s="163">
        <v>1</v>
      </c>
      <c r="DW1049" s="163">
        <v>0</v>
      </c>
      <c r="DX1049" s="163">
        <v>1</v>
      </c>
      <c r="DY1049" s="163">
        <v>1</v>
      </c>
      <c r="DZ1049" s="163">
        <v>0</v>
      </c>
      <c r="EA1049" s="163">
        <v>0</v>
      </c>
      <c r="EB1049" s="163">
        <v>0</v>
      </c>
      <c r="EC1049" s="163">
        <v>4</v>
      </c>
      <c r="ED1049" s="165">
        <v>9</v>
      </c>
      <c r="EE1049" s="165">
        <v>2.25</v>
      </c>
      <c r="EF1049" s="165">
        <v>0</v>
      </c>
      <c r="EG1049" s="165">
        <v>11.25</v>
      </c>
      <c r="EH1049" s="166">
        <v>1.5</v>
      </c>
      <c r="EI1049" s="165">
        <v>119.825308847774</v>
      </c>
      <c r="EJ1049" s="164">
        <v>0.27777777777777701</v>
      </c>
      <c r="EK1049" s="164">
        <v>0.35714285714285698</v>
      </c>
      <c r="EL1049" s="283">
        <v>0.42857142799999998</v>
      </c>
      <c r="EM1049" s="283">
        <v>7.1428570999999996E-2</v>
      </c>
      <c r="EN1049" s="283">
        <v>0.5</v>
      </c>
      <c r="EO1049" s="283">
        <v>0</v>
      </c>
      <c r="EP1049" s="283">
        <v>0.35714286000000001</v>
      </c>
      <c r="EQ1049" s="283">
        <v>0.15625</v>
      </c>
      <c r="ER1049" s="165">
        <v>9.6357869618533598E-2</v>
      </c>
      <c r="ES1049" s="166">
        <v>2.25</v>
      </c>
      <c r="ET1049" s="166">
        <v>1.17</v>
      </c>
      <c r="EU1049" s="166">
        <v>1.9166886329650801</v>
      </c>
      <c r="EV1049" s="166">
        <v>4.5628726750612199</v>
      </c>
      <c r="EW1049" s="166">
        <v>3.71867356506307</v>
      </c>
      <c r="EX1049" s="289">
        <v>8.1385463476181003E-2</v>
      </c>
      <c r="EY1049" s="292"/>
    </row>
    <row r="1050" spans="1:155" ht="13" customHeight="1">
      <c r="A1050" s="160" t="s">
        <v>19</v>
      </c>
      <c r="C1050" s="160">
        <v>16754</v>
      </c>
      <c r="D1050" s="160">
        <v>657697</v>
      </c>
      <c r="E1050" s="160" t="s">
        <v>3331</v>
      </c>
      <c r="G1050" s="175"/>
      <c r="H1050" s="162" t="s">
        <v>2296</v>
      </c>
      <c r="I1050" s="162" t="s">
        <v>2297</v>
      </c>
      <c r="J1050" s="161">
        <v>33</v>
      </c>
      <c r="K1050" s="161">
        <v>1</v>
      </c>
      <c r="M1050" s="184" t="s">
        <v>837</v>
      </c>
      <c r="Z1050" s="163"/>
      <c r="AS1050" s="283"/>
      <c r="AT1050" s="283"/>
      <c r="AU1050" s="283"/>
      <c r="AV1050" s="283"/>
      <c r="AW1050" s="283"/>
      <c r="AX1050" s="283"/>
      <c r="AY1050" s="363"/>
      <c r="AZ1050" s="283"/>
      <c r="BA1050" s="283"/>
      <c r="BB1050" s="283"/>
      <c r="BC1050" s="283"/>
      <c r="BD1050" s="164"/>
      <c r="BE1050" s="164"/>
      <c r="BF1050" s="164"/>
      <c r="BG1050" s="164"/>
      <c r="BH1050" s="164"/>
      <c r="BI1050" s="164"/>
      <c r="BJ1050" s="165"/>
      <c r="BK1050" s="164"/>
      <c r="BL1050" s="165"/>
      <c r="BM1050" s="165"/>
      <c r="BN1050" s="165"/>
      <c r="BO1050" s="165"/>
      <c r="BP1050" s="165"/>
      <c r="BQ1050" s="165"/>
      <c r="BR1050" s="165"/>
      <c r="BS1050" s="289"/>
      <c r="BT1050" s="297">
        <v>9</v>
      </c>
      <c r="BU1050" s="284">
        <v>12</v>
      </c>
      <c r="BV1050" s="298">
        <v>0</v>
      </c>
      <c r="BW1050" s="297"/>
      <c r="BX1050" s="297"/>
      <c r="BY1050" s="297"/>
      <c r="BZ1050" s="297"/>
      <c r="CA1050" s="284"/>
      <c r="CB1050" s="298"/>
      <c r="CC1050" s="297"/>
      <c r="CD1050" s="284"/>
      <c r="CE1050" s="352"/>
      <c r="CF1050" s="298"/>
      <c r="CG1050" s="297"/>
      <c r="CH1050" s="284"/>
      <c r="CI1050" s="352"/>
      <c r="CJ1050" s="298"/>
      <c r="CK1050" s="297"/>
      <c r="CL1050" s="284"/>
      <c r="CM1050" s="352"/>
      <c r="CN1050" s="298"/>
      <c r="CO1050" s="297"/>
      <c r="CP1050" s="284"/>
      <c r="CQ1050" s="352"/>
      <c r="CR1050" s="298"/>
      <c r="CS1050" s="297"/>
      <c r="CT1050" s="284"/>
      <c r="CU1050" s="352"/>
      <c r="CV1050" s="352"/>
      <c r="CW1050" s="298"/>
      <c r="CX1050" s="297"/>
      <c r="CY1050" s="284"/>
      <c r="CZ1050" s="352"/>
      <c r="DA1050" s="352"/>
      <c r="DB1050" s="298"/>
      <c r="DC1050" s="297"/>
      <c r="DD1050" s="284"/>
      <c r="DE1050" s="352"/>
      <c r="DF1050" s="352"/>
      <c r="DG1050" s="298"/>
      <c r="DH1050" s="297">
        <v>0</v>
      </c>
      <c r="DI1050" s="289">
        <v>0</v>
      </c>
      <c r="DJ1050" s="163">
        <v>9</v>
      </c>
      <c r="DK1050" s="163">
        <v>0</v>
      </c>
      <c r="DL1050" s="163">
        <v>0</v>
      </c>
      <c r="DM1050" s="163">
        <v>0</v>
      </c>
      <c r="DN1050" s="163">
        <v>1</v>
      </c>
      <c r="DO1050" s="163">
        <v>0</v>
      </c>
      <c r="DP1050" s="165">
        <v>12</v>
      </c>
      <c r="DQ1050" s="165"/>
      <c r="DR1050" s="165">
        <v>12</v>
      </c>
      <c r="DS1050" s="163">
        <v>46</v>
      </c>
      <c r="DT1050" s="163">
        <v>10</v>
      </c>
      <c r="DU1050" s="163">
        <v>2</v>
      </c>
      <c r="DV1050" s="163">
        <v>2</v>
      </c>
      <c r="DW1050" s="163">
        <v>1</v>
      </c>
      <c r="DX1050" s="163">
        <v>2</v>
      </c>
      <c r="DY1050" s="163">
        <v>0</v>
      </c>
      <c r="DZ1050" s="163">
        <v>0</v>
      </c>
      <c r="EA1050" s="163">
        <v>0</v>
      </c>
      <c r="EB1050" s="163">
        <v>0</v>
      </c>
      <c r="EC1050" s="163">
        <v>8</v>
      </c>
      <c r="ED1050" s="165">
        <v>6.0000004768371902</v>
      </c>
      <c r="EE1050" s="165">
        <v>1.50000011920929</v>
      </c>
      <c r="EF1050" s="165">
        <v>0.75000005960464899</v>
      </c>
      <c r="EG1050" s="165">
        <v>7.5000005960464904</v>
      </c>
      <c r="EH1050" s="166">
        <v>1.0000000794728601</v>
      </c>
      <c r="EI1050" s="165">
        <v>79.8835455804237</v>
      </c>
      <c r="EJ1050" s="164">
        <v>0.22727272727272699</v>
      </c>
      <c r="EK1050" s="164">
        <v>0.25714285714285701</v>
      </c>
      <c r="EL1050" s="283">
        <v>0.33333333300000001</v>
      </c>
      <c r="EM1050" s="283">
        <v>0.16666666599999999</v>
      </c>
      <c r="EN1050" s="283">
        <v>0.5</v>
      </c>
      <c r="EO1050" s="283">
        <v>5.5555559999999997E-2</v>
      </c>
      <c r="EP1050" s="283">
        <v>0.41666667000000002</v>
      </c>
      <c r="EQ1050" s="283">
        <v>0.13483145999999999</v>
      </c>
      <c r="ER1050" s="165">
        <v>-0.607666689015535</v>
      </c>
      <c r="ES1050" s="166">
        <v>1.50000011920929</v>
      </c>
      <c r="ET1050" s="166">
        <v>3.24</v>
      </c>
      <c r="EU1050" s="166">
        <v>3.4166886528333</v>
      </c>
      <c r="EV1050" s="166">
        <v>4.6015131640294804</v>
      </c>
      <c r="EW1050" s="166">
        <v>4.2467766583181303</v>
      </c>
      <c r="EX1050" s="289">
        <v>7.8664030879735905E-2</v>
      </c>
    </row>
    <row r="1051" spans="1:155" ht="13" customHeight="1">
      <c r="A1051" s="160" t="s">
        <v>19</v>
      </c>
      <c r="B1051" s="160">
        <v>10072</v>
      </c>
      <c r="C1051" s="160">
        <v>10591</v>
      </c>
      <c r="D1051" s="160">
        <v>518397</v>
      </c>
      <c r="E1051" s="160" t="s">
        <v>354</v>
      </c>
      <c r="G1051" s="175"/>
      <c r="H1051" s="168" t="s">
        <v>945</v>
      </c>
      <c r="I1051" s="169" t="s">
        <v>524</v>
      </c>
      <c r="J1051" s="170">
        <v>34</v>
      </c>
      <c r="K1051" s="161">
        <v>1</v>
      </c>
      <c r="M1051" s="184" t="s">
        <v>46</v>
      </c>
      <c r="Z1051" s="163"/>
      <c r="AS1051" s="283"/>
      <c r="AT1051" s="283"/>
      <c r="AU1051" s="283"/>
      <c r="AV1051" s="283"/>
      <c r="AW1051" s="283"/>
      <c r="AX1051" s="283"/>
      <c r="AY1051" s="363"/>
      <c r="AZ1051" s="283"/>
      <c r="BA1051" s="283"/>
      <c r="BB1051" s="283"/>
      <c r="BC1051" s="283"/>
      <c r="BD1051" s="164"/>
      <c r="BE1051" s="164"/>
      <c r="BF1051" s="164"/>
      <c r="BG1051" s="164"/>
      <c r="BH1051" s="164"/>
      <c r="BI1051" s="164"/>
      <c r="BJ1051" s="165"/>
      <c r="BK1051" s="164"/>
      <c r="BL1051" s="165"/>
      <c r="BM1051" s="165"/>
      <c r="BN1051" s="165"/>
      <c r="BO1051" s="165"/>
      <c r="BP1051" s="165"/>
      <c r="BQ1051" s="165"/>
      <c r="BR1051" s="165"/>
      <c r="BS1051" s="289"/>
      <c r="BT1051" s="297">
        <v>45</v>
      </c>
      <c r="BU1051" s="284">
        <v>38.200000000000003</v>
      </c>
      <c r="BV1051" s="298">
        <v>1</v>
      </c>
      <c r="BW1051" s="297"/>
      <c r="BX1051" s="297"/>
      <c r="BY1051" s="297"/>
      <c r="BZ1051" s="297"/>
      <c r="CA1051" s="284"/>
      <c r="CB1051" s="298"/>
      <c r="CC1051" s="297"/>
      <c r="CD1051" s="284"/>
      <c r="CE1051" s="352"/>
      <c r="CF1051" s="298"/>
      <c r="CG1051" s="297"/>
      <c r="CH1051" s="284"/>
      <c r="CI1051" s="352"/>
      <c r="CJ1051" s="298"/>
      <c r="CK1051" s="297"/>
      <c r="CL1051" s="284"/>
      <c r="CM1051" s="352"/>
      <c r="CN1051" s="298"/>
      <c r="CO1051" s="297"/>
      <c r="CP1051" s="284"/>
      <c r="CQ1051" s="352"/>
      <c r="CR1051" s="298"/>
      <c r="CS1051" s="297"/>
      <c r="CT1051" s="284"/>
      <c r="CU1051" s="352"/>
      <c r="CV1051" s="352"/>
      <c r="CW1051" s="298"/>
      <c r="CX1051" s="297"/>
      <c r="CY1051" s="284"/>
      <c r="CZ1051" s="352"/>
      <c r="DA1051" s="352"/>
      <c r="DB1051" s="298"/>
      <c r="DC1051" s="297"/>
      <c r="DD1051" s="284"/>
      <c r="DE1051" s="352"/>
      <c r="DF1051" s="352"/>
      <c r="DG1051" s="298"/>
      <c r="DH1051" s="297">
        <v>1</v>
      </c>
      <c r="DI1051" s="289">
        <v>0</v>
      </c>
      <c r="DJ1051" s="163">
        <v>45</v>
      </c>
      <c r="DK1051" s="163">
        <v>0</v>
      </c>
      <c r="DL1051" s="163">
        <v>0</v>
      </c>
      <c r="DM1051" s="163">
        <v>1</v>
      </c>
      <c r="DN1051" s="163">
        <v>3</v>
      </c>
      <c r="DO1051" s="163">
        <v>0</v>
      </c>
      <c r="DP1051" s="165">
        <v>38.200000000000003</v>
      </c>
      <c r="DQ1051" s="165"/>
      <c r="DR1051" s="165">
        <v>38.200000762939403</v>
      </c>
      <c r="DS1051" s="163">
        <v>160</v>
      </c>
      <c r="DT1051" s="163">
        <v>31</v>
      </c>
      <c r="DU1051" s="163">
        <v>14</v>
      </c>
      <c r="DV1051" s="163">
        <v>11</v>
      </c>
      <c r="DW1051" s="163">
        <v>3</v>
      </c>
      <c r="DX1051" s="163">
        <v>15</v>
      </c>
      <c r="DY1051" s="163">
        <v>7</v>
      </c>
      <c r="DZ1051" s="163">
        <v>2</v>
      </c>
      <c r="EA1051" s="163">
        <v>2</v>
      </c>
      <c r="EB1051" s="163">
        <v>0</v>
      </c>
      <c r="EC1051" s="163">
        <v>31</v>
      </c>
      <c r="ED1051" s="165">
        <v>7.2155191396566298</v>
      </c>
      <c r="EE1051" s="165">
        <v>3.49138022886611</v>
      </c>
      <c r="EF1051" s="165">
        <v>0.698276045773222</v>
      </c>
      <c r="EG1051" s="165">
        <v>7.2155191396566298</v>
      </c>
      <c r="EH1051" s="166">
        <v>1.1896554853914101</v>
      </c>
      <c r="EI1051" s="165">
        <v>95.033890639650593</v>
      </c>
      <c r="EJ1051" s="164">
        <v>0.21678321678321599</v>
      </c>
      <c r="EK1051" s="164">
        <v>0.25688073394495398</v>
      </c>
      <c r="EL1051" s="283">
        <v>0.6</v>
      </c>
      <c r="EM1051" s="283">
        <v>0.154545454</v>
      </c>
      <c r="EN1051" s="283">
        <v>0.245454545</v>
      </c>
      <c r="EO1051" s="283">
        <v>0.125</v>
      </c>
      <c r="EP1051" s="283">
        <v>0.4375</v>
      </c>
      <c r="EQ1051" s="283">
        <v>8.6267609999999995E-2</v>
      </c>
      <c r="ER1051" s="165">
        <v>-0.78315600834582699</v>
      </c>
      <c r="ES1051" s="166">
        <v>2.5603455011684799</v>
      </c>
      <c r="ET1051" s="166">
        <v>3.97</v>
      </c>
      <c r="EU1051" s="166">
        <v>3.89082675450768</v>
      </c>
      <c r="EV1051" s="166">
        <v>3.93807261624654</v>
      </c>
      <c r="EW1051" s="166">
        <v>3.8261088170623698</v>
      </c>
      <c r="EX1051" s="289">
        <v>7.7801816165447193E-2</v>
      </c>
    </row>
    <row r="1052" spans="1:155" ht="13" customHeight="1">
      <c r="A1052" s="160" t="s">
        <v>19</v>
      </c>
      <c r="B1052" s="160">
        <v>11203</v>
      </c>
      <c r="C1052" s="160">
        <v>17556</v>
      </c>
      <c r="D1052" s="160">
        <v>623474</v>
      </c>
      <c r="E1052" s="160" t="s">
        <v>555</v>
      </c>
      <c r="G1052" s="175"/>
      <c r="H1052" s="162" t="s">
        <v>1739</v>
      </c>
      <c r="I1052" s="162" t="s">
        <v>217</v>
      </c>
      <c r="J1052" s="161">
        <v>30</v>
      </c>
      <c r="K1052" s="161">
        <v>1</v>
      </c>
      <c r="M1052" s="184" t="s">
        <v>837</v>
      </c>
      <c r="Z1052" s="163"/>
      <c r="AS1052" s="283"/>
      <c r="AT1052" s="283"/>
      <c r="AU1052" s="283"/>
      <c r="AV1052" s="283"/>
      <c r="AW1052" s="283"/>
      <c r="AX1052" s="283"/>
      <c r="AY1052" s="363"/>
      <c r="AZ1052" s="283"/>
      <c r="BA1052" s="283"/>
      <c r="BB1052" s="283"/>
      <c r="BC1052" s="283"/>
      <c r="BD1052" s="164"/>
      <c r="BE1052" s="164"/>
      <c r="BF1052" s="164"/>
      <c r="BG1052" s="164"/>
      <c r="BH1052" s="164"/>
      <c r="BI1052" s="164"/>
      <c r="BJ1052" s="165"/>
      <c r="BK1052" s="164"/>
      <c r="BL1052" s="165"/>
      <c r="BM1052" s="165"/>
      <c r="BN1052" s="165"/>
      <c r="BO1052" s="165"/>
      <c r="BP1052" s="165"/>
      <c r="BQ1052" s="165"/>
      <c r="BR1052" s="165"/>
      <c r="BS1052" s="289"/>
      <c r="BT1052" s="297">
        <v>8</v>
      </c>
      <c r="BU1052" s="284">
        <v>12.1</v>
      </c>
      <c r="BV1052" s="298">
        <v>-1</v>
      </c>
      <c r="BW1052" s="297"/>
      <c r="BX1052" s="297"/>
      <c r="BY1052" s="297"/>
      <c r="BZ1052" s="297"/>
      <c r="CA1052" s="284"/>
      <c r="CB1052" s="298"/>
      <c r="CC1052" s="297"/>
      <c r="CD1052" s="284"/>
      <c r="CE1052" s="352"/>
      <c r="CF1052" s="298"/>
      <c r="CG1052" s="297"/>
      <c r="CH1052" s="284"/>
      <c r="CI1052" s="352"/>
      <c r="CJ1052" s="298"/>
      <c r="CK1052" s="297"/>
      <c r="CL1052" s="284"/>
      <c r="CM1052" s="352"/>
      <c r="CN1052" s="298"/>
      <c r="CO1052" s="297"/>
      <c r="CP1052" s="284"/>
      <c r="CQ1052" s="352"/>
      <c r="CR1052" s="298"/>
      <c r="CS1052" s="297"/>
      <c r="CT1052" s="284"/>
      <c r="CU1052" s="352"/>
      <c r="CV1052" s="352"/>
      <c r="CW1052" s="298"/>
      <c r="CX1052" s="297"/>
      <c r="CY1052" s="284"/>
      <c r="CZ1052" s="352"/>
      <c r="DA1052" s="352"/>
      <c r="DB1052" s="298"/>
      <c r="DC1052" s="297"/>
      <c r="DD1052" s="284"/>
      <c r="DE1052" s="352"/>
      <c r="DF1052" s="352"/>
      <c r="DG1052" s="298"/>
      <c r="DH1052" s="297">
        <v>-1</v>
      </c>
      <c r="DI1052" s="289">
        <v>0</v>
      </c>
      <c r="DJ1052" s="163">
        <v>8</v>
      </c>
      <c r="DK1052" s="163">
        <v>0</v>
      </c>
      <c r="DL1052" s="163">
        <v>0</v>
      </c>
      <c r="DM1052" s="163">
        <v>0</v>
      </c>
      <c r="DN1052" s="163">
        <v>1</v>
      </c>
      <c r="DO1052" s="163">
        <v>0</v>
      </c>
      <c r="DP1052" s="165">
        <v>12.1</v>
      </c>
      <c r="DQ1052" s="165"/>
      <c r="DR1052" s="165">
        <v>12.1000003814697</v>
      </c>
      <c r="DS1052" s="163">
        <v>52</v>
      </c>
      <c r="DT1052" s="163">
        <v>13</v>
      </c>
      <c r="DU1052" s="163">
        <v>6</v>
      </c>
      <c r="DV1052" s="163">
        <v>6</v>
      </c>
      <c r="DW1052" s="163">
        <v>2</v>
      </c>
      <c r="DX1052" s="163">
        <v>3</v>
      </c>
      <c r="DY1052" s="163">
        <v>0</v>
      </c>
      <c r="DZ1052" s="163">
        <v>0</v>
      </c>
      <c r="EA1052" s="163">
        <v>0</v>
      </c>
      <c r="EB1052" s="163">
        <v>0</v>
      </c>
      <c r="EC1052" s="163">
        <v>15</v>
      </c>
      <c r="ED1052" s="165">
        <v>10.945946228077499</v>
      </c>
      <c r="EE1052" s="165">
        <v>2.1891892456155002</v>
      </c>
      <c r="EF1052" s="165">
        <v>1.4594594970770001</v>
      </c>
      <c r="EG1052" s="165">
        <v>9.4864867310005003</v>
      </c>
      <c r="EH1052" s="166">
        <v>1.2972973307351101</v>
      </c>
      <c r="EI1052" s="165">
        <v>100.731278356934</v>
      </c>
      <c r="EJ1052" s="164">
        <v>0.265306122448979</v>
      </c>
      <c r="EK1052" s="164">
        <v>0.34375</v>
      </c>
      <c r="EL1052" s="283">
        <v>0.264705882</v>
      </c>
      <c r="EM1052" s="283">
        <v>0.17647058800000001</v>
      </c>
      <c r="EN1052" s="283">
        <v>0.55882352899999999</v>
      </c>
      <c r="EO1052" s="283">
        <v>8.8235289999999994E-2</v>
      </c>
      <c r="EP1052" s="283">
        <v>0.26470588</v>
      </c>
      <c r="EQ1052" s="283">
        <v>0.14285713999999999</v>
      </c>
      <c r="ER1052" s="165">
        <v>-0.23654876813662601</v>
      </c>
      <c r="ES1052" s="166">
        <v>4.3783784912310004</v>
      </c>
      <c r="ET1052" s="166">
        <v>2.81</v>
      </c>
      <c r="EU1052" s="166">
        <v>3.5720940488198099</v>
      </c>
      <c r="EV1052" s="166">
        <v>3.7934452576058999</v>
      </c>
      <c r="EW1052" s="166">
        <v>3.1229890343594899</v>
      </c>
      <c r="EX1052" s="289">
        <v>7.7347166836261694E-2</v>
      </c>
    </row>
    <row r="1053" spans="1:155" ht="13" customHeight="1">
      <c r="A1053" s="160" t="s">
        <v>19</v>
      </c>
      <c r="B1053" s="160">
        <v>11542</v>
      </c>
      <c r="C1053" s="160">
        <v>18674</v>
      </c>
      <c r="D1053" s="160">
        <v>663765</v>
      </c>
      <c r="E1053" s="160" t="s">
        <v>3331</v>
      </c>
      <c r="G1053" s="175"/>
      <c r="H1053" s="162" t="s">
        <v>1950</v>
      </c>
      <c r="I1053" s="162" t="s">
        <v>247</v>
      </c>
      <c r="J1053" s="161">
        <v>27</v>
      </c>
      <c r="K1053" s="161">
        <v>1</v>
      </c>
      <c r="M1053" s="184" t="s">
        <v>837</v>
      </c>
      <c r="Z1053" s="163"/>
      <c r="AS1053" s="283"/>
      <c r="AT1053" s="283"/>
      <c r="AU1053" s="283"/>
      <c r="AV1053" s="283"/>
      <c r="AW1053" s="283"/>
      <c r="AX1053" s="283"/>
      <c r="AY1053" s="363"/>
      <c r="AZ1053" s="283"/>
      <c r="BA1053" s="283"/>
      <c r="BB1053" s="283"/>
      <c r="BC1053" s="283"/>
      <c r="BD1053" s="164"/>
      <c r="BE1053" s="164"/>
      <c r="BF1053" s="164"/>
      <c r="BG1053" s="164"/>
      <c r="BH1053" s="164"/>
      <c r="BI1053" s="164"/>
      <c r="BJ1053" s="165"/>
      <c r="BK1053" s="164"/>
      <c r="BL1053" s="165"/>
      <c r="BM1053" s="165"/>
      <c r="BN1053" s="165"/>
      <c r="BO1053" s="165"/>
      <c r="BP1053" s="165"/>
      <c r="BQ1053" s="165"/>
      <c r="BR1053" s="165"/>
      <c r="BS1053" s="289"/>
      <c r="BT1053" s="297">
        <v>9</v>
      </c>
      <c r="BU1053" s="284">
        <v>35</v>
      </c>
      <c r="BV1053" s="298">
        <v>1</v>
      </c>
      <c r="BW1053" s="297"/>
      <c r="BX1053" s="297"/>
      <c r="BY1053" s="297"/>
      <c r="BZ1053" s="297"/>
      <c r="CA1053" s="284"/>
      <c r="CB1053" s="298"/>
      <c r="CC1053" s="297"/>
      <c r="CD1053" s="284"/>
      <c r="CE1053" s="352"/>
      <c r="CF1053" s="298"/>
      <c r="CG1053" s="297"/>
      <c r="CH1053" s="284"/>
      <c r="CI1053" s="352"/>
      <c r="CJ1053" s="298"/>
      <c r="CK1053" s="297"/>
      <c r="CL1053" s="284"/>
      <c r="CM1053" s="352"/>
      <c r="CN1053" s="298"/>
      <c r="CO1053" s="297"/>
      <c r="CP1053" s="284"/>
      <c r="CQ1053" s="352"/>
      <c r="CR1053" s="298"/>
      <c r="CS1053" s="297"/>
      <c r="CT1053" s="284"/>
      <c r="CU1053" s="352"/>
      <c r="CV1053" s="352"/>
      <c r="CW1053" s="298"/>
      <c r="CX1053" s="297"/>
      <c r="CY1053" s="284"/>
      <c r="CZ1053" s="352"/>
      <c r="DA1053" s="352"/>
      <c r="DB1053" s="298"/>
      <c r="DC1053" s="297"/>
      <c r="DD1053" s="284"/>
      <c r="DE1053" s="352"/>
      <c r="DF1053" s="352"/>
      <c r="DG1053" s="298"/>
      <c r="DH1053" s="297">
        <v>1</v>
      </c>
      <c r="DI1053" s="289">
        <v>0</v>
      </c>
      <c r="DJ1053" s="163">
        <v>9</v>
      </c>
      <c r="DK1053" s="163">
        <v>7</v>
      </c>
      <c r="DL1053" s="163">
        <v>0</v>
      </c>
      <c r="DM1053" s="163">
        <v>0</v>
      </c>
      <c r="DN1053" s="163">
        <v>6</v>
      </c>
      <c r="DO1053" s="163">
        <v>0</v>
      </c>
      <c r="DP1053" s="165">
        <v>35</v>
      </c>
      <c r="DQ1053" s="165">
        <v>31.100000381469702</v>
      </c>
      <c r="DR1053" s="165">
        <v>3.20000004768371</v>
      </c>
      <c r="DS1053" s="163">
        <v>167</v>
      </c>
      <c r="DT1053" s="163">
        <v>48</v>
      </c>
      <c r="DU1053" s="163">
        <v>37</v>
      </c>
      <c r="DV1053" s="163">
        <v>31</v>
      </c>
      <c r="DW1053" s="163">
        <v>6</v>
      </c>
      <c r="DX1053" s="163">
        <v>9</v>
      </c>
      <c r="DY1053" s="163">
        <v>0</v>
      </c>
      <c r="DZ1053" s="163">
        <v>3</v>
      </c>
      <c r="EA1053" s="163">
        <v>2</v>
      </c>
      <c r="EB1053" s="163">
        <v>0</v>
      </c>
      <c r="EC1053" s="163">
        <v>26</v>
      </c>
      <c r="ED1053" s="165">
        <v>6.68571446788554</v>
      </c>
      <c r="EE1053" s="165">
        <v>2.3142857773449901</v>
      </c>
      <c r="EF1053" s="165">
        <v>1.5428571848966599</v>
      </c>
      <c r="EG1053" s="165">
        <v>12.342857479173301</v>
      </c>
      <c r="EH1053" s="166">
        <v>1.62857147294647</v>
      </c>
      <c r="EI1053" s="165">
        <v>127.731738110664</v>
      </c>
      <c r="EJ1053" s="164">
        <v>0.309677419354838</v>
      </c>
      <c r="EK1053" s="164">
        <v>0.34146341463414598</v>
      </c>
      <c r="EL1053" s="283">
        <v>0.3515625</v>
      </c>
      <c r="EM1053" s="283">
        <v>0.2734375</v>
      </c>
      <c r="EN1053" s="283">
        <v>0.375</v>
      </c>
      <c r="EO1053" s="283">
        <v>7.7519379999999999E-2</v>
      </c>
      <c r="EP1053" s="283">
        <v>0.39534883999999998</v>
      </c>
      <c r="EQ1053" s="283">
        <v>5.5016179999999998E-2</v>
      </c>
      <c r="ER1053" s="165">
        <v>-0.45788440378092299</v>
      </c>
      <c r="ES1053" s="166">
        <v>7.9714287886327604</v>
      </c>
      <c r="ET1053" s="166">
        <v>5.7</v>
      </c>
      <c r="EU1053" s="166">
        <v>4.9381172526612502</v>
      </c>
      <c r="EV1053" s="166">
        <v>4.7832900487791097</v>
      </c>
      <c r="EW1053" s="166">
        <v>4.6964156935589099</v>
      </c>
      <c r="EX1053" s="289">
        <v>7.4549756944179493E-2</v>
      </c>
    </row>
    <row r="1054" spans="1:155" ht="13" customHeight="1">
      <c r="A1054" s="160" t="s">
        <v>19</v>
      </c>
      <c r="C1054" s="160">
        <v>18694</v>
      </c>
      <c r="D1054" s="160">
        <v>663465</v>
      </c>
      <c r="E1054" s="160" t="s">
        <v>13</v>
      </c>
      <c r="G1054" s="175"/>
      <c r="H1054" s="168" t="s">
        <v>959</v>
      </c>
      <c r="I1054" s="169" t="s">
        <v>960</v>
      </c>
      <c r="J1054" s="170">
        <v>26</v>
      </c>
      <c r="K1054" s="161">
        <v>1</v>
      </c>
      <c r="M1054" s="184" t="s">
        <v>46</v>
      </c>
      <c r="Z1054" s="163"/>
      <c r="AS1054" s="283"/>
      <c r="AT1054" s="283"/>
      <c r="AU1054" s="283"/>
      <c r="AV1054" s="283"/>
      <c r="AW1054" s="283"/>
      <c r="AX1054" s="283"/>
      <c r="AY1054" s="363"/>
      <c r="AZ1054" s="283"/>
      <c r="BA1054" s="283"/>
      <c r="BB1054" s="283"/>
      <c r="BC1054" s="283"/>
      <c r="BD1054" s="164"/>
      <c r="BE1054" s="164"/>
      <c r="BF1054" s="164"/>
      <c r="BG1054" s="164"/>
      <c r="BH1054" s="164"/>
      <c r="BI1054" s="164"/>
      <c r="BJ1054" s="165"/>
      <c r="BK1054" s="164"/>
      <c r="BL1054" s="165"/>
      <c r="BM1054" s="165"/>
      <c r="BN1054" s="165"/>
      <c r="BO1054" s="165"/>
      <c r="BP1054" s="165"/>
      <c r="BQ1054" s="165"/>
      <c r="BR1054" s="165"/>
      <c r="BS1054" s="289"/>
      <c r="BT1054" s="297">
        <v>7</v>
      </c>
      <c r="BU1054" s="284">
        <v>27</v>
      </c>
      <c r="BV1054" s="298">
        <v>1</v>
      </c>
      <c r="BW1054" s="297"/>
      <c r="BX1054" s="297"/>
      <c r="BY1054" s="297"/>
      <c r="BZ1054" s="297"/>
      <c r="CA1054" s="284"/>
      <c r="CB1054" s="298"/>
      <c r="CC1054" s="297"/>
      <c r="CD1054" s="284"/>
      <c r="CE1054" s="352"/>
      <c r="CF1054" s="298"/>
      <c r="CG1054" s="297"/>
      <c r="CH1054" s="284"/>
      <c r="CI1054" s="352"/>
      <c r="CJ1054" s="298"/>
      <c r="CK1054" s="297"/>
      <c r="CL1054" s="284"/>
      <c r="CM1054" s="352"/>
      <c r="CN1054" s="298"/>
      <c r="CO1054" s="297"/>
      <c r="CP1054" s="284"/>
      <c r="CQ1054" s="352"/>
      <c r="CR1054" s="298"/>
      <c r="CS1054" s="297"/>
      <c r="CT1054" s="284"/>
      <c r="CU1054" s="352"/>
      <c r="CV1054" s="352"/>
      <c r="CW1054" s="298"/>
      <c r="CX1054" s="297"/>
      <c r="CY1054" s="284"/>
      <c r="CZ1054" s="352"/>
      <c r="DA1054" s="352"/>
      <c r="DB1054" s="298"/>
      <c r="DC1054" s="297"/>
      <c r="DD1054" s="284"/>
      <c r="DE1054" s="352"/>
      <c r="DF1054" s="352"/>
      <c r="DG1054" s="298"/>
      <c r="DH1054" s="297">
        <v>1</v>
      </c>
      <c r="DI1054" s="289">
        <v>0</v>
      </c>
      <c r="DJ1054" s="163">
        <v>7</v>
      </c>
      <c r="DK1054" s="163">
        <v>4</v>
      </c>
      <c r="DL1054" s="163">
        <v>0</v>
      </c>
      <c r="DM1054" s="163">
        <v>2</v>
      </c>
      <c r="DN1054" s="163">
        <v>0</v>
      </c>
      <c r="DO1054" s="163">
        <v>0</v>
      </c>
      <c r="DP1054" s="165">
        <v>27</v>
      </c>
      <c r="DQ1054" s="165">
        <v>17</v>
      </c>
      <c r="DR1054" s="165">
        <v>10</v>
      </c>
      <c r="DS1054" s="163">
        <v>117</v>
      </c>
      <c r="DT1054" s="163">
        <v>34</v>
      </c>
      <c r="DU1054" s="163">
        <v>15</v>
      </c>
      <c r="DV1054" s="163">
        <v>15</v>
      </c>
      <c r="DW1054" s="163">
        <v>5</v>
      </c>
      <c r="DX1054" s="163">
        <v>8</v>
      </c>
      <c r="DY1054" s="163">
        <v>0</v>
      </c>
      <c r="DZ1054" s="163">
        <v>0</v>
      </c>
      <c r="EA1054" s="163">
        <v>0</v>
      </c>
      <c r="EB1054" s="163">
        <v>0</v>
      </c>
      <c r="EC1054" s="163">
        <v>23</v>
      </c>
      <c r="ED1054" s="165">
        <v>7.6666666666666599</v>
      </c>
      <c r="EE1054" s="165">
        <v>2.6666666666666599</v>
      </c>
      <c r="EF1054" s="165">
        <v>1.6666666666666601</v>
      </c>
      <c r="EG1054" s="165">
        <v>11.3333333333333</v>
      </c>
      <c r="EH1054" s="166">
        <v>1.55555555555555</v>
      </c>
      <c r="EI1054" s="165">
        <v>120.78426121292701</v>
      </c>
      <c r="EJ1054" s="164">
        <v>0.31192660550458701</v>
      </c>
      <c r="EK1054" s="164">
        <v>0.35802469135802401</v>
      </c>
      <c r="EL1054" s="283">
        <v>0.45348837199999997</v>
      </c>
      <c r="EM1054" s="283">
        <v>0.139534883</v>
      </c>
      <c r="EN1054" s="283">
        <v>0.406976744</v>
      </c>
      <c r="EO1054" s="283">
        <v>8.1395350000000005E-2</v>
      </c>
      <c r="EP1054" s="283">
        <v>0.40697674</v>
      </c>
      <c r="EQ1054" s="283">
        <v>9.6330280000000004E-2</v>
      </c>
      <c r="ER1054" s="165">
        <v>9.8879291455994195E-2</v>
      </c>
      <c r="ES1054" s="166">
        <v>5</v>
      </c>
      <c r="ET1054" s="166">
        <v>4.22</v>
      </c>
      <c r="EU1054" s="166">
        <v>4.7592812255576797</v>
      </c>
      <c r="EV1054" s="166">
        <v>4.3120101456288902</v>
      </c>
      <c r="EW1054" s="166">
        <v>4.1850951464280399</v>
      </c>
      <c r="EX1054" s="289">
        <v>7.0814913138747201E-2</v>
      </c>
    </row>
    <row r="1055" spans="1:155" ht="13" customHeight="1">
      <c r="A1055" s="160" t="s">
        <v>19</v>
      </c>
      <c r="C1055" s="160">
        <v>28036</v>
      </c>
      <c r="D1055" s="160">
        <v>681432</v>
      </c>
      <c r="E1055" s="160" t="s">
        <v>129</v>
      </c>
      <c r="G1055" s="175"/>
      <c r="H1055" s="162" t="s">
        <v>2981</v>
      </c>
      <c r="I1055" s="162" t="s">
        <v>106</v>
      </c>
      <c r="J1055" s="160">
        <v>23</v>
      </c>
      <c r="K1055" s="161">
        <v>1</v>
      </c>
      <c r="Z1055" s="163"/>
      <c r="AS1055" s="283"/>
      <c r="AT1055" s="283"/>
      <c r="AU1055" s="283"/>
      <c r="AV1055" s="283"/>
      <c r="AW1055" s="283"/>
      <c r="AX1055" s="283"/>
      <c r="AY1055" s="363"/>
      <c r="AZ1055" s="283"/>
      <c r="BA1055" s="283"/>
      <c r="BB1055" s="283"/>
      <c r="BC1055" s="283"/>
      <c r="BD1055" s="164"/>
      <c r="BE1055" s="164"/>
      <c r="BF1055" s="164"/>
      <c r="BG1055" s="164"/>
      <c r="BH1055" s="164"/>
      <c r="BI1055" s="164"/>
      <c r="BJ1055" s="165"/>
      <c r="BK1055" s="164"/>
      <c r="BL1055" s="165"/>
      <c r="BM1055" s="165"/>
      <c r="BN1055" s="165"/>
      <c r="BO1055" s="165"/>
      <c r="BP1055" s="165"/>
      <c r="BQ1055" s="165"/>
      <c r="BR1055" s="165"/>
      <c r="BS1055" s="289"/>
      <c r="BT1055" s="297">
        <v>30</v>
      </c>
      <c r="BU1055" s="284">
        <v>26</v>
      </c>
      <c r="BV1055" s="298">
        <v>1</v>
      </c>
      <c r="BW1055" s="297"/>
      <c r="BX1055" s="297"/>
      <c r="BY1055" s="297"/>
      <c r="BZ1055" s="297"/>
      <c r="CA1055" s="284"/>
      <c r="CB1055" s="298"/>
      <c r="CC1055" s="297"/>
      <c r="CD1055" s="284"/>
      <c r="CE1055" s="352"/>
      <c r="CF1055" s="298"/>
      <c r="CG1055" s="297"/>
      <c r="CH1055" s="284"/>
      <c r="CI1055" s="352"/>
      <c r="CJ1055" s="298"/>
      <c r="CK1055" s="297"/>
      <c r="CL1055" s="284"/>
      <c r="CM1055" s="352"/>
      <c r="CN1055" s="298"/>
      <c r="CO1055" s="297"/>
      <c r="CP1055" s="284"/>
      <c r="CQ1055" s="352"/>
      <c r="CR1055" s="298"/>
      <c r="CS1055" s="297"/>
      <c r="CT1055" s="284"/>
      <c r="CU1055" s="352"/>
      <c r="CV1055" s="352"/>
      <c r="CW1055" s="298"/>
      <c r="CX1055" s="297"/>
      <c r="CY1055" s="284"/>
      <c r="CZ1055" s="352"/>
      <c r="DA1055" s="352"/>
      <c r="DB1055" s="298"/>
      <c r="DC1055" s="297"/>
      <c r="DD1055" s="284"/>
      <c r="DE1055" s="352"/>
      <c r="DF1055" s="352"/>
      <c r="DG1055" s="298"/>
      <c r="DH1055" s="297">
        <v>1</v>
      </c>
      <c r="DI1055" s="289">
        <v>0</v>
      </c>
      <c r="DJ1055" s="163">
        <v>30</v>
      </c>
      <c r="DK1055" s="163">
        <v>1</v>
      </c>
      <c r="DL1055" s="163">
        <v>0</v>
      </c>
      <c r="DM1055" s="163">
        <v>3</v>
      </c>
      <c r="DN1055" s="163">
        <v>1</v>
      </c>
      <c r="DO1055" s="163">
        <v>0</v>
      </c>
      <c r="DP1055" s="165">
        <v>26</v>
      </c>
      <c r="DQ1055" s="165">
        <v>1</v>
      </c>
      <c r="DR1055" s="165">
        <v>25</v>
      </c>
      <c r="DS1055" s="163">
        <v>109</v>
      </c>
      <c r="DT1055" s="163">
        <v>15</v>
      </c>
      <c r="DU1055" s="163">
        <v>11</v>
      </c>
      <c r="DV1055" s="163">
        <v>10</v>
      </c>
      <c r="DW1055" s="163">
        <v>1</v>
      </c>
      <c r="DX1055" s="163">
        <v>18</v>
      </c>
      <c r="DY1055" s="163">
        <v>1</v>
      </c>
      <c r="DZ1055" s="163">
        <v>4</v>
      </c>
      <c r="EA1055" s="163">
        <v>3</v>
      </c>
      <c r="EB1055" s="163">
        <v>0</v>
      </c>
      <c r="EC1055" s="163">
        <v>28</v>
      </c>
      <c r="ED1055" s="165">
        <v>9.6923105364023403</v>
      </c>
      <c r="EE1055" s="165">
        <v>6.2307710591157903</v>
      </c>
      <c r="EF1055" s="165">
        <v>0.34615394772865499</v>
      </c>
      <c r="EG1055" s="165">
        <v>5.1923092159298196</v>
      </c>
      <c r="EH1055" s="166">
        <v>1.2692311416717299</v>
      </c>
      <c r="EI1055" s="165">
        <v>98.552022271238997</v>
      </c>
      <c r="EJ1055" s="164">
        <v>0.17241379310344801</v>
      </c>
      <c r="EK1055" s="164">
        <v>0.24137931034482701</v>
      </c>
      <c r="EL1055" s="283">
        <v>0.72413793100000001</v>
      </c>
      <c r="EM1055" s="283">
        <v>5.1724137000000003E-2</v>
      </c>
      <c r="EN1055" s="283">
        <v>0.22413793100000001</v>
      </c>
      <c r="EO1055" s="283">
        <v>3.3898310000000001E-2</v>
      </c>
      <c r="EP1055" s="283">
        <v>0.38983051000000002</v>
      </c>
      <c r="EQ1055" s="283">
        <v>8.8838269999999997E-2</v>
      </c>
      <c r="ER1055" s="165">
        <v>0.34099967165328798</v>
      </c>
      <c r="ES1055" s="166">
        <v>3.46153947728655</v>
      </c>
      <c r="ET1055" s="166">
        <v>3.59</v>
      </c>
      <c r="EU1055" s="166">
        <v>4.0513042771605399</v>
      </c>
      <c r="EV1055" s="166">
        <v>4.3073569357522201</v>
      </c>
      <c r="EW1055" s="166">
        <v>4.2047819811810898</v>
      </c>
      <c r="EX1055" s="289">
        <v>6.5658874809741904E-2</v>
      </c>
      <c r="EY1055" s="292"/>
    </row>
    <row r="1056" spans="1:155" ht="13" customHeight="1">
      <c r="A1056" s="160" t="s">
        <v>19</v>
      </c>
      <c r="C1056" s="160">
        <v>27765</v>
      </c>
      <c r="D1056" s="160">
        <v>691172</v>
      </c>
      <c r="E1056" s="160" t="s">
        <v>188</v>
      </c>
      <c r="G1056" s="175"/>
      <c r="H1056" s="162" t="s">
        <v>4149</v>
      </c>
      <c r="I1056" s="162" t="s">
        <v>4148</v>
      </c>
      <c r="J1056" s="160">
        <v>26</v>
      </c>
      <c r="K1056" s="161">
        <v>1</v>
      </c>
      <c r="Z1056" s="163"/>
      <c r="AS1056" s="283"/>
      <c r="AT1056" s="283"/>
      <c r="AU1056" s="283"/>
      <c r="AV1056" s="283"/>
      <c r="AW1056" s="283"/>
      <c r="AX1056" s="283"/>
      <c r="AY1056" s="363"/>
      <c r="AZ1056" s="283"/>
      <c r="BA1056" s="283"/>
      <c r="BB1056" s="283"/>
      <c r="BC1056" s="283"/>
      <c r="BD1056" s="164"/>
      <c r="BE1056" s="164"/>
      <c r="BF1056" s="164"/>
      <c r="BG1056" s="164"/>
      <c r="BH1056" s="164"/>
      <c r="BI1056" s="164"/>
      <c r="BJ1056" s="165"/>
      <c r="BK1056" s="164"/>
      <c r="BL1056" s="165"/>
      <c r="BM1056" s="165"/>
      <c r="BN1056" s="165"/>
      <c r="BO1056" s="165"/>
      <c r="BP1056" s="165"/>
      <c r="BQ1056" s="165"/>
      <c r="BR1056" s="165"/>
      <c r="BS1056" s="289"/>
      <c r="BT1056" s="297">
        <v>12</v>
      </c>
      <c r="BU1056" s="284">
        <v>16.100000000000001</v>
      </c>
      <c r="BV1056" s="298">
        <v>0</v>
      </c>
      <c r="BW1056" s="297"/>
      <c r="BX1056" s="297"/>
      <c r="BY1056" s="297"/>
      <c r="BZ1056" s="297"/>
      <c r="CA1056" s="284"/>
      <c r="CB1056" s="298"/>
      <c r="CC1056" s="297"/>
      <c r="CD1056" s="284"/>
      <c r="CE1056" s="352"/>
      <c r="CF1056" s="298"/>
      <c r="CG1056" s="297"/>
      <c r="CH1056" s="284"/>
      <c r="CI1056" s="352"/>
      <c r="CJ1056" s="298"/>
      <c r="CK1056" s="297"/>
      <c r="CL1056" s="284"/>
      <c r="CM1056" s="352"/>
      <c r="CN1056" s="298"/>
      <c r="CO1056" s="297"/>
      <c r="CP1056" s="284"/>
      <c r="CQ1056" s="352"/>
      <c r="CR1056" s="298"/>
      <c r="CS1056" s="297"/>
      <c r="CT1056" s="284"/>
      <c r="CU1056" s="352"/>
      <c r="CV1056" s="352"/>
      <c r="CW1056" s="298"/>
      <c r="CX1056" s="297"/>
      <c r="CY1056" s="284"/>
      <c r="CZ1056" s="352"/>
      <c r="DA1056" s="352"/>
      <c r="DB1056" s="298"/>
      <c r="DC1056" s="297"/>
      <c r="DD1056" s="284"/>
      <c r="DE1056" s="352"/>
      <c r="DF1056" s="352"/>
      <c r="DG1056" s="298"/>
      <c r="DH1056" s="183">
        <v>0</v>
      </c>
      <c r="DI1056" s="289">
        <v>0</v>
      </c>
      <c r="DJ1056" s="163">
        <v>12</v>
      </c>
      <c r="DK1056" s="163">
        <v>0</v>
      </c>
      <c r="DL1056" s="163">
        <v>0</v>
      </c>
      <c r="DM1056" s="163">
        <v>0</v>
      </c>
      <c r="DN1056" s="163">
        <v>0</v>
      </c>
      <c r="DO1056" s="163">
        <v>0</v>
      </c>
      <c r="DP1056" s="165">
        <v>16.100000000000001</v>
      </c>
      <c r="DQ1056" s="165"/>
      <c r="DR1056" s="165">
        <v>16.100000381469702</v>
      </c>
      <c r="DS1056" s="163">
        <v>69</v>
      </c>
      <c r="DT1056" s="163">
        <v>15</v>
      </c>
      <c r="DU1056" s="163">
        <v>10</v>
      </c>
      <c r="DV1056" s="163">
        <v>9</v>
      </c>
      <c r="DW1056" s="163">
        <v>2</v>
      </c>
      <c r="DX1056" s="163">
        <v>7</v>
      </c>
      <c r="DY1056" s="163">
        <v>0</v>
      </c>
      <c r="DZ1056" s="163">
        <v>1</v>
      </c>
      <c r="EA1056" s="163">
        <v>1</v>
      </c>
      <c r="EB1056" s="163">
        <v>0</v>
      </c>
      <c r="EC1056" s="163">
        <v>20</v>
      </c>
      <c r="ED1056" s="165">
        <v>11.0204090212147</v>
      </c>
      <c r="EE1056" s="165">
        <v>3.85714315742517</v>
      </c>
      <c r="EF1056" s="165">
        <v>1.1020409021214701</v>
      </c>
      <c r="EG1056" s="165">
        <v>8.2653067659110793</v>
      </c>
      <c r="EH1056" s="166">
        <v>1.3469388803706901</v>
      </c>
      <c r="EI1056" s="165">
        <v>104.585797005776</v>
      </c>
      <c r="EJ1056" s="164">
        <v>0.24590163934426201</v>
      </c>
      <c r="EK1056" s="164">
        <v>0.33333333333333298</v>
      </c>
      <c r="EL1056" s="283">
        <v>0.634146341</v>
      </c>
      <c r="EM1056" s="283">
        <v>0.121951219</v>
      </c>
      <c r="EN1056" s="283">
        <v>0.243902439</v>
      </c>
      <c r="EO1056" s="283">
        <v>9.7560980000000005E-2</v>
      </c>
      <c r="EP1056" s="283">
        <v>0.46341462999999999</v>
      </c>
      <c r="EQ1056" s="283">
        <v>6.9444439999999996E-2</v>
      </c>
      <c r="ER1056" s="165">
        <v>-0.52843286500675501</v>
      </c>
      <c r="ES1056" s="166">
        <v>4.9591840595466499</v>
      </c>
      <c r="ET1056" s="166">
        <v>3.34</v>
      </c>
      <c r="EU1056" s="166">
        <v>3.7789335785881302</v>
      </c>
      <c r="EV1056" s="166">
        <v>3.1128754656606201</v>
      </c>
      <c r="EW1056" s="166">
        <v>2.9801452838415901</v>
      </c>
      <c r="EX1056" s="289">
        <v>6.4717084169387804E-2</v>
      </c>
    </row>
    <row r="1057" spans="1:154" ht="13" customHeight="1">
      <c r="A1057" s="160" t="s">
        <v>19</v>
      </c>
      <c r="C1057" s="160">
        <v>30002</v>
      </c>
      <c r="D1057" s="160">
        <v>680880</v>
      </c>
      <c r="E1057" s="160" t="s">
        <v>354</v>
      </c>
      <c r="G1057" s="175"/>
      <c r="H1057" s="162" t="s">
        <v>4079</v>
      </c>
      <c r="I1057" s="162" t="s">
        <v>493</v>
      </c>
      <c r="J1057" s="160">
        <v>24</v>
      </c>
      <c r="K1057" s="161">
        <v>1</v>
      </c>
      <c r="Z1057" s="163"/>
      <c r="AS1057" s="283"/>
      <c r="AT1057" s="283"/>
      <c r="AU1057" s="283"/>
      <c r="AV1057" s="283"/>
      <c r="AW1057" s="283"/>
      <c r="AX1057" s="283"/>
      <c r="AY1057" s="363"/>
      <c r="AZ1057" s="283"/>
      <c r="BA1057" s="283"/>
      <c r="BB1057" s="283"/>
      <c r="BC1057" s="283"/>
      <c r="BD1057" s="164"/>
      <c r="BE1057" s="164"/>
      <c r="BF1057" s="164"/>
      <c r="BG1057" s="164"/>
      <c r="BH1057" s="164"/>
      <c r="BI1057" s="164"/>
      <c r="BJ1057" s="165"/>
      <c r="BK1057" s="164"/>
      <c r="BL1057" s="165"/>
      <c r="BM1057" s="165"/>
      <c r="BN1057" s="165"/>
      <c r="BO1057" s="165"/>
      <c r="BP1057" s="165"/>
      <c r="BQ1057" s="165"/>
      <c r="BR1057" s="165"/>
      <c r="BS1057" s="289"/>
      <c r="BT1057" s="297">
        <v>18</v>
      </c>
      <c r="BU1057" s="284">
        <v>15.2</v>
      </c>
      <c r="BV1057" s="298">
        <v>0</v>
      </c>
      <c r="BW1057" s="297"/>
      <c r="BX1057" s="297"/>
      <c r="BY1057" s="297"/>
      <c r="BZ1057" s="297"/>
      <c r="CA1057" s="284"/>
      <c r="CB1057" s="298"/>
      <c r="CC1057" s="297"/>
      <c r="CD1057" s="284"/>
      <c r="CE1057" s="352"/>
      <c r="CF1057" s="298"/>
      <c r="CG1057" s="297"/>
      <c r="CH1057" s="284"/>
      <c r="CI1057" s="352"/>
      <c r="CJ1057" s="298"/>
      <c r="CK1057" s="297"/>
      <c r="CL1057" s="284"/>
      <c r="CM1057" s="352"/>
      <c r="CN1057" s="298"/>
      <c r="CO1057" s="297"/>
      <c r="CP1057" s="284"/>
      <c r="CQ1057" s="352"/>
      <c r="CR1057" s="298"/>
      <c r="CS1057" s="297"/>
      <c r="CT1057" s="284"/>
      <c r="CU1057" s="352"/>
      <c r="CV1057" s="352"/>
      <c r="CW1057" s="298"/>
      <c r="CX1057" s="297"/>
      <c r="CY1057" s="284"/>
      <c r="CZ1057" s="352"/>
      <c r="DA1057" s="352"/>
      <c r="DB1057" s="298"/>
      <c r="DC1057" s="297"/>
      <c r="DD1057" s="284"/>
      <c r="DE1057" s="352"/>
      <c r="DF1057" s="352"/>
      <c r="DG1057" s="298"/>
      <c r="DH1057" s="183">
        <v>0</v>
      </c>
      <c r="DI1057" s="289">
        <v>0</v>
      </c>
      <c r="DJ1057" s="163">
        <v>18</v>
      </c>
      <c r="DK1057" s="163">
        <v>0</v>
      </c>
      <c r="DL1057" s="163">
        <v>0</v>
      </c>
      <c r="DM1057" s="163">
        <v>1</v>
      </c>
      <c r="DN1057" s="163">
        <v>1</v>
      </c>
      <c r="DO1057" s="163">
        <v>0</v>
      </c>
      <c r="DP1057" s="165">
        <v>15.2</v>
      </c>
      <c r="DQ1057" s="165"/>
      <c r="DR1057" s="165">
        <v>15.199999809265099</v>
      </c>
      <c r="DS1057" s="163">
        <v>73</v>
      </c>
      <c r="DT1057" s="163">
        <v>17</v>
      </c>
      <c r="DU1057" s="163">
        <v>8</v>
      </c>
      <c r="DV1057" s="163">
        <v>7</v>
      </c>
      <c r="DW1057" s="163">
        <v>1</v>
      </c>
      <c r="DX1057" s="163">
        <v>9</v>
      </c>
      <c r="DY1057" s="163">
        <v>1</v>
      </c>
      <c r="DZ1057" s="163">
        <v>1</v>
      </c>
      <c r="EA1057" s="163">
        <v>1</v>
      </c>
      <c r="EB1057" s="163">
        <v>0</v>
      </c>
      <c r="EC1057" s="163">
        <v>16</v>
      </c>
      <c r="ED1057" s="165">
        <v>9.1914919727586692</v>
      </c>
      <c r="EE1057" s="165">
        <v>5.1702142346767497</v>
      </c>
      <c r="EF1057" s="165">
        <v>0.57446824829741605</v>
      </c>
      <c r="EG1057" s="165">
        <v>9.7659602210560799</v>
      </c>
      <c r="EH1057" s="166">
        <v>1.6595749395258701</v>
      </c>
      <c r="EI1057" s="165">
        <v>132.57271978980901</v>
      </c>
      <c r="EJ1057" s="164">
        <v>0.26984126984126899</v>
      </c>
      <c r="EK1057" s="164">
        <v>0.34782608695652101</v>
      </c>
      <c r="EL1057" s="283">
        <v>0.44680850999999999</v>
      </c>
      <c r="EM1057" s="283">
        <v>0.21276595700000001</v>
      </c>
      <c r="EN1057" s="283">
        <v>0.340425531</v>
      </c>
      <c r="EO1057" s="283">
        <v>0</v>
      </c>
      <c r="EP1057" s="283">
        <v>0.25531914999999999</v>
      </c>
      <c r="EQ1057" s="283">
        <v>0.12328767</v>
      </c>
      <c r="ER1057" s="165">
        <v>-0.438190865016307</v>
      </c>
      <c r="ES1057" s="166">
        <v>4.0212777380819098</v>
      </c>
      <c r="ET1057" s="166">
        <v>3.34</v>
      </c>
      <c r="EU1057" s="166">
        <v>3.8688164919952599</v>
      </c>
      <c r="EV1057" s="166">
        <v>4.5833070781922398</v>
      </c>
      <c r="EW1057" s="166">
        <v>4.3496692836070299</v>
      </c>
      <c r="EX1057" s="289">
        <v>6.2035072594881002E-2</v>
      </c>
    </row>
    <row r="1058" spans="1:154" ht="13" customHeight="1">
      <c r="A1058" s="160" t="s">
        <v>19</v>
      </c>
      <c r="B1058" s="160">
        <v>10218</v>
      </c>
      <c r="C1058" s="160">
        <v>16466</v>
      </c>
      <c r="D1058" s="160">
        <v>641703</v>
      </c>
      <c r="E1058" s="160" t="s">
        <v>3331</v>
      </c>
      <c r="G1058" s="175"/>
      <c r="H1058" s="162" t="s">
        <v>2290</v>
      </c>
      <c r="I1058" s="162" t="s">
        <v>243</v>
      </c>
      <c r="J1058" s="161">
        <v>29</v>
      </c>
      <c r="K1058" s="161">
        <v>1</v>
      </c>
      <c r="M1058" s="184" t="s">
        <v>837</v>
      </c>
      <c r="Z1058" s="163"/>
      <c r="AS1058" s="283"/>
      <c r="AT1058" s="283"/>
      <c r="AU1058" s="283"/>
      <c r="AV1058" s="283"/>
      <c r="AW1058" s="283"/>
      <c r="AX1058" s="283"/>
      <c r="AY1058" s="363"/>
      <c r="AZ1058" s="283"/>
      <c r="BA1058" s="283"/>
      <c r="BB1058" s="283"/>
      <c r="BC1058" s="283"/>
      <c r="BD1058" s="164"/>
      <c r="BE1058" s="164"/>
      <c r="BF1058" s="164"/>
      <c r="BG1058" s="164"/>
      <c r="BH1058" s="164"/>
      <c r="BI1058" s="164"/>
      <c r="BJ1058" s="165"/>
      <c r="BK1058" s="164"/>
      <c r="BL1058" s="165"/>
      <c r="BM1058" s="165"/>
      <c r="BN1058" s="165"/>
      <c r="BO1058" s="165"/>
      <c r="BP1058" s="165"/>
      <c r="BQ1058" s="165"/>
      <c r="BR1058" s="165"/>
      <c r="BS1058" s="289"/>
      <c r="BT1058" s="297">
        <v>20</v>
      </c>
      <c r="BU1058" s="284">
        <v>37.200000000000003</v>
      </c>
      <c r="BV1058" s="298">
        <v>1</v>
      </c>
      <c r="BW1058" s="297"/>
      <c r="BX1058" s="297"/>
      <c r="BY1058" s="297"/>
      <c r="BZ1058" s="297"/>
      <c r="CA1058" s="284"/>
      <c r="CB1058" s="298"/>
      <c r="CC1058" s="297"/>
      <c r="CD1058" s="284"/>
      <c r="CE1058" s="352"/>
      <c r="CF1058" s="298"/>
      <c r="CG1058" s="297"/>
      <c r="CH1058" s="284"/>
      <c r="CI1058" s="352"/>
      <c r="CJ1058" s="298"/>
      <c r="CK1058" s="297"/>
      <c r="CL1058" s="284"/>
      <c r="CM1058" s="352"/>
      <c r="CN1058" s="298"/>
      <c r="CO1058" s="297"/>
      <c r="CP1058" s="284"/>
      <c r="CQ1058" s="352"/>
      <c r="CR1058" s="298"/>
      <c r="CS1058" s="297"/>
      <c r="CT1058" s="284"/>
      <c r="CU1058" s="352"/>
      <c r="CV1058" s="352"/>
      <c r="CW1058" s="298"/>
      <c r="CX1058" s="297"/>
      <c r="CY1058" s="284"/>
      <c r="CZ1058" s="352"/>
      <c r="DA1058" s="352"/>
      <c r="DB1058" s="298"/>
      <c r="DC1058" s="297"/>
      <c r="DD1058" s="284"/>
      <c r="DE1058" s="352"/>
      <c r="DF1058" s="352"/>
      <c r="DG1058" s="298"/>
      <c r="DH1058" s="297">
        <v>1</v>
      </c>
      <c r="DI1058" s="289">
        <v>0</v>
      </c>
      <c r="DJ1058" s="163">
        <v>20</v>
      </c>
      <c r="DK1058" s="163">
        <v>1</v>
      </c>
      <c r="DL1058" s="163">
        <v>0</v>
      </c>
      <c r="DM1058" s="163">
        <v>1</v>
      </c>
      <c r="DN1058" s="163">
        <v>1</v>
      </c>
      <c r="DO1058" s="163">
        <v>1</v>
      </c>
      <c r="DP1058" s="165">
        <v>37.200000000000003</v>
      </c>
      <c r="DQ1058" s="165">
        <v>3</v>
      </c>
      <c r="DR1058" s="165">
        <v>34.200000286102203</v>
      </c>
      <c r="DS1058" s="163">
        <v>149</v>
      </c>
      <c r="DT1058" s="163">
        <v>32</v>
      </c>
      <c r="DU1058" s="163">
        <v>12</v>
      </c>
      <c r="DV1058" s="163">
        <v>11</v>
      </c>
      <c r="DW1058" s="163">
        <v>3</v>
      </c>
      <c r="DX1058" s="163">
        <v>11</v>
      </c>
      <c r="DY1058" s="163">
        <v>0</v>
      </c>
      <c r="DZ1058" s="163">
        <v>2</v>
      </c>
      <c r="EA1058" s="163">
        <v>2</v>
      </c>
      <c r="EB1058" s="163">
        <v>1</v>
      </c>
      <c r="EC1058" s="163">
        <v>18</v>
      </c>
      <c r="ED1058" s="165">
        <v>4.3008851372408703</v>
      </c>
      <c r="EE1058" s="165">
        <v>2.6283186949805302</v>
      </c>
      <c r="EF1058" s="165">
        <v>0.71681418954014497</v>
      </c>
      <c r="EG1058" s="165">
        <v>7.6460180217615399</v>
      </c>
      <c r="EH1058" s="166">
        <v>1.14159296852689</v>
      </c>
      <c r="EI1058" s="165">
        <v>88.6412978417532</v>
      </c>
      <c r="EJ1058" s="164">
        <v>0.23529411764705799</v>
      </c>
      <c r="EK1058" s="164">
        <v>0.25217391304347803</v>
      </c>
      <c r="EL1058" s="283">
        <v>0.42241379299999998</v>
      </c>
      <c r="EM1058" s="283">
        <v>0.20689655100000001</v>
      </c>
      <c r="EN1058" s="283">
        <v>0.37068965500000001</v>
      </c>
      <c r="EO1058" s="283">
        <v>5.0847459999999997E-2</v>
      </c>
      <c r="EP1058" s="283">
        <v>0.39830507999999998</v>
      </c>
      <c r="EQ1058" s="283">
        <v>5.8823529999999999E-2</v>
      </c>
      <c r="ER1058" s="165">
        <v>4.7306351947525603E-2</v>
      </c>
      <c r="ES1058" s="166">
        <v>2.6283186949805302</v>
      </c>
      <c r="ET1058" s="166">
        <v>5.03</v>
      </c>
      <c r="EU1058" s="166">
        <v>4.2817329278053098</v>
      </c>
      <c r="EV1058" s="166">
        <v>4.9725432802451204</v>
      </c>
      <c r="EW1058" s="166">
        <v>5.0012613347115504</v>
      </c>
      <c r="EX1058" s="289">
        <v>6.1586553230881601E-2</v>
      </c>
    </row>
    <row r="1059" spans="1:154" ht="13" customHeight="1">
      <c r="A1059" s="160" t="s">
        <v>19</v>
      </c>
      <c r="C1059" s="160">
        <v>17732</v>
      </c>
      <c r="D1059" s="160">
        <v>622503</v>
      </c>
      <c r="E1059" s="160" t="s">
        <v>15</v>
      </c>
      <c r="G1059" s="175"/>
      <c r="H1059" s="162" t="s">
        <v>1671</v>
      </c>
      <c r="I1059" s="162" t="s">
        <v>1672</v>
      </c>
      <c r="J1059" s="161">
        <v>29</v>
      </c>
      <c r="K1059" s="161">
        <v>1</v>
      </c>
      <c r="M1059" s="184" t="s">
        <v>837</v>
      </c>
      <c r="Z1059" s="163"/>
      <c r="AS1059" s="283"/>
      <c r="AT1059" s="283"/>
      <c r="AU1059" s="283"/>
      <c r="AV1059" s="283"/>
      <c r="AW1059" s="283"/>
      <c r="AX1059" s="283"/>
      <c r="AY1059" s="363"/>
      <c r="AZ1059" s="283"/>
      <c r="BA1059" s="283"/>
      <c r="BB1059" s="283"/>
      <c r="BC1059" s="283"/>
      <c r="BD1059" s="164"/>
      <c r="BE1059" s="164"/>
      <c r="BF1059" s="164"/>
      <c r="BG1059" s="164"/>
      <c r="BH1059" s="164"/>
      <c r="BI1059" s="164"/>
      <c r="BJ1059" s="165"/>
      <c r="BK1059" s="164"/>
      <c r="BL1059" s="165"/>
      <c r="BM1059" s="165"/>
      <c r="BN1059" s="165"/>
      <c r="BO1059" s="165"/>
      <c r="BP1059" s="165"/>
      <c r="BQ1059" s="165"/>
      <c r="BR1059" s="165"/>
      <c r="BS1059" s="289"/>
      <c r="BT1059" s="297">
        <v>5</v>
      </c>
      <c r="BU1059" s="284">
        <v>7</v>
      </c>
      <c r="BV1059" s="298">
        <v>0</v>
      </c>
      <c r="BW1059" s="297"/>
      <c r="BX1059" s="297"/>
      <c r="BY1059" s="297"/>
      <c r="BZ1059" s="297"/>
      <c r="CA1059" s="284"/>
      <c r="CB1059" s="298"/>
      <c r="CC1059" s="297"/>
      <c r="CD1059" s="284"/>
      <c r="CE1059" s="352"/>
      <c r="CF1059" s="298"/>
      <c r="CG1059" s="297"/>
      <c r="CH1059" s="284"/>
      <c r="CI1059" s="352"/>
      <c r="CJ1059" s="298"/>
      <c r="CK1059" s="297"/>
      <c r="CL1059" s="284"/>
      <c r="CM1059" s="352"/>
      <c r="CN1059" s="298"/>
      <c r="CO1059" s="297"/>
      <c r="CP1059" s="284"/>
      <c r="CQ1059" s="352"/>
      <c r="CR1059" s="298"/>
      <c r="CS1059" s="297"/>
      <c r="CT1059" s="284"/>
      <c r="CU1059" s="352"/>
      <c r="CV1059" s="352"/>
      <c r="CW1059" s="298"/>
      <c r="CX1059" s="297"/>
      <c r="CY1059" s="284"/>
      <c r="CZ1059" s="352"/>
      <c r="DA1059" s="352"/>
      <c r="DB1059" s="298"/>
      <c r="DC1059" s="297"/>
      <c r="DD1059" s="284"/>
      <c r="DE1059" s="352"/>
      <c r="DF1059" s="352"/>
      <c r="DG1059" s="298"/>
      <c r="DH1059" s="297">
        <v>0</v>
      </c>
      <c r="DI1059" s="289">
        <v>0</v>
      </c>
      <c r="DJ1059" s="163">
        <v>5</v>
      </c>
      <c r="DK1059" s="163">
        <v>0</v>
      </c>
      <c r="DL1059" s="163">
        <v>0</v>
      </c>
      <c r="DM1059" s="163">
        <v>1</v>
      </c>
      <c r="DN1059" s="163">
        <v>1</v>
      </c>
      <c r="DO1059" s="163">
        <v>0</v>
      </c>
      <c r="DP1059" s="165">
        <v>7</v>
      </c>
      <c r="DQ1059" s="165"/>
      <c r="DR1059" s="165">
        <v>7</v>
      </c>
      <c r="DS1059" s="163">
        <v>26</v>
      </c>
      <c r="DT1059" s="163">
        <v>7</v>
      </c>
      <c r="DU1059" s="163">
        <v>3</v>
      </c>
      <c r="DV1059" s="163">
        <v>2</v>
      </c>
      <c r="DW1059" s="163">
        <v>1</v>
      </c>
      <c r="DX1059" s="163">
        <v>0</v>
      </c>
      <c r="DY1059" s="163">
        <v>0</v>
      </c>
      <c r="DZ1059" s="163">
        <v>0</v>
      </c>
      <c r="EA1059" s="163">
        <v>0</v>
      </c>
      <c r="EB1059" s="163">
        <v>0</v>
      </c>
      <c r="EC1059" s="163">
        <v>6</v>
      </c>
      <c r="ED1059" s="165">
        <v>7.71428571428571</v>
      </c>
      <c r="EE1059" s="165">
        <v>0</v>
      </c>
      <c r="EF1059" s="165">
        <v>1.28571428571428</v>
      </c>
      <c r="EG1059" s="165">
        <v>9</v>
      </c>
      <c r="EH1059" s="166">
        <v>1</v>
      </c>
      <c r="EI1059" s="165">
        <v>77.647025065453207</v>
      </c>
      <c r="EJ1059" s="164">
        <v>0.269230769230769</v>
      </c>
      <c r="EK1059" s="164">
        <v>0.31578947368421001</v>
      </c>
      <c r="EL1059" s="283">
        <v>0.45</v>
      </c>
      <c r="EM1059" s="283">
        <v>0.25</v>
      </c>
      <c r="EN1059" s="283">
        <v>0.3</v>
      </c>
      <c r="EO1059" s="283">
        <v>0.1</v>
      </c>
      <c r="EP1059" s="283">
        <v>0.3</v>
      </c>
      <c r="EQ1059" s="283">
        <v>0.10752688000000001</v>
      </c>
      <c r="ER1059" s="165">
        <v>-0.68214402836506505</v>
      </c>
      <c r="ES1059" s="166">
        <v>2.5714285714285698</v>
      </c>
      <c r="ET1059" s="166">
        <v>5.66</v>
      </c>
      <c r="EU1059" s="166">
        <v>3.30954577582223</v>
      </c>
      <c r="EV1059" s="166">
        <v>2.7484930617468701</v>
      </c>
      <c r="EW1059" s="166">
        <v>2.7475452585263498</v>
      </c>
      <c r="EX1059" s="289">
        <v>5.9140779078006703E-2</v>
      </c>
    </row>
    <row r="1060" spans="1:154" ht="13" customHeight="1">
      <c r="A1060" s="160" t="s">
        <v>19</v>
      </c>
      <c r="C1060" s="160">
        <v>19178</v>
      </c>
      <c r="D1060" s="160">
        <v>667297</v>
      </c>
      <c r="E1060" s="160" t="s">
        <v>470</v>
      </c>
      <c r="G1060" s="175"/>
      <c r="H1060" s="162" t="s">
        <v>2364</v>
      </c>
      <c r="I1060" s="162" t="s">
        <v>324</v>
      </c>
      <c r="J1060" s="161">
        <v>33</v>
      </c>
      <c r="K1060" s="161">
        <v>1</v>
      </c>
      <c r="M1060" s="184" t="s">
        <v>837</v>
      </c>
      <c r="Z1060" s="163"/>
      <c r="AS1060" s="283"/>
      <c r="AT1060" s="283"/>
      <c r="AU1060" s="283"/>
      <c r="AV1060" s="283"/>
      <c r="AW1060" s="283"/>
      <c r="AX1060" s="283"/>
      <c r="AY1060" s="363"/>
      <c r="AZ1060" s="283"/>
      <c r="BA1060" s="283"/>
      <c r="BB1060" s="283"/>
      <c r="BC1060" s="283"/>
      <c r="BD1060" s="164"/>
      <c r="BE1060" s="164"/>
      <c r="BF1060" s="164"/>
      <c r="BG1060" s="164"/>
      <c r="BH1060" s="164"/>
      <c r="BI1060" s="164"/>
      <c r="BJ1060" s="165"/>
      <c r="BK1060" s="164"/>
      <c r="BL1060" s="165"/>
      <c r="BM1060" s="165"/>
      <c r="BN1060" s="165"/>
      <c r="BO1060" s="165"/>
      <c r="BP1060" s="165"/>
      <c r="BQ1060" s="165"/>
      <c r="BR1060" s="165"/>
      <c r="BS1060" s="289"/>
      <c r="BT1060" s="297">
        <v>20</v>
      </c>
      <c r="BU1060" s="284">
        <v>22</v>
      </c>
      <c r="BV1060" s="298">
        <v>-2</v>
      </c>
      <c r="BW1060" s="297"/>
      <c r="BX1060" s="297"/>
      <c r="BY1060" s="297"/>
      <c r="BZ1060" s="297"/>
      <c r="CA1060" s="284"/>
      <c r="CB1060" s="298"/>
      <c r="CC1060" s="297"/>
      <c r="CD1060" s="284"/>
      <c r="CE1060" s="352"/>
      <c r="CF1060" s="298"/>
      <c r="CG1060" s="297"/>
      <c r="CH1060" s="284"/>
      <c r="CI1060" s="352"/>
      <c r="CJ1060" s="298"/>
      <c r="CK1060" s="297"/>
      <c r="CL1060" s="284"/>
      <c r="CM1060" s="352"/>
      <c r="CN1060" s="298"/>
      <c r="CO1060" s="297"/>
      <c r="CP1060" s="284"/>
      <c r="CQ1060" s="352"/>
      <c r="CR1060" s="298"/>
      <c r="CS1060" s="297"/>
      <c r="CT1060" s="284"/>
      <c r="CU1060" s="352"/>
      <c r="CV1060" s="352"/>
      <c r="CW1060" s="298"/>
      <c r="CX1060" s="297"/>
      <c r="CY1060" s="284"/>
      <c r="CZ1060" s="352"/>
      <c r="DA1060" s="352"/>
      <c r="DB1060" s="298"/>
      <c r="DC1060" s="297"/>
      <c r="DD1060" s="284"/>
      <c r="DE1060" s="352"/>
      <c r="DF1060" s="352"/>
      <c r="DG1060" s="298"/>
      <c r="DH1060" s="297">
        <v>-2</v>
      </c>
      <c r="DI1060" s="289">
        <v>0</v>
      </c>
      <c r="DJ1060" s="163">
        <v>20</v>
      </c>
      <c r="DK1060" s="163">
        <v>0</v>
      </c>
      <c r="DL1060" s="163">
        <v>0</v>
      </c>
      <c r="DM1060" s="163">
        <v>0</v>
      </c>
      <c r="DN1060" s="163">
        <v>3</v>
      </c>
      <c r="DO1060" s="163">
        <v>0</v>
      </c>
      <c r="DP1060" s="165">
        <v>22</v>
      </c>
      <c r="DQ1060" s="165"/>
      <c r="DR1060" s="165">
        <v>22</v>
      </c>
      <c r="DS1060" s="163">
        <v>93</v>
      </c>
      <c r="DT1060" s="163">
        <v>18</v>
      </c>
      <c r="DU1060" s="163">
        <v>12</v>
      </c>
      <c r="DV1060" s="163">
        <v>10</v>
      </c>
      <c r="DW1060" s="163">
        <v>2</v>
      </c>
      <c r="DX1060" s="163">
        <v>9</v>
      </c>
      <c r="DY1060" s="163">
        <v>2</v>
      </c>
      <c r="DZ1060" s="163">
        <v>1</v>
      </c>
      <c r="EA1060" s="163">
        <v>2</v>
      </c>
      <c r="EB1060" s="163">
        <v>0</v>
      </c>
      <c r="EC1060" s="163">
        <v>19</v>
      </c>
      <c r="ED1060" s="165">
        <v>7.77272794660463</v>
      </c>
      <c r="EE1060" s="165">
        <v>3.68181850102324</v>
      </c>
      <c r="EF1060" s="165">
        <v>0.81818188911627698</v>
      </c>
      <c r="EG1060" s="165">
        <v>7.3636370020464899</v>
      </c>
      <c r="EH1060" s="166">
        <v>1.2272728336744101</v>
      </c>
      <c r="EI1060" s="165">
        <v>98.038897557013797</v>
      </c>
      <c r="EJ1060" s="164">
        <v>0.21686746987951799</v>
      </c>
      <c r="EK1060" s="164">
        <v>0.25806451612903197</v>
      </c>
      <c r="EL1060" s="283">
        <v>0.52380952300000005</v>
      </c>
      <c r="EM1060" s="283">
        <v>0.20634920600000001</v>
      </c>
      <c r="EN1060" s="283">
        <v>0.26984126899999999</v>
      </c>
      <c r="EO1060" s="283">
        <v>0.125</v>
      </c>
      <c r="EP1060" s="283">
        <v>0.359375</v>
      </c>
      <c r="EQ1060" s="283">
        <v>0.10869565</v>
      </c>
      <c r="ER1060" s="165">
        <v>-0.79475112458582797</v>
      </c>
      <c r="ES1060" s="166">
        <v>4.0909094455813797</v>
      </c>
      <c r="ET1060" s="166">
        <v>4.46</v>
      </c>
      <c r="EU1060" s="166">
        <v>3.9848705220813598</v>
      </c>
      <c r="EV1060" s="166">
        <v>3.9714972408085298</v>
      </c>
      <c r="EW1060" s="166">
        <v>3.9560341658659199</v>
      </c>
      <c r="EX1060" s="289">
        <v>5.7560250163078301E-2</v>
      </c>
    </row>
    <row r="1061" spans="1:154" ht="13" customHeight="1">
      <c r="A1061" s="160" t="s">
        <v>19</v>
      </c>
      <c r="C1061" s="160">
        <v>21761</v>
      </c>
      <c r="D1061" s="160">
        <v>665896</v>
      </c>
      <c r="E1061" s="160" t="s">
        <v>18</v>
      </c>
      <c r="G1061" s="175"/>
      <c r="H1061" s="162" t="s">
        <v>309</v>
      </c>
      <c r="I1061" s="162" t="s">
        <v>565</v>
      </c>
      <c r="J1061" s="161">
        <v>28</v>
      </c>
      <c r="K1061" s="161">
        <v>1</v>
      </c>
      <c r="M1061" s="184" t="s">
        <v>837</v>
      </c>
      <c r="Z1061" s="163"/>
      <c r="AS1061" s="283"/>
      <c r="AT1061" s="283"/>
      <c r="AU1061" s="283"/>
      <c r="AV1061" s="283"/>
      <c r="AW1061" s="283"/>
      <c r="AX1061" s="283"/>
      <c r="AY1061" s="363"/>
      <c r="AZ1061" s="283"/>
      <c r="BA1061" s="283"/>
      <c r="BB1061" s="283"/>
      <c r="BC1061" s="283"/>
      <c r="BD1061" s="164"/>
      <c r="BE1061" s="164"/>
      <c r="BF1061" s="164"/>
      <c r="BG1061" s="164"/>
      <c r="BH1061" s="164"/>
      <c r="BI1061" s="164"/>
      <c r="BJ1061" s="165"/>
      <c r="BK1061" s="164"/>
      <c r="BL1061" s="165"/>
      <c r="BM1061" s="165"/>
      <c r="BN1061" s="165"/>
      <c r="BO1061" s="165"/>
      <c r="BP1061" s="165"/>
      <c r="BQ1061" s="165"/>
      <c r="BR1061" s="165"/>
      <c r="BS1061" s="289"/>
      <c r="BT1061" s="297">
        <v>14</v>
      </c>
      <c r="BU1061" s="284">
        <v>19.100000000000001</v>
      </c>
      <c r="BV1061" s="298">
        <v>1</v>
      </c>
      <c r="BW1061" s="297"/>
      <c r="BX1061" s="297"/>
      <c r="BY1061" s="297"/>
      <c r="BZ1061" s="297"/>
      <c r="CA1061" s="284"/>
      <c r="CB1061" s="298"/>
      <c r="CC1061" s="297"/>
      <c r="CD1061" s="284"/>
      <c r="CE1061" s="352"/>
      <c r="CF1061" s="298"/>
      <c r="CG1061" s="297"/>
      <c r="CH1061" s="284"/>
      <c r="CI1061" s="352"/>
      <c r="CJ1061" s="298"/>
      <c r="CK1061" s="297"/>
      <c r="CL1061" s="284"/>
      <c r="CM1061" s="352"/>
      <c r="CN1061" s="298"/>
      <c r="CO1061" s="297"/>
      <c r="CP1061" s="284"/>
      <c r="CQ1061" s="352"/>
      <c r="CR1061" s="298"/>
      <c r="CS1061" s="297"/>
      <c r="CT1061" s="284"/>
      <c r="CU1061" s="352"/>
      <c r="CV1061" s="352"/>
      <c r="CW1061" s="298"/>
      <c r="CX1061" s="297"/>
      <c r="CY1061" s="284"/>
      <c r="CZ1061" s="352"/>
      <c r="DA1061" s="352"/>
      <c r="DB1061" s="298"/>
      <c r="DC1061" s="297"/>
      <c r="DD1061" s="284"/>
      <c r="DE1061" s="352"/>
      <c r="DF1061" s="352"/>
      <c r="DG1061" s="298"/>
      <c r="DH1061" s="297">
        <v>1</v>
      </c>
      <c r="DI1061" s="289">
        <v>0</v>
      </c>
      <c r="DJ1061" s="163">
        <v>14</v>
      </c>
      <c r="DK1061" s="163">
        <v>0</v>
      </c>
      <c r="DL1061" s="163">
        <v>0</v>
      </c>
      <c r="DM1061" s="163">
        <v>0</v>
      </c>
      <c r="DN1061" s="163">
        <v>0</v>
      </c>
      <c r="DO1061" s="163">
        <v>0</v>
      </c>
      <c r="DP1061" s="165">
        <v>19.100000000000001</v>
      </c>
      <c r="DQ1061" s="165"/>
      <c r="DR1061" s="165">
        <v>19.100000381469702</v>
      </c>
      <c r="DS1061" s="163">
        <v>80</v>
      </c>
      <c r="DT1061" s="163">
        <v>14</v>
      </c>
      <c r="DU1061" s="163">
        <v>6</v>
      </c>
      <c r="DV1061" s="163">
        <v>5</v>
      </c>
      <c r="DW1061" s="163">
        <v>1</v>
      </c>
      <c r="DX1061" s="163">
        <v>10</v>
      </c>
      <c r="DY1061" s="163">
        <v>0</v>
      </c>
      <c r="DZ1061" s="163">
        <v>1</v>
      </c>
      <c r="EA1061" s="163">
        <v>2</v>
      </c>
      <c r="EB1061" s="163">
        <v>0</v>
      </c>
      <c r="EC1061" s="163">
        <v>14</v>
      </c>
      <c r="ED1061" s="165">
        <v>6.5172424509183999</v>
      </c>
      <c r="EE1061" s="165">
        <v>4.6551731792274298</v>
      </c>
      <c r="EF1061" s="165">
        <v>0.46551731792274298</v>
      </c>
      <c r="EG1061" s="165">
        <v>6.5172424509183999</v>
      </c>
      <c r="EH1061" s="166">
        <v>1.2413795144606401</v>
      </c>
      <c r="EI1061" s="165">
        <v>99.165789145031994</v>
      </c>
      <c r="EJ1061" s="164">
        <v>0.202898550724637</v>
      </c>
      <c r="EK1061" s="164">
        <v>0.24074074074074001</v>
      </c>
      <c r="EL1061" s="283">
        <v>0.56363636299999997</v>
      </c>
      <c r="EM1061" s="283">
        <v>0.16363636300000001</v>
      </c>
      <c r="EN1061" s="283">
        <v>0.27272727200000002</v>
      </c>
      <c r="EO1061" s="283">
        <v>3.6363640000000003E-2</v>
      </c>
      <c r="EP1061" s="283">
        <v>0.36363635999999999</v>
      </c>
      <c r="EQ1061" s="283">
        <v>0.11254019</v>
      </c>
      <c r="ER1061" s="165">
        <v>0.71695984412060298</v>
      </c>
      <c r="ES1061" s="166">
        <v>2.32758658961371</v>
      </c>
      <c r="ET1061" s="166">
        <v>4.1399999999999997</v>
      </c>
      <c r="EU1061" s="166">
        <v>4.0977232688105696</v>
      </c>
      <c r="EV1061" s="166">
        <v>4.5984946013411099</v>
      </c>
      <c r="EW1061" s="166">
        <v>4.6246593248748704</v>
      </c>
      <c r="EX1061" s="289">
        <v>5.6736055761575699E-2</v>
      </c>
    </row>
    <row r="1062" spans="1:154" ht="13" customHeight="1">
      <c r="A1062" s="160" t="s">
        <v>19</v>
      </c>
      <c r="C1062" s="160">
        <v>16427</v>
      </c>
      <c r="D1062" s="160">
        <v>656240</v>
      </c>
      <c r="E1062" s="160" t="s">
        <v>567</v>
      </c>
      <c r="G1062" s="175"/>
      <c r="H1062" s="162" t="s">
        <v>1630</v>
      </c>
      <c r="I1062" s="162" t="s">
        <v>524</v>
      </c>
      <c r="J1062" s="161">
        <v>28</v>
      </c>
      <c r="K1062" s="161">
        <v>1</v>
      </c>
      <c r="M1062" s="184" t="s">
        <v>837</v>
      </c>
      <c r="Z1062" s="163"/>
      <c r="AS1062" s="283"/>
      <c r="AT1062" s="283"/>
      <c r="AU1062" s="283"/>
      <c r="AV1062" s="283"/>
      <c r="AW1062" s="283"/>
      <c r="AX1062" s="283"/>
      <c r="AY1062" s="363"/>
      <c r="AZ1062" s="283"/>
      <c r="BA1062" s="283"/>
      <c r="BB1062" s="283"/>
      <c r="BC1062" s="283"/>
      <c r="BD1062" s="164"/>
      <c r="BE1062" s="164"/>
      <c r="BF1062" s="164"/>
      <c r="BG1062" s="164"/>
      <c r="BH1062" s="164"/>
      <c r="BI1062" s="164"/>
      <c r="BJ1062" s="165"/>
      <c r="BK1062" s="164"/>
      <c r="BL1062" s="165"/>
      <c r="BM1062" s="165"/>
      <c r="BN1062" s="165"/>
      <c r="BO1062" s="165"/>
      <c r="BP1062" s="165"/>
      <c r="BQ1062" s="165"/>
      <c r="BR1062" s="165"/>
      <c r="BS1062" s="289"/>
      <c r="BT1062" s="297">
        <v>11</v>
      </c>
      <c r="BU1062" s="284">
        <v>19.2</v>
      </c>
      <c r="BV1062" s="298">
        <v>0</v>
      </c>
      <c r="BW1062" s="297"/>
      <c r="BX1062" s="297"/>
      <c r="BY1062" s="297"/>
      <c r="BZ1062" s="297"/>
      <c r="CA1062" s="284"/>
      <c r="CB1062" s="298"/>
      <c r="CC1062" s="297"/>
      <c r="CD1062" s="284"/>
      <c r="CE1062" s="352"/>
      <c r="CF1062" s="298"/>
      <c r="CG1062" s="297"/>
      <c r="CH1062" s="284"/>
      <c r="CI1062" s="352"/>
      <c r="CJ1062" s="298"/>
      <c r="CK1062" s="297"/>
      <c r="CL1062" s="284"/>
      <c r="CM1062" s="352"/>
      <c r="CN1062" s="298"/>
      <c r="CO1062" s="297"/>
      <c r="CP1062" s="284"/>
      <c r="CQ1062" s="352"/>
      <c r="CR1062" s="298"/>
      <c r="CS1062" s="297"/>
      <c r="CT1062" s="284"/>
      <c r="CU1062" s="352"/>
      <c r="CV1062" s="352"/>
      <c r="CW1062" s="298"/>
      <c r="CX1062" s="297"/>
      <c r="CY1062" s="284"/>
      <c r="CZ1062" s="352"/>
      <c r="DA1062" s="352"/>
      <c r="DB1062" s="298"/>
      <c r="DC1062" s="297"/>
      <c r="DD1062" s="284"/>
      <c r="DE1062" s="352"/>
      <c r="DF1062" s="352"/>
      <c r="DG1062" s="298"/>
      <c r="DH1062" s="297">
        <v>0</v>
      </c>
      <c r="DI1062" s="289">
        <v>0</v>
      </c>
      <c r="DJ1062" s="163">
        <v>12</v>
      </c>
      <c r="DK1062" s="163">
        <v>0</v>
      </c>
      <c r="DL1062" s="163">
        <v>0</v>
      </c>
      <c r="DM1062" s="163">
        <v>1</v>
      </c>
      <c r="DN1062" s="163">
        <v>1</v>
      </c>
      <c r="DO1062" s="163">
        <v>0</v>
      </c>
      <c r="DP1062" s="165">
        <v>20.100000000000001</v>
      </c>
      <c r="DQ1062" s="165"/>
      <c r="DR1062" s="165">
        <v>20.100000381469702</v>
      </c>
      <c r="DS1062" s="163">
        <v>85</v>
      </c>
      <c r="DT1062" s="163">
        <v>17</v>
      </c>
      <c r="DU1062" s="163">
        <v>5</v>
      </c>
      <c r="DV1062" s="163">
        <v>4</v>
      </c>
      <c r="DW1062" s="163">
        <v>2</v>
      </c>
      <c r="DX1062" s="163">
        <v>8</v>
      </c>
      <c r="DY1062" s="163">
        <v>2</v>
      </c>
      <c r="DZ1062" s="163">
        <v>1</v>
      </c>
      <c r="EA1062" s="163">
        <v>0</v>
      </c>
      <c r="EB1062" s="163">
        <v>0</v>
      </c>
      <c r="EC1062" s="163">
        <v>18</v>
      </c>
      <c r="ED1062" s="165">
        <v>7.9672143603487999</v>
      </c>
      <c r="EE1062" s="165">
        <v>3.5409841601550198</v>
      </c>
      <c r="EF1062" s="165">
        <v>0.88524604003875595</v>
      </c>
      <c r="EG1062" s="165">
        <v>7.5245913403294198</v>
      </c>
      <c r="EH1062" s="166">
        <v>1.2295083889427101</v>
      </c>
      <c r="EI1062" s="165">
        <v>98.217481623994104</v>
      </c>
      <c r="EJ1062" s="164">
        <v>0.22368421052631501</v>
      </c>
      <c r="EK1062" s="164">
        <v>0.26785714285714202</v>
      </c>
      <c r="EL1062" s="283">
        <v>0.413793103</v>
      </c>
      <c r="EM1062" s="283">
        <v>0.25862068900000001</v>
      </c>
      <c r="EN1062" s="283">
        <v>0.32758620599999999</v>
      </c>
      <c r="EO1062" s="283">
        <v>8.6206900000000003E-2</v>
      </c>
      <c r="EP1062" s="283">
        <v>0.44827586000000003</v>
      </c>
      <c r="EQ1062" s="283">
        <v>0.12812499999999999</v>
      </c>
      <c r="ER1062" s="165">
        <v>8.9769236327919402E-2</v>
      </c>
      <c r="ES1062" s="166">
        <v>1.7704920800775099</v>
      </c>
      <c r="ET1062" s="166">
        <v>4.05</v>
      </c>
      <c r="EU1062" s="166">
        <v>4.0027543374461301</v>
      </c>
      <c r="EV1062" s="166">
        <v>4.1370165635840497</v>
      </c>
      <c r="EW1062" s="166">
        <v>4.0534651870979799</v>
      </c>
      <c r="EX1062" s="289">
        <v>5.3912926465272903E-2</v>
      </c>
    </row>
    <row r="1063" spans="1:154" ht="13" customHeight="1">
      <c r="A1063" s="160" t="s">
        <v>19</v>
      </c>
      <c r="C1063" s="160">
        <v>19200</v>
      </c>
      <c r="D1063" s="160">
        <v>650671</v>
      </c>
      <c r="E1063" s="160" t="s">
        <v>18</v>
      </c>
      <c r="G1063" s="175"/>
      <c r="H1063" s="168" t="s">
        <v>1243</v>
      </c>
      <c r="I1063" s="169" t="s">
        <v>565</v>
      </c>
      <c r="J1063" s="170">
        <v>28</v>
      </c>
      <c r="K1063" s="161">
        <v>1</v>
      </c>
      <c r="M1063" s="184" t="s">
        <v>46</v>
      </c>
      <c r="Z1063" s="163"/>
      <c r="AS1063" s="283"/>
      <c r="AT1063" s="283"/>
      <c r="AU1063" s="283"/>
      <c r="AV1063" s="283"/>
      <c r="AW1063" s="283"/>
      <c r="AX1063" s="283"/>
      <c r="AY1063" s="363"/>
      <c r="AZ1063" s="283"/>
      <c r="BA1063" s="283"/>
      <c r="BB1063" s="283"/>
      <c r="BC1063" s="283"/>
      <c r="BD1063" s="164"/>
      <c r="BE1063" s="164"/>
      <c r="BF1063" s="164"/>
      <c r="BG1063" s="164"/>
      <c r="BH1063" s="164"/>
      <c r="BI1063" s="164"/>
      <c r="BJ1063" s="165"/>
      <c r="BK1063" s="164"/>
      <c r="BL1063" s="165"/>
      <c r="BM1063" s="165"/>
      <c r="BN1063" s="165"/>
      <c r="BO1063" s="165"/>
      <c r="BP1063" s="165"/>
      <c r="BQ1063" s="165"/>
      <c r="BR1063" s="165"/>
      <c r="BS1063" s="289"/>
      <c r="BT1063" s="297">
        <v>22</v>
      </c>
      <c r="BU1063" s="284">
        <v>19.100000000000001</v>
      </c>
      <c r="BV1063" s="298">
        <v>0</v>
      </c>
      <c r="BW1063" s="297"/>
      <c r="BX1063" s="297"/>
      <c r="BY1063" s="297"/>
      <c r="BZ1063" s="297"/>
      <c r="CA1063" s="284"/>
      <c r="CB1063" s="298"/>
      <c r="CC1063" s="297"/>
      <c r="CD1063" s="284"/>
      <c r="CE1063" s="352"/>
      <c r="CF1063" s="298"/>
      <c r="CG1063" s="297"/>
      <c r="CH1063" s="284"/>
      <c r="CI1063" s="352"/>
      <c r="CJ1063" s="298"/>
      <c r="CK1063" s="297"/>
      <c r="CL1063" s="284"/>
      <c r="CM1063" s="352"/>
      <c r="CN1063" s="298"/>
      <c r="CO1063" s="297"/>
      <c r="CP1063" s="284"/>
      <c r="CQ1063" s="352"/>
      <c r="CR1063" s="298"/>
      <c r="CS1063" s="297"/>
      <c r="CT1063" s="284"/>
      <c r="CU1063" s="352"/>
      <c r="CV1063" s="352"/>
      <c r="CW1063" s="298"/>
      <c r="CX1063" s="297"/>
      <c r="CY1063" s="284"/>
      <c r="CZ1063" s="352"/>
      <c r="DA1063" s="352"/>
      <c r="DB1063" s="298"/>
      <c r="DC1063" s="297"/>
      <c r="DD1063" s="284"/>
      <c r="DE1063" s="352"/>
      <c r="DF1063" s="352"/>
      <c r="DG1063" s="298"/>
      <c r="DH1063" s="297">
        <v>0</v>
      </c>
      <c r="DI1063" s="289">
        <v>0</v>
      </c>
      <c r="DJ1063" s="163">
        <v>22</v>
      </c>
      <c r="DK1063" s="163">
        <v>0</v>
      </c>
      <c r="DL1063" s="163">
        <v>0</v>
      </c>
      <c r="DM1063" s="163">
        <v>2</v>
      </c>
      <c r="DN1063" s="163">
        <v>2</v>
      </c>
      <c r="DO1063" s="163">
        <v>0</v>
      </c>
      <c r="DP1063" s="165">
        <v>19.100000000000001</v>
      </c>
      <c r="DQ1063" s="165"/>
      <c r="DR1063" s="165">
        <v>19.100000381469702</v>
      </c>
      <c r="DS1063" s="163">
        <v>84</v>
      </c>
      <c r="DT1063" s="163">
        <v>12</v>
      </c>
      <c r="DU1063" s="163">
        <v>9</v>
      </c>
      <c r="DV1063" s="163">
        <v>7</v>
      </c>
      <c r="DW1063" s="163">
        <v>1</v>
      </c>
      <c r="DX1063" s="163">
        <v>17</v>
      </c>
      <c r="DY1063" s="163">
        <v>0</v>
      </c>
      <c r="DZ1063" s="163">
        <v>2</v>
      </c>
      <c r="EA1063" s="163">
        <v>0</v>
      </c>
      <c r="EB1063" s="163">
        <v>1</v>
      </c>
      <c r="EC1063" s="163">
        <v>24</v>
      </c>
      <c r="ED1063" s="165">
        <v>11.1724156301458</v>
      </c>
      <c r="EE1063" s="165">
        <v>7.9137944046866302</v>
      </c>
      <c r="EF1063" s="165">
        <v>0.46551731792274298</v>
      </c>
      <c r="EG1063" s="165">
        <v>5.5862078150729104</v>
      </c>
      <c r="EH1063" s="166">
        <v>1.50000024663995</v>
      </c>
      <c r="EI1063" s="165">
        <v>119.82532855024699</v>
      </c>
      <c r="EJ1063" s="164">
        <v>0.18461538461538399</v>
      </c>
      <c r="EK1063" s="164">
        <v>0.27500000000000002</v>
      </c>
      <c r="EL1063" s="283">
        <v>0.2</v>
      </c>
      <c r="EM1063" s="283">
        <v>0.25</v>
      </c>
      <c r="EN1063" s="283">
        <v>0.55000000000000004</v>
      </c>
      <c r="EO1063" s="283">
        <v>4.8780490000000003E-2</v>
      </c>
      <c r="EP1063" s="283">
        <v>0.39024389999999998</v>
      </c>
      <c r="EQ1063" s="283">
        <v>0.13984168999999999</v>
      </c>
      <c r="ER1063" s="165">
        <v>0.105684752285417</v>
      </c>
      <c r="ES1063" s="166">
        <v>3.2586212254592</v>
      </c>
      <c r="ET1063" s="166">
        <v>4.97</v>
      </c>
      <c r="EU1063" s="166">
        <v>4.3046198545540104</v>
      </c>
      <c r="EV1063" s="166">
        <v>5.3528776306430199</v>
      </c>
      <c r="EW1063" s="166">
        <v>5.0206098729819297</v>
      </c>
      <c r="EX1063" s="289">
        <v>5.2037447690963697E-2</v>
      </c>
    </row>
    <row r="1064" spans="1:154" ht="13" customHeight="1">
      <c r="A1064" s="160" t="s">
        <v>19</v>
      </c>
      <c r="C1064" s="160">
        <v>21093</v>
      </c>
      <c r="D1064" s="160">
        <v>663989</v>
      </c>
      <c r="E1064" s="160" t="s">
        <v>17</v>
      </c>
      <c r="G1064" s="175"/>
      <c r="H1064" s="162" t="s">
        <v>2962</v>
      </c>
      <c r="I1064" s="162" t="s">
        <v>220</v>
      </c>
      <c r="J1064" s="160">
        <v>28</v>
      </c>
      <c r="K1064" s="161">
        <v>1</v>
      </c>
      <c r="M1064" s="184" t="s">
        <v>46</v>
      </c>
      <c r="Z1064" s="163"/>
      <c r="AS1064" s="283"/>
      <c r="AT1064" s="283"/>
      <c r="AU1064" s="283"/>
      <c r="AV1064" s="283"/>
      <c r="AW1064" s="283"/>
      <c r="AX1064" s="283"/>
      <c r="AY1064" s="363"/>
      <c r="AZ1064" s="283"/>
      <c r="BA1064" s="283"/>
      <c r="BB1064" s="283"/>
      <c r="BC1064" s="283"/>
      <c r="BD1064" s="164"/>
      <c r="BE1064" s="164"/>
      <c r="BF1064" s="164"/>
      <c r="BG1064" s="164"/>
      <c r="BH1064" s="164"/>
      <c r="BI1064" s="164"/>
      <c r="BJ1064" s="165"/>
      <c r="BK1064" s="164"/>
      <c r="BL1064" s="165"/>
      <c r="BM1064" s="165"/>
      <c r="BN1064" s="165"/>
      <c r="BO1064" s="165"/>
      <c r="BP1064" s="165"/>
      <c r="BQ1064" s="165"/>
      <c r="BR1064" s="165"/>
      <c r="BS1064" s="289"/>
      <c r="BT1064" s="297">
        <v>11</v>
      </c>
      <c r="BU1064" s="284">
        <v>12.1</v>
      </c>
      <c r="BV1064" s="298">
        <v>0</v>
      </c>
      <c r="BW1064" s="297"/>
      <c r="BX1064" s="297"/>
      <c r="BY1064" s="297"/>
      <c r="BZ1064" s="297"/>
      <c r="CA1064" s="284"/>
      <c r="CB1064" s="298"/>
      <c r="CC1064" s="297"/>
      <c r="CD1064" s="284"/>
      <c r="CE1064" s="352"/>
      <c r="CF1064" s="298"/>
      <c r="CG1064" s="297"/>
      <c r="CH1064" s="284"/>
      <c r="CI1064" s="352"/>
      <c r="CJ1064" s="298"/>
      <c r="CK1064" s="297"/>
      <c r="CL1064" s="284"/>
      <c r="CM1064" s="352"/>
      <c r="CN1064" s="298"/>
      <c r="CO1064" s="297"/>
      <c r="CP1064" s="284"/>
      <c r="CQ1064" s="352"/>
      <c r="CR1064" s="298"/>
      <c r="CS1064" s="297"/>
      <c r="CT1064" s="284"/>
      <c r="CU1064" s="352"/>
      <c r="CV1064" s="352"/>
      <c r="CW1064" s="298"/>
      <c r="CX1064" s="297"/>
      <c r="CY1064" s="284"/>
      <c r="CZ1064" s="352"/>
      <c r="DA1064" s="352"/>
      <c r="DB1064" s="298"/>
      <c r="DC1064" s="297"/>
      <c r="DD1064" s="284"/>
      <c r="DE1064" s="352"/>
      <c r="DF1064" s="352"/>
      <c r="DG1064" s="298"/>
      <c r="DH1064" s="297">
        <v>0</v>
      </c>
      <c r="DI1064" s="289">
        <v>0</v>
      </c>
      <c r="DJ1064" s="163">
        <v>11</v>
      </c>
      <c r="DK1064" s="163">
        <v>0</v>
      </c>
      <c r="DL1064" s="163">
        <v>0</v>
      </c>
      <c r="DM1064" s="163">
        <v>0</v>
      </c>
      <c r="DN1064" s="163">
        <v>0</v>
      </c>
      <c r="DO1064" s="163">
        <v>0</v>
      </c>
      <c r="DP1064" s="165">
        <v>12.1</v>
      </c>
      <c r="DQ1064" s="165"/>
      <c r="DR1064" s="165">
        <v>12.1000003814697</v>
      </c>
      <c r="DS1064" s="163">
        <v>49</v>
      </c>
      <c r="DT1064" s="163">
        <v>10</v>
      </c>
      <c r="DU1064" s="163">
        <v>4</v>
      </c>
      <c r="DV1064" s="163">
        <v>4</v>
      </c>
      <c r="DW1064" s="163">
        <v>1</v>
      </c>
      <c r="DX1064" s="163">
        <v>3</v>
      </c>
      <c r="DY1064" s="163">
        <v>0</v>
      </c>
      <c r="DZ1064" s="163">
        <v>0</v>
      </c>
      <c r="EA1064" s="163">
        <v>0</v>
      </c>
      <c r="EB1064" s="163">
        <v>0</v>
      </c>
      <c r="EC1064" s="163">
        <v>9</v>
      </c>
      <c r="ED1064" s="165">
        <v>6.5675677368464997</v>
      </c>
      <c r="EE1064" s="165">
        <v>2.1891892456155002</v>
      </c>
      <c r="EF1064" s="165">
        <v>0.72972974853850003</v>
      </c>
      <c r="EG1064" s="165">
        <v>7.2972974853850001</v>
      </c>
      <c r="EH1064" s="166">
        <v>1.0540540812222701</v>
      </c>
      <c r="EI1064" s="165">
        <v>84.201570549811393</v>
      </c>
      <c r="EJ1064" s="164">
        <v>0.217391304347826</v>
      </c>
      <c r="EK1064" s="164">
        <v>0.25</v>
      </c>
      <c r="EL1064" s="283">
        <v>0.45945945900000001</v>
      </c>
      <c r="EM1064" s="283">
        <v>0.21621621599999999</v>
      </c>
      <c r="EN1064" s="283">
        <v>0.324324324</v>
      </c>
      <c r="EO1064" s="283">
        <v>5.4054049999999999E-2</v>
      </c>
      <c r="EP1064" s="283">
        <v>0.35135135000000001</v>
      </c>
      <c r="EQ1064" s="283">
        <v>0.1183432</v>
      </c>
      <c r="ER1064" s="165">
        <v>-0.168692245216225</v>
      </c>
      <c r="ES1064" s="166">
        <v>2.9189189941540001</v>
      </c>
      <c r="ET1064" s="166">
        <v>3.88</v>
      </c>
      <c r="EU1064" s="166">
        <v>3.49101296564886</v>
      </c>
      <c r="EV1064" s="166">
        <v>3.90819638204594</v>
      </c>
      <c r="EW1064" s="166">
        <v>3.9113666476687698</v>
      </c>
      <c r="EX1064" s="289">
        <v>4.9560826271772301E-2</v>
      </c>
    </row>
    <row r="1065" spans="1:154" ht="13" customHeight="1">
      <c r="A1065" s="160" t="s">
        <v>19</v>
      </c>
      <c r="C1065" s="160">
        <v>23592</v>
      </c>
      <c r="D1065" s="160">
        <v>676969</v>
      </c>
      <c r="E1065" s="160" t="s">
        <v>3331</v>
      </c>
      <c r="G1065" s="175"/>
      <c r="H1065" s="162" t="s">
        <v>2519</v>
      </c>
      <c r="I1065" s="162" t="s">
        <v>570</v>
      </c>
      <c r="J1065" s="161">
        <v>26</v>
      </c>
      <c r="K1065" s="161">
        <v>1</v>
      </c>
      <c r="M1065" s="184" t="s">
        <v>837</v>
      </c>
      <c r="Z1065" s="163"/>
      <c r="AS1065" s="283"/>
      <c r="AT1065" s="283"/>
      <c r="AU1065" s="283"/>
      <c r="AV1065" s="283"/>
      <c r="AW1065" s="283"/>
      <c r="AX1065" s="283"/>
      <c r="AY1065" s="363"/>
      <c r="AZ1065" s="283"/>
      <c r="BA1065" s="283"/>
      <c r="BB1065" s="283"/>
      <c r="BC1065" s="283"/>
      <c r="BD1065" s="164"/>
      <c r="BE1065" s="164"/>
      <c r="BF1065" s="164"/>
      <c r="BG1065" s="164"/>
      <c r="BH1065" s="164"/>
      <c r="BI1065" s="164"/>
      <c r="BJ1065" s="165"/>
      <c r="BK1065" s="164"/>
      <c r="BL1065" s="165"/>
      <c r="BM1065" s="165"/>
      <c r="BN1065" s="165"/>
      <c r="BO1065" s="165"/>
      <c r="BP1065" s="165"/>
      <c r="BQ1065" s="165"/>
      <c r="BR1065" s="165"/>
      <c r="BS1065" s="289"/>
      <c r="BT1065" s="297">
        <v>12</v>
      </c>
      <c r="BU1065" s="284">
        <v>10</v>
      </c>
      <c r="BV1065" s="298">
        <v>0</v>
      </c>
      <c r="BW1065" s="297"/>
      <c r="BX1065" s="297"/>
      <c r="BY1065" s="297"/>
      <c r="BZ1065" s="297"/>
      <c r="CA1065" s="284"/>
      <c r="CB1065" s="298"/>
      <c r="CC1065" s="297"/>
      <c r="CD1065" s="284"/>
      <c r="CE1065" s="352"/>
      <c r="CF1065" s="298"/>
      <c r="CG1065" s="297"/>
      <c r="CH1065" s="284"/>
      <c r="CI1065" s="352"/>
      <c r="CJ1065" s="298"/>
      <c r="CK1065" s="297"/>
      <c r="CL1065" s="284"/>
      <c r="CM1065" s="352"/>
      <c r="CN1065" s="298"/>
      <c r="CO1065" s="297"/>
      <c r="CP1065" s="284"/>
      <c r="CQ1065" s="352"/>
      <c r="CR1065" s="298"/>
      <c r="CS1065" s="297"/>
      <c r="CT1065" s="284"/>
      <c r="CU1065" s="352"/>
      <c r="CV1065" s="352"/>
      <c r="CW1065" s="298"/>
      <c r="CX1065" s="297"/>
      <c r="CY1065" s="284"/>
      <c r="CZ1065" s="352"/>
      <c r="DA1065" s="352"/>
      <c r="DB1065" s="298"/>
      <c r="DC1065" s="297"/>
      <c r="DD1065" s="284"/>
      <c r="DE1065" s="352"/>
      <c r="DF1065" s="352"/>
      <c r="DG1065" s="298"/>
      <c r="DH1065" s="297">
        <v>0</v>
      </c>
      <c r="DI1065" s="289">
        <v>0</v>
      </c>
      <c r="DJ1065" s="163">
        <v>13</v>
      </c>
      <c r="DK1065" s="163">
        <v>0</v>
      </c>
      <c r="DL1065" s="163">
        <v>0</v>
      </c>
      <c r="DM1065" s="163">
        <v>0</v>
      </c>
      <c r="DN1065" s="163">
        <v>2</v>
      </c>
      <c r="DO1065" s="163">
        <v>0</v>
      </c>
      <c r="DP1065" s="165">
        <v>11.1</v>
      </c>
      <c r="DQ1065" s="165"/>
      <c r="DR1065" s="165">
        <v>10.399999618530201</v>
      </c>
      <c r="DS1065" s="163">
        <v>52</v>
      </c>
      <c r="DT1065" s="163">
        <v>14</v>
      </c>
      <c r="DU1065" s="163">
        <v>10</v>
      </c>
      <c r="DV1065" s="163">
        <v>9</v>
      </c>
      <c r="DW1065" s="163">
        <v>0</v>
      </c>
      <c r="DX1065" s="163">
        <v>4</v>
      </c>
      <c r="DY1065" s="163">
        <v>0</v>
      </c>
      <c r="DZ1065" s="163">
        <v>3</v>
      </c>
      <c r="EA1065" s="163">
        <v>0</v>
      </c>
      <c r="EB1065" s="163">
        <v>1</v>
      </c>
      <c r="EC1065" s="163">
        <v>7</v>
      </c>
      <c r="ED1065" s="165">
        <v>5.55882462085758</v>
      </c>
      <c r="EE1065" s="165">
        <v>3.1764712119186198</v>
      </c>
      <c r="EF1065" s="165">
        <v>0</v>
      </c>
      <c r="EG1065" s="165">
        <v>11.1176492417151</v>
      </c>
      <c r="EH1065" s="166">
        <v>1.5882356059593099</v>
      </c>
      <c r="EI1065" s="165">
        <v>125.097825621919</v>
      </c>
      <c r="EJ1065" s="164">
        <v>0.31111111111111101</v>
      </c>
      <c r="EK1065" s="164">
        <v>0.36842105263157798</v>
      </c>
      <c r="EL1065" s="283">
        <v>0.54054053999999996</v>
      </c>
      <c r="EM1065" s="283">
        <v>0.29729729700000002</v>
      </c>
      <c r="EN1065" s="283">
        <v>0.162162162</v>
      </c>
      <c r="EO1065" s="283">
        <v>2.6315789999999999E-2</v>
      </c>
      <c r="EP1065" s="283">
        <v>0.34210526000000002</v>
      </c>
      <c r="EQ1065" s="283">
        <v>7.7319589999999994E-2</v>
      </c>
      <c r="ER1065" s="165">
        <v>-0.22532822820505199</v>
      </c>
      <c r="ES1065" s="166">
        <v>7.1470602268168903</v>
      </c>
      <c r="ET1065" s="166">
        <v>4.6100000000000003</v>
      </c>
      <c r="EU1065" s="166">
        <v>3.7843358130603701</v>
      </c>
      <c r="EV1065" s="166">
        <v>4.5848622350753097</v>
      </c>
      <c r="EW1065" s="166">
        <v>4.1903618135505001</v>
      </c>
      <c r="EX1065" s="289">
        <v>4.8898169887252103E-2</v>
      </c>
    </row>
    <row r="1066" spans="1:154" ht="13" customHeight="1">
      <c r="A1066" s="160" t="s">
        <v>19</v>
      </c>
      <c r="C1066" s="160">
        <v>23426</v>
      </c>
      <c r="D1066" s="160">
        <v>676661</v>
      </c>
      <c r="E1066" s="160" t="s">
        <v>13</v>
      </c>
      <c r="G1066" s="175"/>
      <c r="H1066" s="162" t="s">
        <v>4053</v>
      </c>
      <c r="I1066" s="162" t="s">
        <v>273</v>
      </c>
      <c r="J1066" s="160">
        <v>25</v>
      </c>
      <c r="K1066" s="161">
        <v>1</v>
      </c>
      <c r="Z1066" s="163"/>
      <c r="AS1066" s="283"/>
      <c r="AT1066" s="283"/>
      <c r="AU1066" s="283"/>
      <c r="AV1066" s="283"/>
      <c r="AW1066" s="283"/>
      <c r="AX1066" s="283"/>
      <c r="AY1066" s="363"/>
      <c r="AZ1066" s="283"/>
      <c r="BA1066" s="283"/>
      <c r="BB1066" s="283"/>
      <c r="BC1066" s="283"/>
      <c r="BD1066" s="164"/>
      <c r="BE1066" s="164"/>
      <c r="BF1066" s="164"/>
      <c r="BG1066" s="164"/>
      <c r="BH1066" s="164"/>
      <c r="BI1066" s="164"/>
      <c r="BJ1066" s="165"/>
      <c r="BK1066" s="164"/>
      <c r="BL1066" s="165"/>
      <c r="BM1066" s="165"/>
      <c r="BN1066" s="165"/>
      <c r="BO1066" s="165"/>
      <c r="BP1066" s="165"/>
      <c r="BQ1066" s="165"/>
      <c r="BR1066" s="165"/>
      <c r="BS1066" s="289"/>
      <c r="BT1066" s="297">
        <v>11</v>
      </c>
      <c r="BU1066" s="284">
        <v>13.2</v>
      </c>
      <c r="BV1066" s="298">
        <v>0</v>
      </c>
      <c r="BW1066" s="297"/>
      <c r="BX1066" s="297"/>
      <c r="BY1066" s="297"/>
      <c r="BZ1066" s="297"/>
      <c r="CA1066" s="284"/>
      <c r="CB1066" s="298"/>
      <c r="CC1066" s="297"/>
      <c r="CD1066" s="284"/>
      <c r="CE1066" s="352"/>
      <c r="CF1066" s="298"/>
      <c r="CG1066" s="297"/>
      <c r="CH1066" s="284"/>
      <c r="CI1066" s="352"/>
      <c r="CJ1066" s="298"/>
      <c r="CK1066" s="297"/>
      <c r="CL1066" s="284"/>
      <c r="CM1066" s="352"/>
      <c r="CN1066" s="298"/>
      <c r="CO1066" s="297"/>
      <c r="CP1066" s="284"/>
      <c r="CQ1066" s="352"/>
      <c r="CR1066" s="298"/>
      <c r="CS1066" s="297"/>
      <c r="CT1066" s="284"/>
      <c r="CU1066" s="352"/>
      <c r="CV1066" s="352"/>
      <c r="CW1066" s="298"/>
      <c r="CX1066" s="297"/>
      <c r="CY1066" s="284"/>
      <c r="CZ1066" s="352"/>
      <c r="DA1066" s="352"/>
      <c r="DB1066" s="298"/>
      <c r="DC1066" s="297"/>
      <c r="DD1066" s="284"/>
      <c r="DE1066" s="352"/>
      <c r="DF1066" s="352"/>
      <c r="DG1066" s="298"/>
      <c r="DH1066" s="183">
        <v>0</v>
      </c>
      <c r="DI1066" s="289">
        <v>0</v>
      </c>
      <c r="DJ1066" s="163">
        <v>11</v>
      </c>
      <c r="DK1066" s="163">
        <v>0</v>
      </c>
      <c r="DL1066" s="163">
        <v>0</v>
      </c>
      <c r="DM1066" s="163">
        <v>0</v>
      </c>
      <c r="DN1066" s="163">
        <v>0</v>
      </c>
      <c r="DO1066" s="163">
        <v>0</v>
      </c>
      <c r="DP1066" s="165">
        <v>13.2</v>
      </c>
      <c r="DQ1066" s="165"/>
      <c r="DR1066" s="165">
        <v>13.199999809265099</v>
      </c>
      <c r="DS1066" s="163">
        <v>54</v>
      </c>
      <c r="DT1066" s="163">
        <v>13</v>
      </c>
      <c r="DU1066" s="163">
        <v>7</v>
      </c>
      <c r="DV1066" s="163">
        <v>7</v>
      </c>
      <c r="DW1066" s="163">
        <v>2</v>
      </c>
      <c r="DX1066" s="163">
        <v>2</v>
      </c>
      <c r="DY1066" s="163">
        <v>0</v>
      </c>
      <c r="DZ1066" s="163">
        <v>0</v>
      </c>
      <c r="EA1066" s="163">
        <v>0</v>
      </c>
      <c r="EB1066" s="163">
        <v>0</v>
      </c>
      <c r="EC1066" s="163">
        <v>9</v>
      </c>
      <c r="ED1066" s="165">
        <v>5.9268303711738302</v>
      </c>
      <c r="EE1066" s="165">
        <v>1.3170734158163999</v>
      </c>
      <c r="EF1066" s="165">
        <v>1.3170734158163999</v>
      </c>
      <c r="EG1066" s="165">
        <v>8.5609772028066509</v>
      </c>
      <c r="EH1066" s="166">
        <v>1.097561179847</v>
      </c>
      <c r="EI1066" s="165">
        <v>85.222360442448903</v>
      </c>
      <c r="EJ1066" s="164">
        <v>0.25</v>
      </c>
      <c r="EK1066" s="164">
        <v>0.26829268292682901</v>
      </c>
      <c r="EL1066" s="283">
        <v>0.42857142799999998</v>
      </c>
      <c r="EM1066" s="283">
        <v>0.28571428500000001</v>
      </c>
      <c r="EN1066" s="283">
        <v>0.28571428500000001</v>
      </c>
      <c r="EO1066" s="283">
        <v>4.6511629999999998E-2</v>
      </c>
      <c r="EP1066" s="283">
        <v>0.44186047000000001</v>
      </c>
      <c r="EQ1066" s="283">
        <v>8.4112149999999997E-2</v>
      </c>
      <c r="ER1066" s="165">
        <v>-9.0017325960279101E-2</v>
      </c>
      <c r="ES1066" s="166">
        <v>4.6097569553574198</v>
      </c>
      <c r="ET1066" s="166">
        <v>4.84</v>
      </c>
      <c r="EU1066" s="166">
        <v>4.1910790674889604</v>
      </c>
      <c r="EV1066" s="166">
        <v>3.6163420339265002</v>
      </c>
      <c r="EW1066" s="166">
        <v>3.8308188955419902</v>
      </c>
      <c r="EX1066" s="289">
        <v>4.85531575977802E-2</v>
      </c>
    </row>
    <row r="1067" spans="1:154" ht="13" customHeight="1">
      <c r="A1067" s="160" t="s">
        <v>19</v>
      </c>
      <c r="C1067" s="160">
        <v>23391</v>
      </c>
      <c r="D1067" s="160">
        <v>676568</v>
      </c>
      <c r="E1067" s="160" t="s">
        <v>3331</v>
      </c>
      <c r="G1067" s="175"/>
      <c r="H1067" s="162" t="s">
        <v>4050</v>
      </c>
      <c r="I1067" s="162" t="s">
        <v>3454</v>
      </c>
      <c r="J1067" s="160">
        <v>25</v>
      </c>
      <c r="K1067" s="161">
        <v>1</v>
      </c>
      <c r="Z1067" s="163"/>
      <c r="AS1067" s="283"/>
      <c r="AT1067" s="283"/>
      <c r="AU1067" s="283"/>
      <c r="AV1067" s="283"/>
      <c r="AW1067" s="283"/>
      <c r="AX1067" s="283"/>
      <c r="AY1067" s="363"/>
      <c r="AZ1067" s="283"/>
      <c r="BA1067" s="283"/>
      <c r="BB1067" s="283"/>
      <c r="BC1067" s="283"/>
      <c r="BD1067" s="164"/>
      <c r="BE1067" s="164"/>
      <c r="BF1067" s="164"/>
      <c r="BG1067" s="164"/>
      <c r="BH1067" s="164"/>
      <c r="BI1067" s="164"/>
      <c r="BJ1067" s="165"/>
      <c r="BK1067" s="164"/>
      <c r="BL1067" s="165"/>
      <c r="BM1067" s="165"/>
      <c r="BN1067" s="165"/>
      <c r="BO1067" s="165"/>
      <c r="BP1067" s="165"/>
      <c r="BQ1067" s="165"/>
      <c r="BR1067" s="165"/>
      <c r="BS1067" s="289"/>
      <c r="BT1067" s="297">
        <v>4</v>
      </c>
      <c r="BU1067" s="284">
        <v>4</v>
      </c>
      <c r="BV1067" s="298">
        <v>0</v>
      </c>
      <c r="BW1067" s="297"/>
      <c r="BX1067" s="297"/>
      <c r="BY1067" s="297"/>
      <c r="BZ1067" s="297"/>
      <c r="CA1067" s="284"/>
      <c r="CB1067" s="298"/>
      <c r="CC1067" s="297"/>
      <c r="CD1067" s="284"/>
      <c r="CE1067" s="352"/>
      <c r="CF1067" s="298"/>
      <c r="CG1067" s="297"/>
      <c r="CH1067" s="284"/>
      <c r="CI1067" s="352"/>
      <c r="CJ1067" s="298"/>
      <c r="CK1067" s="297"/>
      <c r="CL1067" s="284"/>
      <c r="CM1067" s="352"/>
      <c r="CN1067" s="298"/>
      <c r="CO1067" s="297"/>
      <c r="CP1067" s="284"/>
      <c r="CQ1067" s="352"/>
      <c r="CR1067" s="298"/>
      <c r="CS1067" s="297"/>
      <c r="CT1067" s="284"/>
      <c r="CU1067" s="352"/>
      <c r="CV1067" s="352"/>
      <c r="CW1067" s="298"/>
      <c r="CX1067" s="297"/>
      <c r="CY1067" s="284"/>
      <c r="CZ1067" s="352"/>
      <c r="DA1067" s="352"/>
      <c r="DB1067" s="298"/>
      <c r="DC1067" s="297"/>
      <c r="DD1067" s="284"/>
      <c r="DE1067" s="352"/>
      <c r="DF1067" s="352"/>
      <c r="DG1067" s="298"/>
      <c r="DH1067" s="183">
        <v>0</v>
      </c>
      <c r="DI1067" s="289">
        <v>0</v>
      </c>
      <c r="DJ1067" s="163">
        <v>4</v>
      </c>
      <c r="DK1067" s="163">
        <v>0</v>
      </c>
      <c r="DL1067" s="163">
        <v>0</v>
      </c>
      <c r="DM1067" s="163">
        <v>1</v>
      </c>
      <c r="DN1067" s="163">
        <v>0</v>
      </c>
      <c r="DO1067" s="163">
        <v>0</v>
      </c>
      <c r="DP1067" s="165">
        <v>4</v>
      </c>
      <c r="DQ1067" s="165"/>
      <c r="DR1067" s="165">
        <v>4</v>
      </c>
      <c r="DS1067" s="163">
        <v>15</v>
      </c>
      <c r="DT1067" s="163">
        <v>3</v>
      </c>
      <c r="DU1067" s="163">
        <v>3</v>
      </c>
      <c r="DV1067" s="163">
        <v>3</v>
      </c>
      <c r="DW1067" s="163">
        <v>0</v>
      </c>
      <c r="DX1067" s="163">
        <v>0</v>
      </c>
      <c r="DY1067" s="163">
        <v>0</v>
      </c>
      <c r="DZ1067" s="163">
        <v>0</v>
      </c>
      <c r="EA1067" s="163">
        <v>0</v>
      </c>
      <c r="EB1067" s="163">
        <v>0</v>
      </c>
      <c r="EC1067" s="163">
        <v>1</v>
      </c>
      <c r="ED1067" s="165">
        <v>2.25</v>
      </c>
      <c r="EE1067" s="165">
        <v>0</v>
      </c>
      <c r="EF1067" s="165">
        <v>0</v>
      </c>
      <c r="EG1067" s="165">
        <v>6.75</v>
      </c>
      <c r="EH1067" s="166">
        <v>0.75</v>
      </c>
      <c r="EI1067" s="165">
        <v>58.235268799089901</v>
      </c>
      <c r="EJ1067" s="164">
        <v>0.2</v>
      </c>
      <c r="EK1067" s="164">
        <v>0.214285714285714</v>
      </c>
      <c r="EL1067" s="283">
        <v>0.64285714199999999</v>
      </c>
      <c r="EM1067" s="283">
        <v>0.21428571399999999</v>
      </c>
      <c r="EN1067" s="283">
        <v>0.14285714199999999</v>
      </c>
      <c r="EO1067" s="283">
        <v>0</v>
      </c>
      <c r="EP1067" s="283">
        <v>0.35714286000000001</v>
      </c>
      <c r="EQ1067" s="283">
        <v>8.8888889999999998E-2</v>
      </c>
      <c r="ER1067" s="165">
        <v>-3.3896355744183301E-2</v>
      </c>
      <c r="ES1067" s="166">
        <v>6.75</v>
      </c>
      <c r="ET1067" s="166">
        <v>3.75</v>
      </c>
      <c r="EU1067" s="166">
        <v>2.6666886329650801</v>
      </c>
      <c r="EV1067" s="166">
        <v>3.4227412164211199</v>
      </c>
      <c r="EW1067" s="166">
        <v>3.05757725383434</v>
      </c>
      <c r="EX1067" s="289">
        <v>4.8508226871490402E-2</v>
      </c>
    </row>
    <row r="1068" spans="1:154" ht="13" customHeight="1">
      <c r="A1068" s="160" t="s">
        <v>19</v>
      </c>
      <c r="C1068" s="160">
        <v>19453</v>
      </c>
      <c r="D1068" s="160">
        <v>641312</v>
      </c>
      <c r="E1068" s="160" t="s">
        <v>3331</v>
      </c>
      <c r="G1068" s="175"/>
      <c r="H1068" s="168" t="s">
        <v>117</v>
      </c>
      <c r="I1068" s="169" t="s">
        <v>1192</v>
      </c>
      <c r="J1068" s="170">
        <v>29</v>
      </c>
      <c r="K1068" s="161">
        <v>1</v>
      </c>
      <c r="M1068" s="184" t="s">
        <v>837</v>
      </c>
      <c r="Z1068" s="163"/>
      <c r="AS1068" s="283"/>
      <c r="AT1068" s="283"/>
      <c r="AU1068" s="283"/>
      <c r="AV1068" s="283"/>
      <c r="AW1068" s="283"/>
      <c r="AX1068" s="283"/>
      <c r="AY1068" s="363"/>
      <c r="AZ1068" s="283"/>
      <c r="BA1068" s="283"/>
      <c r="BB1068" s="283"/>
      <c r="BC1068" s="283"/>
      <c r="BD1068" s="164"/>
      <c r="BE1068" s="164"/>
      <c r="BF1068" s="164"/>
      <c r="BG1068" s="164"/>
      <c r="BH1068" s="164"/>
      <c r="BI1068" s="164"/>
      <c r="BJ1068" s="165"/>
      <c r="BK1068" s="164"/>
      <c r="BL1068" s="165"/>
      <c r="BM1068" s="165"/>
      <c r="BN1068" s="165"/>
      <c r="BO1068" s="165"/>
      <c r="BP1068" s="165"/>
      <c r="BQ1068" s="165"/>
      <c r="BR1068" s="165"/>
      <c r="BS1068" s="289"/>
      <c r="BT1068" s="297">
        <v>6</v>
      </c>
      <c r="BU1068" s="284">
        <v>16.100000000000001</v>
      </c>
      <c r="BV1068" s="298">
        <v>0</v>
      </c>
      <c r="BW1068" s="297"/>
      <c r="BX1068" s="297"/>
      <c r="BY1068" s="297"/>
      <c r="BZ1068" s="297"/>
      <c r="CA1068" s="284"/>
      <c r="CB1068" s="298"/>
      <c r="CC1068" s="297"/>
      <c r="CD1068" s="284"/>
      <c r="CE1068" s="352"/>
      <c r="CF1068" s="298"/>
      <c r="CG1068" s="297"/>
      <c r="CH1068" s="284"/>
      <c r="CI1068" s="352"/>
      <c r="CJ1068" s="298"/>
      <c r="CK1068" s="297"/>
      <c r="CL1068" s="284"/>
      <c r="CM1068" s="352"/>
      <c r="CN1068" s="298"/>
      <c r="CO1068" s="297"/>
      <c r="CP1068" s="284"/>
      <c r="CQ1068" s="352"/>
      <c r="CR1068" s="298"/>
      <c r="CS1068" s="297"/>
      <c r="CT1068" s="284"/>
      <c r="CU1068" s="352"/>
      <c r="CV1068" s="352"/>
      <c r="CW1068" s="298"/>
      <c r="CX1068" s="297"/>
      <c r="CY1068" s="284"/>
      <c r="CZ1068" s="352"/>
      <c r="DA1068" s="352"/>
      <c r="DB1068" s="298"/>
      <c r="DC1068" s="297"/>
      <c r="DD1068" s="284"/>
      <c r="DE1068" s="352"/>
      <c r="DF1068" s="352"/>
      <c r="DG1068" s="298"/>
      <c r="DH1068" s="297">
        <v>0</v>
      </c>
      <c r="DI1068" s="289">
        <v>0</v>
      </c>
      <c r="DJ1068" s="163">
        <v>6</v>
      </c>
      <c r="DK1068" s="163">
        <v>2</v>
      </c>
      <c r="DL1068" s="163">
        <v>0</v>
      </c>
      <c r="DM1068" s="163">
        <v>0</v>
      </c>
      <c r="DN1068" s="163">
        <v>2</v>
      </c>
      <c r="DO1068" s="163">
        <v>0</v>
      </c>
      <c r="DP1068" s="165">
        <v>16.100000000000001</v>
      </c>
      <c r="DQ1068" s="165">
        <v>5.0999999046325604</v>
      </c>
      <c r="DR1068" s="165">
        <v>10.2999997138977</v>
      </c>
      <c r="DS1068" s="163">
        <v>85</v>
      </c>
      <c r="DT1068" s="163">
        <v>34</v>
      </c>
      <c r="DU1068" s="163">
        <v>19</v>
      </c>
      <c r="DV1068" s="163">
        <v>15</v>
      </c>
      <c r="DW1068" s="163">
        <v>3</v>
      </c>
      <c r="DX1068" s="163">
        <v>1</v>
      </c>
      <c r="DY1068" s="163">
        <v>0</v>
      </c>
      <c r="DZ1068" s="163">
        <v>1</v>
      </c>
      <c r="EA1068" s="163">
        <v>2</v>
      </c>
      <c r="EB1068" s="163">
        <v>0</v>
      </c>
      <c r="EC1068" s="163">
        <v>10</v>
      </c>
      <c r="ED1068" s="165">
        <v>5.5102045106073803</v>
      </c>
      <c r="EE1068" s="165">
        <v>0.55102045106073805</v>
      </c>
      <c r="EF1068" s="165">
        <v>1.65306135318221</v>
      </c>
      <c r="EG1068" s="165">
        <v>18.734695336065101</v>
      </c>
      <c r="EH1068" s="166">
        <v>2.1428573096806498</v>
      </c>
      <c r="EI1068" s="165">
        <v>167.34500138239599</v>
      </c>
      <c r="EJ1068" s="164">
        <v>0.40963855421686701</v>
      </c>
      <c r="EK1068" s="164">
        <v>0.44285714285714201</v>
      </c>
      <c r="EL1068" s="283">
        <v>0.34722222200000002</v>
      </c>
      <c r="EM1068" s="283">
        <v>0.277777777</v>
      </c>
      <c r="EN1068" s="283">
        <v>0.375</v>
      </c>
      <c r="EO1068" s="283">
        <v>0.10958904</v>
      </c>
      <c r="EP1068" s="283">
        <v>0.41095890000000002</v>
      </c>
      <c r="EQ1068" s="283">
        <v>4.9180330000000001E-2</v>
      </c>
      <c r="ER1068" s="165">
        <v>-0.68087038382249898</v>
      </c>
      <c r="ES1068" s="166">
        <v>8.2653067659110793</v>
      </c>
      <c r="ET1068" s="166">
        <v>6.9</v>
      </c>
      <c r="EU1068" s="166">
        <v>4.6973009970226904</v>
      </c>
      <c r="EV1068" s="166">
        <v>4.8091483224623301</v>
      </c>
      <c r="EW1068" s="166">
        <v>4.5914046688914301</v>
      </c>
      <c r="EX1068" s="289">
        <v>4.5079354196786797E-2</v>
      </c>
    </row>
    <row r="1069" spans="1:154" ht="13" customHeight="1">
      <c r="A1069" s="160" t="s">
        <v>19</v>
      </c>
      <c r="C1069" s="160">
        <v>30203</v>
      </c>
      <c r="D1069" s="160">
        <v>695549</v>
      </c>
      <c r="E1069" s="160" t="s">
        <v>239</v>
      </c>
      <c r="G1069" s="175"/>
      <c r="H1069" s="162" t="s">
        <v>4180</v>
      </c>
      <c r="I1069" s="162" t="s">
        <v>279</v>
      </c>
      <c r="J1069" s="160">
        <v>21</v>
      </c>
      <c r="K1069" s="161">
        <v>1</v>
      </c>
      <c r="Z1069" s="163"/>
      <c r="AS1069" s="283"/>
      <c r="AT1069" s="283"/>
      <c r="AU1069" s="283"/>
      <c r="AV1069" s="283"/>
      <c r="AW1069" s="283"/>
      <c r="AX1069" s="283"/>
      <c r="AY1069" s="363"/>
      <c r="AZ1069" s="283"/>
      <c r="BA1069" s="283"/>
      <c r="BB1069" s="283"/>
      <c r="BC1069" s="283"/>
      <c r="BD1069" s="164"/>
      <c r="BE1069" s="164"/>
      <c r="BF1069" s="164"/>
      <c r="BG1069" s="164"/>
      <c r="BH1069" s="164"/>
      <c r="BI1069" s="164"/>
      <c r="BJ1069" s="165"/>
      <c r="BK1069" s="164"/>
      <c r="BL1069" s="165"/>
      <c r="BM1069" s="165"/>
      <c r="BN1069" s="165"/>
      <c r="BO1069" s="165"/>
      <c r="BP1069" s="165"/>
      <c r="BQ1069" s="165"/>
      <c r="BR1069" s="165"/>
      <c r="BS1069" s="289"/>
      <c r="BT1069" s="297">
        <v>2</v>
      </c>
      <c r="BU1069" s="284">
        <v>4</v>
      </c>
      <c r="BV1069" s="298">
        <v>1</v>
      </c>
      <c r="BW1069" s="297"/>
      <c r="BX1069" s="297"/>
      <c r="BY1069" s="297"/>
      <c r="BZ1069" s="297"/>
      <c r="CA1069" s="284"/>
      <c r="CB1069" s="298"/>
      <c r="CC1069" s="297"/>
      <c r="CD1069" s="284"/>
      <c r="CE1069" s="352"/>
      <c r="CF1069" s="298"/>
      <c r="CG1069" s="297"/>
      <c r="CH1069" s="284"/>
      <c r="CI1069" s="352"/>
      <c r="CJ1069" s="298"/>
      <c r="CK1069" s="297"/>
      <c r="CL1069" s="284"/>
      <c r="CM1069" s="352"/>
      <c r="CN1069" s="298"/>
      <c r="CO1069" s="297"/>
      <c r="CP1069" s="284"/>
      <c r="CQ1069" s="352"/>
      <c r="CR1069" s="298"/>
      <c r="CS1069" s="297"/>
      <c r="CT1069" s="284"/>
      <c r="CU1069" s="352"/>
      <c r="CV1069" s="352"/>
      <c r="CW1069" s="298"/>
      <c r="CX1069" s="297"/>
      <c r="CY1069" s="284"/>
      <c r="CZ1069" s="352"/>
      <c r="DA1069" s="352"/>
      <c r="DB1069" s="298"/>
      <c r="DC1069" s="297"/>
      <c r="DD1069" s="284"/>
      <c r="DE1069" s="352"/>
      <c r="DF1069" s="352"/>
      <c r="DG1069" s="298"/>
      <c r="DH1069" s="183">
        <v>1</v>
      </c>
      <c r="DI1069" s="289">
        <v>0</v>
      </c>
      <c r="DJ1069" s="163">
        <v>2</v>
      </c>
      <c r="DK1069" s="163">
        <v>0</v>
      </c>
      <c r="DL1069" s="163">
        <v>0</v>
      </c>
      <c r="DM1069" s="163">
        <v>0</v>
      </c>
      <c r="DN1069" s="163">
        <v>0</v>
      </c>
      <c r="DO1069" s="163">
        <v>0</v>
      </c>
      <c r="DP1069" s="165">
        <v>4</v>
      </c>
      <c r="DQ1069" s="165"/>
      <c r="DR1069" s="165">
        <v>4</v>
      </c>
      <c r="DS1069" s="163">
        <v>16</v>
      </c>
      <c r="DT1069" s="163">
        <v>1</v>
      </c>
      <c r="DU1069" s="163">
        <v>0</v>
      </c>
      <c r="DV1069" s="163">
        <v>0</v>
      </c>
      <c r="DW1069" s="163">
        <v>0</v>
      </c>
      <c r="DX1069" s="163">
        <v>1</v>
      </c>
      <c r="DY1069" s="163">
        <v>0</v>
      </c>
      <c r="DZ1069" s="163">
        <v>0</v>
      </c>
      <c r="EA1069" s="163">
        <v>0</v>
      </c>
      <c r="EB1069" s="163">
        <v>0</v>
      </c>
      <c r="EC1069" s="163">
        <v>2</v>
      </c>
      <c r="ED1069" s="165">
        <v>4.5</v>
      </c>
      <c r="EE1069" s="165">
        <v>2.25</v>
      </c>
      <c r="EF1069" s="165">
        <v>0</v>
      </c>
      <c r="EG1069" s="165">
        <v>2.25</v>
      </c>
      <c r="EH1069" s="166">
        <v>0.5</v>
      </c>
      <c r="EI1069" s="165">
        <v>39.941769615924898</v>
      </c>
      <c r="EJ1069" s="164">
        <v>6.6666666666666596E-2</v>
      </c>
      <c r="EK1069" s="164">
        <v>7.69230769230769E-2</v>
      </c>
      <c r="EL1069" s="283">
        <v>0.41666666600000002</v>
      </c>
      <c r="EM1069" s="283">
        <v>0.16666666599999999</v>
      </c>
      <c r="EN1069" s="283">
        <v>0.41666666600000002</v>
      </c>
      <c r="EO1069" s="283">
        <v>0</v>
      </c>
      <c r="EP1069" s="283">
        <v>0.30769231000000002</v>
      </c>
      <c r="EQ1069" s="283">
        <v>4.1666670000000003E-2</v>
      </c>
      <c r="ER1069" s="165">
        <v>4.71979379293406E-2</v>
      </c>
      <c r="ES1069" s="166">
        <v>0</v>
      </c>
      <c r="ET1069" s="166">
        <v>2.23</v>
      </c>
      <c r="EU1069" s="166">
        <v>2.9166886329650801</v>
      </c>
      <c r="EV1069" s="166">
        <v>4.8068200916051804</v>
      </c>
      <c r="EW1069" s="166">
        <v>4.8457943248748698</v>
      </c>
      <c r="EX1069" s="289">
        <v>4.0043279528617803E-2</v>
      </c>
    </row>
    <row r="1070" spans="1:154" ht="13" customHeight="1">
      <c r="A1070" s="160" t="s">
        <v>19</v>
      </c>
      <c r="C1070" s="160">
        <v>23617</v>
      </c>
      <c r="D1070" s="160">
        <v>677020</v>
      </c>
      <c r="E1070" s="160" t="s">
        <v>345</v>
      </c>
      <c r="G1070" s="175"/>
      <c r="H1070" s="162" t="s">
        <v>206</v>
      </c>
      <c r="I1070" s="162" t="s">
        <v>533</v>
      </c>
      <c r="J1070" s="160">
        <v>29</v>
      </c>
      <c r="K1070" s="161">
        <v>1</v>
      </c>
      <c r="Z1070" s="163"/>
      <c r="AS1070" s="283"/>
      <c r="AT1070" s="283"/>
      <c r="AU1070" s="283"/>
      <c r="AV1070" s="283"/>
      <c r="AW1070" s="283"/>
      <c r="AX1070" s="283"/>
      <c r="AY1070" s="363"/>
      <c r="AZ1070" s="283"/>
      <c r="BA1070" s="283"/>
      <c r="BB1070" s="283"/>
      <c r="BC1070" s="283"/>
      <c r="BD1070" s="164"/>
      <c r="BE1070" s="164"/>
      <c r="BF1070" s="164"/>
      <c r="BG1070" s="164"/>
      <c r="BH1070" s="164"/>
      <c r="BI1070" s="164"/>
      <c r="BJ1070" s="165"/>
      <c r="BK1070" s="164"/>
      <c r="BL1070" s="165"/>
      <c r="BM1070" s="165"/>
      <c r="BN1070" s="165"/>
      <c r="BO1070" s="165"/>
      <c r="BP1070" s="165"/>
      <c r="BQ1070" s="165"/>
      <c r="BR1070" s="165"/>
      <c r="BS1070" s="289"/>
      <c r="BT1070" s="297">
        <v>10</v>
      </c>
      <c r="BU1070" s="284">
        <v>12.1</v>
      </c>
      <c r="BV1070" s="298">
        <v>0</v>
      </c>
      <c r="BW1070" s="297"/>
      <c r="BX1070" s="297"/>
      <c r="BY1070" s="297"/>
      <c r="BZ1070" s="297"/>
      <c r="CA1070" s="284"/>
      <c r="CB1070" s="298"/>
      <c r="CC1070" s="297"/>
      <c r="CD1070" s="284"/>
      <c r="CE1070" s="352"/>
      <c r="CF1070" s="298"/>
      <c r="CG1070" s="297"/>
      <c r="CH1070" s="284"/>
      <c r="CI1070" s="352"/>
      <c r="CJ1070" s="298"/>
      <c r="CK1070" s="297"/>
      <c r="CL1070" s="284"/>
      <c r="CM1070" s="352"/>
      <c r="CN1070" s="298"/>
      <c r="CO1070" s="297"/>
      <c r="CP1070" s="284"/>
      <c r="CQ1070" s="352"/>
      <c r="CR1070" s="298"/>
      <c r="CS1070" s="297"/>
      <c r="CT1070" s="284"/>
      <c r="CU1070" s="352"/>
      <c r="CV1070" s="352"/>
      <c r="CW1070" s="298"/>
      <c r="CX1070" s="297"/>
      <c r="CY1070" s="284"/>
      <c r="CZ1070" s="352"/>
      <c r="DA1070" s="352"/>
      <c r="DB1070" s="298"/>
      <c r="DC1070" s="297"/>
      <c r="DD1070" s="284"/>
      <c r="DE1070" s="352"/>
      <c r="DF1070" s="352"/>
      <c r="DG1070" s="298"/>
      <c r="DH1070" s="297">
        <v>0</v>
      </c>
      <c r="DI1070" s="289">
        <v>0</v>
      </c>
      <c r="DJ1070" s="163">
        <v>10</v>
      </c>
      <c r="DK1070" s="163">
        <v>0</v>
      </c>
      <c r="DL1070" s="163">
        <v>0</v>
      </c>
      <c r="DM1070" s="163">
        <v>0</v>
      </c>
      <c r="DN1070" s="163">
        <v>0</v>
      </c>
      <c r="DO1070" s="163">
        <v>0</v>
      </c>
      <c r="DP1070" s="165">
        <v>12.1</v>
      </c>
      <c r="DQ1070" s="165"/>
      <c r="DR1070" s="165">
        <v>12.1000003814697</v>
      </c>
      <c r="DS1070" s="163">
        <v>55</v>
      </c>
      <c r="DT1070" s="163">
        <v>13</v>
      </c>
      <c r="DU1070" s="163">
        <v>7</v>
      </c>
      <c r="DV1070" s="163">
        <v>7</v>
      </c>
      <c r="DW1070" s="163">
        <v>1</v>
      </c>
      <c r="DX1070" s="163">
        <v>6</v>
      </c>
      <c r="DY1070" s="163">
        <v>0</v>
      </c>
      <c r="DZ1070" s="163">
        <v>0</v>
      </c>
      <c r="EA1070" s="163">
        <v>2</v>
      </c>
      <c r="EB1070" s="163">
        <v>1</v>
      </c>
      <c r="EC1070" s="163">
        <v>11</v>
      </c>
      <c r="ED1070" s="165">
        <v>8.0270284753026004</v>
      </c>
      <c r="EE1070" s="165">
        <v>4.3783791683468696</v>
      </c>
      <c r="EF1070" s="165">
        <v>0.72972986139114504</v>
      </c>
      <c r="EG1070" s="165">
        <v>9.4864881980848903</v>
      </c>
      <c r="EH1070" s="166">
        <v>1.5405408184924101</v>
      </c>
      <c r="EI1070" s="165">
        <v>119.618411547834</v>
      </c>
      <c r="EJ1070" s="164">
        <v>0.265306122448979</v>
      </c>
      <c r="EK1070" s="164">
        <v>0.32432432432432401</v>
      </c>
      <c r="EL1070" s="283">
        <v>0.47368420999999999</v>
      </c>
      <c r="EM1070" s="283">
        <v>0.15789473600000001</v>
      </c>
      <c r="EN1070" s="283">
        <v>0.36842105200000003</v>
      </c>
      <c r="EO1070" s="283">
        <v>7.8947370000000003E-2</v>
      </c>
      <c r="EP1070" s="283">
        <v>0.36842105000000003</v>
      </c>
      <c r="EQ1070" s="283">
        <v>0.10232558</v>
      </c>
      <c r="ER1070" s="165">
        <v>-0.22557411084259901</v>
      </c>
      <c r="ES1070" s="166">
        <v>5.1081090297380101</v>
      </c>
      <c r="ET1070" s="166">
        <v>4.22</v>
      </c>
      <c r="EU1070" s="166">
        <v>3.8964184943562299</v>
      </c>
      <c r="EV1070" s="166">
        <v>4.5588082627950399</v>
      </c>
      <c r="EW1070" s="166">
        <v>4.3712071036376203</v>
      </c>
      <c r="EX1070" s="289">
        <v>3.880101069808E-2</v>
      </c>
    </row>
    <row r="1071" spans="1:154" ht="13" customHeight="1">
      <c r="A1071" s="160" t="s">
        <v>19</v>
      </c>
      <c r="C1071" s="160">
        <v>11176</v>
      </c>
      <c r="D1071" s="160">
        <v>571527</v>
      </c>
      <c r="E1071" s="160" t="s">
        <v>188</v>
      </c>
      <c r="G1071" s="175"/>
      <c r="H1071" s="162" t="s">
        <v>3982</v>
      </c>
      <c r="I1071" s="162" t="s">
        <v>617</v>
      </c>
      <c r="J1071" s="160">
        <v>35</v>
      </c>
      <c r="K1071" s="161">
        <v>1</v>
      </c>
      <c r="Z1071" s="163"/>
      <c r="AS1071" s="283"/>
      <c r="AT1071" s="283"/>
      <c r="AU1071" s="283"/>
      <c r="AV1071" s="283"/>
      <c r="AW1071" s="283"/>
      <c r="AX1071" s="283"/>
      <c r="AY1071" s="363"/>
      <c r="AZ1071" s="283"/>
      <c r="BA1071" s="283"/>
      <c r="BB1071" s="283"/>
      <c r="BC1071" s="283"/>
      <c r="BD1071" s="164"/>
      <c r="BE1071" s="164"/>
      <c r="BF1071" s="164"/>
      <c r="BG1071" s="164"/>
      <c r="BH1071" s="164"/>
      <c r="BI1071" s="164"/>
      <c r="BJ1071" s="165"/>
      <c r="BK1071" s="164"/>
      <c r="BL1071" s="165"/>
      <c r="BM1071" s="165"/>
      <c r="BN1071" s="165"/>
      <c r="BO1071" s="165"/>
      <c r="BP1071" s="165"/>
      <c r="BQ1071" s="165"/>
      <c r="BR1071" s="165"/>
      <c r="BS1071" s="289"/>
      <c r="BT1071" s="297">
        <v>1</v>
      </c>
      <c r="BU1071" s="284">
        <v>3.1</v>
      </c>
      <c r="BV1071" s="298">
        <v>0</v>
      </c>
      <c r="BW1071" s="297"/>
      <c r="BX1071" s="297"/>
      <c r="BY1071" s="297"/>
      <c r="BZ1071" s="297"/>
      <c r="CA1071" s="284"/>
      <c r="CB1071" s="298"/>
      <c r="CC1071" s="297"/>
      <c r="CD1071" s="284"/>
      <c r="CE1071" s="352"/>
      <c r="CF1071" s="298"/>
      <c r="CG1071" s="297"/>
      <c r="CH1071" s="284"/>
      <c r="CI1071" s="352"/>
      <c r="CJ1071" s="298"/>
      <c r="CK1071" s="297"/>
      <c r="CL1071" s="284"/>
      <c r="CM1071" s="352"/>
      <c r="CN1071" s="298"/>
      <c r="CO1071" s="297"/>
      <c r="CP1071" s="284"/>
      <c r="CQ1071" s="352"/>
      <c r="CR1071" s="298"/>
      <c r="CS1071" s="297"/>
      <c r="CT1071" s="284"/>
      <c r="CU1071" s="352"/>
      <c r="CV1071" s="352"/>
      <c r="CW1071" s="298"/>
      <c r="CX1071" s="297"/>
      <c r="CY1071" s="284"/>
      <c r="CZ1071" s="352"/>
      <c r="DA1071" s="352"/>
      <c r="DB1071" s="298"/>
      <c r="DC1071" s="297"/>
      <c r="DD1071" s="284"/>
      <c r="DE1071" s="352"/>
      <c r="DF1071" s="352"/>
      <c r="DG1071" s="298"/>
      <c r="DH1071" s="183">
        <v>0</v>
      </c>
      <c r="DI1071" s="289">
        <v>0</v>
      </c>
      <c r="DJ1071" s="163">
        <v>1</v>
      </c>
      <c r="DK1071" s="163">
        <v>0</v>
      </c>
      <c r="DL1071" s="163">
        <v>0</v>
      </c>
      <c r="DM1071" s="163">
        <v>0</v>
      </c>
      <c r="DN1071" s="163">
        <v>0</v>
      </c>
      <c r="DO1071" s="163">
        <v>0</v>
      </c>
      <c r="DP1071" s="165">
        <v>3.1</v>
      </c>
      <c r="DQ1071" s="165"/>
      <c r="DR1071" s="165">
        <v>3.0999999046325599</v>
      </c>
      <c r="DS1071" s="163">
        <v>14</v>
      </c>
      <c r="DT1071" s="163">
        <v>2</v>
      </c>
      <c r="DU1071" s="163">
        <v>1</v>
      </c>
      <c r="DV1071" s="163">
        <v>1</v>
      </c>
      <c r="DW1071" s="163">
        <v>0</v>
      </c>
      <c r="DX1071" s="163">
        <v>2</v>
      </c>
      <c r="DY1071" s="163">
        <v>0</v>
      </c>
      <c r="DZ1071" s="163">
        <v>0</v>
      </c>
      <c r="EA1071" s="163">
        <v>0</v>
      </c>
      <c r="EB1071" s="163">
        <v>0</v>
      </c>
      <c r="EC1071" s="163">
        <v>1</v>
      </c>
      <c r="ED1071" s="165">
        <v>2.70000025749209</v>
      </c>
      <c r="EE1071" s="165">
        <v>5.4000005149841801</v>
      </c>
      <c r="EF1071" s="165">
        <v>0</v>
      </c>
      <c r="EG1071" s="165">
        <v>5.4000005149841801</v>
      </c>
      <c r="EH1071" s="166">
        <v>1.20000011444092</v>
      </c>
      <c r="EI1071" s="165">
        <v>93.176438964541504</v>
      </c>
      <c r="EJ1071" s="164">
        <v>0.16666666666666599</v>
      </c>
      <c r="EK1071" s="164">
        <v>0.18181818181818099</v>
      </c>
      <c r="EL1071" s="283">
        <v>0.27272727200000002</v>
      </c>
      <c r="EM1071" s="283">
        <v>9.0909089999999998E-2</v>
      </c>
      <c r="EN1071" s="283">
        <v>0.63636363600000001</v>
      </c>
      <c r="EO1071" s="283">
        <v>0</v>
      </c>
      <c r="EP1071" s="283">
        <v>0.27272727000000002</v>
      </c>
      <c r="EQ1071" s="283">
        <v>6.8965520000000002E-2</v>
      </c>
      <c r="ER1071" s="165">
        <v>-7.7009812180399997E-2</v>
      </c>
      <c r="ES1071" s="166">
        <v>2.70000025749209</v>
      </c>
      <c r="ET1071" s="166">
        <v>3.34</v>
      </c>
      <c r="EU1071" s="166">
        <v>4.3666887474060099</v>
      </c>
      <c r="EV1071" s="166">
        <v>7.5421099007531396</v>
      </c>
      <c r="EW1071" s="166">
        <v>7.4506342401492702</v>
      </c>
      <c r="EX1071" s="289">
        <v>3.8774095475673599E-2</v>
      </c>
    </row>
    <row r="1072" spans="1:154" ht="13" customHeight="1">
      <c r="A1072" s="160" t="s">
        <v>19</v>
      </c>
      <c r="C1072" s="160">
        <v>22092</v>
      </c>
      <c r="D1072" s="160">
        <v>667725</v>
      </c>
      <c r="E1072" s="160" t="s">
        <v>686</v>
      </c>
      <c r="G1072" s="175"/>
      <c r="H1072" s="162" t="s">
        <v>571</v>
      </c>
      <c r="I1072" s="162" t="s">
        <v>547</v>
      </c>
      <c r="J1072" s="161">
        <v>27</v>
      </c>
      <c r="K1072" s="161">
        <v>1</v>
      </c>
      <c r="M1072" s="184" t="s">
        <v>837</v>
      </c>
      <c r="Z1072" s="163"/>
      <c r="AS1072" s="283"/>
      <c r="AT1072" s="283"/>
      <c r="AU1072" s="283"/>
      <c r="AV1072" s="283"/>
      <c r="AW1072" s="283"/>
      <c r="AX1072" s="283"/>
      <c r="AY1072" s="363"/>
      <c r="AZ1072" s="283"/>
      <c r="BA1072" s="283"/>
      <c r="BB1072" s="283"/>
      <c r="BC1072" s="283"/>
      <c r="BD1072" s="164"/>
      <c r="BE1072" s="164"/>
      <c r="BF1072" s="164"/>
      <c r="BG1072" s="164"/>
      <c r="BH1072" s="164"/>
      <c r="BI1072" s="164"/>
      <c r="BJ1072" s="165"/>
      <c r="BK1072" s="164"/>
      <c r="BL1072" s="165"/>
      <c r="BM1072" s="165"/>
      <c r="BN1072" s="165"/>
      <c r="BO1072" s="165"/>
      <c r="BP1072" s="165"/>
      <c r="BQ1072" s="165"/>
      <c r="BR1072" s="165"/>
      <c r="BS1072" s="289"/>
      <c r="BT1072" s="297">
        <v>8</v>
      </c>
      <c r="BU1072" s="284">
        <v>31.2</v>
      </c>
      <c r="BV1072" s="298">
        <v>1</v>
      </c>
      <c r="BW1072" s="297"/>
      <c r="BX1072" s="297"/>
      <c r="BY1072" s="297"/>
      <c r="BZ1072" s="297"/>
      <c r="CA1072" s="284"/>
      <c r="CB1072" s="298"/>
      <c r="CC1072" s="297"/>
      <c r="CD1072" s="284"/>
      <c r="CE1072" s="352"/>
      <c r="CF1072" s="298"/>
      <c r="CG1072" s="297"/>
      <c r="CH1072" s="284"/>
      <c r="CI1072" s="352"/>
      <c r="CJ1072" s="298"/>
      <c r="CK1072" s="297"/>
      <c r="CL1072" s="284"/>
      <c r="CM1072" s="352"/>
      <c r="CN1072" s="298"/>
      <c r="CO1072" s="297"/>
      <c r="CP1072" s="284"/>
      <c r="CQ1072" s="352"/>
      <c r="CR1072" s="298"/>
      <c r="CS1072" s="297"/>
      <c r="CT1072" s="284"/>
      <c r="CU1072" s="352"/>
      <c r="CV1072" s="352"/>
      <c r="CW1072" s="298"/>
      <c r="CX1072" s="297"/>
      <c r="CY1072" s="284"/>
      <c r="CZ1072" s="352"/>
      <c r="DA1072" s="352"/>
      <c r="DB1072" s="298"/>
      <c r="DC1072" s="297"/>
      <c r="DD1072" s="284"/>
      <c r="DE1072" s="352"/>
      <c r="DF1072" s="352"/>
      <c r="DG1072" s="298"/>
      <c r="DH1072" s="297">
        <v>1</v>
      </c>
      <c r="DI1072" s="289">
        <v>0</v>
      </c>
      <c r="DJ1072" s="163">
        <v>8</v>
      </c>
      <c r="DK1072" s="163">
        <v>7</v>
      </c>
      <c r="DL1072" s="163">
        <v>0</v>
      </c>
      <c r="DM1072" s="163">
        <v>0</v>
      </c>
      <c r="DN1072" s="163">
        <v>2</v>
      </c>
      <c r="DO1072" s="163">
        <v>0</v>
      </c>
      <c r="DP1072" s="165">
        <v>31.2</v>
      </c>
      <c r="DQ1072" s="165">
        <v>29.2000007629394</v>
      </c>
      <c r="DR1072" s="165">
        <v>2</v>
      </c>
      <c r="DS1072" s="163">
        <v>142</v>
      </c>
      <c r="DT1072" s="163">
        <v>37</v>
      </c>
      <c r="DU1072" s="163">
        <v>19</v>
      </c>
      <c r="DV1072" s="163">
        <v>19</v>
      </c>
      <c r="DW1072" s="163">
        <v>4</v>
      </c>
      <c r="DX1072" s="163">
        <v>18</v>
      </c>
      <c r="DY1072" s="163">
        <v>0</v>
      </c>
      <c r="DZ1072" s="163">
        <v>1</v>
      </c>
      <c r="EA1072" s="163">
        <v>1</v>
      </c>
      <c r="EB1072" s="163">
        <v>0</v>
      </c>
      <c r="EC1072" s="163">
        <v>25</v>
      </c>
      <c r="ED1072" s="165">
        <v>7.1052637285143101</v>
      </c>
      <c r="EE1072" s="165">
        <v>5.1157898845303</v>
      </c>
      <c r="EF1072" s="165">
        <v>1.1368421965622899</v>
      </c>
      <c r="EG1072" s="165">
        <v>10.5157903182011</v>
      </c>
      <c r="EH1072" s="166">
        <v>1.7368422447479399</v>
      </c>
      <c r="EI1072" s="165">
        <v>134.86063331268099</v>
      </c>
      <c r="EJ1072" s="164">
        <v>0.30081300813008099</v>
      </c>
      <c r="EK1072" s="164">
        <v>0.35106382978723399</v>
      </c>
      <c r="EL1072" s="283">
        <v>0.5</v>
      </c>
      <c r="EM1072" s="283">
        <v>0.21428571399999999</v>
      </c>
      <c r="EN1072" s="283">
        <v>0.28571428500000001</v>
      </c>
      <c r="EO1072" s="283">
        <v>8.1632650000000001E-2</v>
      </c>
      <c r="EP1072" s="283">
        <v>0.45918366999999999</v>
      </c>
      <c r="EQ1072" s="283">
        <v>0.10499139</v>
      </c>
      <c r="ER1072" s="165">
        <v>0.27042688261593301</v>
      </c>
      <c r="ES1072" s="166">
        <v>5.40000043367088</v>
      </c>
      <c r="ET1072" s="166">
        <v>6.16</v>
      </c>
      <c r="EU1072" s="166">
        <v>5.0298466773310597</v>
      </c>
      <c r="EV1072" s="166">
        <v>4.7247606951520398</v>
      </c>
      <c r="EW1072" s="166">
        <v>5.1090294265083402</v>
      </c>
      <c r="EX1072" s="289">
        <v>3.8536343723535503E-2</v>
      </c>
    </row>
    <row r="1073" spans="1:155" ht="13" customHeight="1">
      <c r="A1073" s="160" t="s">
        <v>19</v>
      </c>
      <c r="B1073" s="160">
        <v>12757</v>
      </c>
      <c r="C1073" s="160">
        <v>24986</v>
      </c>
      <c r="D1073" s="160">
        <v>681882</v>
      </c>
      <c r="E1073" s="160" t="s">
        <v>3331</v>
      </c>
      <c r="G1073" s="175"/>
      <c r="H1073" s="162" t="s">
        <v>3483</v>
      </c>
      <c r="I1073" s="162" t="s">
        <v>802</v>
      </c>
      <c r="J1073" s="160">
        <v>26</v>
      </c>
      <c r="K1073" s="161">
        <v>1</v>
      </c>
      <c r="Z1073" s="163"/>
      <c r="AS1073" s="283"/>
      <c r="AT1073" s="283"/>
      <c r="AU1073" s="283"/>
      <c r="AV1073" s="283"/>
      <c r="AW1073" s="283"/>
      <c r="AX1073" s="283"/>
      <c r="AY1073" s="363"/>
      <c r="AZ1073" s="283"/>
      <c r="BA1073" s="283"/>
      <c r="BB1073" s="283"/>
      <c r="BC1073" s="283"/>
      <c r="BD1073" s="164"/>
      <c r="BE1073" s="164"/>
      <c r="BF1073" s="164"/>
      <c r="BG1073" s="164"/>
      <c r="BH1073" s="164"/>
      <c r="BI1073" s="164"/>
      <c r="BJ1073" s="165"/>
      <c r="BK1073" s="164"/>
      <c r="BL1073" s="165"/>
      <c r="BM1073" s="165"/>
      <c r="BN1073" s="165"/>
      <c r="BO1073" s="165"/>
      <c r="BP1073" s="165"/>
      <c r="BQ1073" s="165"/>
      <c r="BR1073" s="165"/>
      <c r="BS1073" s="289"/>
      <c r="BT1073" s="297">
        <v>4</v>
      </c>
      <c r="BU1073" s="284">
        <v>6</v>
      </c>
      <c r="BV1073" s="298">
        <v>0</v>
      </c>
      <c r="BW1073" s="297"/>
      <c r="BX1073" s="297"/>
      <c r="BY1073" s="297"/>
      <c r="BZ1073" s="297"/>
      <c r="CA1073" s="284"/>
      <c r="CB1073" s="298"/>
      <c r="CC1073" s="297"/>
      <c r="CD1073" s="284"/>
      <c r="CE1073" s="352"/>
      <c r="CF1073" s="298"/>
      <c r="CG1073" s="297"/>
      <c r="CH1073" s="284"/>
      <c r="CI1073" s="352"/>
      <c r="CJ1073" s="298"/>
      <c r="CK1073" s="297"/>
      <c r="CL1073" s="284"/>
      <c r="CM1073" s="352"/>
      <c r="CN1073" s="298"/>
      <c r="CO1073" s="297"/>
      <c r="CP1073" s="284"/>
      <c r="CQ1073" s="352"/>
      <c r="CR1073" s="298"/>
      <c r="CS1073" s="297"/>
      <c r="CT1073" s="284"/>
      <c r="CU1073" s="352"/>
      <c r="CV1073" s="352"/>
      <c r="CW1073" s="298"/>
      <c r="CX1073" s="297"/>
      <c r="CY1073" s="284"/>
      <c r="CZ1073" s="352"/>
      <c r="DA1073" s="352"/>
      <c r="DB1073" s="298"/>
      <c r="DC1073" s="297"/>
      <c r="DD1073" s="284"/>
      <c r="DE1073" s="352"/>
      <c r="DF1073" s="352"/>
      <c r="DG1073" s="298"/>
      <c r="DH1073" s="297">
        <v>0</v>
      </c>
      <c r="DI1073" s="289">
        <v>0</v>
      </c>
      <c r="DJ1073" s="163">
        <v>5</v>
      </c>
      <c r="DK1073" s="163">
        <v>0</v>
      </c>
      <c r="DL1073" s="163">
        <v>0</v>
      </c>
      <c r="DM1073" s="163">
        <v>0</v>
      </c>
      <c r="DN1073" s="163">
        <v>0</v>
      </c>
      <c r="DO1073" s="163">
        <v>0</v>
      </c>
      <c r="DP1073" s="165">
        <v>7</v>
      </c>
      <c r="DQ1073" s="165"/>
      <c r="DR1073" s="165">
        <v>7</v>
      </c>
      <c r="DS1073" s="163">
        <v>28</v>
      </c>
      <c r="DT1073" s="163">
        <v>3</v>
      </c>
      <c r="DU1073" s="163">
        <v>3</v>
      </c>
      <c r="DV1073" s="163">
        <v>2</v>
      </c>
      <c r="DW1073" s="163">
        <v>0</v>
      </c>
      <c r="DX1073" s="163">
        <v>4</v>
      </c>
      <c r="DY1073" s="163">
        <v>0</v>
      </c>
      <c r="DZ1073" s="163">
        <v>1</v>
      </c>
      <c r="EA1073" s="163">
        <v>1</v>
      </c>
      <c r="EB1073" s="163">
        <v>0</v>
      </c>
      <c r="EC1073" s="163">
        <v>5</v>
      </c>
      <c r="ED1073" s="165">
        <v>6.4285723043948897</v>
      </c>
      <c r="EE1073" s="165">
        <v>5.1428578435159196</v>
      </c>
      <c r="EF1073" s="165">
        <v>0</v>
      </c>
      <c r="EG1073" s="165">
        <v>3.8571433826369299</v>
      </c>
      <c r="EH1073" s="166">
        <v>1.0000001362391999</v>
      </c>
      <c r="EI1073" s="165">
        <v>79.883550115119903</v>
      </c>
      <c r="EJ1073" s="164">
        <v>0.13043478260869501</v>
      </c>
      <c r="EK1073" s="164">
        <v>0.16666666666666599</v>
      </c>
      <c r="EL1073" s="283">
        <v>0.61111111100000004</v>
      </c>
      <c r="EM1073" s="283">
        <v>0.16666666599999999</v>
      </c>
      <c r="EN1073" s="283">
        <v>0.222222222</v>
      </c>
      <c r="EO1073" s="283">
        <v>0</v>
      </c>
      <c r="EP1073" s="283">
        <v>0.44444444</v>
      </c>
      <c r="EQ1073" s="283">
        <v>7.1428569999999997E-2</v>
      </c>
      <c r="ER1073" s="165">
        <v>9.0188112891601505E-3</v>
      </c>
      <c r="ES1073" s="166">
        <v>2.5714289217579598</v>
      </c>
      <c r="ET1073" s="166">
        <v>2.96</v>
      </c>
      <c r="EU1073" s="166">
        <v>3.88097444456452</v>
      </c>
      <c r="EV1073" s="166">
        <v>4.7450346576617104</v>
      </c>
      <c r="EW1073" s="166">
        <v>4.7142401083271199</v>
      </c>
      <c r="EX1073" s="289">
        <v>3.8147367537021602E-2</v>
      </c>
    </row>
    <row r="1074" spans="1:155" ht="13" customHeight="1">
      <c r="A1074" s="160" t="s">
        <v>19</v>
      </c>
      <c r="C1074" s="160">
        <v>13758</v>
      </c>
      <c r="D1074" s="160">
        <v>608648</v>
      </c>
      <c r="E1074" s="160" t="s">
        <v>2170</v>
      </c>
      <c r="G1074" s="175"/>
      <c r="H1074" s="168" t="s">
        <v>943</v>
      </c>
      <c r="I1074" s="169" t="s">
        <v>571</v>
      </c>
      <c r="J1074" s="170">
        <v>33</v>
      </c>
      <c r="K1074" s="161">
        <v>1</v>
      </c>
      <c r="M1074" s="184" t="s">
        <v>837</v>
      </c>
      <c r="Z1074" s="163"/>
      <c r="AS1074" s="283"/>
      <c r="AT1074" s="283"/>
      <c r="AU1074" s="283"/>
      <c r="AV1074" s="283"/>
      <c r="AW1074" s="283"/>
      <c r="AX1074" s="283"/>
      <c r="AY1074" s="363"/>
      <c r="AZ1074" s="283"/>
      <c r="BA1074" s="283"/>
      <c r="BB1074" s="283"/>
      <c r="BC1074" s="283"/>
      <c r="BD1074" s="164"/>
      <c r="BE1074" s="164"/>
      <c r="BF1074" s="164"/>
      <c r="BG1074" s="164"/>
      <c r="BH1074" s="164"/>
      <c r="BI1074" s="164"/>
      <c r="BJ1074" s="165"/>
      <c r="BK1074" s="164"/>
      <c r="BL1074" s="165"/>
      <c r="BM1074" s="165"/>
      <c r="BN1074" s="165"/>
      <c r="BO1074" s="165"/>
      <c r="BP1074" s="165"/>
      <c r="BQ1074" s="165"/>
      <c r="BR1074" s="165"/>
      <c r="BS1074" s="289"/>
      <c r="BT1074" s="297">
        <v>9</v>
      </c>
      <c r="BU1074" s="284">
        <v>9</v>
      </c>
      <c r="BV1074" s="298">
        <v>0</v>
      </c>
      <c r="BW1074" s="297"/>
      <c r="BX1074" s="297"/>
      <c r="BY1074" s="297"/>
      <c r="BZ1074" s="297"/>
      <c r="CA1074" s="284"/>
      <c r="CB1074" s="298"/>
      <c r="CC1074" s="297"/>
      <c r="CD1074" s="284"/>
      <c r="CE1074" s="352"/>
      <c r="CF1074" s="298"/>
      <c r="CG1074" s="297"/>
      <c r="CH1074" s="284"/>
      <c r="CI1074" s="352"/>
      <c r="CJ1074" s="298"/>
      <c r="CK1074" s="297"/>
      <c r="CL1074" s="284"/>
      <c r="CM1074" s="352"/>
      <c r="CN1074" s="298"/>
      <c r="CO1074" s="297"/>
      <c r="CP1074" s="284"/>
      <c r="CQ1074" s="352"/>
      <c r="CR1074" s="298"/>
      <c r="CS1074" s="297"/>
      <c r="CT1074" s="284"/>
      <c r="CU1074" s="352"/>
      <c r="CV1074" s="352"/>
      <c r="CW1074" s="298"/>
      <c r="CX1074" s="297"/>
      <c r="CY1074" s="284"/>
      <c r="CZ1074" s="352"/>
      <c r="DA1074" s="352"/>
      <c r="DB1074" s="298"/>
      <c r="DC1074" s="297"/>
      <c r="DD1074" s="284"/>
      <c r="DE1074" s="352"/>
      <c r="DF1074" s="352"/>
      <c r="DG1074" s="298"/>
      <c r="DH1074" s="297">
        <v>0</v>
      </c>
      <c r="DI1074" s="289">
        <v>0</v>
      </c>
      <c r="DJ1074" s="163">
        <v>9</v>
      </c>
      <c r="DK1074" s="163">
        <v>0</v>
      </c>
      <c r="DL1074" s="163">
        <v>0</v>
      </c>
      <c r="DM1074" s="163">
        <v>1</v>
      </c>
      <c r="DN1074" s="163">
        <v>0</v>
      </c>
      <c r="DO1074" s="163">
        <v>0</v>
      </c>
      <c r="DP1074" s="165">
        <v>9</v>
      </c>
      <c r="DQ1074" s="165"/>
      <c r="DR1074" s="165">
        <v>9</v>
      </c>
      <c r="DS1074" s="163">
        <v>42</v>
      </c>
      <c r="DT1074" s="163">
        <v>7</v>
      </c>
      <c r="DU1074" s="163">
        <v>5</v>
      </c>
      <c r="DV1074" s="163">
        <v>5</v>
      </c>
      <c r="DW1074" s="163">
        <v>0</v>
      </c>
      <c r="DX1074" s="163">
        <v>8</v>
      </c>
      <c r="DY1074" s="163">
        <v>0</v>
      </c>
      <c r="DZ1074" s="163">
        <v>1</v>
      </c>
      <c r="EA1074" s="163">
        <v>0</v>
      </c>
      <c r="EB1074" s="163">
        <v>0</v>
      </c>
      <c r="EC1074" s="163">
        <v>10</v>
      </c>
      <c r="ED1074" s="165">
        <v>10.000003178915399</v>
      </c>
      <c r="EE1074" s="165">
        <v>8.0000025431323092</v>
      </c>
      <c r="EF1074" s="165">
        <v>0</v>
      </c>
      <c r="EG1074" s="165">
        <v>7.0000022252407703</v>
      </c>
      <c r="EH1074" s="166">
        <v>1.6666671964858899</v>
      </c>
      <c r="EI1074" s="165">
        <v>133.139274376918</v>
      </c>
      <c r="EJ1074" s="164">
        <v>0.21212121212121199</v>
      </c>
      <c r="EK1074" s="164">
        <v>0.30434782608695599</v>
      </c>
      <c r="EL1074" s="283">
        <v>0.30434782599999999</v>
      </c>
      <c r="EM1074" s="283">
        <v>0.21739130400000001</v>
      </c>
      <c r="EN1074" s="283">
        <v>0.47826086899999998</v>
      </c>
      <c r="EO1074" s="283">
        <v>0.13043478</v>
      </c>
      <c r="EP1074" s="283">
        <v>0.52173913000000005</v>
      </c>
      <c r="EQ1074" s="283">
        <v>8.4656079999999995E-2</v>
      </c>
      <c r="ER1074" s="165">
        <v>-0.17405787151542801</v>
      </c>
      <c r="ES1074" s="166">
        <v>5.0000015894576997</v>
      </c>
      <c r="ET1074" s="166">
        <v>5.24</v>
      </c>
      <c r="EU1074" s="166">
        <v>3.9444666579918399</v>
      </c>
      <c r="EV1074" s="166">
        <v>5.7925957828332502</v>
      </c>
      <c r="EW1074" s="166">
        <v>5.3038893432574801</v>
      </c>
      <c r="EX1074" s="289">
        <v>3.78458462655544E-2</v>
      </c>
    </row>
    <row r="1075" spans="1:155" ht="13" customHeight="1">
      <c r="A1075" s="160" t="s">
        <v>19</v>
      </c>
      <c r="B1075" s="160">
        <v>11322</v>
      </c>
      <c r="C1075" s="160">
        <v>21537</v>
      </c>
      <c r="D1075" s="160">
        <v>663738</v>
      </c>
      <c r="E1075" s="160" t="s">
        <v>2170</v>
      </c>
      <c r="G1075" s="175"/>
      <c r="H1075" s="162" t="s">
        <v>2476</v>
      </c>
      <c r="I1075" s="162" t="s">
        <v>197</v>
      </c>
      <c r="J1075" s="161">
        <v>27</v>
      </c>
      <c r="K1075" s="161">
        <v>1</v>
      </c>
      <c r="M1075" s="184" t="s">
        <v>46</v>
      </c>
      <c r="Z1075" s="163"/>
      <c r="AS1075" s="283"/>
      <c r="AT1075" s="283"/>
      <c r="AU1075" s="283"/>
      <c r="AV1075" s="283"/>
      <c r="AW1075" s="283"/>
      <c r="AX1075" s="283"/>
      <c r="AY1075" s="363"/>
      <c r="AZ1075" s="283"/>
      <c r="BA1075" s="283"/>
      <c r="BB1075" s="283"/>
      <c r="BC1075" s="283"/>
      <c r="BD1075" s="164"/>
      <c r="BE1075" s="164"/>
      <c r="BF1075" s="164"/>
      <c r="BG1075" s="164"/>
      <c r="BH1075" s="164"/>
      <c r="BI1075" s="164"/>
      <c r="BJ1075" s="165"/>
      <c r="BK1075" s="164"/>
      <c r="BL1075" s="165"/>
      <c r="BM1075" s="165"/>
      <c r="BN1075" s="165"/>
      <c r="BO1075" s="165"/>
      <c r="BP1075" s="165"/>
      <c r="BQ1075" s="165"/>
      <c r="BR1075" s="165"/>
      <c r="BS1075" s="289"/>
      <c r="BT1075" s="297">
        <v>16</v>
      </c>
      <c r="BU1075" s="284">
        <v>43.1</v>
      </c>
      <c r="BV1075" s="298">
        <v>1</v>
      </c>
      <c r="BW1075" s="297"/>
      <c r="BX1075" s="297"/>
      <c r="BY1075" s="297"/>
      <c r="BZ1075" s="297"/>
      <c r="CA1075" s="284"/>
      <c r="CB1075" s="298"/>
      <c r="CC1075" s="297"/>
      <c r="CD1075" s="284"/>
      <c r="CE1075" s="352"/>
      <c r="CF1075" s="298"/>
      <c r="CG1075" s="297"/>
      <c r="CH1075" s="284"/>
      <c r="CI1075" s="352"/>
      <c r="CJ1075" s="298"/>
      <c r="CK1075" s="297"/>
      <c r="CL1075" s="284"/>
      <c r="CM1075" s="352"/>
      <c r="CN1075" s="298"/>
      <c r="CO1075" s="297"/>
      <c r="CP1075" s="284"/>
      <c r="CQ1075" s="352"/>
      <c r="CR1075" s="298"/>
      <c r="CS1075" s="297"/>
      <c r="CT1075" s="284"/>
      <c r="CU1075" s="352"/>
      <c r="CV1075" s="352"/>
      <c r="CW1075" s="298"/>
      <c r="CX1075" s="297"/>
      <c r="CY1075" s="284"/>
      <c r="CZ1075" s="352"/>
      <c r="DA1075" s="352"/>
      <c r="DB1075" s="298"/>
      <c r="DC1075" s="297"/>
      <c r="DD1075" s="284"/>
      <c r="DE1075" s="352"/>
      <c r="DF1075" s="352"/>
      <c r="DG1075" s="298"/>
      <c r="DH1075" s="297">
        <v>1</v>
      </c>
      <c r="DI1075" s="289">
        <v>0</v>
      </c>
      <c r="DJ1075" s="163">
        <v>16</v>
      </c>
      <c r="DK1075" s="163">
        <v>3</v>
      </c>
      <c r="DL1075" s="163">
        <v>0</v>
      </c>
      <c r="DM1075" s="163">
        <v>2</v>
      </c>
      <c r="DN1075" s="163">
        <v>0</v>
      </c>
      <c r="DO1075" s="163">
        <v>1</v>
      </c>
      <c r="DP1075" s="165">
        <v>43.1</v>
      </c>
      <c r="DQ1075" s="165">
        <v>14</v>
      </c>
      <c r="DR1075" s="165">
        <v>29.100000381469702</v>
      </c>
      <c r="DS1075" s="163">
        <v>174</v>
      </c>
      <c r="DT1075" s="163">
        <v>29</v>
      </c>
      <c r="DU1075" s="163">
        <v>17</v>
      </c>
      <c r="DV1075" s="163">
        <v>16</v>
      </c>
      <c r="DW1075" s="163">
        <v>6</v>
      </c>
      <c r="DX1075" s="163">
        <v>14</v>
      </c>
      <c r="DY1075" s="163">
        <v>0</v>
      </c>
      <c r="DZ1075" s="163">
        <v>4</v>
      </c>
      <c r="EA1075" s="163">
        <v>0</v>
      </c>
      <c r="EB1075" s="163">
        <v>0</v>
      </c>
      <c r="EC1075" s="163">
        <v>39</v>
      </c>
      <c r="ED1075" s="165">
        <v>8.1000005942124993</v>
      </c>
      <c r="EE1075" s="165">
        <v>2.9076925209993498</v>
      </c>
      <c r="EF1075" s="165">
        <v>1.2461539375711499</v>
      </c>
      <c r="EG1075" s="165">
        <v>6.0230773649272402</v>
      </c>
      <c r="EH1075" s="166">
        <v>0.99230776510295604</v>
      </c>
      <c r="EI1075" s="165">
        <v>79.269056283671304</v>
      </c>
      <c r="EJ1075" s="164">
        <v>0.18589743589743499</v>
      </c>
      <c r="EK1075" s="164">
        <v>0.20720720720720701</v>
      </c>
      <c r="EL1075" s="283">
        <v>0.46153846100000001</v>
      </c>
      <c r="EM1075" s="283">
        <v>0.11965811899999999</v>
      </c>
      <c r="EN1075" s="283">
        <v>0.41880341799999998</v>
      </c>
      <c r="EO1075" s="283">
        <v>9.4017089999999998E-2</v>
      </c>
      <c r="EP1075" s="283">
        <v>0.47863248000000003</v>
      </c>
      <c r="EQ1075" s="283">
        <v>0.12678287999999999</v>
      </c>
      <c r="ER1075" s="165">
        <v>-4.84532574738928E-2</v>
      </c>
      <c r="ES1075" s="166">
        <v>3.3230771668564101</v>
      </c>
      <c r="ET1075" s="166">
        <v>3.83</v>
      </c>
      <c r="EU1075" s="166">
        <v>4.41284257053624</v>
      </c>
      <c r="EV1075" s="166">
        <v>4.3226845603536397</v>
      </c>
      <c r="EW1075" s="166">
        <v>3.89507375067637</v>
      </c>
      <c r="EX1075" s="289">
        <v>3.5814285278320299E-2</v>
      </c>
      <c r="EY1075" s="292"/>
    </row>
    <row r="1076" spans="1:155" ht="13" customHeight="1">
      <c r="A1076" s="160" t="s">
        <v>19</v>
      </c>
      <c r="C1076" s="160">
        <v>27787</v>
      </c>
      <c r="D1076" s="160">
        <v>694361</v>
      </c>
      <c r="E1076" s="160" t="s">
        <v>3331</v>
      </c>
      <c r="G1076" s="175"/>
      <c r="H1076" s="162" t="s">
        <v>4162</v>
      </c>
      <c r="I1076" s="162" t="s">
        <v>108</v>
      </c>
      <c r="J1076" s="160">
        <v>24</v>
      </c>
      <c r="K1076" s="161">
        <v>1</v>
      </c>
      <c r="Z1076" s="163"/>
      <c r="AS1076" s="283"/>
      <c r="AT1076" s="283"/>
      <c r="AU1076" s="283"/>
      <c r="AV1076" s="283"/>
      <c r="AW1076" s="283"/>
      <c r="AX1076" s="283"/>
      <c r="AY1076" s="363"/>
      <c r="AZ1076" s="283"/>
      <c r="BA1076" s="283"/>
      <c r="BB1076" s="283"/>
      <c r="BC1076" s="283"/>
      <c r="BD1076" s="164"/>
      <c r="BE1076" s="164"/>
      <c r="BF1076" s="164"/>
      <c r="BG1076" s="164"/>
      <c r="BH1076" s="164"/>
      <c r="BI1076" s="164"/>
      <c r="BJ1076" s="165"/>
      <c r="BK1076" s="164"/>
      <c r="BL1076" s="165"/>
      <c r="BM1076" s="165"/>
      <c r="BN1076" s="165"/>
      <c r="BO1076" s="165"/>
      <c r="BP1076" s="165"/>
      <c r="BQ1076" s="165"/>
      <c r="BR1076" s="165"/>
      <c r="BS1076" s="289"/>
      <c r="BT1076" s="297">
        <v>8</v>
      </c>
      <c r="BU1076" s="284">
        <v>7.1</v>
      </c>
      <c r="BV1076" s="298">
        <v>0</v>
      </c>
      <c r="BW1076" s="297"/>
      <c r="BX1076" s="297"/>
      <c r="BY1076" s="297"/>
      <c r="BZ1076" s="297"/>
      <c r="CA1076" s="284"/>
      <c r="CB1076" s="298"/>
      <c r="CC1076" s="297"/>
      <c r="CD1076" s="284"/>
      <c r="CE1076" s="352"/>
      <c r="CF1076" s="298"/>
      <c r="CG1076" s="297"/>
      <c r="CH1076" s="284"/>
      <c r="CI1076" s="352"/>
      <c r="CJ1076" s="298"/>
      <c r="CK1076" s="297"/>
      <c r="CL1076" s="284"/>
      <c r="CM1076" s="352"/>
      <c r="CN1076" s="298"/>
      <c r="CO1076" s="297"/>
      <c r="CP1076" s="284"/>
      <c r="CQ1076" s="352"/>
      <c r="CR1076" s="298"/>
      <c r="CS1076" s="297"/>
      <c r="CT1076" s="284"/>
      <c r="CU1076" s="352"/>
      <c r="CV1076" s="352"/>
      <c r="CW1076" s="298"/>
      <c r="CX1076" s="297"/>
      <c r="CY1076" s="284"/>
      <c r="CZ1076" s="352"/>
      <c r="DA1076" s="352"/>
      <c r="DB1076" s="298"/>
      <c r="DC1076" s="297"/>
      <c r="DD1076" s="284"/>
      <c r="DE1076" s="352"/>
      <c r="DF1076" s="352"/>
      <c r="DG1076" s="298"/>
      <c r="DH1076" s="183">
        <v>0</v>
      </c>
      <c r="DI1076" s="289">
        <v>0</v>
      </c>
      <c r="DJ1076" s="163">
        <v>8</v>
      </c>
      <c r="DK1076" s="163">
        <v>0</v>
      </c>
      <c r="DL1076" s="163">
        <v>0</v>
      </c>
      <c r="DM1076" s="163">
        <v>1</v>
      </c>
      <c r="DN1076" s="163">
        <v>0</v>
      </c>
      <c r="DO1076" s="163">
        <v>0</v>
      </c>
      <c r="DP1076" s="165">
        <v>7.1</v>
      </c>
      <c r="DQ1076" s="165"/>
      <c r="DR1076" s="165">
        <v>6.3999998569488499</v>
      </c>
      <c r="DS1076" s="163">
        <v>38</v>
      </c>
      <c r="DT1076" s="163">
        <v>12</v>
      </c>
      <c r="DU1076" s="163">
        <v>9</v>
      </c>
      <c r="DV1076" s="163">
        <v>9</v>
      </c>
      <c r="DW1076" s="163">
        <v>0</v>
      </c>
      <c r="DX1076" s="163">
        <v>6</v>
      </c>
      <c r="DY1076" s="163">
        <v>0</v>
      </c>
      <c r="DZ1076" s="163">
        <v>0</v>
      </c>
      <c r="EA1076" s="163">
        <v>1</v>
      </c>
      <c r="EB1076" s="163">
        <v>0</v>
      </c>
      <c r="EC1076" s="163">
        <v>7</v>
      </c>
      <c r="ED1076" s="165">
        <v>8.5909105805328601</v>
      </c>
      <c r="EE1076" s="165">
        <v>7.3636376404567399</v>
      </c>
      <c r="EF1076" s="165">
        <v>0</v>
      </c>
      <c r="EG1076" s="165">
        <v>14.7272752809134</v>
      </c>
      <c r="EH1076" s="166">
        <v>2.45454588015224</v>
      </c>
      <c r="EI1076" s="165">
        <v>196.07781211351701</v>
      </c>
      <c r="EJ1076" s="164">
        <v>0.375</v>
      </c>
      <c r="EK1076" s="164">
        <v>0.48</v>
      </c>
      <c r="EL1076" s="283">
        <v>0.375</v>
      </c>
      <c r="EM1076" s="283">
        <v>0.25</v>
      </c>
      <c r="EN1076" s="283">
        <v>0.375</v>
      </c>
      <c r="EO1076" s="283">
        <v>0.08</v>
      </c>
      <c r="EP1076" s="283">
        <v>0.4</v>
      </c>
      <c r="EQ1076" s="283">
        <v>7.5342469999999995E-2</v>
      </c>
      <c r="ER1076" s="165">
        <v>-0.107403752450952</v>
      </c>
      <c r="ES1076" s="166">
        <v>11.0454564606851</v>
      </c>
      <c r="ET1076" s="166">
        <v>7.96</v>
      </c>
      <c r="EU1076" s="166">
        <v>3.7121432729989201</v>
      </c>
      <c r="EV1076" s="166">
        <v>5.5679090268994003</v>
      </c>
      <c r="EW1076" s="166">
        <v>5.3648605378346499</v>
      </c>
      <c r="EX1076" s="289">
        <v>3.2076910138130098E-2</v>
      </c>
    </row>
    <row r="1077" spans="1:155" ht="13" customHeight="1">
      <c r="A1077" s="160" t="s">
        <v>19</v>
      </c>
      <c r="C1077" s="160">
        <v>17117</v>
      </c>
      <c r="D1077" s="160">
        <v>656354</v>
      </c>
      <c r="E1077" s="160" t="s">
        <v>2172</v>
      </c>
      <c r="G1077" s="175"/>
      <c r="H1077" s="168" t="s">
        <v>262</v>
      </c>
      <c r="I1077" s="169" t="s">
        <v>595</v>
      </c>
      <c r="J1077" s="170">
        <v>31</v>
      </c>
      <c r="K1077" s="161">
        <v>1</v>
      </c>
      <c r="M1077" s="184" t="s">
        <v>46</v>
      </c>
      <c r="Z1077" s="163"/>
      <c r="AS1077" s="283"/>
      <c r="AT1077" s="283"/>
      <c r="AU1077" s="283"/>
      <c r="AV1077" s="283"/>
      <c r="AW1077" s="283"/>
      <c r="AX1077" s="283"/>
      <c r="AY1077" s="363"/>
      <c r="AZ1077" s="283"/>
      <c r="BA1077" s="283"/>
      <c r="BB1077" s="283"/>
      <c r="BC1077" s="283"/>
      <c r="BD1077" s="164"/>
      <c r="BE1077" s="164"/>
      <c r="BF1077" s="164"/>
      <c r="BG1077" s="164"/>
      <c r="BH1077" s="164"/>
      <c r="BI1077" s="164"/>
      <c r="BJ1077" s="165"/>
      <c r="BK1077" s="164"/>
      <c r="BL1077" s="165"/>
      <c r="BM1077" s="165"/>
      <c r="BN1077" s="165"/>
      <c r="BO1077" s="165"/>
      <c r="BP1077" s="165"/>
      <c r="BQ1077" s="165"/>
      <c r="BR1077" s="165"/>
      <c r="BS1077" s="289"/>
      <c r="BT1077" s="297">
        <v>7</v>
      </c>
      <c r="BU1077" s="284">
        <v>7</v>
      </c>
      <c r="BV1077" s="298">
        <v>-1</v>
      </c>
      <c r="BW1077" s="297"/>
      <c r="BX1077" s="297"/>
      <c r="BY1077" s="297"/>
      <c r="BZ1077" s="297"/>
      <c r="CA1077" s="284"/>
      <c r="CB1077" s="298"/>
      <c r="CC1077" s="297"/>
      <c r="CD1077" s="284"/>
      <c r="CE1077" s="352"/>
      <c r="CF1077" s="298"/>
      <c r="CG1077" s="297"/>
      <c r="CH1077" s="284"/>
      <c r="CI1077" s="352"/>
      <c r="CJ1077" s="298"/>
      <c r="CK1077" s="297"/>
      <c r="CL1077" s="284"/>
      <c r="CM1077" s="352"/>
      <c r="CN1077" s="298"/>
      <c r="CO1077" s="297"/>
      <c r="CP1077" s="284"/>
      <c r="CQ1077" s="352"/>
      <c r="CR1077" s="298"/>
      <c r="CS1077" s="297"/>
      <c r="CT1077" s="284"/>
      <c r="CU1077" s="352"/>
      <c r="CV1077" s="352"/>
      <c r="CW1077" s="298"/>
      <c r="CX1077" s="297"/>
      <c r="CY1077" s="284"/>
      <c r="CZ1077" s="352"/>
      <c r="DA1077" s="352"/>
      <c r="DB1077" s="298"/>
      <c r="DC1077" s="297"/>
      <c r="DD1077" s="284"/>
      <c r="DE1077" s="352"/>
      <c r="DF1077" s="352"/>
      <c r="DG1077" s="298"/>
      <c r="DH1077" s="297">
        <v>-1</v>
      </c>
      <c r="DI1077" s="289">
        <v>0</v>
      </c>
      <c r="DJ1077" s="163">
        <v>7</v>
      </c>
      <c r="DK1077" s="163">
        <v>0</v>
      </c>
      <c r="DL1077" s="163">
        <v>0</v>
      </c>
      <c r="DM1077" s="163">
        <v>0</v>
      </c>
      <c r="DN1077" s="163">
        <v>0</v>
      </c>
      <c r="DO1077" s="163">
        <v>0</v>
      </c>
      <c r="DP1077" s="165">
        <v>7</v>
      </c>
      <c r="DQ1077" s="165"/>
      <c r="DR1077" s="165">
        <v>7</v>
      </c>
      <c r="DS1077" s="163">
        <v>33</v>
      </c>
      <c r="DT1077" s="163">
        <v>6</v>
      </c>
      <c r="DU1077" s="163">
        <v>8</v>
      </c>
      <c r="DV1077" s="163">
        <v>7</v>
      </c>
      <c r="DW1077" s="163">
        <v>0</v>
      </c>
      <c r="DX1077" s="163">
        <v>5</v>
      </c>
      <c r="DY1077" s="163">
        <v>0</v>
      </c>
      <c r="DZ1077" s="163">
        <v>2</v>
      </c>
      <c r="EA1077" s="163">
        <v>0</v>
      </c>
      <c r="EB1077" s="163">
        <v>0</v>
      </c>
      <c r="EC1077" s="163">
        <v>6</v>
      </c>
      <c r="ED1077" s="165">
        <v>7.7142867652738696</v>
      </c>
      <c r="EE1077" s="165">
        <v>6.4285723043948897</v>
      </c>
      <c r="EF1077" s="165">
        <v>0</v>
      </c>
      <c r="EG1077" s="165">
        <v>7.7142867652738696</v>
      </c>
      <c r="EH1077" s="166">
        <v>1.5714287855187501</v>
      </c>
      <c r="EI1077" s="165">
        <v>122.01677029774901</v>
      </c>
      <c r="EJ1077" s="164">
        <v>0.23076923076923</v>
      </c>
      <c r="EK1077" s="164">
        <v>0.3</v>
      </c>
      <c r="EL1077" s="283">
        <v>0.47368420999999999</v>
      </c>
      <c r="EM1077" s="283">
        <v>0.21052631499999999</v>
      </c>
      <c r="EN1077" s="283">
        <v>0.31578947299999999</v>
      </c>
      <c r="EO1077" s="283">
        <v>0</v>
      </c>
      <c r="EP1077" s="283">
        <v>0.35</v>
      </c>
      <c r="EQ1077" s="283">
        <v>6.3380279999999997E-2</v>
      </c>
      <c r="ER1077" s="165">
        <v>-0.35513378436473197</v>
      </c>
      <c r="ES1077" s="166">
        <v>9.0000012261528592</v>
      </c>
      <c r="ET1077" s="166">
        <v>3.78</v>
      </c>
      <c r="EU1077" s="166">
        <v>4.45240309384406</v>
      </c>
      <c r="EV1077" s="166">
        <v>5.7484934134898502</v>
      </c>
      <c r="EW1077" s="166">
        <v>5.19338033022236</v>
      </c>
      <c r="EX1077" s="289">
        <v>2.91899628937244E-2</v>
      </c>
    </row>
    <row r="1078" spans="1:155" ht="13" customHeight="1">
      <c r="A1078" s="160" t="s">
        <v>19</v>
      </c>
      <c r="C1078" s="160">
        <v>15552</v>
      </c>
      <c r="D1078" s="160">
        <v>643338</v>
      </c>
      <c r="E1078" s="160" t="s">
        <v>470</v>
      </c>
      <c r="G1078" s="175"/>
      <c r="H1078" s="168" t="s">
        <v>114</v>
      </c>
      <c r="I1078" s="169" t="s">
        <v>559</v>
      </c>
      <c r="J1078" s="170">
        <v>33</v>
      </c>
      <c r="K1078" s="161">
        <v>1</v>
      </c>
      <c r="M1078" s="184" t="s">
        <v>837</v>
      </c>
      <c r="Z1078" s="163"/>
      <c r="AS1078" s="283"/>
      <c r="AT1078" s="283"/>
      <c r="AU1078" s="283"/>
      <c r="AV1078" s="283"/>
      <c r="AW1078" s="283"/>
      <c r="AX1078" s="283"/>
      <c r="AY1078" s="363"/>
      <c r="AZ1078" s="283"/>
      <c r="BA1078" s="283"/>
      <c r="BB1078" s="283"/>
      <c r="BC1078" s="283"/>
      <c r="BD1078" s="164"/>
      <c r="BE1078" s="164"/>
      <c r="BF1078" s="164"/>
      <c r="BG1078" s="164"/>
      <c r="BH1078" s="164"/>
      <c r="BI1078" s="164"/>
      <c r="BJ1078" s="165"/>
      <c r="BK1078" s="164"/>
      <c r="BL1078" s="165"/>
      <c r="BM1078" s="165"/>
      <c r="BN1078" s="165"/>
      <c r="BO1078" s="165"/>
      <c r="BP1078" s="165"/>
      <c r="BQ1078" s="165"/>
      <c r="BR1078" s="165"/>
      <c r="BS1078" s="289"/>
      <c r="BT1078" s="297">
        <v>53</v>
      </c>
      <c r="BU1078" s="284">
        <v>53.1</v>
      </c>
      <c r="BV1078" s="298">
        <v>0</v>
      </c>
      <c r="BW1078" s="297"/>
      <c r="BX1078" s="297"/>
      <c r="BY1078" s="297"/>
      <c r="BZ1078" s="297"/>
      <c r="CA1078" s="284"/>
      <c r="CB1078" s="298"/>
      <c r="CC1078" s="297"/>
      <c r="CD1078" s="284"/>
      <c r="CE1078" s="352"/>
      <c r="CF1078" s="298"/>
      <c r="CG1078" s="297"/>
      <c r="CH1078" s="284"/>
      <c r="CI1078" s="352"/>
      <c r="CJ1078" s="298"/>
      <c r="CK1078" s="297"/>
      <c r="CL1078" s="284"/>
      <c r="CM1078" s="352"/>
      <c r="CN1078" s="298"/>
      <c r="CO1078" s="297"/>
      <c r="CP1078" s="284"/>
      <c r="CQ1078" s="352"/>
      <c r="CR1078" s="298"/>
      <c r="CS1078" s="297"/>
      <c r="CT1078" s="284"/>
      <c r="CU1078" s="352"/>
      <c r="CV1078" s="352"/>
      <c r="CW1078" s="298"/>
      <c r="CX1078" s="297"/>
      <c r="CY1078" s="284"/>
      <c r="CZ1078" s="352"/>
      <c r="DA1078" s="352"/>
      <c r="DB1078" s="298"/>
      <c r="DC1078" s="297"/>
      <c r="DD1078" s="284"/>
      <c r="DE1078" s="352"/>
      <c r="DF1078" s="352"/>
      <c r="DG1078" s="298"/>
      <c r="DH1078" s="297">
        <v>0</v>
      </c>
      <c r="DI1078" s="289">
        <v>0</v>
      </c>
      <c r="DJ1078" s="163">
        <v>53</v>
      </c>
      <c r="DK1078" s="163">
        <v>0</v>
      </c>
      <c r="DL1078" s="163">
        <v>0</v>
      </c>
      <c r="DM1078" s="163">
        <v>4</v>
      </c>
      <c r="DN1078" s="163">
        <v>6</v>
      </c>
      <c r="DO1078" s="163">
        <v>17</v>
      </c>
      <c r="DP1078" s="165">
        <v>53.1</v>
      </c>
      <c r="DQ1078" s="165"/>
      <c r="DR1078" s="165">
        <v>53.099998474121001</v>
      </c>
      <c r="DS1078" s="163">
        <v>210</v>
      </c>
      <c r="DT1078" s="163">
        <v>41</v>
      </c>
      <c r="DU1078" s="163">
        <v>20</v>
      </c>
      <c r="DV1078" s="163">
        <v>19</v>
      </c>
      <c r="DW1078" s="163">
        <v>8</v>
      </c>
      <c r="DX1078" s="163">
        <v>14</v>
      </c>
      <c r="DY1078" s="163">
        <v>3</v>
      </c>
      <c r="DZ1078" s="163">
        <v>2</v>
      </c>
      <c r="EA1078" s="163">
        <v>1</v>
      </c>
      <c r="EB1078" s="163">
        <v>0</v>
      </c>
      <c r="EC1078" s="163">
        <v>46</v>
      </c>
      <c r="ED1078" s="165">
        <v>7.7625007402897497</v>
      </c>
      <c r="EE1078" s="165">
        <v>2.36250022530557</v>
      </c>
      <c r="EF1078" s="165">
        <v>1.3500001287460399</v>
      </c>
      <c r="EG1078" s="165">
        <v>6.9187506598234796</v>
      </c>
      <c r="EH1078" s="166">
        <v>1.03125009834767</v>
      </c>
      <c r="EI1078" s="165">
        <v>82.379907689205396</v>
      </c>
      <c r="EJ1078" s="164">
        <v>0.21134020618556701</v>
      </c>
      <c r="EK1078" s="164">
        <v>0.23571428571428499</v>
      </c>
      <c r="EL1078" s="283">
        <v>0.37162162100000001</v>
      </c>
      <c r="EM1078" s="283">
        <v>0.12837837799999999</v>
      </c>
      <c r="EN1078" s="283">
        <v>0.5</v>
      </c>
      <c r="EO1078" s="283">
        <v>8.783784E-2</v>
      </c>
      <c r="EP1078" s="283">
        <v>0.45945945999999999</v>
      </c>
      <c r="EQ1078" s="283">
        <v>0.10952381</v>
      </c>
      <c r="ER1078" s="165">
        <v>-0.80436944642104402</v>
      </c>
      <c r="ES1078" s="166">
        <v>3.2062503057718499</v>
      </c>
      <c r="ET1078" s="166">
        <v>3.8</v>
      </c>
      <c r="EU1078" s="166">
        <v>4.2916887402534503</v>
      </c>
      <c r="EV1078" s="166">
        <v>4.4397346734627199</v>
      </c>
      <c r="EW1078" s="166">
        <v>3.8231305674736999</v>
      </c>
      <c r="EX1078" s="289">
        <v>2.7373354882001801E-2</v>
      </c>
    </row>
    <row r="1079" spans="1:155" ht="13" customHeight="1">
      <c r="A1079" s="160" t="s">
        <v>19</v>
      </c>
      <c r="C1079" s="160">
        <v>25667</v>
      </c>
      <c r="D1079" s="160">
        <v>687014</v>
      </c>
      <c r="E1079" s="160" t="s">
        <v>2177</v>
      </c>
      <c r="G1079" s="175"/>
      <c r="H1079" s="162" t="s">
        <v>75</v>
      </c>
      <c r="I1079" s="162" t="s">
        <v>220</v>
      </c>
      <c r="J1079" s="160">
        <v>26</v>
      </c>
      <c r="K1079" s="161">
        <v>1</v>
      </c>
      <c r="Z1079" s="163"/>
      <c r="AS1079" s="283"/>
      <c r="AT1079" s="283"/>
      <c r="AU1079" s="283"/>
      <c r="AV1079" s="283"/>
      <c r="AW1079" s="283"/>
      <c r="AX1079" s="283"/>
      <c r="AY1079" s="363"/>
      <c r="AZ1079" s="283"/>
      <c r="BA1079" s="283"/>
      <c r="BB1079" s="283"/>
      <c r="BC1079" s="283"/>
      <c r="BD1079" s="164"/>
      <c r="BE1079" s="164"/>
      <c r="BF1079" s="164"/>
      <c r="BG1079" s="164"/>
      <c r="BH1079" s="164"/>
      <c r="BI1079" s="164"/>
      <c r="BJ1079" s="165"/>
      <c r="BK1079" s="164"/>
      <c r="BL1079" s="165"/>
      <c r="BM1079" s="165"/>
      <c r="BN1079" s="165"/>
      <c r="BO1079" s="165"/>
      <c r="BP1079" s="165"/>
      <c r="BQ1079" s="165"/>
      <c r="BR1079" s="165"/>
      <c r="BS1079" s="289"/>
      <c r="BT1079" s="297">
        <v>8</v>
      </c>
      <c r="BU1079" s="284">
        <v>11.2</v>
      </c>
      <c r="BV1079" s="298">
        <v>0</v>
      </c>
      <c r="BW1079" s="297"/>
      <c r="BX1079" s="297"/>
      <c r="BY1079" s="297"/>
      <c r="BZ1079" s="297"/>
      <c r="CA1079" s="284"/>
      <c r="CB1079" s="298"/>
      <c r="CC1079" s="297"/>
      <c r="CD1079" s="284"/>
      <c r="CE1079" s="352"/>
      <c r="CF1079" s="298"/>
      <c r="CG1079" s="297"/>
      <c r="CH1079" s="284"/>
      <c r="CI1079" s="352"/>
      <c r="CJ1079" s="298"/>
      <c r="CK1079" s="297"/>
      <c r="CL1079" s="284"/>
      <c r="CM1079" s="352"/>
      <c r="CN1079" s="298"/>
      <c r="CO1079" s="297"/>
      <c r="CP1079" s="284"/>
      <c r="CQ1079" s="352"/>
      <c r="CR1079" s="298"/>
      <c r="CS1079" s="297"/>
      <c r="CT1079" s="284"/>
      <c r="CU1079" s="352"/>
      <c r="CV1079" s="352"/>
      <c r="CW1079" s="298"/>
      <c r="CX1079" s="297"/>
      <c r="CY1079" s="284"/>
      <c r="CZ1079" s="352"/>
      <c r="DA1079" s="352"/>
      <c r="DB1079" s="298"/>
      <c r="DC1079" s="297"/>
      <c r="DD1079" s="284"/>
      <c r="DE1079" s="352"/>
      <c r="DF1079" s="352"/>
      <c r="DG1079" s="298"/>
      <c r="DH1079" s="183">
        <v>0</v>
      </c>
      <c r="DI1079" s="289">
        <v>0</v>
      </c>
      <c r="DJ1079" s="163">
        <v>8</v>
      </c>
      <c r="DK1079" s="163">
        <v>0</v>
      </c>
      <c r="DL1079" s="163">
        <v>0</v>
      </c>
      <c r="DM1079" s="163">
        <v>1</v>
      </c>
      <c r="DN1079" s="163">
        <v>0</v>
      </c>
      <c r="DO1079" s="163">
        <v>0</v>
      </c>
      <c r="DP1079" s="165">
        <v>11.2</v>
      </c>
      <c r="DQ1079" s="165"/>
      <c r="DR1079" s="165">
        <v>11.199999809265099</v>
      </c>
      <c r="DS1079" s="163">
        <v>55</v>
      </c>
      <c r="DT1079" s="163">
        <v>17</v>
      </c>
      <c r="DU1079" s="163">
        <v>12</v>
      </c>
      <c r="DV1079" s="163">
        <v>11</v>
      </c>
      <c r="DW1079" s="163">
        <v>2</v>
      </c>
      <c r="DX1079" s="163">
        <v>3</v>
      </c>
      <c r="DY1079" s="163">
        <v>0</v>
      </c>
      <c r="DZ1079" s="163">
        <v>0</v>
      </c>
      <c r="EA1079" s="163">
        <v>0</v>
      </c>
      <c r="EB1079" s="163">
        <v>0</v>
      </c>
      <c r="EC1079" s="163">
        <v>14</v>
      </c>
      <c r="ED1079" s="165">
        <v>10.800000588553299</v>
      </c>
      <c r="EE1079" s="165">
        <v>2.3142858404042799</v>
      </c>
      <c r="EF1079" s="165">
        <v>1.54285722693618</v>
      </c>
      <c r="EG1079" s="165">
        <v>13.1142864289576</v>
      </c>
      <c r="EH1079" s="166">
        <v>1.7142858077068699</v>
      </c>
      <c r="EI1079" s="165">
        <v>133.109193080366</v>
      </c>
      <c r="EJ1079" s="164">
        <v>0.32692307692307598</v>
      </c>
      <c r="EK1079" s="164">
        <v>0.41666666666666602</v>
      </c>
      <c r="EL1079" s="283">
        <v>0.243243243</v>
      </c>
      <c r="EM1079" s="283">
        <v>0.324324324</v>
      </c>
      <c r="EN1079" s="283">
        <v>0.43243243199999998</v>
      </c>
      <c r="EO1079" s="283">
        <v>0.13157895</v>
      </c>
      <c r="EP1079" s="283">
        <v>0.65789474000000003</v>
      </c>
      <c r="EQ1079" s="283">
        <v>0.10666667000000001</v>
      </c>
      <c r="ER1079" s="165">
        <v>-0.44190129762688102</v>
      </c>
      <c r="ES1079" s="166">
        <v>8.4857147481490394</v>
      </c>
      <c r="ET1079" s="166">
        <v>7.35</v>
      </c>
      <c r="EU1079" s="166">
        <v>3.7666886656624898</v>
      </c>
      <c r="EV1079" s="166">
        <v>3.6118614575616399</v>
      </c>
      <c r="EW1079" s="166">
        <v>3.34198065803439</v>
      </c>
      <c r="EX1079" s="289">
        <v>2.57209930568933E-2</v>
      </c>
    </row>
    <row r="1080" spans="1:155" ht="13" customHeight="1">
      <c r="A1080" s="160" t="s">
        <v>19</v>
      </c>
      <c r="C1080" s="160">
        <v>17496</v>
      </c>
      <c r="D1080" s="160">
        <v>650895</v>
      </c>
      <c r="E1080" s="160" t="s">
        <v>567</v>
      </c>
      <c r="G1080" s="175"/>
      <c r="H1080" s="168" t="s">
        <v>588</v>
      </c>
      <c r="I1080" s="169" t="s">
        <v>1094</v>
      </c>
      <c r="J1080" s="170">
        <v>30</v>
      </c>
      <c r="K1080" s="161">
        <v>1</v>
      </c>
      <c r="M1080" s="184" t="s">
        <v>837</v>
      </c>
      <c r="Z1080" s="163"/>
      <c r="AS1080" s="283"/>
      <c r="AT1080" s="283"/>
      <c r="AU1080" s="283"/>
      <c r="AV1080" s="283"/>
      <c r="AW1080" s="283"/>
      <c r="AX1080" s="283"/>
      <c r="AY1080" s="363"/>
      <c r="AZ1080" s="283"/>
      <c r="BA1080" s="283"/>
      <c r="BB1080" s="283"/>
      <c r="BC1080" s="283"/>
      <c r="BD1080" s="164"/>
      <c r="BE1080" s="164"/>
      <c r="BF1080" s="164"/>
      <c r="BG1080" s="164"/>
      <c r="BH1080" s="164"/>
      <c r="BI1080" s="164"/>
      <c r="BJ1080" s="165"/>
      <c r="BK1080" s="164"/>
      <c r="BL1080" s="165"/>
      <c r="BM1080" s="165"/>
      <c r="BN1080" s="165"/>
      <c r="BO1080" s="165"/>
      <c r="BP1080" s="165"/>
      <c r="BQ1080" s="165"/>
      <c r="BR1080" s="165"/>
      <c r="BS1080" s="289"/>
      <c r="BT1080" s="297">
        <v>7</v>
      </c>
      <c r="BU1080" s="284">
        <v>10</v>
      </c>
      <c r="BV1080" s="298">
        <v>0</v>
      </c>
      <c r="BW1080" s="297"/>
      <c r="BX1080" s="297"/>
      <c r="BY1080" s="297"/>
      <c r="BZ1080" s="297"/>
      <c r="CA1080" s="284"/>
      <c r="CB1080" s="298"/>
      <c r="CC1080" s="297"/>
      <c r="CD1080" s="284"/>
      <c r="CE1080" s="352"/>
      <c r="CF1080" s="298"/>
      <c r="CG1080" s="297"/>
      <c r="CH1080" s="284"/>
      <c r="CI1080" s="352"/>
      <c r="CJ1080" s="298"/>
      <c r="CK1080" s="297"/>
      <c r="CL1080" s="284"/>
      <c r="CM1080" s="352"/>
      <c r="CN1080" s="298"/>
      <c r="CO1080" s="297"/>
      <c r="CP1080" s="284"/>
      <c r="CQ1080" s="352"/>
      <c r="CR1080" s="298"/>
      <c r="CS1080" s="297"/>
      <c r="CT1080" s="284"/>
      <c r="CU1080" s="352"/>
      <c r="CV1080" s="352"/>
      <c r="CW1080" s="298"/>
      <c r="CX1080" s="297"/>
      <c r="CY1080" s="284"/>
      <c r="CZ1080" s="352"/>
      <c r="DA1080" s="352"/>
      <c r="DB1080" s="298"/>
      <c r="DC1080" s="297"/>
      <c r="DD1080" s="284"/>
      <c r="DE1080" s="352"/>
      <c r="DF1080" s="352"/>
      <c r="DG1080" s="298"/>
      <c r="DH1080" s="297">
        <v>0</v>
      </c>
      <c r="DI1080" s="289">
        <v>0</v>
      </c>
      <c r="DJ1080" s="163">
        <v>7</v>
      </c>
      <c r="DK1080" s="163">
        <v>0</v>
      </c>
      <c r="DL1080" s="163">
        <v>0</v>
      </c>
      <c r="DM1080" s="163">
        <v>0</v>
      </c>
      <c r="DN1080" s="163">
        <v>0</v>
      </c>
      <c r="DO1080" s="163">
        <v>0</v>
      </c>
      <c r="DP1080" s="165">
        <v>10</v>
      </c>
      <c r="DQ1080" s="165"/>
      <c r="DR1080" s="165">
        <v>10</v>
      </c>
      <c r="DS1080" s="163">
        <v>43</v>
      </c>
      <c r="DT1080" s="163">
        <v>8</v>
      </c>
      <c r="DU1080" s="163">
        <v>3</v>
      </c>
      <c r="DV1080" s="163">
        <v>3</v>
      </c>
      <c r="DW1080" s="163">
        <v>0</v>
      </c>
      <c r="DX1080" s="163">
        <v>8</v>
      </c>
      <c r="DY1080" s="163">
        <v>0</v>
      </c>
      <c r="DZ1080" s="163">
        <v>0</v>
      </c>
      <c r="EA1080" s="163">
        <v>1</v>
      </c>
      <c r="EB1080" s="163">
        <v>0</v>
      </c>
      <c r="EC1080" s="163">
        <v>6</v>
      </c>
      <c r="ED1080" s="165">
        <v>5.4000005149841801</v>
      </c>
      <c r="EE1080" s="165">
        <v>7.2000006866455699</v>
      </c>
      <c r="EF1080" s="165">
        <v>0</v>
      </c>
      <c r="EG1080" s="165">
        <v>7.2000006866455699</v>
      </c>
      <c r="EH1080" s="166">
        <v>1.6000001525879</v>
      </c>
      <c r="EI1080" s="165">
        <v>127.81367496022099</v>
      </c>
      <c r="EJ1080" s="164">
        <v>0.22857142857142801</v>
      </c>
      <c r="EK1080" s="164">
        <v>0.27586206896551702</v>
      </c>
      <c r="EL1080" s="283">
        <v>0.517241379</v>
      </c>
      <c r="EM1080" s="283">
        <v>6.8965517000000004E-2</v>
      </c>
      <c r="EN1080" s="283">
        <v>0.413793103</v>
      </c>
      <c r="EO1080" s="283">
        <v>0</v>
      </c>
      <c r="EP1080" s="283">
        <v>0.37931034000000002</v>
      </c>
      <c r="EQ1080" s="283">
        <v>7.3446330000000004E-2</v>
      </c>
      <c r="ER1080" s="165">
        <v>5.9737046145812399E-2</v>
      </c>
      <c r="ES1080" s="166">
        <v>2.70000025749209</v>
      </c>
      <c r="ET1080" s="166">
        <v>3.72</v>
      </c>
      <c r="EU1080" s="166">
        <v>4.3666887474060099</v>
      </c>
      <c r="EV1080" s="166">
        <v>6.1812151207472299</v>
      </c>
      <c r="EW1080" s="166">
        <v>6.3515411640532404</v>
      </c>
      <c r="EX1080" s="289">
        <v>2.50596050173044E-2</v>
      </c>
    </row>
    <row r="1081" spans="1:155" ht="13" customHeight="1">
      <c r="A1081" s="160" t="s">
        <v>19</v>
      </c>
      <c r="B1081" s="160">
        <v>12367</v>
      </c>
      <c r="C1081" s="160">
        <v>29928</v>
      </c>
      <c r="D1081" s="160">
        <v>689266</v>
      </c>
      <c r="E1081" s="160" t="s">
        <v>555</v>
      </c>
      <c r="G1081" s="175"/>
      <c r="H1081" s="162" t="s">
        <v>3590</v>
      </c>
      <c r="I1081" s="162" t="s">
        <v>409</v>
      </c>
      <c r="J1081" s="160">
        <v>26</v>
      </c>
      <c r="K1081" s="161">
        <v>1</v>
      </c>
      <c r="Z1081" s="163"/>
      <c r="AS1081" s="283"/>
      <c r="AT1081" s="283"/>
      <c r="AU1081" s="283"/>
      <c r="AV1081" s="283"/>
      <c r="AW1081" s="283"/>
      <c r="AX1081" s="283"/>
      <c r="AY1081" s="363"/>
      <c r="AZ1081" s="283"/>
      <c r="BA1081" s="283"/>
      <c r="BB1081" s="283"/>
      <c r="BC1081" s="283"/>
      <c r="BD1081" s="164"/>
      <c r="BE1081" s="164"/>
      <c r="BF1081" s="164"/>
      <c r="BG1081" s="164"/>
      <c r="BH1081" s="164"/>
      <c r="BI1081" s="164"/>
      <c r="BJ1081" s="165"/>
      <c r="BK1081" s="164"/>
      <c r="BL1081" s="165"/>
      <c r="BM1081" s="165"/>
      <c r="BN1081" s="165"/>
      <c r="BO1081" s="165"/>
      <c r="BP1081" s="165"/>
      <c r="BQ1081" s="165"/>
      <c r="BR1081" s="165"/>
      <c r="BS1081" s="289"/>
      <c r="BT1081" s="297">
        <v>1</v>
      </c>
      <c r="BU1081" s="284">
        <v>2</v>
      </c>
      <c r="BV1081" s="298">
        <v>0</v>
      </c>
      <c r="BW1081" s="297"/>
      <c r="BX1081" s="297"/>
      <c r="BY1081" s="297"/>
      <c r="BZ1081" s="297"/>
      <c r="CA1081" s="284"/>
      <c r="CB1081" s="298"/>
      <c r="CC1081" s="297"/>
      <c r="CD1081" s="284"/>
      <c r="CE1081" s="352"/>
      <c r="CF1081" s="298"/>
      <c r="CG1081" s="297"/>
      <c r="CH1081" s="284"/>
      <c r="CI1081" s="352"/>
      <c r="CJ1081" s="298"/>
      <c r="CK1081" s="297"/>
      <c r="CL1081" s="284"/>
      <c r="CM1081" s="352"/>
      <c r="CN1081" s="298"/>
      <c r="CO1081" s="297"/>
      <c r="CP1081" s="284"/>
      <c r="CQ1081" s="352"/>
      <c r="CR1081" s="298"/>
      <c r="CS1081" s="297"/>
      <c r="CT1081" s="284"/>
      <c r="CU1081" s="352"/>
      <c r="CV1081" s="352"/>
      <c r="CW1081" s="298"/>
      <c r="CX1081" s="297"/>
      <c r="CY1081" s="284"/>
      <c r="CZ1081" s="352"/>
      <c r="DA1081" s="352"/>
      <c r="DB1081" s="298"/>
      <c r="DC1081" s="297"/>
      <c r="DD1081" s="284"/>
      <c r="DE1081" s="352"/>
      <c r="DF1081" s="352"/>
      <c r="DG1081" s="298"/>
      <c r="DH1081" s="297">
        <v>0</v>
      </c>
      <c r="DI1081" s="289">
        <v>0</v>
      </c>
      <c r="DJ1081" s="163">
        <v>1</v>
      </c>
      <c r="DK1081" s="163">
        <v>0</v>
      </c>
      <c r="DL1081" s="163">
        <v>0</v>
      </c>
      <c r="DM1081" s="163">
        <v>0</v>
      </c>
      <c r="DN1081" s="163">
        <v>0</v>
      </c>
      <c r="DO1081" s="163">
        <v>0</v>
      </c>
      <c r="DP1081" s="165">
        <v>2</v>
      </c>
      <c r="DQ1081" s="165"/>
      <c r="DR1081" s="165">
        <v>2</v>
      </c>
      <c r="DS1081" s="163">
        <v>9</v>
      </c>
      <c r="DT1081" s="163">
        <v>4</v>
      </c>
      <c r="DU1081" s="163">
        <v>2</v>
      </c>
      <c r="DV1081" s="163">
        <v>2</v>
      </c>
      <c r="DW1081" s="163">
        <v>0</v>
      </c>
      <c r="DX1081" s="163">
        <v>1</v>
      </c>
      <c r="DY1081" s="163">
        <v>0</v>
      </c>
      <c r="DZ1081" s="163">
        <v>0</v>
      </c>
      <c r="EA1081" s="163">
        <v>0</v>
      </c>
      <c r="EB1081" s="163">
        <v>0</v>
      </c>
      <c r="EC1081" s="163">
        <v>2</v>
      </c>
      <c r="ED1081" s="165">
        <v>9</v>
      </c>
      <c r="EE1081" s="165">
        <v>4.5</v>
      </c>
      <c r="EF1081" s="165">
        <v>0</v>
      </c>
      <c r="EG1081" s="165">
        <v>18</v>
      </c>
      <c r="EH1081" s="166">
        <v>2.5</v>
      </c>
      <c r="EI1081" s="165">
        <v>194.11756266363301</v>
      </c>
      <c r="EJ1081" s="164">
        <v>0.5</v>
      </c>
      <c r="EK1081" s="164">
        <v>0.66666666666666596</v>
      </c>
      <c r="EL1081" s="283">
        <v>0.5</v>
      </c>
      <c r="EM1081" s="283">
        <v>0.33333333300000001</v>
      </c>
      <c r="EN1081" s="283">
        <v>0.16666666599999999</v>
      </c>
      <c r="EO1081" s="283">
        <v>0</v>
      </c>
      <c r="EP1081" s="283">
        <v>0.33333332999999998</v>
      </c>
      <c r="EQ1081" s="283">
        <v>5.8823529999999999E-2</v>
      </c>
      <c r="ER1081" s="165">
        <v>-0.234248089902929</v>
      </c>
      <c r="ES1081" s="166">
        <v>9</v>
      </c>
      <c r="ET1081" s="166">
        <v>3.88</v>
      </c>
      <c r="EU1081" s="166">
        <v>2.6666886329650801</v>
      </c>
      <c r="EV1081" s="166">
        <v>3.4227412164211199</v>
      </c>
      <c r="EW1081" s="166">
        <v>3.82458020592702</v>
      </c>
      <c r="EX1081" s="289">
        <v>2.4722767993807699E-2</v>
      </c>
    </row>
    <row r="1082" spans="1:155" ht="13" customHeight="1">
      <c r="A1082" s="160" t="s">
        <v>19</v>
      </c>
      <c r="B1082" s="287"/>
      <c r="C1082" s="287">
        <v>19736</v>
      </c>
      <c r="D1082" s="287">
        <v>676961</v>
      </c>
      <c r="E1082" s="287" t="s">
        <v>567</v>
      </c>
      <c r="G1082" s="175"/>
      <c r="H1082" s="162" t="s">
        <v>3648</v>
      </c>
      <c r="I1082" s="162" t="s">
        <v>393</v>
      </c>
      <c r="J1082" s="160">
        <v>30</v>
      </c>
      <c r="K1082" s="161">
        <v>1</v>
      </c>
      <c r="Z1082" s="163"/>
      <c r="AS1082" s="283"/>
      <c r="AT1082" s="283"/>
      <c r="AU1082" s="283"/>
      <c r="AV1082" s="283"/>
      <c r="AW1082" s="283"/>
      <c r="AX1082" s="283"/>
      <c r="AY1082" s="363"/>
      <c r="AZ1082" s="283"/>
      <c r="BA1082" s="283"/>
      <c r="BB1082" s="283"/>
      <c r="BC1082" s="283"/>
      <c r="BD1082" s="164"/>
      <c r="BE1082" s="164"/>
      <c r="BF1082" s="164"/>
      <c r="BG1082" s="164"/>
      <c r="BH1082" s="164"/>
      <c r="BI1082" s="164"/>
      <c r="BJ1082" s="165"/>
      <c r="BK1082" s="164"/>
      <c r="BL1082" s="165"/>
      <c r="BM1082" s="165"/>
      <c r="BN1082" s="165"/>
      <c r="BO1082" s="165"/>
      <c r="BP1082" s="165"/>
      <c r="BQ1082" s="165"/>
      <c r="BR1082" s="165"/>
      <c r="BS1082" s="289"/>
      <c r="BT1082" s="297">
        <v>2</v>
      </c>
      <c r="BU1082" s="284">
        <v>4</v>
      </c>
      <c r="BV1082" s="298">
        <v>0</v>
      </c>
      <c r="BW1082" s="297"/>
      <c r="BX1082" s="297"/>
      <c r="BY1082" s="297"/>
      <c r="BZ1082" s="297"/>
      <c r="CA1082" s="284"/>
      <c r="CB1082" s="298"/>
      <c r="CC1082" s="297"/>
      <c r="CD1082" s="284"/>
      <c r="CE1082" s="352"/>
      <c r="CF1082" s="298"/>
      <c r="CG1082" s="297"/>
      <c r="CH1082" s="284"/>
      <c r="CI1082" s="352"/>
      <c r="CJ1082" s="298"/>
      <c r="CK1082" s="297"/>
      <c r="CL1082" s="284"/>
      <c r="CM1082" s="352"/>
      <c r="CN1082" s="298"/>
      <c r="CO1082" s="297"/>
      <c r="CP1082" s="284"/>
      <c r="CQ1082" s="352"/>
      <c r="CR1082" s="298"/>
      <c r="CS1082" s="297"/>
      <c r="CT1082" s="284"/>
      <c r="CU1082" s="352"/>
      <c r="CV1082" s="352"/>
      <c r="CW1082" s="298"/>
      <c r="CX1082" s="297"/>
      <c r="CY1082" s="284"/>
      <c r="CZ1082" s="352"/>
      <c r="DA1082" s="352"/>
      <c r="DB1082" s="298"/>
      <c r="DC1082" s="297"/>
      <c r="DD1082" s="284"/>
      <c r="DE1082" s="352"/>
      <c r="DF1082" s="352"/>
      <c r="DG1082" s="298"/>
      <c r="DH1082" s="297">
        <v>0</v>
      </c>
      <c r="DI1082" s="289">
        <v>0</v>
      </c>
      <c r="DJ1082" s="163">
        <v>2</v>
      </c>
      <c r="DK1082" s="163">
        <v>0</v>
      </c>
      <c r="DL1082" s="163">
        <v>0</v>
      </c>
      <c r="DM1082" s="163">
        <v>0</v>
      </c>
      <c r="DN1082" s="163">
        <v>0</v>
      </c>
      <c r="DO1082" s="163">
        <v>0</v>
      </c>
      <c r="DP1082" s="165">
        <v>4</v>
      </c>
      <c r="DQ1082" s="165"/>
      <c r="DR1082" s="165">
        <v>4</v>
      </c>
      <c r="DS1082" s="163">
        <v>20</v>
      </c>
      <c r="DT1082" s="163">
        <v>6</v>
      </c>
      <c r="DU1082" s="163">
        <v>2</v>
      </c>
      <c r="DV1082" s="163">
        <v>2</v>
      </c>
      <c r="DW1082" s="163">
        <v>0</v>
      </c>
      <c r="DX1082" s="163">
        <v>2</v>
      </c>
      <c r="DY1082" s="163">
        <v>0</v>
      </c>
      <c r="DZ1082" s="163">
        <v>0</v>
      </c>
      <c r="EA1082" s="163">
        <v>0</v>
      </c>
      <c r="EB1082" s="163">
        <v>0</v>
      </c>
      <c r="EC1082" s="163">
        <v>1</v>
      </c>
      <c r="ED1082" s="165">
        <v>2.25</v>
      </c>
      <c r="EE1082" s="165">
        <v>4.5</v>
      </c>
      <c r="EF1082" s="165">
        <v>0</v>
      </c>
      <c r="EG1082" s="165">
        <v>13.5</v>
      </c>
      <c r="EH1082" s="166">
        <v>2</v>
      </c>
      <c r="EI1082" s="165">
        <v>159.76707846369899</v>
      </c>
      <c r="EJ1082" s="164">
        <v>0.33333333333333298</v>
      </c>
      <c r="EK1082" s="164">
        <v>0.35294117647058798</v>
      </c>
      <c r="EL1082" s="283">
        <v>0.41176470500000001</v>
      </c>
      <c r="EM1082" s="283">
        <v>0.17647058800000001</v>
      </c>
      <c r="EN1082" s="283">
        <v>0.41176470500000001</v>
      </c>
      <c r="EO1082" s="283">
        <v>0.11764706</v>
      </c>
      <c r="EP1082" s="283">
        <v>0.41176470999999998</v>
      </c>
      <c r="EQ1082" s="283">
        <v>3.1746030000000001E-2</v>
      </c>
      <c r="ER1082" s="165">
        <v>0.12563355924451999</v>
      </c>
      <c r="ES1082" s="166">
        <v>4.5</v>
      </c>
      <c r="ET1082" s="166">
        <v>6.73</v>
      </c>
      <c r="EU1082" s="166">
        <v>4.1666886329650801</v>
      </c>
      <c r="EV1082" s="166">
        <v>6.8128726750612199</v>
      </c>
      <c r="EW1082" s="166">
        <v>6.37925557487487</v>
      </c>
      <c r="EX1082" s="289">
        <v>2.4545781314372999E-2</v>
      </c>
    </row>
    <row r="1083" spans="1:155" ht="13" customHeight="1">
      <c r="A1083" s="160" t="s">
        <v>19</v>
      </c>
      <c r="B1083" s="160">
        <v>12702</v>
      </c>
      <c r="C1083" s="160">
        <v>25427</v>
      </c>
      <c r="D1083" s="160">
        <v>668970</v>
      </c>
      <c r="E1083" s="160" t="s">
        <v>129</v>
      </c>
      <c r="G1083" s="175"/>
      <c r="H1083" s="162" t="s">
        <v>3062</v>
      </c>
      <c r="I1083" s="162" t="s">
        <v>305</v>
      </c>
      <c r="J1083" s="160">
        <v>26</v>
      </c>
      <c r="K1083" s="161">
        <v>1</v>
      </c>
      <c r="Z1083" s="163"/>
      <c r="AS1083" s="283"/>
      <c r="AT1083" s="283"/>
      <c r="AU1083" s="283"/>
      <c r="AV1083" s="283"/>
      <c r="AW1083" s="283"/>
      <c r="AX1083" s="283"/>
      <c r="AY1083" s="363"/>
      <c r="AZ1083" s="283"/>
      <c r="BA1083" s="283"/>
      <c r="BB1083" s="283"/>
      <c r="BC1083" s="283"/>
      <c r="BD1083" s="164"/>
      <c r="BE1083" s="164"/>
      <c r="BF1083" s="164"/>
      <c r="BG1083" s="164"/>
      <c r="BH1083" s="164"/>
      <c r="BI1083" s="164"/>
      <c r="BJ1083" s="165"/>
      <c r="BK1083" s="164"/>
      <c r="BL1083" s="165"/>
      <c r="BM1083" s="165"/>
      <c r="BN1083" s="165"/>
      <c r="BO1083" s="165"/>
      <c r="BP1083" s="165"/>
      <c r="BQ1083" s="165"/>
      <c r="BR1083" s="165"/>
      <c r="BS1083" s="289"/>
      <c r="BT1083" s="297">
        <v>1</v>
      </c>
      <c r="BU1083" s="284">
        <v>1.1000000000000001</v>
      </c>
      <c r="BV1083" s="298">
        <v>0</v>
      </c>
      <c r="BW1083" s="297"/>
      <c r="BX1083" s="297"/>
      <c r="BY1083" s="297"/>
      <c r="BZ1083" s="297"/>
      <c r="CA1083" s="284"/>
      <c r="CB1083" s="298"/>
      <c r="CC1083" s="297"/>
      <c r="CD1083" s="284"/>
      <c r="CE1083" s="352"/>
      <c r="CF1083" s="298"/>
      <c r="CG1083" s="297"/>
      <c r="CH1083" s="284"/>
      <c r="CI1083" s="352"/>
      <c r="CJ1083" s="298"/>
      <c r="CK1083" s="297"/>
      <c r="CL1083" s="284"/>
      <c r="CM1083" s="352"/>
      <c r="CN1083" s="298"/>
      <c r="CO1083" s="297"/>
      <c r="CP1083" s="284"/>
      <c r="CQ1083" s="352"/>
      <c r="CR1083" s="298"/>
      <c r="CS1083" s="297"/>
      <c r="CT1083" s="284"/>
      <c r="CU1083" s="352"/>
      <c r="CV1083" s="352"/>
      <c r="CW1083" s="298"/>
      <c r="CX1083" s="297"/>
      <c r="CY1083" s="284"/>
      <c r="CZ1083" s="352"/>
      <c r="DA1083" s="352"/>
      <c r="DB1083" s="298"/>
      <c r="DC1083" s="297"/>
      <c r="DD1083" s="284"/>
      <c r="DE1083" s="352"/>
      <c r="DF1083" s="352"/>
      <c r="DG1083" s="298"/>
      <c r="DH1083" s="297">
        <v>0</v>
      </c>
      <c r="DI1083" s="289">
        <v>0</v>
      </c>
      <c r="DJ1083" s="163">
        <v>1</v>
      </c>
      <c r="DK1083" s="163">
        <v>0</v>
      </c>
      <c r="DL1083" s="163">
        <v>0</v>
      </c>
      <c r="DM1083" s="163">
        <v>0</v>
      </c>
      <c r="DN1083" s="163">
        <v>0</v>
      </c>
      <c r="DO1083" s="163">
        <v>0</v>
      </c>
      <c r="DP1083" s="165">
        <v>1.1000000000000001</v>
      </c>
      <c r="DQ1083" s="165"/>
      <c r="DR1083" s="165">
        <v>1.1000000238418499</v>
      </c>
      <c r="DS1083" s="163">
        <v>6</v>
      </c>
      <c r="DT1083" s="163">
        <v>2</v>
      </c>
      <c r="DU1083" s="163">
        <v>0</v>
      </c>
      <c r="DV1083" s="163">
        <v>0</v>
      </c>
      <c r="DW1083" s="163">
        <v>0</v>
      </c>
      <c r="DX1083" s="163">
        <v>0</v>
      </c>
      <c r="DY1083" s="163">
        <v>0</v>
      </c>
      <c r="DZ1083" s="163">
        <v>0</v>
      </c>
      <c r="EA1083" s="163">
        <v>0</v>
      </c>
      <c r="EB1083" s="163">
        <v>0</v>
      </c>
      <c r="EC1083" s="163">
        <v>1</v>
      </c>
      <c r="ED1083" s="165">
        <v>6.75000160932579</v>
      </c>
      <c r="EE1083" s="165">
        <v>0</v>
      </c>
      <c r="EF1083" s="165">
        <v>0</v>
      </c>
      <c r="EG1083" s="165">
        <v>13.5000032186515</v>
      </c>
      <c r="EH1083" s="166">
        <v>1.5000003576279499</v>
      </c>
      <c r="EI1083" s="165">
        <v>116.470565366926</v>
      </c>
      <c r="EJ1083" s="164">
        <v>0.33333333333333298</v>
      </c>
      <c r="EK1083" s="164">
        <v>0.4</v>
      </c>
      <c r="EL1083" s="283">
        <v>1</v>
      </c>
      <c r="EM1083" s="283">
        <v>0</v>
      </c>
      <c r="EN1083" s="283">
        <v>0</v>
      </c>
      <c r="EO1083" s="283">
        <v>0</v>
      </c>
      <c r="EP1083" s="283">
        <v>0.2</v>
      </c>
      <c r="EQ1083" s="283">
        <v>0.10344828</v>
      </c>
      <c r="ER1083" s="165">
        <v>3.6008944155018097E-2</v>
      </c>
      <c r="ES1083" s="166">
        <v>0</v>
      </c>
      <c r="ET1083" s="166">
        <v>1.57</v>
      </c>
      <c r="EU1083" s="166">
        <v>1.6666882753371299</v>
      </c>
      <c r="EV1083" s="166">
        <v>1.6666882753371299</v>
      </c>
      <c r="EW1083" s="166">
        <v>0.55678391956254403</v>
      </c>
      <c r="EX1083" s="289">
        <v>2.1598590537905599E-2</v>
      </c>
    </row>
    <row r="1084" spans="1:155" ht="13" customHeight="1">
      <c r="A1084" s="160" t="s">
        <v>19</v>
      </c>
      <c r="C1084" s="160">
        <v>12323</v>
      </c>
      <c r="D1084" s="160">
        <v>606930</v>
      </c>
      <c r="E1084" s="160" t="s">
        <v>2171</v>
      </c>
      <c r="G1084" s="175"/>
      <c r="H1084" s="168" t="s">
        <v>383</v>
      </c>
      <c r="I1084" s="169" t="s">
        <v>576</v>
      </c>
      <c r="J1084" s="170">
        <v>34</v>
      </c>
      <c r="K1084" s="161">
        <v>1</v>
      </c>
      <c r="M1084" s="184" t="s">
        <v>837</v>
      </c>
      <c r="Z1084" s="163"/>
      <c r="AS1084" s="283"/>
      <c r="AT1084" s="283"/>
      <c r="AU1084" s="283"/>
      <c r="AV1084" s="283"/>
      <c r="AW1084" s="283"/>
      <c r="AX1084" s="283"/>
      <c r="AY1084" s="363"/>
      <c r="AZ1084" s="283"/>
      <c r="BA1084" s="283"/>
      <c r="BB1084" s="283"/>
      <c r="BC1084" s="283"/>
      <c r="BD1084" s="164"/>
      <c r="BE1084" s="164"/>
      <c r="BF1084" s="164"/>
      <c r="BG1084" s="164"/>
      <c r="BH1084" s="164"/>
      <c r="BI1084" s="164"/>
      <c r="BJ1084" s="165"/>
      <c r="BK1084" s="164"/>
      <c r="BL1084" s="165"/>
      <c r="BM1084" s="165"/>
      <c r="BN1084" s="165"/>
      <c r="BO1084" s="165"/>
      <c r="BP1084" s="165"/>
      <c r="BQ1084" s="165"/>
      <c r="BR1084" s="165"/>
      <c r="BS1084" s="289"/>
      <c r="BT1084" s="297">
        <v>63</v>
      </c>
      <c r="BU1084" s="284">
        <v>66</v>
      </c>
      <c r="BV1084" s="298">
        <v>-2</v>
      </c>
      <c r="BW1084" s="297"/>
      <c r="BX1084" s="297"/>
      <c r="BY1084" s="297"/>
      <c r="BZ1084" s="297"/>
      <c r="CA1084" s="284"/>
      <c r="CB1084" s="298"/>
      <c r="CC1084" s="297"/>
      <c r="CD1084" s="284"/>
      <c r="CE1084" s="352"/>
      <c r="CF1084" s="298"/>
      <c r="CG1084" s="297"/>
      <c r="CH1084" s="284"/>
      <c r="CI1084" s="352"/>
      <c r="CJ1084" s="298"/>
      <c r="CK1084" s="297"/>
      <c r="CL1084" s="284"/>
      <c r="CM1084" s="352"/>
      <c r="CN1084" s="298"/>
      <c r="CO1084" s="297"/>
      <c r="CP1084" s="284"/>
      <c r="CQ1084" s="352"/>
      <c r="CR1084" s="298"/>
      <c r="CS1084" s="297"/>
      <c r="CT1084" s="284"/>
      <c r="CU1084" s="352"/>
      <c r="CV1084" s="352"/>
      <c r="CW1084" s="298"/>
      <c r="CX1084" s="297"/>
      <c r="CY1084" s="284"/>
      <c r="CZ1084" s="352"/>
      <c r="DA1084" s="352"/>
      <c r="DB1084" s="298"/>
      <c r="DC1084" s="297"/>
      <c r="DD1084" s="284"/>
      <c r="DE1084" s="352"/>
      <c r="DF1084" s="352"/>
      <c r="DG1084" s="298"/>
      <c r="DH1084" s="297">
        <v>-2</v>
      </c>
      <c r="DI1084" s="289">
        <v>0</v>
      </c>
      <c r="DJ1084" s="163">
        <v>63</v>
      </c>
      <c r="DK1084" s="163">
        <v>0</v>
      </c>
      <c r="DL1084" s="163">
        <v>0</v>
      </c>
      <c r="DM1084" s="163">
        <v>8</v>
      </c>
      <c r="DN1084" s="163">
        <v>3</v>
      </c>
      <c r="DO1084" s="163">
        <v>0</v>
      </c>
      <c r="DP1084" s="165">
        <v>66</v>
      </c>
      <c r="DQ1084" s="165"/>
      <c r="DR1084" s="165">
        <v>66</v>
      </c>
      <c r="DS1084" s="163">
        <v>277</v>
      </c>
      <c r="DT1084" s="163">
        <v>67</v>
      </c>
      <c r="DU1084" s="163">
        <v>36</v>
      </c>
      <c r="DV1084" s="163">
        <v>32</v>
      </c>
      <c r="DW1084" s="163">
        <v>10</v>
      </c>
      <c r="DX1084" s="163">
        <v>20</v>
      </c>
      <c r="DY1084" s="163">
        <v>2</v>
      </c>
      <c r="DZ1084" s="163">
        <v>0</v>
      </c>
      <c r="EA1084" s="163">
        <v>3</v>
      </c>
      <c r="EB1084" s="163">
        <v>0</v>
      </c>
      <c r="EC1084" s="163">
        <v>55</v>
      </c>
      <c r="ED1084" s="165">
        <v>7.5000017339536997</v>
      </c>
      <c r="EE1084" s="165">
        <v>2.7272733578013399</v>
      </c>
      <c r="EF1084" s="165">
        <v>1.36363667890067</v>
      </c>
      <c r="EG1084" s="165">
        <v>9.1363657486345105</v>
      </c>
      <c r="EH1084" s="166">
        <v>1.3181821229373101</v>
      </c>
      <c r="EI1084" s="165">
        <v>102.35292034054601</v>
      </c>
      <c r="EJ1084" s="164">
        <v>0.26070038910505799</v>
      </c>
      <c r="EK1084" s="164">
        <v>0.296875</v>
      </c>
      <c r="EL1084" s="283">
        <v>0.37623762300000002</v>
      </c>
      <c r="EM1084" s="283">
        <v>0.24257425699999999</v>
      </c>
      <c r="EN1084" s="283">
        <v>0.38118811800000002</v>
      </c>
      <c r="EO1084" s="283">
        <v>6.4356440000000001E-2</v>
      </c>
      <c r="EP1084" s="283">
        <v>0.40594058999999999</v>
      </c>
      <c r="EQ1084" s="283">
        <v>0.10912342999999999</v>
      </c>
      <c r="ER1084" s="165">
        <v>-0.26059961463668502</v>
      </c>
      <c r="ES1084" s="166">
        <v>4.3636373724821498</v>
      </c>
      <c r="ET1084" s="166">
        <v>4.87</v>
      </c>
      <c r="EU1084" s="166">
        <v>4.3788101253212401</v>
      </c>
      <c r="EV1084" s="166">
        <v>4.17323580282752</v>
      </c>
      <c r="EW1084" s="166">
        <v>4.0161058297985699</v>
      </c>
      <c r="EX1084" s="289">
        <v>1.9765900447964599E-2</v>
      </c>
    </row>
    <row r="1085" spans="1:155" ht="13" customHeight="1">
      <c r="A1085" s="160" t="s">
        <v>19</v>
      </c>
      <c r="C1085" s="160">
        <v>19586</v>
      </c>
      <c r="D1085" s="160">
        <v>666215</v>
      </c>
      <c r="E1085" s="160" t="s">
        <v>614</v>
      </c>
      <c r="G1085" s="175"/>
      <c r="H1085" s="162" t="s">
        <v>1945</v>
      </c>
      <c r="I1085" s="162" t="s">
        <v>3372</v>
      </c>
      <c r="J1085" s="160">
        <v>26</v>
      </c>
      <c r="K1085" s="161">
        <v>1</v>
      </c>
      <c r="Z1085" s="163"/>
      <c r="AS1085" s="283"/>
      <c r="AT1085" s="283"/>
      <c r="AU1085" s="283"/>
      <c r="AV1085" s="283"/>
      <c r="AW1085" s="283"/>
      <c r="AX1085" s="283"/>
      <c r="AY1085" s="363"/>
      <c r="AZ1085" s="283"/>
      <c r="BA1085" s="283"/>
      <c r="BB1085" s="283"/>
      <c r="BC1085" s="283"/>
      <c r="BD1085" s="164"/>
      <c r="BE1085" s="164"/>
      <c r="BF1085" s="164"/>
      <c r="BG1085" s="164"/>
      <c r="BH1085" s="164"/>
      <c r="BI1085" s="164"/>
      <c r="BJ1085" s="165"/>
      <c r="BK1085" s="164"/>
      <c r="BL1085" s="165"/>
      <c r="BM1085" s="165"/>
      <c r="BN1085" s="165"/>
      <c r="BO1085" s="165"/>
      <c r="BP1085" s="165"/>
      <c r="BQ1085" s="165"/>
      <c r="BR1085" s="165"/>
      <c r="BS1085" s="289"/>
      <c r="BT1085" s="297">
        <v>3</v>
      </c>
      <c r="BU1085" s="284">
        <v>3.1</v>
      </c>
      <c r="BV1085" s="298">
        <v>0</v>
      </c>
      <c r="BW1085" s="297"/>
      <c r="BX1085" s="297"/>
      <c r="BY1085" s="297"/>
      <c r="BZ1085" s="297"/>
      <c r="CA1085" s="284"/>
      <c r="CB1085" s="298"/>
      <c r="CC1085" s="297"/>
      <c r="CD1085" s="284"/>
      <c r="CE1085" s="352"/>
      <c r="CF1085" s="298"/>
      <c r="CG1085" s="297"/>
      <c r="CH1085" s="284"/>
      <c r="CI1085" s="352"/>
      <c r="CJ1085" s="298"/>
      <c r="CK1085" s="297"/>
      <c r="CL1085" s="284"/>
      <c r="CM1085" s="352"/>
      <c r="CN1085" s="298"/>
      <c r="CO1085" s="297"/>
      <c r="CP1085" s="284"/>
      <c r="CQ1085" s="352"/>
      <c r="CR1085" s="298"/>
      <c r="CS1085" s="297"/>
      <c r="CT1085" s="284"/>
      <c r="CU1085" s="352"/>
      <c r="CV1085" s="352"/>
      <c r="CW1085" s="298"/>
      <c r="CX1085" s="297"/>
      <c r="CY1085" s="284"/>
      <c r="CZ1085" s="352"/>
      <c r="DA1085" s="352"/>
      <c r="DB1085" s="298"/>
      <c r="DC1085" s="297"/>
      <c r="DD1085" s="284"/>
      <c r="DE1085" s="352"/>
      <c r="DF1085" s="352"/>
      <c r="DG1085" s="298"/>
      <c r="DH1085" s="183">
        <v>0</v>
      </c>
      <c r="DI1085" s="289">
        <v>0</v>
      </c>
      <c r="DJ1085" s="163">
        <v>3</v>
      </c>
      <c r="DK1085" s="163">
        <v>0</v>
      </c>
      <c r="DL1085" s="163">
        <v>0</v>
      </c>
      <c r="DM1085" s="163">
        <v>0</v>
      </c>
      <c r="DN1085" s="163">
        <v>0</v>
      </c>
      <c r="DO1085" s="163">
        <v>0</v>
      </c>
      <c r="DP1085" s="165">
        <v>3.1</v>
      </c>
      <c r="DQ1085" s="165"/>
      <c r="DR1085" s="165">
        <v>3.0999999046325599</v>
      </c>
      <c r="DS1085" s="163">
        <v>20</v>
      </c>
      <c r="DT1085" s="163">
        <v>5</v>
      </c>
      <c r="DU1085" s="163">
        <v>2</v>
      </c>
      <c r="DV1085" s="163">
        <v>0</v>
      </c>
      <c r="DW1085" s="163">
        <v>0</v>
      </c>
      <c r="DX1085" s="163">
        <v>3</v>
      </c>
      <c r="DY1085" s="163">
        <v>0</v>
      </c>
      <c r="DZ1085" s="163">
        <v>1</v>
      </c>
      <c r="EA1085" s="163">
        <v>0</v>
      </c>
      <c r="EB1085" s="163">
        <v>0</v>
      </c>
      <c r="EC1085" s="163">
        <v>5</v>
      </c>
      <c r="ED1085" s="165">
        <v>13.500005149843201</v>
      </c>
      <c r="EE1085" s="165">
        <v>8.1000030899059592</v>
      </c>
      <c r="EF1085" s="165">
        <v>0</v>
      </c>
      <c r="EG1085" s="165">
        <v>13.500005149843201</v>
      </c>
      <c r="EH1085" s="166">
        <v>2.40000091552769</v>
      </c>
      <c r="EI1085" s="165">
        <v>191.720567292032</v>
      </c>
      <c r="EJ1085" s="164">
        <v>0.3125</v>
      </c>
      <c r="EK1085" s="164">
        <v>0.45454545454545398</v>
      </c>
      <c r="EL1085" s="283">
        <v>0.45454545400000002</v>
      </c>
      <c r="EM1085" s="283">
        <v>0.36363636300000002</v>
      </c>
      <c r="EN1085" s="283">
        <v>0.181818181</v>
      </c>
      <c r="EO1085" s="283">
        <v>9.0909089999999998E-2</v>
      </c>
      <c r="EP1085" s="283">
        <v>0.45454545000000002</v>
      </c>
      <c r="EQ1085" s="283">
        <v>7.4468090000000001E-2</v>
      </c>
      <c r="ER1085" s="165">
        <v>0.19697958074003799</v>
      </c>
      <c r="ES1085" s="166">
        <v>0</v>
      </c>
      <c r="ET1085" s="166">
        <v>6.2</v>
      </c>
      <c r="EU1085" s="166">
        <v>3.76668886184701</v>
      </c>
      <c r="EV1085" s="166">
        <v>4.6739523080877898</v>
      </c>
      <c r="EW1085" s="166">
        <v>4.2817430748748704</v>
      </c>
      <c r="EX1085" s="289">
        <v>1.96730513125658E-2</v>
      </c>
    </row>
    <row r="1086" spans="1:155" ht="13" customHeight="1">
      <c r="A1086" s="160" t="s">
        <v>19</v>
      </c>
      <c r="C1086" s="160">
        <v>26353</v>
      </c>
      <c r="D1086" s="160">
        <v>687847</v>
      </c>
      <c r="E1086" s="160" t="s">
        <v>14</v>
      </c>
      <c r="G1086" s="175"/>
      <c r="H1086" s="162" t="s">
        <v>4134</v>
      </c>
      <c r="I1086" s="162" t="s">
        <v>4133</v>
      </c>
      <c r="J1086" s="160">
        <v>23</v>
      </c>
      <c r="K1086" s="161">
        <v>1</v>
      </c>
      <c r="Z1086" s="163"/>
      <c r="AS1086" s="283"/>
      <c r="AT1086" s="283"/>
      <c r="AU1086" s="283"/>
      <c r="AV1086" s="283"/>
      <c r="AW1086" s="283"/>
      <c r="AX1086" s="283"/>
      <c r="AY1086" s="363"/>
      <c r="AZ1086" s="283"/>
      <c r="BA1086" s="283"/>
      <c r="BB1086" s="283"/>
      <c r="BC1086" s="283"/>
      <c r="BD1086" s="164"/>
      <c r="BE1086" s="164"/>
      <c r="BF1086" s="164"/>
      <c r="BG1086" s="164"/>
      <c r="BH1086" s="164"/>
      <c r="BI1086" s="164"/>
      <c r="BJ1086" s="165"/>
      <c r="BK1086" s="164"/>
      <c r="BL1086" s="165"/>
      <c r="BM1086" s="165"/>
      <c r="BN1086" s="165"/>
      <c r="BO1086" s="165"/>
      <c r="BP1086" s="165"/>
      <c r="BQ1086" s="165"/>
      <c r="BR1086" s="165"/>
      <c r="BS1086" s="289"/>
      <c r="BT1086" s="297">
        <v>1</v>
      </c>
      <c r="BU1086" s="284">
        <v>1</v>
      </c>
      <c r="BV1086" s="298">
        <v>0</v>
      </c>
      <c r="BW1086" s="297"/>
      <c r="BX1086" s="297"/>
      <c r="BY1086" s="297"/>
      <c r="BZ1086" s="297"/>
      <c r="CA1086" s="284"/>
      <c r="CB1086" s="298"/>
      <c r="CC1086" s="297"/>
      <c r="CD1086" s="284"/>
      <c r="CE1086" s="352"/>
      <c r="CF1086" s="298"/>
      <c r="CG1086" s="297"/>
      <c r="CH1086" s="284"/>
      <c r="CI1086" s="352"/>
      <c r="CJ1086" s="298"/>
      <c r="CK1086" s="297"/>
      <c r="CL1086" s="284"/>
      <c r="CM1086" s="352"/>
      <c r="CN1086" s="298"/>
      <c r="CO1086" s="297"/>
      <c r="CP1086" s="284"/>
      <c r="CQ1086" s="352"/>
      <c r="CR1086" s="298"/>
      <c r="CS1086" s="297"/>
      <c r="CT1086" s="284"/>
      <c r="CU1086" s="352"/>
      <c r="CV1086" s="352"/>
      <c r="CW1086" s="298"/>
      <c r="CX1086" s="297"/>
      <c r="CY1086" s="284"/>
      <c r="CZ1086" s="352"/>
      <c r="DA1086" s="352"/>
      <c r="DB1086" s="298"/>
      <c r="DC1086" s="297"/>
      <c r="DD1086" s="284"/>
      <c r="DE1086" s="352"/>
      <c r="DF1086" s="352"/>
      <c r="DG1086" s="298"/>
      <c r="DH1086" s="183">
        <v>0</v>
      </c>
      <c r="DI1086" s="289">
        <v>0</v>
      </c>
      <c r="DJ1086" s="163">
        <v>1</v>
      </c>
      <c r="DK1086" s="163">
        <v>0</v>
      </c>
      <c r="DL1086" s="163">
        <v>0</v>
      </c>
      <c r="DM1086" s="163">
        <v>0</v>
      </c>
      <c r="DN1086" s="163">
        <v>0</v>
      </c>
      <c r="DO1086" s="163">
        <v>0</v>
      </c>
      <c r="DP1086" s="165">
        <v>1</v>
      </c>
      <c r="DQ1086" s="165"/>
      <c r="DR1086" s="165">
        <v>1</v>
      </c>
      <c r="DS1086" s="163">
        <v>4</v>
      </c>
      <c r="DT1086" s="163">
        <v>1</v>
      </c>
      <c r="DU1086" s="163">
        <v>0</v>
      </c>
      <c r="DV1086" s="163">
        <v>0</v>
      </c>
      <c r="DW1086" s="163">
        <v>0</v>
      </c>
      <c r="DX1086" s="163">
        <v>0</v>
      </c>
      <c r="DY1086" s="163">
        <v>0</v>
      </c>
      <c r="DZ1086" s="163">
        <v>0</v>
      </c>
      <c r="EA1086" s="163">
        <v>0</v>
      </c>
      <c r="EB1086" s="163">
        <v>0</v>
      </c>
      <c r="EC1086" s="163">
        <v>1</v>
      </c>
      <c r="ED1086" s="165">
        <v>9</v>
      </c>
      <c r="EE1086" s="165">
        <v>0</v>
      </c>
      <c r="EF1086" s="165">
        <v>0</v>
      </c>
      <c r="EG1086" s="165">
        <v>9</v>
      </c>
      <c r="EH1086" s="166">
        <v>1</v>
      </c>
      <c r="EI1086" s="165">
        <v>79.883539231849895</v>
      </c>
      <c r="EJ1086" s="164">
        <v>0.25</v>
      </c>
      <c r="EK1086" s="164">
        <v>0.33333333333333298</v>
      </c>
      <c r="EL1086" s="283">
        <v>0.33333333300000001</v>
      </c>
      <c r="EM1086" s="283">
        <v>0.33333333300000001</v>
      </c>
      <c r="EN1086" s="283">
        <v>0.33333333300000001</v>
      </c>
      <c r="EO1086" s="283">
        <v>0</v>
      </c>
      <c r="EP1086" s="283">
        <v>0.33333332999999998</v>
      </c>
      <c r="EQ1086" s="283">
        <v>0.13333333</v>
      </c>
      <c r="ER1086" s="165">
        <v>4.0849964533379003E-2</v>
      </c>
      <c r="ES1086" s="166">
        <v>0</v>
      </c>
      <c r="ET1086" s="166">
        <v>4.25</v>
      </c>
      <c r="EU1086" s="166">
        <v>1.1666886329650801</v>
      </c>
      <c r="EV1086" s="166">
        <v>2.6787937998771598</v>
      </c>
      <c r="EW1086" s="166">
        <v>2.7270755748748701</v>
      </c>
      <c r="EX1086" s="289">
        <v>1.8466889858245801E-2</v>
      </c>
    </row>
    <row r="1087" spans="1:155" ht="13" customHeight="1">
      <c r="A1087" s="160" t="s">
        <v>19</v>
      </c>
      <c r="C1087" s="160">
        <v>20491</v>
      </c>
      <c r="D1087" s="160">
        <v>656266</v>
      </c>
      <c r="E1087" s="160" t="s">
        <v>563</v>
      </c>
      <c r="G1087" s="175"/>
      <c r="H1087" s="162" t="s">
        <v>2450</v>
      </c>
      <c r="I1087" s="162" t="s">
        <v>1941</v>
      </c>
      <c r="J1087" s="161">
        <v>27</v>
      </c>
      <c r="K1087" s="161">
        <v>1</v>
      </c>
      <c r="M1087" s="184" t="s">
        <v>837</v>
      </c>
      <c r="Z1087" s="163"/>
      <c r="AS1087" s="283"/>
      <c r="AT1087" s="283"/>
      <c r="AU1087" s="283"/>
      <c r="AV1087" s="283"/>
      <c r="AW1087" s="283"/>
      <c r="AX1087" s="283"/>
      <c r="AY1087" s="363"/>
      <c r="AZ1087" s="283"/>
      <c r="BA1087" s="283"/>
      <c r="BB1087" s="283"/>
      <c r="BC1087" s="283"/>
      <c r="BD1087" s="164"/>
      <c r="BE1087" s="164"/>
      <c r="BF1087" s="164"/>
      <c r="BG1087" s="164"/>
      <c r="BH1087" s="164"/>
      <c r="BI1087" s="164"/>
      <c r="BJ1087" s="165"/>
      <c r="BK1087" s="164"/>
      <c r="BL1087" s="165"/>
      <c r="BM1087" s="165"/>
      <c r="BN1087" s="165"/>
      <c r="BO1087" s="165"/>
      <c r="BP1087" s="165"/>
      <c r="BQ1087" s="165"/>
      <c r="BR1087" s="165"/>
      <c r="BS1087" s="289"/>
      <c r="BT1087" s="297">
        <v>6</v>
      </c>
      <c r="BU1087" s="284">
        <v>6</v>
      </c>
      <c r="BV1087" s="298">
        <v>0</v>
      </c>
      <c r="BW1087" s="297"/>
      <c r="BX1087" s="297"/>
      <c r="BY1087" s="297"/>
      <c r="BZ1087" s="297"/>
      <c r="CA1087" s="284"/>
      <c r="CB1087" s="298"/>
      <c r="CC1087" s="297"/>
      <c r="CD1087" s="284"/>
      <c r="CE1087" s="352"/>
      <c r="CF1087" s="298"/>
      <c r="CG1087" s="297"/>
      <c r="CH1087" s="284"/>
      <c r="CI1087" s="352"/>
      <c r="CJ1087" s="298"/>
      <c r="CK1087" s="297"/>
      <c r="CL1087" s="284"/>
      <c r="CM1087" s="352"/>
      <c r="CN1087" s="298"/>
      <c r="CO1087" s="297"/>
      <c r="CP1087" s="284"/>
      <c r="CQ1087" s="352"/>
      <c r="CR1087" s="298"/>
      <c r="CS1087" s="297"/>
      <c r="CT1087" s="284"/>
      <c r="CU1087" s="352"/>
      <c r="CV1087" s="352"/>
      <c r="CW1087" s="298"/>
      <c r="CX1087" s="297"/>
      <c r="CY1087" s="284"/>
      <c r="CZ1087" s="352"/>
      <c r="DA1087" s="352"/>
      <c r="DB1087" s="298"/>
      <c r="DC1087" s="297"/>
      <c r="DD1087" s="284"/>
      <c r="DE1087" s="352"/>
      <c r="DF1087" s="352"/>
      <c r="DG1087" s="298"/>
      <c r="DH1087" s="297">
        <v>0</v>
      </c>
      <c r="DI1087" s="289">
        <v>0</v>
      </c>
      <c r="DJ1087" s="163">
        <v>6</v>
      </c>
      <c r="DK1087" s="163">
        <v>0</v>
      </c>
      <c r="DL1087" s="163">
        <v>0</v>
      </c>
      <c r="DM1087" s="163">
        <v>0</v>
      </c>
      <c r="DN1087" s="163">
        <v>0</v>
      </c>
      <c r="DO1087" s="163">
        <v>0</v>
      </c>
      <c r="DP1087" s="165">
        <v>6</v>
      </c>
      <c r="DQ1087" s="165"/>
      <c r="DR1087" s="165">
        <v>6</v>
      </c>
      <c r="DS1087" s="163">
        <v>22</v>
      </c>
      <c r="DT1087" s="163">
        <v>3</v>
      </c>
      <c r="DU1087" s="163">
        <v>1</v>
      </c>
      <c r="DV1087" s="163">
        <v>1</v>
      </c>
      <c r="DW1087" s="163">
        <v>1</v>
      </c>
      <c r="DX1087" s="163">
        <v>1</v>
      </c>
      <c r="DY1087" s="163">
        <v>0</v>
      </c>
      <c r="DZ1087" s="163">
        <v>0</v>
      </c>
      <c r="EA1087" s="163">
        <v>0</v>
      </c>
      <c r="EB1087" s="163">
        <v>0</v>
      </c>
      <c r="EC1087" s="163">
        <v>6</v>
      </c>
      <c r="ED1087" s="165">
        <v>9.0000028610238498</v>
      </c>
      <c r="EE1087" s="165">
        <v>1.5000004768373001</v>
      </c>
      <c r="EF1087" s="165">
        <v>1.5000004768373001</v>
      </c>
      <c r="EG1087" s="165">
        <v>4.5000014305119196</v>
      </c>
      <c r="EH1087" s="166">
        <v>0.66666687859435902</v>
      </c>
      <c r="EI1087" s="165">
        <v>51.764699832523704</v>
      </c>
      <c r="EJ1087" s="164">
        <v>0.14285714285714199</v>
      </c>
      <c r="EK1087" s="164">
        <v>0.14285714285714199</v>
      </c>
      <c r="EL1087" s="283">
        <v>0.46666666600000001</v>
      </c>
      <c r="EM1087" s="283">
        <v>0.2</v>
      </c>
      <c r="EN1087" s="283">
        <v>0.33333333300000001</v>
      </c>
      <c r="EO1087" s="283">
        <v>0.26666666999999999</v>
      </c>
      <c r="EP1087" s="283">
        <v>0.53333333000000005</v>
      </c>
      <c r="EQ1087" s="283">
        <v>0.15909091</v>
      </c>
      <c r="ER1087" s="165">
        <v>-6.21286648736043E-2</v>
      </c>
      <c r="ES1087" s="166">
        <v>1.5000004768373001</v>
      </c>
      <c r="ET1087" s="166">
        <v>7.53</v>
      </c>
      <c r="EU1087" s="166">
        <v>3.8333555115594402</v>
      </c>
      <c r="EV1087" s="166">
        <v>2.9267761957923701</v>
      </c>
      <c r="EW1087" s="166">
        <v>2.77534727331363</v>
      </c>
      <c r="EX1087" s="289">
        <v>1.7579650506377199E-2</v>
      </c>
    </row>
    <row r="1088" spans="1:155" ht="13" customHeight="1">
      <c r="A1088" s="160" t="s">
        <v>19</v>
      </c>
      <c r="C1088" s="160">
        <v>24493</v>
      </c>
      <c r="D1088" s="160">
        <v>680572</v>
      </c>
      <c r="E1088" s="160" t="s">
        <v>276</v>
      </c>
      <c r="G1088" s="175"/>
      <c r="H1088" s="162" t="s">
        <v>4073</v>
      </c>
      <c r="I1088" s="162" t="s">
        <v>613</v>
      </c>
      <c r="J1088" s="160">
        <v>23</v>
      </c>
      <c r="K1088" s="161">
        <v>1</v>
      </c>
      <c r="Z1088" s="163"/>
      <c r="AS1088" s="283"/>
      <c r="AT1088" s="283"/>
      <c r="AU1088" s="283"/>
      <c r="AV1088" s="283"/>
      <c r="AW1088" s="283"/>
      <c r="AX1088" s="283"/>
      <c r="AY1088" s="363"/>
      <c r="AZ1088" s="283"/>
      <c r="BA1088" s="283"/>
      <c r="BB1088" s="283"/>
      <c r="BC1088" s="283"/>
      <c r="BD1088" s="164"/>
      <c r="BE1088" s="164"/>
      <c r="BF1088" s="164"/>
      <c r="BG1088" s="164"/>
      <c r="BH1088" s="164"/>
      <c r="BI1088" s="164"/>
      <c r="BJ1088" s="165"/>
      <c r="BK1088" s="164"/>
      <c r="BL1088" s="165"/>
      <c r="BM1088" s="165"/>
      <c r="BN1088" s="165"/>
      <c r="BO1088" s="165"/>
      <c r="BP1088" s="165"/>
      <c r="BQ1088" s="165"/>
      <c r="BR1088" s="165"/>
      <c r="BS1088" s="289"/>
      <c r="BT1088" s="297">
        <v>1</v>
      </c>
      <c r="BU1088" s="284">
        <v>1</v>
      </c>
      <c r="BV1088" s="298">
        <v>0</v>
      </c>
      <c r="BW1088" s="297"/>
      <c r="BX1088" s="297"/>
      <c r="BY1088" s="297"/>
      <c r="BZ1088" s="297"/>
      <c r="CA1088" s="284"/>
      <c r="CB1088" s="298"/>
      <c r="CC1088" s="297"/>
      <c r="CD1088" s="284"/>
      <c r="CE1088" s="352"/>
      <c r="CF1088" s="298"/>
      <c r="CG1088" s="297"/>
      <c r="CH1088" s="284"/>
      <c r="CI1088" s="352"/>
      <c r="CJ1088" s="298"/>
      <c r="CK1088" s="297"/>
      <c r="CL1088" s="284"/>
      <c r="CM1088" s="352"/>
      <c r="CN1088" s="298"/>
      <c r="CO1088" s="297"/>
      <c r="CP1088" s="284"/>
      <c r="CQ1088" s="352"/>
      <c r="CR1088" s="298"/>
      <c r="CS1088" s="297"/>
      <c r="CT1088" s="284"/>
      <c r="CU1088" s="352"/>
      <c r="CV1088" s="352"/>
      <c r="CW1088" s="298"/>
      <c r="CX1088" s="297"/>
      <c r="CY1088" s="284"/>
      <c r="CZ1088" s="352"/>
      <c r="DA1088" s="352"/>
      <c r="DB1088" s="298"/>
      <c r="DC1088" s="297"/>
      <c r="DD1088" s="284"/>
      <c r="DE1088" s="352"/>
      <c r="DF1088" s="352"/>
      <c r="DG1088" s="298"/>
      <c r="DH1088" s="183">
        <v>0</v>
      </c>
      <c r="DI1088" s="289">
        <v>0</v>
      </c>
      <c r="DJ1088" s="163">
        <v>1</v>
      </c>
      <c r="DK1088" s="163">
        <v>0</v>
      </c>
      <c r="DL1088" s="163">
        <v>0</v>
      </c>
      <c r="DM1088" s="163">
        <v>0</v>
      </c>
      <c r="DN1088" s="163">
        <v>0</v>
      </c>
      <c r="DO1088" s="163">
        <v>0</v>
      </c>
      <c r="DP1088" s="165">
        <v>1</v>
      </c>
      <c r="DQ1088" s="165"/>
      <c r="DR1088" s="165">
        <v>1</v>
      </c>
      <c r="DS1088" s="163">
        <v>3</v>
      </c>
      <c r="DT1088" s="163">
        <v>0</v>
      </c>
      <c r="DU1088" s="163">
        <v>0</v>
      </c>
      <c r="DV1088" s="163">
        <v>0</v>
      </c>
      <c r="DW1088" s="163">
        <v>0</v>
      </c>
      <c r="DX1088" s="163">
        <v>0</v>
      </c>
      <c r="DY1088" s="163">
        <v>0</v>
      </c>
      <c r="DZ1088" s="163">
        <v>0</v>
      </c>
      <c r="EA1088" s="163">
        <v>0</v>
      </c>
      <c r="EB1088" s="163">
        <v>0</v>
      </c>
      <c r="EC1088" s="163">
        <v>0</v>
      </c>
      <c r="ED1088" s="165">
        <v>0</v>
      </c>
      <c r="EE1088" s="165">
        <v>0</v>
      </c>
      <c r="EF1088" s="165">
        <v>0</v>
      </c>
      <c r="EG1088" s="165">
        <v>0</v>
      </c>
      <c r="EH1088" s="166">
        <v>0</v>
      </c>
      <c r="EI1088" s="165">
        <v>0</v>
      </c>
      <c r="EJ1088" s="164">
        <v>0</v>
      </c>
      <c r="EK1088" s="164">
        <v>0</v>
      </c>
      <c r="EL1088" s="283">
        <v>0.33333333300000001</v>
      </c>
      <c r="EM1088" s="283">
        <v>0</v>
      </c>
      <c r="EN1088" s="283">
        <v>0.66666666600000002</v>
      </c>
      <c r="EO1088" s="283">
        <v>0</v>
      </c>
      <c r="EP1088" s="283">
        <v>0.33333332999999998</v>
      </c>
      <c r="EQ1088" s="283">
        <v>0</v>
      </c>
      <c r="ER1088" s="165">
        <v>-1.5203022470372499E-4</v>
      </c>
      <c r="ES1088" s="166">
        <v>0</v>
      </c>
      <c r="ET1088" s="166">
        <v>1.64</v>
      </c>
      <c r="EU1088" s="166">
        <v>3.1666886329650801</v>
      </c>
      <c r="EV1088" s="166">
        <v>6.1908989667892396</v>
      </c>
      <c r="EW1088" s="166">
        <v>7.3476172396822097</v>
      </c>
      <c r="EX1088" s="289">
        <v>1.64713822305202E-2</v>
      </c>
    </row>
    <row r="1089" spans="1:154" ht="13" customHeight="1">
      <c r="A1089" s="160" t="s">
        <v>19</v>
      </c>
      <c r="B1089" s="160">
        <v>10520</v>
      </c>
      <c r="C1089" s="160">
        <v>18519</v>
      </c>
      <c r="D1089" s="160">
        <v>641360</v>
      </c>
      <c r="E1089" s="160" t="s">
        <v>16</v>
      </c>
      <c r="G1089" s="175"/>
      <c r="H1089" s="162" t="s">
        <v>1627</v>
      </c>
      <c r="I1089" s="162" t="s">
        <v>619</v>
      </c>
      <c r="J1089" s="161">
        <v>28</v>
      </c>
      <c r="K1089" s="161">
        <v>1</v>
      </c>
      <c r="M1089" s="184" t="s">
        <v>837</v>
      </c>
      <c r="Z1089" s="163"/>
      <c r="AS1089" s="283"/>
      <c r="AT1089" s="283"/>
      <c r="AU1089" s="283"/>
      <c r="AV1089" s="283"/>
      <c r="AW1089" s="283"/>
      <c r="AX1089" s="283"/>
      <c r="AY1089" s="363"/>
      <c r="AZ1089" s="283"/>
      <c r="BA1089" s="283"/>
      <c r="BB1089" s="283"/>
      <c r="BC1089" s="283"/>
      <c r="BD1089" s="164"/>
      <c r="BE1089" s="164"/>
      <c r="BF1089" s="164"/>
      <c r="BG1089" s="164"/>
      <c r="BH1089" s="164"/>
      <c r="BI1089" s="164"/>
      <c r="BJ1089" s="165"/>
      <c r="BK1089" s="164"/>
      <c r="BL1089" s="165"/>
      <c r="BM1089" s="165"/>
      <c r="BN1089" s="165"/>
      <c r="BO1089" s="165"/>
      <c r="BP1089" s="165"/>
      <c r="BQ1089" s="165"/>
      <c r="BR1089" s="165"/>
      <c r="BS1089" s="289"/>
      <c r="BT1089" s="297">
        <v>8</v>
      </c>
      <c r="BU1089" s="284">
        <v>8.1</v>
      </c>
      <c r="BV1089" s="298">
        <v>-2</v>
      </c>
      <c r="BW1089" s="297"/>
      <c r="BX1089" s="297"/>
      <c r="BY1089" s="297"/>
      <c r="BZ1089" s="297"/>
      <c r="CA1089" s="284"/>
      <c r="CB1089" s="298"/>
      <c r="CC1089" s="297"/>
      <c r="CD1089" s="284"/>
      <c r="CE1089" s="352"/>
      <c r="CF1089" s="298"/>
      <c r="CG1089" s="297"/>
      <c r="CH1089" s="284"/>
      <c r="CI1089" s="352"/>
      <c r="CJ1089" s="298"/>
      <c r="CK1089" s="297"/>
      <c r="CL1089" s="284"/>
      <c r="CM1089" s="352"/>
      <c r="CN1089" s="298"/>
      <c r="CO1089" s="297"/>
      <c r="CP1089" s="284"/>
      <c r="CQ1089" s="352"/>
      <c r="CR1089" s="298"/>
      <c r="CS1089" s="297"/>
      <c r="CT1089" s="284"/>
      <c r="CU1089" s="352"/>
      <c r="CV1089" s="352"/>
      <c r="CW1089" s="298"/>
      <c r="CX1089" s="297"/>
      <c r="CY1089" s="284"/>
      <c r="CZ1089" s="352"/>
      <c r="DA1089" s="352"/>
      <c r="DB1089" s="298"/>
      <c r="DC1089" s="297"/>
      <c r="DD1089" s="284"/>
      <c r="DE1089" s="352"/>
      <c r="DF1089" s="352"/>
      <c r="DG1089" s="298"/>
      <c r="DH1089" s="297">
        <v>-2</v>
      </c>
      <c r="DI1089" s="289">
        <v>0</v>
      </c>
      <c r="DJ1089" s="163">
        <v>8</v>
      </c>
      <c r="DK1089" s="163">
        <v>0</v>
      </c>
      <c r="DL1089" s="163">
        <v>0</v>
      </c>
      <c r="DM1089" s="163">
        <v>0</v>
      </c>
      <c r="DN1089" s="163">
        <v>0</v>
      </c>
      <c r="DO1089" s="163">
        <v>0</v>
      </c>
      <c r="DP1089" s="165">
        <v>8.1</v>
      </c>
      <c r="DQ1089" s="165"/>
      <c r="DR1089" s="165">
        <v>8.1000003814697195</v>
      </c>
      <c r="DS1089" s="163">
        <v>39</v>
      </c>
      <c r="DT1089" s="163">
        <v>10</v>
      </c>
      <c r="DU1089" s="163">
        <v>9</v>
      </c>
      <c r="DV1089" s="163">
        <v>8</v>
      </c>
      <c r="DW1089" s="163">
        <v>1</v>
      </c>
      <c r="DX1089" s="163">
        <v>1</v>
      </c>
      <c r="DY1089" s="163">
        <v>0</v>
      </c>
      <c r="DZ1089" s="163">
        <v>1</v>
      </c>
      <c r="EA1089" s="163">
        <v>0</v>
      </c>
      <c r="EB1089" s="163">
        <v>0</v>
      </c>
      <c r="EC1089" s="163">
        <v>6</v>
      </c>
      <c r="ED1089" s="165">
        <v>6.4800017303471398</v>
      </c>
      <c r="EE1089" s="165">
        <v>1.0800002883911901</v>
      </c>
      <c r="EF1089" s="165">
        <v>1.0800002883911901</v>
      </c>
      <c r="EG1089" s="165">
        <v>10.800002883911899</v>
      </c>
      <c r="EH1089" s="166">
        <v>1.3200003524781201</v>
      </c>
      <c r="EI1089" s="165">
        <v>105.446299943241</v>
      </c>
      <c r="EJ1089" s="164">
        <v>0.27027027027027001</v>
      </c>
      <c r="EK1089" s="164">
        <v>0.3</v>
      </c>
      <c r="EL1089" s="283">
        <v>0.413793103</v>
      </c>
      <c r="EM1089" s="283">
        <v>0.17241379300000001</v>
      </c>
      <c r="EN1089" s="283">
        <v>0.413793103</v>
      </c>
      <c r="EO1089" s="283">
        <v>6.4516130000000005E-2</v>
      </c>
      <c r="EP1089" s="283">
        <v>0.41935484000000001</v>
      </c>
      <c r="EQ1089" s="283">
        <v>0.10389610000000001</v>
      </c>
      <c r="ER1089" s="165">
        <v>-0.34862121671856899</v>
      </c>
      <c r="ES1089" s="166">
        <v>8.6400023071295209</v>
      </c>
      <c r="ET1089" s="166">
        <v>2.7</v>
      </c>
      <c r="EU1089" s="166">
        <v>4.0066888572693404</v>
      </c>
      <c r="EV1089" s="166">
        <v>4.6241204624947603</v>
      </c>
      <c r="EW1089" s="166">
        <v>4.0864772069544504</v>
      </c>
      <c r="EX1089" s="289">
        <v>1.6075758263468701E-2</v>
      </c>
    </row>
    <row r="1090" spans="1:154" ht="13" customHeight="1">
      <c r="A1090" s="160" t="s">
        <v>19</v>
      </c>
      <c r="B1090" s="160">
        <v>9768</v>
      </c>
      <c r="C1090" s="160">
        <v>10855</v>
      </c>
      <c r="D1090" s="160">
        <v>592741</v>
      </c>
      <c r="E1090" s="160" t="s">
        <v>246</v>
      </c>
      <c r="G1090" s="175"/>
      <c r="H1090" s="162" t="s">
        <v>1898</v>
      </c>
      <c r="I1090" s="162" t="s">
        <v>859</v>
      </c>
      <c r="J1090" s="161">
        <v>33</v>
      </c>
      <c r="K1090" s="161">
        <v>1</v>
      </c>
      <c r="M1090" s="184" t="s">
        <v>46</v>
      </c>
      <c r="Z1090" s="163"/>
      <c r="AS1090" s="283"/>
      <c r="AT1090" s="283"/>
      <c r="AU1090" s="283"/>
      <c r="AV1090" s="283"/>
      <c r="AW1090" s="283"/>
      <c r="AX1090" s="283"/>
      <c r="AY1090" s="363"/>
      <c r="AZ1090" s="283"/>
      <c r="BA1090" s="283"/>
      <c r="BB1090" s="283"/>
      <c r="BC1090" s="283"/>
      <c r="BD1090" s="164"/>
      <c r="BE1090" s="164"/>
      <c r="BF1090" s="164"/>
      <c r="BG1090" s="164"/>
      <c r="BH1090" s="164"/>
      <c r="BI1090" s="164"/>
      <c r="BJ1090" s="165"/>
      <c r="BK1090" s="164"/>
      <c r="BL1090" s="165"/>
      <c r="BM1090" s="165"/>
      <c r="BN1090" s="165"/>
      <c r="BO1090" s="165"/>
      <c r="BP1090" s="165"/>
      <c r="BQ1090" s="165"/>
      <c r="BR1090" s="165"/>
      <c r="BS1090" s="289"/>
      <c r="BT1090" s="297">
        <v>1</v>
      </c>
      <c r="BU1090" s="284">
        <v>1</v>
      </c>
      <c r="BV1090" s="298">
        <v>0</v>
      </c>
      <c r="BW1090" s="297"/>
      <c r="BX1090" s="297"/>
      <c r="BY1090" s="297"/>
      <c r="BZ1090" s="297"/>
      <c r="CA1090" s="284"/>
      <c r="CB1090" s="298"/>
      <c r="CC1090" s="297"/>
      <c r="CD1090" s="284"/>
      <c r="CE1090" s="352"/>
      <c r="CF1090" s="298"/>
      <c r="CG1090" s="297"/>
      <c r="CH1090" s="284"/>
      <c r="CI1090" s="352"/>
      <c r="CJ1090" s="298"/>
      <c r="CK1090" s="297"/>
      <c r="CL1090" s="284"/>
      <c r="CM1090" s="352"/>
      <c r="CN1090" s="298"/>
      <c r="CO1090" s="297"/>
      <c r="CP1090" s="284"/>
      <c r="CQ1090" s="352"/>
      <c r="CR1090" s="298"/>
      <c r="CS1090" s="297"/>
      <c r="CT1090" s="284"/>
      <c r="CU1090" s="352"/>
      <c r="CV1090" s="352"/>
      <c r="CW1090" s="298"/>
      <c r="CX1090" s="297"/>
      <c r="CY1090" s="284"/>
      <c r="CZ1090" s="352"/>
      <c r="DA1090" s="352"/>
      <c r="DB1090" s="298"/>
      <c r="DC1090" s="297"/>
      <c r="DD1090" s="284"/>
      <c r="DE1090" s="352"/>
      <c r="DF1090" s="352"/>
      <c r="DG1090" s="298"/>
      <c r="DH1090" s="297">
        <v>0</v>
      </c>
      <c r="DI1090" s="289">
        <v>0</v>
      </c>
      <c r="DJ1090" s="163">
        <v>1</v>
      </c>
      <c r="DK1090" s="163">
        <v>0</v>
      </c>
      <c r="DL1090" s="163">
        <v>0</v>
      </c>
      <c r="DM1090" s="163">
        <v>0</v>
      </c>
      <c r="DN1090" s="163">
        <v>0</v>
      </c>
      <c r="DO1090" s="163">
        <v>0</v>
      </c>
      <c r="DP1090" s="165">
        <v>1</v>
      </c>
      <c r="DQ1090" s="165"/>
      <c r="DR1090" s="165">
        <v>1</v>
      </c>
      <c r="DS1090" s="163">
        <v>4</v>
      </c>
      <c r="DT1090" s="163">
        <v>1</v>
      </c>
      <c r="DU1090" s="163">
        <v>0</v>
      </c>
      <c r="DV1090" s="163">
        <v>0</v>
      </c>
      <c r="DW1090" s="163">
        <v>0</v>
      </c>
      <c r="DX1090" s="163">
        <v>0</v>
      </c>
      <c r="DY1090" s="163">
        <v>0</v>
      </c>
      <c r="DZ1090" s="163">
        <v>0</v>
      </c>
      <c r="EA1090" s="163">
        <v>0</v>
      </c>
      <c r="EB1090" s="163">
        <v>0</v>
      </c>
      <c r="EC1090" s="163">
        <v>0</v>
      </c>
      <c r="ED1090" s="165">
        <v>0</v>
      </c>
      <c r="EE1090" s="165">
        <v>0</v>
      </c>
      <c r="EF1090" s="165">
        <v>0</v>
      </c>
      <c r="EG1090" s="165">
        <v>9</v>
      </c>
      <c r="EH1090" s="166">
        <v>1</v>
      </c>
      <c r="EI1090" s="165">
        <v>77.647025065453207</v>
      </c>
      <c r="EJ1090" s="164">
        <v>0.25</v>
      </c>
      <c r="EK1090" s="164">
        <v>0.25</v>
      </c>
      <c r="EL1090" s="283">
        <v>1</v>
      </c>
      <c r="EM1090" s="283">
        <v>0</v>
      </c>
      <c r="EN1090" s="283">
        <v>0</v>
      </c>
      <c r="EO1090" s="283">
        <v>0</v>
      </c>
      <c r="EP1090" s="283">
        <v>1</v>
      </c>
      <c r="EQ1090" s="283">
        <v>0</v>
      </c>
      <c r="ER1090" s="165">
        <v>7.9391237579201392E-3</v>
      </c>
      <c r="ES1090" s="166">
        <v>0</v>
      </c>
      <c r="ET1090" s="166">
        <v>6.81</v>
      </c>
      <c r="EU1090" s="166">
        <v>3.1666886329650801</v>
      </c>
      <c r="EV1090" s="166">
        <v>3.1666886329650801</v>
      </c>
      <c r="EW1090" s="166">
        <v>-1.18304942512512</v>
      </c>
      <c r="EX1090" s="289">
        <v>1.54642360284924E-2</v>
      </c>
    </row>
    <row r="1091" spans="1:154" ht="13" customHeight="1">
      <c r="A1091" s="160" t="s">
        <v>19</v>
      </c>
      <c r="B1091" s="160">
        <v>10153</v>
      </c>
      <c r="C1091" s="160">
        <v>15047</v>
      </c>
      <c r="D1091" s="160">
        <v>608723</v>
      </c>
      <c r="E1091" s="160" t="s">
        <v>598</v>
      </c>
      <c r="G1091" s="175"/>
      <c r="H1091" s="168" t="s">
        <v>797</v>
      </c>
      <c r="I1091" s="169" t="s">
        <v>595</v>
      </c>
      <c r="J1091" s="170">
        <v>32</v>
      </c>
      <c r="K1091" s="161">
        <v>1</v>
      </c>
      <c r="M1091" s="184" t="s">
        <v>837</v>
      </c>
      <c r="Z1091" s="163"/>
      <c r="AS1091" s="283"/>
      <c r="AT1091" s="283"/>
      <c r="AU1091" s="283"/>
      <c r="AV1091" s="283"/>
      <c r="AW1091" s="283"/>
      <c r="AX1091" s="283"/>
      <c r="AY1091" s="363"/>
      <c r="AZ1091" s="283"/>
      <c r="BA1091" s="283"/>
      <c r="BB1091" s="283"/>
      <c r="BC1091" s="283"/>
      <c r="BD1091" s="164"/>
      <c r="BE1091" s="164"/>
      <c r="BF1091" s="164"/>
      <c r="BG1091" s="164"/>
      <c r="BH1091" s="164"/>
      <c r="BI1091" s="164"/>
      <c r="BJ1091" s="165"/>
      <c r="BK1091" s="164"/>
      <c r="BL1091" s="165"/>
      <c r="BM1091" s="165"/>
      <c r="BN1091" s="165"/>
      <c r="BO1091" s="165"/>
      <c r="BP1091" s="165"/>
      <c r="BQ1091" s="165"/>
      <c r="BR1091" s="165"/>
      <c r="BS1091" s="289"/>
      <c r="BT1091" s="297">
        <v>68</v>
      </c>
      <c r="BU1091" s="284">
        <v>61</v>
      </c>
      <c r="BV1091" s="298">
        <v>0</v>
      </c>
      <c r="BW1091" s="297"/>
      <c r="BX1091" s="297"/>
      <c r="BY1091" s="297"/>
      <c r="BZ1091" s="297"/>
      <c r="CA1091" s="284"/>
      <c r="CB1091" s="298"/>
      <c r="CC1091" s="297"/>
      <c r="CD1091" s="284"/>
      <c r="CE1091" s="352"/>
      <c r="CF1091" s="298"/>
      <c r="CG1091" s="297"/>
      <c r="CH1091" s="284"/>
      <c r="CI1091" s="352"/>
      <c r="CJ1091" s="298"/>
      <c r="CK1091" s="297"/>
      <c r="CL1091" s="284"/>
      <c r="CM1091" s="352"/>
      <c r="CN1091" s="298"/>
      <c r="CO1091" s="297"/>
      <c r="CP1091" s="284"/>
      <c r="CQ1091" s="352"/>
      <c r="CR1091" s="298"/>
      <c r="CS1091" s="297"/>
      <c r="CT1091" s="284"/>
      <c r="CU1091" s="352"/>
      <c r="CV1091" s="352"/>
      <c r="CW1091" s="298"/>
      <c r="CX1091" s="297"/>
      <c r="CY1091" s="284"/>
      <c r="CZ1091" s="352"/>
      <c r="DA1091" s="352"/>
      <c r="DB1091" s="298"/>
      <c r="DC1091" s="297"/>
      <c r="DD1091" s="284"/>
      <c r="DE1091" s="352"/>
      <c r="DF1091" s="352"/>
      <c r="DG1091" s="298"/>
      <c r="DH1091" s="297">
        <v>0</v>
      </c>
      <c r="DI1091" s="289">
        <v>0</v>
      </c>
      <c r="DJ1091" s="163">
        <v>68</v>
      </c>
      <c r="DK1091" s="163">
        <v>0</v>
      </c>
      <c r="DL1091" s="163">
        <v>0</v>
      </c>
      <c r="DM1091" s="163">
        <v>2</v>
      </c>
      <c r="DN1091" s="163">
        <v>5</v>
      </c>
      <c r="DO1091" s="163">
        <v>0</v>
      </c>
      <c r="DP1091" s="165">
        <v>61</v>
      </c>
      <c r="DQ1091" s="165"/>
      <c r="DR1091" s="165">
        <v>61</v>
      </c>
      <c r="DS1091" s="163">
        <v>248</v>
      </c>
      <c r="DT1091" s="163">
        <v>46</v>
      </c>
      <c r="DU1091" s="163">
        <v>31</v>
      </c>
      <c r="DV1091" s="163">
        <v>25</v>
      </c>
      <c r="DW1091" s="163">
        <v>9</v>
      </c>
      <c r="DX1091" s="163">
        <v>18</v>
      </c>
      <c r="DY1091" s="163">
        <v>0</v>
      </c>
      <c r="DZ1091" s="163">
        <v>3</v>
      </c>
      <c r="EA1091" s="163">
        <v>0</v>
      </c>
      <c r="EB1091" s="163">
        <v>0</v>
      </c>
      <c r="EC1091" s="163">
        <v>61</v>
      </c>
      <c r="ED1091" s="165">
        <v>9.0000011256485095</v>
      </c>
      <c r="EE1091" s="165">
        <v>2.6557380370766102</v>
      </c>
      <c r="EF1091" s="165">
        <v>1.3278690185383</v>
      </c>
      <c r="EG1091" s="165">
        <v>6.7868860947513303</v>
      </c>
      <c r="EH1091" s="166">
        <v>1.04918045909199</v>
      </c>
      <c r="EI1091" s="165">
        <v>83.812248365165601</v>
      </c>
      <c r="EJ1091" s="164">
        <v>0.20264317180616701</v>
      </c>
      <c r="EK1091" s="164">
        <v>0.23566878980891701</v>
      </c>
      <c r="EL1091" s="283">
        <v>0.34756097499999999</v>
      </c>
      <c r="EM1091" s="283">
        <v>0.22560975599999999</v>
      </c>
      <c r="EN1091" s="283">
        <v>0.42682926799999998</v>
      </c>
      <c r="EO1091" s="283">
        <v>7.8313250000000001E-2</v>
      </c>
      <c r="EP1091" s="283">
        <v>0.29518072000000001</v>
      </c>
      <c r="EQ1091" s="283">
        <v>0.14241803</v>
      </c>
      <c r="ER1091" s="165">
        <v>-1.03592833337111</v>
      </c>
      <c r="ES1091" s="166">
        <v>3.6885250514952901</v>
      </c>
      <c r="ET1091" s="166">
        <v>3.27</v>
      </c>
      <c r="EU1091" s="166">
        <v>4.1175084240172</v>
      </c>
      <c r="EV1091" s="166">
        <v>3.9346782648198602</v>
      </c>
      <c r="EW1091" s="166">
        <v>3.5103308345927502</v>
      </c>
      <c r="EX1091" s="289">
        <v>1.5387286432087401E-2</v>
      </c>
    </row>
    <row r="1092" spans="1:154" ht="13" customHeight="1">
      <c r="A1092" s="160" t="s">
        <v>19</v>
      </c>
      <c r="C1092" s="160">
        <v>13801</v>
      </c>
      <c r="D1092" s="160">
        <v>613534</v>
      </c>
      <c r="E1092" s="160" t="s">
        <v>354</v>
      </c>
      <c r="G1092" s="175"/>
      <c r="H1092" s="168" t="s">
        <v>181</v>
      </c>
      <c r="I1092" s="169" t="s">
        <v>595</v>
      </c>
      <c r="J1092" s="170">
        <v>33</v>
      </c>
      <c r="K1092" s="161">
        <v>1</v>
      </c>
      <c r="M1092" s="184" t="s">
        <v>837</v>
      </c>
      <c r="Z1092" s="163"/>
      <c r="AS1092" s="283"/>
      <c r="AT1092" s="283"/>
      <c r="AU1092" s="283"/>
      <c r="AV1092" s="283"/>
      <c r="AW1092" s="283"/>
      <c r="AX1092" s="283"/>
      <c r="AY1092" s="363"/>
      <c r="AZ1092" s="283"/>
      <c r="BA1092" s="283"/>
      <c r="BB1092" s="283"/>
      <c r="BC1092" s="283"/>
      <c r="BD1092" s="164"/>
      <c r="BE1092" s="164"/>
      <c r="BF1092" s="164"/>
      <c r="BG1092" s="164"/>
      <c r="BH1092" s="164"/>
      <c r="BI1092" s="164"/>
      <c r="BJ1092" s="165"/>
      <c r="BK1092" s="164"/>
      <c r="BL1092" s="165"/>
      <c r="BM1092" s="165"/>
      <c r="BN1092" s="165"/>
      <c r="BO1092" s="165"/>
      <c r="BP1092" s="165"/>
      <c r="BQ1092" s="165"/>
      <c r="BR1092" s="165"/>
      <c r="BS1092" s="289"/>
      <c r="BT1092" s="297">
        <v>56</v>
      </c>
      <c r="BU1092" s="284">
        <v>41.1</v>
      </c>
      <c r="BV1092" s="298">
        <v>-1</v>
      </c>
      <c r="BW1092" s="297"/>
      <c r="BX1092" s="297"/>
      <c r="BY1092" s="297"/>
      <c r="BZ1092" s="297"/>
      <c r="CA1092" s="284"/>
      <c r="CB1092" s="298"/>
      <c r="CC1092" s="297"/>
      <c r="CD1092" s="284"/>
      <c r="CE1092" s="352"/>
      <c r="CF1092" s="298"/>
      <c r="CG1092" s="297"/>
      <c r="CH1092" s="284"/>
      <c r="CI1092" s="352"/>
      <c r="CJ1092" s="298"/>
      <c r="CK1092" s="297"/>
      <c r="CL1092" s="284"/>
      <c r="CM1092" s="352"/>
      <c r="CN1092" s="298"/>
      <c r="CO1092" s="297"/>
      <c r="CP1092" s="284"/>
      <c r="CQ1092" s="352"/>
      <c r="CR1092" s="298"/>
      <c r="CS1092" s="297"/>
      <c r="CT1092" s="284"/>
      <c r="CU1092" s="352"/>
      <c r="CV1092" s="352"/>
      <c r="CW1092" s="298"/>
      <c r="CX1092" s="297"/>
      <c r="CY1092" s="284"/>
      <c r="CZ1092" s="352"/>
      <c r="DA1092" s="352"/>
      <c r="DB1092" s="298"/>
      <c r="DC1092" s="297"/>
      <c r="DD1092" s="284"/>
      <c r="DE1092" s="352"/>
      <c r="DF1092" s="352"/>
      <c r="DG1092" s="298"/>
      <c r="DH1092" s="297">
        <v>-1</v>
      </c>
      <c r="DI1092" s="289">
        <v>0</v>
      </c>
      <c r="DJ1092" s="163">
        <v>56</v>
      </c>
      <c r="DK1092" s="163">
        <v>0</v>
      </c>
      <c r="DL1092" s="163">
        <v>0</v>
      </c>
      <c r="DM1092" s="163">
        <v>1</v>
      </c>
      <c r="DN1092" s="163">
        <v>2</v>
      </c>
      <c r="DO1092" s="163">
        <v>0</v>
      </c>
      <c r="DP1092" s="165">
        <v>41.1</v>
      </c>
      <c r="DQ1092" s="165"/>
      <c r="DR1092" s="165">
        <v>41.099998474121001</v>
      </c>
      <c r="DS1092" s="163">
        <v>191</v>
      </c>
      <c r="DT1092" s="163">
        <v>38</v>
      </c>
      <c r="DU1092" s="163">
        <v>20</v>
      </c>
      <c r="DV1092" s="163">
        <v>18</v>
      </c>
      <c r="DW1092" s="163">
        <v>4</v>
      </c>
      <c r="DX1092" s="163">
        <v>23</v>
      </c>
      <c r="DY1092" s="163">
        <v>2</v>
      </c>
      <c r="DZ1092" s="163">
        <v>13</v>
      </c>
      <c r="EA1092" s="163">
        <v>6</v>
      </c>
      <c r="EB1092" s="163">
        <v>0</v>
      </c>
      <c r="EC1092" s="163">
        <v>53</v>
      </c>
      <c r="ED1092" s="165">
        <v>11.540326130875</v>
      </c>
      <c r="EE1092" s="165">
        <v>5.0080660567948296</v>
      </c>
      <c r="EF1092" s="165">
        <v>0.870968009877361</v>
      </c>
      <c r="EG1092" s="165">
        <v>8.2741960938349308</v>
      </c>
      <c r="EH1092" s="166">
        <v>1.4758069056255201</v>
      </c>
      <c r="EI1092" s="165">
        <v>117.892678844172</v>
      </c>
      <c r="EJ1092" s="164">
        <v>0.24516129032257999</v>
      </c>
      <c r="EK1092" s="164">
        <v>0.34693877551020402</v>
      </c>
      <c r="EL1092" s="283">
        <v>0.36633663300000002</v>
      </c>
      <c r="EM1092" s="283">
        <v>0.24752475199999999</v>
      </c>
      <c r="EN1092" s="283">
        <v>0.38613861300000002</v>
      </c>
      <c r="EO1092" s="283">
        <v>4.9019609999999998E-2</v>
      </c>
      <c r="EP1092" s="283">
        <v>0.31372549</v>
      </c>
      <c r="EQ1092" s="283">
        <v>0.12919254999999999</v>
      </c>
      <c r="ER1092" s="165">
        <v>-0.37253844310582601</v>
      </c>
      <c r="ES1092" s="166">
        <v>3.9193560444481199</v>
      </c>
      <c r="ET1092" s="166">
        <v>4.05</v>
      </c>
      <c r="EU1092" s="166">
        <v>4.47314064778113</v>
      </c>
      <c r="EV1092" s="166">
        <v>4.64182057490485</v>
      </c>
      <c r="EW1092" s="166">
        <v>3.7100153568905299</v>
      </c>
      <c r="EX1092" s="289">
        <v>1.4549217186868101E-2</v>
      </c>
    </row>
    <row r="1093" spans="1:154" ht="13" customHeight="1">
      <c r="A1093" s="160" t="s">
        <v>19</v>
      </c>
      <c r="C1093" s="160">
        <v>26247</v>
      </c>
      <c r="D1093" s="160">
        <v>687377</v>
      </c>
      <c r="E1093" s="160" t="s">
        <v>2171</v>
      </c>
      <c r="G1093" s="175"/>
      <c r="H1093" s="162" t="s">
        <v>4129</v>
      </c>
      <c r="I1093" s="162" t="s">
        <v>183</v>
      </c>
      <c r="J1093" s="160">
        <v>26</v>
      </c>
      <c r="K1093" s="161">
        <v>1</v>
      </c>
      <c r="Z1093" s="163"/>
      <c r="AS1093" s="283"/>
      <c r="AT1093" s="283"/>
      <c r="AU1093" s="283"/>
      <c r="AV1093" s="283"/>
      <c r="AW1093" s="283"/>
      <c r="AX1093" s="283"/>
      <c r="AY1093" s="363"/>
      <c r="AZ1093" s="283"/>
      <c r="BA1093" s="283"/>
      <c r="BB1093" s="283"/>
      <c r="BC1093" s="283"/>
      <c r="BD1093" s="164"/>
      <c r="BE1093" s="164"/>
      <c r="BF1093" s="164"/>
      <c r="BG1093" s="164"/>
      <c r="BH1093" s="164"/>
      <c r="BI1093" s="164"/>
      <c r="BJ1093" s="165"/>
      <c r="BK1093" s="164"/>
      <c r="BL1093" s="165"/>
      <c r="BM1093" s="165"/>
      <c r="BN1093" s="165"/>
      <c r="BO1093" s="165"/>
      <c r="BP1093" s="165"/>
      <c r="BQ1093" s="165"/>
      <c r="BR1093" s="165"/>
      <c r="BS1093" s="289"/>
      <c r="BT1093" s="297">
        <v>4</v>
      </c>
      <c r="BU1093" s="284">
        <v>3.1</v>
      </c>
      <c r="BV1093" s="298">
        <v>0</v>
      </c>
      <c r="BW1093" s="297"/>
      <c r="BX1093" s="297"/>
      <c r="BY1093" s="297"/>
      <c r="BZ1093" s="297"/>
      <c r="CA1093" s="284"/>
      <c r="CB1093" s="298"/>
      <c r="CC1093" s="297"/>
      <c r="CD1093" s="284"/>
      <c r="CE1093" s="352"/>
      <c r="CF1093" s="298"/>
      <c r="CG1093" s="297"/>
      <c r="CH1093" s="284"/>
      <c r="CI1093" s="352"/>
      <c r="CJ1093" s="298"/>
      <c r="CK1093" s="297"/>
      <c r="CL1093" s="284"/>
      <c r="CM1093" s="352"/>
      <c r="CN1093" s="298"/>
      <c r="CO1093" s="297"/>
      <c r="CP1093" s="284"/>
      <c r="CQ1093" s="352"/>
      <c r="CR1093" s="298"/>
      <c r="CS1093" s="297"/>
      <c r="CT1093" s="284"/>
      <c r="CU1093" s="352"/>
      <c r="CV1093" s="352"/>
      <c r="CW1093" s="298"/>
      <c r="CX1093" s="297"/>
      <c r="CY1093" s="284"/>
      <c r="CZ1093" s="352"/>
      <c r="DA1093" s="352"/>
      <c r="DB1093" s="298"/>
      <c r="DC1093" s="297"/>
      <c r="DD1093" s="284"/>
      <c r="DE1093" s="352"/>
      <c r="DF1093" s="352"/>
      <c r="DG1093" s="298"/>
      <c r="DH1093" s="183">
        <v>0</v>
      </c>
      <c r="DI1093" s="289">
        <v>0</v>
      </c>
      <c r="DJ1093" s="163">
        <v>4</v>
      </c>
      <c r="DK1093" s="163">
        <v>0</v>
      </c>
      <c r="DL1093" s="163">
        <v>0</v>
      </c>
      <c r="DM1093" s="163">
        <v>0</v>
      </c>
      <c r="DN1093" s="163">
        <v>0</v>
      </c>
      <c r="DO1093" s="163">
        <v>0</v>
      </c>
      <c r="DP1093" s="165">
        <v>3.1</v>
      </c>
      <c r="DQ1093" s="165"/>
      <c r="DR1093" s="165">
        <v>3.0999999046325599</v>
      </c>
      <c r="DS1093" s="163">
        <v>23</v>
      </c>
      <c r="DT1093" s="163">
        <v>10</v>
      </c>
      <c r="DU1093" s="163">
        <v>5</v>
      </c>
      <c r="DV1093" s="163">
        <v>5</v>
      </c>
      <c r="DW1093" s="163">
        <v>0</v>
      </c>
      <c r="DX1093" s="163">
        <v>2</v>
      </c>
      <c r="DY1093" s="163">
        <v>0</v>
      </c>
      <c r="DZ1093" s="163">
        <v>1</v>
      </c>
      <c r="EA1093" s="163">
        <v>0</v>
      </c>
      <c r="EB1093" s="163">
        <v>0</v>
      </c>
      <c r="EC1093" s="163">
        <v>3</v>
      </c>
      <c r="ED1093" s="165">
        <v>8.1000030899059592</v>
      </c>
      <c r="EE1093" s="165">
        <v>5.4000020599373002</v>
      </c>
      <c r="EF1093" s="165">
        <v>0</v>
      </c>
      <c r="EG1093" s="165">
        <v>27.000010299686501</v>
      </c>
      <c r="EH1093" s="166">
        <v>3.6000013732915299</v>
      </c>
      <c r="EI1093" s="165">
        <v>279.52939686763398</v>
      </c>
      <c r="EJ1093" s="164">
        <v>0.5</v>
      </c>
      <c r="EK1093" s="164">
        <v>0.58823529411764697</v>
      </c>
      <c r="EL1093" s="283">
        <v>0.29411764699999998</v>
      </c>
      <c r="EM1093" s="283">
        <v>0.41176470500000001</v>
      </c>
      <c r="EN1093" s="283">
        <v>0.29411764699999998</v>
      </c>
      <c r="EO1093" s="283">
        <v>0</v>
      </c>
      <c r="EP1093" s="283">
        <v>0.35294118000000002</v>
      </c>
      <c r="EQ1093" s="283">
        <v>0.15463917999999999</v>
      </c>
      <c r="ER1093" s="165">
        <v>0.20306058285950501</v>
      </c>
      <c r="ES1093" s="166">
        <v>13.500005149843201</v>
      </c>
      <c r="ET1093" s="166">
        <v>6.36</v>
      </c>
      <c r="EU1093" s="166">
        <v>4.0666889762879697</v>
      </c>
      <c r="EV1093" s="166">
        <v>6.3348475918899299</v>
      </c>
      <c r="EW1093" s="166">
        <v>5.0637823318645001</v>
      </c>
      <c r="EX1093" s="289">
        <v>1.44583275541663E-2</v>
      </c>
    </row>
    <row r="1094" spans="1:154" ht="13" customHeight="1">
      <c r="A1094" s="160" t="s">
        <v>19</v>
      </c>
      <c r="C1094" s="160">
        <v>20385</v>
      </c>
      <c r="D1094" s="160">
        <v>676755</v>
      </c>
      <c r="E1094" s="160" t="s">
        <v>438</v>
      </c>
      <c r="G1094" s="175"/>
      <c r="H1094" s="162" t="s">
        <v>2445</v>
      </c>
      <c r="I1094" s="162" t="s">
        <v>1187</v>
      </c>
      <c r="J1094" s="161">
        <v>28</v>
      </c>
      <c r="K1094" s="161">
        <v>1</v>
      </c>
      <c r="M1094" s="184" t="s">
        <v>837</v>
      </c>
      <c r="Z1094" s="163"/>
      <c r="AS1094" s="283"/>
      <c r="AT1094" s="283"/>
      <c r="AU1094" s="283"/>
      <c r="AV1094" s="283"/>
      <c r="AW1094" s="283"/>
      <c r="AX1094" s="283"/>
      <c r="AY1094" s="363"/>
      <c r="AZ1094" s="283"/>
      <c r="BA1094" s="283"/>
      <c r="BB1094" s="283"/>
      <c r="BC1094" s="283"/>
      <c r="BD1094" s="164"/>
      <c r="BE1094" s="164"/>
      <c r="BF1094" s="164"/>
      <c r="BG1094" s="164"/>
      <c r="BH1094" s="164"/>
      <c r="BI1094" s="164"/>
      <c r="BJ1094" s="165"/>
      <c r="BK1094" s="164"/>
      <c r="BL1094" s="165"/>
      <c r="BM1094" s="165"/>
      <c r="BN1094" s="165"/>
      <c r="BO1094" s="165"/>
      <c r="BP1094" s="165"/>
      <c r="BQ1094" s="165"/>
      <c r="BR1094" s="165"/>
      <c r="BS1094" s="289"/>
      <c r="BT1094" s="297">
        <v>2</v>
      </c>
      <c r="BU1094" s="284">
        <v>3.1</v>
      </c>
      <c r="BV1094" s="298">
        <v>0</v>
      </c>
      <c r="BW1094" s="297"/>
      <c r="BX1094" s="297"/>
      <c r="BY1094" s="297"/>
      <c r="BZ1094" s="297"/>
      <c r="CA1094" s="284"/>
      <c r="CB1094" s="298"/>
      <c r="CC1094" s="297"/>
      <c r="CD1094" s="284"/>
      <c r="CE1094" s="352"/>
      <c r="CF1094" s="298"/>
      <c r="CG1094" s="297"/>
      <c r="CH1094" s="284"/>
      <c r="CI1094" s="352"/>
      <c r="CJ1094" s="298"/>
      <c r="CK1094" s="297"/>
      <c r="CL1094" s="284"/>
      <c r="CM1094" s="352"/>
      <c r="CN1094" s="298"/>
      <c r="CO1094" s="297"/>
      <c r="CP1094" s="284"/>
      <c r="CQ1094" s="352"/>
      <c r="CR1094" s="298"/>
      <c r="CS1094" s="297"/>
      <c r="CT1094" s="284"/>
      <c r="CU1094" s="352"/>
      <c r="CV1094" s="352"/>
      <c r="CW1094" s="298"/>
      <c r="CX1094" s="297"/>
      <c r="CY1094" s="284"/>
      <c r="CZ1094" s="352"/>
      <c r="DA1094" s="352"/>
      <c r="DB1094" s="298"/>
      <c r="DC1094" s="297"/>
      <c r="DD1094" s="284"/>
      <c r="DE1094" s="352"/>
      <c r="DF1094" s="352"/>
      <c r="DG1094" s="298"/>
      <c r="DH1094" s="297">
        <v>0</v>
      </c>
      <c r="DI1094" s="289">
        <v>0</v>
      </c>
      <c r="DJ1094" s="163">
        <v>3</v>
      </c>
      <c r="DK1094" s="163">
        <v>0</v>
      </c>
      <c r="DL1094" s="163">
        <v>0</v>
      </c>
      <c r="DM1094" s="163">
        <v>0</v>
      </c>
      <c r="DN1094" s="163">
        <v>0</v>
      </c>
      <c r="DO1094" s="163">
        <v>0</v>
      </c>
      <c r="DP1094" s="165">
        <v>5.0999999999999996</v>
      </c>
      <c r="DQ1094" s="165"/>
      <c r="DR1094" s="165">
        <v>5.0999999046325604</v>
      </c>
      <c r="DS1094" s="163">
        <v>23</v>
      </c>
      <c r="DT1094" s="163">
        <v>1</v>
      </c>
      <c r="DU1094" s="163">
        <v>3</v>
      </c>
      <c r="DV1094" s="163">
        <v>3</v>
      </c>
      <c r="DW1094" s="163">
        <v>0</v>
      </c>
      <c r="DX1094" s="163">
        <v>5</v>
      </c>
      <c r="DY1094" s="163">
        <v>0</v>
      </c>
      <c r="DZ1094" s="163">
        <v>1</v>
      </c>
      <c r="EA1094" s="163">
        <v>0</v>
      </c>
      <c r="EB1094" s="163">
        <v>0</v>
      </c>
      <c r="EC1094" s="163">
        <v>6</v>
      </c>
      <c r="ED1094" s="165">
        <v>10.125000603497</v>
      </c>
      <c r="EE1094" s="165">
        <v>8.4375005029142205</v>
      </c>
      <c r="EF1094" s="165">
        <v>0</v>
      </c>
      <c r="EG1094" s="165">
        <v>1.6875001005828401</v>
      </c>
      <c r="EH1094" s="166">
        <v>1.12500006705522</v>
      </c>
      <c r="EI1094" s="165">
        <v>87.352908405273894</v>
      </c>
      <c r="EJ1094" s="164">
        <v>5.8823529411764698E-2</v>
      </c>
      <c r="EK1094" s="164">
        <v>9.0909090909090898E-2</v>
      </c>
      <c r="EL1094" s="283">
        <v>0.54545454500000001</v>
      </c>
      <c r="EM1094" s="283">
        <v>0.181818181</v>
      </c>
      <c r="EN1094" s="283">
        <v>0.27272727200000002</v>
      </c>
      <c r="EO1094" s="283">
        <v>9.0909089999999998E-2</v>
      </c>
      <c r="EP1094" s="283">
        <v>0.27272727000000002</v>
      </c>
      <c r="EQ1094" s="283">
        <v>0.1</v>
      </c>
      <c r="ER1094" s="165">
        <v>-7.6230209601521701E-2</v>
      </c>
      <c r="ES1094" s="166">
        <v>5.0625003017485302</v>
      </c>
      <c r="ET1094" s="166">
        <v>5.85</v>
      </c>
      <c r="EU1094" s="166">
        <v>4.2916887000203099</v>
      </c>
      <c r="EV1094" s="166">
        <v>5.1422479071056397</v>
      </c>
      <c r="EW1094" s="166">
        <v>5.3754987755043899</v>
      </c>
      <c r="EX1094" s="289">
        <v>1.4130441471934299E-2</v>
      </c>
    </row>
    <row r="1095" spans="1:154" ht="13" customHeight="1">
      <c r="A1095" s="160" t="s">
        <v>19</v>
      </c>
      <c r="C1095" s="160">
        <v>21310</v>
      </c>
      <c r="D1095" s="160">
        <v>656671</v>
      </c>
      <c r="E1095" s="160" t="s">
        <v>16</v>
      </c>
      <c r="G1095" s="175"/>
      <c r="H1095" s="162" t="s">
        <v>3992</v>
      </c>
      <c r="I1095" s="162" t="s">
        <v>533</v>
      </c>
      <c r="J1095" s="160">
        <v>28</v>
      </c>
      <c r="K1095" s="161">
        <v>1</v>
      </c>
      <c r="Z1095" s="163"/>
      <c r="AS1095" s="283"/>
      <c r="AT1095" s="283"/>
      <c r="AU1095" s="283"/>
      <c r="AV1095" s="283"/>
      <c r="AW1095" s="283"/>
      <c r="AX1095" s="283"/>
      <c r="AY1095" s="363"/>
      <c r="AZ1095" s="283"/>
      <c r="BA1095" s="283"/>
      <c r="BB1095" s="283"/>
      <c r="BC1095" s="283"/>
      <c r="BD1095" s="164"/>
      <c r="BE1095" s="164"/>
      <c r="BF1095" s="164"/>
      <c r="BG1095" s="164"/>
      <c r="BH1095" s="164"/>
      <c r="BI1095" s="164"/>
      <c r="BJ1095" s="165"/>
      <c r="BK1095" s="164"/>
      <c r="BL1095" s="165"/>
      <c r="BM1095" s="165"/>
      <c r="BN1095" s="165"/>
      <c r="BO1095" s="165"/>
      <c r="BP1095" s="165"/>
      <c r="BQ1095" s="165"/>
      <c r="BR1095" s="165"/>
      <c r="BS1095" s="289"/>
      <c r="BT1095" s="297">
        <v>4</v>
      </c>
      <c r="BU1095" s="284">
        <v>7</v>
      </c>
      <c r="BV1095" s="298">
        <v>0</v>
      </c>
      <c r="BW1095" s="297"/>
      <c r="BX1095" s="297"/>
      <c r="BY1095" s="297"/>
      <c r="BZ1095" s="297"/>
      <c r="CA1095" s="284"/>
      <c r="CB1095" s="298"/>
      <c r="CC1095" s="297"/>
      <c r="CD1095" s="284"/>
      <c r="CE1095" s="352"/>
      <c r="CF1095" s="298"/>
      <c r="CG1095" s="297"/>
      <c r="CH1095" s="284"/>
      <c r="CI1095" s="352"/>
      <c r="CJ1095" s="298"/>
      <c r="CK1095" s="297"/>
      <c r="CL1095" s="284"/>
      <c r="CM1095" s="352"/>
      <c r="CN1095" s="298"/>
      <c r="CO1095" s="297"/>
      <c r="CP1095" s="284"/>
      <c r="CQ1095" s="352"/>
      <c r="CR1095" s="298"/>
      <c r="CS1095" s="297"/>
      <c r="CT1095" s="284"/>
      <c r="CU1095" s="352"/>
      <c r="CV1095" s="352"/>
      <c r="CW1095" s="298"/>
      <c r="CX1095" s="297"/>
      <c r="CY1095" s="284"/>
      <c r="CZ1095" s="352"/>
      <c r="DA1095" s="352"/>
      <c r="DB1095" s="298"/>
      <c r="DC1095" s="297"/>
      <c r="DD1095" s="284"/>
      <c r="DE1095" s="352"/>
      <c r="DF1095" s="352"/>
      <c r="DG1095" s="298"/>
      <c r="DH1095" s="183">
        <v>0</v>
      </c>
      <c r="DI1095" s="289">
        <v>0</v>
      </c>
      <c r="DJ1095" s="163">
        <v>4</v>
      </c>
      <c r="DK1095" s="163">
        <v>0</v>
      </c>
      <c r="DL1095" s="163">
        <v>0</v>
      </c>
      <c r="DM1095" s="163">
        <v>0</v>
      </c>
      <c r="DN1095" s="163">
        <v>0</v>
      </c>
      <c r="DO1095" s="163">
        <v>0</v>
      </c>
      <c r="DP1095" s="165">
        <v>7</v>
      </c>
      <c r="DQ1095" s="165"/>
      <c r="DR1095" s="165">
        <v>7</v>
      </c>
      <c r="DS1095" s="163">
        <v>27</v>
      </c>
      <c r="DT1095" s="163">
        <v>4</v>
      </c>
      <c r="DU1095" s="163">
        <v>2</v>
      </c>
      <c r="DV1095" s="163">
        <v>2</v>
      </c>
      <c r="DW1095" s="163">
        <v>1</v>
      </c>
      <c r="DX1095" s="163">
        <v>2</v>
      </c>
      <c r="DY1095" s="163">
        <v>0</v>
      </c>
      <c r="DZ1095" s="163">
        <v>0</v>
      </c>
      <c r="EA1095" s="163">
        <v>0</v>
      </c>
      <c r="EB1095" s="163">
        <v>0</v>
      </c>
      <c r="EC1095" s="163">
        <v>7</v>
      </c>
      <c r="ED1095" s="165">
        <v>9</v>
      </c>
      <c r="EE1095" s="165">
        <v>2.5714285714285698</v>
      </c>
      <c r="EF1095" s="165">
        <v>1.28571428571428</v>
      </c>
      <c r="EG1095" s="165">
        <v>5.1428571428571397</v>
      </c>
      <c r="EH1095" s="166">
        <v>0.85714285714285698</v>
      </c>
      <c r="EI1095" s="165">
        <v>68.471605055871294</v>
      </c>
      <c r="EJ1095" s="164">
        <v>0.16</v>
      </c>
      <c r="EK1095" s="164">
        <v>0.17647058823529399</v>
      </c>
      <c r="EL1095" s="283">
        <v>0.55555555499999998</v>
      </c>
      <c r="EM1095" s="283">
        <v>0.222222222</v>
      </c>
      <c r="EN1095" s="283">
        <v>0.222222222</v>
      </c>
      <c r="EO1095" s="283">
        <v>5.5555559999999997E-2</v>
      </c>
      <c r="EP1095" s="283">
        <v>0.38888888999999999</v>
      </c>
      <c r="EQ1095" s="283">
        <v>0.14583333000000001</v>
      </c>
      <c r="ER1095" s="165">
        <v>-0.51295600425068899</v>
      </c>
      <c r="ES1095" s="166">
        <v>2.5714285714285698</v>
      </c>
      <c r="ET1095" s="166">
        <v>3.86</v>
      </c>
      <c r="EU1095" s="166">
        <v>3.8809743472507998</v>
      </c>
      <c r="EV1095" s="166">
        <v>2.8878915854862699</v>
      </c>
      <c r="EW1095" s="166">
        <v>2.9464649804507701</v>
      </c>
      <c r="EX1095" s="289">
        <v>1.34157082065939E-2</v>
      </c>
    </row>
    <row r="1096" spans="1:154" ht="13" customHeight="1">
      <c r="A1096" s="160" t="s">
        <v>19</v>
      </c>
      <c r="B1096" s="160">
        <v>12338</v>
      </c>
      <c r="C1096" s="160">
        <v>20132</v>
      </c>
      <c r="D1096" s="160">
        <v>670124</v>
      </c>
      <c r="E1096" s="160" t="s">
        <v>686</v>
      </c>
      <c r="G1096" s="175"/>
      <c r="H1096" s="162" t="s">
        <v>2930</v>
      </c>
      <c r="I1096" s="162" t="s">
        <v>613</v>
      </c>
      <c r="J1096" s="160">
        <v>29</v>
      </c>
      <c r="K1096" s="161">
        <v>1</v>
      </c>
      <c r="M1096" s="184" t="s">
        <v>837</v>
      </c>
      <c r="Z1096" s="163"/>
      <c r="AS1096" s="283"/>
      <c r="AT1096" s="283"/>
      <c r="AU1096" s="283"/>
      <c r="AV1096" s="283"/>
      <c r="AW1096" s="283"/>
      <c r="AX1096" s="283"/>
      <c r="AY1096" s="363"/>
      <c r="AZ1096" s="283"/>
      <c r="BA1096" s="283"/>
      <c r="BB1096" s="283"/>
      <c r="BC1096" s="283"/>
      <c r="BD1096" s="164"/>
      <c r="BE1096" s="164"/>
      <c r="BF1096" s="164"/>
      <c r="BG1096" s="164"/>
      <c r="BH1096" s="164"/>
      <c r="BI1096" s="164"/>
      <c r="BJ1096" s="165"/>
      <c r="BK1096" s="164"/>
      <c r="BL1096" s="165"/>
      <c r="BM1096" s="165"/>
      <c r="BN1096" s="165"/>
      <c r="BO1096" s="165"/>
      <c r="BP1096" s="165"/>
      <c r="BQ1096" s="165"/>
      <c r="BR1096" s="165"/>
      <c r="BS1096" s="289"/>
      <c r="BT1096" s="297">
        <v>8</v>
      </c>
      <c r="BU1096" s="284">
        <v>42.1</v>
      </c>
      <c r="BV1096" s="298">
        <v>0</v>
      </c>
      <c r="BW1096" s="297"/>
      <c r="BX1096" s="297"/>
      <c r="BY1096" s="297"/>
      <c r="BZ1096" s="297"/>
      <c r="CA1096" s="284"/>
      <c r="CB1096" s="298"/>
      <c r="CC1096" s="297"/>
      <c r="CD1096" s="284"/>
      <c r="CE1096" s="352"/>
      <c r="CF1096" s="298"/>
      <c r="CG1096" s="297"/>
      <c r="CH1096" s="284"/>
      <c r="CI1096" s="352"/>
      <c r="CJ1096" s="298"/>
      <c r="CK1096" s="297"/>
      <c r="CL1096" s="284"/>
      <c r="CM1096" s="352"/>
      <c r="CN1096" s="298"/>
      <c r="CO1096" s="297"/>
      <c r="CP1096" s="284"/>
      <c r="CQ1096" s="352"/>
      <c r="CR1096" s="298"/>
      <c r="CS1096" s="297"/>
      <c r="CT1096" s="284"/>
      <c r="CU1096" s="352"/>
      <c r="CV1096" s="352"/>
      <c r="CW1096" s="298"/>
      <c r="CX1096" s="297"/>
      <c r="CY1096" s="284"/>
      <c r="CZ1096" s="352"/>
      <c r="DA1096" s="352"/>
      <c r="DB1096" s="298"/>
      <c r="DC1096" s="297"/>
      <c r="DD1096" s="284"/>
      <c r="DE1096" s="352"/>
      <c r="DF1096" s="352"/>
      <c r="DG1096" s="298"/>
      <c r="DH1096" s="297">
        <v>0</v>
      </c>
      <c r="DI1096" s="289">
        <v>0</v>
      </c>
      <c r="DJ1096" s="163">
        <v>8</v>
      </c>
      <c r="DK1096" s="163">
        <v>8</v>
      </c>
      <c r="DL1096" s="163">
        <v>0</v>
      </c>
      <c r="DM1096" s="163">
        <v>2</v>
      </c>
      <c r="DN1096" s="163">
        <v>4</v>
      </c>
      <c r="DO1096" s="163">
        <v>0</v>
      </c>
      <c r="DP1096" s="165">
        <v>42.1</v>
      </c>
      <c r="DQ1096" s="165">
        <v>42.099998474121001</v>
      </c>
      <c r="DR1096" s="165"/>
      <c r="DS1096" s="163">
        <v>189</v>
      </c>
      <c r="DT1096" s="163">
        <v>43</v>
      </c>
      <c r="DU1096" s="163">
        <v>25</v>
      </c>
      <c r="DV1096" s="163">
        <v>25</v>
      </c>
      <c r="DW1096" s="163">
        <v>7</v>
      </c>
      <c r="DX1096" s="163">
        <v>22</v>
      </c>
      <c r="DY1096" s="163">
        <v>0</v>
      </c>
      <c r="DZ1096" s="163">
        <v>2</v>
      </c>
      <c r="EA1096" s="163">
        <v>1</v>
      </c>
      <c r="EB1096" s="163">
        <v>0</v>
      </c>
      <c r="EC1096" s="163">
        <v>36</v>
      </c>
      <c r="ED1096" s="165">
        <v>7.6535435369759899</v>
      </c>
      <c r="EE1096" s="165">
        <v>4.6771654948186603</v>
      </c>
      <c r="EF1096" s="165">
        <v>1.4881890210786599</v>
      </c>
      <c r="EG1096" s="165">
        <v>9.1417325580546596</v>
      </c>
      <c r="EH1096" s="166">
        <v>1.5354331169859201</v>
      </c>
      <c r="EI1096" s="165">
        <v>119.221813720933</v>
      </c>
      <c r="EJ1096" s="164">
        <v>0.26060606060606001</v>
      </c>
      <c r="EK1096" s="164">
        <v>0.29508196721311403</v>
      </c>
      <c r="EL1096" s="283">
        <v>0.390625</v>
      </c>
      <c r="EM1096" s="283">
        <v>0.15625</v>
      </c>
      <c r="EN1096" s="283">
        <v>0.453125</v>
      </c>
      <c r="EO1096" s="283">
        <v>8.5271319999999998E-2</v>
      </c>
      <c r="EP1096" s="283">
        <v>0.38759690000000002</v>
      </c>
      <c r="EQ1096" s="283">
        <v>8.4388190000000002E-2</v>
      </c>
      <c r="ER1096" s="165">
        <v>0.293357626001858</v>
      </c>
      <c r="ES1096" s="166">
        <v>5.3149607895666602</v>
      </c>
      <c r="ET1096" s="166">
        <v>4.49</v>
      </c>
      <c r="EU1096" s="166">
        <v>5.3162949967453796</v>
      </c>
      <c r="EV1096" s="166">
        <v>5.2383918372613198</v>
      </c>
      <c r="EW1096" s="166">
        <v>5.0776518780318396</v>
      </c>
      <c r="EX1096" s="289">
        <v>1.07080126181244E-2</v>
      </c>
    </row>
    <row r="1097" spans="1:154" ht="13" customHeight="1">
      <c r="A1097" s="160" t="s">
        <v>19</v>
      </c>
      <c r="C1097" s="160">
        <v>27624</v>
      </c>
      <c r="D1097" s="160">
        <v>679156</v>
      </c>
      <c r="E1097" s="160" t="s">
        <v>3331</v>
      </c>
      <c r="G1097" s="175"/>
      <c r="H1097" s="162" t="s">
        <v>4069</v>
      </c>
      <c r="I1097" s="162" t="s">
        <v>3527</v>
      </c>
      <c r="J1097" s="160">
        <v>26</v>
      </c>
      <c r="K1097" s="161">
        <v>1</v>
      </c>
      <c r="Z1097" s="163"/>
      <c r="AS1097" s="283"/>
      <c r="AT1097" s="283"/>
      <c r="AU1097" s="283"/>
      <c r="AV1097" s="283"/>
      <c r="AW1097" s="283"/>
      <c r="AX1097" s="283"/>
      <c r="AY1097" s="363"/>
      <c r="AZ1097" s="283"/>
      <c r="BA1097" s="283"/>
      <c r="BB1097" s="283"/>
      <c r="BC1097" s="283"/>
      <c r="BD1097" s="164"/>
      <c r="BE1097" s="164"/>
      <c r="BF1097" s="164"/>
      <c r="BG1097" s="164"/>
      <c r="BH1097" s="164"/>
      <c r="BI1097" s="164"/>
      <c r="BJ1097" s="165"/>
      <c r="BK1097" s="164"/>
      <c r="BL1097" s="165"/>
      <c r="BM1097" s="165"/>
      <c r="BN1097" s="165"/>
      <c r="BO1097" s="165"/>
      <c r="BP1097" s="165"/>
      <c r="BQ1097" s="165"/>
      <c r="BR1097" s="165"/>
      <c r="BS1097" s="289"/>
      <c r="BT1097" s="297">
        <v>16</v>
      </c>
      <c r="BU1097" s="284">
        <v>18</v>
      </c>
      <c r="BV1097" s="298">
        <v>-1</v>
      </c>
      <c r="BW1097" s="297"/>
      <c r="BX1097" s="297"/>
      <c r="BY1097" s="297"/>
      <c r="BZ1097" s="297"/>
      <c r="CA1097" s="284"/>
      <c r="CB1097" s="298"/>
      <c r="CC1097" s="297"/>
      <c r="CD1097" s="284"/>
      <c r="CE1097" s="352"/>
      <c r="CF1097" s="298"/>
      <c r="CG1097" s="297"/>
      <c r="CH1097" s="284"/>
      <c r="CI1097" s="352"/>
      <c r="CJ1097" s="298"/>
      <c r="CK1097" s="297"/>
      <c r="CL1097" s="284"/>
      <c r="CM1097" s="352"/>
      <c r="CN1097" s="298"/>
      <c r="CO1097" s="297"/>
      <c r="CP1097" s="284"/>
      <c r="CQ1097" s="352"/>
      <c r="CR1097" s="298"/>
      <c r="CS1097" s="297"/>
      <c r="CT1097" s="284"/>
      <c r="CU1097" s="352"/>
      <c r="CV1097" s="352"/>
      <c r="CW1097" s="298"/>
      <c r="CX1097" s="297"/>
      <c r="CY1097" s="284"/>
      <c r="CZ1097" s="352"/>
      <c r="DA1097" s="352"/>
      <c r="DB1097" s="298"/>
      <c r="DC1097" s="297"/>
      <c r="DD1097" s="284"/>
      <c r="DE1097" s="352"/>
      <c r="DF1097" s="352"/>
      <c r="DG1097" s="298"/>
      <c r="DH1097" s="183">
        <v>-1</v>
      </c>
      <c r="DI1097" s="289">
        <v>0</v>
      </c>
      <c r="DJ1097" s="163">
        <v>16</v>
      </c>
      <c r="DK1097" s="163">
        <v>1</v>
      </c>
      <c r="DL1097" s="163">
        <v>0</v>
      </c>
      <c r="DM1097" s="163">
        <v>1</v>
      </c>
      <c r="DN1097" s="163">
        <v>0</v>
      </c>
      <c r="DO1097" s="163">
        <v>0</v>
      </c>
      <c r="DP1097" s="165">
        <v>18</v>
      </c>
      <c r="DQ1097" s="165">
        <v>1.1000000238418499</v>
      </c>
      <c r="DR1097" s="165">
        <v>16.2000000029802</v>
      </c>
      <c r="DS1097" s="163">
        <v>84</v>
      </c>
      <c r="DT1097" s="163">
        <v>19</v>
      </c>
      <c r="DU1097" s="163">
        <v>7</v>
      </c>
      <c r="DV1097" s="163">
        <v>6</v>
      </c>
      <c r="DW1097" s="163">
        <v>1</v>
      </c>
      <c r="DX1097" s="163">
        <v>11</v>
      </c>
      <c r="DY1097" s="163">
        <v>0</v>
      </c>
      <c r="DZ1097" s="163">
        <v>2</v>
      </c>
      <c r="EA1097" s="163">
        <v>1</v>
      </c>
      <c r="EB1097" s="163">
        <v>0</v>
      </c>
      <c r="EC1097" s="163">
        <v>17</v>
      </c>
      <c r="ED1097" s="165">
        <v>8.5000027302247396</v>
      </c>
      <c r="EE1097" s="165">
        <v>5.5000017666160099</v>
      </c>
      <c r="EF1097" s="165">
        <v>0.50000016060145502</v>
      </c>
      <c r="EG1097" s="165">
        <v>9.5000030514276492</v>
      </c>
      <c r="EH1097" s="166">
        <v>1.6666672020048501</v>
      </c>
      <c r="EI1097" s="165">
        <v>133.139274817792</v>
      </c>
      <c r="EJ1097" s="164">
        <v>0.26760563380281599</v>
      </c>
      <c r="EK1097" s="164">
        <v>0.339622641509433</v>
      </c>
      <c r="EL1097" s="283">
        <v>0.45283018800000002</v>
      </c>
      <c r="EM1097" s="283">
        <v>0.22641509400000001</v>
      </c>
      <c r="EN1097" s="283">
        <v>0.320754716</v>
      </c>
      <c r="EO1097" s="283">
        <v>7.4074070000000006E-2</v>
      </c>
      <c r="EP1097" s="283">
        <v>0.44444444</v>
      </c>
      <c r="EQ1097" s="283">
        <v>0.10303030000000001</v>
      </c>
      <c r="ER1097" s="165">
        <v>1.1774254385696299E-2</v>
      </c>
      <c r="ES1097" s="166">
        <v>3.0000009636087301</v>
      </c>
      <c r="ET1097" s="166">
        <v>5.34</v>
      </c>
      <c r="EU1097" s="166">
        <v>4.1666889541679897</v>
      </c>
      <c r="EV1097" s="166">
        <v>4.8725662829814098</v>
      </c>
      <c r="EW1097" s="166">
        <v>4.6612055904810896</v>
      </c>
      <c r="EX1097" s="289">
        <v>1.0230153799057E-2</v>
      </c>
    </row>
    <row r="1098" spans="1:154" ht="13" customHeight="1">
      <c r="A1098" s="160" t="s">
        <v>19</v>
      </c>
      <c r="C1098" s="160">
        <v>26448</v>
      </c>
      <c r="D1098" s="160">
        <v>686790</v>
      </c>
      <c r="E1098" s="160" t="s">
        <v>2177</v>
      </c>
      <c r="G1098" s="175"/>
      <c r="H1098" s="162" t="s">
        <v>2943</v>
      </c>
      <c r="I1098" s="162" t="s">
        <v>551</v>
      </c>
      <c r="J1098" s="160">
        <v>23</v>
      </c>
      <c r="K1098" s="161">
        <v>1</v>
      </c>
      <c r="Z1098" s="163"/>
      <c r="AS1098" s="283"/>
      <c r="AT1098" s="283"/>
      <c r="AU1098" s="283"/>
      <c r="AV1098" s="283"/>
      <c r="AW1098" s="283"/>
      <c r="AX1098" s="283"/>
      <c r="AY1098" s="363"/>
      <c r="AZ1098" s="283"/>
      <c r="BA1098" s="283"/>
      <c r="BB1098" s="283"/>
      <c r="BC1098" s="283"/>
      <c r="BD1098" s="164"/>
      <c r="BE1098" s="164"/>
      <c r="BF1098" s="164"/>
      <c r="BG1098" s="164"/>
      <c r="BH1098" s="164"/>
      <c r="BI1098" s="164"/>
      <c r="BJ1098" s="165"/>
      <c r="BK1098" s="164"/>
      <c r="BL1098" s="165"/>
      <c r="BM1098" s="165"/>
      <c r="BN1098" s="165"/>
      <c r="BO1098" s="165"/>
      <c r="BP1098" s="165"/>
      <c r="BQ1098" s="165"/>
      <c r="BR1098" s="165"/>
      <c r="BS1098" s="289"/>
      <c r="BT1098" s="297"/>
      <c r="BU1098" s="284"/>
      <c r="BV1098" s="298"/>
      <c r="BW1098" s="297"/>
      <c r="BX1098" s="297"/>
      <c r="BY1098" s="297"/>
      <c r="BZ1098" s="297"/>
      <c r="CA1098" s="284"/>
      <c r="CB1098" s="298"/>
      <c r="CC1098" s="297"/>
      <c r="CD1098" s="284"/>
      <c r="CE1098" s="352"/>
      <c r="CF1098" s="298"/>
      <c r="CG1098" s="297"/>
      <c r="CH1098" s="284"/>
      <c r="CI1098" s="352"/>
      <c r="CJ1098" s="298"/>
      <c r="CK1098" s="297"/>
      <c r="CL1098" s="284"/>
      <c r="CM1098" s="352"/>
      <c r="CN1098" s="298"/>
      <c r="CO1098" s="297"/>
      <c r="CP1098" s="284"/>
      <c r="CQ1098" s="352"/>
      <c r="CR1098" s="298"/>
      <c r="CS1098" s="297"/>
      <c r="CT1098" s="284"/>
      <c r="CU1098" s="352"/>
      <c r="CV1098" s="352"/>
      <c r="CW1098" s="298"/>
      <c r="CX1098" s="297"/>
      <c r="CY1098" s="284"/>
      <c r="CZ1098" s="352"/>
      <c r="DA1098" s="352"/>
      <c r="DB1098" s="298"/>
      <c r="DC1098" s="297"/>
      <c r="DD1098" s="284"/>
      <c r="DE1098" s="352"/>
      <c r="DF1098" s="352"/>
      <c r="DG1098" s="298"/>
      <c r="DH1098" s="183"/>
      <c r="DI1098" s="289">
        <v>0</v>
      </c>
      <c r="DJ1098" s="163">
        <v>1</v>
      </c>
      <c r="DK1098" s="163">
        <v>0</v>
      </c>
      <c r="DL1098" s="163">
        <v>0</v>
      </c>
      <c r="DM1098" s="163">
        <v>0</v>
      </c>
      <c r="DN1098" s="163">
        <v>0</v>
      </c>
      <c r="DO1098" s="163">
        <v>0</v>
      </c>
      <c r="DP1098" s="165">
        <v>3</v>
      </c>
      <c r="DQ1098" s="165"/>
      <c r="DR1098" s="165">
        <v>3</v>
      </c>
      <c r="DS1098" s="163">
        <v>10</v>
      </c>
      <c r="DT1098" s="163">
        <v>0</v>
      </c>
      <c r="DU1098" s="163">
        <v>0</v>
      </c>
      <c r="DV1098" s="163">
        <v>0</v>
      </c>
      <c r="DW1098" s="163">
        <v>0</v>
      </c>
      <c r="DX1098" s="163">
        <v>1</v>
      </c>
      <c r="DY1098" s="163">
        <v>0</v>
      </c>
      <c r="DZ1098" s="163">
        <v>0</v>
      </c>
      <c r="EA1098" s="163">
        <v>0</v>
      </c>
      <c r="EB1098" s="163">
        <v>0</v>
      </c>
      <c r="EC1098" s="163">
        <v>1</v>
      </c>
      <c r="ED1098" s="165">
        <v>3</v>
      </c>
      <c r="EE1098" s="165">
        <v>3</v>
      </c>
      <c r="EF1098" s="165">
        <v>0</v>
      </c>
      <c r="EG1098" s="165">
        <v>0</v>
      </c>
      <c r="EH1098" s="166">
        <v>0.33333333333333298</v>
      </c>
      <c r="EI1098" s="165">
        <v>25.882341688484399</v>
      </c>
      <c r="EJ1098" s="164">
        <v>0</v>
      </c>
      <c r="EK1098" s="164">
        <v>0</v>
      </c>
      <c r="EL1098" s="283">
        <v>0.875</v>
      </c>
      <c r="EM1098" s="283">
        <v>0</v>
      </c>
      <c r="EN1098" s="283">
        <v>0.125</v>
      </c>
      <c r="EO1098" s="283">
        <v>0</v>
      </c>
      <c r="EP1098" s="283">
        <v>0.125</v>
      </c>
      <c r="EQ1098" s="283">
        <v>2.5641029999999999E-2</v>
      </c>
      <c r="ER1098" s="165">
        <v>1.61743145965603E-2</v>
      </c>
      <c r="ES1098" s="166">
        <v>0</v>
      </c>
      <c r="ET1098" s="166">
        <v>1.39</v>
      </c>
      <c r="EU1098" s="166">
        <v>3.5000219662984202</v>
      </c>
      <c r="EV1098" s="166">
        <v>4.0040570219357798</v>
      </c>
      <c r="EW1098" s="166">
        <v>3.0838305748748698</v>
      </c>
      <c r="EX1098" s="289">
        <v>8.9611113071441598E-3</v>
      </c>
    </row>
    <row r="1099" spans="1:154" ht="13" customHeight="1">
      <c r="A1099" s="160" t="s">
        <v>19</v>
      </c>
      <c r="C1099" s="160">
        <v>29519</v>
      </c>
      <c r="D1099" s="160">
        <v>700669</v>
      </c>
      <c r="E1099" s="160" t="s">
        <v>276</v>
      </c>
      <c r="G1099" s="175"/>
      <c r="H1099" s="162" t="s">
        <v>4186</v>
      </c>
      <c r="I1099" s="162" t="s">
        <v>329</v>
      </c>
      <c r="J1099" s="160">
        <v>24</v>
      </c>
      <c r="K1099" s="161">
        <v>1</v>
      </c>
      <c r="Z1099" s="163"/>
      <c r="AS1099" s="283"/>
      <c r="AT1099" s="283"/>
      <c r="AU1099" s="283"/>
      <c r="AV1099" s="283"/>
      <c r="AW1099" s="283"/>
      <c r="AX1099" s="283"/>
      <c r="AY1099" s="363"/>
      <c r="AZ1099" s="283"/>
      <c r="BA1099" s="283"/>
      <c r="BB1099" s="283"/>
      <c r="BC1099" s="283"/>
      <c r="BD1099" s="164"/>
      <c r="BE1099" s="164"/>
      <c r="BF1099" s="164"/>
      <c r="BG1099" s="164"/>
      <c r="BH1099" s="164"/>
      <c r="BI1099" s="164"/>
      <c r="BJ1099" s="165"/>
      <c r="BK1099" s="164"/>
      <c r="BL1099" s="165"/>
      <c r="BM1099" s="165"/>
      <c r="BN1099" s="165"/>
      <c r="BO1099" s="165"/>
      <c r="BP1099" s="165"/>
      <c r="BQ1099" s="165"/>
      <c r="BR1099" s="165"/>
      <c r="BS1099" s="289"/>
      <c r="BT1099" s="297">
        <v>2</v>
      </c>
      <c r="BU1099" s="284">
        <v>7.2</v>
      </c>
      <c r="BV1099" s="298">
        <v>0</v>
      </c>
      <c r="BW1099" s="297"/>
      <c r="BX1099" s="297"/>
      <c r="BY1099" s="297"/>
      <c r="BZ1099" s="297"/>
      <c r="CA1099" s="284"/>
      <c r="CB1099" s="298"/>
      <c r="CC1099" s="297"/>
      <c r="CD1099" s="284"/>
      <c r="CE1099" s="352"/>
      <c r="CF1099" s="298"/>
      <c r="CG1099" s="297"/>
      <c r="CH1099" s="284"/>
      <c r="CI1099" s="352"/>
      <c r="CJ1099" s="298"/>
      <c r="CK1099" s="297"/>
      <c r="CL1099" s="284"/>
      <c r="CM1099" s="352"/>
      <c r="CN1099" s="298"/>
      <c r="CO1099" s="297"/>
      <c r="CP1099" s="284"/>
      <c r="CQ1099" s="352"/>
      <c r="CR1099" s="298"/>
      <c r="CS1099" s="297"/>
      <c r="CT1099" s="284"/>
      <c r="CU1099" s="352"/>
      <c r="CV1099" s="352"/>
      <c r="CW1099" s="298"/>
      <c r="CX1099" s="297"/>
      <c r="CY1099" s="284"/>
      <c r="CZ1099" s="352"/>
      <c r="DA1099" s="352"/>
      <c r="DB1099" s="298"/>
      <c r="DC1099" s="297"/>
      <c r="DD1099" s="284"/>
      <c r="DE1099" s="352"/>
      <c r="DF1099" s="352"/>
      <c r="DG1099" s="298"/>
      <c r="DH1099" s="183">
        <v>0</v>
      </c>
      <c r="DI1099" s="289">
        <v>0</v>
      </c>
      <c r="DJ1099" s="163">
        <v>2</v>
      </c>
      <c r="DK1099" s="163">
        <v>1</v>
      </c>
      <c r="DL1099" s="163">
        <v>0</v>
      </c>
      <c r="DM1099" s="163">
        <v>0</v>
      </c>
      <c r="DN1099" s="163">
        <v>1</v>
      </c>
      <c r="DO1099" s="163">
        <v>0</v>
      </c>
      <c r="DP1099" s="165">
        <v>7.2</v>
      </c>
      <c r="DQ1099" s="165">
        <v>3.0999999046325599</v>
      </c>
      <c r="DR1099" s="165">
        <v>4.0999999046325604</v>
      </c>
      <c r="DS1099" s="163">
        <v>31</v>
      </c>
      <c r="DT1099" s="163">
        <v>7</v>
      </c>
      <c r="DU1099" s="163">
        <v>4</v>
      </c>
      <c r="DV1099" s="163">
        <v>4</v>
      </c>
      <c r="DW1099" s="163">
        <v>1</v>
      </c>
      <c r="DX1099" s="163">
        <v>2</v>
      </c>
      <c r="DY1099" s="163">
        <v>0</v>
      </c>
      <c r="DZ1099" s="163">
        <v>0</v>
      </c>
      <c r="EA1099" s="163">
        <v>0</v>
      </c>
      <c r="EB1099" s="163">
        <v>0</v>
      </c>
      <c r="EC1099" s="163">
        <v>6</v>
      </c>
      <c r="ED1099" s="165">
        <v>7.04347884497259</v>
      </c>
      <c r="EE1099" s="165">
        <v>2.3478262816575302</v>
      </c>
      <c r="EF1099" s="165">
        <v>1.17391314082876</v>
      </c>
      <c r="EG1099" s="165">
        <v>8.2173919858013598</v>
      </c>
      <c r="EH1099" s="166">
        <v>1.17391314082876</v>
      </c>
      <c r="EI1099" s="165">
        <v>91.150863070596102</v>
      </c>
      <c r="EJ1099" s="164">
        <v>0.24137931034482701</v>
      </c>
      <c r="EK1099" s="164">
        <v>0.27272727272727199</v>
      </c>
      <c r="EL1099" s="283">
        <v>0.409090909</v>
      </c>
      <c r="EM1099" s="283">
        <v>0.13636363600000001</v>
      </c>
      <c r="EN1099" s="283">
        <v>0.45454545400000002</v>
      </c>
      <c r="EO1099" s="283">
        <v>0.13043478</v>
      </c>
      <c r="EP1099" s="283">
        <v>0.39130435000000002</v>
      </c>
      <c r="EQ1099" s="283">
        <v>0.10476190000000001</v>
      </c>
      <c r="ER1099" s="165">
        <v>-0.30488773510938999</v>
      </c>
      <c r="ES1099" s="166">
        <v>4.6956525633150603</v>
      </c>
      <c r="ET1099" s="166">
        <v>5.34</v>
      </c>
      <c r="EU1099" s="166">
        <v>4.0797321869430103</v>
      </c>
      <c r="EV1099" s="166">
        <v>4.3563911232494199</v>
      </c>
      <c r="EW1099" s="166">
        <v>4.1728113754310696</v>
      </c>
      <c r="EX1099" s="289">
        <v>8.1811174750327995E-3</v>
      </c>
    </row>
    <row r="1100" spans="1:154" ht="13" customHeight="1">
      <c r="A1100" s="160" t="s">
        <v>19</v>
      </c>
      <c r="C1100" s="160">
        <v>27536</v>
      </c>
      <c r="D1100" s="160">
        <v>667478</v>
      </c>
      <c r="E1100" s="160" t="s">
        <v>188</v>
      </c>
      <c r="G1100" s="175"/>
      <c r="H1100" s="162" t="s">
        <v>4004</v>
      </c>
      <c r="I1100" s="162" t="s">
        <v>236</v>
      </c>
      <c r="J1100" s="160">
        <v>27</v>
      </c>
      <c r="K1100" s="161">
        <v>1</v>
      </c>
      <c r="Z1100" s="163"/>
      <c r="AS1100" s="283"/>
      <c r="AT1100" s="283"/>
      <c r="AU1100" s="283"/>
      <c r="AV1100" s="283"/>
      <c r="AW1100" s="283"/>
      <c r="AX1100" s="283"/>
      <c r="AY1100" s="363"/>
      <c r="AZ1100" s="283"/>
      <c r="BA1100" s="283"/>
      <c r="BB1100" s="283"/>
      <c r="BC1100" s="283"/>
      <c r="BD1100" s="164"/>
      <c r="BE1100" s="164"/>
      <c r="BF1100" s="164"/>
      <c r="BG1100" s="164"/>
      <c r="BH1100" s="164"/>
      <c r="BI1100" s="164"/>
      <c r="BJ1100" s="165"/>
      <c r="BK1100" s="164"/>
      <c r="BL1100" s="165"/>
      <c r="BM1100" s="165"/>
      <c r="BN1100" s="165"/>
      <c r="BO1100" s="165"/>
      <c r="BP1100" s="165"/>
      <c r="BQ1100" s="165"/>
      <c r="BR1100" s="165"/>
      <c r="BS1100" s="289"/>
      <c r="BT1100" s="297">
        <v>1</v>
      </c>
      <c r="BU1100" s="284">
        <v>0.2</v>
      </c>
      <c r="BV1100" s="298">
        <v>0</v>
      </c>
      <c r="BW1100" s="297"/>
      <c r="BX1100" s="297"/>
      <c r="BY1100" s="297"/>
      <c r="BZ1100" s="297"/>
      <c r="CA1100" s="284"/>
      <c r="CB1100" s="298"/>
      <c r="CC1100" s="297"/>
      <c r="CD1100" s="284"/>
      <c r="CE1100" s="352"/>
      <c r="CF1100" s="298"/>
      <c r="CG1100" s="297"/>
      <c r="CH1100" s="284"/>
      <c r="CI1100" s="352"/>
      <c r="CJ1100" s="298"/>
      <c r="CK1100" s="297"/>
      <c r="CL1100" s="284"/>
      <c r="CM1100" s="352"/>
      <c r="CN1100" s="298"/>
      <c r="CO1100" s="297"/>
      <c r="CP1100" s="284"/>
      <c r="CQ1100" s="352"/>
      <c r="CR1100" s="298"/>
      <c r="CS1100" s="297"/>
      <c r="CT1100" s="284"/>
      <c r="CU1100" s="352"/>
      <c r="CV1100" s="352"/>
      <c r="CW1100" s="298"/>
      <c r="CX1100" s="297"/>
      <c r="CY1100" s="284"/>
      <c r="CZ1100" s="352"/>
      <c r="DA1100" s="352"/>
      <c r="DB1100" s="298"/>
      <c r="DC1100" s="297"/>
      <c r="DD1100" s="284"/>
      <c r="DE1100" s="352"/>
      <c r="DF1100" s="352"/>
      <c r="DG1100" s="298"/>
      <c r="DH1100" s="183">
        <v>0</v>
      </c>
      <c r="DI1100" s="289">
        <v>0</v>
      </c>
      <c r="DJ1100" s="163">
        <v>1</v>
      </c>
      <c r="DK1100" s="163">
        <v>0</v>
      </c>
      <c r="DL1100" s="163">
        <v>0</v>
      </c>
      <c r="DM1100" s="163">
        <v>0</v>
      </c>
      <c r="DN1100" s="163">
        <v>0</v>
      </c>
      <c r="DO1100" s="163">
        <v>0</v>
      </c>
      <c r="DP1100" s="165">
        <v>0.2</v>
      </c>
      <c r="DQ1100" s="165"/>
      <c r="DR1100" s="165">
        <v>0.20000000298023199</v>
      </c>
      <c r="DS1100" s="163">
        <v>2</v>
      </c>
      <c r="DT1100" s="163">
        <v>0</v>
      </c>
      <c r="DU1100" s="163">
        <v>0</v>
      </c>
      <c r="DV1100" s="163">
        <v>0</v>
      </c>
      <c r="DW1100" s="163">
        <v>0</v>
      </c>
      <c r="DX1100" s="163">
        <v>0</v>
      </c>
      <c r="DY1100" s="163">
        <v>0</v>
      </c>
      <c r="DZ1100" s="163">
        <v>0</v>
      </c>
      <c r="EA1100" s="163">
        <v>0</v>
      </c>
      <c r="EB1100" s="163">
        <v>0</v>
      </c>
      <c r="EC1100" s="163">
        <v>0</v>
      </c>
      <c r="ED1100" s="165">
        <v>0</v>
      </c>
      <c r="EE1100" s="165">
        <v>0</v>
      </c>
      <c r="EF1100" s="165">
        <v>0</v>
      </c>
      <c r="EG1100" s="165">
        <v>0</v>
      </c>
      <c r="EH1100" s="166">
        <v>0</v>
      </c>
      <c r="EI1100" s="165">
        <v>0</v>
      </c>
      <c r="EJ1100" s="164">
        <v>0</v>
      </c>
      <c r="EK1100" s="164">
        <v>0</v>
      </c>
      <c r="EL1100" s="283">
        <v>1</v>
      </c>
      <c r="EM1100" s="283">
        <v>0</v>
      </c>
      <c r="EN1100" s="283">
        <v>0</v>
      </c>
      <c r="EO1100" s="283">
        <v>0</v>
      </c>
      <c r="EP1100" s="283">
        <v>0.5</v>
      </c>
      <c r="EQ1100" s="283">
        <v>0</v>
      </c>
      <c r="ER1100" s="165">
        <v>-2.5189878098912401E-2</v>
      </c>
      <c r="ES1100" s="166">
        <v>0</v>
      </c>
      <c r="ET1100" s="166">
        <v>1.56</v>
      </c>
      <c r="EU1100" s="166">
        <v>3.1666886329650801</v>
      </c>
      <c r="EV1100" s="166">
        <v>3.1666886329650801</v>
      </c>
      <c r="EW1100" s="166">
        <v>-1.18304942512512</v>
      </c>
      <c r="EX1100" s="289">
        <v>6.80334633216261E-3</v>
      </c>
    </row>
    <row r="1101" spans="1:154" ht="13" customHeight="1">
      <c r="A1101" s="160" t="s">
        <v>19</v>
      </c>
      <c r="B1101" s="160">
        <v>10519</v>
      </c>
      <c r="C1101" s="160">
        <v>16942</v>
      </c>
      <c r="D1101" s="160">
        <v>656814</v>
      </c>
      <c r="E1101" s="160" t="s">
        <v>13</v>
      </c>
      <c r="G1101" s="175"/>
      <c r="H1101" s="162" t="s">
        <v>2860</v>
      </c>
      <c r="I1101" s="162" t="s">
        <v>3375</v>
      </c>
      <c r="J1101" s="160">
        <v>28</v>
      </c>
      <c r="K1101" s="161">
        <v>1</v>
      </c>
      <c r="Z1101" s="163"/>
      <c r="AS1101" s="283"/>
      <c r="AT1101" s="283"/>
      <c r="AU1101" s="283"/>
      <c r="AV1101" s="283"/>
      <c r="AW1101" s="283"/>
      <c r="AX1101" s="283"/>
      <c r="AY1101" s="363"/>
      <c r="AZ1101" s="283"/>
      <c r="BA1101" s="283"/>
      <c r="BB1101" s="283"/>
      <c r="BC1101" s="283"/>
      <c r="BD1101" s="164"/>
      <c r="BE1101" s="164"/>
      <c r="BF1101" s="164"/>
      <c r="BG1101" s="164"/>
      <c r="BH1101" s="164"/>
      <c r="BI1101" s="164"/>
      <c r="BJ1101" s="165"/>
      <c r="BK1101" s="164"/>
      <c r="BL1101" s="165"/>
      <c r="BM1101" s="165"/>
      <c r="BN1101" s="165"/>
      <c r="BO1101" s="165"/>
      <c r="BP1101" s="165"/>
      <c r="BQ1101" s="165"/>
      <c r="BR1101" s="165"/>
      <c r="BS1101" s="289"/>
      <c r="BT1101" s="297">
        <v>1</v>
      </c>
      <c r="BU1101" s="284">
        <v>0.2</v>
      </c>
      <c r="BV1101" s="298">
        <v>0</v>
      </c>
      <c r="BW1101" s="297"/>
      <c r="BX1101" s="297"/>
      <c r="BY1101" s="297"/>
      <c r="BZ1101" s="297"/>
      <c r="CA1101" s="284"/>
      <c r="CB1101" s="298"/>
      <c r="CC1101" s="297"/>
      <c r="CD1101" s="284"/>
      <c r="CE1101" s="352"/>
      <c r="CF1101" s="298"/>
      <c r="CG1101" s="297"/>
      <c r="CH1101" s="284"/>
      <c r="CI1101" s="352"/>
      <c r="CJ1101" s="298"/>
      <c r="CK1101" s="297"/>
      <c r="CL1101" s="284"/>
      <c r="CM1101" s="352"/>
      <c r="CN1101" s="298"/>
      <c r="CO1101" s="297"/>
      <c r="CP1101" s="284"/>
      <c r="CQ1101" s="352"/>
      <c r="CR1101" s="298"/>
      <c r="CS1101" s="297"/>
      <c r="CT1101" s="284"/>
      <c r="CU1101" s="352"/>
      <c r="CV1101" s="352"/>
      <c r="CW1101" s="298"/>
      <c r="CX1101" s="297"/>
      <c r="CY1101" s="284"/>
      <c r="CZ1101" s="352"/>
      <c r="DA1101" s="352"/>
      <c r="DB1101" s="298"/>
      <c r="DC1101" s="297"/>
      <c r="DD1101" s="284"/>
      <c r="DE1101" s="352"/>
      <c r="DF1101" s="352"/>
      <c r="DG1101" s="298"/>
      <c r="DH1101" s="297">
        <v>0</v>
      </c>
      <c r="DI1101" s="289">
        <v>0</v>
      </c>
      <c r="DJ1101" s="163">
        <v>1</v>
      </c>
      <c r="DK1101" s="163">
        <v>0</v>
      </c>
      <c r="DL1101" s="163">
        <v>0</v>
      </c>
      <c r="DM1101" s="163">
        <v>0</v>
      </c>
      <c r="DN1101" s="163">
        <v>0</v>
      </c>
      <c r="DO1101" s="163">
        <v>0</v>
      </c>
      <c r="DP1101" s="165">
        <v>0.2</v>
      </c>
      <c r="DQ1101" s="165"/>
      <c r="DR1101" s="165">
        <v>0.20000000298023199</v>
      </c>
      <c r="DS1101" s="163">
        <v>4</v>
      </c>
      <c r="DT1101" s="163">
        <v>3</v>
      </c>
      <c r="DU1101" s="163">
        <v>2</v>
      </c>
      <c r="DV1101" s="163">
        <v>2</v>
      </c>
      <c r="DW1101" s="163">
        <v>0</v>
      </c>
      <c r="DX1101" s="163">
        <v>0</v>
      </c>
      <c r="DY1101" s="163">
        <v>0</v>
      </c>
      <c r="DZ1101" s="163">
        <v>0</v>
      </c>
      <c r="EA1101" s="163">
        <v>0</v>
      </c>
      <c r="EB1101" s="163">
        <v>0</v>
      </c>
      <c r="EC1101" s="163">
        <v>0</v>
      </c>
      <c r="ED1101" s="165">
        <v>0</v>
      </c>
      <c r="EE1101" s="165">
        <v>0</v>
      </c>
      <c r="EF1101" s="165">
        <v>0</v>
      </c>
      <c r="EG1101" s="165">
        <v>40.500042244836003</v>
      </c>
      <c r="EH1101" s="166">
        <v>4.5000046938706699</v>
      </c>
      <c r="EI1101" s="165">
        <v>349.41197725963298</v>
      </c>
      <c r="EJ1101" s="164">
        <v>0.75</v>
      </c>
      <c r="EK1101" s="164">
        <v>0.75</v>
      </c>
      <c r="EL1101" s="283">
        <v>0.75</v>
      </c>
      <c r="EM1101" s="283">
        <v>0.25</v>
      </c>
      <c r="EN1101" s="283">
        <v>0</v>
      </c>
      <c r="EO1101" s="283">
        <v>0</v>
      </c>
      <c r="EP1101" s="283">
        <v>0.75</v>
      </c>
      <c r="EQ1101" s="283">
        <v>0.2</v>
      </c>
      <c r="ER1101" s="165">
        <v>3.8162283087655798E-2</v>
      </c>
      <c r="ES1101" s="166">
        <v>27.000028163223998</v>
      </c>
      <c r="ET1101" s="166">
        <v>10.86</v>
      </c>
      <c r="EU1101" s="166">
        <v>3.1666886329650801</v>
      </c>
      <c r="EV1101" s="166">
        <v>3.1666886329650801</v>
      </c>
      <c r="EW1101" s="166">
        <v>1.5439505748748701</v>
      </c>
      <c r="EX1101" s="289">
        <v>6.64771487936377E-3</v>
      </c>
    </row>
    <row r="1102" spans="1:154" ht="13" customHeight="1">
      <c r="A1102" s="160" t="s">
        <v>19</v>
      </c>
      <c r="C1102" s="160">
        <v>9174</v>
      </c>
      <c r="D1102" s="160">
        <v>543391</v>
      </c>
      <c r="E1102" s="160" t="s">
        <v>188</v>
      </c>
      <c r="G1102" s="175"/>
      <c r="H1102" s="162" t="s">
        <v>275</v>
      </c>
      <c r="I1102" s="162" t="s">
        <v>209</v>
      </c>
      <c r="J1102" s="160">
        <v>34</v>
      </c>
      <c r="K1102" s="161">
        <v>1</v>
      </c>
      <c r="Z1102" s="163"/>
      <c r="AS1102" s="283"/>
      <c r="AT1102" s="283"/>
      <c r="AU1102" s="283"/>
      <c r="AV1102" s="283"/>
      <c r="AW1102" s="283"/>
      <c r="AX1102" s="283"/>
      <c r="AY1102" s="363"/>
      <c r="AZ1102" s="283"/>
      <c r="BA1102" s="283"/>
      <c r="BB1102" s="283"/>
      <c r="BC1102" s="283"/>
      <c r="BD1102" s="164"/>
      <c r="BE1102" s="164"/>
      <c r="BF1102" s="164"/>
      <c r="BG1102" s="164"/>
      <c r="BH1102" s="164"/>
      <c r="BI1102" s="164"/>
      <c r="BJ1102" s="165"/>
      <c r="BK1102" s="164"/>
      <c r="BL1102" s="165"/>
      <c r="BM1102" s="165"/>
      <c r="BN1102" s="165"/>
      <c r="BO1102" s="165"/>
      <c r="BP1102" s="165"/>
      <c r="BQ1102" s="165"/>
      <c r="BR1102" s="165"/>
      <c r="BS1102" s="289"/>
      <c r="BT1102" s="297">
        <v>2</v>
      </c>
      <c r="BU1102" s="284">
        <v>5.0999999999999996</v>
      </c>
      <c r="BV1102" s="298">
        <v>0</v>
      </c>
      <c r="BW1102" s="297"/>
      <c r="BX1102" s="297"/>
      <c r="BY1102" s="297"/>
      <c r="BZ1102" s="297"/>
      <c r="CA1102" s="284"/>
      <c r="CB1102" s="298"/>
      <c r="CC1102" s="297"/>
      <c r="CD1102" s="284"/>
      <c r="CE1102" s="352"/>
      <c r="CF1102" s="298"/>
      <c r="CG1102" s="297"/>
      <c r="CH1102" s="284"/>
      <c r="CI1102" s="352"/>
      <c r="CJ1102" s="298"/>
      <c r="CK1102" s="297"/>
      <c r="CL1102" s="284"/>
      <c r="CM1102" s="352"/>
      <c r="CN1102" s="298"/>
      <c r="CO1102" s="297"/>
      <c r="CP1102" s="284"/>
      <c r="CQ1102" s="352"/>
      <c r="CR1102" s="298"/>
      <c r="CS1102" s="297"/>
      <c r="CT1102" s="284"/>
      <c r="CU1102" s="352"/>
      <c r="CV1102" s="352"/>
      <c r="CW1102" s="298"/>
      <c r="CX1102" s="297"/>
      <c r="CY1102" s="284"/>
      <c r="CZ1102" s="352"/>
      <c r="DA1102" s="352"/>
      <c r="DB1102" s="298"/>
      <c r="DC1102" s="297"/>
      <c r="DD1102" s="284"/>
      <c r="DE1102" s="352"/>
      <c r="DF1102" s="352"/>
      <c r="DG1102" s="298"/>
      <c r="DH1102" s="183">
        <v>0</v>
      </c>
      <c r="DI1102" s="289">
        <v>0</v>
      </c>
      <c r="DJ1102" s="163">
        <v>2</v>
      </c>
      <c r="DK1102" s="163">
        <v>0</v>
      </c>
      <c r="DL1102" s="163">
        <v>0</v>
      </c>
      <c r="DM1102" s="163">
        <v>0</v>
      </c>
      <c r="DN1102" s="163">
        <v>0</v>
      </c>
      <c r="DO1102" s="163">
        <v>1</v>
      </c>
      <c r="DP1102" s="165">
        <v>5.0999999999999996</v>
      </c>
      <c r="DQ1102" s="165"/>
      <c r="DR1102" s="165">
        <v>5.0999999046325604</v>
      </c>
      <c r="DS1102" s="163">
        <v>21</v>
      </c>
      <c r="DT1102" s="163">
        <v>5</v>
      </c>
      <c r="DU1102" s="163">
        <v>3</v>
      </c>
      <c r="DV1102" s="163">
        <v>3</v>
      </c>
      <c r="DW1102" s="163">
        <v>1</v>
      </c>
      <c r="DX1102" s="163">
        <v>1</v>
      </c>
      <c r="DY1102" s="163">
        <v>0</v>
      </c>
      <c r="DZ1102" s="163">
        <v>0</v>
      </c>
      <c r="EA1102" s="163">
        <v>0</v>
      </c>
      <c r="EB1102" s="163">
        <v>0</v>
      </c>
      <c r="EC1102" s="163">
        <v>4</v>
      </c>
      <c r="ED1102" s="165">
        <v>6.75000040233137</v>
      </c>
      <c r="EE1102" s="165">
        <v>1.6875001005828401</v>
      </c>
      <c r="EF1102" s="165">
        <v>1.6875001005828401</v>
      </c>
      <c r="EG1102" s="165">
        <v>8.4375005029142205</v>
      </c>
      <c r="EH1102" s="166">
        <v>1.12500006705522</v>
      </c>
      <c r="EI1102" s="165">
        <v>87.352908405273894</v>
      </c>
      <c r="EJ1102" s="164">
        <v>0.25</v>
      </c>
      <c r="EK1102" s="164">
        <v>0.266666666666666</v>
      </c>
      <c r="EL1102" s="283">
        <v>0.375</v>
      </c>
      <c r="EM1102" s="283">
        <v>0.125</v>
      </c>
      <c r="EN1102" s="283">
        <v>0.5</v>
      </c>
      <c r="EO1102" s="283">
        <v>6.25E-2</v>
      </c>
      <c r="EP1102" s="283">
        <v>0.375</v>
      </c>
      <c r="EQ1102" s="283">
        <v>0.15384614999999999</v>
      </c>
      <c r="ER1102" s="165">
        <v>-0.186097078708748</v>
      </c>
      <c r="ES1102" s="166">
        <v>5.0625003017485302</v>
      </c>
      <c r="ET1102" s="166">
        <v>3.46</v>
      </c>
      <c r="EU1102" s="166">
        <v>4.6666887223720597</v>
      </c>
      <c r="EV1102" s="166">
        <v>4.4973464626465898</v>
      </c>
      <c r="EW1102" s="166">
        <v>3.9928281253664601</v>
      </c>
      <c r="EX1102" s="289">
        <v>5.5900844745337902E-3</v>
      </c>
    </row>
    <row r="1103" spans="1:154" ht="13" customHeight="1">
      <c r="A1103" s="160" t="s">
        <v>19</v>
      </c>
      <c r="B1103" s="160">
        <v>12321</v>
      </c>
      <c r="C1103" s="160">
        <v>25862</v>
      </c>
      <c r="D1103" s="160">
        <v>663562</v>
      </c>
      <c r="E1103" s="160" t="s">
        <v>246</v>
      </c>
      <c r="G1103" s="175"/>
      <c r="H1103" s="162" t="s">
        <v>262</v>
      </c>
      <c r="I1103" s="162" t="s">
        <v>249</v>
      </c>
      <c r="J1103" s="160">
        <v>27</v>
      </c>
      <c r="K1103" s="161">
        <v>1</v>
      </c>
      <c r="Z1103" s="163"/>
      <c r="AS1103" s="283"/>
      <c r="AT1103" s="283"/>
      <c r="AU1103" s="283"/>
      <c r="AV1103" s="283"/>
      <c r="AW1103" s="283"/>
      <c r="AX1103" s="283"/>
      <c r="AY1103" s="363"/>
      <c r="AZ1103" s="283"/>
      <c r="BA1103" s="283"/>
      <c r="BB1103" s="283"/>
      <c r="BC1103" s="283"/>
      <c r="BD1103" s="164"/>
      <c r="BE1103" s="164"/>
      <c r="BF1103" s="164"/>
      <c r="BG1103" s="164"/>
      <c r="BH1103" s="164"/>
      <c r="BI1103" s="164"/>
      <c r="BJ1103" s="165"/>
      <c r="BK1103" s="164"/>
      <c r="BL1103" s="165"/>
      <c r="BM1103" s="165"/>
      <c r="BN1103" s="165"/>
      <c r="BO1103" s="165"/>
      <c r="BP1103" s="165"/>
      <c r="BQ1103" s="165"/>
      <c r="BR1103" s="165"/>
      <c r="BS1103" s="289"/>
      <c r="BT1103" s="297">
        <v>9</v>
      </c>
      <c r="BU1103" s="284">
        <v>20.100000000000001</v>
      </c>
      <c r="BV1103" s="298">
        <v>0</v>
      </c>
      <c r="BW1103" s="297"/>
      <c r="BX1103" s="297"/>
      <c r="BY1103" s="297"/>
      <c r="BZ1103" s="297"/>
      <c r="CA1103" s="284"/>
      <c r="CB1103" s="298"/>
      <c r="CC1103" s="297"/>
      <c r="CD1103" s="284"/>
      <c r="CE1103" s="352"/>
      <c r="CF1103" s="298"/>
      <c r="CG1103" s="297"/>
      <c r="CH1103" s="284"/>
      <c r="CI1103" s="352"/>
      <c r="CJ1103" s="298"/>
      <c r="CK1103" s="297"/>
      <c r="CL1103" s="284"/>
      <c r="CM1103" s="352"/>
      <c r="CN1103" s="298"/>
      <c r="CO1103" s="297"/>
      <c r="CP1103" s="284"/>
      <c r="CQ1103" s="352"/>
      <c r="CR1103" s="298"/>
      <c r="CS1103" s="297"/>
      <c r="CT1103" s="284"/>
      <c r="CU1103" s="352"/>
      <c r="CV1103" s="352"/>
      <c r="CW1103" s="298"/>
      <c r="CX1103" s="297"/>
      <c r="CY1103" s="284"/>
      <c r="CZ1103" s="352"/>
      <c r="DA1103" s="352"/>
      <c r="DB1103" s="298"/>
      <c r="DC1103" s="297"/>
      <c r="DD1103" s="284"/>
      <c r="DE1103" s="352"/>
      <c r="DF1103" s="352"/>
      <c r="DG1103" s="298"/>
      <c r="DH1103" s="297">
        <v>0</v>
      </c>
      <c r="DI1103" s="289">
        <v>0</v>
      </c>
      <c r="DJ1103" s="163">
        <v>9</v>
      </c>
      <c r="DK1103" s="163">
        <v>0</v>
      </c>
      <c r="DL1103" s="163">
        <v>0</v>
      </c>
      <c r="DM1103" s="163">
        <v>0</v>
      </c>
      <c r="DN1103" s="163">
        <v>0</v>
      </c>
      <c r="DO1103" s="163">
        <v>0</v>
      </c>
      <c r="DP1103" s="165">
        <v>20.100000000000001</v>
      </c>
      <c r="DQ1103" s="165"/>
      <c r="DR1103" s="165">
        <v>20.100000381469702</v>
      </c>
      <c r="DS1103" s="163">
        <v>96</v>
      </c>
      <c r="DT1103" s="163">
        <v>31</v>
      </c>
      <c r="DU1103" s="163">
        <v>15</v>
      </c>
      <c r="DV1103" s="163">
        <v>13</v>
      </c>
      <c r="DW1103" s="163">
        <v>3</v>
      </c>
      <c r="DX1103" s="163">
        <v>7</v>
      </c>
      <c r="DY1103" s="163">
        <v>0</v>
      </c>
      <c r="DZ1103" s="163">
        <v>0</v>
      </c>
      <c r="EA1103" s="163">
        <v>0</v>
      </c>
      <c r="EB1103" s="163">
        <v>0</v>
      </c>
      <c r="EC1103" s="163">
        <v>15</v>
      </c>
      <c r="ED1103" s="165">
        <v>6.6393446774932698</v>
      </c>
      <c r="EE1103" s="165">
        <v>3.09836084949686</v>
      </c>
      <c r="EF1103" s="165">
        <v>1.3278689354986499</v>
      </c>
      <c r="EG1103" s="165">
        <v>13.7213123334861</v>
      </c>
      <c r="EH1103" s="166">
        <v>1.8688525758869901</v>
      </c>
      <c r="EI1103" s="165">
        <v>145.11084280353401</v>
      </c>
      <c r="EJ1103" s="164">
        <v>0.348314606741573</v>
      </c>
      <c r="EK1103" s="164">
        <v>0.39436619718309801</v>
      </c>
      <c r="EL1103" s="283">
        <v>0.424657534</v>
      </c>
      <c r="EM1103" s="283">
        <v>0.19178082099999999</v>
      </c>
      <c r="EN1103" s="283">
        <v>0.38356164300000001</v>
      </c>
      <c r="EO1103" s="283">
        <v>5.4054049999999999E-2</v>
      </c>
      <c r="EP1103" s="283">
        <v>0.33783784</v>
      </c>
      <c r="EQ1103" s="283">
        <v>7.3972599999999999E-2</v>
      </c>
      <c r="ER1103" s="165">
        <v>0.176210820911299</v>
      </c>
      <c r="ES1103" s="166">
        <v>5.75409872049417</v>
      </c>
      <c r="ET1103" s="166">
        <v>4.34</v>
      </c>
      <c r="EU1103" s="166">
        <v>4.6420985612969199</v>
      </c>
      <c r="EV1103" s="166">
        <v>4.8063089653465596</v>
      </c>
      <c r="EW1103" s="166">
        <v>4.5114339654157503</v>
      </c>
      <c r="EX1103" s="289">
        <v>5.5518387816846301E-3</v>
      </c>
    </row>
    <row r="1104" spans="1:154" ht="13" customHeight="1">
      <c r="A1104" s="160" t="s">
        <v>19</v>
      </c>
      <c r="C1104" s="160">
        <v>18815</v>
      </c>
      <c r="D1104" s="160">
        <v>622766</v>
      </c>
      <c r="E1104" s="160" t="s">
        <v>614</v>
      </c>
      <c r="G1104" s="175"/>
      <c r="H1104" s="162" t="s">
        <v>259</v>
      </c>
      <c r="I1104" s="162" t="s">
        <v>151</v>
      </c>
      <c r="J1104" s="161">
        <v>29</v>
      </c>
      <c r="K1104" s="161">
        <v>1</v>
      </c>
      <c r="M1104" s="184" t="s">
        <v>837</v>
      </c>
      <c r="Z1104" s="163"/>
      <c r="AS1104" s="283"/>
      <c r="AT1104" s="283"/>
      <c r="AU1104" s="283"/>
      <c r="AV1104" s="283"/>
      <c r="AW1104" s="283"/>
      <c r="AX1104" s="283"/>
      <c r="AY1104" s="363"/>
      <c r="AZ1104" s="283"/>
      <c r="BA1104" s="283"/>
      <c r="BB1104" s="283"/>
      <c r="BC1104" s="283"/>
      <c r="BD1104" s="164"/>
      <c r="BE1104" s="164"/>
      <c r="BF1104" s="164"/>
      <c r="BG1104" s="164"/>
      <c r="BH1104" s="164"/>
      <c r="BI1104" s="164"/>
      <c r="BJ1104" s="165"/>
      <c r="BK1104" s="164"/>
      <c r="BL1104" s="165"/>
      <c r="BM1104" s="165"/>
      <c r="BN1104" s="165"/>
      <c r="BO1104" s="165"/>
      <c r="BP1104" s="165"/>
      <c r="BQ1104" s="165"/>
      <c r="BR1104" s="165"/>
      <c r="BS1104" s="289"/>
      <c r="BT1104" s="297">
        <v>1</v>
      </c>
      <c r="BU1104" s="284">
        <v>1</v>
      </c>
      <c r="BV1104" s="298">
        <v>0</v>
      </c>
      <c r="BW1104" s="297"/>
      <c r="BX1104" s="297"/>
      <c r="BY1104" s="297"/>
      <c r="BZ1104" s="297"/>
      <c r="CA1104" s="284"/>
      <c r="CB1104" s="298"/>
      <c r="CC1104" s="297"/>
      <c r="CD1104" s="284"/>
      <c r="CE1104" s="352"/>
      <c r="CF1104" s="298"/>
      <c r="CG1104" s="297"/>
      <c r="CH1104" s="284"/>
      <c r="CI1104" s="352"/>
      <c r="CJ1104" s="298"/>
      <c r="CK1104" s="297"/>
      <c r="CL1104" s="284"/>
      <c r="CM1104" s="352"/>
      <c r="CN1104" s="298"/>
      <c r="CO1104" s="297"/>
      <c r="CP1104" s="284"/>
      <c r="CQ1104" s="352"/>
      <c r="CR1104" s="298"/>
      <c r="CS1104" s="297"/>
      <c r="CT1104" s="284"/>
      <c r="CU1104" s="352"/>
      <c r="CV1104" s="352"/>
      <c r="CW1104" s="298"/>
      <c r="CX1104" s="297"/>
      <c r="CY1104" s="284"/>
      <c r="CZ1104" s="352"/>
      <c r="DA1104" s="352"/>
      <c r="DB1104" s="298"/>
      <c r="DC1104" s="297"/>
      <c r="DD1104" s="284"/>
      <c r="DE1104" s="352"/>
      <c r="DF1104" s="352"/>
      <c r="DG1104" s="298"/>
      <c r="DH1104" s="297">
        <v>0</v>
      </c>
      <c r="DI1104" s="289">
        <v>0</v>
      </c>
      <c r="DJ1104" s="163">
        <v>1</v>
      </c>
      <c r="DK1104" s="163">
        <v>0</v>
      </c>
      <c r="DL1104" s="163">
        <v>0</v>
      </c>
      <c r="DM1104" s="163">
        <v>0</v>
      </c>
      <c r="DN1104" s="163">
        <v>0</v>
      </c>
      <c r="DO1104" s="163">
        <v>0</v>
      </c>
      <c r="DP1104" s="165">
        <v>1</v>
      </c>
      <c r="DQ1104" s="165"/>
      <c r="DR1104" s="165">
        <v>1</v>
      </c>
      <c r="DS1104" s="163">
        <v>3</v>
      </c>
      <c r="DT1104" s="163">
        <v>0</v>
      </c>
      <c r="DU1104" s="163">
        <v>0</v>
      </c>
      <c r="DV1104" s="163">
        <v>0</v>
      </c>
      <c r="DW1104" s="163">
        <v>0</v>
      </c>
      <c r="DX1104" s="163">
        <v>0</v>
      </c>
      <c r="DY1104" s="163">
        <v>0</v>
      </c>
      <c r="DZ1104" s="163">
        <v>0</v>
      </c>
      <c r="EA1104" s="163">
        <v>0</v>
      </c>
      <c r="EB1104" s="163">
        <v>0</v>
      </c>
      <c r="EC1104" s="163">
        <v>0</v>
      </c>
      <c r="ED1104" s="165">
        <v>0</v>
      </c>
      <c r="EE1104" s="165">
        <v>0</v>
      </c>
      <c r="EF1104" s="165">
        <v>0</v>
      </c>
      <c r="EG1104" s="165">
        <v>0</v>
      </c>
      <c r="EH1104" s="166">
        <v>0</v>
      </c>
      <c r="EI1104" s="165">
        <v>0</v>
      </c>
      <c r="EJ1104" s="164">
        <v>0</v>
      </c>
      <c r="EK1104" s="164">
        <v>0</v>
      </c>
      <c r="EL1104" s="283">
        <v>0.33333333300000001</v>
      </c>
      <c r="EM1104" s="283">
        <v>0</v>
      </c>
      <c r="EN1104" s="283">
        <v>0.66666666600000002</v>
      </c>
      <c r="EO1104" s="283">
        <v>0.33333332999999998</v>
      </c>
      <c r="EP1104" s="283">
        <v>0.66666667000000002</v>
      </c>
      <c r="EQ1104" s="283">
        <v>0.1</v>
      </c>
      <c r="ER1104" s="165"/>
      <c r="ES1104" s="166">
        <v>0</v>
      </c>
      <c r="ET1104" s="166">
        <v>10.039999999999999</v>
      </c>
      <c r="EU1104" s="166">
        <v>3.1666886329650801</v>
      </c>
      <c r="EV1104" s="166">
        <v>6.1908989667892396</v>
      </c>
      <c r="EW1104" s="166">
        <v>7.3476172396822097</v>
      </c>
      <c r="EX1104" s="289">
        <v>5.3327949717640799E-3</v>
      </c>
    </row>
    <row r="1105" spans="1:272" ht="13" customHeight="1">
      <c r="A1105" s="160" t="s">
        <v>19</v>
      </c>
      <c r="C1105" s="160">
        <v>17952</v>
      </c>
      <c r="D1105" s="160">
        <v>664079</v>
      </c>
      <c r="E1105" s="160" t="s">
        <v>3331</v>
      </c>
      <c r="G1105" s="175"/>
      <c r="H1105" s="162" t="s">
        <v>344</v>
      </c>
      <c r="I1105" s="162" t="s">
        <v>571</v>
      </c>
      <c r="J1105" s="160">
        <v>30</v>
      </c>
      <c r="K1105" s="161">
        <v>1</v>
      </c>
      <c r="Z1105" s="163"/>
      <c r="AS1105" s="283"/>
      <c r="AT1105" s="283"/>
      <c r="AU1105" s="283"/>
      <c r="AV1105" s="283"/>
      <c r="AW1105" s="283"/>
      <c r="AX1105" s="283"/>
      <c r="AY1105" s="363"/>
      <c r="AZ1105" s="283"/>
      <c r="BA1105" s="283"/>
      <c r="BB1105" s="283"/>
      <c r="BC1105" s="283"/>
      <c r="BD1105" s="164"/>
      <c r="BE1105" s="164"/>
      <c r="BF1105" s="164"/>
      <c r="BG1105" s="164"/>
      <c r="BH1105" s="164"/>
      <c r="BI1105" s="164"/>
      <c r="BJ1105" s="165"/>
      <c r="BK1105" s="164"/>
      <c r="BL1105" s="165"/>
      <c r="BM1105" s="165"/>
      <c r="BN1105" s="165"/>
      <c r="BO1105" s="165"/>
      <c r="BP1105" s="165"/>
      <c r="BQ1105" s="165"/>
      <c r="BR1105" s="165"/>
      <c r="BS1105" s="289"/>
      <c r="BT1105" s="297">
        <v>5</v>
      </c>
      <c r="BU1105" s="284">
        <v>7.2</v>
      </c>
      <c r="BV1105" s="298">
        <v>0</v>
      </c>
      <c r="BW1105" s="297"/>
      <c r="BX1105" s="297"/>
      <c r="BY1105" s="297"/>
      <c r="BZ1105" s="297"/>
      <c r="CA1105" s="284"/>
      <c r="CB1105" s="298"/>
      <c r="CC1105" s="297"/>
      <c r="CD1105" s="284"/>
      <c r="CE1105" s="352"/>
      <c r="CF1105" s="298"/>
      <c r="CG1105" s="297"/>
      <c r="CH1105" s="284"/>
      <c r="CI1105" s="352"/>
      <c r="CJ1105" s="298"/>
      <c r="CK1105" s="297"/>
      <c r="CL1105" s="284"/>
      <c r="CM1105" s="352"/>
      <c r="CN1105" s="298"/>
      <c r="CO1105" s="297"/>
      <c r="CP1105" s="284"/>
      <c r="CQ1105" s="352"/>
      <c r="CR1105" s="298"/>
      <c r="CS1105" s="297"/>
      <c r="CT1105" s="284"/>
      <c r="CU1105" s="352"/>
      <c r="CV1105" s="352"/>
      <c r="CW1105" s="298"/>
      <c r="CX1105" s="297"/>
      <c r="CY1105" s="284"/>
      <c r="CZ1105" s="352"/>
      <c r="DA1105" s="352"/>
      <c r="DB1105" s="298"/>
      <c r="DC1105" s="297"/>
      <c r="DD1105" s="284"/>
      <c r="DE1105" s="352"/>
      <c r="DF1105" s="352"/>
      <c r="DG1105" s="298"/>
      <c r="DH1105" s="183">
        <v>0</v>
      </c>
      <c r="DI1105" s="289">
        <v>0</v>
      </c>
      <c r="DJ1105" s="163">
        <v>5</v>
      </c>
      <c r="DK1105" s="163">
        <v>0</v>
      </c>
      <c r="DL1105" s="163">
        <v>0</v>
      </c>
      <c r="DM1105" s="163">
        <v>0</v>
      </c>
      <c r="DN1105" s="163">
        <v>0</v>
      </c>
      <c r="DO1105" s="163">
        <v>0</v>
      </c>
      <c r="DP1105" s="165">
        <v>7.2</v>
      </c>
      <c r="DQ1105" s="165"/>
      <c r="DR1105" s="165">
        <v>7.1999998092651296</v>
      </c>
      <c r="DS1105" s="163">
        <v>36</v>
      </c>
      <c r="DT1105" s="163">
        <v>9</v>
      </c>
      <c r="DU1105" s="163">
        <v>5</v>
      </c>
      <c r="DV1105" s="163">
        <v>4</v>
      </c>
      <c r="DW1105" s="163">
        <v>0</v>
      </c>
      <c r="DX1105" s="163">
        <v>6</v>
      </c>
      <c r="DY1105" s="163">
        <v>0</v>
      </c>
      <c r="DZ1105" s="163">
        <v>0</v>
      </c>
      <c r="EA1105" s="163">
        <v>1</v>
      </c>
      <c r="EB1105" s="163">
        <v>0</v>
      </c>
      <c r="EC1105" s="163">
        <v>6</v>
      </c>
      <c r="ED1105" s="165">
        <v>7.04347884497259</v>
      </c>
      <c r="EE1105" s="165">
        <v>7.04347884497259</v>
      </c>
      <c r="EF1105" s="165">
        <v>0</v>
      </c>
      <c r="EG1105" s="165">
        <v>10.5652182674588</v>
      </c>
      <c r="EH1105" s="166">
        <v>1.95652190138127</v>
      </c>
      <c r="EI1105" s="165">
        <v>151.91810511765999</v>
      </c>
      <c r="EJ1105" s="164">
        <v>0.3</v>
      </c>
      <c r="EK1105" s="164">
        <v>0.375</v>
      </c>
      <c r="EL1105" s="283">
        <v>0.65217391300000005</v>
      </c>
      <c r="EM1105" s="283">
        <v>8.6956520999999995E-2</v>
      </c>
      <c r="EN1105" s="283">
        <v>0.26086956500000003</v>
      </c>
      <c r="EO1105" s="283">
        <v>0</v>
      </c>
      <c r="EP1105" s="283">
        <v>0.41666667000000002</v>
      </c>
      <c r="EQ1105" s="283">
        <v>9.8039219999999996E-2</v>
      </c>
      <c r="ER1105" s="165">
        <v>-4.20349814752232E-2</v>
      </c>
      <c r="ES1105" s="166">
        <v>4.6956525633150603</v>
      </c>
      <c r="ET1105" s="166">
        <v>3.62</v>
      </c>
      <c r="EU1105" s="166">
        <v>3.9492973935175901</v>
      </c>
      <c r="EV1105" s="166">
        <v>5.1326841440197004</v>
      </c>
      <c r="EW1105" s="166">
        <v>5.2561033488642597</v>
      </c>
      <c r="EX1105" s="289">
        <v>4.9190027639269803E-3</v>
      </c>
    </row>
    <row r="1106" spans="1:272" ht="13" customHeight="1">
      <c r="A1106" s="160" t="s">
        <v>19</v>
      </c>
      <c r="C1106" s="160">
        <v>22113</v>
      </c>
      <c r="D1106" s="160">
        <v>668390</v>
      </c>
      <c r="E1106" s="160" t="s">
        <v>14</v>
      </c>
      <c r="G1106" s="175"/>
      <c r="H1106" s="162" t="s">
        <v>3455</v>
      </c>
      <c r="I1106" s="162" t="s">
        <v>244</v>
      </c>
      <c r="J1106" s="160">
        <v>24</v>
      </c>
      <c r="K1106" s="161">
        <v>1</v>
      </c>
      <c r="Z1106" s="163"/>
      <c r="AS1106" s="283"/>
      <c r="AT1106" s="283"/>
      <c r="AU1106" s="283"/>
      <c r="AV1106" s="283"/>
      <c r="AW1106" s="283"/>
      <c r="AX1106" s="283"/>
      <c r="AY1106" s="363"/>
      <c r="AZ1106" s="283"/>
      <c r="BA1106" s="283"/>
      <c r="BB1106" s="283"/>
      <c r="BC1106" s="283"/>
      <c r="BD1106" s="164"/>
      <c r="BE1106" s="164"/>
      <c r="BF1106" s="164"/>
      <c r="BG1106" s="164"/>
      <c r="BH1106" s="164"/>
      <c r="BI1106" s="164"/>
      <c r="BJ1106" s="165"/>
      <c r="BK1106" s="164"/>
      <c r="BL1106" s="165"/>
      <c r="BM1106" s="165"/>
      <c r="BN1106" s="165"/>
      <c r="BO1106" s="165"/>
      <c r="BP1106" s="165"/>
      <c r="BQ1106" s="165"/>
      <c r="BR1106" s="165"/>
      <c r="BS1106" s="289"/>
      <c r="BT1106" s="297">
        <v>13</v>
      </c>
      <c r="BU1106" s="284">
        <v>17.100000000000001</v>
      </c>
      <c r="BV1106" s="298">
        <v>0</v>
      </c>
      <c r="BW1106" s="297"/>
      <c r="BX1106" s="297"/>
      <c r="BY1106" s="297"/>
      <c r="BZ1106" s="297"/>
      <c r="CA1106" s="284"/>
      <c r="CB1106" s="298"/>
      <c r="CC1106" s="297"/>
      <c r="CD1106" s="284"/>
      <c r="CE1106" s="352"/>
      <c r="CF1106" s="298"/>
      <c r="CG1106" s="297"/>
      <c r="CH1106" s="284"/>
      <c r="CI1106" s="352"/>
      <c r="CJ1106" s="298"/>
      <c r="CK1106" s="297"/>
      <c r="CL1106" s="284"/>
      <c r="CM1106" s="352"/>
      <c r="CN1106" s="298"/>
      <c r="CO1106" s="297"/>
      <c r="CP1106" s="284"/>
      <c r="CQ1106" s="352"/>
      <c r="CR1106" s="298"/>
      <c r="CS1106" s="297"/>
      <c r="CT1106" s="284"/>
      <c r="CU1106" s="352"/>
      <c r="CV1106" s="352"/>
      <c r="CW1106" s="298"/>
      <c r="CX1106" s="297"/>
      <c r="CY1106" s="284"/>
      <c r="CZ1106" s="352"/>
      <c r="DA1106" s="352"/>
      <c r="DB1106" s="298"/>
      <c r="DC1106" s="297"/>
      <c r="DD1106" s="284"/>
      <c r="DE1106" s="352"/>
      <c r="DF1106" s="352"/>
      <c r="DG1106" s="298"/>
      <c r="DH1106" s="183">
        <v>0</v>
      </c>
      <c r="DI1106" s="289">
        <v>0</v>
      </c>
      <c r="DJ1106" s="163">
        <v>13</v>
      </c>
      <c r="DK1106" s="163">
        <v>0</v>
      </c>
      <c r="DL1106" s="163">
        <v>0</v>
      </c>
      <c r="DM1106" s="163">
        <v>0</v>
      </c>
      <c r="DN1106" s="163">
        <v>1</v>
      </c>
      <c r="DO1106" s="163">
        <v>0</v>
      </c>
      <c r="DP1106" s="165">
        <v>17.100000000000001</v>
      </c>
      <c r="DQ1106" s="165"/>
      <c r="DR1106" s="165">
        <v>17.100000381469702</v>
      </c>
      <c r="DS1106" s="163">
        <v>77</v>
      </c>
      <c r="DT1106" s="163">
        <v>18</v>
      </c>
      <c r="DU1106" s="163">
        <v>15</v>
      </c>
      <c r="DV1106" s="163">
        <v>15</v>
      </c>
      <c r="DW1106" s="163">
        <v>2</v>
      </c>
      <c r="DX1106" s="163">
        <v>4</v>
      </c>
      <c r="DY1106" s="163">
        <v>0</v>
      </c>
      <c r="DZ1106" s="163">
        <v>3</v>
      </c>
      <c r="EA1106" s="163">
        <v>1</v>
      </c>
      <c r="EB1106" s="163">
        <v>0</v>
      </c>
      <c r="EC1106" s="163">
        <v>14</v>
      </c>
      <c r="ED1106" s="165">
        <v>7.2692321023999904</v>
      </c>
      <c r="EE1106" s="165">
        <v>2.0769234578285598</v>
      </c>
      <c r="EF1106" s="165">
        <v>1.0384617289142799</v>
      </c>
      <c r="EG1106" s="165">
        <v>9.34615556022856</v>
      </c>
      <c r="EH1106" s="166">
        <v>1.26923100200634</v>
      </c>
      <c r="EI1106" s="165">
        <v>101.390664543054</v>
      </c>
      <c r="EJ1106" s="164">
        <v>0.25714285714285701</v>
      </c>
      <c r="EK1106" s="164">
        <v>0.296296296296296</v>
      </c>
      <c r="EL1106" s="283">
        <v>0.375</v>
      </c>
      <c r="EM1106" s="283">
        <v>0.26785714199999999</v>
      </c>
      <c r="EN1106" s="283">
        <v>0.35714285699999998</v>
      </c>
      <c r="EO1106" s="283">
        <v>0.10714286000000001</v>
      </c>
      <c r="EP1106" s="283">
        <v>0.41071428999999998</v>
      </c>
      <c r="EQ1106" s="283">
        <v>0.11888112000000001</v>
      </c>
      <c r="ER1106" s="165">
        <v>-1.75701522047054</v>
      </c>
      <c r="ES1106" s="166">
        <v>7.7884629668571304</v>
      </c>
      <c r="ET1106" s="166">
        <v>5.34</v>
      </c>
      <c r="EU1106" s="166">
        <v>4.2628426801523798</v>
      </c>
      <c r="EV1106" s="166">
        <v>4.5075794560892399</v>
      </c>
      <c r="EW1106" s="166">
        <v>3.9797338448342399</v>
      </c>
      <c r="EX1106" s="289">
        <v>4.7293924726545802E-3</v>
      </c>
    </row>
    <row r="1107" spans="1:272" ht="13" customHeight="1">
      <c r="A1107" s="160" t="s">
        <v>19</v>
      </c>
      <c r="C1107" s="160">
        <v>16306</v>
      </c>
      <c r="D1107" s="160">
        <v>622103</v>
      </c>
      <c r="E1107" s="160" t="s">
        <v>354</v>
      </c>
      <c r="G1107" s="175"/>
      <c r="H1107" s="162" t="s">
        <v>193</v>
      </c>
      <c r="I1107" s="162" t="s">
        <v>478</v>
      </c>
      <c r="J1107" s="160">
        <v>31</v>
      </c>
      <c r="K1107" s="161">
        <v>1</v>
      </c>
      <c r="Z1107" s="163"/>
      <c r="AS1107" s="283"/>
      <c r="AT1107" s="283"/>
      <c r="AU1107" s="283"/>
      <c r="AV1107" s="283"/>
      <c r="AW1107" s="283"/>
      <c r="AX1107" s="283"/>
      <c r="AY1107" s="363"/>
      <c r="AZ1107" s="283"/>
      <c r="BA1107" s="283"/>
      <c r="BB1107" s="283"/>
      <c r="BC1107" s="283"/>
      <c r="BD1107" s="164"/>
      <c r="BE1107" s="164"/>
      <c r="BF1107" s="164"/>
      <c r="BG1107" s="164"/>
      <c r="BH1107" s="164"/>
      <c r="BI1107" s="164"/>
      <c r="BJ1107" s="165"/>
      <c r="BK1107" s="164"/>
      <c r="BL1107" s="165"/>
      <c r="BM1107" s="165"/>
      <c r="BN1107" s="165"/>
      <c r="BO1107" s="165"/>
      <c r="BP1107" s="165"/>
      <c r="BQ1107" s="165"/>
      <c r="BR1107" s="165"/>
      <c r="BS1107" s="289"/>
      <c r="BT1107" s="297">
        <v>3</v>
      </c>
      <c r="BU1107" s="284">
        <v>4</v>
      </c>
      <c r="BV1107" s="298">
        <v>0</v>
      </c>
      <c r="BW1107" s="297"/>
      <c r="BX1107" s="297"/>
      <c r="BY1107" s="297"/>
      <c r="BZ1107" s="297"/>
      <c r="CA1107" s="284"/>
      <c r="CB1107" s="298"/>
      <c r="CC1107" s="297"/>
      <c r="CD1107" s="284"/>
      <c r="CE1107" s="352"/>
      <c r="CF1107" s="298"/>
      <c r="CG1107" s="297"/>
      <c r="CH1107" s="284"/>
      <c r="CI1107" s="352"/>
      <c r="CJ1107" s="298"/>
      <c r="CK1107" s="297"/>
      <c r="CL1107" s="284"/>
      <c r="CM1107" s="352"/>
      <c r="CN1107" s="298"/>
      <c r="CO1107" s="297"/>
      <c r="CP1107" s="284"/>
      <c r="CQ1107" s="352"/>
      <c r="CR1107" s="298"/>
      <c r="CS1107" s="297"/>
      <c r="CT1107" s="284"/>
      <c r="CU1107" s="352"/>
      <c r="CV1107" s="352"/>
      <c r="CW1107" s="298"/>
      <c r="CX1107" s="297"/>
      <c r="CY1107" s="284"/>
      <c r="CZ1107" s="352"/>
      <c r="DA1107" s="352"/>
      <c r="DB1107" s="298"/>
      <c r="DC1107" s="297"/>
      <c r="DD1107" s="284"/>
      <c r="DE1107" s="352"/>
      <c r="DF1107" s="352"/>
      <c r="DG1107" s="298"/>
      <c r="DH1107" s="297">
        <v>0</v>
      </c>
      <c r="DI1107" s="289">
        <v>0</v>
      </c>
      <c r="DJ1107" s="163">
        <v>3</v>
      </c>
      <c r="DK1107" s="163">
        <v>0</v>
      </c>
      <c r="DL1107" s="163">
        <v>0</v>
      </c>
      <c r="DM1107" s="163">
        <v>0</v>
      </c>
      <c r="DN1107" s="163">
        <v>0</v>
      </c>
      <c r="DO1107" s="163">
        <v>0</v>
      </c>
      <c r="DP1107" s="165">
        <v>4</v>
      </c>
      <c r="DQ1107" s="165"/>
      <c r="DR1107" s="165">
        <v>4</v>
      </c>
      <c r="DS1107" s="163">
        <v>18</v>
      </c>
      <c r="DT1107" s="163">
        <v>4</v>
      </c>
      <c r="DU1107" s="163">
        <v>3</v>
      </c>
      <c r="DV1107" s="163">
        <v>2</v>
      </c>
      <c r="DW1107" s="163">
        <v>0</v>
      </c>
      <c r="DX1107" s="163">
        <v>3</v>
      </c>
      <c r="DY1107" s="163">
        <v>0</v>
      </c>
      <c r="DZ1107" s="163">
        <v>0</v>
      </c>
      <c r="EA1107" s="163">
        <v>1</v>
      </c>
      <c r="EB1107" s="163">
        <v>0</v>
      </c>
      <c r="EC1107" s="163">
        <v>2</v>
      </c>
      <c r="ED1107" s="165">
        <v>4.5</v>
      </c>
      <c r="EE1107" s="165">
        <v>6.75</v>
      </c>
      <c r="EF1107" s="165">
        <v>0</v>
      </c>
      <c r="EG1107" s="165">
        <v>9</v>
      </c>
      <c r="EH1107" s="166">
        <v>1.75</v>
      </c>
      <c r="EI1107" s="165">
        <v>139.796193655737</v>
      </c>
      <c r="EJ1107" s="164">
        <v>0.266666666666666</v>
      </c>
      <c r="EK1107" s="164">
        <v>0.30769230769230699</v>
      </c>
      <c r="EL1107" s="283">
        <v>0.307692307</v>
      </c>
      <c r="EM1107" s="283">
        <v>0.23076922999999999</v>
      </c>
      <c r="EN1107" s="283">
        <v>0.46153846100000001</v>
      </c>
      <c r="EO1107" s="283">
        <v>0</v>
      </c>
      <c r="EP1107" s="283">
        <v>0.53846154000000002</v>
      </c>
      <c r="EQ1107" s="283">
        <v>6.3291139999999996E-2</v>
      </c>
      <c r="ER1107" s="165">
        <v>-7.9998168957349194E-2</v>
      </c>
      <c r="ES1107" s="166">
        <v>4.5</v>
      </c>
      <c r="ET1107" s="166">
        <v>5.52</v>
      </c>
      <c r="EU1107" s="166">
        <v>4.4166886329650801</v>
      </c>
      <c r="EV1107" s="166">
        <v>6.6848463833332001</v>
      </c>
      <c r="EW1107" s="166">
        <v>6.6604814297345598</v>
      </c>
      <c r="EX1107" s="289">
        <v>3.9286497049033598E-3</v>
      </c>
    </row>
    <row r="1108" spans="1:272" ht="13" customHeight="1">
      <c r="A1108" s="160" t="s">
        <v>19</v>
      </c>
      <c r="B1108" s="160">
        <v>10598</v>
      </c>
      <c r="C1108" s="160">
        <v>19206</v>
      </c>
      <c r="D1108" s="160">
        <v>641712</v>
      </c>
      <c r="E1108" s="160" t="s">
        <v>246</v>
      </c>
      <c r="G1108" s="175"/>
      <c r="H1108" s="168" t="s">
        <v>303</v>
      </c>
      <c r="I1108" s="169" t="s">
        <v>1039</v>
      </c>
      <c r="J1108" s="170">
        <v>29</v>
      </c>
      <c r="K1108" s="161">
        <v>1</v>
      </c>
      <c r="M1108" s="184" t="s">
        <v>837</v>
      </c>
      <c r="Z1108" s="163"/>
      <c r="AS1108" s="283"/>
      <c r="AT1108" s="283"/>
      <c r="AU1108" s="283"/>
      <c r="AV1108" s="283"/>
      <c r="AW1108" s="283"/>
      <c r="AX1108" s="283"/>
      <c r="AY1108" s="363"/>
      <c r="AZ1108" s="283"/>
      <c r="BA1108" s="283"/>
      <c r="BB1108" s="283"/>
      <c r="BC1108" s="283"/>
      <c r="BD1108" s="164"/>
      <c r="BE1108" s="164"/>
      <c r="BF1108" s="164"/>
      <c r="BG1108" s="164"/>
      <c r="BH1108" s="164"/>
      <c r="BI1108" s="164"/>
      <c r="BJ1108" s="165"/>
      <c r="BK1108" s="164"/>
      <c r="BL1108" s="165"/>
      <c r="BM1108" s="165"/>
      <c r="BN1108" s="165"/>
      <c r="BO1108" s="165"/>
      <c r="BP1108" s="165"/>
      <c r="BQ1108" s="165"/>
      <c r="BR1108" s="165"/>
      <c r="BS1108" s="289"/>
      <c r="BT1108" s="297">
        <v>18</v>
      </c>
      <c r="BU1108" s="284">
        <v>89</v>
      </c>
      <c r="BV1108" s="298">
        <v>0</v>
      </c>
      <c r="BW1108" s="297"/>
      <c r="BX1108" s="297"/>
      <c r="BY1108" s="297"/>
      <c r="BZ1108" s="297"/>
      <c r="CA1108" s="284"/>
      <c r="CB1108" s="298"/>
      <c r="CC1108" s="297"/>
      <c r="CD1108" s="284"/>
      <c r="CE1108" s="352"/>
      <c r="CF1108" s="298"/>
      <c r="CG1108" s="297"/>
      <c r="CH1108" s="284"/>
      <c r="CI1108" s="352"/>
      <c r="CJ1108" s="298"/>
      <c r="CK1108" s="297"/>
      <c r="CL1108" s="284"/>
      <c r="CM1108" s="352"/>
      <c r="CN1108" s="298"/>
      <c r="CO1108" s="297"/>
      <c r="CP1108" s="284"/>
      <c r="CQ1108" s="352"/>
      <c r="CR1108" s="298"/>
      <c r="CS1108" s="297"/>
      <c r="CT1108" s="284"/>
      <c r="CU1108" s="352"/>
      <c r="CV1108" s="352"/>
      <c r="CW1108" s="298"/>
      <c r="CX1108" s="297"/>
      <c r="CY1108" s="284"/>
      <c r="CZ1108" s="352"/>
      <c r="DA1108" s="352"/>
      <c r="DB1108" s="298"/>
      <c r="DC1108" s="297"/>
      <c r="DD1108" s="284"/>
      <c r="DE1108" s="352"/>
      <c r="DF1108" s="352"/>
      <c r="DG1108" s="298"/>
      <c r="DH1108" s="297">
        <v>0</v>
      </c>
      <c r="DI1108" s="289">
        <v>0</v>
      </c>
      <c r="DJ1108" s="163">
        <v>18</v>
      </c>
      <c r="DK1108" s="163">
        <v>18</v>
      </c>
      <c r="DL1108" s="163">
        <v>0</v>
      </c>
      <c r="DM1108" s="163">
        <v>2</v>
      </c>
      <c r="DN1108" s="163">
        <v>12</v>
      </c>
      <c r="DO1108" s="163">
        <v>0</v>
      </c>
      <c r="DP1108" s="165">
        <v>89</v>
      </c>
      <c r="DQ1108" s="165">
        <v>89</v>
      </c>
      <c r="DR1108" s="165"/>
      <c r="DS1108" s="163">
        <v>404</v>
      </c>
      <c r="DT1108" s="163">
        <v>99</v>
      </c>
      <c r="DU1108" s="163">
        <v>66</v>
      </c>
      <c r="DV1108" s="163">
        <v>61</v>
      </c>
      <c r="DW1108" s="163">
        <v>11</v>
      </c>
      <c r="DX1108" s="163">
        <v>50</v>
      </c>
      <c r="DY1108" s="163">
        <v>0</v>
      </c>
      <c r="DZ1108" s="163">
        <v>5</v>
      </c>
      <c r="EA1108" s="163">
        <v>3</v>
      </c>
      <c r="EB1108" s="163">
        <v>0</v>
      </c>
      <c r="EC1108" s="163">
        <v>49</v>
      </c>
      <c r="ED1108" s="165">
        <v>4.95505660454024</v>
      </c>
      <c r="EE1108" s="165">
        <v>5.0561802087145296</v>
      </c>
      <c r="EF1108" s="165">
        <v>1.1123596459171901</v>
      </c>
      <c r="EG1108" s="165">
        <v>10.011236813254699</v>
      </c>
      <c r="EH1108" s="166">
        <v>1.6741574468854701</v>
      </c>
      <c r="EI1108" s="165">
        <v>129.993345241832</v>
      </c>
      <c r="EJ1108" s="164">
        <v>0.28366762177650401</v>
      </c>
      <c r="EK1108" s="164">
        <v>0.304498269896193</v>
      </c>
      <c r="EL1108" s="283">
        <v>0.52348993200000005</v>
      </c>
      <c r="EM1108" s="283">
        <v>0.18120805300000001</v>
      </c>
      <c r="EN1108" s="283">
        <v>0.29530201299999997</v>
      </c>
      <c r="EO1108" s="283">
        <v>6.3333329999999993E-2</v>
      </c>
      <c r="EP1108" s="283">
        <v>0.42</v>
      </c>
      <c r="EQ1108" s="283">
        <v>7.0105819999999999E-2</v>
      </c>
      <c r="ER1108" s="165">
        <v>-0.79296236339249404</v>
      </c>
      <c r="ES1108" s="166">
        <v>6.1685398546317298</v>
      </c>
      <c r="ET1108" s="166">
        <v>5.93</v>
      </c>
      <c r="EU1108" s="166">
        <v>5.5262393970318699</v>
      </c>
      <c r="EV1108" s="166">
        <v>5.4146130356455897</v>
      </c>
      <c r="EW1108" s="166">
        <v>5.7249259471373701</v>
      </c>
      <c r="EX1108" s="289">
        <v>3.76235041767358E-3</v>
      </c>
    </row>
    <row r="1109" spans="1:272" ht="13" customHeight="1">
      <c r="A1109" s="160" t="s">
        <v>19</v>
      </c>
      <c r="C1109" s="160">
        <v>19558</v>
      </c>
      <c r="D1109" s="160">
        <v>664129</v>
      </c>
      <c r="E1109" s="160" t="s">
        <v>246</v>
      </c>
      <c r="G1109" s="175"/>
      <c r="H1109" s="168" t="s">
        <v>1270</v>
      </c>
      <c r="I1109" s="169" t="s">
        <v>1201</v>
      </c>
      <c r="J1109" s="170">
        <v>30</v>
      </c>
      <c r="K1109" s="161">
        <v>1</v>
      </c>
      <c r="M1109" s="184" t="s">
        <v>837</v>
      </c>
      <c r="Z1109" s="163"/>
      <c r="AS1109" s="283"/>
      <c r="AT1109" s="283"/>
      <c r="AU1109" s="283"/>
      <c r="AV1109" s="283"/>
      <c r="AW1109" s="283"/>
      <c r="AX1109" s="283"/>
      <c r="AY1109" s="363"/>
      <c r="AZ1109" s="283"/>
      <c r="BA1109" s="283"/>
      <c r="BB1109" s="283"/>
      <c r="BC1109" s="283"/>
      <c r="BD1109" s="164"/>
      <c r="BE1109" s="164"/>
      <c r="BF1109" s="164"/>
      <c r="BG1109" s="164"/>
      <c r="BH1109" s="164"/>
      <c r="BI1109" s="164"/>
      <c r="BJ1109" s="165"/>
      <c r="BK1109" s="164"/>
      <c r="BL1109" s="165"/>
      <c r="BM1109" s="165"/>
      <c r="BN1109" s="165"/>
      <c r="BO1109" s="165"/>
      <c r="BP1109" s="165"/>
      <c r="BQ1109" s="165"/>
      <c r="BR1109" s="165"/>
      <c r="BS1109" s="289"/>
      <c r="BT1109" s="297">
        <v>5</v>
      </c>
      <c r="BU1109" s="284">
        <v>9</v>
      </c>
      <c r="BV1109" s="298">
        <v>0</v>
      </c>
      <c r="BW1109" s="297"/>
      <c r="BX1109" s="297"/>
      <c r="BY1109" s="297"/>
      <c r="BZ1109" s="297"/>
      <c r="CA1109" s="284"/>
      <c r="CB1109" s="298"/>
      <c r="CC1109" s="297"/>
      <c r="CD1109" s="284"/>
      <c r="CE1109" s="352"/>
      <c r="CF1109" s="298"/>
      <c r="CG1109" s="297"/>
      <c r="CH1109" s="284"/>
      <c r="CI1109" s="352"/>
      <c r="CJ1109" s="298"/>
      <c r="CK1109" s="297"/>
      <c r="CL1109" s="284"/>
      <c r="CM1109" s="352"/>
      <c r="CN1109" s="298"/>
      <c r="CO1109" s="297"/>
      <c r="CP1109" s="284"/>
      <c r="CQ1109" s="352"/>
      <c r="CR1109" s="298"/>
      <c r="CS1109" s="297"/>
      <c r="CT1109" s="284"/>
      <c r="CU1109" s="352"/>
      <c r="CV1109" s="352"/>
      <c r="CW1109" s="298"/>
      <c r="CX1109" s="297"/>
      <c r="CY1109" s="284"/>
      <c r="CZ1109" s="352"/>
      <c r="DA1109" s="352"/>
      <c r="DB1109" s="298"/>
      <c r="DC1109" s="297"/>
      <c r="DD1109" s="284"/>
      <c r="DE1109" s="352"/>
      <c r="DF1109" s="352"/>
      <c r="DG1109" s="298"/>
      <c r="DH1109" s="297">
        <v>0</v>
      </c>
      <c r="DI1109" s="289">
        <v>0</v>
      </c>
      <c r="DJ1109" s="163">
        <v>5</v>
      </c>
      <c r="DK1109" s="163">
        <v>0</v>
      </c>
      <c r="DL1109" s="163">
        <v>0</v>
      </c>
      <c r="DM1109" s="163">
        <v>0</v>
      </c>
      <c r="DN1109" s="163">
        <v>0</v>
      </c>
      <c r="DO1109" s="163">
        <v>0</v>
      </c>
      <c r="DP1109" s="165">
        <v>9</v>
      </c>
      <c r="DQ1109" s="165"/>
      <c r="DR1109" s="165">
        <v>9</v>
      </c>
      <c r="DS1109" s="163">
        <v>44</v>
      </c>
      <c r="DT1109" s="163">
        <v>13</v>
      </c>
      <c r="DU1109" s="163">
        <v>10</v>
      </c>
      <c r="DV1109" s="163">
        <v>9</v>
      </c>
      <c r="DW1109" s="163">
        <v>1</v>
      </c>
      <c r="DX1109" s="163">
        <v>4</v>
      </c>
      <c r="DY1109" s="163">
        <v>1</v>
      </c>
      <c r="DZ1109" s="163">
        <v>0</v>
      </c>
      <c r="EA1109" s="163">
        <v>2</v>
      </c>
      <c r="EB1109" s="163">
        <v>1</v>
      </c>
      <c r="EC1109" s="163">
        <v>7</v>
      </c>
      <c r="ED1109" s="165">
        <v>7.00000074174676</v>
      </c>
      <c r="EE1109" s="165">
        <v>4.0000004238552904</v>
      </c>
      <c r="EF1109" s="165">
        <v>1.0000001059638199</v>
      </c>
      <c r="EG1109" s="165">
        <v>13.000001377529699</v>
      </c>
      <c r="EH1109" s="166">
        <v>1.8888890890427701</v>
      </c>
      <c r="EI1109" s="165">
        <v>146.66661844276501</v>
      </c>
      <c r="EJ1109" s="164">
        <v>0.32500000000000001</v>
      </c>
      <c r="EK1109" s="164">
        <v>0.375</v>
      </c>
      <c r="EL1109" s="283">
        <v>0.40625</v>
      </c>
      <c r="EM1109" s="283">
        <v>0.21875</v>
      </c>
      <c r="EN1109" s="283">
        <v>0.375</v>
      </c>
      <c r="EO1109" s="283">
        <v>9.0909089999999998E-2</v>
      </c>
      <c r="EP1109" s="283">
        <v>0.36363635999999999</v>
      </c>
      <c r="EQ1109" s="283">
        <v>0.10144928</v>
      </c>
      <c r="ER1109" s="165">
        <v>-0.18621031408512401</v>
      </c>
      <c r="ES1109" s="166">
        <v>9.0000009536744106</v>
      </c>
      <c r="ET1109" s="166">
        <v>5.81</v>
      </c>
      <c r="EU1109" s="166">
        <v>4.3889109846986498</v>
      </c>
      <c r="EV1109" s="166">
        <v>4.9606068233827099</v>
      </c>
      <c r="EW1109" s="166">
        <v>4.7075946770016897</v>
      </c>
      <c r="EX1109" s="289">
        <v>2.8859549202024902E-3</v>
      </c>
    </row>
    <row r="1110" spans="1:272" ht="13" customHeight="1">
      <c r="A1110" s="160" t="s">
        <v>19</v>
      </c>
      <c r="C1110" s="160">
        <v>27668</v>
      </c>
      <c r="D1110" s="160">
        <v>685126</v>
      </c>
      <c r="E1110" s="160" t="s">
        <v>470</v>
      </c>
      <c r="G1110" s="175"/>
      <c r="H1110" s="162" t="s">
        <v>4113</v>
      </c>
      <c r="I1110" s="162" t="s">
        <v>544</v>
      </c>
      <c r="J1110" s="160">
        <v>26</v>
      </c>
      <c r="K1110" s="161">
        <v>1</v>
      </c>
      <c r="Z1110" s="163"/>
      <c r="AS1110" s="283"/>
      <c r="AT1110" s="283"/>
      <c r="AU1110" s="283"/>
      <c r="AV1110" s="283"/>
      <c r="AW1110" s="283"/>
      <c r="AX1110" s="283"/>
      <c r="AY1110" s="363"/>
      <c r="AZ1110" s="283"/>
      <c r="BA1110" s="283"/>
      <c r="BB1110" s="283"/>
      <c r="BC1110" s="283"/>
      <c r="BD1110" s="164"/>
      <c r="BE1110" s="164"/>
      <c r="BF1110" s="164"/>
      <c r="BG1110" s="164"/>
      <c r="BH1110" s="164"/>
      <c r="BI1110" s="164"/>
      <c r="BJ1110" s="165"/>
      <c r="BK1110" s="164"/>
      <c r="BL1110" s="165"/>
      <c r="BM1110" s="165"/>
      <c r="BN1110" s="165"/>
      <c r="BO1110" s="165"/>
      <c r="BP1110" s="165"/>
      <c r="BQ1110" s="165"/>
      <c r="BR1110" s="165"/>
      <c r="BS1110" s="289"/>
      <c r="BT1110" s="297">
        <v>2</v>
      </c>
      <c r="BU1110" s="284">
        <v>4.2</v>
      </c>
      <c r="BV1110" s="298">
        <v>0</v>
      </c>
      <c r="BW1110" s="297"/>
      <c r="BX1110" s="297"/>
      <c r="BY1110" s="297"/>
      <c r="BZ1110" s="297"/>
      <c r="CA1110" s="284"/>
      <c r="CB1110" s="298"/>
      <c r="CC1110" s="297"/>
      <c r="CD1110" s="284"/>
      <c r="CE1110" s="352"/>
      <c r="CF1110" s="298"/>
      <c r="CG1110" s="297"/>
      <c r="CH1110" s="284"/>
      <c r="CI1110" s="352"/>
      <c r="CJ1110" s="298"/>
      <c r="CK1110" s="297"/>
      <c r="CL1110" s="284"/>
      <c r="CM1110" s="352"/>
      <c r="CN1110" s="298"/>
      <c r="CO1110" s="297"/>
      <c r="CP1110" s="284"/>
      <c r="CQ1110" s="352"/>
      <c r="CR1110" s="298"/>
      <c r="CS1110" s="297"/>
      <c r="CT1110" s="284"/>
      <c r="CU1110" s="352"/>
      <c r="CV1110" s="352"/>
      <c r="CW1110" s="298"/>
      <c r="CX1110" s="297"/>
      <c r="CY1110" s="284"/>
      <c r="CZ1110" s="352"/>
      <c r="DA1110" s="352"/>
      <c r="DB1110" s="298"/>
      <c r="DC1110" s="297"/>
      <c r="DD1110" s="284"/>
      <c r="DE1110" s="352"/>
      <c r="DF1110" s="352"/>
      <c r="DG1110" s="298"/>
      <c r="DH1110" s="183">
        <v>0</v>
      </c>
      <c r="DI1110" s="289">
        <v>0</v>
      </c>
      <c r="DJ1110" s="163">
        <v>3</v>
      </c>
      <c r="DK1110" s="163">
        <v>0</v>
      </c>
      <c r="DL1110" s="163">
        <v>0</v>
      </c>
      <c r="DM1110" s="163">
        <v>0</v>
      </c>
      <c r="DN1110" s="163">
        <v>0</v>
      </c>
      <c r="DO1110" s="163">
        <v>0</v>
      </c>
      <c r="DP1110" s="165">
        <v>6.2</v>
      </c>
      <c r="DQ1110" s="165"/>
      <c r="DR1110" s="165">
        <v>6.1999998092651296</v>
      </c>
      <c r="DS1110" s="163">
        <v>26</v>
      </c>
      <c r="DT1110" s="163">
        <v>5</v>
      </c>
      <c r="DU1110" s="163">
        <v>3</v>
      </c>
      <c r="DV1110" s="163">
        <v>3</v>
      </c>
      <c r="DW1110" s="163">
        <v>0</v>
      </c>
      <c r="DX1110" s="163">
        <v>4</v>
      </c>
      <c r="DY1110" s="163">
        <v>0</v>
      </c>
      <c r="DZ1110" s="163">
        <v>0</v>
      </c>
      <c r="EA1110" s="163">
        <v>0</v>
      </c>
      <c r="EB1110" s="163">
        <v>0</v>
      </c>
      <c r="EC1110" s="163">
        <v>2</v>
      </c>
      <c r="ED1110" s="165">
        <v>2.70000025749209</v>
      </c>
      <c r="EE1110" s="165">
        <v>5.4000005149841801</v>
      </c>
      <c r="EF1110" s="165">
        <v>0</v>
      </c>
      <c r="EG1110" s="165">
        <v>6.7500006437302202</v>
      </c>
      <c r="EH1110" s="166">
        <v>1.3500001287460399</v>
      </c>
      <c r="EI1110" s="165">
        <v>107.842788247687</v>
      </c>
      <c r="EJ1110" s="164">
        <v>0.22727272727272699</v>
      </c>
      <c r="EK1110" s="164">
        <v>0.25</v>
      </c>
      <c r="EL1110" s="283">
        <v>0.55000000000000004</v>
      </c>
      <c r="EM1110" s="283">
        <v>0.1</v>
      </c>
      <c r="EN1110" s="283">
        <v>0.35</v>
      </c>
      <c r="EO1110" s="283">
        <v>0.05</v>
      </c>
      <c r="EP1110" s="283">
        <v>0.3</v>
      </c>
      <c r="EQ1110" s="283">
        <v>6.3636360000000003E-2</v>
      </c>
      <c r="ER1110" s="165">
        <v>0.10893036966219601</v>
      </c>
      <c r="ES1110" s="166">
        <v>4.0500003862381302</v>
      </c>
      <c r="ET1110" s="166">
        <v>4.7699999999999996</v>
      </c>
      <c r="EU1110" s="166">
        <v>4.3666887474060099</v>
      </c>
      <c r="EV1110" s="166">
        <v>5.9543993240795796</v>
      </c>
      <c r="EW1110" s="166">
        <v>6.4748440669374601</v>
      </c>
      <c r="EX1110" s="289">
        <v>1.6436884179711301E-3</v>
      </c>
    </row>
    <row r="1111" spans="1:272" ht="13" customHeight="1">
      <c r="A1111" s="160" t="s">
        <v>19</v>
      </c>
      <c r="B1111" s="160">
        <v>11667</v>
      </c>
      <c r="C1111" s="160">
        <v>19871</v>
      </c>
      <c r="D1111" s="160">
        <v>656353</v>
      </c>
      <c r="E1111" s="160" t="s">
        <v>17</v>
      </c>
      <c r="G1111" s="175"/>
      <c r="H1111" s="162" t="s">
        <v>1679</v>
      </c>
      <c r="I1111" s="162" t="s">
        <v>578</v>
      </c>
      <c r="J1111" s="161">
        <v>28</v>
      </c>
      <c r="K1111" s="161">
        <v>1</v>
      </c>
      <c r="M1111" s="184" t="s">
        <v>46</v>
      </c>
      <c r="Z1111" s="163"/>
      <c r="AS1111" s="283"/>
      <c r="AT1111" s="283"/>
      <c r="AU1111" s="283"/>
      <c r="AV1111" s="283"/>
      <c r="AW1111" s="283"/>
      <c r="AX1111" s="283"/>
      <c r="AY1111" s="363"/>
      <c r="AZ1111" s="283"/>
      <c r="BA1111" s="283"/>
      <c r="BB1111" s="283"/>
      <c r="BC1111" s="283"/>
      <c r="BD1111" s="164"/>
      <c r="BE1111" s="164"/>
      <c r="BF1111" s="164"/>
      <c r="BG1111" s="164"/>
      <c r="BH1111" s="164"/>
      <c r="BI1111" s="164"/>
      <c r="BJ1111" s="165"/>
      <c r="BK1111" s="164"/>
      <c r="BL1111" s="165"/>
      <c r="BM1111" s="165"/>
      <c r="BN1111" s="165"/>
      <c r="BO1111" s="165"/>
      <c r="BP1111" s="165"/>
      <c r="BQ1111" s="165"/>
      <c r="BR1111" s="165"/>
      <c r="BS1111" s="289"/>
      <c r="BT1111" s="297">
        <v>1</v>
      </c>
      <c r="BU1111" s="284">
        <v>4.2</v>
      </c>
      <c r="BV1111" s="298">
        <v>0</v>
      </c>
      <c r="BW1111" s="297"/>
      <c r="BX1111" s="297"/>
      <c r="BY1111" s="297"/>
      <c r="BZ1111" s="297"/>
      <c r="CA1111" s="284"/>
      <c r="CB1111" s="298"/>
      <c r="CC1111" s="297"/>
      <c r="CD1111" s="284"/>
      <c r="CE1111" s="352"/>
      <c r="CF1111" s="298"/>
      <c r="CG1111" s="297"/>
      <c r="CH1111" s="284"/>
      <c r="CI1111" s="352"/>
      <c r="CJ1111" s="298"/>
      <c r="CK1111" s="297"/>
      <c r="CL1111" s="284"/>
      <c r="CM1111" s="352"/>
      <c r="CN1111" s="298"/>
      <c r="CO1111" s="297"/>
      <c r="CP1111" s="284"/>
      <c r="CQ1111" s="352"/>
      <c r="CR1111" s="298"/>
      <c r="CS1111" s="297"/>
      <c r="CT1111" s="284"/>
      <c r="CU1111" s="352"/>
      <c r="CV1111" s="352"/>
      <c r="CW1111" s="298"/>
      <c r="CX1111" s="297"/>
      <c r="CY1111" s="284"/>
      <c r="CZ1111" s="352"/>
      <c r="DA1111" s="352"/>
      <c r="DB1111" s="298"/>
      <c r="DC1111" s="297"/>
      <c r="DD1111" s="284"/>
      <c r="DE1111" s="352"/>
      <c r="DF1111" s="352"/>
      <c r="DG1111" s="298"/>
      <c r="DH1111" s="297">
        <v>0</v>
      </c>
      <c r="DI1111" s="289">
        <v>0</v>
      </c>
      <c r="DJ1111" s="163">
        <v>1</v>
      </c>
      <c r="DK1111" s="163">
        <v>0</v>
      </c>
      <c r="DL1111" s="163">
        <v>0</v>
      </c>
      <c r="DM1111" s="163">
        <v>1</v>
      </c>
      <c r="DN1111" s="163">
        <v>0</v>
      </c>
      <c r="DO1111" s="163">
        <v>0</v>
      </c>
      <c r="DP1111" s="165">
        <v>4.2</v>
      </c>
      <c r="DQ1111" s="165"/>
      <c r="DR1111" s="165">
        <v>4.1999998092651296</v>
      </c>
      <c r="DS1111" s="163">
        <v>19</v>
      </c>
      <c r="DT1111" s="163">
        <v>4</v>
      </c>
      <c r="DU1111" s="163">
        <v>0</v>
      </c>
      <c r="DV1111" s="163">
        <v>0</v>
      </c>
      <c r="DW1111" s="163">
        <v>0</v>
      </c>
      <c r="DX1111" s="163">
        <v>2</v>
      </c>
      <c r="DY1111" s="163">
        <v>0</v>
      </c>
      <c r="DZ1111" s="163">
        <v>0</v>
      </c>
      <c r="EA1111" s="163">
        <v>0</v>
      </c>
      <c r="EB1111" s="163">
        <v>0</v>
      </c>
      <c r="EC1111" s="163">
        <v>1</v>
      </c>
      <c r="ED1111" s="165">
        <v>1.9285716913184601</v>
      </c>
      <c r="EE1111" s="165">
        <v>3.8571433826369299</v>
      </c>
      <c r="EF1111" s="165">
        <v>0</v>
      </c>
      <c r="EG1111" s="165">
        <v>7.7142867652738696</v>
      </c>
      <c r="EH1111" s="166">
        <v>1.2857144608789799</v>
      </c>
      <c r="EI1111" s="165">
        <v>102.70742157658199</v>
      </c>
      <c r="EJ1111" s="164">
        <v>0.23529411764705799</v>
      </c>
      <c r="EK1111" s="164">
        <v>0.25</v>
      </c>
      <c r="EL1111" s="283">
        <v>0.5625</v>
      </c>
      <c r="EM1111" s="283">
        <v>0.125</v>
      </c>
      <c r="EN1111" s="283">
        <v>0.3125</v>
      </c>
      <c r="EO1111" s="283">
        <v>0</v>
      </c>
      <c r="EP1111" s="283">
        <v>0.1875</v>
      </c>
      <c r="EQ1111" s="283">
        <v>5.9701490000000003E-2</v>
      </c>
      <c r="ER1111" s="165">
        <v>9.0346330098036706E-2</v>
      </c>
      <c r="ES1111" s="166">
        <v>0</v>
      </c>
      <c r="ET1111" s="166">
        <v>2.79</v>
      </c>
      <c r="EU1111" s="166">
        <v>4.0238316068844</v>
      </c>
      <c r="EV1111" s="166">
        <v>5.64394450644164</v>
      </c>
      <c r="EW1111" s="166">
        <v>5.86753783534951</v>
      </c>
      <c r="EX1111" s="289">
        <v>1.3596080243587401E-3</v>
      </c>
    </row>
    <row r="1112" spans="1:272" ht="13" customHeight="1">
      <c r="A1112" s="160" t="s">
        <v>19</v>
      </c>
      <c r="C1112" s="160">
        <v>27585</v>
      </c>
      <c r="D1112" s="160">
        <v>670219</v>
      </c>
      <c r="E1112" s="160" t="s">
        <v>18</v>
      </c>
      <c r="G1112" s="175"/>
      <c r="H1112" s="162" t="s">
        <v>4024</v>
      </c>
      <c r="I1112" s="162" t="s">
        <v>951</v>
      </c>
      <c r="J1112" s="160">
        <v>26</v>
      </c>
      <c r="K1112" s="161">
        <v>1</v>
      </c>
      <c r="Z1112" s="163"/>
      <c r="AS1112" s="283"/>
      <c r="AT1112" s="283"/>
      <c r="AU1112" s="283"/>
      <c r="AV1112" s="283"/>
      <c r="AW1112" s="283"/>
      <c r="AX1112" s="283"/>
      <c r="AY1112" s="363"/>
      <c r="AZ1112" s="283"/>
      <c r="BA1112" s="283"/>
      <c r="BB1112" s="283"/>
      <c r="BC1112" s="283"/>
      <c r="BD1112" s="164"/>
      <c r="BE1112" s="164"/>
      <c r="BF1112" s="164"/>
      <c r="BG1112" s="164"/>
      <c r="BH1112" s="164"/>
      <c r="BI1112" s="164"/>
      <c r="BJ1112" s="165"/>
      <c r="BK1112" s="164"/>
      <c r="BL1112" s="165"/>
      <c r="BM1112" s="165"/>
      <c r="BN1112" s="165"/>
      <c r="BO1112" s="165"/>
      <c r="BP1112" s="165"/>
      <c r="BQ1112" s="165"/>
      <c r="BR1112" s="165"/>
      <c r="BS1112" s="289"/>
      <c r="BT1112" s="297">
        <v>1</v>
      </c>
      <c r="BU1112" s="284">
        <v>2</v>
      </c>
      <c r="BV1112" s="298">
        <v>0</v>
      </c>
      <c r="BW1112" s="297"/>
      <c r="BX1112" s="297"/>
      <c r="BY1112" s="297"/>
      <c r="BZ1112" s="297"/>
      <c r="CA1112" s="284"/>
      <c r="CB1112" s="298"/>
      <c r="CC1112" s="297"/>
      <c r="CD1112" s="284"/>
      <c r="CE1112" s="352"/>
      <c r="CF1112" s="298"/>
      <c r="CG1112" s="297"/>
      <c r="CH1112" s="284"/>
      <c r="CI1112" s="352"/>
      <c r="CJ1112" s="298"/>
      <c r="CK1112" s="297"/>
      <c r="CL1112" s="284"/>
      <c r="CM1112" s="352"/>
      <c r="CN1112" s="298"/>
      <c r="CO1112" s="297"/>
      <c r="CP1112" s="284"/>
      <c r="CQ1112" s="352"/>
      <c r="CR1112" s="298"/>
      <c r="CS1112" s="297"/>
      <c r="CT1112" s="284"/>
      <c r="CU1112" s="352"/>
      <c r="CV1112" s="352"/>
      <c r="CW1112" s="298"/>
      <c r="CX1112" s="297"/>
      <c r="CY1112" s="284"/>
      <c r="CZ1112" s="352"/>
      <c r="DA1112" s="352"/>
      <c r="DB1112" s="298"/>
      <c r="DC1112" s="297"/>
      <c r="DD1112" s="284"/>
      <c r="DE1112" s="352"/>
      <c r="DF1112" s="352"/>
      <c r="DG1112" s="298"/>
      <c r="DH1112" s="183">
        <v>0</v>
      </c>
      <c r="DI1112" s="289">
        <v>0</v>
      </c>
      <c r="DJ1112" s="163">
        <v>1</v>
      </c>
      <c r="DK1112" s="163">
        <v>0</v>
      </c>
      <c r="DL1112" s="163">
        <v>0</v>
      </c>
      <c r="DM1112" s="163">
        <v>0</v>
      </c>
      <c r="DN1112" s="163">
        <v>0</v>
      </c>
      <c r="DO1112" s="163">
        <v>0</v>
      </c>
      <c r="DP1112" s="165">
        <v>2</v>
      </c>
      <c r="DQ1112" s="165"/>
      <c r="DR1112" s="165">
        <v>2</v>
      </c>
      <c r="DS1112" s="163">
        <v>11</v>
      </c>
      <c r="DT1112" s="163">
        <v>3</v>
      </c>
      <c r="DU1112" s="163">
        <v>2</v>
      </c>
      <c r="DV1112" s="163">
        <v>0</v>
      </c>
      <c r="DW1112" s="163">
        <v>0</v>
      </c>
      <c r="DX1112" s="163">
        <v>2</v>
      </c>
      <c r="DY1112" s="163">
        <v>0</v>
      </c>
      <c r="DZ1112" s="163">
        <v>0</v>
      </c>
      <c r="EA1112" s="163">
        <v>0</v>
      </c>
      <c r="EB1112" s="163">
        <v>0</v>
      </c>
      <c r="EC1112" s="163">
        <v>2</v>
      </c>
      <c r="ED1112" s="165">
        <v>9</v>
      </c>
      <c r="EE1112" s="165">
        <v>9</v>
      </c>
      <c r="EF1112" s="165">
        <v>0</v>
      </c>
      <c r="EG1112" s="165">
        <v>13.5</v>
      </c>
      <c r="EH1112" s="166">
        <v>2.5</v>
      </c>
      <c r="EI1112" s="165">
        <v>199.708848079624</v>
      </c>
      <c r="EJ1112" s="164">
        <v>0.33333333333333298</v>
      </c>
      <c r="EK1112" s="164">
        <v>0.42857142857142799</v>
      </c>
      <c r="EL1112" s="283">
        <v>0.571428571</v>
      </c>
      <c r="EM1112" s="283">
        <v>0.28571428500000001</v>
      </c>
      <c r="EN1112" s="283">
        <v>0.14285714199999999</v>
      </c>
      <c r="EO1112" s="283">
        <v>0</v>
      </c>
      <c r="EP1112" s="283">
        <v>0.57142857000000002</v>
      </c>
      <c r="EQ1112" s="283">
        <v>0.12820513</v>
      </c>
      <c r="ER1112" s="165">
        <v>-0.100031088491983</v>
      </c>
      <c r="ES1112" s="166">
        <v>0</v>
      </c>
      <c r="ET1112" s="166">
        <v>6.36</v>
      </c>
      <c r="EU1112" s="166">
        <v>4.1666886329650801</v>
      </c>
      <c r="EV1112" s="166">
        <v>4.9227412164211204</v>
      </c>
      <c r="EW1112" s="166">
        <v>5.2785869352684198</v>
      </c>
      <c r="EX1112" s="289">
        <v>1.07046135235577E-3</v>
      </c>
      <c r="FA1112" s="167"/>
    </row>
    <row r="1113" spans="1:272" ht="13" customHeight="1">
      <c r="A1113" s="160" t="s">
        <v>19</v>
      </c>
      <c r="B1113" s="160">
        <v>10171</v>
      </c>
      <c r="C1113" s="160">
        <v>14375</v>
      </c>
      <c r="D1113" s="160">
        <v>607237</v>
      </c>
      <c r="E1113" s="160" t="s">
        <v>18</v>
      </c>
      <c r="G1113" s="175"/>
      <c r="H1113" s="168" t="s">
        <v>307</v>
      </c>
      <c r="I1113" s="169" t="s">
        <v>720</v>
      </c>
      <c r="J1113" s="170">
        <v>32</v>
      </c>
      <c r="K1113" s="161">
        <v>1</v>
      </c>
      <c r="M1113" s="184" t="s">
        <v>46</v>
      </c>
      <c r="Z1113" s="163"/>
      <c r="AS1113" s="283"/>
      <c r="AT1113" s="283"/>
      <c r="AU1113" s="283"/>
      <c r="AV1113" s="283"/>
      <c r="AW1113" s="283"/>
      <c r="AX1113" s="283"/>
      <c r="AY1113" s="363"/>
      <c r="AZ1113" s="283"/>
      <c r="BA1113" s="283"/>
      <c r="BB1113" s="283"/>
      <c r="BC1113" s="283"/>
      <c r="BD1113" s="164"/>
      <c r="BE1113" s="164"/>
      <c r="BF1113" s="164"/>
      <c r="BG1113" s="164"/>
      <c r="BH1113" s="164"/>
      <c r="BI1113" s="164"/>
      <c r="BJ1113" s="165"/>
      <c r="BK1113" s="164"/>
      <c r="BL1113" s="165"/>
      <c r="BM1113" s="165"/>
      <c r="BN1113" s="165"/>
      <c r="BO1113" s="165"/>
      <c r="BP1113" s="165"/>
      <c r="BQ1113" s="165"/>
      <c r="BR1113" s="165"/>
      <c r="BS1113" s="289"/>
      <c r="BT1113" s="297">
        <v>6</v>
      </c>
      <c r="BU1113" s="284">
        <v>5.0999999999999996</v>
      </c>
      <c r="BV1113" s="298">
        <v>-1</v>
      </c>
      <c r="BW1113" s="297"/>
      <c r="BX1113" s="297"/>
      <c r="BY1113" s="297"/>
      <c r="BZ1113" s="297"/>
      <c r="CA1113" s="284"/>
      <c r="CB1113" s="298"/>
      <c r="CC1113" s="297"/>
      <c r="CD1113" s="284"/>
      <c r="CE1113" s="352"/>
      <c r="CF1113" s="298"/>
      <c r="CG1113" s="297"/>
      <c r="CH1113" s="284"/>
      <c r="CI1113" s="352"/>
      <c r="CJ1113" s="298"/>
      <c r="CK1113" s="297"/>
      <c r="CL1113" s="284"/>
      <c r="CM1113" s="352"/>
      <c r="CN1113" s="298"/>
      <c r="CO1113" s="297"/>
      <c r="CP1113" s="284"/>
      <c r="CQ1113" s="352"/>
      <c r="CR1113" s="298"/>
      <c r="CS1113" s="297"/>
      <c r="CT1113" s="284"/>
      <c r="CU1113" s="352"/>
      <c r="CV1113" s="352"/>
      <c r="CW1113" s="298"/>
      <c r="CX1113" s="297"/>
      <c r="CY1113" s="284"/>
      <c r="CZ1113" s="352"/>
      <c r="DA1113" s="352"/>
      <c r="DB1113" s="298"/>
      <c r="DC1113" s="297"/>
      <c r="DD1113" s="284"/>
      <c r="DE1113" s="352"/>
      <c r="DF1113" s="352"/>
      <c r="DG1113" s="298"/>
      <c r="DH1113" s="297">
        <v>-1</v>
      </c>
      <c r="DI1113" s="289">
        <v>0</v>
      </c>
      <c r="DJ1113" s="163">
        <v>6</v>
      </c>
      <c r="DK1113" s="163">
        <v>0</v>
      </c>
      <c r="DL1113" s="163">
        <v>0</v>
      </c>
      <c r="DM1113" s="163">
        <v>0</v>
      </c>
      <c r="DN1113" s="163">
        <v>0</v>
      </c>
      <c r="DO1113" s="163">
        <v>0</v>
      </c>
      <c r="DP1113" s="165">
        <v>5.0999999999999996</v>
      </c>
      <c r="DQ1113" s="165"/>
      <c r="DR1113" s="165">
        <v>5.0999999046325604</v>
      </c>
      <c r="DS1113" s="163">
        <v>24</v>
      </c>
      <c r="DT1113" s="163">
        <v>4</v>
      </c>
      <c r="DU1113" s="163">
        <v>3</v>
      </c>
      <c r="DV1113" s="163">
        <v>3</v>
      </c>
      <c r="DW1113" s="163">
        <v>1</v>
      </c>
      <c r="DX1113" s="163">
        <v>5</v>
      </c>
      <c r="DY1113" s="163">
        <v>0</v>
      </c>
      <c r="DZ1113" s="163">
        <v>0</v>
      </c>
      <c r="EA1113" s="163">
        <v>0</v>
      </c>
      <c r="EB1113" s="163">
        <v>0</v>
      </c>
      <c r="EC1113" s="163">
        <v>11</v>
      </c>
      <c r="ED1113" s="165">
        <v>18.562504425645901</v>
      </c>
      <c r="EE1113" s="165">
        <v>8.4375020116572408</v>
      </c>
      <c r="EF1113" s="165">
        <v>1.6875004023314399</v>
      </c>
      <c r="EG1113" s="165">
        <v>6.75000160932579</v>
      </c>
      <c r="EH1113" s="166">
        <v>1.6875004023314399</v>
      </c>
      <c r="EI1113" s="165">
        <v>134.80350459340599</v>
      </c>
      <c r="EJ1113" s="164">
        <v>0.21052631578947301</v>
      </c>
      <c r="EK1113" s="164">
        <v>0.42857142857142799</v>
      </c>
      <c r="EL1113" s="283">
        <v>0.25</v>
      </c>
      <c r="EM1113" s="283">
        <v>0</v>
      </c>
      <c r="EN1113" s="283">
        <v>0.75</v>
      </c>
      <c r="EO1113" s="283">
        <v>0.125</v>
      </c>
      <c r="EP1113" s="283">
        <v>0.375</v>
      </c>
      <c r="EQ1113" s="283">
        <v>0.14423077000000001</v>
      </c>
      <c r="ER1113" s="165">
        <v>-0.32471205434195699</v>
      </c>
      <c r="ES1113" s="166">
        <v>5.06250120699434</v>
      </c>
      <c r="ET1113" s="166">
        <v>3.49</v>
      </c>
      <c r="EU1113" s="166">
        <v>4.29168890118605</v>
      </c>
      <c r="EV1113" s="166">
        <v>3.55530703839502</v>
      </c>
      <c r="EW1113" s="166">
        <v>3.3250234885439598</v>
      </c>
      <c r="EX1113" s="289">
        <v>8.1952183973044103E-4</v>
      </c>
    </row>
    <row r="1114" spans="1:272" ht="13" customHeight="1">
      <c r="A1114" s="160" t="s">
        <v>19</v>
      </c>
      <c r="B1114" s="160">
        <v>12272</v>
      </c>
      <c r="C1114" s="160">
        <v>22276</v>
      </c>
      <c r="D1114" s="160">
        <v>669395</v>
      </c>
      <c r="E1114" s="160" t="s">
        <v>614</v>
      </c>
      <c r="G1114" s="175"/>
      <c r="H1114" s="162" t="s">
        <v>2600</v>
      </c>
      <c r="I1114" s="162" t="s">
        <v>409</v>
      </c>
      <c r="J1114" s="161">
        <v>27</v>
      </c>
      <c r="K1114" s="161">
        <v>1</v>
      </c>
      <c r="M1114" s="184" t="s">
        <v>837</v>
      </c>
      <c r="Z1114" s="163"/>
      <c r="AS1114" s="283"/>
      <c r="AT1114" s="283"/>
      <c r="AU1114" s="283"/>
      <c r="AV1114" s="283"/>
      <c r="AW1114" s="283"/>
      <c r="AX1114" s="283"/>
      <c r="AY1114" s="363"/>
      <c r="AZ1114" s="283"/>
      <c r="BA1114" s="283"/>
      <c r="BB1114" s="283"/>
      <c r="BC1114" s="283"/>
      <c r="BD1114" s="164"/>
      <c r="BE1114" s="164"/>
      <c r="BF1114" s="164"/>
      <c r="BG1114" s="164"/>
      <c r="BH1114" s="164"/>
      <c r="BI1114" s="164"/>
      <c r="BJ1114" s="165"/>
      <c r="BK1114" s="164"/>
      <c r="BL1114" s="165"/>
      <c r="BM1114" s="165"/>
      <c r="BN1114" s="165"/>
      <c r="BO1114" s="165"/>
      <c r="BP1114" s="165"/>
      <c r="BQ1114" s="165"/>
      <c r="BR1114" s="165"/>
      <c r="BS1114" s="289"/>
      <c r="BT1114" s="297">
        <v>1</v>
      </c>
      <c r="BU1114" s="284">
        <v>1</v>
      </c>
      <c r="BV1114" s="298">
        <v>0</v>
      </c>
      <c r="BW1114" s="297"/>
      <c r="BX1114" s="297"/>
      <c r="BY1114" s="297"/>
      <c r="BZ1114" s="297"/>
      <c r="CA1114" s="284"/>
      <c r="CB1114" s="298"/>
      <c r="CC1114" s="297"/>
      <c r="CD1114" s="284"/>
      <c r="CE1114" s="352"/>
      <c r="CF1114" s="298"/>
      <c r="CG1114" s="297"/>
      <c r="CH1114" s="284"/>
      <c r="CI1114" s="352"/>
      <c r="CJ1114" s="298"/>
      <c r="CK1114" s="297"/>
      <c r="CL1114" s="284"/>
      <c r="CM1114" s="352"/>
      <c r="CN1114" s="298"/>
      <c r="CO1114" s="297"/>
      <c r="CP1114" s="284"/>
      <c r="CQ1114" s="352"/>
      <c r="CR1114" s="298"/>
      <c r="CS1114" s="297"/>
      <c r="CT1114" s="284"/>
      <c r="CU1114" s="352"/>
      <c r="CV1114" s="352"/>
      <c r="CW1114" s="298"/>
      <c r="CX1114" s="297"/>
      <c r="CY1114" s="284"/>
      <c r="CZ1114" s="352"/>
      <c r="DA1114" s="352"/>
      <c r="DB1114" s="298"/>
      <c r="DC1114" s="297"/>
      <c r="DD1114" s="284"/>
      <c r="DE1114" s="352"/>
      <c r="DF1114" s="352"/>
      <c r="DG1114" s="298"/>
      <c r="DH1114" s="297">
        <v>0</v>
      </c>
      <c r="DI1114" s="289">
        <v>0</v>
      </c>
      <c r="DJ1114" s="163">
        <v>1</v>
      </c>
      <c r="DK1114" s="163">
        <v>0</v>
      </c>
      <c r="DL1114" s="163">
        <v>0</v>
      </c>
      <c r="DM1114" s="163">
        <v>0</v>
      </c>
      <c r="DN1114" s="163">
        <v>0</v>
      </c>
      <c r="DO1114" s="163">
        <v>0</v>
      </c>
      <c r="DP1114" s="165">
        <v>1</v>
      </c>
      <c r="DQ1114" s="165"/>
      <c r="DR1114" s="165">
        <v>1</v>
      </c>
      <c r="DS1114" s="163">
        <v>4</v>
      </c>
      <c r="DT1114" s="163">
        <v>0</v>
      </c>
      <c r="DU1114" s="163">
        <v>0</v>
      </c>
      <c r="DV1114" s="163">
        <v>0</v>
      </c>
      <c r="DW1114" s="163">
        <v>0</v>
      </c>
      <c r="DX1114" s="163">
        <v>1</v>
      </c>
      <c r="DY1114" s="163">
        <v>0</v>
      </c>
      <c r="DZ1114" s="163">
        <v>0</v>
      </c>
      <c r="EA1114" s="163">
        <v>0</v>
      </c>
      <c r="EB1114" s="163">
        <v>0</v>
      </c>
      <c r="EC1114" s="163">
        <v>1</v>
      </c>
      <c r="ED1114" s="165">
        <v>9</v>
      </c>
      <c r="EE1114" s="165">
        <v>9</v>
      </c>
      <c r="EF1114" s="165">
        <v>0</v>
      </c>
      <c r="EG1114" s="165">
        <v>0</v>
      </c>
      <c r="EH1114" s="166">
        <v>1</v>
      </c>
      <c r="EI1114" s="165">
        <v>79.883539231849895</v>
      </c>
      <c r="EJ1114" s="164">
        <v>0</v>
      </c>
      <c r="EK1114" s="164">
        <v>0</v>
      </c>
      <c r="EL1114" s="283">
        <v>0.5</v>
      </c>
      <c r="EM1114" s="283">
        <v>0</v>
      </c>
      <c r="EN1114" s="283">
        <v>0.5</v>
      </c>
      <c r="EO1114" s="283">
        <v>0</v>
      </c>
      <c r="EP1114" s="283">
        <v>0.5</v>
      </c>
      <c r="EQ1114" s="283">
        <v>6.25E-2</v>
      </c>
      <c r="ER1114" s="165">
        <v>3.8156856814553997E-2</v>
      </c>
      <c r="ES1114" s="166">
        <v>0</v>
      </c>
      <c r="ET1114" s="166">
        <v>2.0499999999999998</v>
      </c>
      <c r="EU1114" s="166">
        <v>4.1666886329650801</v>
      </c>
      <c r="EV1114" s="166">
        <v>5.6787937998771598</v>
      </c>
      <c r="EW1114" s="166">
        <v>6.2163255748748698</v>
      </c>
      <c r="EX1114" s="289">
        <v>4.3147414544364397E-5</v>
      </c>
    </row>
    <row r="1115" spans="1:272" ht="13" customHeight="1">
      <c r="A1115" s="160" t="s">
        <v>19</v>
      </c>
      <c r="C1115" s="160">
        <v>15855</v>
      </c>
      <c r="D1115" s="160">
        <v>593833</v>
      </c>
      <c r="E1115" s="160" t="s">
        <v>614</v>
      </c>
      <c r="G1115" s="175"/>
      <c r="H1115" s="168" t="s">
        <v>1132</v>
      </c>
      <c r="I1115" s="169" t="s">
        <v>1133</v>
      </c>
      <c r="J1115" s="170">
        <v>32</v>
      </c>
      <c r="K1115" s="161">
        <v>1</v>
      </c>
      <c r="M1115" s="184" t="s">
        <v>837</v>
      </c>
      <c r="Z1115" s="163"/>
      <c r="AS1115" s="283"/>
      <c r="AT1115" s="283"/>
      <c r="AU1115" s="283"/>
      <c r="AV1115" s="283"/>
      <c r="AW1115" s="283"/>
      <c r="AX1115" s="283"/>
      <c r="AY1115" s="363"/>
      <c r="AZ1115" s="283"/>
      <c r="BA1115" s="283"/>
      <c r="BB1115" s="283"/>
      <c r="BC1115" s="283"/>
      <c r="BD1115" s="164"/>
      <c r="BE1115" s="164"/>
      <c r="BF1115" s="164"/>
      <c r="BG1115" s="164"/>
      <c r="BH1115" s="164"/>
      <c r="BI1115" s="164"/>
      <c r="BJ1115" s="165"/>
      <c r="BK1115" s="164"/>
      <c r="BL1115" s="165"/>
      <c r="BM1115" s="165"/>
      <c r="BN1115" s="165"/>
      <c r="BO1115" s="165"/>
      <c r="BP1115" s="165"/>
      <c r="BQ1115" s="165"/>
      <c r="BR1115" s="165"/>
      <c r="BS1115" s="289"/>
      <c r="BT1115" s="297">
        <v>1</v>
      </c>
      <c r="BU1115" s="284">
        <v>0</v>
      </c>
      <c r="BV1115" s="298">
        <v>0</v>
      </c>
      <c r="BW1115" s="297"/>
      <c r="BX1115" s="297"/>
      <c r="BY1115" s="297"/>
      <c r="BZ1115" s="297"/>
      <c r="CA1115" s="284"/>
      <c r="CB1115" s="298"/>
      <c r="CC1115" s="297"/>
      <c r="CD1115" s="284"/>
      <c r="CE1115" s="352"/>
      <c r="CF1115" s="298"/>
      <c r="CG1115" s="297"/>
      <c r="CH1115" s="284"/>
      <c r="CI1115" s="352"/>
      <c r="CJ1115" s="298"/>
      <c r="CK1115" s="297"/>
      <c r="CL1115" s="284"/>
      <c r="CM1115" s="352"/>
      <c r="CN1115" s="298"/>
      <c r="CO1115" s="297"/>
      <c r="CP1115" s="284"/>
      <c r="CQ1115" s="352"/>
      <c r="CR1115" s="298"/>
      <c r="CS1115" s="297"/>
      <c r="CT1115" s="284"/>
      <c r="CU1115" s="352"/>
      <c r="CV1115" s="352"/>
      <c r="CW1115" s="298"/>
      <c r="CX1115" s="297"/>
      <c r="CY1115" s="284"/>
      <c r="CZ1115" s="352"/>
      <c r="DA1115" s="352"/>
      <c r="DB1115" s="298"/>
      <c r="DC1115" s="297"/>
      <c r="DD1115" s="284"/>
      <c r="DE1115" s="352"/>
      <c r="DF1115" s="352"/>
      <c r="DG1115" s="298"/>
      <c r="DH1115" s="297">
        <v>0</v>
      </c>
      <c r="DI1115" s="289">
        <v>0</v>
      </c>
      <c r="DJ1115" s="163">
        <v>1</v>
      </c>
      <c r="DK1115" s="163">
        <v>0</v>
      </c>
      <c r="DL1115" s="163">
        <v>0</v>
      </c>
      <c r="DM1115" s="163">
        <v>0</v>
      </c>
      <c r="DN1115" s="163">
        <v>1</v>
      </c>
      <c r="DO1115" s="163">
        <v>0</v>
      </c>
      <c r="DP1115" s="165">
        <v>0</v>
      </c>
      <c r="DQ1115" s="165"/>
      <c r="DR1115" s="165">
        <v>0</v>
      </c>
      <c r="DS1115" s="163">
        <v>1</v>
      </c>
      <c r="DT1115" s="163">
        <v>1</v>
      </c>
      <c r="DU1115" s="163">
        <v>1</v>
      </c>
      <c r="DV1115" s="163">
        <v>0</v>
      </c>
      <c r="DW1115" s="163">
        <v>0</v>
      </c>
      <c r="DX1115" s="163">
        <v>0</v>
      </c>
      <c r="DY1115" s="163">
        <v>0</v>
      </c>
      <c r="DZ1115" s="163">
        <v>0</v>
      </c>
      <c r="EA1115" s="163">
        <v>0</v>
      </c>
      <c r="EB1115" s="163">
        <v>0</v>
      </c>
      <c r="EC1115" s="163">
        <v>0</v>
      </c>
      <c r="ED1115" s="165">
        <v>0</v>
      </c>
      <c r="EE1115" s="165">
        <v>0</v>
      </c>
      <c r="EF1115" s="165">
        <v>0</v>
      </c>
      <c r="EG1115" s="165">
        <v>9</v>
      </c>
      <c r="EH1115" s="166">
        <v>1</v>
      </c>
      <c r="EI1115" s="165"/>
      <c r="EJ1115" s="164">
        <v>1</v>
      </c>
      <c r="EK1115" s="164">
        <v>1</v>
      </c>
      <c r="EL1115" s="283">
        <v>0</v>
      </c>
      <c r="EM1115" s="283">
        <v>1</v>
      </c>
      <c r="EN1115" s="283">
        <v>0</v>
      </c>
      <c r="EO1115" s="283">
        <v>1</v>
      </c>
      <c r="EP1115" s="283">
        <v>1</v>
      </c>
      <c r="EQ1115" s="283">
        <v>0</v>
      </c>
      <c r="ER1115" s="165">
        <v>2.61766588960377E-9</v>
      </c>
      <c r="ES1115" s="166">
        <v>0</v>
      </c>
      <c r="ET1115" s="166"/>
      <c r="EU1115" s="166">
        <v>3.1666886329650801</v>
      </c>
      <c r="EV1115" s="166">
        <v>3.1666886329650801</v>
      </c>
      <c r="EW1115" s="166"/>
      <c r="EX1115" s="289">
        <v>0</v>
      </c>
    </row>
    <row r="1116" spans="1:272" ht="13" customHeight="1">
      <c r="A1116" s="160" t="s">
        <v>19</v>
      </c>
      <c r="C1116" s="160">
        <v>31883</v>
      </c>
      <c r="D1116" s="160">
        <v>700187</v>
      </c>
      <c r="E1116" s="160" t="s">
        <v>598</v>
      </c>
      <c r="G1116" s="175"/>
      <c r="H1116" s="162" t="s">
        <v>288</v>
      </c>
      <c r="I1116" s="162" t="s">
        <v>2312</v>
      </c>
      <c r="J1116" s="160">
        <v>22</v>
      </c>
      <c r="K1116" s="161">
        <v>1</v>
      </c>
      <c r="Z1116" s="163"/>
      <c r="AS1116" s="283"/>
      <c r="AT1116" s="283"/>
      <c r="AU1116" s="283"/>
      <c r="AV1116" s="283"/>
      <c r="AW1116" s="283"/>
      <c r="AX1116" s="283"/>
      <c r="AY1116" s="363"/>
      <c r="AZ1116" s="283"/>
      <c r="BA1116" s="283"/>
      <c r="BB1116" s="283"/>
      <c r="BC1116" s="283"/>
      <c r="BD1116" s="164"/>
      <c r="BE1116" s="164"/>
      <c r="BF1116" s="164"/>
      <c r="BG1116" s="164"/>
      <c r="BH1116" s="164"/>
      <c r="BI1116" s="164"/>
      <c r="BJ1116" s="165"/>
      <c r="BK1116" s="164"/>
      <c r="BL1116" s="165"/>
      <c r="BM1116" s="165"/>
      <c r="BN1116" s="165"/>
      <c r="BO1116" s="165"/>
      <c r="BP1116" s="165"/>
      <c r="BQ1116" s="165"/>
      <c r="BR1116" s="165"/>
      <c r="BS1116" s="289"/>
      <c r="BT1116" s="297">
        <v>20</v>
      </c>
      <c r="BU1116" s="284">
        <v>18.100000000000001</v>
      </c>
      <c r="BV1116" s="298">
        <v>0</v>
      </c>
      <c r="BW1116" s="297"/>
      <c r="BX1116" s="297"/>
      <c r="BY1116" s="297"/>
      <c r="BZ1116" s="297"/>
      <c r="CA1116" s="284"/>
      <c r="CB1116" s="298"/>
      <c r="CC1116" s="297"/>
      <c r="CD1116" s="284"/>
      <c r="CE1116" s="352"/>
      <c r="CF1116" s="298"/>
      <c r="CG1116" s="297"/>
      <c r="CH1116" s="284"/>
      <c r="CI1116" s="352"/>
      <c r="CJ1116" s="298"/>
      <c r="CK1116" s="297"/>
      <c r="CL1116" s="284"/>
      <c r="CM1116" s="352"/>
      <c r="CN1116" s="298"/>
      <c r="CO1116" s="297"/>
      <c r="CP1116" s="284"/>
      <c r="CQ1116" s="352"/>
      <c r="CR1116" s="298"/>
      <c r="CS1116" s="297"/>
      <c r="CT1116" s="284"/>
      <c r="CU1116" s="352"/>
      <c r="CV1116" s="352"/>
      <c r="CW1116" s="298"/>
      <c r="CX1116" s="297"/>
      <c r="CY1116" s="284"/>
      <c r="CZ1116" s="352"/>
      <c r="DA1116" s="352"/>
      <c r="DB1116" s="298"/>
      <c r="DC1116" s="297"/>
      <c r="DD1116" s="284"/>
      <c r="DE1116" s="352"/>
      <c r="DF1116" s="352"/>
      <c r="DG1116" s="298"/>
      <c r="DH1116" s="183">
        <v>0</v>
      </c>
      <c r="DI1116" s="289">
        <v>0</v>
      </c>
      <c r="DJ1116" s="163">
        <v>21</v>
      </c>
      <c r="DK1116" s="163">
        <v>0</v>
      </c>
      <c r="DL1116" s="163">
        <v>0</v>
      </c>
      <c r="DM1116" s="163">
        <v>0</v>
      </c>
      <c r="DN1116" s="163">
        <v>0</v>
      </c>
      <c r="DO1116" s="163">
        <v>1</v>
      </c>
      <c r="DP1116" s="165">
        <v>19.100000000000001</v>
      </c>
      <c r="DQ1116" s="165"/>
      <c r="DR1116" s="165">
        <v>19.100000381469702</v>
      </c>
      <c r="DS1116" s="163">
        <v>81</v>
      </c>
      <c r="DT1116" s="163">
        <v>15</v>
      </c>
      <c r="DU1116" s="163">
        <v>8</v>
      </c>
      <c r="DV1116" s="163">
        <v>8</v>
      </c>
      <c r="DW1116" s="163">
        <v>4</v>
      </c>
      <c r="DX1116" s="163">
        <v>7</v>
      </c>
      <c r="DY1116" s="163">
        <v>0</v>
      </c>
      <c r="DZ1116" s="163">
        <v>0</v>
      </c>
      <c r="EA1116" s="163">
        <v>2</v>
      </c>
      <c r="EB1116" s="163">
        <v>0</v>
      </c>
      <c r="EC1116" s="163">
        <v>25</v>
      </c>
      <c r="ED1116" s="165">
        <v>11.637931799917</v>
      </c>
      <c r="EE1116" s="165">
        <v>3.2586209039767602</v>
      </c>
      <c r="EF1116" s="165">
        <v>1.8620690879867201</v>
      </c>
      <c r="EG1116" s="165">
        <v>6.9827590799502</v>
      </c>
      <c r="EH1116" s="166">
        <v>1.13793110932521</v>
      </c>
      <c r="EI1116" s="165">
        <v>90.901964414923597</v>
      </c>
      <c r="EJ1116" s="164">
        <v>0.20270270270270199</v>
      </c>
      <c r="EK1116" s="164">
        <v>0.24444444444444399</v>
      </c>
      <c r="EL1116" s="283">
        <v>0.3125</v>
      </c>
      <c r="EM1116" s="283">
        <v>0.22916666599999999</v>
      </c>
      <c r="EN1116" s="283">
        <v>0.45833333300000001</v>
      </c>
      <c r="EO1116" s="283">
        <v>0.14285713999999999</v>
      </c>
      <c r="EP1116" s="283">
        <v>0.34693878</v>
      </c>
      <c r="EQ1116" s="283">
        <v>0.11246201</v>
      </c>
      <c r="ER1116" s="165">
        <v>0.28983144410673001</v>
      </c>
      <c r="ES1116" s="166">
        <v>3.7241381759734402</v>
      </c>
      <c r="ET1116" s="166">
        <v>3.29</v>
      </c>
      <c r="EU1116" s="166">
        <v>4.3563438836232704</v>
      </c>
      <c r="EV1116" s="166">
        <v>3.3873600443097698</v>
      </c>
      <c r="EW1116" s="166">
        <v>3.0090263277309299</v>
      </c>
      <c r="EX1116" s="289">
        <v>-1.2894356041215301E-4</v>
      </c>
    </row>
    <row r="1117" spans="1:272" ht="13" customHeight="1">
      <c r="A1117" s="160" t="s">
        <v>19</v>
      </c>
      <c r="B1117" s="160">
        <v>10414</v>
      </c>
      <c r="C1117" s="160">
        <v>18333</v>
      </c>
      <c r="D1117" s="160">
        <v>622065</v>
      </c>
      <c r="E1117" s="160" t="s">
        <v>3331</v>
      </c>
      <c r="G1117" s="175"/>
      <c r="H1117" s="168" t="s">
        <v>608</v>
      </c>
      <c r="I1117" s="169" t="s">
        <v>277</v>
      </c>
      <c r="J1117" s="170">
        <v>30</v>
      </c>
      <c r="K1117" s="161">
        <v>1</v>
      </c>
      <c r="M1117" s="184" t="s">
        <v>46</v>
      </c>
      <c r="Z1117" s="163"/>
      <c r="AS1117" s="283"/>
      <c r="AT1117" s="283"/>
      <c r="AU1117" s="283"/>
      <c r="AV1117" s="283"/>
      <c r="AW1117" s="283"/>
      <c r="AX1117" s="283"/>
      <c r="AY1117" s="363"/>
      <c r="AZ1117" s="283"/>
      <c r="BA1117" s="283"/>
      <c r="BB1117" s="283"/>
      <c r="BC1117" s="283"/>
      <c r="BD1117" s="164"/>
      <c r="BE1117" s="164"/>
      <c r="BF1117" s="164"/>
      <c r="BG1117" s="164"/>
      <c r="BH1117" s="164"/>
      <c r="BI1117" s="164"/>
      <c r="BJ1117" s="165"/>
      <c r="BK1117" s="164"/>
      <c r="BL1117" s="165"/>
      <c r="BM1117" s="165"/>
      <c r="BN1117" s="165"/>
      <c r="BO1117" s="165"/>
      <c r="BP1117" s="165"/>
      <c r="BQ1117" s="165"/>
      <c r="BR1117" s="165"/>
      <c r="BS1117" s="289"/>
      <c r="BT1117" s="297">
        <v>17</v>
      </c>
      <c r="BU1117" s="284">
        <v>15.2</v>
      </c>
      <c r="BV1117" s="298">
        <v>0</v>
      </c>
      <c r="BW1117" s="297"/>
      <c r="BX1117" s="297"/>
      <c r="BY1117" s="297"/>
      <c r="BZ1117" s="297"/>
      <c r="CA1117" s="284"/>
      <c r="CB1117" s="298"/>
      <c r="CC1117" s="297"/>
      <c r="CD1117" s="284"/>
      <c r="CE1117" s="352"/>
      <c r="CF1117" s="298"/>
      <c r="CG1117" s="297"/>
      <c r="CH1117" s="284"/>
      <c r="CI1117" s="352"/>
      <c r="CJ1117" s="298"/>
      <c r="CK1117" s="297"/>
      <c r="CL1117" s="284"/>
      <c r="CM1117" s="352"/>
      <c r="CN1117" s="298"/>
      <c r="CO1117" s="297"/>
      <c r="CP1117" s="284"/>
      <c r="CQ1117" s="352"/>
      <c r="CR1117" s="298"/>
      <c r="CS1117" s="297"/>
      <c r="CT1117" s="284"/>
      <c r="CU1117" s="352"/>
      <c r="CV1117" s="352"/>
      <c r="CW1117" s="298"/>
      <c r="CX1117" s="297"/>
      <c r="CY1117" s="284"/>
      <c r="CZ1117" s="352"/>
      <c r="DA1117" s="352"/>
      <c r="DB1117" s="298"/>
      <c r="DC1117" s="297"/>
      <c r="DD1117" s="284"/>
      <c r="DE1117" s="352"/>
      <c r="DF1117" s="352"/>
      <c r="DG1117" s="298"/>
      <c r="DH1117" s="297">
        <v>0</v>
      </c>
      <c r="DI1117" s="289">
        <v>0</v>
      </c>
      <c r="DJ1117" s="163">
        <v>17</v>
      </c>
      <c r="DK1117" s="163">
        <v>0</v>
      </c>
      <c r="DL1117" s="163">
        <v>0</v>
      </c>
      <c r="DM1117" s="163">
        <v>0</v>
      </c>
      <c r="DN1117" s="163">
        <v>0</v>
      </c>
      <c r="DO1117" s="163">
        <v>0</v>
      </c>
      <c r="DP1117" s="165">
        <v>15.2</v>
      </c>
      <c r="DQ1117" s="165"/>
      <c r="DR1117" s="165">
        <v>15.199999809265099</v>
      </c>
      <c r="DS1117" s="163">
        <v>68</v>
      </c>
      <c r="DT1117" s="163">
        <v>15</v>
      </c>
      <c r="DU1117" s="163">
        <v>5</v>
      </c>
      <c r="DV1117" s="163">
        <v>5</v>
      </c>
      <c r="DW1117" s="163">
        <v>2</v>
      </c>
      <c r="DX1117" s="163">
        <v>7</v>
      </c>
      <c r="DY1117" s="163">
        <v>0</v>
      </c>
      <c r="DZ1117" s="163">
        <v>0</v>
      </c>
      <c r="EA1117" s="163">
        <v>0</v>
      </c>
      <c r="EB1117" s="163">
        <v>0</v>
      </c>
      <c r="EC1117" s="163">
        <v>15</v>
      </c>
      <c r="ED1117" s="165">
        <v>8.6170232654863597</v>
      </c>
      <c r="EE1117" s="165">
        <v>4.0212775238936302</v>
      </c>
      <c r="EF1117" s="165">
        <v>1.1489364353981799</v>
      </c>
      <c r="EG1117" s="165">
        <v>8.6170232654863597</v>
      </c>
      <c r="EH1117" s="166">
        <v>1.40425564326444</v>
      </c>
      <c r="EI1117" s="165">
        <v>109.03627313085801</v>
      </c>
      <c r="EJ1117" s="164">
        <v>0.24590163934426201</v>
      </c>
      <c r="EK1117" s="164">
        <v>0.29545454545454503</v>
      </c>
      <c r="EL1117" s="283">
        <v>0.52173913000000005</v>
      </c>
      <c r="EM1117" s="283">
        <v>0.108695652</v>
      </c>
      <c r="EN1117" s="283">
        <v>0.369565217</v>
      </c>
      <c r="EO1117" s="283">
        <v>6.521739E-2</v>
      </c>
      <c r="EP1117" s="283">
        <v>0.47826087</v>
      </c>
      <c r="EQ1117" s="283">
        <v>0.13805970000000001</v>
      </c>
      <c r="ER1117" s="165">
        <v>0.34443211554590097</v>
      </c>
      <c r="ES1117" s="166">
        <v>2.8723410884954501</v>
      </c>
      <c r="ET1117" s="166">
        <v>4.16</v>
      </c>
      <c r="EU1117" s="166">
        <v>4.2517952663966998</v>
      </c>
      <c r="EV1117" s="166">
        <v>4.2330157623285096</v>
      </c>
      <c r="EW1117" s="166">
        <v>3.9998266540165699</v>
      </c>
      <c r="EX1117" s="289">
        <v>-6.5035000443458503E-4</v>
      </c>
    </row>
    <row r="1118" spans="1:272" ht="13" customHeight="1">
      <c r="A1118" s="160" t="s">
        <v>19</v>
      </c>
      <c r="C1118" s="160">
        <v>18152</v>
      </c>
      <c r="D1118" s="160">
        <v>664948</v>
      </c>
      <c r="E1118" s="160" t="s">
        <v>16</v>
      </c>
      <c r="G1118" s="175"/>
      <c r="H1118" s="162" t="s">
        <v>1821</v>
      </c>
      <c r="I1118" s="162" t="s">
        <v>110</v>
      </c>
      <c r="J1118" s="161">
        <v>29</v>
      </c>
      <c r="K1118" s="161">
        <v>1</v>
      </c>
      <c r="M1118" s="184" t="s">
        <v>46</v>
      </c>
      <c r="Z1118" s="163"/>
      <c r="AS1118" s="283"/>
      <c r="AT1118" s="283"/>
      <c r="AU1118" s="283"/>
      <c r="AV1118" s="283"/>
      <c r="AW1118" s="283"/>
      <c r="AX1118" s="283"/>
      <c r="AY1118" s="363"/>
      <c r="AZ1118" s="283"/>
      <c r="BA1118" s="283"/>
      <c r="BB1118" s="283"/>
      <c r="BC1118" s="283"/>
      <c r="BD1118" s="164"/>
      <c r="BE1118" s="164"/>
      <c r="BF1118" s="164"/>
      <c r="BG1118" s="164"/>
      <c r="BH1118" s="164"/>
      <c r="BI1118" s="164"/>
      <c r="BJ1118" s="165"/>
      <c r="BK1118" s="164"/>
      <c r="BL1118" s="165"/>
      <c r="BM1118" s="165"/>
      <c r="BN1118" s="165"/>
      <c r="BO1118" s="165"/>
      <c r="BP1118" s="165"/>
      <c r="BQ1118" s="165"/>
      <c r="BR1118" s="165"/>
      <c r="BS1118" s="289"/>
      <c r="BT1118" s="297">
        <v>1</v>
      </c>
      <c r="BU1118" s="284">
        <v>1</v>
      </c>
      <c r="BV1118" s="298">
        <v>0</v>
      </c>
      <c r="BW1118" s="297"/>
      <c r="BX1118" s="297"/>
      <c r="BY1118" s="297"/>
      <c r="BZ1118" s="297"/>
      <c r="CA1118" s="284"/>
      <c r="CB1118" s="298"/>
      <c r="CC1118" s="297"/>
      <c r="CD1118" s="284"/>
      <c r="CE1118" s="352"/>
      <c r="CF1118" s="298"/>
      <c r="CG1118" s="297"/>
      <c r="CH1118" s="284"/>
      <c r="CI1118" s="352"/>
      <c r="CJ1118" s="298"/>
      <c r="CK1118" s="297"/>
      <c r="CL1118" s="284"/>
      <c r="CM1118" s="352"/>
      <c r="CN1118" s="298"/>
      <c r="CO1118" s="297"/>
      <c r="CP1118" s="284"/>
      <c r="CQ1118" s="352"/>
      <c r="CR1118" s="298"/>
      <c r="CS1118" s="297"/>
      <c r="CT1118" s="284"/>
      <c r="CU1118" s="352"/>
      <c r="CV1118" s="352"/>
      <c r="CW1118" s="298"/>
      <c r="CX1118" s="297"/>
      <c r="CY1118" s="284"/>
      <c r="CZ1118" s="352"/>
      <c r="DA1118" s="352"/>
      <c r="DB1118" s="298"/>
      <c r="DC1118" s="297"/>
      <c r="DD1118" s="284"/>
      <c r="DE1118" s="352"/>
      <c r="DF1118" s="352"/>
      <c r="DG1118" s="298"/>
      <c r="DH1118" s="297">
        <v>0</v>
      </c>
      <c r="DI1118" s="289">
        <v>0</v>
      </c>
      <c r="DJ1118" s="163">
        <v>1</v>
      </c>
      <c r="DK1118" s="163">
        <v>0</v>
      </c>
      <c r="DL1118" s="163">
        <v>0</v>
      </c>
      <c r="DM1118" s="163">
        <v>0</v>
      </c>
      <c r="DN1118" s="163">
        <v>0</v>
      </c>
      <c r="DO1118" s="163">
        <v>0</v>
      </c>
      <c r="DP1118" s="165">
        <v>1</v>
      </c>
      <c r="DQ1118" s="165"/>
      <c r="DR1118" s="165">
        <v>1</v>
      </c>
      <c r="DS1118" s="163">
        <v>6</v>
      </c>
      <c r="DT1118" s="163">
        <v>2</v>
      </c>
      <c r="DU1118" s="163">
        <v>0</v>
      </c>
      <c r="DV1118" s="163">
        <v>0</v>
      </c>
      <c r="DW1118" s="163">
        <v>0</v>
      </c>
      <c r="DX1118" s="163">
        <v>1</v>
      </c>
      <c r="DY1118" s="163">
        <v>0</v>
      </c>
      <c r="DZ1118" s="163">
        <v>0</v>
      </c>
      <c r="EA1118" s="163">
        <v>0</v>
      </c>
      <c r="EB1118" s="163">
        <v>0</v>
      </c>
      <c r="EC1118" s="163">
        <v>1</v>
      </c>
      <c r="ED1118" s="165">
        <v>9</v>
      </c>
      <c r="EE1118" s="165">
        <v>9</v>
      </c>
      <c r="EF1118" s="165">
        <v>0</v>
      </c>
      <c r="EG1118" s="165">
        <v>18</v>
      </c>
      <c r="EH1118" s="166">
        <v>3</v>
      </c>
      <c r="EI1118" s="165">
        <v>239.65061769554899</v>
      </c>
      <c r="EJ1118" s="164">
        <v>0.4</v>
      </c>
      <c r="EK1118" s="164">
        <v>0.5</v>
      </c>
      <c r="EL1118" s="283">
        <v>0.25</v>
      </c>
      <c r="EM1118" s="283">
        <v>0.25</v>
      </c>
      <c r="EN1118" s="283">
        <v>0.5</v>
      </c>
      <c r="EO1118" s="283">
        <v>0</v>
      </c>
      <c r="EP1118" s="283">
        <v>0.75</v>
      </c>
      <c r="EQ1118" s="283">
        <v>0.13333333</v>
      </c>
      <c r="ER1118" s="165">
        <v>4.5035892805269498E-2</v>
      </c>
      <c r="ES1118" s="166">
        <v>0</v>
      </c>
      <c r="ET1118" s="166">
        <v>9.11</v>
      </c>
      <c r="EU1118" s="166">
        <v>4.1666886329650801</v>
      </c>
      <c r="EV1118" s="166">
        <v>7.1908989667892396</v>
      </c>
      <c r="EW1118" s="166">
        <v>5.9840894611226503</v>
      </c>
      <c r="EX1118" s="289">
        <v>-7.1948464028537198E-4</v>
      </c>
    </row>
    <row r="1119" spans="1:272" ht="13" customHeight="1">
      <c r="A1119" s="160" t="s">
        <v>19</v>
      </c>
      <c r="C1119" s="160">
        <v>22370</v>
      </c>
      <c r="D1119" s="160">
        <v>670103</v>
      </c>
      <c r="E1119" s="160" t="s">
        <v>2177</v>
      </c>
      <c r="G1119" s="175"/>
      <c r="H1119" s="162" t="s">
        <v>4022</v>
      </c>
      <c r="I1119" s="162" t="s">
        <v>4021</v>
      </c>
      <c r="J1119" s="160">
        <v>25</v>
      </c>
      <c r="K1119" s="161">
        <v>1</v>
      </c>
      <c r="Z1119" s="163"/>
      <c r="AS1119" s="283"/>
      <c r="AT1119" s="283"/>
      <c r="AU1119" s="283"/>
      <c r="AV1119" s="283"/>
      <c r="AW1119" s="283"/>
      <c r="AX1119" s="283"/>
      <c r="AY1119" s="363"/>
      <c r="AZ1119" s="283"/>
      <c r="BA1119" s="283"/>
      <c r="BB1119" s="283"/>
      <c r="BC1119" s="283"/>
      <c r="BD1119" s="164"/>
      <c r="BE1119" s="164"/>
      <c r="BF1119" s="164"/>
      <c r="BG1119" s="164"/>
      <c r="BH1119" s="164"/>
      <c r="BI1119" s="164"/>
      <c r="BJ1119" s="165"/>
      <c r="BK1119" s="164"/>
      <c r="BL1119" s="165"/>
      <c r="BM1119" s="165"/>
      <c r="BN1119" s="165"/>
      <c r="BO1119" s="165"/>
      <c r="BP1119" s="165"/>
      <c r="BQ1119" s="165"/>
      <c r="BR1119" s="165"/>
      <c r="BS1119" s="289"/>
      <c r="BT1119" s="297">
        <v>1</v>
      </c>
      <c r="BU1119" s="284">
        <v>1</v>
      </c>
      <c r="BV1119" s="298">
        <v>0</v>
      </c>
      <c r="BW1119" s="297"/>
      <c r="BX1119" s="297"/>
      <c r="BY1119" s="297"/>
      <c r="BZ1119" s="297"/>
      <c r="CA1119" s="284"/>
      <c r="CB1119" s="298"/>
      <c r="CC1119" s="297"/>
      <c r="CD1119" s="284"/>
      <c r="CE1119" s="352"/>
      <c r="CF1119" s="298"/>
      <c r="CG1119" s="297"/>
      <c r="CH1119" s="284"/>
      <c r="CI1119" s="352"/>
      <c r="CJ1119" s="298"/>
      <c r="CK1119" s="297"/>
      <c r="CL1119" s="284"/>
      <c r="CM1119" s="352"/>
      <c r="CN1119" s="298"/>
      <c r="CO1119" s="297"/>
      <c r="CP1119" s="284"/>
      <c r="CQ1119" s="352"/>
      <c r="CR1119" s="298"/>
      <c r="CS1119" s="297"/>
      <c r="CT1119" s="284"/>
      <c r="CU1119" s="352"/>
      <c r="CV1119" s="352"/>
      <c r="CW1119" s="298"/>
      <c r="CX1119" s="297"/>
      <c r="CY1119" s="284"/>
      <c r="CZ1119" s="352"/>
      <c r="DA1119" s="352"/>
      <c r="DB1119" s="298"/>
      <c r="DC1119" s="297"/>
      <c r="DD1119" s="284"/>
      <c r="DE1119" s="352"/>
      <c r="DF1119" s="352"/>
      <c r="DG1119" s="298"/>
      <c r="DH1119" s="183">
        <v>0</v>
      </c>
      <c r="DI1119" s="289">
        <v>0</v>
      </c>
      <c r="DJ1119" s="163">
        <v>1</v>
      </c>
      <c r="DK1119" s="163">
        <v>0</v>
      </c>
      <c r="DL1119" s="163">
        <v>0</v>
      </c>
      <c r="DM1119" s="163">
        <v>0</v>
      </c>
      <c r="DN1119" s="163">
        <v>0</v>
      </c>
      <c r="DO1119" s="163">
        <v>0</v>
      </c>
      <c r="DP1119" s="165">
        <v>1</v>
      </c>
      <c r="DQ1119" s="165"/>
      <c r="DR1119" s="165">
        <v>1</v>
      </c>
      <c r="DS1119" s="163">
        <v>7</v>
      </c>
      <c r="DT1119" s="163">
        <v>3</v>
      </c>
      <c r="DU1119" s="163">
        <v>1</v>
      </c>
      <c r="DV1119" s="163">
        <v>1</v>
      </c>
      <c r="DW1119" s="163">
        <v>0</v>
      </c>
      <c r="DX1119" s="163">
        <v>1</v>
      </c>
      <c r="DY1119" s="163">
        <v>0</v>
      </c>
      <c r="DZ1119" s="163">
        <v>0</v>
      </c>
      <c r="EA1119" s="163">
        <v>0</v>
      </c>
      <c r="EB1119" s="163">
        <v>0</v>
      </c>
      <c r="EC1119" s="163">
        <v>1</v>
      </c>
      <c r="ED1119" s="165">
        <v>9</v>
      </c>
      <c r="EE1119" s="165">
        <v>9</v>
      </c>
      <c r="EF1119" s="165">
        <v>0</v>
      </c>
      <c r="EG1119" s="165">
        <v>27</v>
      </c>
      <c r="EH1119" s="166">
        <v>4</v>
      </c>
      <c r="EI1119" s="165">
        <v>310.58810026181197</v>
      </c>
      <c r="EJ1119" s="164">
        <v>0.5</v>
      </c>
      <c r="EK1119" s="164">
        <v>0.6</v>
      </c>
      <c r="EL1119" s="283">
        <v>0.8</v>
      </c>
      <c r="EM1119" s="283">
        <v>0</v>
      </c>
      <c r="EN1119" s="283">
        <v>0.2</v>
      </c>
      <c r="EO1119" s="283">
        <v>0</v>
      </c>
      <c r="EP1119" s="283">
        <v>0.4</v>
      </c>
      <c r="EQ1119" s="283">
        <v>0.04</v>
      </c>
      <c r="ER1119" s="165">
        <v>2.9620934171526302E-2</v>
      </c>
      <c r="ES1119" s="166">
        <v>9</v>
      </c>
      <c r="ET1119" s="166">
        <v>2.1</v>
      </c>
      <c r="EU1119" s="166">
        <v>4.1666886329650801</v>
      </c>
      <c r="EV1119" s="166">
        <v>5.6787937998771598</v>
      </c>
      <c r="EW1119" s="166">
        <v>4.3789709808536097</v>
      </c>
      <c r="EX1119" s="289">
        <v>-1.5604116488248099E-3</v>
      </c>
    </row>
    <row r="1120" spans="1:272" ht="13" customHeight="1">
      <c r="A1120" s="160" t="s">
        <v>19</v>
      </c>
      <c r="C1120" s="160">
        <v>19179</v>
      </c>
      <c r="D1120" s="160">
        <v>669912</v>
      </c>
      <c r="E1120" s="160" t="s">
        <v>598</v>
      </c>
      <c r="G1120" s="175"/>
      <c r="H1120" s="162" t="s">
        <v>2365</v>
      </c>
      <c r="I1120" s="162" t="s">
        <v>823</v>
      </c>
      <c r="J1120" s="161">
        <v>29</v>
      </c>
      <c r="K1120" s="161">
        <v>1</v>
      </c>
      <c r="M1120" s="184" t="s">
        <v>46</v>
      </c>
      <c r="Z1120" s="163"/>
      <c r="AS1120" s="283"/>
      <c r="AT1120" s="283"/>
      <c r="AU1120" s="283"/>
      <c r="AV1120" s="283"/>
      <c r="AW1120" s="283"/>
      <c r="AX1120" s="283"/>
      <c r="AY1120" s="363"/>
      <c r="AZ1120" s="283"/>
      <c r="BA1120" s="283"/>
      <c r="BB1120" s="283"/>
      <c r="BC1120" s="283"/>
      <c r="BD1120" s="164"/>
      <c r="BE1120" s="164"/>
      <c r="BF1120" s="164"/>
      <c r="BG1120" s="164"/>
      <c r="BH1120" s="164"/>
      <c r="BI1120" s="164"/>
      <c r="BJ1120" s="165"/>
      <c r="BK1120" s="164"/>
      <c r="BL1120" s="165"/>
      <c r="BM1120" s="165"/>
      <c r="BN1120" s="165"/>
      <c r="BO1120" s="165"/>
      <c r="BP1120" s="165"/>
      <c r="BQ1120" s="165"/>
      <c r="BR1120" s="165"/>
      <c r="BS1120" s="289"/>
      <c r="BT1120" s="297">
        <v>11</v>
      </c>
      <c r="BU1120" s="284">
        <v>10.1</v>
      </c>
      <c r="BV1120" s="298">
        <v>0</v>
      </c>
      <c r="BW1120" s="297"/>
      <c r="BX1120" s="297"/>
      <c r="BY1120" s="297"/>
      <c r="BZ1120" s="297"/>
      <c r="CA1120" s="284"/>
      <c r="CB1120" s="298"/>
      <c r="CC1120" s="297"/>
      <c r="CD1120" s="284"/>
      <c r="CE1120" s="352"/>
      <c r="CF1120" s="298"/>
      <c r="CG1120" s="297"/>
      <c r="CH1120" s="284"/>
      <c r="CI1120" s="352"/>
      <c r="CJ1120" s="298"/>
      <c r="CK1120" s="297"/>
      <c r="CL1120" s="284"/>
      <c r="CM1120" s="352"/>
      <c r="CN1120" s="298"/>
      <c r="CO1120" s="297"/>
      <c r="CP1120" s="284"/>
      <c r="CQ1120" s="352"/>
      <c r="CR1120" s="298"/>
      <c r="CS1120" s="297"/>
      <c r="CT1120" s="284"/>
      <c r="CU1120" s="352"/>
      <c r="CV1120" s="352"/>
      <c r="CW1120" s="298"/>
      <c r="CX1120" s="297"/>
      <c r="CY1120" s="284"/>
      <c r="CZ1120" s="352"/>
      <c r="DA1120" s="352"/>
      <c r="DB1120" s="298"/>
      <c r="DC1120" s="297"/>
      <c r="DD1120" s="284"/>
      <c r="DE1120" s="352"/>
      <c r="DF1120" s="352"/>
      <c r="DG1120" s="298"/>
      <c r="DH1120" s="297">
        <v>0</v>
      </c>
      <c r="DI1120" s="289">
        <v>0</v>
      </c>
      <c r="DJ1120" s="163">
        <v>11</v>
      </c>
      <c r="DK1120" s="163">
        <v>0</v>
      </c>
      <c r="DL1120" s="163">
        <v>0</v>
      </c>
      <c r="DM1120" s="163">
        <v>0</v>
      </c>
      <c r="DN1120" s="163">
        <v>0</v>
      </c>
      <c r="DO1120" s="163">
        <v>0</v>
      </c>
      <c r="DP1120" s="165">
        <v>10.1</v>
      </c>
      <c r="DQ1120" s="165"/>
      <c r="DR1120" s="165">
        <v>10.1000003814697</v>
      </c>
      <c r="DS1120" s="163">
        <v>48</v>
      </c>
      <c r="DT1120" s="163">
        <v>12</v>
      </c>
      <c r="DU1120" s="163">
        <v>5</v>
      </c>
      <c r="DV1120" s="163">
        <v>5</v>
      </c>
      <c r="DW1120" s="163">
        <v>0</v>
      </c>
      <c r="DX1120" s="163">
        <v>7</v>
      </c>
      <c r="DY1120" s="163">
        <v>0</v>
      </c>
      <c r="DZ1120" s="163">
        <v>0</v>
      </c>
      <c r="EA1120" s="163">
        <v>0</v>
      </c>
      <c r="EB1120" s="163">
        <v>0</v>
      </c>
      <c r="EC1120" s="163">
        <v>7</v>
      </c>
      <c r="ED1120" s="165">
        <v>6.0967755064634597</v>
      </c>
      <c r="EE1120" s="165">
        <v>6.0967755064634597</v>
      </c>
      <c r="EF1120" s="165">
        <v>0</v>
      </c>
      <c r="EG1120" s="165">
        <v>10.451615153937301</v>
      </c>
      <c r="EH1120" s="166">
        <v>1.8387100733778701</v>
      </c>
      <c r="EI1120" s="165">
        <v>146.882668282678</v>
      </c>
      <c r="EJ1120" s="164">
        <v>0.292682926829268</v>
      </c>
      <c r="EK1120" s="164">
        <v>0.35294117647058798</v>
      </c>
      <c r="EL1120" s="283">
        <v>0.515151515</v>
      </c>
      <c r="EM1120" s="283">
        <v>0.181818181</v>
      </c>
      <c r="EN1120" s="283">
        <v>0.303030303</v>
      </c>
      <c r="EO1120" s="283">
        <v>2.9411759999999999E-2</v>
      </c>
      <c r="EP1120" s="283">
        <v>0.41176470999999998</v>
      </c>
      <c r="EQ1120" s="283">
        <v>9.1370560000000003E-2</v>
      </c>
      <c r="ER1120" s="165">
        <v>-0.52590336615962097</v>
      </c>
      <c r="ES1120" s="166">
        <v>4.3548396474739004</v>
      </c>
      <c r="ET1120" s="166">
        <v>4.58</v>
      </c>
      <c r="EU1120" s="166">
        <v>3.8441081336832501</v>
      </c>
      <c r="EV1120" s="166">
        <v>5.3074360296874401</v>
      </c>
      <c r="EW1120" s="166">
        <v>5.4457747932622498</v>
      </c>
      <c r="EX1120" s="289">
        <v>-1.68713298626244E-3</v>
      </c>
      <c r="FE1120" s="167"/>
      <c r="FF1120" s="167"/>
      <c r="FG1120" s="167"/>
      <c r="FH1120" s="167"/>
      <c r="FI1120" s="167"/>
      <c r="FJ1120" s="167"/>
      <c r="FK1120" s="167"/>
      <c r="FL1120" s="167"/>
      <c r="FM1120" s="167"/>
      <c r="FN1120" s="167"/>
      <c r="FO1120" s="167"/>
      <c r="FP1120" s="167"/>
      <c r="FQ1120" s="167"/>
      <c r="FR1120" s="167"/>
      <c r="FS1120" s="167"/>
      <c r="FT1120" s="167"/>
      <c r="FU1120" s="167"/>
      <c r="FV1120" s="167"/>
      <c r="FW1120" s="167"/>
      <c r="FX1120" s="167"/>
      <c r="FY1120" s="167"/>
      <c r="FZ1120" s="167"/>
      <c r="GA1120" s="167"/>
      <c r="GB1120" s="167"/>
      <c r="GC1120" s="167"/>
      <c r="GD1120" s="167"/>
      <c r="GE1120" s="167"/>
      <c r="GF1120" s="167"/>
      <c r="GG1120" s="167"/>
      <c r="GH1120" s="167"/>
      <c r="GI1120" s="167"/>
      <c r="GJ1120" s="167"/>
      <c r="GK1120" s="167"/>
      <c r="GL1120" s="167"/>
      <c r="GM1120" s="167"/>
      <c r="GN1120" s="167"/>
      <c r="GO1120" s="167"/>
      <c r="GP1120" s="167"/>
      <c r="GQ1120" s="167"/>
      <c r="GR1120" s="167"/>
      <c r="GS1120" s="167"/>
      <c r="GT1120" s="167"/>
      <c r="GU1120" s="167"/>
      <c r="GV1120" s="167"/>
      <c r="GW1120" s="167"/>
      <c r="GX1120" s="167"/>
      <c r="GY1120" s="167"/>
      <c r="GZ1120" s="167"/>
      <c r="HA1120" s="167"/>
      <c r="HB1120" s="167"/>
      <c r="HC1120" s="167"/>
      <c r="HD1120" s="167"/>
      <c r="HE1120" s="167"/>
      <c r="HF1120" s="167"/>
      <c r="HG1120" s="167"/>
      <c r="HH1120" s="167"/>
      <c r="HI1120" s="167"/>
      <c r="HJ1120" s="167"/>
      <c r="HK1120" s="167"/>
      <c r="HL1120" s="167"/>
      <c r="HM1120" s="167"/>
      <c r="HN1120" s="167"/>
      <c r="HO1120" s="167"/>
      <c r="HP1120" s="167"/>
      <c r="HQ1120" s="167"/>
      <c r="HR1120" s="167"/>
      <c r="HS1120" s="167"/>
      <c r="HT1120" s="167"/>
      <c r="HU1120" s="167"/>
      <c r="HV1120" s="167"/>
      <c r="HW1120" s="167"/>
      <c r="HX1120" s="167"/>
      <c r="HY1120" s="167"/>
      <c r="HZ1120" s="167"/>
      <c r="IA1120" s="167"/>
      <c r="IB1120" s="167"/>
      <c r="IC1120" s="167"/>
      <c r="ID1120" s="167"/>
      <c r="IE1120" s="167"/>
      <c r="IF1120" s="167"/>
      <c r="IG1120" s="167"/>
      <c r="IH1120" s="167"/>
      <c r="II1120" s="167"/>
      <c r="IJ1120" s="167"/>
      <c r="IK1120" s="167"/>
      <c r="IL1120" s="167"/>
      <c r="IM1120" s="167"/>
      <c r="IN1120" s="167"/>
      <c r="IO1120" s="167"/>
      <c r="IP1120" s="167"/>
      <c r="IQ1120" s="167"/>
      <c r="IR1120" s="167"/>
      <c r="IS1120" s="167"/>
      <c r="IT1120" s="167"/>
      <c r="IU1120" s="167"/>
      <c r="IV1120" s="167"/>
      <c r="IW1120" s="167"/>
      <c r="IX1120" s="167"/>
      <c r="IY1120" s="167"/>
      <c r="IZ1120" s="167"/>
      <c r="JA1120" s="167"/>
      <c r="JB1120" s="167"/>
      <c r="JC1120" s="167"/>
      <c r="JD1120" s="167"/>
      <c r="JE1120" s="167"/>
      <c r="JF1120" s="167"/>
      <c r="JG1120" s="167"/>
      <c r="JH1120" s="167"/>
      <c r="JI1120" s="167"/>
      <c r="JJ1120" s="167"/>
      <c r="JK1120" s="167"/>
      <c r="JL1120" s="167"/>
    </row>
    <row r="1121" spans="1:154" ht="13" customHeight="1">
      <c r="A1121" s="160" t="s">
        <v>19</v>
      </c>
      <c r="C1121" s="160">
        <v>30008</v>
      </c>
      <c r="D1121" s="160">
        <v>687145</v>
      </c>
      <c r="E1121" s="160" t="s">
        <v>246</v>
      </c>
      <c r="G1121" s="175"/>
      <c r="H1121" s="162" t="s">
        <v>3594</v>
      </c>
      <c r="I1121" s="162" t="s">
        <v>236</v>
      </c>
      <c r="J1121" s="160">
        <v>25</v>
      </c>
      <c r="K1121" s="161">
        <v>1</v>
      </c>
      <c r="Z1121" s="163"/>
      <c r="AS1121" s="283"/>
      <c r="AT1121" s="283"/>
      <c r="AU1121" s="283"/>
      <c r="AV1121" s="283"/>
      <c r="AW1121" s="283"/>
      <c r="AX1121" s="283"/>
      <c r="AY1121" s="363"/>
      <c r="AZ1121" s="283"/>
      <c r="BA1121" s="283"/>
      <c r="BB1121" s="283"/>
      <c r="BC1121" s="283"/>
      <c r="BD1121" s="164"/>
      <c r="BE1121" s="164"/>
      <c r="BF1121" s="164"/>
      <c r="BG1121" s="164"/>
      <c r="BH1121" s="164"/>
      <c r="BI1121" s="164"/>
      <c r="BJ1121" s="165"/>
      <c r="BK1121" s="164"/>
      <c r="BL1121" s="165"/>
      <c r="BM1121" s="165"/>
      <c r="BN1121" s="165"/>
      <c r="BO1121" s="165"/>
      <c r="BP1121" s="165"/>
      <c r="BQ1121" s="165"/>
      <c r="BR1121" s="165"/>
      <c r="BS1121" s="289"/>
      <c r="BT1121" s="297">
        <v>1</v>
      </c>
      <c r="BU1121" s="284">
        <v>0.1</v>
      </c>
      <c r="BV1121" s="298">
        <v>0</v>
      </c>
      <c r="BW1121" s="297"/>
      <c r="BX1121" s="297"/>
      <c r="BY1121" s="297"/>
      <c r="BZ1121" s="297"/>
      <c r="CA1121" s="284"/>
      <c r="CB1121" s="298"/>
      <c r="CC1121" s="297"/>
      <c r="CD1121" s="284"/>
      <c r="CE1121" s="352"/>
      <c r="CF1121" s="298"/>
      <c r="CG1121" s="297"/>
      <c r="CH1121" s="284"/>
      <c r="CI1121" s="352"/>
      <c r="CJ1121" s="298"/>
      <c r="CK1121" s="297"/>
      <c r="CL1121" s="284"/>
      <c r="CM1121" s="352"/>
      <c r="CN1121" s="298"/>
      <c r="CO1121" s="297"/>
      <c r="CP1121" s="284"/>
      <c r="CQ1121" s="352"/>
      <c r="CR1121" s="298"/>
      <c r="CS1121" s="297"/>
      <c r="CT1121" s="284"/>
      <c r="CU1121" s="352"/>
      <c r="CV1121" s="352"/>
      <c r="CW1121" s="298"/>
      <c r="CX1121" s="297"/>
      <c r="CY1121" s="284"/>
      <c r="CZ1121" s="352"/>
      <c r="DA1121" s="352"/>
      <c r="DB1121" s="298"/>
      <c r="DC1121" s="297"/>
      <c r="DD1121" s="284"/>
      <c r="DE1121" s="352"/>
      <c r="DF1121" s="352"/>
      <c r="DG1121" s="298"/>
      <c r="DH1121" s="297">
        <v>0</v>
      </c>
      <c r="DI1121" s="289">
        <v>0</v>
      </c>
      <c r="DJ1121" s="163">
        <v>1</v>
      </c>
      <c r="DK1121" s="163">
        <v>0</v>
      </c>
      <c r="DL1121" s="163">
        <v>0</v>
      </c>
      <c r="DM1121" s="163">
        <v>0</v>
      </c>
      <c r="DN1121" s="163">
        <v>0</v>
      </c>
      <c r="DO1121" s="163">
        <v>0</v>
      </c>
      <c r="DP1121" s="165">
        <v>0.1</v>
      </c>
      <c r="DQ1121" s="165"/>
      <c r="DR1121" s="165">
        <v>0.10000000149011599</v>
      </c>
      <c r="DS1121" s="163">
        <v>2</v>
      </c>
      <c r="DT1121" s="163">
        <v>0</v>
      </c>
      <c r="DU1121" s="163">
        <v>0</v>
      </c>
      <c r="DV1121" s="163">
        <v>0</v>
      </c>
      <c r="DW1121" s="163">
        <v>0</v>
      </c>
      <c r="DX1121" s="163">
        <v>1</v>
      </c>
      <c r="DY1121" s="163">
        <v>0</v>
      </c>
      <c r="DZ1121" s="163">
        <v>0</v>
      </c>
      <c r="EA1121" s="163">
        <v>0</v>
      </c>
      <c r="EB1121" s="163">
        <v>0</v>
      </c>
      <c r="EC1121" s="163">
        <v>1</v>
      </c>
      <c r="ED1121" s="165">
        <v>27.000028163223998</v>
      </c>
      <c r="EE1121" s="165">
        <v>27.000028163223998</v>
      </c>
      <c r="EF1121" s="165">
        <v>0</v>
      </c>
      <c r="EG1121" s="165">
        <v>0</v>
      </c>
      <c r="EH1121" s="166">
        <v>3.0000031292471099</v>
      </c>
      <c r="EI1121" s="165">
        <v>232.94131817308801</v>
      </c>
      <c r="EJ1121" s="164">
        <v>0</v>
      </c>
      <c r="EK1121" s="164">
        <v>0</v>
      </c>
      <c r="EL1121" s="283">
        <v>0</v>
      </c>
      <c r="EM1121" s="283">
        <v>0</v>
      </c>
      <c r="EN1121" s="283">
        <v>0</v>
      </c>
      <c r="EO1121" s="283"/>
      <c r="EP1121" s="283"/>
      <c r="EQ1121" s="283">
        <v>0.125</v>
      </c>
      <c r="ER1121" s="165">
        <v>4.4931491318441902E-3</v>
      </c>
      <c r="ES1121" s="166">
        <v>0</v>
      </c>
      <c r="ET1121" s="166">
        <v>5</v>
      </c>
      <c r="EU1121" s="166">
        <v>6.1666917622122002</v>
      </c>
      <c r="EV1121" s="166">
        <v>6.1666917622122002</v>
      </c>
      <c r="EW1121" s="166">
        <v>10.195450574874799</v>
      </c>
      <c r="EX1121" s="289">
        <v>-3.5965396091341899E-3</v>
      </c>
    </row>
    <row r="1122" spans="1:154" ht="13" customHeight="1">
      <c r="A1122" s="160" t="s">
        <v>19</v>
      </c>
      <c r="C1122" s="160">
        <v>18555</v>
      </c>
      <c r="D1122" s="160">
        <v>663531</v>
      </c>
      <c r="E1122" s="160" t="s">
        <v>45</v>
      </c>
      <c r="G1122" s="175"/>
      <c r="H1122" s="168" t="s">
        <v>460</v>
      </c>
      <c r="I1122" s="169" t="s">
        <v>145</v>
      </c>
      <c r="J1122" s="170">
        <v>27</v>
      </c>
      <c r="K1122" s="161">
        <v>1</v>
      </c>
      <c r="M1122" s="184" t="s">
        <v>46</v>
      </c>
      <c r="Z1122" s="163"/>
      <c r="AS1122" s="283"/>
      <c r="AT1122" s="283"/>
      <c r="AU1122" s="283"/>
      <c r="AV1122" s="283"/>
      <c r="AW1122" s="283"/>
      <c r="AX1122" s="283"/>
      <c r="AY1122" s="363"/>
      <c r="AZ1122" s="283"/>
      <c r="BA1122" s="283"/>
      <c r="BB1122" s="283"/>
      <c r="BC1122" s="283"/>
      <c r="BD1122" s="164"/>
      <c r="BE1122" s="164"/>
      <c r="BF1122" s="164"/>
      <c r="BG1122" s="164"/>
      <c r="BH1122" s="164"/>
      <c r="BI1122" s="164"/>
      <c r="BJ1122" s="165"/>
      <c r="BK1122" s="164"/>
      <c r="BL1122" s="165"/>
      <c r="BM1122" s="165"/>
      <c r="BN1122" s="165"/>
      <c r="BO1122" s="165"/>
      <c r="BP1122" s="165"/>
      <c r="BQ1122" s="165"/>
      <c r="BR1122" s="165"/>
      <c r="BS1122" s="289"/>
      <c r="BT1122" s="297">
        <v>12</v>
      </c>
      <c r="BU1122" s="284">
        <v>28</v>
      </c>
      <c r="BV1122" s="298">
        <v>0</v>
      </c>
      <c r="BW1122" s="297"/>
      <c r="BX1122" s="297"/>
      <c r="BY1122" s="297"/>
      <c r="BZ1122" s="297"/>
      <c r="CA1122" s="284"/>
      <c r="CB1122" s="298"/>
      <c r="CC1122" s="297"/>
      <c r="CD1122" s="284"/>
      <c r="CE1122" s="352"/>
      <c r="CF1122" s="298"/>
      <c r="CG1122" s="297"/>
      <c r="CH1122" s="284"/>
      <c r="CI1122" s="352"/>
      <c r="CJ1122" s="298"/>
      <c r="CK1122" s="297"/>
      <c r="CL1122" s="284"/>
      <c r="CM1122" s="352"/>
      <c r="CN1122" s="298"/>
      <c r="CO1122" s="297"/>
      <c r="CP1122" s="284"/>
      <c r="CQ1122" s="352"/>
      <c r="CR1122" s="298"/>
      <c r="CS1122" s="297"/>
      <c r="CT1122" s="284"/>
      <c r="CU1122" s="352"/>
      <c r="CV1122" s="352"/>
      <c r="CW1122" s="298"/>
      <c r="CX1122" s="297"/>
      <c r="CY1122" s="284"/>
      <c r="CZ1122" s="352"/>
      <c r="DA1122" s="352"/>
      <c r="DB1122" s="298"/>
      <c r="DC1122" s="297"/>
      <c r="DD1122" s="284"/>
      <c r="DE1122" s="352"/>
      <c r="DF1122" s="352"/>
      <c r="DG1122" s="298"/>
      <c r="DH1122" s="297">
        <v>0</v>
      </c>
      <c r="DI1122" s="289">
        <v>0</v>
      </c>
      <c r="DJ1122" s="163">
        <v>12</v>
      </c>
      <c r="DK1122" s="163">
        <v>0</v>
      </c>
      <c r="DL1122" s="163">
        <v>0</v>
      </c>
      <c r="DM1122" s="163">
        <v>0</v>
      </c>
      <c r="DN1122" s="163">
        <v>1</v>
      </c>
      <c r="DO1122" s="163">
        <v>1</v>
      </c>
      <c r="DP1122" s="165">
        <v>28</v>
      </c>
      <c r="DQ1122" s="165"/>
      <c r="DR1122" s="165">
        <v>28</v>
      </c>
      <c r="DS1122" s="163">
        <v>128</v>
      </c>
      <c r="DT1122" s="163">
        <v>32</v>
      </c>
      <c r="DU1122" s="163">
        <v>17</v>
      </c>
      <c r="DV1122" s="163">
        <v>17</v>
      </c>
      <c r="DW1122" s="163">
        <v>3</v>
      </c>
      <c r="DX1122" s="163">
        <v>10</v>
      </c>
      <c r="DY1122" s="163">
        <v>0</v>
      </c>
      <c r="DZ1122" s="163">
        <v>2</v>
      </c>
      <c r="EA1122" s="163">
        <v>0</v>
      </c>
      <c r="EB1122" s="163">
        <v>0</v>
      </c>
      <c r="EC1122" s="163">
        <v>21</v>
      </c>
      <c r="ED1122" s="165">
        <v>6.7500009196146404</v>
      </c>
      <c r="EE1122" s="165">
        <v>3.21428615219744</v>
      </c>
      <c r="EF1122" s="165">
        <v>0.96428584565923403</v>
      </c>
      <c r="EG1122" s="165">
        <v>10.2857156870318</v>
      </c>
      <c r="EH1122" s="166">
        <v>1.5000002043588001</v>
      </c>
      <c r="EI1122" s="165">
        <v>116.470553466033</v>
      </c>
      <c r="EJ1122" s="164">
        <v>0.27586206896551702</v>
      </c>
      <c r="EK1122" s="164">
        <v>0.31521739130434701</v>
      </c>
      <c r="EL1122" s="283">
        <v>0.41052631499999997</v>
      </c>
      <c r="EM1122" s="283">
        <v>0.27368420999999998</v>
      </c>
      <c r="EN1122" s="283">
        <v>0.31578947299999999</v>
      </c>
      <c r="EO1122" s="283">
        <v>5.2631579999999997E-2</v>
      </c>
      <c r="EP1122" s="283">
        <v>0.4</v>
      </c>
      <c r="EQ1122" s="283">
        <v>8.9361700000000002E-2</v>
      </c>
      <c r="ER1122" s="165">
        <v>-0.21722890590730201</v>
      </c>
      <c r="ES1122" s="166">
        <v>5.4642864587356597</v>
      </c>
      <c r="ET1122" s="166">
        <v>5.55</v>
      </c>
      <c r="EU1122" s="166">
        <v>4.3452602221041499</v>
      </c>
      <c r="EV1122" s="166">
        <v>4.5725157890424901</v>
      </c>
      <c r="EW1122" s="166">
        <v>4.4118854503631599</v>
      </c>
      <c r="EX1122" s="289">
        <v>-4.9878014251589697E-3</v>
      </c>
    </row>
    <row r="1123" spans="1:154" ht="13" customHeight="1">
      <c r="A1123" s="160" t="s">
        <v>19</v>
      </c>
      <c r="C1123" s="160">
        <v>20231</v>
      </c>
      <c r="D1123" s="160">
        <v>656657</v>
      </c>
      <c r="E1123" s="160" t="s">
        <v>15</v>
      </c>
      <c r="G1123" s="175"/>
      <c r="H1123" s="162" t="s">
        <v>2934</v>
      </c>
      <c r="I1123" s="162" t="s">
        <v>174</v>
      </c>
      <c r="J1123" s="160">
        <v>28</v>
      </c>
      <c r="K1123" s="161">
        <v>1</v>
      </c>
      <c r="M1123" s="184" t="s">
        <v>46</v>
      </c>
      <c r="Z1123" s="163"/>
      <c r="AS1123" s="283"/>
      <c r="AT1123" s="283"/>
      <c r="AU1123" s="283"/>
      <c r="AV1123" s="283"/>
      <c r="AW1123" s="283"/>
      <c r="AX1123" s="283"/>
      <c r="AY1123" s="363"/>
      <c r="AZ1123" s="283"/>
      <c r="BA1123" s="283"/>
      <c r="BB1123" s="283"/>
      <c r="BC1123" s="283"/>
      <c r="BD1123" s="164"/>
      <c r="BE1123" s="164"/>
      <c r="BF1123" s="164"/>
      <c r="BG1123" s="164"/>
      <c r="BH1123" s="164"/>
      <c r="BI1123" s="164"/>
      <c r="BJ1123" s="165"/>
      <c r="BK1123" s="164"/>
      <c r="BL1123" s="165"/>
      <c r="BM1123" s="165"/>
      <c r="BN1123" s="165"/>
      <c r="BO1123" s="165"/>
      <c r="BP1123" s="165"/>
      <c r="BQ1123" s="165"/>
      <c r="BR1123" s="165"/>
      <c r="BS1123" s="289"/>
      <c r="BT1123" s="297">
        <v>2</v>
      </c>
      <c r="BU1123" s="284">
        <v>2</v>
      </c>
      <c r="BV1123" s="298">
        <v>0</v>
      </c>
      <c r="BW1123" s="297"/>
      <c r="BX1123" s="297"/>
      <c r="BY1123" s="297"/>
      <c r="BZ1123" s="297"/>
      <c r="CA1123" s="284"/>
      <c r="CB1123" s="298"/>
      <c r="CC1123" s="297"/>
      <c r="CD1123" s="284"/>
      <c r="CE1123" s="352"/>
      <c r="CF1123" s="298"/>
      <c r="CG1123" s="297"/>
      <c r="CH1123" s="284"/>
      <c r="CI1123" s="352"/>
      <c r="CJ1123" s="298"/>
      <c r="CK1123" s="297"/>
      <c r="CL1123" s="284"/>
      <c r="CM1123" s="352"/>
      <c r="CN1123" s="298"/>
      <c r="CO1123" s="297"/>
      <c r="CP1123" s="284"/>
      <c r="CQ1123" s="352"/>
      <c r="CR1123" s="298"/>
      <c r="CS1123" s="297"/>
      <c r="CT1123" s="284"/>
      <c r="CU1123" s="352"/>
      <c r="CV1123" s="352"/>
      <c r="CW1123" s="298"/>
      <c r="CX1123" s="297"/>
      <c r="CY1123" s="284"/>
      <c r="CZ1123" s="352"/>
      <c r="DA1123" s="352"/>
      <c r="DB1123" s="298"/>
      <c r="DC1123" s="297"/>
      <c r="DD1123" s="284"/>
      <c r="DE1123" s="352"/>
      <c r="DF1123" s="352"/>
      <c r="DG1123" s="298"/>
      <c r="DH1123" s="297">
        <v>0</v>
      </c>
      <c r="DI1123" s="289">
        <v>0</v>
      </c>
      <c r="DJ1123" s="163">
        <v>2</v>
      </c>
      <c r="DK1123" s="163">
        <v>0</v>
      </c>
      <c r="DL1123" s="163">
        <v>0</v>
      </c>
      <c r="DM1123" s="163">
        <v>0</v>
      </c>
      <c r="DN1123" s="163">
        <v>0</v>
      </c>
      <c r="DO1123" s="163">
        <v>0</v>
      </c>
      <c r="DP1123" s="165">
        <v>2</v>
      </c>
      <c r="DQ1123" s="165"/>
      <c r="DR1123" s="165">
        <v>2</v>
      </c>
      <c r="DS1123" s="163">
        <v>12</v>
      </c>
      <c r="DT1123" s="163">
        <v>6</v>
      </c>
      <c r="DU1123" s="163">
        <v>4</v>
      </c>
      <c r="DV1123" s="163">
        <v>4</v>
      </c>
      <c r="DW1123" s="163">
        <v>1</v>
      </c>
      <c r="DX1123" s="163">
        <v>0</v>
      </c>
      <c r="DY1123" s="163">
        <v>0</v>
      </c>
      <c r="DZ1123" s="163">
        <v>0</v>
      </c>
      <c r="EA1123" s="163">
        <v>0</v>
      </c>
      <c r="EB1123" s="163">
        <v>0</v>
      </c>
      <c r="EC1123" s="163">
        <v>4</v>
      </c>
      <c r="ED1123" s="165">
        <v>18</v>
      </c>
      <c r="EE1123" s="165">
        <v>0</v>
      </c>
      <c r="EF1123" s="165">
        <v>4.5</v>
      </c>
      <c r="EG1123" s="165">
        <v>27</v>
      </c>
      <c r="EH1123" s="166">
        <v>3</v>
      </c>
      <c r="EI1123" s="165">
        <v>232.94107519635901</v>
      </c>
      <c r="EJ1123" s="164">
        <v>0.5</v>
      </c>
      <c r="EK1123" s="164">
        <v>0.71428571428571397</v>
      </c>
      <c r="EL1123" s="283">
        <v>0.5</v>
      </c>
      <c r="EM1123" s="283">
        <v>0.25</v>
      </c>
      <c r="EN1123" s="283">
        <v>0.25</v>
      </c>
      <c r="EO1123" s="283">
        <v>0</v>
      </c>
      <c r="EP1123" s="283">
        <v>0.625</v>
      </c>
      <c r="EQ1123" s="283">
        <v>0.18604651</v>
      </c>
      <c r="ER1123" s="165">
        <v>-0.46305703915159502</v>
      </c>
      <c r="ES1123" s="166">
        <v>18</v>
      </c>
      <c r="ET1123" s="166">
        <v>2.75</v>
      </c>
      <c r="EU1123" s="166">
        <v>5.6666886329650801</v>
      </c>
      <c r="EV1123" s="166">
        <v>0.67879379987716604</v>
      </c>
      <c r="EW1123" s="166">
        <v>1.64522835698626</v>
      </c>
      <c r="EX1123" s="289">
        <v>-5.4154922254383503E-3</v>
      </c>
    </row>
    <row r="1124" spans="1:154" ht="13" customHeight="1">
      <c r="A1124" s="160" t="s">
        <v>19</v>
      </c>
      <c r="C1124" s="160">
        <v>18318</v>
      </c>
      <c r="D1124" s="160">
        <v>621097</v>
      </c>
      <c r="E1124" s="160" t="s">
        <v>2178</v>
      </c>
      <c r="G1124" s="175"/>
      <c r="H1124" s="168" t="s">
        <v>1247</v>
      </c>
      <c r="I1124" s="169" t="s">
        <v>576</v>
      </c>
      <c r="J1124" s="170">
        <v>30</v>
      </c>
      <c r="K1124" s="161">
        <v>1</v>
      </c>
      <c r="M1124" s="184" t="s">
        <v>837</v>
      </c>
      <c r="Z1124" s="163"/>
      <c r="AS1124" s="283"/>
      <c r="AT1124" s="283"/>
      <c r="AU1124" s="283"/>
      <c r="AV1124" s="283"/>
      <c r="AW1124" s="283"/>
      <c r="AX1124" s="283"/>
      <c r="AY1124" s="363"/>
      <c r="AZ1124" s="283"/>
      <c r="BA1124" s="283"/>
      <c r="BB1124" s="283"/>
      <c r="BC1124" s="283"/>
      <c r="BD1124" s="164"/>
      <c r="BE1124" s="164"/>
      <c r="BF1124" s="164"/>
      <c r="BG1124" s="164"/>
      <c r="BH1124" s="164"/>
      <c r="BI1124" s="164"/>
      <c r="BJ1124" s="165"/>
      <c r="BK1124" s="164"/>
      <c r="BL1124" s="165"/>
      <c r="BM1124" s="165"/>
      <c r="BN1124" s="165"/>
      <c r="BO1124" s="165"/>
      <c r="BP1124" s="165"/>
      <c r="BQ1124" s="165"/>
      <c r="BR1124" s="165"/>
      <c r="BS1124" s="289"/>
      <c r="BT1124" s="297">
        <v>4</v>
      </c>
      <c r="BU1124" s="284">
        <v>10</v>
      </c>
      <c r="BV1124" s="298">
        <v>0</v>
      </c>
      <c r="BW1124" s="297"/>
      <c r="BX1124" s="297"/>
      <c r="BY1124" s="297"/>
      <c r="BZ1124" s="297"/>
      <c r="CA1124" s="284"/>
      <c r="CB1124" s="298"/>
      <c r="CC1124" s="297"/>
      <c r="CD1124" s="284"/>
      <c r="CE1124" s="352"/>
      <c r="CF1124" s="298"/>
      <c r="CG1124" s="297"/>
      <c r="CH1124" s="284"/>
      <c r="CI1124" s="352"/>
      <c r="CJ1124" s="298"/>
      <c r="CK1124" s="297"/>
      <c r="CL1124" s="284"/>
      <c r="CM1124" s="352"/>
      <c r="CN1124" s="298"/>
      <c r="CO1124" s="297"/>
      <c r="CP1124" s="284"/>
      <c r="CQ1124" s="352"/>
      <c r="CR1124" s="298"/>
      <c r="CS1124" s="297"/>
      <c r="CT1124" s="284"/>
      <c r="CU1124" s="352"/>
      <c r="CV1124" s="352"/>
      <c r="CW1124" s="298"/>
      <c r="CX1124" s="297"/>
      <c r="CY1124" s="284"/>
      <c r="CZ1124" s="352"/>
      <c r="DA1124" s="352"/>
      <c r="DB1124" s="298"/>
      <c r="DC1124" s="297"/>
      <c r="DD1124" s="284"/>
      <c r="DE1124" s="352"/>
      <c r="DF1124" s="352"/>
      <c r="DG1124" s="298"/>
      <c r="DH1124" s="297">
        <v>0</v>
      </c>
      <c r="DI1124" s="289">
        <v>0</v>
      </c>
      <c r="DJ1124" s="163">
        <v>4</v>
      </c>
      <c r="DK1124" s="163">
        <v>1</v>
      </c>
      <c r="DL1124" s="163">
        <v>0</v>
      </c>
      <c r="DM1124" s="163">
        <v>0</v>
      </c>
      <c r="DN1124" s="163">
        <v>0</v>
      </c>
      <c r="DO1124" s="163">
        <v>0</v>
      </c>
      <c r="DP1124" s="165">
        <v>10</v>
      </c>
      <c r="DQ1124" s="165">
        <v>4</v>
      </c>
      <c r="DR1124" s="165">
        <v>6</v>
      </c>
      <c r="DS1124" s="163">
        <v>51</v>
      </c>
      <c r="DT1124" s="163">
        <v>13</v>
      </c>
      <c r="DU1124" s="163">
        <v>7</v>
      </c>
      <c r="DV1124" s="163">
        <v>6</v>
      </c>
      <c r="DW1124" s="163">
        <v>1</v>
      </c>
      <c r="DX1124" s="163">
        <v>10</v>
      </c>
      <c r="DY1124" s="163">
        <v>0</v>
      </c>
      <c r="DZ1124" s="163">
        <v>0</v>
      </c>
      <c r="EA1124" s="163">
        <v>1</v>
      </c>
      <c r="EB1124" s="163">
        <v>0</v>
      </c>
      <c r="EC1124" s="163">
        <v>11</v>
      </c>
      <c r="ED1124" s="165">
        <v>9.9</v>
      </c>
      <c r="EE1124" s="165">
        <v>9</v>
      </c>
      <c r="EF1124" s="165">
        <v>0.9</v>
      </c>
      <c r="EG1124" s="165">
        <v>11.7</v>
      </c>
      <c r="EH1124" s="166">
        <v>2.2999999999999998</v>
      </c>
      <c r="EI1124" s="165">
        <v>183.732140233254</v>
      </c>
      <c r="EJ1124" s="164">
        <v>0.31707317073170699</v>
      </c>
      <c r="EK1124" s="164">
        <v>0.41379310344827502</v>
      </c>
      <c r="EL1124" s="283">
        <v>0.5</v>
      </c>
      <c r="EM1124" s="283">
        <v>0.233333333</v>
      </c>
      <c r="EN1124" s="283">
        <v>0.266666666</v>
      </c>
      <c r="EO1124" s="283">
        <v>6.6666669999999997E-2</v>
      </c>
      <c r="EP1124" s="283">
        <v>0.36666666999999997</v>
      </c>
      <c r="EQ1124" s="283">
        <v>0.14027149</v>
      </c>
      <c r="ER1124" s="165">
        <v>0.49066925451820698</v>
      </c>
      <c r="ES1124" s="166">
        <v>5.4</v>
      </c>
      <c r="ET1124" s="166">
        <v>6.86</v>
      </c>
      <c r="EU1124" s="166">
        <v>5.2666886329650797</v>
      </c>
      <c r="EV1124" s="166">
        <v>5.1763727664947501</v>
      </c>
      <c r="EW1124" s="166">
        <v>5.6236871384365301</v>
      </c>
      <c r="EX1124" s="289">
        <v>-5.63308596611022E-3</v>
      </c>
    </row>
    <row r="1125" spans="1:154" ht="13" customHeight="1">
      <c r="A1125" s="160" t="s">
        <v>19</v>
      </c>
      <c r="C1125" s="160">
        <v>29521</v>
      </c>
      <c r="D1125" s="160">
        <v>702795</v>
      </c>
      <c r="E1125" s="160" t="s">
        <v>276</v>
      </c>
      <c r="G1125" s="175"/>
      <c r="H1125" s="162" t="s">
        <v>4194</v>
      </c>
      <c r="I1125" s="162" t="s">
        <v>549</v>
      </c>
      <c r="J1125" s="160">
        <v>25</v>
      </c>
      <c r="K1125" s="161">
        <v>1</v>
      </c>
      <c r="Z1125" s="163"/>
      <c r="AS1125" s="283"/>
      <c r="AT1125" s="283"/>
      <c r="AU1125" s="283"/>
      <c r="AV1125" s="283"/>
      <c r="AW1125" s="283"/>
      <c r="AX1125" s="283"/>
      <c r="AY1125" s="363"/>
      <c r="AZ1125" s="283"/>
      <c r="BA1125" s="283"/>
      <c r="BB1125" s="283"/>
      <c r="BC1125" s="283"/>
      <c r="BD1125" s="164"/>
      <c r="BE1125" s="164"/>
      <c r="BF1125" s="164"/>
      <c r="BG1125" s="164"/>
      <c r="BH1125" s="164"/>
      <c r="BI1125" s="164"/>
      <c r="BJ1125" s="165"/>
      <c r="BK1125" s="164"/>
      <c r="BL1125" s="165"/>
      <c r="BM1125" s="165"/>
      <c r="BN1125" s="165"/>
      <c r="BO1125" s="165"/>
      <c r="BP1125" s="165"/>
      <c r="BQ1125" s="165"/>
      <c r="BR1125" s="165"/>
      <c r="BS1125" s="289"/>
      <c r="BT1125" s="297">
        <v>3</v>
      </c>
      <c r="BU1125" s="284">
        <v>2.1</v>
      </c>
      <c r="BV1125" s="298">
        <v>0</v>
      </c>
      <c r="BW1125" s="297"/>
      <c r="BX1125" s="297"/>
      <c r="BY1125" s="297"/>
      <c r="BZ1125" s="297"/>
      <c r="CA1125" s="284"/>
      <c r="CB1125" s="298"/>
      <c r="CC1125" s="297"/>
      <c r="CD1125" s="284"/>
      <c r="CE1125" s="352"/>
      <c r="CF1125" s="298"/>
      <c r="CG1125" s="297"/>
      <c r="CH1125" s="284"/>
      <c r="CI1125" s="352"/>
      <c r="CJ1125" s="298"/>
      <c r="CK1125" s="297"/>
      <c r="CL1125" s="284"/>
      <c r="CM1125" s="352"/>
      <c r="CN1125" s="298"/>
      <c r="CO1125" s="297"/>
      <c r="CP1125" s="284"/>
      <c r="CQ1125" s="352"/>
      <c r="CR1125" s="298"/>
      <c r="CS1125" s="297"/>
      <c r="CT1125" s="284"/>
      <c r="CU1125" s="352"/>
      <c r="CV1125" s="352"/>
      <c r="CW1125" s="298"/>
      <c r="CX1125" s="297"/>
      <c r="CY1125" s="284"/>
      <c r="CZ1125" s="352"/>
      <c r="DA1125" s="352"/>
      <c r="DB1125" s="298"/>
      <c r="DC1125" s="297"/>
      <c r="DD1125" s="284"/>
      <c r="DE1125" s="352"/>
      <c r="DF1125" s="352"/>
      <c r="DG1125" s="298"/>
      <c r="DH1125" s="183">
        <v>0</v>
      </c>
      <c r="DI1125" s="289">
        <v>0</v>
      </c>
      <c r="DJ1125" s="163">
        <v>3</v>
      </c>
      <c r="DK1125" s="163">
        <v>0</v>
      </c>
      <c r="DL1125" s="163">
        <v>0</v>
      </c>
      <c r="DM1125" s="163">
        <v>0</v>
      </c>
      <c r="DN1125" s="163">
        <v>0</v>
      </c>
      <c r="DO1125" s="163">
        <v>0</v>
      </c>
      <c r="DP1125" s="165">
        <v>2.1</v>
      </c>
      <c r="DQ1125" s="165"/>
      <c r="DR1125" s="165">
        <v>2.0999999046325599</v>
      </c>
      <c r="DS1125" s="163">
        <v>10</v>
      </c>
      <c r="DT1125" s="163">
        <v>2</v>
      </c>
      <c r="DU1125" s="163">
        <v>0</v>
      </c>
      <c r="DV1125" s="163">
        <v>0</v>
      </c>
      <c r="DW1125" s="163">
        <v>0</v>
      </c>
      <c r="DX1125" s="163">
        <v>1</v>
      </c>
      <c r="DY1125" s="163">
        <v>0</v>
      </c>
      <c r="DZ1125" s="163">
        <v>0</v>
      </c>
      <c r="EA1125" s="163">
        <v>0</v>
      </c>
      <c r="EB1125" s="163">
        <v>0</v>
      </c>
      <c r="EC1125" s="163">
        <v>0</v>
      </c>
      <c r="ED1125" s="165">
        <v>0</v>
      </c>
      <c r="EE1125" s="165">
        <v>3.8571433826369299</v>
      </c>
      <c r="EF1125" s="165">
        <v>0</v>
      </c>
      <c r="EG1125" s="165">
        <v>7.7142867652738696</v>
      </c>
      <c r="EH1125" s="166">
        <v>1.2857144608789799</v>
      </c>
      <c r="EI1125" s="165">
        <v>99.831902970885807</v>
      </c>
      <c r="EJ1125" s="164">
        <v>0.22222222222222199</v>
      </c>
      <c r="EK1125" s="164">
        <v>0.22222222222222199</v>
      </c>
      <c r="EL1125" s="283">
        <v>0.44444444399999999</v>
      </c>
      <c r="EM1125" s="283">
        <v>0</v>
      </c>
      <c r="EN1125" s="283">
        <v>0.55555555499999998</v>
      </c>
      <c r="EO1125" s="283">
        <v>0</v>
      </c>
      <c r="EP1125" s="283">
        <v>0.22222222</v>
      </c>
      <c r="EQ1125" s="283">
        <v>5.7142859999999997E-2</v>
      </c>
      <c r="ER1125" s="165">
        <v>-0.34263217655768002</v>
      </c>
      <c r="ES1125" s="166">
        <v>0</v>
      </c>
      <c r="ET1125" s="166">
        <v>1.65</v>
      </c>
      <c r="EU1125" s="166">
        <v>4.45240309384406</v>
      </c>
      <c r="EV1125" s="166">
        <v>7.69262889295854</v>
      </c>
      <c r="EW1125" s="166">
        <v>7.3860105748748701</v>
      </c>
      <c r="EX1125" s="289">
        <v>-5.9456219896674104E-3</v>
      </c>
    </row>
    <row r="1126" spans="1:154" ht="13" customHeight="1">
      <c r="A1126" s="160" t="s">
        <v>19</v>
      </c>
      <c r="C1126" s="160">
        <v>19891</v>
      </c>
      <c r="D1126" s="160">
        <v>656924</v>
      </c>
      <c r="E1126" s="160" t="s">
        <v>438</v>
      </c>
      <c r="G1126" s="175"/>
      <c r="H1126" s="162" t="s">
        <v>549</v>
      </c>
      <c r="I1126" s="162" t="s">
        <v>3402</v>
      </c>
      <c r="J1126" s="160">
        <v>29</v>
      </c>
      <c r="K1126" s="161">
        <v>1</v>
      </c>
      <c r="Z1126" s="163"/>
      <c r="AS1126" s="283"/>
      <c r="AT1126" s="283"/>
      <c r="AU1126" s="283"/>
      <c r="AV1126" s="283"/>
      <c r="AW1126" s="283"/>
      <c r="AX1126" s="283"/>
      <c r="AY1126" s="363"/>
      <c r="AZ1126" s="283"/>
      <c r="BA1126" s="283"/>
      <c r="BB1126" s="283"/>
      <c r="BC1126" s="283"/>
      <c r="BD1126" s="164"/>
      <c r="BE1126" s="164"/>
      <c r="BF1126" s="164"/>
      <c r="BG1126" s="164"/>
      <c r="BH1126" s="164"/>
      <c r="BI1126" s="164"/>
      <c r="BJ1126" s="165"/>
      <c r="BK1126" s="164"/>
      <c r="BL1126" s="165"/>
      <c r="BM1126" s="165"/>
      <c r="BN1126" s="165"/>
      <c r="BO1126" s="165"/>
      <c r="BP1126" s="165"/>
      <c r="BQ1126" s="165"/>
      <c r="BR1126" s="165"/>
      <c r="BS1126" s="289"/>
      <c r="BT1126" s="297">
        <v>15</v>
      </c>
      <c r="BU1126" s="284">
        <v>20.2</v>
      </c>
      <c r="BV1126" s="298">
        <v>0</v>
      </c>
      <c r="BW1126" s="297"/>
      <c r="BX1126" s="297"/>
      <c r="BY1126" s="297"/>
      <c r="BZ1126" s="297"/>
      <c r="CA1126" s="284"/>
      <c r="CB1126" s="298"/>
      <c r="CC1126" s="297"/>
      <c r="CD1126" s="284"/>
      <c r="CE1126" s="352"/>
      <c r="CF1126" s="298"/>
      <c r="CG1126" s="297"/>
      <c r="CH1126" s="284"/>
      <c r="CI1126" s="352"/>
      <c r="CJ1126" s="298"/>
      <c r="CK1126" s="297"/>
      <c r="CL1126" s="284"/>
      <c r="CM1126" s="352"/>
      <c r="CN1126" s="298"/>
      <c r="CO1126" s="297"/>
      <c r="CP1126" s="284"/>
      <c r="CQ1126" s="352"/>
      <c r="CR1126" s="298"/>
      <c r="CS1126" s="297"/>
      <c r="CT1126" s="284"/>
      <c r="CU1126" s="352"/>
      <c r="CV1126" s="352"/>
      <c r="CW1126" s="298"/>
      <c r="CX1126" s="297"/>
      <c r="CY1126" s="284"/>
      <c r="CZ1126" s="352"/>
      <c r="DA1126" s="352"/>
      <c r="DB1126" s="298"/>
      <c r="DC1126" s="297"/>
      <c r="DD1126" s="284"/>
      <c r="DE1126" s="352"/>
      <c r="DF1126" s="352"/>
      <c r="DG1126" s="298"/>
      <c r="DH1126" s="297">
        <v>0</v>
      </c>
      <c r="DI1126" s="289">
        <v>0</v>
      </c>
      <c r="DJ1126" s="163">
        <v>15</v>
      </c>
      <c r="DK1126" s="163">
        <v>0</v>
      </c>
      <c r="DL1126" s="163">
        <v>0</v>
      </c>
      <c r="DM1126" s="163">
        <v>1</v>
      </c>
      <c r="DN1126" s="163">
        <v>0</v>
      </c>
      <c r="DO1126" s="163">
        <v>0</v>
      </c>
      <c r="DP1126" s="165">
        <v>20.2</v>
      </c>
      <c r="DQ1126" s="165"/>
      <c r="DR1126" s="165">
        <v>20.2000007629394</v>
      </c>
      <c r="DS1126" s="163">
        <v>93</v>
      </c>
      <c r="DT1126" s="163">
        <v>21</v>
      </c>
      <c r="DU1126" s="163">
        <v>14</v>
      </c>
      <c r="DV1126" s="163">
        <v>13</v>
      </c>
      <c r="DW1126" s="163">
        <v>2</v>
      </c>
      <c r="DX1126" s="163">
        <v>9</v>
      </c>
      <c r="DY1126" s="163">
        <v>0</v>
      </c>
      <c r="DZ1126" s="163">
        <v>3</v>
      </c>
      <c r="EA1126" s="163">
        <v>0</v>
      </c>
      <c r="EB1126" s="163">
        <v>0</v>
      </c>
      <c r="EC1126" s="163">
        <v>17</v>
      </c>
      <c r="ED1126" s="165">
        <v>7.4032267174538298</v>
      </c>
      <c r="EE1126" s="165">
        <v>3.9193553210049599</v>
      </c>
      <c r="EF1126" s="165">
        <v>0.87096784911221503</v>
      </c>
      <c r="EG1126" s="165">
        <v>9.1451624156782607</v>
      </c>
      <c r="EH1126" s="166">
        <v>1.4516130818536901</v>
      </c>
      <c r="EI1126" s="165">
        <v>112.713437352033</v>
      </c>
      <c r="EJ1126" s="164">
        <v>0.25925925925925902</v>
      </c>
      <c r="EK1126" s="164">
        <v>0.30645161290322498</v>
      </c>
      <c r="EL1126" s="283">
        <v>0.37096774100000002</v>
      </c>
      <c r="EM1126" s="283">
        <v>0.16129032200000001</v>
      </c>
      <c r="EN1126" s="283">
        <v>0.467741935</v>
      </c>
      <c r="EO1126" s="283">
        <v>0.109375</v>
      </c>
      <c r="EP1126" s="283">
        <v>0.4375</v>
      </c>
      <c r="EQ1126" s="283">
        <v>9.8837209999999995E-2</v>
      </c>
      <c r="ER1126" s="165">
        <v>0.262738119878417</v>
      </c>
      <c r="ES1126" s="166">
        <v>5.6612910192293899</v>
      </c>
      <c r="ET1126" s="166">
        <v>5.55</v>
      </c>
      <c r="EU1126" s="166">
        <v>4.5215275093618601</v>
      </c>
      <c r="EV1126" s="166">
        <v>5.3852880918025301</v>
      </c>
      <c r="EW1126" s="166">
        <v>4.5856785253193699</v>
      </c>
      <c r="EX1126" s="289">
        <v>-9.2708338052034309E-3</v>
      </c>
    </row>
    <row r="1127" spans="1:154" ht="13" customHeight="1">
      <c r="A1127" s="160" t="s">
        <v>19</v>
      </c>
      <c r="C1127" s="160">
        <v>27590</v>
      </c>
      <c r="D1127" s="160">
        <v>671109</v>
      </c>
      <c r="E1127" s="160" t="s">
        <v>164</v>
      </c>
      <c r="G1127" s="175"/>
      <c r="H1127" s="162" t="s">
        <v>4027</v>
      </c>
      <c r="I1127" s="162" t="s">
        <v>247</v>
      </c>
      <c r="J1127" s="160">
        <v>25</v>
      </c>
      <c r="K1127" s="161">
        <v>1</v>
      </c>
      <c r="Z1127" s="163"/>
      <c r="AS1127" s="283"/>
      <c r="AT1127" s="283"/>
      <c r="AU1127" s="283"/>
      <c r="AV1127" s="283"/>
      <c r="AW1127" s="283"/>
      <c r="AX1127" s="283"/>
      <c r="AY1127" s="363"/>
      <c r="AZ1127" s="283"/>
      <c r="BA1127" s="283"/>
      <c r="BB1127" s="283"/>
      <c r="BC1127" s="283"/>
      <c r="BD1127" s="164"/>
      <c r="BE1127" s="164"/>
      <c r="BF1127" s="164"/>
      <c r="BG1127" s="164"/>
      <c r="BH1127" s="164"/>
      <c r="BI1127" s="164"/>
      <c r="BJ1127" s="165"/>
      <c r="BK1127" s="164"/>
      <c r="BL1127" s="165"/>
      <c r="BM1127" s="165"/>
      <c r="BN1127" s="165"/>
      <c r="BO1127" s="165"/>
      <c r="BP1127" s="165"/>
      <c r="BQ1127" s="165"/>
      <c r="BR1127" s="165"/>
      <c r="BS1127" s="289"/>
      <c r="BT1127" s="297">
        <v>1</v>
      </c>
      <c r="BU1127" s="284">
        <v>2</v>
      </c>
      <c r="BV1127" s="298">
        <v>0</v>
      </c>
      <c r="BW1127" s="297"/>
      <c r="BX1127" s="297"/>
      <c r="BY1127" s="297"/>
      <c r="BZ1127" s="297"/>
      <c r="CA1127" s="284"/>
      <c r="CB1127" s="298"/>
      <c r="CC1127" s="297"/>
      <c r="CD1127" s="284"/>
      <c r="CE1127" s="352"/>
      <c r="CF1127" s="298"/>
      <c r="CG1127" s="297"/>
      <c r="CH1127" s="284"/>
      <c r="CI1127" s="352"/>
      <c r="CJ1127" s="298"/>
      <c r="CK1127" s="297"/>
      <c r="CL1127" s="284"/>
      <c r="CM1127" s="352"/>
      <c r="CN1127" s="298"/>
      <c r="CO1127" s="297"/>
      <c r="CP1127" s="284"/>
      <c r="CQ1127" s="352"/>
      <c r="CR1127" s="298"/>
      <c r="CS1127" s="297"/>
      <c r="CT1127" s="284"/>
      <c r="CU1127" s="352"/>
      <c r="CV1127" s="352"/>
      <c r="CW1127" s="298"/>
      <c r="CX1127" s="297"/>
      <c r="CY1127" s="284"/>
      <c r="CZ1127" s="352"/>
      <c r="DA1127" s="352"/>
      <c r="DB1127" s="298"/>
      <c r="DC1127" s="297"/>
      <c r="DD1127" s="284"/>
      <c r="DE1127" s="352"/>
      <c r="DF1127" s="352"/>
      <c r="DG1127" s="298"/>
      <c r="DH1127" s="183">
        <v>0</v>
      </c>
      <c r="DI1127" s="289">
        <v>0</v>
      </c>
      <c r="DJ1127" s="163">
        <v>1</v>
      </c>
      <c r="DK1127" s="163">
        <v>0</v>
      </c>
      <c r="DL1127" s="163">
        <v>0</v>
      </c>
      <c r="DM1127" s="163">
        <v>0</v>
      </c>
      <c r="DN1127" s="163">
        <v>0</v>
      </c>
      <c r="DO1127" s="163">
        <v>0</v>
      </c>
      <c r="DP1127" s="165">
        <v>2</v>
      </c>
      <c r="DQ1127" s="165"/>
      <c r="DR1127" s="165">
        <v>2</v>
      </c>
      <c r="DS1127" s="163">
        <v>9</v>
      </c>
      <c r="DT1127" s="163">
        <v>2</v>
      </c>
      <c r="DU1127" s="163">
        <v>1</v>
      </c>
      <c r="DV1127" s="163">
        <v>1</v>
      </c>
      <c r="DW1127" s="163">
        <v>0</v>
      </c>
      <c r="DX1127" s="163">
        <v>1</v>
      </c>
      <c r="DY1127" s="163">
        <v>0</v>
      </c>
      <c r="DZ1127" s="163">
        <v>1</v>
      </c>
      <c r="EA1127" s="163">
        <v>1</v>
      </c>
      <c r="EB1127" s="163">
        <v>0</v>
      </c>
      <c r="EC1127" s="163">
        <v>1</v>
      </c>
      <c r="ED1127" s="165">
        <v>4.5</v>
      </c>
      <c r="EE1127" s="165">
        <v>4.5</v>
      </c>
      <c r="EF1127" s="165">
        <v>0</v>
      </c>
      <c r="EG1127" s="165">
        <v>9</v>
      </c>
      <c r="EH1127" s="166">
        <v>1.5</v>
      </c>
      <c r="EI1127" s="165">
        <v>119.825308847774</v>
      </c>
      <c r="EJ1127" s="164">
        <v>0.28571428571428498</v>
      </c>
      <c r="EK1127" s="164">
        <v>0.33333333333333298</v>
      </c>
      <c r="EL1127" s="283">
        <v>0.83333333300000001</v>
      </c>
      <c r="EM1127" s="283">
        <v>0</v>
      </c>
      <c r="EN1127" s="283">
        <v>0.16666666599999999</v>
      </c>
      <c r="EO1127" s="283">
        <v>0</v>
      </c>
      <c r="EP1127" s="283">
        <v>0.16666666999999999</v>
      </c>
      <c r="EQ1127" s="283">
        <v>0.13333333</v>
      </c>
      <c r="ER1127" s="165">
        <v>-6.9948931001692902E-2</v>
      </c>
      <c r="ES1127" s="166">
        <v>4.5</v>
      </c>
      <c r="ET1127" s="166">
        <v>4.4000000000000004</v>
      </c>
      <c r="EU1127" s="166">
        <v>5.1666886329650801</v>
      </c>
      <c r="EV1127" s="166">
        <v>5.9227412164211204</v>
      </c>
      <c r="EW1127" s="166">
        <v>4.1325802065245796</v>
      </c>
      <c r="EX1127" s="289">
        <v>-1.00284582003951E-2</v>
      </c>
    </row>
    <row r="1128" spans="1:154" ht="13" customHeight="1">
      <c r="A1128" s="160" t="s">
        <v>19</v>
      </c>
      <c r="C1128" s="160">
        <v>27608</v>
      </c>
      <c r="D1128" s="160">
        <v>676105</v>
      </c>
      <c r="E1128" s="160" t="s">
        <v>246</v>
      </c>
      <c r="G1128" s="175"/>
      <c r="H1128" s="162" t="s">
        <v>2527</v>
      </c>
      <c r="I1128" s="162" t="s">
        <v>581</v>
      </c>
      <c r="J1128" s="160">
        <v>25</v>
      </c>
      <c r="K1128" s="161">
        <v>1</v>
      </c>
      <c r="Z1128" s="163"/>
      <c r="AS1128" s="283"/>
      <c r="AT1128" s="283"/>
      <c r="AU1128" s="283"/>
      <c r="AV1128" s="283"/>
      <c r="AW1128" s="283"/>
      <c r="AX1128" s="283"/>
      <c r="AY1128" s="363"/>
      <c r="AZ1128" s="283"/>
      <c r="BA1128" s="283"/>
      <c r="BB1128" s="283"/>
      <c r="BC1128" s="283"/>
      <c r="BD1128" s="164"/>
      <c r="BE1128" s="164"/>
      <c r="BF1128" s="164"/>
      <c r="BG1128" s="164"/>
      <c r="BH1128" s="164"/>
      <c r="BI1128" s="164"/>
      <c r="BJ1128" s="165"/>
      <c r="BK1128" s="164"/>
      <c r="BL1128" s="165"/>
      <c r="BM1128" s="165"/>
      <c r="BN1128" s="165"/>
      <c r="BO1128" s="165"/>
      <c r="BP1128" s="165"/>
      <c r="BQ1128" s="165"/>
      <c r="BR1128" s="165"/>
      <c r="BS1128" s="289"/>
      <c r="BT1128" s="297">
        <v>13</v>
      </c>
      <c r="BU1128" s="284">
        <v>19.2</v>
      </c>
      <c r="BV1128" s="298">
        <v>-2</v>
      </c>
      <c r="BW1128" s="297"/>
      <c r="BX1128" s="297"/>
      <c r="BY1128" s="297"/>
      <c r="BZ1128" s="297"/>
      <c r="CA1128" s="284"/>
      <c r="CB1128" s="298"/>
      <c r="CC1128" s="297"/>
      <c r="CD1128" s="284"/>
      <c r="CE1128" s="352"/>
      <c r="CF1128" s="298"/>
      <c r="CG1128" s="297"/>
      <c r="CH1128" s="284"/>
      <c r="CI1128" s="352"/>
      <c r="CJ1128" s="298"/>
      <c r="CK1128" s="297"/>
      <c r="CL1128" s="284"/>
      <c r="CM1128" s="352"/>
      <c r="CN1128" s="298"/>
      <c r="CO1128" s="297"/>
      <c r="CP1128" s="284"/>
      <c r="CQ1128" s="352"/>
      <c r="CR1128" s="298"/>
      <c r="CS1128" s="297"/>
      <c r="CT1128" s="284"/>
      <c r="CU1128" s="352"/>
      <c r="CV1128" s="352"/>
      <c r="CW1128" s="298"/>
      <c r="CX1128" s="297"/>
      <c r="CY1128" s="284"/>
      <c r="CZ1128" s="352"/>
      <c r="DA1128" s="352"/>
      <c r="DB1128" s="298"/>
      <c r="DC1128" s="297"/>
      <c r="DD1128" s="284"/>
      <c r="DE1128" s="352"/>
      <c r="DF1128" s="352"/>
      <c r="DG1128" s="298"/>
      <c r="DH1128" s="183">
        <v>-2</v>
      </c>
      <c r="DI1128" s="289">
        <v>0</v>
      </c>
      <c r="DJ1128" s="163">
        <v>13</v>
      </c>
      <c r="DK1128" s="163">
        <v>0</v>
      </c>
      <c r="DL1128" s="163">
        <v>0</v>
      </c>
      <c r="DM1128" s="163">
        <v>1</v>
      </c>
      <c r="DN1128" s="163">
        <v>0</v>
      </c>
      <c r="DO1128" s="163">
        <v>0</v>
      </c>
      <c r="DP1128" s="165">
        <v>19.2</v>
      </c>
      <c r="DQ1128" s="165"/>
      <c r="DR1128" s="165">
        <v>19.2000007629394</v>
      </c>
      <c r="DS1128" s="163">
        <v>87</v>
      </c>
      <c r="DT1128" s="163">
        <v>20</v>
      </c>
      <c r="DU1128" s="163">
        <v>6</v>
      </c>
      <c r="DV1128" s="163">
        <v>6</v>
      </c>
      <c r="DW1128" s="163">
        <v>4</v>
      </c>
      <c r="DX1128" s="163">
        <v>9</v>
      </c>
      <c r="DY1128" s="163">
        <v>0</v>
      </c>
      <c r="DZ1128" s="163">
        <v>1</v>
      </c>
      <c r="EA1128" s="163">
        <v>0</v>
      </c>
      <c r="EB1128" s="163">
        <v>0</v>
      </c>
      <c r="EC1128" s="163">
        <v>27</v>
      </c>
      <c r="ED1128" s="165">
        <v>12.3559338011575</v>
      </c>
      <c r="EE1128" s="165">
        <v>4.1186446003858403</v>
      </c>
      <c r="EF1128" s="165">
        <v>1.83050871128259</v>
      </c>
      <c r="EG1128" s="165">
        <v>9.1525435564129793</v>
      </c>
      <c r="EH1128" s="166">
        <v>1.47457646186653</v>
      </c>
      <c r="EI1128" s="165">
        <v>114.49647549547799</v>
      </c>
      <c r="EJ1128" s="164">
        <v>0.25974025974025899</v>
      </c>
      <c r="EK1128" s="164">
        <v>0.34782608695652101</v>
      </c>
      <c r="EL1128" s="283">
        <v>0.39583333300000001</v>
      </c>
      <c r="EM1128" s="283">
        <v>0.25</v>
      </c>
      <c r="EN1128" s="283">
        <v>0.35416666600000002</v>
      </c>
      <c r="EO1128" s="283">
        <v>0.12</v>
      </c>
      <c r="EP1128" s="283">
        <v>0.42</v>
      </c>
      <c r="EQ1128" s="283">
        <v>0.16666666999999999</v>
      </c>
      <c r="ER1128" s="165">
        <v>0.55770568324604697</v>
      </c>
      <c r="ES1128" s="166">
        <v>2.7457630669238902</v>
      </c>
      <c r="ET1128" s="166">
        <v>5.17</v>
      </c>
      <c r="EU1128" s="166">
        <v>4.5904176306293198</v>
      </c>
      <c r="EV1128" s="166">
        <v>3.25342361896934</v>
      </c>
      <c r="EW1128" s="166">
        <v>3.1275633327696499</v>
      </c>
      <c r="EX1128" s="289">
        <v>-1.0651487857103299E-2</v>
      </c>
    </row>
    <row r="1129" spans="1:154" ht="13" customHeight="1">
      <c r="A1129" s="160" t="s">
        <v>19</v>
      </c>
      <c r="C1129" s="160">
        <v>29891</v>
      </c>
      <c r="D1129" s="160">
        <v>703231</v>
      </c>
      <c r="E1129" s="160" t="s">
        <v>563</v>
      </c>
      <c r="G1129" s="175"/>
      <c r="H1129" s="162" t="s">
        <v>4195</v>
      </c>
      <c r="I1129" s="162" t="s">
        <v>138</v>
      </c>
      <c r="J1129" s="160">
        <v>29</v>
      </c>
      <c r="K1129" s="161">
        <v>1</v>
      </c>
      <c r="Z1129" s="163"/>
      <c r="AS1129" s="283"/>
      <c r="AT1129" s="283"/>
      <c r="AU1129" s="283"/>
      <c r="AV1129" s="283"/>
      <c r="AW1129" s="283"/>
      <c r="AX1129" s="283"/>
      <c r="AY1129" s="363"/>
      <c r="AZ1129" s="283"/>
      <c r="BA1129" s="283"/>
      <c r="BB1129" s="283"/>
      <c r="BC1129" s="283"/>
      <c r="BD1129" s="164"/>
      <c r="BE1129" s="164"/>
      <c r="BF1129" s="164"/>
      <c r="BG1129" s="164"/>
      <c r="BH1129" s="164"/>
      <c r="BI1129" s="164"/>
      <c r="BJ1129" s="165"/>
      <c r="BK1129" s="164"/>
      <c r="BL1129" s="165"/>
      <c r="BM1129" s="165"/>
      <c r="BN1129" s="165"/>
      <c r="BO1129" s="165"/>
      <c r="BP1129" s="165"/>
      <c r="BQ1129" s="165"/>
      <c r="BR1129" s="165"/>
      <c r="BS1129" s="289"/>
      <c r="BT1129" s="297">
        <v>1</v>
      </c>
      <c r="BU1129" s="284">
        <v>1</v>
      </c>
      <c r="BV1129" s="298">
        <v>0</v>
      </c>
      <c r="BW1129" s="297"/>
      <c r="BX1129" s="297"/>
      <c r="BY1129" s="297"/>
      <c r="BZ1129" s="297"/>
      <c r="CA1129" s="284"/>
      <c r="CB1129" s="298"/>
      <c r="CC1129" s="297"/>
      <c r="CD1129" s="284"/>
      <c r="CE1129" s="352"/>
      <c r="CF1129" s="298"/>
      <c r="CG1129" s="297"/>
      <c r="CH1129" s="284"/>
      <c r="CI1129" s="352"/>
      <c r="CJ1129" s="298"/>
      <c r="CK1129" s="297"/>
      <c r="CL1129" s="284"/>
      <c r="CM1129" s="352"/>
      <c r="CN1129" s="298"/>
      <c r="CO1129" s="297"/>
      <c r="CP1129" s="284"/>
      <c r="CQ1129" s="352"/>
      <c r="CR1129" s="298"/>
      <c r="CS1129" s="297"/>
      <c r="CT1129" s="284"/>
      <c r="CU1129" s="352"/>
      <c r="CV1129" s="352"/>
      <c r="CW1129" s="298"/>
      <c r="CX1129" s="297"/>
      <c r="CY1129" s="284"/>
      <c r="CZ1129" s="352"/>
      <c r="DA1129" s="352"/>
      <c r="DB1129" s="298"/>
      <c r="DC1129" s="297"/>
      <c r="DD1129" s="284"/>
      <c r="DE1129" s="352"/>
      <c r="DF1129" s="352"/>
      <c r="DG1129" s="298"/>
      <c r="DH1129" s="183">
        <v>0</v>
      </c>
      <c r="DI1129" s="289">
        <v>0</v>
      </c>
      <c r="DJ1129" s="163">
        <v>1</v>
      </c>
      <c r="DK1129" s="163">
        <v>0</v>
      </c>
      <c r="DL1129" s="163">
        <v>0</v>
      </c>
      <c r="DM1129" s="163">
        <v>0</v>
      </c>
      <c r="DN1129" s="163">
        <v>0</v>
      </c>
      <c r="DO1129" s="163">
        <v>0</v>
      </c>
      <c r="DP1129" s="165">
        <v>1</v>
      </c>
      <c r="DQ1129" s="165"/>
      <c r="DR1129" s="165">
        <v>1</v>
      </c>
      <c r="DS1129" s="163">
        <v>4</v>
      </c>
      <c r="DT1129" s="163">
        <v>1</v>
      </c>
      <c r="DU1129" s="163">
        <v>0</v>
      </c>
      <c r="DV1129" s="163">
        <v>0</v>
      </c>
      <c r="DW1129" s="163">
        <v>0</v>
      </c>
      <c r="DX1129" s="163">
        <v>1</v>
      </c>
      <c r="DY1129" s="163">
        <v>0</v>
      </c>
      <c r="DZ1129" s="163">
        <v>0</v>
      </c>
      <c r="EA1129" s="163">
        <v>0</v>
      </c>
      <c r="EB1129" s="163">
        <v>0</v>
      </c>
      <c r="EC1129" s="163">
        <v>0</v>
      </c>
      <c r="ED1129" s="165">
        <v>0</v>
      </c>
      <c r="EE1129" s="165">
        <v>9</v>
      </c>
      <c r="EF1129" s="165">
        <v>0</v>
      </c>
      <c r="EG1129" s="165">
        <v>9</v>
      </c>
      <c r="EH1129" s="166">
        <v>2</v>
      </c>
      <c r="EI1129" s="165">
        <v>155.29405013090599</v>
      </c>
      <c r="EJ1129" s="164">
        <v>0.33333333333333298</v>
      </c>
      <c r="EK1129" s="164">
        <v>0.33333333333333298</v>
      </c>
      <c r="EL1129" s="283">
        <v>0.66666666600000002</v>
      </c>
      <c r="EM1129" s="283">
        <v>0.33333333300000001</v>
      </c>
      <c r="EN1129" s="283">
        <v>0</v>
      </c>
      <c r="EO1129" s="283">
        <v>0</v>
      </c>
      <c r="EP1129" s="283">
        <v>0.33333332999999998</v>
      </c>
      <c r="EQ1129" s="283">
        <v>0</v>
      </c>
      <c r="ER1129" s="165">
        <v>-8.8000028999522303E-3</v>
      </c>
      <c r="ES1129" s="166">
        <v>0</v>
      </c>
      <c r="ET1129" s="166">
        <v>10.47</v>
      </c>
      <c r="EU1129" s="166">
        <v>6.1666886329650801</v>
      </c>
      <c r="EV1129" s="166">
        <v>6.1666886329650801</v>
      </c>
      <c r="EW1129" s="166">
        <v>7.9657005748748704</v>
      </c>
      <c r="EX1129" s="289">
        <v>-1.1174631305038899E-2</v>
      </c>
    </row>
    <row r="1130" spans="1:154" ht="13" customHeight="1">
      <c r="A1130" s="160" t="s">
        <v>19</v>
      </c>
      <c r="C1130" s="160">
        <v>15239</v>
      </c>
      <c r="D1130" s="160">
        <v>641427</v>
      </c>
      <c r="E1130" s="160" t="s">
        <v>188</v>
      </c>
      <c r="G1130" s="175"/>
      <c r="H1130" s="162" t="s">
        <v>3367</v>
      </c>
      <c r="I1130" s="162" t="s">
        <v>2415</v>
      </c>
      <c r="J1130" s="160">
        <v>33</v>
      </c>
      <c r="K1130" s="161">
        <v>1</v>
      </c>
      <c r="Z1130" s="163"/>
      <c r="AS1130" s="283"/>
      <c r="AT1130" s="283"/>
      <c r="AU1130" s="283"/>
      <c r="AV1130" s="283"/>
      <c r="AW1130" s="283"/>
      <c r="AX1130" s="283"/>
      <c r="AY1130" s="363"/>
      <c r="AZ1130" s="283"/>
      <c r="BA1130" s="283"/>
      <c r="BB1130" s="283"/>
      <c r="BC1130" s="283"/>
      <c r="BD1130" s="164"/>
      <c r="BE1130" s="164"/>
      <c r="BF1130" s="164"/>
      <c r="BG1130" s="164"/>
      <c r="BH1130" s="164"/>
      <c r="BI1130" s="164"/>
      <c r="BJ1130" s="165"/>
      <c r="BK1130" s="164"/>
      <c r="BL1130" s="165"/>
      <c r="BM1130" s="165"/>
      <c r="BN1130" s="165"/>
      <c r="BO1130" s="165"/>
      <c r="BP1130" s="165"/>
      <c r="BQ1130" s="165"/>
      <c r="BR1130" s="165"/>
      <c r="BS1130" s="289"/>
      <c r="BT1130" s="297">
        <v>3</v>
      </c>
      <c r="BU1130" s="284">
        <v>4</v>
      </c>
      <c r="BV1130" s="298">
        <v>0</v>
      </c>
      <c r="BW1130" s="297"/>
      <c r="BX1130" s="297"/>
      <c r="BY1130" s="297"/>
      <c r="BZ1130" s="297"/>
      <c r="CA1130" s="284"/>
      <c r="CB1130" s="298"/>
      <c r="CC1130" s="297"/>
      <c r="CD1130" s="284"/>
      <c r="CE1130" s="352"/>
      <c r="CF1130" s="298"/>
      <c r="CG1130" s="297"/>
      <c r="CH1130" s="284"/>
      <c r="CI1130" s="352"/>
      <c r="CJ1130" s="298"/>
      <c r="CK1130" s="297"/>
      <c r="CL1130" s="284"/>
      <c r="CM1130" s="352"/>
      <c r="CN1130" s="298"/>
      <c r="CO1130" s="297"/>
      <c r="CP1130" s="284"/>
      <c r="CQ1130" s="352"/>
      <c r="CR1130" s="298"/>
      <c r="CS1130" s="297"/>
      <c r="CT1130" s="284"/>
      <c r="CU1130" s="352"/>
      <c r="CV1130" s="352"/>
      <c r="CW1130" s="298"/>
      <c r="CX1130" s="297"/>
      <c r="CY1130" s="284"/>
      <c r="CZ1130" s="352"/>
      <c r="DA1130" s="352"/>
      <c r="DB1130" s="298"/>
      <c r="DC1130" s="297"/>
      <c r="DD1130" s="284"/>
      <c r="DE1130" s="352"/>
      <c r="DF1130" s="352"/>
      <c r="DG1130" s="298"/>
      <c r="DH1130" s="297">
        <v>0</v>
      </c>
      <c r="DI1130" s="289">
        <v>0</v>
      </c>
      <c r="DJ1130" s="163">
        <v>3</v>
      </c>
      <c r="DK1130" s="163">
        <v>0</v>
      </c>
      <c r="DL1130" s="163">
        <v>0</v>
      </c>
      <c r="DM1130" s="163">
        <v>0</v>
      </c>
      <c r="DN1130" s="163">
        <v>0</v>
      </c>
      <c r="DO1130" s="163">
        <v>0</v>
      </c>
      <c r="DP1130" s="165">
        <v>4</v>
      </c>
      <c r="DQ1130" s="165"/>
      <c r="DR1130" s="165">
        <v>4</v>
      </c>
      <c r="DS1130" s="163">
        <v>21</v>
      </c>
      <c r="DT1130" s="163">
        <v>9</v>
      </c>
      <c r="DU1130" s="163">
        <v>7</v>
      </c>
      <c r="DV1130" s="163">
        <v>6</v>
      </c>
      <c r="DW1130" s="163">
        <v>1</v>
      </c>
      <c r="DX1130" s="163">
        <v>0</v>
      </c>
      <c r="DY1130" s="163">
        <v>0</v>
      </c>
      <c r="DZ1130" s="163">
        <v>0</v>
      </c>
      <c r="EA1130" s="163">
        <v>0</v>
      </c>
      <c r="EB1130" s="163">
        <v>0</v>
      </c>
      <c r="EC1130" s="163">
        <v>3</v>
      </c>
      <c r="ED1130" s="165">
        <v>6.75</v>
      </c>
      <c r="EE1130" s="165">
        <v>0</v>
      </c>
      <c r="EF1130" s="165">
        <v>2.25</v>
      </c>
      <c r="EG1130" s="165">
        <v>20.25</v>
      </c>
      <c r="EH1130" s="166">
        <v>2.25</v>
      </c>
      <c r="EI1130" s="165">
        <v>174.70580639726899</v>
      </c>
      <c r="EJ1130" s="164">
        <v>0.42857142857142799</v>
      </c>
      <c r="EK1130" s="164">
        <v>0.47058823529411697</v>
      </c>
      <c r="EL1130" s="283">
        <v>0.38888888799999999</v>
      </c>
      <c r="EM1130" s="283">
        <v>0.222222222</v>
      </c>
      <c r="EN1130" s="283">
        <v>0.38888888799999999</v>
      </c>
      <c r="EO1130" s="283">
        <v>0.11111111</v>
      </c>
      <c r="EP1130" s="283">
        <v>0.38888888999999999</v>
      </c>
      <c r="EQ1130" s="283">
        <v>0.16</v>
      </c>
      <c r="ER1130" s="165">
        <v>-0.15813144341712601</v>
      </c>
      <c r="ES1130" s="166">
        <v>13.5</v>
      </c>
      <c r="ET1130" s="166">
        <v>8.68</v>
      </c>
      <c r="EU1130" s="166">
        <v>4.9166886329650801</v>
      </c>
      <c r="EV1130" s="166">
        <v>4.3128726750612199</v>
      </c>
      <c r="EW1130" s="166">
        <v>4.0047465043035304</v>
      </c>
      <c r="EX1130" s="289">
        <v>-1.3505298644304199E-2</v>
      </c>
    </row>
    <row r="1131" spans="1:154" ht="13" customHeight="1">
      <c r="A1131" s="160" t="s">
        <v>19</v>
      </c>
      <c r="C1131" s="160">
        <v>22461</v>
      </c>
      <c r="D1131" s="160">
        <v>670810</v>
      </c>
      <c r="E1131" s="160" t="s">
        <v>2172</v>
      </c>
      <c r="G1131" s="175"/>
      <c r="H1131" s="162" t="s">
        <v>3009</v>
      </c>
      <c r="I1131" s="162" t="s">
        <v>145</v>
      </c>
      <c r="J1131" s="160">
        <v>27</v>
      </c>
      <c r="K1131" s="161">
        <v>1</v>
      </c>
      <c r="Z1131" s="163"/>
      <c r="AS1131" s="283"/>
      <c r="AT1131" s="283"/>
      <c r="AU1131" s="283"/>
      <c r="AV1131" s="283"/>
      <c r="AW1131" s="283"/>
      <c r="AX1131" s="283"/>
      <c r="AY1131" s="363"/>
      <c r="AZ1131" s="283"/>
      <c r="BA1131" s="283"/>
      <c r="BB1131" s="283"/>
      <c r="BC1131" s="283"/>
      <c r="BD1131" s="164"/>
      <c r="BE1131" s="164"/>
      <c r="BF1131" s="164"/>
      <c r="BG1131" s="164"/>
      <c r="BH1131" s="164"/>
      <c r="BI1131" s="164"/>
      <c r="BJ1131" s="165"/>
      <c r="BK1131" s="164"/>
      <c r="BL1131" s="165"/>
      <c r="BM1131" s="165"/>
      <c r="BN1131" s="165"/>
      <c r="BO1131" s="165"/>
      <c r="BP1131" s="165"/>
      <c r="BQ1131" s="165"/>
      <c r="BR1131" s="165"/>
      <c r="BS1131" s="289"/>
      <c r="BT1131" s="297">
        <v>9</v>
      </c>
      <c r="BU1131" s="284">
        <v>11.1</v>
      </c>
      <c r="BV1131" s="298">
        <v>0</v>
      </c>
      <c r="BW1131" s="297"/>
      <c r="BX1131" s="297"/>
      <c r="BY1131" s="297"/>
      <c r="BZ1131" s="297"/>
      <c r="CA1131" s="284"/>
      <c r="CB1131" s="298"/>
      <c r="CC1131" s="297"/>
      <c r="CD1131" s="284"/>
      <c r="CE1131" s="352"/>
      <c r="CF1131" s="298"/>
      <c r="CG1131" s="297"/>
      <c r="CH1131" s="284"/>
      <c r="CI1131" s="352"/>
      <c r="CJ1131" s="298"/>
      <c r="CK1131" s="297"/>
      <c r="CL1131" s="284"/>
      <c r="CM1131" s="352"/>
      <c r="CN1131" s="298"/>
      <c r="CO1131" s="297"/>
      <c r="CP1131" s="284"/>
      <c r="CQ1131" s="352"/>
      <c r="CR1131" s="298"/>
      <c r="CS1131" s="297"/>
      <c r="CT1131" s="284"/>
      <c r="CU1131" s="352"/>
      <c r="CV1131" s="352"/>
      <c r="CW1131" s="298"/>
      <c r="CX1131" s="297"/>
      <c r="CY1131" s="284"/>
      <c r="CZ1131" s="352"/>
      <c r="DA1131" s="352"/>
      <c r="DB1131" s="298"/>
      <c r="DC1131" s="297"/>
      <c r="DD1131" s="284"/>
      <c r="DE1131" s="352"/>
      <c r="DF1131" s="352"/>
      <c r="DG1131" s="298"/>
      <c r="DH1131" s="297">
        <v>0</v>
      </c>
      <c r="DI1131" s="289">
        <v>0</v>
      </c>
      <c r="DJ1131" s="163">
        <v>9</v>
      </c>
      <c r="DK1131" s="163">
        <v>0</v>
      </c>
      <c r="DL1131" s="163">
        <v>0</v>
      </c>
      <c r="DM1131" s="163">
        <v>0</v>
      </c>
      <c r="DN1131" s="163">
        <v>0</v>
      </c>
      <c r="DO1131" s="163">
        <v>0</v>
      </c>
      <c r="DP1131" s="165">
        <v>11.1</v>
      </c>
      <c r="DQ1131" s="165"/>
      <c r="DR1131" s="165">
        <v>11.1000003814697</v>
      </c>
      <c r="DS1131" s="163">
        <v>49</v>
      </c>
      <c r="DT1131" s="163">
        <v>15</v>
      </c>
      <c r="DU1131" s="163">
        <v>9</v>
      </c>
      <c r="DV1131" s="163">
        <v>9</v>
      </c>
      <c r="DW1131" s="163">
        <v>2</v>
      </c>
      <c r="DX1131" s="163">
        <v>0</v>
      </c>
      <c r="DY1131" s="163">
        <v>0</v>
      </c>
      <c r="DZ1131" s="163">
        <v>1</v>
      </c>
      <c r="EA1131" s="163">
        <v>0</v>
      </c>
      <c r="EB1131" s="163">
        <v>0</v>
      </c>
      <c r="EC1131" s="163">
        <v>7</v>
      </c>
      <c r="ED1131" s="165">
        <v>5.5588241530950304</v>
      </c>
      <c r="EE1131" s="165">
        <v>0</v>
      </c>
      <c r="EF1131" s="165">
        <v>1.58823547231286</v>
      </c>
      <c r="EG1131" s="165">
        <v>11.9117660423465</v>
      </c>
      <c r="EH1131" s="166">
        <v>1.32352956026072</v>
      </c>
      <c r="EI1131" s="165">
        <v>102.768132940432</v>
      </c>
      <c r="EJ1131" s="164">
        <v>0.3125</v>
      </c>
      <c r="EK1131" s="164">
        <v>0.33333333333333298</v>
      </c>
      <c r="EL1131" s="283">
        <v>0.29268292600000001</v>
      </c>
      <c r="EM1131" s="283">
        <v>0.268292682</v>
      </c>
      <c r="EN1131" s="283">
        <v>0.43902438999999999</v>
      </c>
      <c r="EO1131" s="283">
        <v>7.3170730000000003E-2</v>
      </c>
      <c r="EP1131" s="283">
        <v>0.48780488</v>
      </c>
      <c r="EQ1131" s="283">
        <v>9.9337750000000002E-2</v>
      </c>
      <c r="ER1131" s="165">
        <v>0.129742057768091</v>
      </c>
      <c r="ES1131" s="166">
        <v>7.1470596254079002</v>
      </c>
      <c r="ET1131" s="166">
        <v>4.6500000000000004</v>
      </c>
      <c r="EU1131" s="166">
        <v>4.4902181932258101</v>
      </c>
      <c r="EV1131" s="166">
        <v>4.5976793527312196</v>
      </c>
      <c r="EW1131" s="166">
        <v>4.26972859400278</v>
      </c>
      <c r="EX1131" s="289">
        <v>-1.66519246995449E-2</v>
      </c>
    </row>
    <row r="1132" spans="1:154" ht="13" customHeight="1">
      <c r="A1132" s="160" t="s">
        <v>19</v>
      </c>
      <c r="B1132" s="160">
        <v>12814</v>
      </c>
      <c r="C1132" s="160">
        <v>26226</v>
      </c>
      <c r="D1132" s="160">
        <v>687798</v>
      </c>
      <c r="E1132" s="160" t="s">
        <v>3331</v>
      </c>
      <c r="G1132" s="175"/>
      <c r="H1132" s="162" t="s">
        <v>214</v>
      </c>
      <c r="I1132" s="162" t="s">
        <v>220</v>
      </c>
      <c r="J1132" s="160">
        <v>25</v>
      </c>
      <c r="K1132" s="161">
        <v>1</v>
      </c>
      <c r="Z1132" s="163"/>
      <c r="AS1132" s="283"/>
      <c r="AT1132" s="283"/>
      <c r="AU1132" s="283"/>
      <c r="AV1132" s="283"/>
      <c r="AW1132" s="283"/>
      <c r="AX1132" s="283"/>
      <c r="AY1132" s="363"/>
      <c r="AZ1132" s="283"/>
      <c r="BA1132" s="283"/>
      <c r="BB1132" s="283"/>
      <c r="BC1132" s="283"/>
      <c r="BD1132" s="164"/>
      <c r="BE1132" s="164"/>
      <c r="BF1132" s="164"/>
      <c r="BG1132" s="164"/>
      <c r="BH1132" s="164"/>
      <c r="BI1132" s="164"/>
      <c r="BJ1132" s="165"/>
      <c r="BK1132" s="164"/>
      <c r="BL1132" s="165"/>
      <c r="BM1132" s="165"/>
      <c r="BN1132" s="165"/>
      <c r="BO1132" s="165"/>
      <c r="BP1132" s="165"/>
      <c r="BQ1132" s="165"/>
      <c r="BR1132" s="165"/>
      <c r="BS1132" s="289"/>
      <c r="BT1132" s="297">
        <v>9</v>
      </c>
      <c r="BU1132" s="284">
        <v>13.1</v>
      </c>
      <c r="BV1132" s="298">
        <v>1</v>
      </c>
      <c r="BW1132" s="297"/>
      <c r="BX1132" s="297"/>
      <c r="BY1132" s="297"/>
      <c r="BZ1132" s="297"/>
      <c r="CA1132" s="284"/>
      <c r="CB1132" s="298"/>
      <c r="CC1132" s="297"/>
      <c r="CD1132" s="284"/>
      <c r="CE1132" s="352"/>
      <c r="CF1132" s="298"/>
      <c r="CG1132" s="297"/>
      <c r="CH1132" s="284"/>
      <c r="CI1132" s="352"/>
      <c r="CJ1132" s="298"/>
      <c r="CK1132" s="297"/>
      <c r="CL1132" s="284"/>
      <c r="CM1132" s="352"/>
      <c r="CN1132" s="298"/>
      <c r="CO1132" s="297"/>
      <c r="CP1132" s="284"/>
      <c r="CQ1132" s="352"/>
      <c r="CR1132" s="298"/>
      <c r="CS1132" s="297"/>
      <c r="CT1132" s="284"/>
      <c r="CU1132" s="352"/>
      <c r="CV1132" s="352"/>
      <c r="CW1132" s="298"/>
      <c r="CX1132" s="297"/>
      <c r="CY1132" s="284"/>
      <c r="CZ1132" s="352"/>
      <c r="DA1132" s="352"/>
      <c r="DB1132" s="298"/>
      <c r="DC1132" s="297"/>
      <c r="DD1132" s="284"/>
      <c r="DE1132" s="352"/>
      <c r="DF1132" s="352"/>
      <c r="DG1132" s="298"/>
      <c r="DH1132" s="297">
        <v>1</v>
      </c>
      <c r="DI1132" s="289">
        <v>0</v>
      </c>
      <c r="DJ1132" s="163">
        <v>9</v>
      </c>
      <c r="DK1132" s="163">
        <v>0</v>
      </c>
      <c r="DL1132" s="163">
        <v>0</v>
      </c>
      <c r="DM1132" s="163">
        <v>0</v>
      </c>
      <c r="DN1132" s="163">
        <v>0</v>
      </c>
      <c r="DO1132" s="163">
        <v>0</v>
      </c>
      <c r="DP1132" s="165">
        <v>13.1</v>
      </c>
      <c r="DQ1132" s="165"/>
      <c r="DR1132" s="165">
        <v>13.1000003814697</v>
      </c>
      <c r="DS1132" s="163">
        <v>55</v>
      </c>
      <c r="DT1132" s="163">
        <v>15</v>
      </c>
      <c r="DU1132" s="163">
        <v>6</v>
      </c>
      <c r="DV1132" s="163">
        <v>6</v>
      </c>
      <c r="DW1132" s="163">
        <v>3</v>
      </c>
      <c r="DX1132" s="163">
        <v>2</v>
      </c>
      <c r="DY1132" s="163">
        <v>0</v>
      </c>
      <c r="DZ1132" s="163">
        <v>0</v>
      </c>
      <c r="EA1132" s="163">
        <v>0</v>
      </c>
      <c r="EB1132" s="163">
        <v>0</v>
      </c>
      <c r="EC1132" s="163">
        <v>14</v>
      </c>
      <c r="ED1132" s="165">
        <v>9.4500009012223103</v>
      </c>
      <c r="EE1132" s="165">
        <v>1.3500001287460399</v>
      </c>
      <c r="EF1132" s="165">
        <v>2.0250001931190602</v>
      </c>
      <c r="EG1132" s="165">
        <v>10.1250009655953</v>
      </c>
      <c r="EH1132" s="166">
        <v>1.2750001215934801</v>
      </c>
      <c r="EI1132" s="165">
        <v>98.999966399825396</v>
      </c>
      <c r="EJ1132" s="164">
        <v>0.28301886792452802</v>
      </c>
      <c r="EK1132" s="164">
        <v>0.33333333333333298</v>
      </c>
      <c r="EL1132" s="283">
        <v>0.33333333300000001</v>
      </c>
      <c r="EM1132" s="283">
        <v>0.20512820500000001</v>
      </c>
      <c r="EN1132" s="283">
        <v>0.46153846100000001</v>
      </c>
      <c r="EO1132" s="283">
        <v>0.10256410000000001</v>
      </c>
      <c r="EP1132" s="283">
        <v>0.48717948999999999</v>
      </c>
      <c r="EQ1132" s="283">
        <v>0.11059908</v>
      </c>
      <c r="ER1132" s="165">
        <v>-9.3997132235747002E-2</v>
      </c>
      <c r="ES1132" s="166">
        <v>4.0500003862381302</v>
      </c>
      <c r="ET1132" s="166">
        <v>4.93</v>
      </c>
      <c r="EU1132" s="166">
        <v>4.4416887545585704</v>
      </c>
      <c r="EV1132" s="166">
        <v>3.55803064561767</v>
      </c>
      <c r="EW1132" s="166">
        <v>3.1032996671959299</v>
      </c>
      <c r="EX1132" s="289">
        <v>-2.3215301334857899E-2</v>
      </c>
    </row>
    <row r="1133" spans="1:154" ht="13" customHeight="1">
      <c r="A1133" s="160" t="s">
        <v>19</v>
      </c>
      <c r="C1133" s="160">
        <v>30161</v>
      </c>
      <c r="D1133" s="160">
        <v>692230</v>
      </c>
      <c r="E1133" s="160" t="s">
        <v>563</v>
      </c>
      <c r="G1133" s="175"/>
      <c r="H1133" s="162" t="s">
        <v>165</v>
      </c>
      <c r="I1133" s="162" t="s">
        <v>597</v>
      </c>
      <c r="J1133" s="160">
        <v>22</v>
      </c>
      <c r="K1133" s="161">
        <v>1</v>
      </c>
      <c r="Z1133" s="163"/>
      <c r="AS1133" s="283"/>
      <c r="AT1133" s="283"/>
      <c r="AU1133" s="283"/>
      <c r="AV1133" s="283"/>
      <c r="AW1133" s="283"/>
      <c r="AX1133" s="283"/>
      <c r="AY1133" s="363"/>
      <c r="AZ1133" s="283"/>
      <c r="BA1133" s="283"/>
      <c r="BB1133" s="283"/>
      <c r="BC1133" s="283"/>
      <c r="BD1133" s="164"/>
      <c r="BE1133" s="164"/>
      <c r="BF1133" s="164"/>
      <c r="BG1133" s="164"/>
      <c r="BH1133" s="164"/>
      <c r="BI1133" s="164"/>
      <c r="BJ1133" s="165"/>
      <c r="BK1133" s="164"/>
      <c r="BL1133" s="165"/>
      <c r="BM1133" s="165"/>
      <c r="BN1133" s="165"/>
      <c r="BO1133" s="165"/>
      <c r="BP1133" s="165"/>
      <c r="BQ1133" s="165"/>
      <c r="BR1133" s="165"/>
      <c r="BS1133" s="289"/>
      <c r="BT1133" s="297">
        <v>3</v>
      </c>
      <c r="BU1133" s="284">
        <v>12.1</v>
      </c>
      <c r="BV1133" s="298">
        <v>2</v>
      </c>
      <c r="BW1133" s="297"/>
      <c r="BX1133" s="297"/>
      <c r="BY1133" s="297"/>
      <c r="BZ1133" s="297"/>
      <c r="CA1133" s="284"/>
      <c r="CB1133" s="298"/>
      <c r="CC1133" s="297"/>
      <c r="CD1133" s="284"/>
      <c r="CE1133" s="352"/>
      <c r="CF1133" s="298"/>
      <c r="CG1133" s="297"/>
      <c r="CH1133" s="284"/>
      <c r="CI1133" s="352"/>
      <c r="CJ1133" s="298"/>
      <c r="CK1133" s="297"/>
      <c r="CL1133" s="284"/>
      <c r="CM1133" s="352"/>
      <c r="CN1133" s="298"/>
      <c r="CO1133" s="297"/>
      <c r="CP1133" s="284"/>
      <c r="CQ1133" s="352"/>
      <c r="CR1133" s="298"/>
      <c r="CS1133" s="297"/>
      <c r="CT1133" s="284"/>
      <c r="CU1133" s="352"/>
      <c r="CV1133" s="352"/>
      <c r="CW1133" s="298"/>
      <c r="CX1133" s="297"/>
      <c r="CY1133" s="284"/>
      <c r="CZ1133" s="352"/>
      <c r="DA1133" s="352"/>
      <c r="DB1133" s="298"/>
      <c r="DC1133" s="297"/>
      <c r="DD1133" s="284"/>
      <c r="DE1133" s="352"/>
      <c r="DF1133" s="352"/>
      <c r="DG1133" s="298"/>
      <c r="DH1133" s="183">
        <v>2</v>
      </c>
      <c r="DI1133" s="289">
        <v>0</v>
      </c>
      <c r="DJ1133" s="163">
        <v>3</v>
      </c>
      <c r="DK1133" s="163">
        <v>3</v>
      </c>
      <c r="DL1133" s="163">
        <v>0</v>
      </c>
      <c r="DM1133" s="163">
        <v>0</v>
      </c>
      <c r="DN1133" s="163">
        <v>3</v>
      </c>
      <c r="DO1133" s="163">
        <v>0</v>
      </c>
      <c r="DP1133" s="165">
        <v>12.1</v>
      </c>
      <c r="DQ1133" s="165">
        <v>12.1000003814697</v>
      </c>
      <c r="DR1133" s="165"/>
      <c r="DS1133" s="163">
        <v>57</v>
      </c>
      <c r="DT1133" s="163">
        <v>19</v>
      </c>
      <c r="DU1133" s="163">
        <v>11</v>
      </c>
      <c r="DV1133" s="163">
        <v>10</v>
      </c>
      <c r="DW1133" s="163">
        <v>3</v>
      </c>
      <c r="DX1133" s="163">
        <v>3</v>
      </c>
      <c r="DY1133" s="163">
        <v>0</v>
      </c>
      <c r="DZ1133" s="163">
        <v>0</v>
      </c>
      <c r="EA1133" s="163">
        <v>0</v>
      </c>
      <c r="EB1133" s="163">
        <v>0</v>
      </c>
      <c r="EC1133" s="163">
        <v>9</v>
      </c>
      <c r="ED1133" s="165">
        <v>6.5675682446833603</v>
      </c>
      <c r="EE1133" s="165">
        <v>2.1891894148944502</v>
      </c>
      <c r="EF1133" s="165">
        <v>2.1891894148944502</v>
      </c>
      <c r="EG1133" s="165">
        <v>13.864866294331501</v>
      </c>
      <c r="EH1133" s="166">
        <v>1.7837839676917699</v>
      </c>
      <c r="EI1133" s="165">
        <v>138.50551845071701</v>
      </c>
      <c r="EJ1133" s="164">
        <v>0.35185185185185103</v>
      </c>
      <c r="EK1133" s="164">
        <v>0.38095238095237999</v>
      </c>
      <c r="EL1133" s="283">
        <v>0.27272727200000002</v>
      </c>
      <c r="EM1133" s="283">
        <v>0.31818181800000001</v>
      </c>
      <c r="EN1133" s="283">
        <v>0.409090909</v>
      </c>
      <c r="EO1133" s="283">
        <v>4.4444440000000002E-2</v>
      </c>
      <c r="EP1133" s="283">
        <v>0.37777778000000001</v>
      </c>
      <c r="EQ1133" s="283">
        <v>9.0128760000000002E-2</v>
      </c>
      <c r="ER1133" s="165">
        <v>2.3696995077722001E-2</v>
      </c>
      <c r="ES1133" s="166">
        <v>7.2972980496481803</v>
      </c>
      <c r="ET1133" s="166">
        <v>5.81</v>
      </c>
      <c r="EU1133" s="166">
        <v>5.5991213161811499</v>
      </c>
      <c r="EV1133" s="166">
        <v>4.6438152450743599</v>
      </c>
      <c r="EW1133" s="166">
        <v>4.8499824489317902</v>
      </c>
      <c r="EX1133" s="289">
        <v>-2.4601381272077501E-2</v>
      </c>
    </row>
    <row r="1134" spans="1:154" ht="13" customHeight="1">
      <c r="A1134" s="160" t="s">
        <v>19</v>
      </c>
      <c r="C1134" s="160">
        <v>26419</v>
      </c>
      <c r="D1134" s="160">
        <v>687134</v>
      </c>
      <c r="E1134" s="160" t="s">
        <v>3331</v>
      </c>
      <c r="G1134" s="175"/>
      <c r="H1134" s="162" t="s">
        <v>4125</v>
      </c>
      <c r="I1134" s="162" t="s">
        <v>301</v>
      </c>
      <c r="J1134" s="160">
        <v>23</v>
      </c>
      <c r="K1134" s="161">
        <v>1</v>
      </c>
      <c r="Z1134" s="163"/>
      <c r="AS1134" s="283"/>
      <c r="AT1134" s="283"/>
      <c r="AU1134" s="283"/>
      <c r="AV1134" s="283"/>
      <c r="AW1134" s="283"/>
      <c r="AX1134" s="283"/>
      <c r="AY1134" s="363"/>
      <c r="AZ1134" s="283"/>
      <c r="BA1134" s="283"/>
      <c r="BB1134" s="283"/>
      <c r="BC1134" s="283"/>
      <c r="BD1134" s="164"/>
      <c r="BE1134" s="164"/>
      <c r="BF1134" s="164"/>
      <c r="BG1134" s="164"/>
      <c r="BH1134" s="164"/>
      <c r="BI1134" s="164"/>
      <c r="BJ1134" s="165"/>
      <c r="BK1134" s="164"/>
      <c r="BL1134" s="165"/>
      <c r="BM1134" s="165"/>
      <c r="BN1134" s="165"/>
      <c r="BO1134" s="165"/>
      <c r="BP1134" s="165"/>
      <c r="BQ1134" s="165"/>
      <c r="BR1134" s="165"/>
      <c r="BS1134" s="289"/>
      <c r="BT1134" s="297">
        <v>7</v>
      </c>
      <c r="BU1134" s="284">
        <v>30.2</v>
      </c>
      <c r="BV1134" s="298">
        <v>-1</v>
      </c>
      <c r="BW1134" s="297"/>
      <c r="BX1134" s="297"/>
      <c r="BY1134" s="297"/>
      <c r="BZ1134" s="297"/>
      <c r="CA1134" s="284"/>
      <c r="CB1134" s="298"/>
      <c r="CC1134" s="297"/>
      <c r="CD1134" s="284"/>
      <c r="CE1134" s="352"/>
      <c r="CF1134" s="298"/>
      <c r="CG1134" s="297"/>
      <c r="CH1134" s="284"/>
      <c r="CI1134" s="352"/>
      <c r="CJ1134" s="298"/>
      <c r="CK1134" s="297"/>
      <c r="CL1134" s="284"/>
      <c r="CM1134" s="352"/>
      <c r="CN1134" s="298"/>
      <c r="CO1134" s="297"/>
      <c r="CP1134" s="284"/>
      <c r="CQ1134" s="352"/>
      <c r="CR1134" s="298"/>
      <c r="CS1134" s="297"/>
      <c r="CT1134" s="284"/>
      <c r="CU1134" s="352"/>
      <c r="CV1134" s="352"/>
      <c r="CW1134" s="298"/>
      <c r="CX1134" s="297"/>
      <c r="CY1134" s="284"/>
      <c r="CZ1134" s="352"/>
      <c r="DA1134" s="352"/>
      <c r="DB1134" s="298"/>
      <c r="DC1134" s="297"/>
      <c r="DD1134" s="284"/>
      <c r="DE1134" s="352"/>
      <c r="DF1134" s="352"/>
      <c r="DG1134" s="298"/>
      <c r="DH1134" s="183">
        <v>-1</v>
      </c>
      <c r="DI1134" s="289">
        <v>0</v>
      </c>
      <c r="DJ1134" s="163">
        <v>7</v>
      </c>
      <c r="DK1134" s="163">
        <v>6</v>
      </c>
      <c r="DL1134" s="163">
        <v>0</v>
      </c>
      <c r="DM1134" s="163">
        <v>1</v>
      </c>
      <c r="DN1134" s="163">
        <v>3</v>
      </c>
      <c r="DO1134" s="163">
        <v>0</v>
      </c>
      <c r="DP1134" s="165">
        <v>30.2</v>
      </c>
      <c r="DQ1134" s="165">
        <v>29.2000007629394</v>
      </c>
      <c r="DR1134" s="165">
        <v>1</v>
      </c>
      <c r="DS1134" s="163">
        <v>147</v>
      </c>
      <c r="DT1134" s="163">
        <v>35</v>
      </c>
      <c r="DU1134" s="163">
        <v>22</v>
      </c>
      <c r="DV1134" s="163">
        <v>20</v>
      </c>
      <c r="DW1134" s="163">
        <v>4</v>
      </c>
      <c r="DX1134" s="163">
        <v>20</v>
      </c>
      <c r="DY1134" s="163">
        <v>0</v>
      </c>
      <c r="DZ1134" s="163">
        <v>1</v>
      </c>
      <c r="EA1134" s="163">
        <v>0</v>
      </c>
      <c r="EB1134" s="163">
        <v>0</v>
      </c>
      <c r="EC1134" s="163">
        <v>20</v>
      </c>
      <c r="ED1134" s="165">
        <v>5.8695657041438301</v>
      </c>
      <c r="EE1134" s="165">
        <v>5.8695657041438301</v>
      </c>
      <c r="EF1134" s="165">
        <v>1.17391314082876</v>
      </c>
      <c r="EG1134" s="165">
        <v>10.271739982251701</v>
      </c>
      <c r="EH1134" s="166">
        <v>1.7934784095995</v>
      </c>
      <c r="EI1134" s="165">
        <v>139.258263024521</v>
      </c>
      <c r="EJ1134" s="164">
        <v>0.27777777777777701</v>
      </c>
      <c r="EK1134" s="164">
        <v>0.30392156862745001</v>
      </c>
      <c r="EL1134" s="283">
        <v>0.36792452799999997</v>
      </c>
      <c r="EM1134" s="283">
        <v>0.21698113199999999</v>
      </c>
      <c r="EN1134" s="283">
        <v>0.41509433899999998</v>
      </c>
      <c r="EO1134" s="283">
        <v>8.4905659999999994E-2</v>
      </c>
      <c r="EP1134" s="283">
        <v>0.42452830000000003</v>
      </c>
      <c r="EQ1134" s="283">
        <v>8.303249E-2</v>
      </c>
      <c r="ER1134" s="165">
        <v>4.17033472256483E-2</v>
      </c>
      <c r="ES1134" s="166">
        <v>5.8695657041438301</v>
      </c>
      <c r="ET1134" s="166">
        <v>6.64</v>
      </c>
      <c r="EU1134" s="166">
        <v>5.6123410096916801</v>
      </c>
      <c r="EV1134" s="166">
        <v>6.0862310710817704</v>
      </c>
      <c r="EW1134" s="166">
        <v>6.0510618649460799</v>
      </c>
      <c r="EX1134" s="289">
        <v>-2.6221964508295E-2</v>
      </c>
    </row>
    <row r="1135" spans="1:154" ht="13" customHeight="1">
      <c r="A1135" s="160" t="s">
        <v>19</v>
      </c>
      <c r="C1135" s="160">
        <v>17964</v>
      </c>
      <c r="D1135" s="160">
        <v>656457</v>
      </c>
      <c r="E1135" s="160" t="s">
        <v>13</v>
      </c>
      <c r="G1135" s="175"/>
      <c r="H1135" s="162" t="s">
        <v>2333</v>
      </c>
      <c r="I1135" s="162" t="s">
        <v>571</v>
      </c>
      <c r="J1135" s="161">
        <v>30</v>
      </c>
      <c r="K1135" s="161">
        <v>1</v>
      </c>
      <c r="M1135" s="184" t="s">
        <v>46</v>
      </c>
      <c r="Z1135" s="163"/>
      <c r="AS1135" s="283"/>
      <c r="AT1135" s="283"/>
      <c r="AU1135" s="283"/>
      <c r="AV1135" s="283"/>
      <c r="AW1135" s="283"/>
      <c r="AX1135" s="283"/>
      <c r="AY1135" s="363"/>
      <c r="AZ1135" s="283"/>
      <c r="BA1135" s="283"/>
      <c r="BB1135" s="283"/>
      <c r="BC1135" s="283"/>
      <c r="BD1135" s="164"/>
      <c r="BE1135" s="164"/>
      <c r="BF1135" s="164"/>
      <c r="BG1135" s="164"/>
      <c r="BH1135" s="164"/>
      <c r="BI1135" s="164"/>
      <c r="BJ1135" s="165"/>
      <c r="BK1135" s="164"/>
      <c r="BL1135" s="165"/>
      <c r="BM1135" s="165"/>
      <c r="BN1135" s="165"/>
      <c r="BO1135" s="165"/>
      <c r="BP1135" s="165"/>
      <c r="BQ1135" s="165"/>
      <c r="BR1135" s="165"/>
      <c r="BS1135" s="289"/>
      <c r="BT1135" s="297">
        <v>6</v>
      </c>
      <c r="BU1135" s="284">
        <v>8.1</v>
      </c>
      <c r="BV1135" s="298">
        <v>0</v>
      </c>
      <c r="BW1135" s="297"/>
      <c r="BX1135" s="297"/>
      <c r="BY1135" s="297"/>
      <c r="BZ1135" s="297"/>
      <c r="CA1135" s="284"/>
      <c r="CB1135" s="298"/>
      <c r="CC1135" s="297"/>
      <c r="CD1135" s="284"/>
      <c r="CE1135" s="352"/>
      <c r="CF1135" s="298"/>
      <c r="CG1135" s="297"/>
      <c r="CH1135" s="284"/>
      <c r="CI1135" s="352"/>
      <c r="CJ1135" s="298"/>
      <c r="CK1135" s="297"/>
      <c r="CL1135" s="284"/>
      <c r="CM1135" s="352"/>
      <c r="CN1135" s="298"/>
      <c r="CO1135" s="297"/>
      <c r="CP1135" s="284"/>
      <c r="CQ1135" s="352"/>
      <c r="CR1135" s="298"/>
      <c r="CS1135" s="297"/>
      <c r="CT1135" s="284"/>
      <c r="CU1135" s="352"/>
      <c r="CV1135" s="352"/>
      <c r="CW1135" s="298"/>
      <c r="CX1135" s="297"/>
      <c r="CY1135" s="284"/>
      <c r="CZ1135" s="352"/>
      <c r="DA1135" s="352"/>
      <c r="DB1135" s="298"/>
      <c r="DC1135" s="297"/>
      <c r="DD1135" s="284"/>
      <c r="DE1135" s="352"/>
      <c r="DF1135" s="352"/>
      <c r="DG1135" s="298"/>
      <c r="DH1135" s="297">
        <v>0</v>
      </c>
      <c r="DI1135" s="289">
        <v>0</v>
      </c>
      <c r="DJ1135" s="163">
        <v>6</v>
      </c>
      <c r="DK1135" s="163">
        <v>0</v>
      </c>
      <c r="DL1135" s="163">
        <v>0</v>
      </c>
      <c r="DM1135" s="163">
        <v>0</v>
      </c>
      <c r="DN1135" s="163">
        <v>0</v>
      </c>
      <c r="DO1135" s="163">
        <v>0</v>
      </c>
      <c r="DP1135" s="165">
        <v>8.1</v>
      </c>
      <c r="DQ1135" s="165"/>
      <c r="DR1135" s="165">
        <v>8.1000003814697195</v>
      </c>
      <c r="DS1135" s="163">
        <v>38</v>
      </c>
      <c r="DT1135" s="163">
        <v>10</v>
      </c>
      <c r="DU1135" s="163">
        <v>3</v>
      </c>
      <c r="DV1135" s="163">
        <v>3</v>
      </c>
      <c r="DW1135" s="163">
        <v>1</v>
      </c>
      <c r="DX1135" s="163">
        <v>2</v>
      </c>
      <c r="DY1135" s="163">
        <v>0</v>
      </c>
      <c r="DZ1135" s="163">
        <v>1</v>
      </c>
      <c r="EA1135" s="163">
        <v>1</v>
      </c>
      <c r="EB1135" s="163">
        <v>0</v>
      </c>
      <c r="EC1135" s="163">
        <v>4</v>
      </c>
      <c r="ED1135" s="165">
        <v>4.3200001647949202</v>
      </c>
      <c r="EE1135" s="165">
        <v>2.1600000823974601</v>
      </c>
      <c r="EF1135" s="165">
        <v>1.0800000411987301</v>
      </c>
      <c r="EG1135" s="165">
        <v>10.8000004119873</v>
      </c>
      <c r="EH1135" s="166">
        <v>1.4400000549316401</v>
      </c>
      <c r="EI1135" s="165">
        <v>111.81172035953099</v>
      </c>
      <c r="EJ1135" s="164">
        <v>0.28571428571428498</v>
      </c>
      <c r="EK1135" s="164">
        <v>0.3</v>
      </c>
      <c r="EL1135" s="283">
        <v>0.322580645</v>
      </c>
      <c r="EM1135" s="283">
        <v>0.25806451600000002</v>
      </c>
      <c r="EN1135" s="283">
        <v>0.41935483800000001</v>
      </c>
      <c r="EO1135" s="283">
        <v>3.2258059999999998E-2</v>
      </c>
      <c r="EP1135" s="283">
        <v>0.48387097000000001</v>
      </c>
      <c r="EQ1135" s="283">
        <v>8.2758620000000005E-2</v>
      </c>
      <c r="ER1135" s="165">
        <v>3.2859699936061103E-2</v>
      </c>
      <c r="ES1135" s="166">
        <v>3.2400001235961899</v>
      </c>
      <c r="ET1135" s="166">
        <v>5.77</v>
      </c>
      <c r="EU1135" s="166">
        <v>4.8466886970519996</v>
      </c>
      <c r="EV1135" s="166">
        <v>5.6455727879098498</v>
      </c>
      <c r="EW1135" s="166">
        <v>5.1559782774858203</v>
      </c>
      <c r="EX1135" s="289">
        <v>-2.8527718037366801E-2</v>
      </c>
    </row>
    <row r="1136" spans="1:154" ht="13" customHeight="1">
      <c r="A1136" s="160" t="s">
        <v>19</v>
      </c>
      <c r="C1136" s="160">
        <v>25368</v>
      </c>
      <c r="D1136" s="160">
        <v>683068</v>
      </c>
      <c r="E1136" s="160" t="s">
        <v>609</v>
      </c>
      <c r="G1136" s="175"/>
      <c r="H1136" s="162" t="s">
        <v>4101</v>
      </c>
      <c r="I1136" s="162" t="s">
        <v>174</v>
      </c>
      <c r="J1136" s="160">
        <v>27</v>
      </c>
      <c r="K1136" s="161">
        <v>1</v>
      </c>
      <c r="Z1136" s="163"/>
      <c r="AS1136" s="283"/>
      <c r="AT1136" s="283"/>
      <c r="AU1136" s="283"/>
      <c r="AV1136" s="283"/>
      <c r="AW1136" s="283"/>
      <c r="AX1136" s="283"/>
      <c r="AY1136" s="363"/>
      <c r="AZ1136" s="283"/>
      <c r="BA1136" s="283"/>
      <c r="BB1136" s="283"/>
      <c r="BC1136" s="283"/>
      <c r="BD1136" s="164"/>
      <c r="BE1136" s="164"/>
      <c r="BF1136" s="164"/>
      <c r="BG1136" s="164"/>
      <c r="BH1136" s="164"/>
      <c r="BI1136" s="164"/>
      <c r="BJ1136" s="165"/>
      <c r="BK1136" s="164"/>
      <c r="BL1136" s="165"/>
      <c r="BM1136" s="165"/>
      <c r="BN1136" s="165"/>
      <c r="BO1136" s="165"/>
      <c r="BP1136" s="165"/>
      <c r="BQ1136" s="165"/>
      <c r="BR1136" s="165"/>
      <c r="BS1136" s="289"/>
      <c r="BT1136" s="297">
        <v>7</v>
      </c>
      <c r="BU1136" s="284">
        <v>4</v>
      </c>
      <c r="BV1136" s="298">
        <v>0</v>
      </c>
      <c r="BW1136" s="297"/>
      <c r="BX1136" s="297"/>
      <c r="BY1136" s="297"/>
      <c r="BZ1136" s="297"/>
      <c r="CA1136" s="284"/>
      <c r="CB1136" s="298"/>
      <c r="CC1136" s="297"/>
      <c r="CD1136" s="284"/>
      <c r="CE1136" s="352"/>
      <c r="CF1136" s="298"/>
      <c r="CG1136" s="297"/>
      <c r="CH1136" s="284"/>
      <c r="CI1136" s="352"/>
      <c r="CJ1136" s="298"/>
      <c r="CK1136" s="297"/>
      <c r="CL1136" s="284"/>
      <c r="CM1136" s="352"/>
      <c r="CN1136" s="298"/>
      <c r="CO1136" s="297"/>
      <c r="CP1136" s="284"/>
      <c r="CQ1136" s="352"/>
      <c r="CR1136" s="298"/>
      <c r="CS1136" s="297"/>
      <c r="CT1136" s="284"/>
      <c r="CU1136" s="352"/>
      <c r="CV1136" s="352"/>
      <c r="CW1136" s="298"/>
      <c r="CX1136" s="297"/>
      <c r="CY1136" s="284"/>
      <c r="CZ1136" s="352"/>
      <c r="DA1136" s="352"/>
      <c r="DB1136" s="298"/>
      <c r="DC1136" s="297"/>
      <c r="DD1136" s="284"/>
      <c r="DE1136" s="352"/>
      <c r="DF1136" s="352"/>
      <c r="DG1136" s="298"/>
      <c r="DH1136" s="183">
        <v>0</v>
      </c>
      <c r="DI1136" s="289">
        <v>0</v>
      </c>
      <c r="DJ1136" s="163">
        <v>7</v>
      </c>
      <c r="DK1136" s="163">
        <v>0</v>
      </c>
      <c r="DL1136" s="163">
        <v>0</v>
      </c>
      <c r="DM1136" s="163">
        <v>0</v>
      </c>
      <c r="DN1136" s="163">
        <v>0</v>
      </c>
      <c r="DO1136" s="163">
        <v>0</v>
      </c>
      <c r="DP1136" s="165">
        <v>4</v>
      </c>
      <c r="DQ1136" s="165"/>
      <c r="DR1136" s="165">
        <v>4</v>
      </c>
      <c r="DS1136" s="163">
        <v>20</v>
      </c>
      <c r="DT1136" s="163">
        <v>3</v>
      </c>
      <c r="DU1136" s="163">
        <v>2</v>
      </c>
      <c r="DV1136" s="163">
        <v>1</v>
      </c>
      <c r="DW1136" s="163">
        <v>0</v>
      </c>
      <c r="DX1136" s="163">
        <v>4</v>
      </c>
      <c r="DY1136" s="163">
        <v>0</v>
      </c>
      <c r="DZ1136" s="163">
        <v>1</v>
      </c>
      <c r="EA1136" s="163">
        <v>1</v>
      </c>
      <c r="EB1136" s="163">
        <v>0</v>
      </c>
      <c r="EC1136" s="163">
        <v>3</v>
      </c>
      <c r="ED1136" s="165">
        <v>6.7500036209841099</v>
      </c>
      <c r="EE1136" s="165">
        <v>9.0000048279788096</v>
      </c>
      <c r="EF1136" s="165">
        <v>0</v>
      </c>
      <c r="EG1136" s="165">
        <v>6.7500036209841099</v>
      </c>
      <c r="EH1136" s="166">
        <v>1.7500009387736499</v>
      </c>
      <c r="EI1136" s="165">
        <v>139.79626864829899</v>
      </c>
      <c r="EJ1136" s="164">
        <v>0.2</v>
      </c>
      <c r="EK1136" s="164">
        <v>0.25</v>
      </c>
      <c r="EL1136" s="283">
        <v>0.33333333300000001</v>
      </c>
      <c r="EM1136" s="283">
        <v>0.25</v>
      </c>
      <c r="EN1136" s="283">
        <v>0.41666666600000002</v>
      </c>
      <c r="EO1136" s="283">
        <v>0</v>
      </c>
      <c r="EP1136" s="283">
        <v>0.25</v>
      </c>
      <c r="EQ1136" s="283">
        <v>0.11627907</v>
      </c>
      <c r="ER1136" s="165">
        <v>-0.127994249156727</v>
      </c>
      <c r="ES1136" s="166">
        <v>2.2500012069947002</v>
      </c>
      <c r="ET1136" s="166">
        <v>4.7699999999999996</v>
      </c>
      <c r="EU1136" s="166">
        <v>5.4166898399597896</v>
      </c>
      <c r="EV1136" s="166">
        <v>7.3068223125459602</v>
      </c>
      <c r="EW1136" s="166">
        <v>6.5755130748748698</v>
      </c>
      <c r="EX1136" s="289">
        <v>-2.8671989217400499E-2</v>
      </c>
    </row>
    <row r="1137" spans="1:154" ht="13" customHeight="1">
      <c r="A1137" s="160" t="s">
        <v>19</v>
      </c>
      <c r="B1137" s="287"/>
      <c r="C1137" s="287">
        <v>14764</v>
      </c>
      <c r="D1137" s="287">
        <v>641149</v>
      </c>
      <c r="E1137" s="287" t="s">
        <v>3331</v>
      </c>
      <c r="G1137" s="175"/>
      <c r="H1137" s="162" t="s">
        <v>3647</v>
      </c>
      <c r="I1137" s="162" t="s">
        <v>1211</v>
      </c>
      <c r="J1137" s="160">
        <v>31</v>
      </c>
      <c r="K1137" s="161">
        <v>1</v>
      </c>
      <c r="Z1137" s="163"/>
      <c r="AS1137" s="283"/>
      <c r="AT1137" s="283"/>
      <c r="AU1137" s="283"/>
      <c r="AV1137" s="283"/>
      <c r="AW1137" s="283"/>
      <c r="AX1137" s="283"/>
      <c r="AY1137" s="363"/>
      <c r="AZ1137" s="283"/>
      <c r="BA1137" s="283"/>
      <c r="BB1137" s="283"/>
      <c r="BC1137" s="283"/>
      <c r="BD1137" s="164"/>
      <c r="BE1137" s="164"/>
      <c r="BF1137" s="164"/>
      <c r="BG1137" s="164"/>
      <c r="BH1137" s="164"/>
      <c r="BI1137" s="164"/>
      <c r="BJ1137" s="165"/>
      <c r="BK1137" s="164"/>
      <c r="BL1137" s="165"/>
      <c r="BM1137" s="165"/>
      <c r="BN1137" s="165"/>
      <c r="BO1137" s="165"/>
      <c r="BP1137" s="165"/>
      <c r="BQ1137" s="165"/>
      <c r="BR1137" s="165"/>
      <c r="BS1137" s="289"/>
      <c r="BT1137" s="297">
        <v>4</v>
      </c>
      <c r="BU1137" s="284">
        <v>9</v>
      </c>
      <c r="BV1137" s="298">
        <v>0</v>
      </c>
      <c r="BW1137" s="297"/>
      <c r="BX1137" s="297"/>
      <c r="BY1137" s="297"/>
      <c r="BZ1137" s="297"/>
      <c r="CA1137" s="284"/>
      <c r="CB1137" s="298"/>
      <c r="CC1137" s="297"/>
      <c r="CD1137" s="284"/>
      <c r="CE1137" s="352"/>
      <c r="CF1137" s="298"/>
      <c r="CG1137" s="297"/>
      <c r="CH1137" s="284"/>
      <c r="CI1137" s="352"/>
      <c r="CJ1137" s="298"/>
      <c r="CK1137" s="297"/>
      <c r="CL1137" s="284"/>
      <c r="CM1137" s="352"/>
      <c r="CN1137" s="298"/>
      <c r="CO1137" s="297"/>
      <c r="CP1137" s="284"/>
      <c r="CQ1137" s="352"/>
      <c r="CR1137" s="298"/>
      <c r="CS1137" s="297"/>
      <c r="CT1137" s="284"/>
      <c r="CU1137" s="352"/>
      <c r="CV1137" s="352"/>
      <c r="CW1137" s="298"/>
      <c r="CX1137" s="297"/>
      <c r="CY1137" s="284"/>
      <c r="CZ1137" s="352"/>
      <c r="DA1137" s="352"/>
      <c r="DB1137" s="298"/>
      <c r="DC1137" s="297"/>
      <c r="DD1137" s="284"/>
      <c r="DE1137" s="352"/>
      <c r="DF1137" s="352"/>
      <c r="DG1137" s="298"/>
      <c r="DH1137" s="297">
        <v>0</v>
      </c>
      <c r="DI1137" s="289">
        <v>0</v>
      </c>
      <c r="DJ1137" s="163">
        <v>4</v>
      </c>
      <c r="DK1137" s="163">
        <v>0</v>
      </c>
      <c r="DL1137" s="163">
        <v>0</v>
      </c>
      <c r="DM1137" s="163">
        <v>0</v>
      </c>
      <c r="DN1137" s="163">
        <v>0</v>
      </c>
      <c r="DO1137" s="163">
        <v>0</v>
      </c>
      <c r="DP1137" s="165">
        <v>9</v>
      </c>
      <c r="DQ1137" s="165"/>
      <c r="DR1137" s="165">
        <v>9</v>
      </c>
      <c r="DS1137" s="163">
        <v>38</v>
      </c>
      <c r="DT1137" s="163">
        <v>10</v>
      </c>
      <c r="DU1137" s="163">
        <v>6</v>
      </c>
      <c r="DV1137" s="163">
        <v>6</v>
      </c>
      <c r="DW1137" s="163">
        <v>2</v>
      </c>
      <c r="DX1137" s="163">
        <v>2</v>
      </c>
      <c r="DY1137" s="163">
        <v>0</v>
      </c>
      <c r="DZ1137" s="163">
        <v>0</v>
      </c>
      <c r="EA1137" s="163">
        <v>0</v>
      </c>
      <c r="EB1137" s="163">
        <v>1</v>
      </c>
      <c r="EC1137" s="163">
        <v>7</v>
      </c>
      <c r="ED1137" s="165">
        <v>7</v>
      </c>
      <c r="EE1137" s="165">
        <v>2</v>
      </c>
      <c r="EF1137" s="165">
        <v>2</v>
      </c>
      <c r="EG1137" s="165">
        <v>10</v>
      </c>
      <c r="EH1137" s="166">
        <v>1.3333333333333299</v>
      </c>
      <c r="EI1137" s="165">
        <v>106.511385642466</v>
      </c>
      <c r="EJ1137" s="164">
        <v>0.27777777777777701</v>
      </c>
      <c r="EK1137" s="164">
        <v>0.296296296296296</v>
      </c>
      <c r="EL1137" s="283">
        <v>0.517241379</v>
      </c>
      <c r="EM1137" s="283">
        <v>0.24137931000000001</v>
      </c>
      <c r="EN1137" s="283">
        <v>0.24137931000000001</v>
      </c>
      <c r="EO1137" s="283">
        <v>0.10344828</v>
      </c>
      <c r="EP1137" s="283">
        <v>0.41379310000000002</v>
      </c>
      <c r="EQ1137" s="283">
        <v>0.12837837999999999</v>
      </c>
      <c r="ER1137" s="165">
        <v>0.41441737366419901</v>
      </c>
      <c r="ES1137" s="166">
        <v>6</v>
      </c>
      <c r="ET1137" s="166">
        <v>6.94</v>
      </c>
      <c r="EU1137" s="166">
        <v>5.1666886329650801</v>
      </c>
      <c r="EV1137" s="166">
        <v>3.45388154056337</v>
      </c>
      <c r="EW1137" s="166">
        <v>3.5211984924689599</v>
      </c>
      <c r="EX1137" s="289">
        <v>-3.0224919319152801E-2</v>
      </c>
    </row>
    <row r="1138" spans="1:154" ht="13" customHeight="1">
      <c r="A1138" s="160" t="s">
        <v>19</v>
      </c>
      <c r="B1138" s="160">
        <v>11888</v>
      </c>
      <c r="C1138" s="160">
        <v>20418</v>
      </c>
      <c r="D1138" s="160">
        <v>676596</v>
      </c>
      <c r="E1138" s="160" t="s">
        <v>438</v>
      </c>
      <c r="G1138" s="175"/>
      <c r="H1138" s="162" t="s">
        <v>1699</v>
      </c>
      <c r="I1138" s="162" t="s">
        <v>533</v>
      </c>
      <c r="J1138" s="161">
        <v>28</v>
      </c>
      <c r="K1138" s="161">
        <v>1</v>
      </c>
      <c r="M1138" s="184" t="s">
        <v>46</v>
      </c>
      <c r="Z1138" s="163"/>
      <c r="AS1138" s="283"/>
      <c r="AT1138" s="283"/>
      <c r="AU1138" s="283"/>
      <c r="AV1138" s="283"/>
      <c r="AW1138" s="283"/>
      <c r="AX1138" s="283"/>
      <c r="AY1138" s="363"/>
      <c r="AZ1138" s="283"/>
      <c r="BA1138" s="283"/>
      <c r="BB1138" s="283"/>
      <c r="BC1138" s="283"/>
      <c r="BD1138" s="164"/>
      <c r="BE1138" s="164"/>
      <c r="BF1138" s="164"/>
      <c r="BG1138" s="164"/>
      <c r="BH1138" s="164"/>
      <c r="BI1138" s="164"/>
      <c r="BJ1138" s="165"/>
      <c r="BK1138" s="164"/>
      <c r="BL1138" s="165"/>
      <c r="BM1138" s="165"/>
      <c r="BN1138" s="165"/>
      <c r="BO1138" s="165"/>
      <c r="BP1138" s="165"/>
      <c r="BQ1138" s="165"/>
      <c r="BR1138" s="165"/>
      <c r="BS1138" s="289"/>
      <c r="BT1138" s="297">
        <v>25</v>
      </c>
      <c r="BU1138" s="284">
        <v>31.1</v>
      </c>
      <c r="BV1138" s="298">
        <v>4</v>
      </c>
      <c r="BW1138" s="297"/>
      <c r="BX1138" s="297"/>
      <c r="BY1138" s="297"/>
      <c r="BZ1138" s="297"/>
      <c r="CA1138" s="284"/>
      <c r="CB1138" s="298"/>
      <c r="CC1138" s="297"/>
      <c r="CD1138" s="284"/>
      <c r="CE1138" s="352"/>
      <c r="CF1138" s="298"/>
      <c r="CG1138" s="297"/>
      <c r="CH1138" s="284"/>
      <c r="CI1138" s="352"/>
      <c r="CJ1138" s="298"/>
      <c r="CK1138" s="297"/>
      <c r="CL1138" s="284"/>
      <c r="CM1138" s="352"/>
      <c r="CN1138" s="298"/>
      <c r="CO1138" s="297"/>
      <c r="CP1138" s="284"/>
      <c r="CQ1138" s="352"/>
      <c r="CR1138" s="298"/>
      <c r="CS1138" s="297"/>
      <c r="CT1138" s="284"/>
      <c r="CU1138" s="352"/>
      <c r="CV1138" s="352"/>
      <c r="CW1138" s="298"/>
      <c r="CX1138" s="297"/>
      <c r="CY1138" s="284"/>
      <c r="CZ1138" s="352"/>
      <c r="DA1138" s="352"/>
      <c r="DB1138" s="298"/>
      <c r="DC1138" s="297"/>
      <c r="DD1138" s="284"/>
      <c r="DE1138" s="352"/>
      <c r="DF1138" s="352"/>
      <c r="DG1138" s="298"/>
      <c r="DH1138" s="297">
        <v>4</v>
      </c>
      <c r="DI1138" s="289">
        <v>0</v>
      </c>
      <c r="DJ1138" s="163">
        <v>25</v>
      </c>
      <c r="DK1138" s="163">
        <v>3</v>
      </c>
      <c r="DL1138" s="163">
        <v>0</v>
      </c>
      <c r="DM1138" s="163">
        <v>1</v>
      </c>
      <c r="DN1138" s="163">
        <v>1</v>
      </c>
      <c r="DO1138" s="163">
        <v>1</v>
      </c>
      <c r="DP1138" s="165">
        <v>31.1</v>
      </c>
      <c r="DQ1138" s="165">
        <v>7.0999999046325604</v>
      </c>
      <c r="DR1138" s="165">
        <v>24</v>
      </c>
      <c r="DS1138" s="163">
        <v>138</v>
      </c>
      <c r="DT1138" s="163">
        <v>34</v>
      </c>
      <c r="DU1138" s="163">
        <v>18</v>
      </c>
      <c r="DV1138" s="163">
        <v>14</v>
      </c>
      <c r="DW1138" s="163">
        <v>3</v>
      </c>
      <c r="DX1138" s="163">
        <v>14</v>
      </c>
      <c r="DY1138" s="163">
        <v>0</v>
      </c>
      <c r="DZ1138" s="163">
        <v>1</v>
      </c>
      <c r="EA1138" s="163">
        <v>1</v>
      </c>
      <c r="EB1138" s="163">
        <v>0</v>
      </c>
      <c r="EC1138" s="163">
        <v>17</v>
      </c>
      <c r="ED1138" s="165">
        <v>4.8829793674259099</v>
      </c>
      <c r="EE1138" s="165">
        <v>4.0212771261154598</v>
      </c>
      <c r="EF1138" s="165">
        <v>0.86170224131045503</v>
      </c>
      <c r="EG1138" s="165">
        <v>9.7659587348518304</v>
      </c>
      <c r="EH1138" s="166">
        <v>1.5319150956630301</v>
      </c>
      <c r="EI1138" s="165">
        <v>118.94864983109299</v>
      </c>
      <c r="EJ1138" s="164">
        <v>0.276422764227642</v>
      </c>
      <c r="EK1138" s="164">
        <v>0.30097087378640702</v>
      </c>
      <c r="EL1138" s="283">
        <v>0.54285714200000001</v>
      </c>
      <c r="EM1138" s="283">
        <v>0.19047618999999999</v>
      </c>
      <c r="EN1138" s="283">
        <v>0.266666666</v>
      </c>
      <c r="EO1138" s="283">
        <v>3.7735850000000001E-2</v>
      </c>
      <c r="EP1138" s="283">
        <v>0.33018868000000001</v>
      </c>
      <c r="EQ1138" s="283">
        <v>7.3033710000000002E-2</v>
      </c>
      <c r="ER1138" s="165">
        <v>-6.6284993281139598E-2</v>
      </c>
      <c r="ES1138" s="166">
        <v>4.0212771261154598</v>
      </c>
      <c r="ET1138" s="166">
        <v>4.28</v>
      </c>
      <c r="EU1138" s="166">
        <v>4.7624335242807403</v>
      </c>
      <c r="EV1138" s="166">
        <v>4.8689956023844303</v>
      </c>
      <c r="EW1138" s="166">
        <v>4.9624412548608996</v>
      </c>
      <c r="EX1138" s="289">
        <v>-3.16439792513847E-2</v>
      </c>
    </row>
    <row r="1139" spans="1:154" ht="13" customHeight="1">
      <c r="A1139" s="160" t="s">
        <v>19</v>
      </c>
      <c r="B1139" s="160">
        <v>12727</v>
      </c>
      <c r="C1139" s="160">
        <v>27702</v>
      </c>
      <c r="D1139" s="160">
        <v>687396</v>
      </c>
      <c r="E1139" s="160" t="s">
        <v>567</v>
      </c>
      <c r="G1139" s="175"/>
      <c r="H1139" s="162" t="s">
        <v>3570</v>
      </c>
      <c r="I1139" s="162" t="s">
        <v>243</v>
      </c>
      <c r="J1139" s="160">
        <v>26</v>
      </c>
      <c r="K1139" s="161">
        <v>1</v>
      </c>
      <c r="Z1139" s="163"/>
      <c r="AS1139" s="283"/>
      <c r="AT1139" s="283"/>
      <c r="AU1139" s="283"/>
      <c r="AV1139" s="283"/>
      <c r="AW1139" s="283"/>
      <c r="AX1139" s="283"/>
      <c r="AY1139" s="363"/>
      <c r="AZ1139" s="283"/>
      <c r="BA1139" s="283"/>
      <c r="BB1139" s="283"/>
      <c r="BC1139" s="283"/>
      <c r="BD1139" s="164"/>
      <c r="BE1139" s="164"/>
      <c r="BF1139" s="164"/>
      <c r="BG1139" s="164"/>
      <c r="BH1139" s="164"/>
      <c r="BI1139" s="164"/>
      <c r="BJ1139" s="165"/>
      <c r="BK1139" s="164"/>
      <c r="BL1139" s="165"/>
      <c r="BM1139" s="165"/>
      <c r="BN1139" s="165"/>
      <c r="BO1139" s="165"/>
      <c r="BP1139" s="165"/>
      <c r="BQ1139" s="165"/>
      <c r="BR1139" s="165"/>
      <c r="BS1139" s="289"/>
      <c r="BT1139" s="297">
        <v>1</v>
      </c>
      <c r="BU1139" s="284">
        <v>3</v>
      </c>
      <c r="BV1139" s="298">
        <v>0</v>
      </c>
      <c r="BW1139" s="297"/>
      <c r="BX1139" s="297"/>
      <c r="BY1139" s="297"/>
      <c r="BZ1139" s="297"/>
      <c r="CA1139" s="284"/>
      <c r="CB1139" s="298"/>
      <c r="CC1139" s="297"/>
      <c r="CD1139" s="284"/>
      <c r="CE1139" s="352"/>
      <c r="CF1139" s="298"/>
      <c r="CG1139" s="297"/>
      <c r="CH1139" s="284"/>
      <c r="CI1139" s="352"/>
      <c r="CJ1139" s="298"/>
      <c r="CK1139" s="297"/>
      <c r="CL1139" s="284"/>
      <c r="CM1139" s="352"/>
      <c r="CN1139" s="298"/>
      <c r="CO1139" s="297"/>
      <c r="CP1139" s="284"/>
      <c r="CQ1139" s="352"/>
      <c r="CR1139" s="298"/>
      <c r="CS1139" s="297"/>
      <c r="CT1139" s="284"/>
      <c r="CU1139" s="352"/>
      <c r="CV1139" s="352"/>
      <c r="CW1139" s="298"/>
      <c r="CX1139" s="297"/>
      <c r="CY1139" s="284"/>
      <c r="CZ1139" s="352"/>
      <c r="DA1139" s="352"/>
      <c r="DB1139" s="298"/>
      <c r="DC1139" s="297"/>
      <c r="DD1139" s="284"/>
      <c r="DE1139" s="352"/>
      <c r="DF1139" s="352"/>
      <c r="DG1139" s="298"/>
      <c r="DH1139" s="297">
        <v>0</v>
      </c>
      <c r="DI1139" s="289">
        <v>0</v>
      </c>
      <c r="DJ1139" s="163">
        <v>1</v>
      </c>
      <c r="DK1139" s="163">
        <v>0</v>
      </c>
      <c r="DL1139" s="163">
        <v>0</v>
      </c>
      <c r="DM1139" s="163">
        <v>0</v>
      </c>
      <c r="DN1139" s="163">
        <v>0</v>
      </c>
      <c r="DO1139" s="163">
        <v>0</v>
      </c>
      <c r="DP1139" s="165">
        <v>3</v>
      </c>
      <c r="DQ1139" s="165"/>
      <c r="DR1139" s="165">
        <v>3</v>
      </c>
      <c r="DS1139" s="163">
        <v>13</v>
      </c>
      <c r="DT1139" s="163">
        <v>2</v>
      </c>
      <c r="DU1139" s="163">
        <v>1</v>
      </c>
      <c r="DV1139" s="163">
        <v>1</v>
      </c>
      <c r="DW1139" s="163">
        <v>1</v>
      </c>
      <c r="DX1139" s="163">
        <v>2</v>
      </c>
      <c r="DY1139" s="163">
        <v>0</v>
      </c>
      <c r="DZ1139" s="163">
        <v>0</v>
      </c>
      <c r="EA1139" s="163">
        <v>0</v>
      </c>
      <c r="EB1139" s="163">
        <v>0</v>
      </c>
      <c r="EC1139" s="163">
        <v>5</v>
      </c>
      <c r="ED1139" s="165">
        <v>15</v>
      </c>
      <c r="EE1139" s="165">
        <v>6</v>
      </c>
      <c r="EF1139" s="165">
        <v>3</v>
      </c>
      <c r="EG1139" s="165">
        <v>6</v>
      </c>
      <c r="EH1139" s="166">
        <v>1.3333333333333299</v>
      </c>
      <c r="EI1139" s="165">
        <v>106.511385642466</v>
      </c>
      <c r="EJ1139" s="164">
        <v>0.18181818181818099</v>
      </c>
      <c r="EK1139" s="164">
        <v>0.2</v>
      </c>
      <c r="EL1139" s="283">
        <v>0.5</v>
      </c>
      <c r="EM1139" s="283">
        <v>0</v>
      </c>
      <c r="EN1139" s="283">
        <v>0.5</v>
      </c>
      <c r="EO1139" s="283">
        <v>0.16666666999999999</v>
      </c>
      <c r="EP1139" s="283">
        <v>0.5</v>
      </c>
      <c r="EQ1139" s="283">
        <v>0.15</v>
      </c>
      <c r="ER1139" s="165">
        <v>-0.12294518174195</v>
      </c>
      <c r="ES1139" s="166">
        <v>3</v>
      </c>
      <c r="ET1139" s="166">
        <v>5.63</v>
      </c>
      <c r="EU1139" s="166">
        <v>6.1666886329650801</v>
      </c>
      <c r="EV1139" s="166">
        <v>3.3454604665438299</v>
      </c>
      <c r="EW1139" s="166">
        <v>3.10924642588148</v>
      </c>
      <c r="EX1139" s="289">
        <v>-3.4610360860824502E-2</v>
      </c>
    </row>
    <row r="1140" spans="1:154" ht="13" customHeight="1">
      <c r="A1140" s="160" t="s">
        <v>19</v>
      </c>
      <c r="C1140" s="160">
        <v>19222</v>
      </c>
      <c r="D1140" s="160">
        <v>669199</v>
      </c>
      <c r="E1140" s="160" t="s">
        <v>686</v>
      </c>
      <c r="G1140" s="175"/>
      <c r="H1140" s="162" t="s">
        <v>4012</v>
      </c>
      <c r="I1140" s="162" t="s">
        <v>4011</v>
      </c>
      <c r="J1140" s="160">
        <v>29</v>
      </c>
      <c r="K1140" s="161">
        <v>1</v>
      </c>
      <c r="Z1140" s="163"/>
      <c r="AS1140" s="283"/>
      <c r="AT1140" s="283"/>
      <c r="AU1140" s="283"/>
      <c r="AV1140" s="283"/>
      <c r="AW1140" s="283"/>
      <c r="AX1140" s="283"/>
      <c r="AY1140" s="363"/>
      <c r="AZ1140" s="283"/>
      <c r="BA1140" s="283"/>
      <c r="BB1140" s="283"/>
      <c r="BC1140" s="283"/>
      <c r="BD1140" s="164"/>
      <c r="BE1140" s="164"/>
      <c r="BF1140" s="164"/>
      <c r="BG1140" s="164"/>
      <c r="BH1140" s="164"/>
      <c r="BI1140" s="164"/>
      <c r="BJ1140" s="165"/>
      <c r="BK1140" s="164"/>
      <c r="BL1140" s="165"/>
      <c r="BM1140" s="165"/>
      <c r="BN1140" s="165"/>
      <c r="BO1140" s="165"/>
      <c r="BP1140" s="165"/>
      <c r="BQ1140" s="165"/>
      <c r="BR1140" s="165"/>
      <c r="BS1140" s="289"/>
      <c r="BT1140" s="297">
        <v>9</v>
      </c>
      <c r="BU1140" s="284">
        <v>8</v>
      </c>
      <c r="BV1140" s="298">
        <v>1</v>
      </c>
      <c r="BW1140" s="297"/>
      <c r="BX1140" s="297"/>
      <c r="BY1140" s="297"/>
      <c r="BZ1140" s="297"/>
      <c r="CA1140" s="284"/>
      <c r="CB1140" s="298"/>
      <c r="CC1140" s="297"/>
      <c r="CD1140" s="284"/>
      <c r="CE1140" s="352"/>
      <c r="CF1140" s="298"/>
      <c r="CG1140" s="297"/>
      <c r="CH1140" s="284"/>
      <c r="CI1140" s="352"/>
      <c r="CJ1140" s="298"/>
      <c r="CK1140" s="297"/>
      <c r="CL1140" s="284"/>
      <c r="CM1140" s="352"/>
      <c r="CN1140" s="298"/>
      <c r="CO1140" s="297"/>
      <c r="CP1140" s="284"/>
      <c r="CQ1140" s="352"/>
      <c r="CR1140" s="298"/>
      <c r="CS1140" s="297"/>
      <c r="CT1140" s="284"/>
      <c r="CU1140" s="352"/>
      <c r="CV1140" s="352"/>
      <c r="CW1140" s="298"/>
      <c r="CX1140" s="297"/>
      <c r="CY1140" s="284"/>
      <c r="CZ1140" s="352"/>
      <c r="DA1140" s="352"/>
      <c r="DB1140" s="298"/>
      <c r="DC1140" s="297"/>
      <c r="DD1140" s="284"/>
      <c r="DE1140" s="352"/>
      <c r="DF1140" s="352"/>
      <c r="DG1140" s="298"/>
      <c r="DH1140" s="183">
        <v>1</v>
      </c>
      <c r="DI1140" s="289">
        <v>0</v>
      </c>
      <c r="DJ1140" s="163">
        <v>10</v>
      </c>
      <c r="DK1140" s="163">
        <v>0</v>
      </c>
      <c r="DL1140" s="163">
        <v>0</v>
      </c>
      <c r="DM1140" s="163">
        <v>0</v>
      </c>
      <c r="DN1140" s="163">
        <v>1</v>
      </c>
      <c r="DO1140" s="163">
        <v>0</v>
      </c>
      <c r="DP1140" s="165">
        <v>9.1</v>
      </c>
      <c r="DQ1140" s="165"/>
      <c r="DR1140" s="165">
        <v>9.1000003814697195</v>
      </c>
      <c r="DS1140" s="163">
        <v>40</v>
      </c>
      <c r="DT1140" s="163">
        <v>10</v>
      </c>
      <c r="DU1140" s="163">
        <v>5</v>
      </c>
      <c r="DV1140" s="163">
        <v>4</v>
      </c>
      <c r="DW1140" s="163">
        <v>2</v>
      </c>
      <c r="DX1140" s="163">
        <v>4</v>
      </c>
      <c r="DY1140" s="163">
        <v>0</v>
      </c>
      <c r="DZ1140" s="163">
        <v>0</v>
      </c>
      <c r="EA1140" s="163">
        <v>0</v>
      </c>
      <c r="EB1140" s="163">
        <v>0</v>
      </c>
      <c r="EC1140" s="163">
        <v>11</v>
      </c>
      <c r="ED1140" s="165">
        <v>10.607146469915399</v>
      </c>
      <c r="EE1140" s="165">
        <v>3.8571441708783301</v>
      </c>
      <c r="EF1140" s="165">
        <v>1.9285720854391599</v>
      </c>
      <c r="EG1140" s="165">
        <v>9.6428604271958296</v>
      </c>
      <c r="EH1140" s="166">
        <v>1.5000005108971199</v>
      </c>
      <c r="EI1140" s="165">
        <v>116.47057726782199</v>
      </c>
      <c r="EJ1140" s="164">
        <v>0.27777777777777701</v>
      </c>
      <c r="EK1140" s="164">
        <v>0.34782608695652101</v>
      </c>
      <c r="EL1140" s="283">
        <v>0.36</v>
      </c>
      <c r="EM1140" s="283">
        <v>0.24</v>
      </c>
      <c r="EN1140" s="283">
        <v>0.4</v>
      </c>
      <c r="EO1140" s="283">
        <v>0.16</v>
      </c>
      <c r="EP1140" s="283">
        <v>0.48</v>
      </c>
      <c r="EQ1140" s="283">
        <v>0.11180124</v>
      </c>
      <c r="ER1140" s="165">
        <v>1.00470120103232E-2</v>
      </c>
      <c r="ES1140" s="166">
        <v>3.8571441708783301</v>
      </c>
      <c r="ET1140" s="166">
        <v>5.96</v>
      </c>
      <c r="EU1140" s="166">
        <v>4.8809749311332302</v>
      </c>
      <c r="EV1140" s="166">
        <v>3.7153729272516398</v>
      </c>
      <c r="EW1140" s="166">
        <v>3.4794161998748701</v>
      </c>
      <c r="EX1140" s="289">
        <v>-3.4794885665178299E-2</v>
      </c>
    </row>
    <row r="1141" spans="1:154" ht="13" customHeight="1">
      <c r="A1141" s="160" t="s">
        <v>19</v>
      </c>
      <c r="C1141" s="160">
        <v>17304</v>
      </c>
      <c r="D1141" s="160">
        <v>642629</v>
      </c>
      <c r="E1141" s="160" t="s">
        <v>686</v>
      </c>
      <c r="G1141" s="175"/>
      <c r="H1141" s="162" t="s">
        <v>534</v>
      </c>
      <c r="I1141" s="162" t="s">
        <v>1200</v>
      </c>
      <c r="J1141" s="160">
        <v>29</v>
      </c>
      <c r="K1141" s="161">
        <v>1</v>
      </c>
      <c r="Z1141" s="163"/>
      <c r="AS1141" s="283"/>
      <c r="AT1141" s="283"/>
      <c r="AU1141" s="283"/>
      <c r="AV1141" s="283"/>
      <c r="AW1141" s="283"/>
      <c r="AX1141" s="283"/>
      <c r="AY1141" s="363"/>
      <c r="AZ1141" s="283"/>
      <c r="BA1141" s="283"/>
      <c r="BB1141" s="283"/>
      <c r="BC1141" s="283"/>
      <c r="BD1141" s="164"/>
      <c r="BE1141" s="164"/>
      <c r="BF1141" s="164"/>
      <c r="BG1141" s="164"/>
      <c r="BH1141" s="164"/>
      <c r="BI1141" s="164"/>
      <c r="BJ1141" s="165"/>
      <c r="BK1141" s="164"/>
      <c r="BL1141" s="165"/>
      <c r="BM1141" s="165"/>
      <c r="BN1141" s="165"/>
      <c r="BO1141" s="165"/>
      <c r="BP1141" s="165"/>
      <c r="BQ1141" s="165"/>
      <c r="BR1141" s="165"/>
      <c r="BS1141" s="289"/>
      <c r="BT1141" s="297">
        <v>15</v>
      </c>
      <c r="BU1141" s="284">
        <v>20.2</v>
      </c>
      <c r="BV1141" s="298">
        <v>0</v>
      </c>
      <c r="BW1141" s="297"/>
      <c r="BX1141" s="297"/>
      <c r="BY1141" s="297"/>
      <c r="BZ1141" s="297"/>
      <c r="CA1141" s="284"/>
      <c r="CB1141" s="298"/>
      <c r="CC1141" s="297"/>
      <c r="CD1141" s="284"/>
      <c r="CE1141" s="352"/>
      <c r="CF1141" s="298"/>
      <c r="CG1141" s="297"/>
      <c r="CH1141" s="284"/>
      <c r="CI1141" s="352"/>
      <c r="CJ1141" s="298"/>
      <c r="CK1141" s="297"/>
      <c r="CL1141" s="284"/>
      <c r="CM1141" s="352"/>
      <c r="CN1141" s="298"/>
      <c r="CO1141" s="297"/>
      <c r="CP1141" s="284"/>
      <c r="CQ1141" s="352"/>
      <c r="CR1141" s="298"/>
      <c r="CS1141" s="297"/>
      <c r="CT1141" s="284"/>
      <c r="CU1141" s="352"/>
      <c r="CV1141" s="352"/>
      <c r="CW1141" s="298"/>
      <c r="CX1141" s="297"/>
      <c r="CY1141" s="284"/>
      <c r="CZ1141" s="352"/>
      <c r="DA1141" s="352"/>
      <c r="DB1141" s="298"/>
      <c r="DC1141" s="297"/>
      <c r="DD1141" s="284"/>
      <c r="DE1141" s="352"/>
      <c r="DF1141" s="352"/>
      <c r="DG1141" s="298"/>
      <c r="DH1141" s="183">
        <v>0</v>
      </c>
      <c r="DI1141" s="289">
        <v>0</v>
      </c>
      <c r="DJ1141" s="163">
        <v>15</v>
      </c>
      <c r="DK1141" s="163">
        <v>0</v>
      </c>
      <c r="DL1141" s="163">
        <v>0</v>
      </c>
      <c r="DM1141" s="163">
        <v>0</v>
      </c>
      <c r="DN1141" s="163">
        <v>1</v>
      </c>
      <c r="DO1141" s="163">
        <v>0</v>
      </c>
      <c r="DP1141" s="165">
        <v>20.2</v>
      </c>
      <c r="DQ1141" s="165"/>
      <c r="DR1141" s="165">
        <v>20.2000007629394</v>
      </c>
      <c r="DS1141" s="163">
        <v>92</v>
      </c>
      <c r="DT1141" s="163">
        <v>21</v>
      </c>
      <c r="DU1141" s="163">
        <v>17</v>
      </c>
      <c r="DV1141" s="163">
        <v>16</v>
      </c>
      <c r="DW1141" s="163">
        <v>3</v>
      </c>
      <c r="DX1141" s="163">
        <v>8</v>
      </c>
      <c r="DY1141" s="163">
        <v>0</v>
      </c>
      <c r="DZ1141" s="163">
        <v>3</v>
      </c>
      <c r="EA1141" s="163">
        <v>2</v>
      </c>
      <c r="EB1141" s="163">
        <v>0</v>
      </c>
      <c r="EC1141" s="163">
        <v>21</v>
      </c>
      <c r="ED1141" s="165">
        <v>9.1451624156782607</v>
      </c>
      <c r="EE1141" s="165">
        <v>3.4838713964488601</v>
      </c>
      <c r="EF1141" s="165">
        <v>1.3064517736683201</v>
      </c>
      <c r="EG1141" s="165">
        <v>9.1451624156782607</v>
      </c>
      <c r="EH1141" s="166">
        <v>1.4032259791252299</v>
      </c>
      <c r="EI1141" s="165">
        <v>108.956322773632</v>
      </c>
      <c r="EJ1141" s="164">
        <v>0.25925925925925902</v>
      </c>
      <c r="EK1141" s="164">
        <v>0.31578947368421001</v>
      </c>
      <c r="EL1141" s="283">
        <v>0.4</v>
      </c>
      <c r="EM1141" s="283">
        <v>0.2</v>
      </c>
      <c r="EN1141" s="283">
        <v>0.4</v>
      </c>
      <c r="EO1141" s="283">
        <v>6.6666669999999997E-2</v>
      </c>
      <c r="EP1141" s="283">
        <v>0.45</v>
      </c>
      <c r="EQ1141" s="283">
        <v>0.11590296</v>
      </c>
      <c r="ER1141" s="165">
        <v>-0.67339858869484404</v>
      </c>
      <c r="ES1141" s="166">
        <v>6.9677427928977202</v>
      </c>
      <c r="ET1141" s="166">
        <v>4.93</v>
      </c>
      <c r="EU1141" s="166">
        <v>4.6183017148187799</v>
      </c>
      <c r="EV1141" s="166">
        <v>4.48719802155148</v>
      </c>
      <c r="EW1141" s="166">
        <v>3.8323156481390299</v>
      </c>
      <c r="EX1141" s="289">
        <v>-3.6980394273996298E-2</v>
      </c>
    </row>
    <row r="1142" spans="1:154" ht="13" customHeight="1">
      <c r="A1142" s="160" t="s">
        <v>19</v>
      </c>
      <c r="C1142" s="160">
        <v>23301</v>
      </c>
      <c r="D1142" s="160">
        <v>676083</v>
      </c>
      <c r="E1142" s="160" t="s">
        <v>3331</v>
      </c>
      <c r="G1142" s="175"/>
      <c r="H1142" s="162" t="s">
        <v>2512</v>
      </c>
      <c r="I1142" s="162" t="s">
        <v>2513</v>
      </c>
      <c r="J1142" s="161">
        <v>28</v>
      </c>
      <c r="K1142" s="161">
        <v>1</v>
      </c>
      <c r="M1142" s="184" t="s">
        <v>837</v>
      </c>
      <c r="Z1142" s="163"/>
      <c r="AS1142" s="283"/>
      <c r="AT1142" s="283"/>
      <c r="AU1142" s="283"/>
      <c r="AV1142" s="283"/>
      <c r="AW1142" s="283"/>
      <c r="AX1142" s="283"/>
      <c r="AY1142" s="363"/>
      <c r="AZ1142" s="283"/>
      <c r="BA1142" s="283"/>
      <c r="BB1142" s="283"/>
      <c r="BC1142" s="283"/>
      <c r="BD1142" s="164"/>
      <c r="BE1142" s="164"/>
      <c r="BF1142" s="164"/>
      <c r="BG1142" s="164"/>
      <c r="BH1142" s="164"/>
      <c r="BI1142" s="164"/>
      <c r="BJ1142" s="165"/>
      <c r="BK1142" s="164"/>
      <c r="BL1142" s="165"/>
      <c r="BM1142" s="165"/>
      <c r="BN1142" s="165"/>
      <c r="BO1142" s="165"/>
      <c r="BP1142" s="165"/>
      <c r="BQ1142" s="165"/>
      <c r="BR1142" s="165"/>
      <c r="BS1142" s="289"/>
      <c r="BT1142" s="297">
        <v>6</v>
      </c>
      <c r="BU1142" s="284">
        <v>8</v>
      </c>
      <c r="BV1142" s="298">
        <v>0</v>
      </c>
      <c r="BW1142" s="297"/>
      <c r="BX1142" s="297"/>
      <c r="BY1142" s="297"/>
      <c r="BZ1142" s="297"/>
      <c r="CA1142" s="284"/>
      <c r="CB1142" s="298"/>
      <c r="CC1142" s="297"/>
      <c r="CD1142" s="284"/>
      <c r="CE1142" s="352"/>
      <c r="CF1142" s="298"/>
      <c r="CG1142" s="297"/>
      <c r="CH1142" s="284"/>
      <c r="CI1142" s="352"/>
      <c r="CJ1142" s="298"/>
      <c r="CK1142" s="297"/>
      <c r="CL1142" s="284"/>
      <c r="CM1142" s="352"/>
      <c r="CN1142" s="298"/>
      <c r="CO1142" s="297"/>
      <c r="CP1142" s="284"/>
      <c r="CQ1142" s="352"/>
      <c r="CR1142" s="298"/>
      <c r="CS1142" s="297"/>
      <c r="CT1142" s="284"/>
      <c r="CU1142" s="352"/>
      <c r="CV1142" s="352"/>
      <c r="CW1142" s="298"/>
      <c r="CX1142" s="297"/>
      <c r="CY1142" s="284"/>
      <c r="CZ1142" s="352"/>
      <c r="DA1142" s="352"/>
      <c r="DB1142" s="298"/>
      <c r="DC1142" s="297"/>
      <c r="DD1142" s="284"/>
      <c r="DE1142" s="352"/>
      <c r="DF1142" s="352"/>
      <c r="DG1142" s="298"/>
      <c r="DH1142" s="297">
        <v>0</v>
      </c>
      <c r="DI1142" s="289">
        <v>0</v>
      </c>
      <c r="DJ1142" s="163">
        <v>6</v>
      </c>
      <c r="DK1142" s="163">
        <v>0</v>
      </c>
      <c r="DL1142" s="163">
        <v>0</v>
      </c>
      <c r="DM1142" s="163">
        <v>0</v>
      </c>
      <c r="DN1142" s="163">
        <v>0</v>
      </c>
      <c r="DO1142" s="163">
        <v>0</v>
      </c>
      <c r="DP1142" s="165">
        <v>8</v>
      </c>
      <c r="DQ1142" s="165"/>
      <c r="DR1142" s="165">
        <v>8</v>
      </c>
      <c r="DS1142" s="163">
        <v>48</v>
      </c>
      <c r="DT1142" s="163">
        <v>22</v>
      </c>
      <c r="DU1142" s="163">
        <v>13</v>
      </c>
      <c r="DV1142" s="163">
        <v>13</v>
      </c>
      <c r="DW1142" s="163">
        <v>3</v>
      </c>
      <c r="DX1142" s="163">
        <v>4</v>
      </c>
      <c r="DY1142" s="163">
        <v>0</v>
      </c>
      <c r="DZ1142" s="163">
        <v>0</v>
      </c>
      <c r="EA1142" s="163">
        <v>1</v>
      </c>
      <c r="EB1142" s="163">
        <v>0</v>
      </c>
      <c r="EC1142" s="163">
        <v>8</v>
      </c>
      <c r="ED1142" s="165">
        <v>9</v>
      </c>
      <c r="EE1142" s="165">
        <v>4.5</v>
      </c>
      <c r="EF1142" s="165">
        <v>3.375</v>
      </c>
      <c r="EG1142" s="165">
        <v>24.75</v>
      </c>
      <c r="EH1142" s="166">
        <v>3.25</v>
      </c>
      <c r="EI1142" s="165">
        <v>174.70580639726899</v>
      </c>
      <c r="EJ1142" s="164">
        <v>0.5</v>
      </c>
      <c r="EK1142" s="164">
        <v>0.57575757575757502</v>
      </c>
      <c r="EL1142" s="283">
        <v>0.342857142</v>
      </c>
      <c r="EM1142" s="283">
        <v>0.31428571399999999</v>
      </c>
      <c r="EN1142" s="283">
        <v>0.342857142</v>
      </c>
      <c r="EO1142" s="283">
        <v>0.11111111</v>
      </c>
      <c r="EP1142" s="283">
        <v>0.5</v>
      </c>
      <c r="EQ1142" s="283">
        <v>7.4285710000000005E-2</v>
      </c>
      <c r="ER1142" s="165">
        <v>-0.28536517484685298</v>
      </c>
      <c r="ES1142" s="166">
        <v>14.625</v>
      </c>
      <c r="ET1142" s="166">
        <v>8.26</v>
      </c>
      <c r="EU1142" s="166">
        <v>7.5416886329650801</v>
      </c>
      <c r="EV1142" s="166">
        <v>4.9348463833332001</v>
      </c>
      <c r="EW1142" s="166">
        <v>4.5427839126828697</v>
      </c>
      <c r="EX1142" s="289">
        <v>-3.88256832957267E-2</v>
      </c>
    </row>
    <row r="1143" spans="1:154" ht="13" customHeight="1">
      <c r="A1143" s="160" t="s">
        <v>19</v>
      </c>
      <c r="C1143" s="160">
        <v>26907</v>
      </c>
      <c r="D1143" s="160">
        <v>683568</v>
      </c>
      <c r="E1143" s="160" t="s">
        <v>164</v>
      </c>
      <c r="G1143" s="175"/>
      <c r="H1143" s="162" t="s">
        <v>4105</v>
      </c>
      <c r="I1143" s="162" t="s">
        <v>655</v>
      </c>
      <c r="J1143" s="160">
        <v>22</v>
      </c>
      <c r="K1143" s="161">
        <v>1</v>
      </c>
      <c r="Z1143" s="163"/>
      <c r="AS1143" s="283"/>
      <c r="AT1143" s="283"/>
      <c r="AU1143" s="283"/>
      <c r="AV1143" s="283"/>
      <c r="AW1143" s="283"/>
      <c r="AX1143" s="283"/>
      <c r="AY1143" s="363"/>
      <c r="AZ1143" s="283"/>
      <c r="BA1143" s="283"/>
      <c r="BB1143" s="283"/>
      <c r="BC1143" s="283"/>
      <c r="BD1143" s="164"/>
      <c r="BE1143" s="164"/>
      <c r="BF1143" s="164"/>
      <c r="BG1143" s="164"/>
      <c r="BH1143" s="164"/>
      <c r="BI1143" s="164"/>
      <c r="BJ1143" s="165"/>
      <c r="BK1143" s="164"/>
      <c r="BL1143" s="165"/>
      <c r="BM1143" s="165"/>
      <c r="BN1143" s="165"/>
      <c r="BO1143" s="165"/>
      <c r="BP1143" s="165"/>
      <c r="BQ1143" s="165"/>
      <c r="BR1143" s="165"/>
      <c r="BS1143" s="289"/>
      <c r="BT1143" s="297">
        <v>6</v>
      </c>
      <c r="BU1143" s="284">
        <v>6</v>
      </c>
      <c r="BV1143" s="298">
        <v>0</v>
      </c>
      <c r="BW1143" s="297"/>
      <c r="BX1143" s="297"/>
      <c r="BY1143" s="297"/>
      <c r="BZ1143" s="297"/>
      <c r="CA1143" s="284"/>
      <c r="CB1143" s="298"/>
      <c r="CC1143" s="297"/>
      <c r="CD1143" s="284"/>
      <c r="CE1143" s="352"/>
      <c r="CF1143" s="298"/>
      <c r="CG1143" s="297"/>
      <c r="CH1143" s="284"/>
      <c r="CI1143" s="352"/>
      <c r="CJ1143" s="298"/>
      <c r="CK1143" s="297"/>
      <c r="CL1143" s="284"/>
      <c r="CM1143" s="352"/>
      <c r="CN1143" s="298"/>
      <c r="CO1143" s="297"/>
      <c r="CP1143" s="284"/>
      <c r="CQ1143" s="352"/>
      <c r="CR1143" s="298"/>
      <c r="CS1143" s="297"/>
      <c r="CT1143" s="284"/>
      <c r="CU1143" s="352"/>
      <c r="CV1143" s="352"/>
      <c r="CW1143" s="298"/>
      <c r="CX1143" s="297"/>
      <c r="CY1143" s="284"/>
      <c r="CZ1143" s="352"/>
      <c r="DA1143" s="352"/>
      <c r="DB1143" s="298"/>
      <c r="DC1143" s="297"/>
      <c r="DD1143" s="284"/>
      <c r="DE1143" s="352"/>
      <c r="DF1143" s="352"/>
      <c r="DG1143" s="298"/>
      <c r="DH1143" s="183">
        <v>0</v>
      </c>
      <c r="DI1143" s="289">
        <v>0</v>
      </c>
      <c r="DJ1143" s="163">
        <v>6</v>
      </c>
      <c r="DK1143" s="163">
        <v>0</v>
      </c>
      <c r="DL1143" s="163">
        <v>0</v>
      </c>
      <c r="DM1143" s="163">
        <v>0</v>
      </c>
      <c r="DN1143" s="163">
        <v>1</v>
      </c>
      <c r="DO1143" s="163">
        <v>0</v>
      </c>
      <c r="DP1143" s="165">
        <v>6</v>
      </c>
      <c r="DQ1143" s="165"/>
      <c r="DR1143" s="165">
        <v>6</v>
      </c>
      <c r="DS1143" s="163">
        <v>30</v>
      </c>
      <c r="DT1143" s="163">
        <v>3</v>
      </c>
      <c r="DU1143" s="163">
        <v>3</v>
      </c>
      <c r="DV1143" s="163">
        <v>1</v>
      </c>
      <c r="DW1143" s="163">
        <v>0</v>
      </c>
      <c r="DX1143" s="163">
        <v>8</v>
      </c>
      <c r="DY1143" s="163">
        <v>0</v>
      </c>
      <c r="DZ1143" s="163">
        <v>0</v>
      </c>
      <c r="EA1143" s="163">
        <v>0</v>
      </c>
      <c r="EB1143" s="163">
        <v>0</v>
      </c>
      <c r="EC1143" s="163">
        <v>6</v>
      </c>
      <c r="ED1143" s="165">
        <v>9.0000014305117002</v>
      </c>
      <c r="EE1143" s="165">
        <v>12.000001907348899</v>
      </c>
      <c r="EF1143" s="165">
        <v>0</v>
      </c>
      <c r="EG1143" s="165">
        <v>4.5000007152558501</v>
      </c>
      <c r="EH1143" s="166">
        <v>1.8333336247338601</v>
      </c>
      <c r="EI1143" s="165">
        <v>146.45317853649701</v>
      </c>
      <c r="EJ1143" s="164">
        <v>0.13636363636363599</v>
      </c>
      <c r="EK1143" s="164">
        <v>0.1875</v>
      </c>
      <c r="EL1143" s="283">
        <v>0.5</v>
      </c>
      <c r="EM1143" s="283">
        <v>6.25E-2</v>
      </c>
      <c r="EN1143" s="283">
        <v>0.4375</v>
      </c>
      <c r="EO1143" s="283">
        <v>6.25E-2</v>
      </c>
      <c r="EP1143" s="283">
        <v>0.3125</v>
      </c>
      <c r="EQ1143" s="283">
        <v>8.0291970000000004E-2</v>
      </c>
      <c r="ER1143" s="165">
        <v>-0.46114708402233201</v>
      </c>
      <c r="ES1143" s="166">
        <v>1.50000023841861</v>
      </c>
      <c r="ET1143" s="166">
        <v>4.1399999999999997</v>
      </c>
      <c r="EU1143" s="166">
        <v>5.1666889508565701</v>
      </c>
      <c r="EV1143" s="166">
        <v>6.9308119259871299</v>
      </c>
      <c r="EW1143" s="166">
        <v>7.1778994495775201</v>
      </c>
      <c r="EX1143" s="289">
        <v>-4.0287084877490997E-2</v>
      </c>
    </row>
    <row r="1144" spans="1:154" ht="13" customHeight="1">
      <c r="A1144" s="160" t="s">
        <v>19</v>
      </c>
      <c r="B1144" s="160">
        <v>12247</v>
      </c>
      <c r="C1144" s="160">
        <v>23779</v>
      </c>
      <c r="D1144" s="160">
        <v>677865</v>
      </c>
      <c r="E1144" s="160" t="s">
        <v>438</v>
      </c>
      <c r="G1144" s="175"/>
      <c r="H1144" s="162" t="s">
        <v>2520</v>
      </c>
      <c r="I1144" s="162" t="s">
        <v>564</v>
      </c>
      <c r="J1144" s="161">
        <v>27</v>
      </c>
      <c r="K1144" s="161">
        <v>1</v>
      </c>
      <c r="M1144" s="184" t="s">
        <v>46</v>
      </c>
      <c r="Z1144" s="163"/>
      <c r="AS1144" s="283"/>
      <c r="AT1144" s="283"/>
      <c r="AU1144" s="283"/>
      <c r="AV1144" s="283"/>
      <c r="AW1144" s="283"/>
      <c r="AX1144" s="283"/>
      <c r="AY1144" s="363"/>
      <c r="AZ1144" s="283"/>
      <c r="BA1144" s="283"/>
      <c r="BB1144" s="283"/>
      <c r="BC1144" s="283"/>
      <c r="BD1144" s="164"/>
      <c r="BE1144" s="164"/>
      <c r="BF1144" s="164"/>
      <c r="BG1144" s="164"/>
      <c r="BH1144" s="164"/>
      <c r="BI1144" s="164"/>
      <c r="BJ1144" s="165"/>
      <c r="BK1144" s="164"/>
      <c r="BL1144" s="165"/>
      <c r="BM1144" s="165"/>
      <c r="BN1144" s="165"/>
      <c r="BO1144" s="165"/>
      <c r="BP1144" s="165"/>
      <c r="BQ1144" s="165"/>
      <c r="BR1144" s="165"/>
      <c r="BS1144" s="289"/>
      <c r="BT1144" s="297">
        <v>7</v>
      </c>
      <c r="BU1144" s="284">
        <v>5.2</v>
      </c>
      <c r="BV1144" s="298">
        <v>0</v>
      </c>
      <c r="BW1144" s="297"/>
      <c r="BX1144" s="297"/>
      <c r="BY1144" s="297"/>
      <c r="BZ1144" s="297"/>
      <c r="CA1144" s="284"/>
      <c r="CB1144" s="298"/>
      <c r="CC1144" s="297"/>
      <c r="CD1144" s="284"/>
      <c r="CE1144" s="352"/>
      <c r="CF1144" s="298"/>
      <c r="CG1144" s="297"/>
      <c r="CH1144" s="284"/>
      <c r="CI1144" s="352"/>
      <c r="CJ1144" s="298"/>
      <c r="CK1144" s="297"/>
      <c r="CL1144" s="284"/>
      <c r="CM1144" s="352"/>
      <c r="CN1144" s="298"/>
      <c r="CO1144" s="297"/>
      <c r="CP1144" s="284"/>
      <c r="CQ1144" s="352"/>
      <c r="CR1144" s="298"/>
      <c r="CS1144" s="297"/>
      <c r="CT1144" s="284"/>
      <c r="CU1144" s="352"/>
      <c r="CV1144" s="352"/>
      <c r="CW1144" s="298"/>
      <c r="CX1144" s="297"/>
      <c r="CY1144" s="284"/>
      <c r="CZ1144" s="352"/>
      <c r="DA1144" s="352"/>
      <c r="DB1144" s="298"/>
      <c r="DC1144" s="297"/>
      <c r="DD1144" s="284"/>
      <c r="DE1144" s="352"/>
      <c r="DF1144" s="352"/>
      <c r="DG1144" s="298"/>
      <c r="DH1144" s="297">
        <v>0</v>
      </c>
      <c r="DI1144" s="289">
        <v>0</v>
      </c>
      <c r="DJ1144" s="163">
        <v>7</v>
      </c>
      <c r="DK1144" s="163">
        <v>0</v>
      </c>
      <c r="DL1144" s="163">
        <v>0</v>
      </c>
      <c r="DM1144" s="163">
        <v>0</v>
      </c>
      <c r="DN1144" s="163">
        <v>0</v>
      </c>
      <c r="DO1144" s="163">
        <v>0</v>
      </c>
      <c r="DP1144" s="165">
        <v>5.2</v>
      </c>
      <c r="DQ1144" s="165"/>
      <c r="DR1144" s="165">
        <v>5.1999998092651296</v>
      </c>
      <c r="DS1144" s="163">
        <v>27</v>
      </c>
      <c r="DT1144" s="163">
        <v>9</v>
      </c>
      <c r="DU1144" s="163">
        <v>6</v>
      </c>
      <c r="DV1144" s="163">
        <v>6</v>
      </c>
      <c r="DW1144" s="163">
        <v>1</v>
      </c>
      <c r="DX1144" s="163">
        <v>1</v>
      </c>
      <c r="DY1144" s="163">
        <v>1</v>
      </c>
      <c r="DZ1144" s="163">
        <v>1</v>
      </c>
      <c r="EA1144" s="163">
        <v>1</v>
      </c>
      <c r="EB1144" s="163">
        <v>0</v>
      </c>
      <c r="EC1144" s="163">
        <v>5</v>
      </c>
      <c r="ED1144" s="165">
        <v>7.9411786980288701</v>
      </c>
      <c r="EE1144" s="165">
        <v>1.58823573960577</v>
      </c>
      <c r="EF1144" s="165">
        <v>1.58823573960577</v>
      </c>
      <c r="EG1144" s="165">
        <v>14.2941216564519</v>
      </c>
      <c r="EH1144" s="166">
        <v>1.76470637733974</v>
      </c>
      <c r="EI1144" s="165">
        <v>137.024200314464</v>
      </c>
      <c r="EJ1144" s="164">
        <v>0.36</v>
      </c>
      <c r="EK1144" s="164">
        <v>0.42105263157894701</v>
      </c>
      <c r="EL1144" s="283">
        <v>0.6</v>
      </c>
      <c r="EM1144" s="283">
        <v>0.15</v>
      </c>
      <c r="EN1144" s="283">
        <v>0.25</v>
      </c>
      <c r="EO1144" s="283">
        <v>0.05</v>
      </c>
      <c r="EP1144" s="283">
        <v>0.6</v>
      </c>
      <c r="EQ1144" s="283">
        <v>0.15151514999999999</v>
      </c>
      <c r="ER1144" s="165">
        <v>0.26899999632476002</v>
      </c>
      <c r="ES1144" s="166">
        <v>9.5294144376346406</v>
      </c>
      <c r="ET1144" s="166">
        <v>3.36</v>
      </c>
      <c r="EU1144" s="166">
        <v>4.7549243725708603</v>
      </c>
      <c r="EV1144" s="166">
        <v>3.7950168976582499</v>
      </c>
      <c r="EW1144" s="166">
        <v>3.16684769680346</v>
      </c>
      <c r="EX1144" s="289">
        <v>-4.0647037327289498E-2</v>
      </c>
    </row>
    <row r="1145" spans="1:154" ht="13" customHeight="1">
      <c r="A1145" s="160" t="s">
        <v>19</v>
      </c>
      <c r="B1145" s="160">
        <v>12801</v>
      </c>
      <c r="C1145" s="160">
        <v>25589</v>
      </c>
      <c r="D1145" s="160">
        <v>671111</v>
      </c>
      <c r="E1145" s="160" t="s">
        <v>164</v>
      </c>
      <c r="G1145" s="175"/>
      <c r="H1145" s="162" t="s">
        <v>125</v>
      </c>
      <c r="I1145" s="162" t="s">
        <v>3147</v>
      </c>
      <c r="J1145" s="160">
        <v>26</v>
      </c>
      <c r="K1145" s="161">
        <v>1</v>
      </c>
      <c r="Z1145" s="163"/>
      <c r="AS1145" s="283"/>
      <c r="AT1145" s="283"/>
      <c r="AU1145" s="283"/>
      <c r="AV1145" s="283"/>
      <c r="AW1145" s="283"/>
      <c r="AX1145" s="283"/>
      <c r="AY1145" s="363"/>
      <c r="AZ1145" s="283"/>
      <c r="BA1145" s="283"/>
      <c r="BB1145" s="283"/>
      <c r="BC1145" s="283"/>
      <c r="BD1145" s="164"/>
      <c r="BE1145" s="164"/>
      <c r="BF1145" s="164"/>
      <c r="BG1145" s="164"/>
      <c r="BH1145" s="164"/>
      <c r="BI1145" s="164"/>
      <c r="BJ1145" s="165"/>
      <c r="BK1145" s="164"/>
      <c r="BL1145" s="165"/>
      <c r="BM1145" s="165"/>
      <c r="BN1145" s="165"/>
      <c r="BO1145" s="165"/>
      <c r="BP1145" s="165"/>
      <c r="BQ1145" s="165"/>
      <c r="BR1145" s="165"/>
      <c r="BS1145" s="289"/>
      <c r="BT1145" s="297">
        <v>9</v>
      </c>
      <c r="BU1145" s="284">
        <v>15</v>
      </c>
      <c r="BV1145" s="298">
        <v>0</v>
      </c>
      <c r="BW1145" s="297"/>
      <c r="BX1145" s="297"/>
      <c r="BY1145" s="297"/>
      <c r="BZ1145" s="297"/>
      <c r="CA1145" s="284"/>
      <c r="CB1145" s="298"/>
      <c r="CC1145" s="297"/>
      <c r="CD1145" s="284"/>
      <c r="CE1145" s="352"/>
      <c r="CF1145" s="298"/>
      <c r="CG1145" s="297"/>
      <c r="CH1145" s="284"/>
      <c r="CI1145" s="352"/>
      <c r="CJ1145" s="298"/>
      <c r="CK1145" s="297"/>
      <c r="CL1145" s="284"/>
      <c r="CM1145" s="352"/>
      <c r="CN1145" s="298"/>
      <c r="CO1145" s="297"/>
      <c r="CP1145" s="284"/>
      <c r="CQ1145" s="352"/>
      <c r="CR1145" s="298"/>
      <c r="CS1145" s="297"/>
      <c r="CT1145" s="284"/>
      <c r="CU1145" s="352"/>
      <c r="CV1145" s="352"/>
      <c r="CW1145" s="298"/>
      <c r="CX1145" s="297"/>
      <c r="CY1145" s="284"/>
      <c r="CZ1145" s="352"/>
      <c r="DA1145" s="352"/>
      <c r="DB1145" s="298"/>
      <c r="DC1145" s="297"/>
      <c r="DD1145" s="284"/>
      <c r="DE1145" s="352"/>
      <c r="DF1145" s="352"/>
      <c r="DG1145" s="298"/>
      <c r="DH1145" s="297">
        <v>0</v>
      </c>
      <c r="DI1145" s="289">
        <v>0</v>
      </c>
      <c r="DJ1145" s="163">
        <v>9</v>
      </c>
      <c r="DK1145" s="163">
        <v>0</v>
      </c>
      <c r="DL1145" s="163">
        <v>0</v>
      </c>
      <c r="DM1145" s="163">
        <v>0</v>
      </c>
      <c r="DN1145" s="163">
        <v>0</v>
      </c>
      <c r="DO1145" s="163">
        <v>0</v>
      </c>
      <c r="DP1145" s="165">
        <v>15</v>
      </c>
      <c r="DQ1145" s="165"/>
      <c r="DR1145" s="165">
        <v>15</v>
      </c>
      <c r="DS1145" s="163">
        <v>72</v>
      </c>
      <c r="DT1145" s="163">
        <v>21</v>
      </c>
      <c r="DU1145" s="163">
        <v>9</v>
      </c>
      <c r="DV1145" s="163">
        <v>8</v>
      </c>
      <c r="DW1145" s="163">
        <v>2</v>
      </c>
      <c r="DX1145" s="163">
        <v>7</v>
      </c>
      <c r="DY1145" s="163">
        <v>0</v>
      </c>
      <c r="DZ1145" s="163">
        <v>0</v>
      </c>
      <c r="EA1145" s="163">
        <v>0</v>
      </c>
      <c r="EB1145" s="163">
        <v>1</v>
      </c>
      <c r="EC1145" s="163">
        <v>11</v>
      </c>
      <c r="ED1145" s="165">
        <v>6.6000008392335001</v>
      </c>
      <c r="EE1145" s="165">
        <v>4.20000053405768</v>
      </c>
      <c r="EF1145" s="165">
        <v>1.20000015258791</v>
      </c>
      <c r="EG1145" s="165">
        <v>12.600001602173</v>
      </c>
      <c r="EH1145" s="166">
        <v>1.8666669040256301</v>
      </c>
      <c r="EI1145" s="165">
        <v>149.115958860527</v>
      </c>
      <c r="EJ1145" s="164">
        <v>0.32307692307692298</v>
      </c>
      <c r="EK1145" s="164">
        <v>0.36538461538461497</v>
      </c>
      <c r="EL1145" s="283">
        <v>0.44444444399999999</v>
      </c>
      <c r="EM1145" s="283">
        <v>0.25925925900000002</v>
      </c>
      <c r="EN1145" s="283">
        <v>0.29629629600000001</v>
      </c>
      <c r="EO1145" s="283">
        <v>0.12962963</v>
      </c>
      <c r="EP1145" s="283">
        <v>0.5</v>
      </c>
      <c r="EQ1145" s="283">
        <v>7.7738520000000005E-2</v>
      </c>
      <c r="ER1145" s="165">
        <v>-0.89060756642490002</v>
      </c>
      <c r="ES1145" s="166">
        <v>4.8000006103516402</v>
      </c>
      <c r="ET1145" s="166">
        <v>8.26</v>
      </c>
      <c r="EU1145" s="166">
        <v>4.8333555115594002</v>
      </c>
      <c r="EV1145" s="166">
        <v>4.7129343409532796</v>
      </c>
      <c r="EW1145" s="166">
        <v>4.7178684059558096</v>
      </c>
      <c r="EX1145" s="289">
        <v>-4.1360668838024098E-2</v>
      </c>
    </row>
    <row r="1146" spans="1:154" ht="13" customHeight="1">
      <c r="A1146" s="160" t="s">
        <v>19</v>
      </c>
      <c r="C1146" s="160">
        <v>21229</v>
      </c>
      <c r="D1146" s="160">
        <v>642016</v>
      </c>
      <c r="E1146" s="160" t="s">
        <v>14</v>
      </c>
      <c r="G1146" s="175"/>
      <c r="H1146" s="162" t="s">
        <v>221</v>
      </c>
      <c r="I1146" s="162" t="s">
        <v>197</v>
      </c>
      <c r="J1146" s="160">
        <v>29</v>
      </c>
      <c r="K1146" s="161">
        <v>1</v>
      </c>
      <c r="Z1146" s="163"/>
      <c r="AS1146" s="283"/>
      <c r="AT1146" s="283"/>
      <c r="AU1146" s="283"/>
      <c r="AV1146" s="283"/>
      <c r="AW1146" s="283"/>
      <c r="AX1146" s="283"/>
      <c r="AY1146" s="363"/>
      <c r="AZ1146" s="283"/>
      <c r="BA1146" s="283"/>
      <c r="BB1146" s="283"/>
      <c r="BC1146" s="283"/>
      <c r="BD1146" s="164"/>
      <c r="BE1146" s="164"/>
      <c r="BF1146" s="164"/>
      <c r="BG1146" s="164"/>
      <c r="BH1146" s="164"/>
      <c r="BI1146" s="164"/>
      <c r="BJ1146" s="165"/>
      <c r="BK1146" s="164"/>
      <c r="BL1146" s="165"/>
      <c r="BM1146" s="165"/>
      <c r="BN1146" s="165"/>
      <c r="BO1146" s="165"/>
      <c r="BP1146" s="165"/>
      <c r="BQ1146" s="165"/>
      <c r="BR1146" s="165"/>
      <c r="BS1146" s="289"/>
      <c r="BT1146" s="297">
        <v>4</v>
      </c>
      <c r="BU1146" s="284">
        <v>5.2</v>
      </c>
      <c r="BV1146" s="298">
        <v>0</v>
      </c>
      <c r="BW1146" s="297"/>
      <c r="BX1146" s="297"/>
      <c r="BY1146" s="297"/>
      <c r="BZ1146" s="297"/>
      <c r="CA1146" s="284"/>
      <c r="CB1146" s="298"/>
      <c r="CC1146" s="297"/>
      <c r="CD1146" s="284"/>
      <c r="CE1146" s="352"/>
      <c r="CF1146" s="298"/>
      <c r="CG1146" s="297"/>
      <c r="CH1146" s="284"/>
      <c r="CI1146" s="352"/>
      <c r="CJ1146" s="298"/>
      <c r="CK1146" s="297"/>
      <c r="CL1146" s="284"/>
      <c r="CM1146" s="352"/>
      <c r="CN1146" s="298"/>
      <c r="CO1146" s="297"/>
      <c r="CP1146" s="284"/>
      <c r="CQ1146" s="352"/>
      <c r="CR1146" s="298"/>
      <c r="CS1146" s="297"/>
      <c r="CT1146" s="284"/>
      <c r="CU1146" s="352"/>
      <c r="CV1146" s="352"/>
      <c r="CW1146" s="298"/>
      <c r="CX1146" s="297"/>
      <c r="CY1146" s="284"/>
      <c r="CZ1146" s="352"/>
      <c r="DA1146" s="352"/>
      <c r="DB1146" s="298"/>
      <c r="DC1146" s="297"/>
      <c r="DD1146" s="284"/>
      <c r="DE1146" s="352"/>
      <c r="DF1146" s="352"/>
      <c r="DG1146" s="298"/>
      <c r="DH1146" s="183">
        <v>0</v>
      </c>
      <c r="DI1146" s="289">
        <v>0</v>
      </c>
      <c r="DJ1146" s="163">
        <v>4</v>
      </c>
      <c r="DK1146" s="163">
        <v>0</v>
      </c>
      <c r="DL1146" s="163">
        <v>0</v>
      </c>
      <c r="DM1146" s="163">
        <v>1</v>
      </c>
      <c r="DN1146" s="163">
        <v>0</v>
      </c>
      <c r="DO1146" s="163">
        <v>0</v>
      </c>
      <c r="DP1146" s="165">
        <v>5.2</v>
      </c>
      <c r="DQ1146" s="165"/>
      <c r="DR1146" s="165">
        <v>5.1999998092651296</v>
      </c>
      <c r="DS1146" s="163">
        <v>26</v>
      </c>
      <c r="DT1146" s="163">
        <v>6</v>
      </c>
      <c r="DU1146" s="163">
        <v>2</v>
      </c>
      <c r="DV1146" s="163">
        <v>2</v>
      </c>
      <c r="DW1146" s="163">
        <v>1</v>
      </c>
      <c r="DX1146" s="163">
        <v>2</v>
      </c>
      <c r="DY1146" s="163">
        <v>0</v>
      </c>
      <c r="DZ1146" s="163">
        <v>2</v>
      </c>
      <c r="EA1146" s="163">
        <v>0</v>
      </c>
      <c r="EB1146" s="163">
        <v>0</v>
      </c>
      <c r="EC1146" s="163">
        <v>6</v>
      </c>
      <c r="ED1146" s="165">
        <v>9.5294128338772008</v>
      </c>
      <c r="EE1146" s="165">
        <v>3.1764709446257302</v>
      </c>
      <c r="EF1146" s="165">
        <v>1.58823547231286</v>
      </c>
      <c r="EG1146" s="165">
        <v>9.5294128338772008</v>
      </c>
      <c r="EH1146" s="166">
        <v>1.4117648642781</v>
      </c>
      <c r="EI1146" s="165">
        <v>112.776773921707</v>
      </c>
      <c r="EJ1146" s="164">
        <v>0.27272727272727199</v>
      </c>
      <c r="EK1146" s="164">
        <v>0.33333333333333298</v>
      </c>
      <c r="EL1146" s="283">
        <v>0.125</v>
      </c>
      <c r="EM1146" s="283">
        <v>0.1875</v>
      </c>
      <c r="EN1146" s="283">
        <v>0.6875</v>
      </c>
      <c r="EO1146" s="283">
        <v>6.25E-2</v>
      </c>
      <c r="EP1146" s="283">
        <v>0.1875</v>
      </c>
      <c r="EQ1146" s="283">
        <v>0.10576923000000001</v>
      </c>
      <c r="ER1146" s="165">
        <v>0.36306631941608702</v>
      </c>
      <c r="ES1146" s="166">
        <v>3.1764709446257302</v>
      </c>
      <c r="ET1146" s="166">
        <v>3.83</v>
      </c>
      <c r="EU1146" s="166">
        <v>5.4608065374169996</v>
      </c>
      <c r="EV1146" s="166">
        <v>6.1019519333573804</v>
      </c>
      <c r="EW1146" s="166">
        <v>4.5362138888854799</v>
      </c>
      <c r="EX1146" s="289">
        <v>-4.2009219527244498E-2</v>
      </c>
    </row>
    <row r="1147" spans="1:154" ht="13" customHeight="1">
      <c r="A1147" s="160" t="s">
        <v>19</v>
      </c>
      <c r="C1147" s="160">
        <v>23798</v>
      </c>
      <c r="D1147" s="160">
        <v>677976</v>
      </c>
      <c r="E1147" s="160" t="s">
        <v>567</v>
      </c>
      <c r="G1147" s="175"/>
      <c r="H1147" s="168" t="s">
        <v>1304</v>
      </c>
      <c r="I1147" s="169" t="s">
        <v>157</v>
      </c>
      <c r="J1147" s="170">
        <v>29</v>
      </c>
      <c r="K1147" s="161">
        <v>1</v>
      </c>
      <c r="M1147" s="184" t="s">
        <v>837</v>
      </c>
      <c r="Z1147" s="163"/>
      <c r="AS1147" s="283"/>
      <c r="AT1147" s="283"/>
      <c r="AU1147" s="283"/>
      <c r="AV1147" s="283"/>
      <c r="AW1147" s="283"/>
      <c r="AX1147" s="283"/>
      <c r="AY1147" s="363"/>
      <c r="AZ1147" s="283"/>
      <c r="BA1147" s="283"/>
      <c r="BB1147" s="283"/>
      <c r="BC1147" s="283"/>
      <c r="BD1147" s="164"/>
      <c r="BE1147" s="164"/>
      <c r="BF1147" s="164"/>
      <c r="BG1147" s="164"/>
      <c r="BH1147" s="164"/>
      <c r="BI1147" s="164"/>
      <c r="BJ1147" s="165"/>
      <c r="BK1147" s="164"/>
      <c r="BL1147" s="165"/>
      <c r="BM1147" s="165"/>
      <c r="BN1147" s="165"/>
      <c r="BO1147" s="165"/>
      <c r="BP1147" s="165"/>
      <c r="BQ1147" s="165"/>
      <c r="BR1147" s="165"/>
      <c r="BS1147" s="289"/>
      <c r="BT1147" s="297">
        <v>4</v>
      </c>
      <c r="BU1147" s="284">
        <v>7.2</v>
      </c>
      <c r="BV1147" s="298">
        <v>0</v>
      </c>
      <c r="BW1147" s="297"/>
      <c r="BX1147" s="297"/>
      <c r="BY1147" s="297"/>
      <c r="BZ1147" s="297"/>
      <c r="CA1147" s="284"/>
      <c r="CB1147" s="298"/>
      <c r="CC1147" s="297"/>
      <c r="CD1147" s="284"/>
      <c r="CE1147" s="352"/>
      <c r="CF1147" s="298"/>
      <c r="CG1147" s="297"/>
      <c r="CH1147" s="284"/>
      <c r="CI1147" s="352"/>
      <c r="CJ1147" s="298"/>
      <c r="CK1147" s="297"/>
      <c r="CL1147" s="284"/>
      <c r="CM1147" s="352"/>
      <c r="CN1147" s="298"/>
      <c r="CO1147" s="297"/>
      <c r="CP1147" s="284"/>
      <c r="CQ1147" s="352"/>
      <c r="CR1147" s="298"/>
      <c r="CS1147" s="297"/>
      <c r="CT1147" s="284"/>
      <c r="CU1147" s="352"/>
      <c r="CV1147" s="352"/>
      <c r="CW1147" s="298"/>
      <c r="CX1147" s="297"/>
      <c r="CY1147" s="284"/>
      <c r="CZ1147" s="352"/>
      <c r="DA1147" s="352"/>
      <c r="DB1147" s="298"/>
      <c r="DC1147" s="297"/>
      <c r="DD1147" s="284"/>
      <c r="DE1147" s="352"/>
      <c r="DF1147" s="352"/>
      <c r="DG1147" s="298"/>
      <c r="DH1147" s="297">
        <v>0</v>
      </c>
      <c r="DI1147" s="289">
        <v>0</v>
      </c>
      <c r="DJ1147" s="163">
        <v>5</v>
      </c>
      <c r="DK1147" s="163">
        <v>0</v>
      </c>
      <c r="DL1147" s="163">
        <v>0</v>
      </c>
      <c r="DM1147" s="163">
        <v>0</v>
      </c>
      <c r="DN1147" s="163">
        <v>0</v>
      </c>
      <c r="DO1147" s="163">
        <v>0</v>
      </c>
      <c r="DP1147" s="165">
        <v>9.1999999999999993</v>
      </c>
      <c r="DQ1147" s="165"/>
      <c r="DR1147" s="165">
        <v>9.1999998092651296</v>
      </c>
      <c r="DS1147" s="163">
        <v>45</v>
      </c>
      <c r="DT1147" s="163">
        <v>11</v>
      </c>
      <c r="DU1147" s="163">
        <v>6</v>
      </c>
      <c r="DV1147" s="163">
        <v>6</v>
      </c>
      <c r="DW1147" s="163">
        <v>1</v>
      </c>
      <c r="DX1147" s="163">
        <v>5</v>
      </c>
      <c r="DY1147" s="163">
        <v>1</v>
      </c>
      <c r="DZ1147" s="163">
        <v>0</v>
      </c>
      <c r="EA1147" s="163">
        <v>1</v>
      </c>
      <c r="EB1147" s="163">
        <v>0</v>
      </c>
      <c r="EC1147" s="163">
        <v>7</v>
      </c>
      <c r="ED1147" s="165">
        <v>6.5172418079535204</v>
      </c>
      <c r="EE1147" s="165">
        <v>4.6551727199668003</v>
      </c>
      <c r="EF1147" s="165">
        <v>0.93103454399336005</v>
      </c>
      <c r="EG1147" s="165">
        <v>10.241379983926899</v>
      </c>
      <c r="EH1147" s="166">
        <v>1.6551725226548599</v>
      </c>
      <c r="EI1147" s="165">
        <v>132.221039148979</v>
      </c>
      <c r="EJ1147" s="164">
        <v>0.27500000000000002</v>
      </c>
      <c r="EK1147" s="164">
        <v>0.3125</v>
      </c>
      <c r="EL1147" s="283">
        <v>0.53125</v>
      </c>
      <c r="EM1147" s="283">
        <v>0.21875</v>
      </c>
      <c r="EN1147" s="283">
        <v>0.25</v>
      </c>
      <c r="EO1147" s="283">
        <v>6.0606060000000003E-2</v>
      </c>
      <c r="EP1147" s="283">
        <v>0.30303029999999997</v>
      </c>
      <c r="EQ1147" s="283">
        <v>7.1038249999999997E-2</v>
      </c>
      <c r="ER1147" s="165">
        <v>-0.155856532108126</v>
      </c>
      <c r="ES1147" s="166">
        <v>5.5862072639601603</v>
      </c>
      <c r="ET1147" s="166">
        <v>4.25</v>
      </c>
      <c r="EU1147" s="166">
        <v>4.61496459028809</v>
      </c>
      <c r="EV1147" s="166">
        <v>4.5215343774496697</v>
      </c>
      <c r="EW1147" s="166">
        <v>4.65048095034577</v>
      </c>
      <c r="EX1147" s="289">
        <v>-4.2597416788339601E-2</v>
      </c>
    </row>
    <row r="1148" spans="1:154" ht="13" customHeight="1">
      <c r="A1148" s="160" t="s">
        <v>19</v>
      </c>
      <c r="C1148" s="160">
        <v>20408</v>
      </c>
      <c r="D1148" s="160">
        <v>681871</v>
      </c>
      <c r="E1148" s="160" t="s">
        <v>686</v>
      </c>
      <c r="G1148" s="175"/>
      <c r="H1148" s="162" t="s">
        <v>4090</v>
      </c>
      <c r="I1148" s="162" t="s">
        <v>1942</v>
      </c>
      <c r="J1148" s="160">
        <v>27</v>
      </c>
      <c r="K1148" s="161">
        <v>1</v>
      </c>
      <c r="Z1148" s="163"/>
      <c r="AS1148" s="283"/>
      <c r="AT1148" s="283"/>
      <c r="AU1148" s="283"/>
      <c r="AV1148" s="283"/>
      <c r="AW1148" s="283"/>
      <c r="AX1148" s="283"/>
      <c r="AY1148" s="363"/>
      <c r="AZ1148" s="283"/>
      <c r="BA1148" s="283"/>
      <c r="BB1148" s="283"/>
      <c r="BC1148" s="283"/>
      <c r="BD1148" s="164"/>
      <c r="BE1148" s="164"/>
      <c r="BF1148" s="164"/>
      <c r="BG1148" s="164"/>
      <c r="BH1148" s="164"/>
      <c r="BI1148" s="164"/>
      <c r="BJ1148" s="165"/>
      <c r="BK1148" s="164"/>
      <c r="BL1148" s="165"/>
      <c r="BM1148" s="165"/>
      <c r="BN1148" s="165"/>
      <c r="BO1148" s="165"/>
      <c r="BP1148" s="165"/>
      <c r="BQ1148" s="165"/>
      <c r="BR1148" s="165"/>
      <c r="BS1148" s="289"/>
      <c r="BT1148" s="297">
        <v>3</v>
      </c>
      <c r="BU1148" s="284">
        <v>4.0999999999999996</v>
      </c>
      <c r="BV1148" s="298">
        <v>0</v>
      </c>
      <c r="BW1148" s="297"/>
      <c r="BX1148" s="297"/>
      <c r="BY1148" s="297"/>
      <c r="BZ1148" s="297"/>
      <c r="CA1148" s="284"/>
      <c r="CB1148" s="298"/>
      <c r="CC1148" s="297"/>
      <c r="CD1148" s="284"/>
      <c r="CE1148" s="352"/>
      <c r="CF1148" s="298"/>
      <c r="CG1148" s="297"/>
      <c r="CH1148" s="284"/>
      <c r="CI1148" s="352"/>
      <c r="CJ1148" s="298"/>
      <c r="CK1148" s="297"/>
      <c r="CL1148" s="284"/>
      <c r="CM1148" s="352"/>
      <c r="CN1148" s="298"/>
      <c r="CO1148" s="297"/>
      <c r="CP1148" s="284"/>
      <c r="CQ1148" s="352"/>
      <c r="CR1148" s="298"/>
      <c r="CS1148" s="297"/>
      <c r="CT1148" s="284"/>
      <c r="CU1148" s="352"/>
      <c r="CV1148" s="352"/>
      <c r="CW1148" s="298"/>
      <c r="CX1148" s="297"/>
      <c r="CY1148" s="284"/>
      <c r="CZ1148" s="352"/>
      <c r="DA1148" s="352"/>
      <c r="DB1148" s="298"/>
      <c r="DC1148" s="297"/>
      <c r="DD1148" s="284"/>
      <c r="DE1148" s="352"/>
      <c r="DF1148" s="352"/>
      <c r="DG1148" s="298"/>
      <c r="DH1148" s="183">
        <v>0</v>
      </c>
      <c r="DI1148" s="289">
        <v>0</v>
      </c>
      <c r="DJ1148" s="163">
        <v>3</v>
      </c>
      <c r="DK1148" s="163">
        <v>0</v>
      </c>
      <c r="DL1148" s="163">
        <v>0</v>
      </c>
      <c r="DM1148" s="163">
        <v>0</v>
      </c>
      <c r="DN1148" s="163">
        <v>0</v>
      </c>
      <c r="DO1148" s="163">
        <v>0</v>
      </c>
      <c r="DP1148" s="165">
        <v>4.0999999999999996</v>
      </c>
      <c r="DQ1148" s="165"/>
      <c r="DR1148" s="165">
        <v>4.0999999046325604</v>
      </c>
      <c r="DS1148" s="163">
        <v>18</v>
      </c>
      <c r="DT1148" s="163">
        <v>3</v>
      </c>
      <c r="DU1148" s="163">
        <v>1</v>
      </c>
      <c r="DV1148" s="163">
        <v>1</v>
      </c>
      <c r="DW1148" s="163">
        <v>1</v>
      </c>
      <c r="DX1148" s="163">
        <v>2</v>
      </c>
      <c r="DY1148" s="163">
        <v>0</v>
      </c>
      <c r="DZ1148" s="163">
        <v>0</v>
      </c>
      <c r="EA1148" s="163">
        <v>0</v>
      </c>
      <c r="EB1148" s="163">
        <v>0</v>
      </c>
      <c r="EC1148" s="163">
        <v>3</v>
      </c>
      <c r="ED1148" s="165">
        <v>6.2307696878557701</v>
      </c>
      <c r="EE1148" s="165">
        <v>4.1538464585705102</v>
      </c>
      <c r="EF1148" s="165">
        <v>2.0769232292852502</v>
      </c>
      <c r="EG1148" s="165">
        <v>6.2307696878557701</v>
      </c>
      <c r="EH1148" s="166">
        <v>1.1538462384918</v>
      </c>
      <c r="EI1148" s="165">
        <v>89.592727801852405</v>
      </c>
      <c r="EJ1148" s="164">
        <v>0.1875</v>
      </c>
      <c r="EK1148" s="164">
        <v>0.16666666666666599</v>
      </c>
      <c r="EL1148" s="283">
        <v>0.23076922999999999</v>
      </c>
      <c r="EM1148" s="283">
        <v>0.307692307</v>
      </c>
      <c r="EN1148" s="283">
        <v>0.46153846100000001</v>
      </c>
      <c r="EO1148" s="283">
        <v>0.15384614999999999</v>
      </c>
      <c r="EP1148" s="283">
        <v>0.46153845999999998</v>
      </c>
      <c r="EQ1148" s="283">
        <v>7.0422540000000006E-2</v>
      </c>
      <c r="ER1148" s="165">
        <v>0.26521077977798602</v>
      </c>
      <c r="ES1148" s="166">
        <v>2.0769232292852502</v>
      </c>
      <c r="ET1148" s="166">
        <v>7.03</v>
      </c>
      <c r="EU1148" s="166">
        <v>6.16668885304379</v>
      </c>
      <c r="EV1148" s="166">
        <v>5.26037286381972</v>
      </c>
      <c r="EW1148" s="166">
        <v>5.1931079883251297</v>
      </c>
      <c r="EX1148" s="289">
        <v>-4.2805198580026599E-2</v>
      </c>
    </row>
    <row r="1149" spans="1:154" ht="13" customHeight="1">
      <c r="A1149" s="160" t="s">
        <v>19</v>
      </c>
      <c r="B1149" s="160">
        <v>10979</v>
      </c>
      <c r="C1149" s="160">
        <v>15288</v>
      </c>
      <c r="D1149" s="160">
        <v>643256</v>
      </c>
      <c r="E1149" s="160" t="s">
        <v>18</v>
      </c>
      <c r="G1149" s="175"/>
      <c r="H1149" s="168" t="s">
        <v>1203</v>
      </c>
      <c r="I1149" s="169" t="s">
        <v>613</v>
      </c>
      <c r="J1149" s="170">
        <v>33</v>
      </c>
      <c r="K1149" s="161">
        <v>1</v>
      </c>
      <c r="M1149" s="184" t="s">
        <v>837</v>
      </c>
      <c r="Z1149" s="163"/>
      <c r="AS1149" s="283"/>
      <c r="AT1149" s="283"/>
      <c r="AU1149" s="283"/>
      <c r="AV1149" s="283"/>
      <c r="AW1149" s="283"/>
      <c r="AX1149" s="283"/>
      <c r="AY1149" s="363"/>
      <c r="AZ1149" s="283"/>
      <c r="BA1149" s="283"/>
      <c r="BB1149" s="283"/>
      <c r="BC1149" s="283"/>
      <c r="BD1149" s="164"/>
      <c r="BE1149" s="164"/>
      <c r="BF1149" s="164"/>
      <c r="BG1149" s="164"/>
      <c r="BH1149" s="164"/>
      <c r="BI1149" s="164"/>
      <c r="BJ1149" s="165"/>
      <c r="BK1149" s="164"/>
      <c r="BL1149" s="165"/>
      <c r="BM1149" s="165"/>
      <c r="BN1149" s="165"/>
      <c r="BO1149" s="165"/>
      <c r="BP1149" s="165"/>
      <c r="BQ1149" s="165"/>
      <c r="BR1149" s="165"/>
      <c r="BS1149" s="289"/>
      <c r="BT1149" s="297">
        <v>28</v>
      </c>
      <c r="BU1149" s="284">
        <v>24.1</v>
      </c>
      <c r="BV1149" s="298">
        <v>1</v>
      </c>
      <c r="BW1149" s="297"/>
      <c r="BX1149" s="297"/>
      <c r="BY1149" s="297"/>
      <c r="BZ1149" s="297"/>
      <c r="CA1149" s="284"/>
      <c r="CB1149" s="298"/>
      <c r="CC1149" s="297"/>
      <c r="CD1149" s="284"/>
      <c r="CE1149" s="352"/>
      <c r="CF1149" s="298"/>
      <c r="CG1149" s="297"/>
      <c r="CH1149" s="284"/>
      <c r="CI1149" s="352"/>
      <c r="CJ1149" s="298"/>
      <c r="CK1149" s="297"/>
      <c r="CL1149" s="284"/>
      <c r="CM1149" s="352"/>
      <c r="CN1149" s="298"/>
      <c r="CO1149" s="297"/>
      <c r="CP1149" s="284"/>
      <c r="CQ1149" s="352"/>
      <c r="CR1149" s="298"/>
      <c r="CS1149" s="297"/>
      <c r="CT1149" s="284"/>
      <c r="CU1149" s="352"/>
      <c r="CV1149" s="352"/>
      <c r="CW1149" s="298"/>
      <c r="CX1149" s="297"/>
      <c r="CY1149" s="284"/>
      <c r="CZ1149" s="352"/>
      <c r="DA1149" s="352"/>
      <c r="DB1149" s="298"/>
      <c r="DC1149" s="297"/>
      <c r="DD1149" s="284"/>
      <c r="DE1149" s="352"/>
      <c r="DF1149" s="352"/>
      <c r="DG1149" s="298"/>
      <c r="DH1149" s="297">
        <v>1</v>
      </c>
      <c r="DI1149" s="289">
        <v>0</v>
      </c>
      <c r="DJ1149" s="163">
        <v>28</v>
      </c>
      <c r="DK1149" s="163">
        <v>0</v>
      </c>
      <c r="DL1149" s="163">
        <v>0</v>
      </c>
      <c r="DM1149" s="163">
        <v>3</v>
      </c>
      <c r="DN1149" s="163">
        <v>0</v>
      </c>
      <c r="DO1149" s="163">
        <v>0</v>
      </c>
      <c r="DP1149" s="165">
        <v>24.1</v>
      </c>
      <c r="DQ1149" s="165"/>
      <c r="DR1149" s="165">
        <v>24.100000381469702</v>
      </c>
      <c r="DS1149" s="163">
        <v>107</v>
      </c>
      <c r="DT1149" s="163">
        <v>20</v>
      </c>
      <c r="DU1149" s="163">
        <v>19</v>
      </c>
      <c r="DV1149" s="163">
        <v>19</v>
      </c>
      <c r="DW1149" s="163">
        <v>1</v>
      </c>
      <c r="DX1149" s="163">
        <v>14</v>
      </c>
      <c r="DY1149" s="163">
        <v>2</v>
      </c>
      <c r="DZ1149" s="163">
        <v>6</v>
      </c>
      <c r="EA1149" s="163">
        <v>1</v>
      </c>
      <c r="EB1149" s="163">
        <v>0</v>
      </c>
      <c r="EC1149" s="163">
        <v>19</v>
      </c>
      <c r="ED1149" s="165">
        <v>7.0273987291725302</v>
      </c>
      <c r="EE1149" s="165">
        <v>5.1780832741271201</v>
      </c>
      <c r="EF1149" s="165">
        <v>0.36986309100907999</v>
      </c>
      <c r="EG1149" s="165">
        <v>7.39726182018161</v>
      </c>
      <c r="EH1149" s="166">
        <v>1.3972605660343</v>
      </c>
      <c r="EI1149" s="165">
        <v>111.618119243918</v>
      </c>
      <c r="EJ1149" s="164">
        <v>0.229885057471264</v>
      </c>
      <c r="EK1149" s="164">
        <v>0.28358208955223801</v>
      </c>
      <c r="EL1149" s="283">
        <v>0.44776119399999997</v>
      </c>
      <c r="EM1149" s="283">
        <v>0.23880597000000001</v>
      </c>
      <c r="EN1149" s="283">
        <v>0.31343283500000002</v>
      </c>
      <c r="EO1149" s="283">
        <v>8.8235289999999994E-2</v>
      </c>
      <c r="EP1149" s="283">
        <v>0.35294118000000002</v>
      </c>
      <c r="EQ1149" s="283">
        <v>6.25E-2</v>
      </c>
      <c r="ER1149" s="165">
        <v>0.49279977998052499</v>
      </c>
      <c r="ES1149" s="166">
        <v>7.0273987291725302</v>
      </c>
      <c r="ET1149" s="166">
        <v>5.52</v>
      </c>
      <c r="EU1149" s="166">
        <v>4.6050450980004003</v>
      </c>
      <c r="EV1149" s="166">
        <v>5.3757661565720598</v>
      </c>
      <c r="EW1149" s="166">
        <v>4.9371131209512598</v>
      </c>
      <c r="EX1149" s="289">
        <v>-4.3816264718770898E-2</v>
      </c>
    </row>
    <row r="1150" spans="1:154" ht="13" customHeight="1">
      <c r="A1150" s="160" t="s">
        <v>19</v>
      </c>
      <c r="B1150" s="160">
        <v>12302</v>
      </c>
      <c r="C1150" s="160">
        <v>17480</v>
      </c>
      <c r="D1150" s="160">
        <v>650960</v>
      </c>
      <c r="E1150" s="160" t="s">
        <v>567</v>
      </c>
      <c r="G1150" s="175"/>
      <c r="H1150" s="162" t="s">
        <v>2868</v>
      </c>
      <c r="I1150" s="162" t="s">
        <v>197</v>
      </c>
      <c r="J1150" s="160">
        <v>27</v>
      </c>
      <c r="K1150" s="161">
        <v>1</v>
      </c>
      <c r="Z1150" s="163"/>
      <c r="AS1150" s="283"/>
      <c r="AT1150" s="283"/>
      <c r="AU1150" s="283"/>
      <c r="AV1150" s="283"/>
      <c r="AW1150" s="283"/>
      <c r="AX1150" s="283"/>
      <c r="AY1150" s="363"/>
      <c r="AZ1150" s="283"/>
      <c r="BA1150" s="283"/>
      <c r="BB1150" s="283"/>
      <c r="BC1150" s="283"/>
      <c r="BD1150" s="164"/>
      <c r="BE1150" s="164"/>
      <c r="BF1150" s="164"/>
      <c r="BG1150" s="164"/>
      <c r="BH1150" s="164"/>
      <c r="BI1150" s="164"/>
      <c r="BJ1150" s="165"/>
      <c r="BK1150" s="164"/>
      <c r="BL1150" s="165"/>
      <c r="BM1150" s="165"/>
      <c r="BN1150" s="165"/>
      <c r="BO1150" s="165"/>
      <c r="BP1150" s="165"/>
      <c r="BQ1150" s="165"/>
      <c r="BR1150" s="165"/>
      <c r="BS1150" s="289"/>
      <c r="BT1150" s="297">
        <v>2</v>
      </c>
      <c r="BU1150" s="284">
        <v>4</v>
      </c>
      <c r="BV1150" s="298">
        <v>0</v>
      </c>
      <c r="BW1150" s="297"/>
      <c r="BX1150" s="297"/>
      <c r="BY1150" s="297"/>
      <c r="BZ1150" s="297"/>
      <c r="CA1150" s="284"/>
      <c r="CB1150" s="298"/>
      <c r="CC1150" s="297"/>
      <c r="CD1150" s="284"/>
      <c r="CE1150" s="352"/>
      <c r="CF1150" s="298"/>
      <c r="CG1150" s="297"/>
      <c r="CH1150" s="284"/>
      <c r="CI1150" s="352"/>
      <c r="CJ1150" s="298"/>
      <c r="CK1150" s="297"/>
      <c r="CL1150" s="284"/>
      <c r="CM1150" s="352"/>
      <c r="CN1150" s="298"/>
      <c r="CO1150" s="297"/>
      <c r="CP1150" s="284"/>
      <c r="CQ1150" s="352"/>
      <c r="CR1150" s="298"/>
      <c r="CS1150" s="297"/>
      <c r="CT1150" s="284"/>
      <c r="CU1150" s="352"/>
      <c r="CV1150" s="352"/>
      <c r="CW1150" s="298"/>
      <c r="CX1150" s="297"/>
      <c r="CY1150" s="284"/>
      <c r="CZ1150" s="352"/>
      <c r="DA1150" s="352"/>
      <c r="DB1150" s="298"/>
      <c r="DC1150" s="297"/>
      <c r="DD1150" s="284"/>
      <c r="DE1150" s="352"/>
      <c r="DF1150" s="352"/>
      <c r="DG1150" s="298"/>
      <c r="DH1150" s="297">
        <v>0</v>
      </c>
      <c r="DI1150" s="289">
        <v>0</v>
      </c>
      <c r="DJ1150" s="163">
        <v>2</v>
      </c>
      <c r="DK1150" s="163">
        <v>0</v>
      </c>
      <c r="DL1150" s="163">
        <v>0</v>
      </c>
      <c r="DM1150" s="163">
        <v>1</v>
      </c>
      <c r="DN1150" s="163">
        <v>0</v>
      </c>
      <c r="DO1150" s="163">
        <v>0</v>
      </c>
      <c r="DP1150" s="165">
        <v>4</v>
      </c>
      <c r="DQ1150" s="165"/>
      <c r="DR1150" s="165">
        <v>4</v>
      </c>
      <c r="DS1150" s="163">
        <v>15</v>
      </c>
      <c r="DT1150" s="163">
        <v>2</v>
      </c>
      <c r="DU1150" s="163">
        <v>1</v>
      </c>
      <c r="DV1150" s="163">
        <v>1</v>
      </c>
      <c r="DW1150" s="163">
        <v>1</v>
      </c>
      <c r="DX1150" s="163">
        <v>1</v>
      </c>
      <c r="DY1150" s="163">
        <v>0</v>
      </c>
      <c r="DZ1150" s="163">
        <v>0</v>
      </c>
      <c r="EA1150" s="163">
        <v>0</v>
      </c>
      <c r="EB1150" s="163">
        <v>0</v>
      </c>
      <c r="EC1150" s="163">
        <v>3</v>
      </c>
      <c r="ED1150" s="165">
        <v>6.75</v>
      </c>
      <c r="EE1150" s="165">
        <v>2.25</v>
      </c>
      <c r="EF1150" s="165">
        <v>2.25</v>
      </c>
      <c r="EG1150" s="165">
        <v>4.5</v>
      </c>
      <c r="EH1150" s="166">
        <v>0.75</v>
      </c>
      <c r="EI1150" s="165">
        <v>59.912654423887403</v>
      </c>
      <c r="EJ1150" s="164">
        <v>0.14285714285714199</v>
      </c>
      <c r="EK1150" s="164">
        <v>0.1</v>
      </c>
      <c r="EL1150" s="283">
        <v>0.54545454500000001</v>
      </c>
      <c r="EM1150" s="283">
        <v>9.0909089999999998E-2</v>
      </c>
      <c r="EN1150" s="283">
        <v>0.36363636300000002</v>
      </c>
      <c r="EO1150" s="283">
        <v>9.0909089999999998E-2</v>
      </c>
      <c r="EP1150" s="283">
        <v>0.36363635999999999</v>
      </c>
      <c r="EQ1150" s="283">
        <v>0.125</v>
      </c>
      <c r="ER1150" s="165">
        <v>-0.28644279881852702</v>
      </c>
      <c r="ES1150" s="166">
        <v>2.25</v>
      </c>
      <c r="ET1150" s="166">
        <v>3.08</v>
      </c>
      <c r="EU1150" s="166">
        <v>5.6666886329650801</v>
      </c>
      <c r="EV1150" s="166">
        <v>3.9287937998771598</v>
      </c>
      <c r="EW1150" s="166">
        <v>3.7162394566447201</v>
      </c>
      <c r="EX1150" s="289">
        <v>-4.5457672327756798E-2</v>
      </c>
    </row>
    <row r="1151" spans="1:154" ht="13" customHeight="1">
      <c r="A1151" s="160" t="s">
        <v>19</v>
      </c>
      <c r="C1151" s="160">
        <v>14420</v>
      </c>
      <c r="D1151" s="160">
        <v>623451</v>
      </c>
      <c r="E1151" s="160" t="s">
        <v>555</v>
      </c>
      <c r="G1151" s="175"/>
      <c r="H1151" s="162" t="s">
        <v>2845</v>
      </c>
      <c r="I1151" s="162" t="s">
        <v>279</v>
      </c>
      <c r="J1151" s="160">
        <v>30</v>
      </c>
      <c r="K1151" s="161">
        <v>1</v>
      </c>
      <c r="M1151" s="184" t="s">
        <v>837</v>
      </c>
      <c r="Z1151" s="163"/>
      <c r="AS1151" s="283"/>
      <c r="AT1151" s="283"/>
      <c r="AU1151" s="283"/>
      <c r="AV1151" s="283"/>
      <c r="AW1151" s="283"/>
      <c r="AX1151" s="283"/>
      <c r="AY1151" s="363"/>
      <c r="AZ1151" s="283"/>
      <c r="BA1151" s="283"/>
      <c r="BB1151" s="283"/>
      <c r="BC1151" s="283"/>
      <c r="BD1151" s="164"/>
      <c r="BE1151" s="164"/>
      <c r="BF1151" s="164"/>
      <c r="BG1151" s="164"/>
      <c r="BH1151" s="164"/>
      <c r="BI1151" s="164"/>
      <c r="BJ1151" s="165"/>
      <c r="BK1151" s="164"/>
      <c r="BL1151" s="165"/>
      <c r="BM1151" s="165"/>
      <c r="BN1151" s="165"/>
      <c r="BO1151" s="165"/>
      <c r="BP1151" s="165"/>
      <c r="BQ1151" s="165"/>
      <c r="BR1151" s="165"/>
      <c r="BS1151" s="289"/>
      <c r="BT1151" s="297">
        <v>3</v>
      </c>
      <c r="BU1151" s="284">
        <v>3.1</v>
      </c>
      <c r="BV1151" s="298">
        <v>0</v>
      </c>
      <c r="BW1151" s="297"/>
      <c r="BX1151" s="297"/>
      <c r="BY1151" s="297"/>
      <c r="BZ1151" s="297"/>
      <c r="CA1151" s="284"/>
      <c r="CB1151" s="298"/>
      <c r="CC1151" s="297"/>
      <c r="CD1151" s="284"/>
      <c r="CE1151" s="352"/>
      <c r="CF1151" s="298"/>
      <c r="CG1151" s="297"/>
      <c r="CH1151" s="284"/>
      <c r="CI1151" s="352"/>
      <c r="CJ1151" s="298"/>
      <c r="CK1151" s="297"/>
      <c r="CL1151" s="284"/>
      <c r="CM1151" s="352"/>
      <c r="CN1151" s="298"/>
      <c r="CO1151" s="297"/>
      <c r="CP1151" s="284"/>
      <c r="CQ1151" s="352"/>
      <c r="CR1151" s="298"/>
      <c r="CS1151" s="297"/>
      <c r="CT1151" s="284"/>
      <c r="CU1151" s="352"/>
      <c r="CV1151" s="352"/>
      <c r="CW1151" s="298"/>
      <c r="CX1151" s="297"/>
      <c r="CY1151" s="284"/>
      <c r="CZ1151" s="352"/>
      <c r="DA1151" s="352"/>
      <c r="DB1151" s="298"/>
      <c r="DC1151" s="297"/>
      <c r="DD1151" s="284"/>
      <c r="DE1151" s="352"/>
      <c r="DF1151" s="352"/>
      <c r="DG1151" s="298"/>
      <c r="DH1151" s="297">
        <v>0</v>
      </c>
      <c r="DI1151" s="289">
        <v>0</v>
      </c>
      <c r="DJ1151" s="163">
        <v>3</v>
      </c>
      <c r="DK1151" s="163">
        <v>0</v>
      </c>
      <c r="DL1151" s="163">
        <v>0</v>
      </c>
      <c r="DM1151" s="163">
        <v>0</v>
      </c>
      <c r="DN1151" s="163">
        <v>0</v>
      </c>
      <c r="DO1151" s="163">
        <v>0</v>
      </c>
      <c r="DP1151" s="165">
        <v>3.1</v>
      </c>
      <c r="DQ1151" s="165"/>
      <c r="DR1151" s="165">
        <v>3.0999999046325599</v>
      </c>
      <c r="DS1151" s="163">
        <v>17</v>
      </c>
      <c r="DT1151" s="163">
        <v>5</v>
      </c>
      <c r="DU1151" s="163">
        <v>1</v>
      </c>
      <c r="DV1151" s="163">
        <v>1</v>
      </c>
      <c r="DW1151" s="163">
        <v>1</v>
      </c>
      <c r="DX1151" s="163">
        <v>1</v>
      </c>
      <c r="DY1151" s="163">
        <v>0</v>
      </c>
      <c r="DZ1151" s="163">
        <v>1</v>
      </c>
      <c r="EA1151" s="163">
        <v>0</v>
      </c>
      <c r="EB1151" s="163">
        <v>0</v>
      </c>
      <c r="EC1151" s="163">
        <v>2</v>
      </c>
      <c r="ED1151" s="165">
        <v>5.4000005149841801</v>
      </c>
      <c r="EE1151" s="165">
        <v>2.70000025749209</v>
      </c>
      <c r="EF1151" s="165">
        <v>2.70000025749209</v>
      </c>
      <c r="EG1151" s="165">
        <v>13.5000012874604</v>
      </c>
      <c r="EH1151" s="166">
        <v>1.80000017166139</v>
      </c>
      <c r="EI1151" s="165">
        <v>139.76465844681201</v>
      </c>
      <c r="EJ1151" s="164">
        <v>0.33333333333333298</v>
      </c>
      <c r="EK1151" s="164">
        <v>0.33333333333333298</v>
      </c>
      <c r="EL1151" s="283">
        <v>0.23076922999999999</v>
      </c>
      <c r="EM1151" s="283">
        <v>0.23076922999999999</v>
      </c>
      <c r="EN1151" s="283">
        <v>0.53846153799999996</v>
      </c>
      <c r="EO1151" s="283">
        <v>7.6923080000000005E-2</v>
      </c>
      <c r="EP1151" s="283">
        <v>0.30769231000000002</v>
      </c>
      <c r="EQ1151" s="283">
        <v>9.8039219999999996E-2</v>
      </c>
      <c r="ER1151" s="165">
        <v>-0.18821243088034301</v>
      </c>
      <c r="ES1151" s="166">
        <v>2.70000025749209</v>
      </c>
      <c r="ET1151" s="166">
        <v>5.31</v>
      </c>
      <c r="EU1151" s="166">
        <v>7.6666890621185697</v>
      </c>
      <c r="EV1151" s="166">
        <v>6.9421098435326698</v>
      </c>
      <c r="EW1151" s="166">
        <v>5.5115872587084196</v>
      </c>
      <c r="EX1151" s="289">
        <v>-4.7914464026689502E-2</v>
      </c>
    </row>
    <row r="1152" spans="1:154" ht="13" customHeight="1">
      <c r="A1152" s="160" t="s">
        <v>19</v>
      </c>
      <c r="C1152" s="160">
        <v>21859</v>
      </c>
      <c r="D1152" s="160">
        <v>666208</v>
      </c>
      <c r="E1152" s="160" t="s">
        <v>614</v>
      </c>
      <c r="G1152" s="175"/>
      <c r="H1152" s="162" t="s">
        <v>3434</v>
      </c>
      <c r="I1152" s="162" t="s">
        <v>277</v>
      </c>
      <c r="J1152" s="160">
        <v>26</v>
      </c>
      <c r="K1152" s="161">
        <v>1</v>
      </c>
      <c r="Z1152" s="163"/>
      <c r="AS1152" s="283"/>
      <c r="AT1152" s="283"/>
      <c r="AU1152" s="283"/>
      <c r="AV1152" s="283"/>
      <c r="AW1152" s="283"/>
      <c r="AX1152" s="283"/>
      <c r="AY1152" s="363"/>
      <c r="AZ1152" s="283"/>
      <c r="BA1152" s="283"/>
      <c r="BB1152" s="283"/>
      <c r="BC1152" s="283"/>
      <c r="BD1152" s="164"/>
      <c r="BE1152" s="164"/>
      <c r="BF1152" s="164"/>
      <c r="BG1152" s="164"/>
      <c r="BH1152" s="164"/>
      <c r="BI1152" s="164"/>
      <c r="BJ1152" s="165"/>
      <c r="BK1152" s="164"/>
      <c r="BL1152" s="165"/>
      <c r="BM1152" s="165"/>
      <c r="BN1152" s="165"/>
      <c r="BO1152" s="165"/>
      <c r="BP1152" s="165"/>
      <c r="BQ1152" s="165"/>
      <c r="BR1152" s="165"/>
      <c r="BS1152" s="289"/>
      <c r="BT1152" s="297">
        <v>1</v>
      </c>
      <c r="BU1152" s="284">
        <v>2</v>
      </c>
      <c r="BV1152" s="298">
        <v>0</v>
      </c>
      <c r="BW1152" s="297"/>
      <c r="BX1152" s="297"/>
      <c r="BY1152" s="297"/>
      <c r="BZ1152" s="297"/>
      <c r="CA1152" s="284"/>
      <c r="CB1152" s="298"/>
      <c r="CC1152" s="297"/>
      <c r="CD1152" s="284"/>
      <c r="CE1152" s="352"/>
      <c r="CF1152" s="298"/>
      <c r="CG1152" s="297"/>
      <c r="CH1152" s="284"/>
      <c r="CI1152" s="352"/>
      <c r="CJ1152" s="298"/>
      <c r="CK1152" s="297"/>
      <c r="CL1152" s="284"/>
      <c r="CM1152" s="352"/>
      <c r="CN1152" s="298"/>
      <c r="CO1152" s="297"/>
      <c r="CP1152" s="284"/>
      <c r="CQ1152" s="352"/>
      <c r="CR1152" s="298"/>
      <c r="CS1152" s="297"/>
      <c r="CT1152" s="284"/>
      <c r="CU1152" s="352"/>
      <c r="CV1152" s="352"/>
      <c r="CW1152" s="298"/>
      <c r="CX1152" s="297"/>
      <c r="CY1152" s="284"/>
      <c r="CZ1152" s="352"/>
      <c r="DA1152" s="352"/>
      <c r="DB1152" s="298"/>
      <c r="DC1152" s="297"/>
      <c r="DD1152" s="284"/>
      <c r="DE1152" s="352"/>
      <c r="DF1152" s="352"/>
      <c r="DG1152" s="298"/>
      <c r="DH1152" s="297">
        <v>0</v>
      </c>
      <c r="DI1152" s="289">
        <v>0</v>
      </c>
      <c r="DJ1152" s="163">
        <v>1</v>
      </c>
      <c r="DK1152" s="163">
        <v>0</v>
      </c>
      <c r="DL1152" s="163">
        <v>0</v>
      </c>
      <c r="DM1152" s="163">
        <v>0</v>
      </c>
      <c r="DN1152" s="163">
        <v>0</v>
      </c>
      <c r="DO1152" s="163">
        <v>0</v>
      </c>
      <c r="DP1152" s="165">
        <v>2</v>
      </c>
      <c r="DQ1152" s="165"/>
      <c r="DR1152" s="165">
        <v>2</v>
      </c>
      <c r="DS1152" s="163">
        <v>8</v>
      </c>
      <c r="DT1152" s="163">
        <v>2</v>
      </c>
      <c r="DU1152" s="163">
        <v>1</v>
      </c>
      <c r="DV1152" s="163">
        <v>1</v>
      </c>
      <c r="DW1152" s="163">
        <v>1</v>
      </c>
      <c r="DX1152" s="163">
        <v>1</v>
      </c>
      <c r="DY1152" s="163">
        <v>0</v>
      </c>
      <c r="DZ1152" s="163">
        <v>0</v>
      </c>
      <c r="EA1152" s="163">
        <v>0</v>
      </c>
      <c r="EB1152" s="163">
        <v>0</v>
      </c>
      <c r="EC1152" s="163">
        <v>2</v>
      </c>
      <c r="ED1152" s="165">
        <v>9</v>
      </c>
      <c r="EE1152" s="165">
        <v>4.5</v>
      </c>
      <c r="EF1152" s="165">
        <v>4.5</v>
      </c>
      <c r="EG1152" s="165">
        <v>9</v>
      </c>
      <c r="EH1152" s="166">
        <v>1.5</v>
      </c>
      <c r="EI1152" s="165">
        <v>119.825308847774</v>
      </c>
      <c r="EJ1152" s="164">
        <v>0.28571428571428498</v>
      </c>
      <c r="EK1152" s="164">
        <v>0.25</v>
      </c>
      <c r="EL1152" s="283">
        <v>0.4</v>
      </c>
      <c r="EM1152" s="283">
        <v>0</v>
      </c>
      <c r="EN1152" s="283">
        <v>0.6</v>
      </c>
      <c r="EO1152" s="283">
        <v>0.2</v>
      </c>
      <c r="EP1152" s="283">
        <v>0.4</v>
      </c>
      <c r="EQ1152" s="283">
        <v>0.15384614999999999</v>
      </c>
      <c r="ER1152" s="165">
        <v>-0.19238636382039501</v>
      </c>
      <c r="ES1152" s="166">
        <v>4.5</v>
      </c>
      <c r="ET1152" s="166">
        <v>5.7</v>
      </c>
      <c r="EU1152" s="166">
        <v>9.1666886329650801</v>
      </c>
      <c r="EV1152" s="166">
        <v>4.9348463833332001</v>
      </c>
      <c r="EW1152" s="166">
        <v>4.2088255748748704</v>
      </c>
      <c r="EX1152" s="289">
        <v>-4.8832397907972301E-2</v>
      </c>
    </row>
    <row r="1153" spans="1:272" ht="13" customHeight="1">
      <c r="A1153" s="160" t="s">
        <v>19</v>
      </c>
      <c r="C1153" s="160">
        <v>18510</v>
      </c>
      <c r="D1153" s="160">
        <v>642028</v>
      </c>
      <c r="E1153" s="160" t="s">
        <v>246</v>
      </c>
      <c r="G1153" s="175"/>
      <c r="H1153" s="162" t="s">
        <v>200</v>
      </c>
      <c r="I1153" s="162" t="s">
        <v>533</v>
      </c>
      <c r="J1153" s="161">
        <v>29</v>
      </c>
      <c r="K1153" s="161">
        <v>1</v>
      </c>
      <c r="M1153" s="184" t="s">
        <v>46</v>
      </c>
      <c r="Z1153" s="163"/>
      <c r="AS1153" s="283"/>
      <c r="AT1153" s="283"/>
      <c r="AU1153" s="283"/>
      <c r="AV1153" s="283"/>
      <c r="AW1153" s="283"/>
      <c r="AX1153" s="283"/>
      <c r="AY1153" s="363"/>
      <c r="AZ1153" s="283"/>
      <c r="BA1153" s="283"/>
      <c r="BB1153" s="283"/>
      <c r="BC1153" s="283"/>
      <c r="BD1153" s="164"/>
      <c r="BE1153" s="164"/>
      <c r="BF1153" s="164"/>
      <c r="BG1153" s="164"/>
      <c r="BH1153" s="164"/>
      <c r="BI1153" s="164"/>
      <c r="BJ1153" s="165"/>
      <c r="BK1153" s="164"/>
      <c r="BL1153" s="165"/>
      <c r="BM1153" s="165"/>
      <c r="BN1153" s="165"/>
      <c r="BO1153" s="165"/>
      <c r="BP1153" s="165"/>
      <c r="BQ1153" s="165"/>
      <c r="BR1153" s="165"/>
      <c r="BS1153" s="289"/>
      <c r="BT1153" s="297">
        <v>6</v>
      </c>
      <c r="BU1153" s="284">
        <v>11</v>
      </c>
      <c r="BV1153" s="298">
        <v>0</v>
      </c>
      <c r="BW1153" s="297"/>
      <c r="BX1153" s="297"/>
      <c r="BY1153" s="297"/>
      <c r="BZ1153" s="297"/>
      <c r="CA1153" s="284"/>
      <c r="CB1153" s="298"/>
      <c r="CC1153" s="297"/>
      <c r="CD1153" s="284"/>
      <c r="CE1153" s="352"/>
      <c r="CF1153" s="298"/>
      <c r="CG1153" s="297"/>
      <c r="CH1153" s="284"/>
      <c r="CI1153" s="352"/>
      <c r="CJ1153" s="298"/>
      <c r="CK1153" s="297"/>
      <c r="CL1153" s="284"/>
      <c r="CM1153" s="352"/>
      <c r="CN1153" s="298"/>
      <c r="CO1153" s="297"/>
      <c r="CP1153" s="284"/>
      <c r="CQ1153" s="352"/>
      <c r="CR1153" s="298"/>
      <c r="CS1153" s="297"/>
      <c r="CT1153" s="284"/>
      <c r="CU1153" s="352"/>
      <c r="CV1153" s="352"/>
      <c r="CW1153" s="298"/>
      <c r="CX1153" s="297"/>
      <c r="CY1153" s="284"/>
      <c r="CZ1153" s="352"/>
      <c r="DA1153" s="352"/>
      <c r="DB1153" s="298"/>
      <c r="DC1153" s="297"/>
      <c r="DD1153" s="284"/>
      <c r="DE1153" s="352"/>
      <c r="DF1153" s="352"/>
      <c r="DG1153" s="298"/>
      <c r="DH1153" s="297">
        <v>0</v>
      </c>
      <c r="DI1153" s="289">
        <v>0</v>
      </c>
      <c r="DJ1153" s="163">
        <v>6</v>
      </c>
      <c r="DK1153" s="163">
        <v>0</v>
      </c>
      <c r="DL1153" s="163">
        <v>0</v>
      </c>
      <c r="DM1153" s="163">
        <v>2</v>
      </c>
      <c r="DN1153" s="163">
        <v>0</v>
      </c>
      <c r="DO1153" s="163">
        <v>0</v>
      </c>
      <c r="DP1153" s="165">
        <v>11</v>
      </c>
      <c r="DQ1153" s="165"/>
      <c r="DR1153" s="165">
        <v>11</v>
      </c>
      <c r="DS1153" s="163">
        <v>50</v>
      </c>
      <c r="DT1153" s="163">
        <v>15</v>
      </c>
      <c r="DU1153" s="163">
        <v>8</v>
      </c>
      <c r="DV1153" s="163">
        <v>8</v>
      </c>
      <c r="DW1153" s="163">
        <v>1</v>
      </c>
      <c r="DX1153" s="163">
        <v>3</v>
      </c>
      <c r="DY1153" s="163">
        <v>1</v>
      </c>
      <c r="DZ1153" s="163">
        <v>2</v>
      </c>
      <c r="EA1153" s="163">
        <v>0</v>
      </c>
      <c r="EB1153" s="163">
        <v>0</v>
      </c>
      <c r="EC1153" s="163">
        <v>3</v>
      </c>
      <c r="ED1153" s="165">
        <v>2.4545460929557001</v>
      </c>
      <c r="EE1153" s="165">
        <v>2.4545460929557001</v>
      </c>
      <c r="EF1153" s="165">
        <v>0.81818203098523301</v>
      </c>
      <c r="EG1153" s="165">
        <v>12.272730464778499</v>
      </c>
      <c r="EH1153" s="166">
        <v>1.63636406197046</v>
      </c>
      <c r="EI1153" s="165">
        <v>127.058801336027</v>
      </c>
      <c r="EJ1153" s="164">
        <v>0.33333333333333298</v>
      </c>
      <c r="EK1153" s="164">
        <v>0.34146341463414598</v>
      </c>
      <c r="EL1153" s="283">
        <v>0.30952380899999998</v>
      </c>
      <c r="EM1153" s="283">
        <v>0.23809523799999999</v>
      </c>
      <c r="EN1153" s="283">
        <v>0.452380952</v>
      </c>
      <c r="EO1153" s="283">
        <v>4.7619050000000003E-2</v>
      </c>
      <c r="EP1153" s="283">
        <v>0.42857142999999998</v>
      </c>
      <c r="EQ1153" s="283">
        <v>5.8823529999999999E-2</v>
      </c>
      <c r="ER1153" s="165">
        <v>0.42612130972717099</v>
      </c>
      <c r="ES1153" s="166">
        <v>6.5454562478818596</v>
      </c>
      <c r="ET1153" s="166">
        <v>6.77</v>
      </c>
      <c r="EU1153" s="166">
        <v>5.1666891531512098</v>
      </c>
      <c r="EV1153" s="166">
        <v>6.5966893588414699</v>
      </c>
      <c r="EW1153" s="166">
        <v>6.0088865748748699</v>
      </c>
      <c r="EX1153" s="289">
        <v>-4.9183398485183702E-2</v>
      </c>
    </row>
    <row r="1154" spans="1:272" ht="13" customHeight="1">
      <c r="A1154" s="160" t="s">
        <v>19</v>
      </c>
      <c r="C1154" s="160">
        <v>16233</v>
      </c>
      <c r="D1154" s="160">
        <v>622088</v>
      </c>
      <c r="E1154" s="160" t="s">
        <v>188</v>
      </c>
      <c r="G1154" s="175"/>
      <c r="H1154" s="162" t="s">
        <v>1610</v>
      </c>
      <c r="I1154" s="162" t="s">
        <v>1611</v>
      </c>
      <c r="J1154" s="161">
        <v>30</v>
      </c>
      <c r="K1154" s="161">
        <v>1</v>
      </c>
      <c r="M1154" s="184" t="s">
        <v>837</v>
      </c>
      <c r="Z1154" s="163"/>
      <c r="AS1154" s="283"/>
      <c r="AT1154" s="283"/>
      <c r="AU1154" s="283"/>
      <c r="AV1154" s="283"/>
      <c r="AW1154" s="283"/>
      <c r="AX1154" s="283"/>
      <c r="AY1154" s="363"/>
      <c r="AZ1154" s="283"/>
      <c r="BA1154" s="283"/>
      <c r="BB1154" s="283"/>
      <c r="BC1154" s="283"/>
      <c r="BD1154" s="164"/>
      <c r="BE1154" s="164"/>
      <c r="BF1154" s="164"/>
      <c r="BG1154" s="164"/>
      <c r="BH1154" s="164"/>
      <c r="BI1154" s="164"/>
      <c r="BJ1154" s="165"/>
      <c r="BK1154" s="164"/>
      <c r="BL1154" s="165"/>
      <c r="BM1154" s="165"/>
      <c r="BN1154" s="165"/>
      <c r="BO1154" s="165"/>
      <c r="BP1154" s="165"/>
      <c r="BQ1154" s="165"/>
      <c r="BR1154" s="165"/>
      <c r="BS1154" s="289"/>
      <c r="BT1154" s="297">
        <v>4</v>
      </c>
      <c r="BU1154" s="284">
        <v>2</v>
      </c>
      <c r="BV1154" s="298">
        <v>-1</v>
      </c>
      <c r="BW1154" s="297"/>
      <c r="BX1154" s="297"/>
      <c r="BY1154" s="297"/>
      <c r="BZ1154" s="297"/>
      <c r="CA1154" s="284"/>
      <c r="CB1154" s="298"/>
      <c r="CC1154" s="297"/>
      <c r="CD1154" s="284"/>
      <c r="CE1154" s="352"/>
      <c r="CF1154" s="298"/>
      <c r="CG1154" s="297"/>
      <c r="CH1154" s="284"/>
      <c r="CI1154" s="352"/>
      <c r="CJ1154" s="298"/>
      <c r="CK1154" s="297"/>
      <c r="CL1154" s="284"/>
      <c r="CM1154" s="352"/>
      <c r="CN1154" s="298"/>
      <c r="CO1154" s="297"/>
      <c r="CP1154" s="284"/>
      <c r="CQ1154" s="352"/>
      <c r="CR1154" s="298"/>
      <c r="CS1154" s="297"/>
      <c r="CT1154" s="284"/>
      <c r="CU1154" s="352"/>
      <c r="CV1154" s="352"/>
      <c r="CW1154" s="298"/>
      <c r="CX1154" s="297"/>
      <c r="CY1154" s="284"/>
      <c r="CZ1154" s="352"/>
      <c r="DA1154" s="352"/>
      <c r="DB1154" s="298"/>
      <c r="DC1154" s="297"/>
      <c r="DD1154" s="284"/>
      <c r="DE1154" s="352"/>
      <c r="DF1154" s="352"/>
      <c r="DG1154" s="298"/>
      <c r="DH1154" s="297">
        <v>-1</v>
      </c>
      <c r="DI1154" s="289">
        <v>0</v>
      </c>
      <c r="DJ1154" s="163">
        <v>4</v>
      </c>
      <c r="DK1154" s="163">
        <v>0</v>
      </c>
      <c r="DL1154" s="163">
        <v>0</v>
      </c>
      <c r="DM1154" s="163">
        <v>0</v>
      </c>
      <c r="DN1154" s="163">
        <v>0</v>
      </c>
      <c r="DO1154" s="163">
        <v>0</v>
      </c>
      <c r="DP1154" s="165">
        <v>2</v>
      </c>
      <c r="DQ1154" s="165"/>
      <c r="DR1154" s="165">
        <v>2</v>
      </c>
      <c r="DS1154" s="163">
        <v>11</v>
      </c>
      <c r="DT1154" s="163">
        <v>2</v>
      </c>
      <c r="DU1154" s="163">
        <v>2</v>
      </c>
      <c r="DV1154" s="163">
        <v>1</v>
      </c>
      <c r="DW1154" s="163">
        <v>0</v>
      </c>
      <c r="DX1154" s="163">
        <v>4</v>
      </c>
      <c r="DY1154" s="163">
        <v>0</v>
      </c>
      <c r="DZ1154" s="163">
        <v>0</v>
      </c>
      <c r="EA1154" s="163">
        <v>0</v>
      </c>
      <c r="EB1154" s="163">
        <v>0</v>
      </c>
      <c r="EC1154" s="163">
        <v>2</v>
      </c>
      <c r="ED1154" s="165">
        <v>9</v>
      </c>
      <c r="EE1154" s="165">
        <v>18</v>
      </c>
      <c r="EF1154" s="165">
        <v>0</v>
      </c>
      <c r="EG1154" s="165">
        <v>9</v>
      </c>
      <c r="EH1154" s="166">
        <v>3</v>
      </c>
      <c r="EI1154" s="165">
        <v>232.94107519635901</v>
      </c>
      <c r="EJ1154" s="164">
        <v>0.28571428571428498</v>
      </c>
      <c r="EK1154" s="164">
        <v>0.4</v>
      </c>
      <c r="EL1154" s="283">
        <v>0.4</v>
      </c>
      <c r="EM1154" s="283">
        <v>0.2</v>
      </c>
      <c r="EN1154" s="283">
        <v>0.4</v>
      </c>
      <c r="EO1154" s="283">
        <v>0</v>
      </c>
      <c r="EP1154" s="283">
        <v>0.4</v>
      </c>
      <c r="EQ1154" s="283">
        <v>0.10638298</v>
      </c>
      <c r="ER1154" s="165">
        <v>1.5997287694910999E-2</v>
      </c>
      <c r="ES1154" s="166">
        <v>4.5</v>
      </c>
      <c r="ET1154" s="166">
        <v>6.04</v>
      </c>
      <c r="EU1154" s="166">
        <v>7.1666886329650801</v>
      </c>
      <c r="EV1154" s="166">
        <v>8.6787937998771607</v>
      </c>
      <c r="EW1154" s="166">
        <v>9.73547949493849</v>
      </c>
      <c r="EX1154" s="289">
        <v>-4.96878959238529E-2</v>
      </c>
    </row>
    <row r="1155" spans="1:272" ht="13" customHeight="1">
      <c r="A1155" s="160" t="s">
        <v>19</v>
      </c>
      <c r="C1155" s="160">
        <v>24937</v>
      </c>
      <c r="D1155" s="160">
        <v>681810</v>
      </c>
      <c r="E1155" s="160" t="s">
        <v>2177</v>
      </c>
      <c r="G1155" s="175"/>
      <c r="H1155" s="162" t="s">
        <v>2340</v>
      </c>
      <c r="I1155" s="162" t="s">
        <v>595</v>
      </c>
      <c r="J1155" s="161">
        <v>28</v>
      </c>
      <c r="K1155" s="161">
        <v>1</v>
      </c>
      <c r="M1155" s="184" t="s">
        <v>837</v>
      </c>
      <c r="Z1155" s="163"/>
      <c r="AS1155" s="283"/>
      <c r="AT1155" s="283"/>
      <c r="AU1155" s="283"/>
      <c r="AV1155" s="283"/>
      <c r="AW1155" s="283"/>
      <c r="AX1155" s="283"/>
      <c r="AY1155" s="363"/>
      <c r="AZ1155" s="283"/>
      <c r="BA1155" s="283"/>
      <c r="BB1155" s="283"/>
      <c r="BC1155" s="283"/>
      <c r="BD1155" s="164"/>
      <c r="BE1155" s="164"/>
      <c r="BF1155" s="164"/>
      <c r="BG1155" s="164"/>
      <c r="BH1155" s="164"/>
      <c r="BI1155" s="164"/>
      <c r="BJ1155" s="165"/>
      <c r="BK1155" s="164"/>
      <c r="BL1155" s="165"/>
      <c r="BM1155" s="165"/>
      <c r="BN1155" s="165"/>
      <c r="BO1155" s="165"/>
      <c r="BP1155" s="165"/>
      <c r="BQ1155" s="165"/>
      <c r="BR1155" s="165"/>
      <c r="BS1155" s="289"/>
      <c r="BT1155" s="297">
        <v>6</v>
      </c>
      <c r="BU1155" s="284">
        <v>10.199999999999999</v>
      </c>
      <c r="BV1155" s="298">
        <v>0</v>
      </c>
      <c r="BW1155" s="297"/>
      <c r="BX1155" s="297"/>
      <c r="BY1155" s="297"/>
      <c r="BZ1155" s="297"/>
      <c r="CA1155" s="284"/>
      <c r="CB1155" s="298"/>
      <c r="CC1155" s="297"/>
      <c r="CD1155" s="284"/>
      <c r="CE1155" s="352"/>
      <c r="CF1155" s="298"/>
      <c r="CG1155" s="297"/>
      <c r="CH1155" s="284"/>
      <c r="CI1155" s="352"/>
      <c r="CJ1155" s="298"/>
      <c r="CK1155" s="297"/>
      <c r="CL1155" s="284"/>
      <c r="CM1155" s="352"/>
      <c r="CN1155" s="298"/>
      <c r="CO1155" s="297"/>
      <c r="CP1155" s="284"/>
      <c r="CQ1155" s="352"/>
      <c r="CR1155" s="298"/>
      <c r="CS1155" s="297"/>
      <c r="CT1155" s="284"/>
      <c r="CU1155" s="352"/>
      <c r="CV1155" s="352"/>
      <c r="CW1155" s="298"/>
      <c r="CX1155" s="297"/>
      <c r="CY1155" s="284"/>
      <c r="CZ1155" s="352"/>
      <c r="DA1155" s="352"/>
      <c r="DB1155" s="298"/>
      <c r="DC1155" s="297"/>
      <c r="DD1155" s="284"/>
      <c r="DE1155" s="352"/>
      <c r="DF1155" s="352"/>
      <c r="DG1155" s="298"/>
      <c r="DH1155" s="297">
        <v>0</v>
      </c>
      <c r="DI1155" s="289">
        <v>0</v>
      </c>
      <c r="DJ1155" s="163">
        <v>6</v>
      </c>
      <c r="DK1155" s="163">
        <v>0</v>
      </c>
      <c r="DL1155" s="163">
        <v>0</v>
      </c>
      <c r="DM1155" s="163">
        <v>0</v>
      </c>
      <c r="DN1155" s="163">
        <v>0</v>
      </c>
      <c r="DO1155" s="163">
        <v>0</v>
      </c>
      <c r="DP1155" s="165">
        <v>10.199999999999999</v>
      </c>
      <c r="DQ1155" s="165"/>
      <c r="DR1155" s="165">
        <v>10.199999809265099</v>
      </c>
      <c r="DS1155" s="163">
        <v>42</v>
      </c>
      <c r="DT1155" s="163">
        <v>9</v>
      </c>
      <c r="DU1155" s="163">
        <v>2</v>
      </c>
      <c r="DV1155" s="163">
        <v>2</v>
      </c>
      <c r="DW1155" s="163">
        <v>1</v>
      </c>
      <c r="DX1155" s="163">
        <v>5</v>
      </c>
      <c r="DY1155" s="163">
        <v>0</v>
      </c>
      <c r="DZ1155" s="163">
        <v>0</v>
      </c>
      <c r="EA1155" s="163">
        <v>0</v>
      </c>
      <c r="EB1155" s="163">
        <v>0</v>
      </c>
      <c r="EC1155" s="163">
        <v>7</v>
      </c>
      <c r="ED1155" s="165">
        <v>5.9062503520399501</v>
      </c>
      <c r="EE1155" s="165">
        <v>4.2187502514571102</v>
      </c>
      <c r="EF1155" s="165">
        <v>0.84375005029142203</v>
      </c>
      <c r="EG1155" s="165">
        <v>7.5937504526227899</v>
      </c>
      <c r="EH1155" s="166">
        <v>1.3125000782311</v>
      </c>
      <c r="EI1155" s="165">
        <v>101.911726472819</v>
      </c>
      <c r="EJ1155" s="164">
        <v>0.24324324324324301</v>
      </c>
      <c r="EK1155" s="164">
        <v>0.27586206896551702</v>
      </c>
      <c r="EL1155" s="283">
        <v>0.53333333299999997</v>
      </c>
      <c r="EM1155" s="283">
        <v>0.133333333</v>
      </c>
      <c r="EN1155" s="283">
        <v>0.33333333300000001</v>
      </c>
      <c r="EO1155" s="283">
        <v>6.6666669999999997E-2</v>
      </c>
      <c r="EP1155" s="283">
        <v>0.26666666999999999</v>
      </c>
      <c r="EQ1155" s="283">
        <v>8.0924860000000001E-2</v>
      </c>
      <c r="ER1155" s="165">
        <v>0.29481670452849201</v>
      </c>
      <c r="ES1155" s="166">
        <v>1.6875001005828401</v>
      </c>
      <c r="ET1155" s="166">
        <v>4.74</v>
      </c>
      <c r="EU1155" s="166">
        <v>4.4791887111961799</v>
      </c>
      <c r="EV1155" s="166">
        <v>4.6780373170285596</v>
      </c>
      <c r="EW1155" s="166">
        <v>4.7816376591241303</v>
      </c>
      <c r="EX1155" s="289">
        <v>-5.0088647753000197E-2</v>
      </c>
    </row>
    <row r="1156" spans="1:272" ht="13" customHeight="1">
      <c r="A1156" s="160" t="s">
        <v>19</v>
      </c>
      <c r="C1156" s="160">
        <v>22690</v>
      </c>
      <c r="D1156" s="160">
        <v>672552</v>
      </c>
      <c r="E1156" s="160" t="s">
        <v>354</v>
      </c>
      <c r="G1156" s="175"/>
      <c r="H1156" s="162" t="s">
        <v>4031</v>
      </c>
      <c r="I1156" s="162" t="s">
        <v>124</v>
      </c>
      <c r="J1156" s="160">
        <v>24</v>
      </c>
      <c r="K1156" s="161">
        <v>1</v>
      </c>
      <c r="Z1156" s="163"/>
      <c r="AS1156" s="283"/>
      <c r="AT1156" s="283"/>
      <c r="AU1156" s="283"/>
      <c r="AV1156" s="283"/>
      <c r="AW1156" s="283"/>
      <c r="AX1156" s="283"/>
      <c r="AY1156" s="363"/>
      <c r="AZ1156" s="283"/>
      <c r="BA1156" s="283"/>
      <c r="BB1156" s="283"/>
      <c r="BC1156" s="283"/>
      <c r="BD1156" s="164"/>
      <c r="BE1156" s="164"/>
      <c r="BF1156" s="164"/>
      <c r="BG1156" s="164"/>
      <c r="BH1156" s="164"/>
      <c r="BI1156" s="164"/>
      <c r="BJ1156" s="165"/>
      <c r="BK1156" s="164"/>
      <c r="BL1156" s="165"/>
      <c r="BM1156" s="165"/>
      <c r="BN1156" s="165"/>
      <c r="BO1156" s="165"/>
      <c r="BP1156" s="165"/>
      <c r="BQ1156" s="165"/>
      <c r="BR1156" s="165"/>
      <c r="BS1156" s="289"/>
      <c r="BT1156" s="297">
        <v>4</v>
      </c>
      <c r="BU1156" s="284">
        <v>9.1999999999999993</v>
      </c>
      <c r="BV1156" s="298">
        <v>0</v>
      </c>
      <c r="BW1156" s="297"/>
      <c r="BX1156" s="297"/>
      <c r="BY1156" s="297"/>
      <c r="BZ1156" s="297"/>
      <c r="CA1156" s="284"/>
      <c r="CB1156" s="298"/>
      <c r="CC1156" s="297"/>
      <c r="CD1156" s="284"/>
      <c r="CE1156" s="352"/>
      <c r="CF1156" s="298"/>
      <c r="CG1156" s="297"/>
      <c r="CH1156" s="284"/>
      <c r="CI1156" s="352"/>
      <c r="CJ1156" s="298"/>
      <c r="CK1156" s="297"/>
      <c r="CL1156" s="284"/>
      <c r="CM1156" s="352"/>
      <c r="CN1156" s="298"/>
      <c r="CO1156" s="297"/>
      <c r="CP1156" s="284"/>
      <c r="CQ1156" s="352"/>
      <c r="CR1156" s="298"/>
      <c r="CS1156" s="297"/>
      <c r="CT1156" s="284"/>
      <c r="CU1156" s="352"/>
      <c r="CV1156" s="352"/>
      <c r="CW1156" s="298"/>
      <c r="CX1156" s="297"/>
      <c r="CY1156" s="284"/>
      <c r="CZ1156" s="352"/>
      <c r="DA1156" s="352"/>
      <c r="DB1156" s="298"/>
      <c r="DC1156" s="297"/>
      <c r="DD1156" s="284"/>
      <c r="DE1156" s="352"/>
      <c r="DF1156" s="352"/>
      <c r="DG1156" s="298"/>
      <c r="DH1156" s="183">
        <v>0</v>
      </c>
      <c r="DI1156" s="289">
        <v>0</v>
      </c>
      <c r="DJ1156" s="163">
        <v>4</v>
      </c>
      <c r="DK1156" s="163">
        <v>0</v>
      </c>
      <c r="DL1156" s="163">
        <v>0</v>
      </c>
      <c r="DM1156" s="163">
        <v>0</v>
      </c>
      <c r="DN1156" s="163">
        <v>0</v>
      </c>
      <c r="DO1156" s="163">
        <v>0</v>
      </c>
      <c r="DP1156" s="165">
        <v>9.1999999999999993</v>
      </c>
      <c r="DQ1156" s="165"/>
      <c r="DR1156" s="165">
        <v>9.1999998092651296</v>
      </c>
      <c r="DS1156" s="163">
        <v>47</v>
      </c>
      <c r="DT1156" s="163">
        <v>13</v>
      </c>
      <c r="DU1156" s="163">
        <v>5</v>
      </c>
      <c r="DV1156" s="163">
        <v>5</v>
      </c>
      <c r="DW1156" s="163">
        <v>1</v>
      </c>
      <c r="DX1156" s="163">
        <v>5</v>
      </c>
      <c r="DY1156" s="163">
        <v>0</v>
      </c>
      <c r="DZ1156" s="163">
        <v>0</v>
      </c>
      <c r="EA1156" s="163">
        <v>1</v>
      </c>
      <c r="EB1156" s="163">
        <v>0</v>
      </c>
      <c r="EC1156" s="163">
        <v>6</v>
      </c>
      <c r="ED1156" s="165">
        <v>5.5862078150729104</v>
      </c>
      <c r="EE1156" s="165">
        <v>4.6551731792274298</v>
      </c>
      <c r="EF1156" s="165">
        <v>0.93103463584548596</v>
      </c>
      <c r="EG1156" s="165">
        <v>12.103450265991301</v>
      </c>
      <c r="EH1156" s="166">
        <v>1.8620692716909699</v>
      </c>
      <c r="EI1156" s="165">
        <v>148.748683717548</v>
      </c>
      <c r="EJ1156" s="164">
        <v>0.30952380952380898</v>
      </c>
      <c r="EK1156" s="164">
        <v>0.34285714285714203</v>
      </c>
      <c r="EL1156" s="283">
        <v>0.44444444399999999</v>
      </c>
      <c r="EM1156" s="283">
        <v>0.25</v>
      </c>
      <c r="EN1156" s="283">
        <v>0.30555555499999998</v>
      </c>
      <c r="EO1156" s="283">
        <v>8.3333329999999997E-2</v>
      </c>
      <c r="EP1156" s="283">
        <v>0.47222222000000003</v>
      </c>
      <c r="EQ1156" s="283">
        <v>9.0909089999999998E-2</v>
      </c>
      <c r="ER1156" s="165">
        <v>-0.13688384432349099</v>
      </c>
      <c r="ES1156" s="166">
        <v>4.6551731792274298</v>
      </c>
      <c r="ET1156" s="166">
        <v>6.73</v>
      </c>
      <c r="EU1156" s="166">
        <v>4.8218613189126103</v>
      </c>
      <c r="EV1156" s="166">
        <v>5.19770519133544</v>
      </c>
      <c r="EW1156" s="166">
        <v>5.1754892777572099</v>
      </c>
      <c r="EX1156" s="289">
        <v>-5.0313670188188497E-2</v>
      </c>
    </row>
    <row r="1157" spans="1:272" ht="13" customHeight="1">
      <c r="A1157" s="160" t="s">
        <v>19</v>
      </c>
      <c r="C1157" s="160">
        <v>20298</v>
      </c>
      <c r="D1157" s="160">
        <v>646242</v>
      </c>
      <c r="E1157" s="160" t="s">
        <v>598</v>
      </c>
      <c r="G1157" s="175"/>
      <c r="H1157" s="162" t="s">
        <v>259</v>
      </c>
      <c r="I1157" s="162" t="s">
        <v>2436</v>
      </c>
      <c r="J1157" s="161">
        <v>27</v>
      </c>
      <c r="K1157" s="161">
        <v>1</v>
      </c>
      <c r="M1157" s="184" t="s">
        <v>46</v>
      </c>
      <c r="Z1157" s="163"/>
      <c r="AS1157" s="283"/>
      <c r="AT1157" s="283"/>
      <c r="AU1157" s="283"/>
      <c r="AV1157" s="283"/>
      <c r="AW1157" s="283"/>
      <c r="AX1157" s="283"/>
      <c r="AY1157" s="363"/>
      <c r="AZ1157" s="283"/>
      <c r="BA1157" s="283"/>
      <c r="BB1157" s="283"/>
      <c r="BC1157" s="283"/>
      <c r="BD1157" s="164"/>
      <c r="BE1157" s="164"/>
      <c r="BF1157" s="164"/>
      <c r="BG1157" s="164"/>
      <c r="BH1157" s="164"/>
      <c r="BI1157" s="164"/>
      <c r="BJ1157" s="165"/>
      <c r="BK1157" s="164"/>
      <c r="BL1157" s="165"/>
      <c r="BM1157" s="165"/>
      <c r="BN1157" s="165"/>
      <c r="BO1157" s="165"/>
      <c r="BP1157" s="165"/>
      <c r="BQ1157" s="165"/>
      <c r="BR1157" s="165"/>
      <c r="BS1157" s="289"/>
      <c r="BT1157" s="297">
        <v>5</v>
      </c>
      <c r="BU1157" s="284">
        <v>9.1999999999999993</v>
      </c>
      <c r="BV1157" s="298">
        <v>0</v>
      </c>
      <c r="BW1157" s="297"/>
      <c r="BX1157" s="297"/>
      <c r="BY1157" s="297"/>
      <c r="BZ1157" s="297"/>
      <c r="CA1157" s="284"/>
      <c r="CB1157" s="298"/>
      <c r="CC1157" s="297"/>
      <c r="CD1157" s="284"/>
      <c r="CE1157" s="352"/>
      <c r="CF1157" s="298"/>
      <c r="CG1157" s="297"/>
      <c r="CH1157" s="284"/>
      <c r="CI1157" s="352"/>
      <c r="CJ1157" s="298"/>
      <c r="CK1157" s="297"/>
      <c r="CL1157" s="284"/>
      <c r="CM1157" s="352"/>
      <c r="CN1157" s="298"/>
      <c r="CO1157" s="297"/>
      <c r="CP1157" s="284"/>
      <c r="CQ1157" s="352"/>
      <c r="CR1157" s="298"/>
      <c r="CS1157" s="297"/>
      <c r="CT1157" s="284"/>
      <c r="CU1157" s="352"/>
      <c r="CV1157" s="352"/>
      <c r="CW1157" s="298"/>
      <c r="CX1157" s="297"/>
      <c r="CY1157" s="284"/>
      <c r="CZ1157" s="352"/>
      <c r="DA1157" s="352"/>
      <c r="DB1157" s="298"/>
      <c r="DC1157" s="297"/>
      <c r="DD1157" s="284"/>
      <c r="DE1157" s="352"/>
      <c r="DF1157" s="352"/>
      <c r="DG1157" s="298"/>
      <c r="DH1157" s="297">
        <v>0</v>
      </c>
      <c r="DI1157" s="289">
        <v>0</v>
      </c>
      <c r="DJ1157" s="163">
        <v>5</v>
      </c>
      <c r="DK1157" s="163">
        <v>1</v>
      </c>
      <c r="DL1157" s="163">
        <v>0</v>
      </c>
      <c r="DM1157" s="163">
        <v>0</v>
      </c>
      <c r="DN1157" s="163">
        <v>1</v>
      </c>
      <c r="DO1157" s="163">
        <v>0</v>
      </c>
      <c r="DP1157" s="165">
        <v>9.1999999999999993</v>
      </c>
      <c r="DQ1157" s="165">
        <v>5.0999999046325604</v>
      </c>
      <c r="DR1157" s="165">
        <v>4.0999999046325604</v>
      </c>
      <c r="DS1157" s="163">
        <v>47</v>
      </c>
      <c r="DT1157" s="163">
        <v>14</v>
      </c>
      <c r="DU1157" s="163">
        <v>6</v>
      </c>
      <c r="DV1157" s="163">
        <v>5</v>
      </c>
      <c r="DW1157" s="163">
        <v>2</v>
      </c>
      <c r="DX1157" s="163">
        <v>3</v>
      </c>
      <c r="DY1157" s="163">
        <v>0</v>
      </c>
      <c r="DZ1157" s="163">
        <v>0</v>
      </c>
      <c r="EA1157" s="163">
        <v>0</v>
      </c>
      <c r="EB1157" s="163">
        <v>0</v>
      </c>
      <c r="EC1157" s="163">
        <v>8</v>
      </c>
      <c r="ED1157" s="165">
        <v>7.4482763519468804</v>
      </c>
      <c r="EE1157" s="165">
        <v>2.7931036319800802</v>
      </c>
      <c r="EF1157" s="165">
        <v>1.8620690879867201</v>
      </c>
      <c r="EG1157" s="165">
        <v>13.034483615907</v>
      </c>
      <c r="EH1157" s="166">
        <v>1.7586208053207899</v>
      </c>
      <c r="EI1157" s="165">
        <v>140.48485409579101</v>
      </c>
      <c r="EJ1157" s="164">
        <v>0.31818181818181801</v>
      </c>
      <c r="EK1157" s="164">
        <v>0.35294117647058798</v>
      </c>
      <c r="EL1157" s="283">
        <v>0.42857142799999998</v>
      </c>
      <c r="EM1157" s="283">
        <v>0.171428571</v>
      </c>
      <c r="EN1157" s="283">
        <v>0.4</v>
      </c>
      <c r="EO1157" s="283">
        <v>2.7777779999999998E-2</v>
      </c>
      <c r="EP1157" s="283">
        <v>0.36111111000000001</v>
      </c>
      <c r="EQ1157" s="283">
        <v>6.0240960000000003E-2</v>
      </c>
      <c r="ER1157" s="165">
        <v>-9.4072472630557097E-2</v>
      </c>
      <c r="ES1157" s="166">
        <v>4.6551727199668003</v>
      </c>
      <c r="ET1157" s="166">
        <v>3.88</v>
      </c>
      <c r="EU1157" s="166">
        <v>5.1322060036177302</v>
      </c>
      <c r="EV1157" s="166">
        <v>4.6324962124862399</v>
      </c>
      <c r="EW1157" s="166">
        <v>4.4370310473697296</v>
      </c>
      <c r="EX1157" s="289">
        <v>-5.1760938018560403E-2</v>
      </c>
    </row>
    <row r="1158" spans="1:272" s="167" customFormat="1" ht="13" customHeight="1">
      <c r="A1158" s="160" t="s">
        <v>19</v>
      </c>
      <c r="B1158" s="160">
        <v>10147</v>
      </c>
      <c r="C1158" s="160">
        <v>16502</v>
      </c>
      <c r="D1158" s="160">
        <v>642232</v>
      </c>
      <c r="E1158" s="160" t="s">
        <v>3331</v>
      </c>
      <c r="F1158" s="160"/>
      <c r="G1158" s="175"/>
      <c r="H1158" s="168" t="s">
        <v>766</v>
      </c>
      <c r="I1158" s="169" t="s">
        <v>549</v>
      </c>
      <c r="J1158" s="170">
        <v>32</v>
      </c>
      <c r="K1158" s="161">
        <v>1</v>
      </c>
      <c r="L1158" s="161"/>
      <c r="M1158" s="184" t="s">
        <v>46</v>
      </c>
      <c r="N1158" s="187"/>
      <c r="O1158" s="161"/>
      <c r="P1158" s="161"/>
      <c r="Q1158" s="161"/>
      <c r="R1158" s="161"/>
      <c r="S1158" s="161"/>
      <c r="T1158" s="161"/>
      <c r="U1158" s="161"/>
      <c r="V1158" s="161"/>
      <c r="W1158" s="161"/>
      <c r="X1158" s="161"/>
      <c r="Y1158" s="184"/>
      <c r="Z1158" s="163"/>
      <c r="AA1158" s="163"/>
      <c r="AB1158" s="163"/>
      <c r="AC1158" s="163"/>
      <c r="AD1158" s="163"/>
      <c r="AE1158" s="163"/>
      <c r="AF1158" s="163"/>
      <c r="AG1158" s="163"/>
      <c r="AH1158" s="163"/>
      <c r="AI1158" s="163"/>
      <c r="AJ1158" s="163"/>
      <c r="AK1158" s="163"/>
      <c r="AL1158" s="163"/>
      <c r="AM1158" s="163"/>
      <c r="AN1158" s="163"/>
      <c r="AO1158" s="163"/>
      <c r="AP1158" s="163"/>
      <c r="AQ1158" s="163"/>
      <c r="AR1158" s="163"/>
      <c r="AS1158" s="283"/>
      <c r="AT1158" s="283"/>
      <c r="AU1158" s="283"/>
      <c r="AV1158" s="283"/>
      <c r="AW1158" s="283"/>
      <c r="AX1158" s="283"/>
      <c r="AY1158" s="363"/>
      <c r="AZ1158" s="283"/>
      <c r="BA1158" s="283"/>
      <c r="BB1158" s="283"/>
      <c r="BC1158" s="283"/>
      <c r="BD1158" s="164"/>
      <c r="BE1158" s="164"/>
      <c r="BF1158" s="164"/>
      <c r="BG1158" s="164"/>
      <c r="BH1158" s="164"/>
      <c r="BI1158" s="164"/>
      <c r="BJ1158" s="165"/>
      <c r="BK1158" s="164"/>
      <c r="BL1158" s="165"/>
      <c r="BM1158" s="165"/>
      <c r="BN1158" s="165"/>
      <c r="BO1158" s="165"/>
      <c r="BP1158" s="165"/>
      <c r="BQ1158" s="165"/>
      <c r="BR1158" s="165"/>
      <c r="BS1158" s="289"/>
      <c r="BT1158" s="297">
        <v>43</v>
      </c>
      <c r="BU1158" s="284">
        <v>95</v>
      </c>
      <c r="BV1158" s="298">
        <v>2</v>
      </c>
      <c r="BW1158" s="297"/>
      <c r="BX1158" s="297"/>
      <c r="BY1158" s="297"/>
      <c r="BZ1158" s="297"/>
      <c r="CA1158" s="284"/>
      <c r="CB1158" s="298"/>
      <c r="CC1158" s="297"/>
      <c r="CD1158" s="284"/>
      <c r="CE1158" s="352"/>
      <c r="CF1158" s="298"/>
      <c r="CG1158" s="297"/>
      <c r="CH1158" s="284"/>
      <c r="CI1158" s="352"/>
      <c r="CJ1158" s="298"/>
      <c r="CK1158" s="297"/>
      <c r="CL1158" s="284"/>
      <c r="CM1158" s="352"/>
      <c r="CN1158" s="298"/>
      <c r="CO1158" s="297"/>
      <c r="CP1158" s="284"/>
      <c r="CQ1158" s="352"/>
      <c r="CR1158" s="298"/>
      <c r="CS1158" s="297"/>
      <c r="CT1158" s="284"/>
      <c r="CU1158" s="352"/>
      <c r="CV1158" s="352"/>
      <c r="CW1158" s="298"/>
      <c r="CX1158" s="297"/>
      <c r="CY1158" s="284"/>
      <c r="CZ1158" s="352"/>
      <c r="DA1158" s="352"/>
      <c r="DB1158" s="298"/>
      <c r="DC1158" s="297"/>
      <c r="DD1158" s="284"/>
      <c r="DE1158" s="352"/>
      <c r="DF1158" s="352"/>
      <c r="DG1158" s="298"/>
      <c r="DH1158" s="297">
        <v>2</v>
      </c>
      <c r="DI1158" s="289">
        <v>0</v>
      </c>
      <c r="DJ1158" s="163">
        <v>44</v>
      </c>
      <c r="DK1158" s="163">
        <v>0</v>
      </c>
      <c r="DL1158" s="163">
        <v>0</v>
      </c>
      <c r="DM1158" s="163">
        <v>5</v>
      </c>
      <c r="DN1158" s="163">
        <v>2</v>
      </c>
      <c r="DO1158" s="163">
        <v>1</v>
      </c>
      <c r="DP1158" s="165">
        <v>98.2</v>
      </c>
      <c r="DQ1158" s="165"/>
      <c r="DR1158" s="165">
        <v>98.199998855590806</v>
      </c>
      <c r="DS1158" s="163">
        <v>398</v>
      </c>
      <c r="DT1158" s="163">
        <v>70</v>
      </c>
      <c r="DU1158" s="163">
        <v>36</v>
      </c>
      <c r="DV1158" s="163">
        <v>35</v>
      </c>
      <c r="DW1158" s="163">
        <v>11</v>
      </c>
      <c r="DX1158" s="163">
        <v>32</v>
      </c>
      <c r="DY1158" s="163">
        <v>3</v>
      </c>
      <c r="DZ1158" s="163">
        <v>12</v>
      </c>
      <c r="EA1158" s="163">
        <v>0</v>
      </c>
      <c r="EB1158" s="163">
        <v>0</v>
      </c>
      <c r="EC1158" s="163">
        <v>65</v>
      </c>
      <c r="ED1158" s="165">
        <v>5.9290545507231798</v>
      </c>
      <c r="EE1158" s="165">
        <v>2.9189191634329501</v>
      </c>
      <c r="EF1158" s="165">
        <v>1.0033784624300699</v>
      </c>
      <c r="EG1158" s="165">
        <v>6.3851356700095803</v>
      </c>
      <c r="EH1158" s="166">
        <v>1.0337838703825</v>
      </c>
      <c r="EI1158" s="165">
        <v>80.836926476023805</v>
      </c>
      <c r="EJ1158" s="164">
        <v>0.19774011299434999</v>
      </c>
      <c r="EK1158" s="164">
        <v>0.212230215827338</v>
      </c>
      <c r="EL1158" s="283">
        <v>0.40780141800000003</v>
      </c>
      <c r="EM1158" s="283">
        <v>0.20921985800000001</v>
      </c>
      <c r="EN1158" s="283">
        <v>0.38297872300000002</v>
      </c>
      <c r="EO1158" s="283">
        <v>6.2283739999999997E-2</v>
      </c>
      <c r="EP1158" s="283">
        <v>0.29411765000000001</v>
      </c>
      <c r="EQ1158" s="283">
        <v>9.3729370000000006E-2</v>
      </c>
      <c r="ER1158" s="165">
        <v>-5.8561244679959198E-2</v>
      </c>
      <c r="ES1158" s="166">
        <v>3.1925678350047901</v>
      </c>
      <c r="ET1158" s="166">
        <v>4.16</v>
      </c>
      <c r="EU1158" s="166">
        <v>4.6362833506656997</v>
      </c>
      <c r="EV1158" s="166">
        <v>4.8421011857429903</v>
      </c>
      <c r="EW1158" s="166">
        <v>4.52953586875919</v>
      </c>
      <c r="EX1158" s="289">
        <v>-5.4201543331146199E-2</v>
      </c>
      <c r="EY1158" s="291"/>
      <c r="EZ1158" s="162"/>
      <c r="FA1158" s="162"/>
      <c r="FB1158" s="162"/>
      <c r="FC1158" s="162"/>
      <c r="FD1158" s="162"/>
      <c r="FE1158" s="162"/>
      <c r="FF1158" s="162"/>
      <c r="FG1158" s="162"/>
      <c r="FH1158" s="162"/>
      <c r="FI1158" s="162"/>
      <c r="FJ1158" s="162"/>
      <c r="FK1158" s="162"/>
      <c r="FL1158" s="162"/>
      <c r="FM1158" s="162"/>
      <c r="FN1158" s="162"/>
      <c r="FO1158" s="162"/>
      <c r="FP1158" s="162"/>
      <c r="FQ1158" s="162"/>
      <c r="FR1158" s="162"/>
      <c r="FS1158" s="162"/>
      <c r="FT1158" s="162"/>
      <c r="FU1158" s="162"/>
      <c r="FV1158" s="162"/>
      <c r="FW1158" s="162"/>
      <c r="FX1158" s="162"/>
      <c r="FY1158" s="162"/>
      <c r="FZ1158" s="162"/>
      <c r="GA1158" s="162"/>
      <c r="GB1158" s="162"/>
      <c r="GC1158" s="162"/>
      <c r="GD1158" s="162"/>
      <c r="GE1158" s="162"/>
      <c r="GF1158" s="162"/>
      <c r="GG1158" s="162"/>
      <c r="GH1158" s="162"/>
      <c r="GI1158" s="162"/>
      <c r="GJ1158" s="162"/>
      <c r="GK1158" s="162"/>
      <c r="GL1158" s="162"/>
      <c r="GM1158" s="162"/>
      <c r="GN1158" s="162"/>
      <c r="GO1158" s="162"/>
      <c r="GP1158" s="162"/>
      <c r="GQ1158" s="162"/>
      <c r="GR1158" s="162"/>
      <c r="GS1158" s="162"/>
      <c r="GT1158" s="162"/>
      <c r="GU1158" s="162"/>
      <c r="GV1158" s="162"/>
      <c r="GW1158" s="162"/>
      <c r="GX1158" s="162"/>
      <c r="GY1158" s="162"/>
      <c r="GZ1158" s="162"/>
      <c r="HA1158" s="162"/>
      <c r="HB1158" s="162"/>
      <c r="HC1158" s="162"/>
      <c r="HD1158" s="162"/>
      <c r="HE1158" s="162"/>
      <c r="HF1158" s="162"/>
      <c r="HG1158" s="162"/>
      <c r="HH1158" s="162"/>
      <c r="HI1158" s="162"/>
      <c r="HJ1158" s="162"/>
      <c r="HK1158" s="162"/>
      <c r="HL1158" s="162"/>
      <c r="HM1158" s="162"/>
      <c r="HN1158" s="162"/>
      <c r="HO1158" s="162"/>
      <c r="HP1158" s="162"/>
      <c r="HQ1158" s="162"/>
      <c r="HR1158" s="162"/>
      <c r="HS1158" s="162"/>
      <c r="HT1158" s="162"/>
      <c r="HU1158" s="162"/>
      <c r="HV1158" s="162"/>
      <c r="HW1158" s="162"/>
      <c r="HX1158" s="162"/>
      <c r="HY1158" s="162"/>
      <c r="HZ1158" s="162"/>
      <c r="IA1158" s="162"/>
      <c r="IB1158" s="162"/>
      <c r="IC1158" s="162"/>
      <c r="ID1158" s="162"/>
      <c r="IE1158" s="162"/>
      <c r="IF1158" s="162"/>
      <c r="IG1158" s="162"/>
      <c r="IH1158" s="162"/>
      <c r="II1158" s="162"/>
      <c r="IJ1158" s="162"/>
      <c r="IK1158" s="162"/>
      <c r="IL1158" s="162"/>
      <c r="IM1158" s="162"/>
      <c r="IN1158" s="162"/>
      <c r="IO1158" s="162"/>
      <c r="IP1158" s="162"/>
      <c r="IQ1158" s="162"/>
      <c r="IR1158" s="162"/>
      <c r="IS1158" s="162"/>
      <c r="IT1158" s="162"/>
      <c r="IU1158" s="162"/>
      <c r="IV1158" s="162"/>
      <c r="IW1158" s="162"/>
      <c r="IX1158" s="162"/>
      <c r="IY1158" s="162"/>
      <c r="IZ1158" s="162"/>
      <c r="JA1158" s="162"/>
      <c r="JB1158" s="162"/>
      <c r="JC1158" s="162"/>
      <c r="JD1158" s="162"/>
      <c r="JE1158" s="162"/>
      <c r="JF1158" s="162"/>
      <c r="JG1158" s="162"/>
      <c r="JH1158" s="162"/>
      <c r="JI1158" s="162"/>
      <c r="JJ1158" s="162"/>
      <c r="JK1158" s="162"/>
      <c r="JL1158" s="162"/>
    </row>
    <row r="1159" spans="1:272" ht="13" customHeight="1">
      <c r="A1159" s="160" t="s">
        <v>19</v>
      </c>
      <c r="B1159" s="160">
        <v>12825</v>
      </c>
      <c r="C1159" s="160">
        <v>26128</v>
      </c>
      <c r="D1159" s="160">
        <v>686294</v>
      </c>
      <c r="E1159" s="160" t="s">
        <v>2171</v>
      </c>
      <c r="G1159" s="175"/>
      <c r="H1159" s="162" t="s">
        <v>3530</v>
      </c>
      <c r="I1159" s="162" t="s">
        <v>3531</v>
      </c>
      <c r="J1159" s="160">
        <v>25</v>
      </c>
      <c r="K1159" s="161">
        <v>1</v>
      </c>
      <c r="Z1159" s="163"/>
      <c r="AS1159" s="283"/>
      <c r="AT1159" s="283"/>
      <c r="AU1159" s="283"/>
      <c r="AV1159" s="283"/>
      <c r="AW1159" s="283"/>
      <c r="AX1159" s="283"/>
      <c r="AY1159" s="363"/>
      <c r="AZ1159" s="283"/>
      <c r="BA1159" s="283"/>
      <c r="BB1159" s="283"/>
      <c r="BC1159" s="283"/>
      <c r="BD1159" s="164"/>
      <c r="BE1159" s="164"/>
      <c r="BF1159" s="164"/>
      <c r="BG1159" s="164"/>
      <c r="BH1159" s="164"/>
      <c r="BI1159" s="164"/>
      <c r="BJ1159" s="165"/>
      <c r="BK1159" s="164"/>
      <c r="BL1159" s="165"/>
      <c r="BM1159" s="165"/>
      <c r="BN1159" s="165"/>
      <c r="BO1159" s="165"/>
      <c r="BP1159" s="165"/>
      <c r="BQ1159" s="165"/>
      <c r="BR1159" s="165"/>
      <c r="BS1159" s="289"/>
      <c r="BT1159" s="297">
        <v>1</v>
      </c>
      <c r="BU1159" s="284">
        <v>1</v>
      </c>
      <c r="BV1159" s="298">
        <v>0</v>
      </c>
      <c r="BW1159" s="297"/>
      <c r="BX1159" s="297"/>
      <c r="BY1159" s="297"/>
      <c r="BZ1159" s="297"/>
      <c r="CA1159" s="284"/>
      <c r="CB1159" s="298"/>
      <c r="CC1159" s="297"/>
      <c r="CD1159" s="284"/>
      <c r="CE1159" s="352"/>
      <c r="CF1159" s="298"/>
      <c r="CG1159" s="297"/>
      <c r="CH1159" s="284"/>
      <c r="CI1159" s="352"/>
      <c r="CJ1159" s="298"/>
      <c r="CK1159" s="297"/>
      <c r="CL1159" s="284"/>
      <c r="CM1159" s="352"/>
      <c r="CN1159" s="298"/>
      <c r="CO1159" s="297"/>
      <c r="CP1159" s="284"/>
      <c r="CQ1159" s="352"/>
      <c r="CR1159" s="298"/>
      <c r="CS1159" s="297"/>
      <c r="CT1159" s="284"/>
      <c r="CU1159" s="352"/>
      <c r="CV1159" s="352"/>
      <c r="CW1159" s="298"/>
      <c r="CX1159" s="297"/>
      <c r="CY1159" s="284"/>
      <c r="CZ1159" s="352"/>
      <c r="DA1159" s="352"/>
      <c r="DB1159" s="298"/>
      <c r="DC1159" s="297"/>
      <c r="DD1159" s="284"/>
      <c r="DE1159" s="352"/>
      <c r="DF1159" s="352"/>
      <c r="DG1159" s="298"/>
      <c r="DH1159" s="297">
        <v>0</v>
      </c>
      <c r="DI1159" s="289">
        <v>0</v>
      </c>
      <c r="DJ1159" s="163">
        <v>1</v>
      </c>
      <c r="DK1159" s="163">
        <v>0</v>
      </c>
      <c r="DL1159" s="163">
        <v>0</v>
      </c>
      <c r="DM1159" s="163">
        <v>0</v>
      </c>
      <c r="DN1159" s="163">
        <v>0</v>
      </c>
      <c r="DO1159" s="163">
        <v>0</v>
      </c>
      <c r="DP1159" s="165">
        <v>1</v>
      </c>
      <c r="DQ1159" s="165"/>
      <c r="DR1159" s="165">
        <v>1</v>
      </c>
      <c r="DS1159" s="163">
        <v>5</v>
      </c>
      <c r="DT1159" s="163">
        <v>2</v>
      </c>
      <c r="DU1159" s="163">
        <v>2</v>
      </c>
      <c r="DV1159" s="163">
        <v>2</v>
      </c>
      <c r="DW1159" s="163">
        <v>1</v>
      </c>
      <c r="DX1159" s="163">
        <v>0</v>
      </c>
      <c r="DY1159" s="163">
        <v>0</v>
      </c>
      <c r="DZ1159" s="163">
        <v>0</v>
      </c>
      <c r="EA1159" s="163">
        <v>0</v>
      </c>
      <c r="EB1159" s="163">
        <v>0</v>
      </c>
      <c r="EC1159" s="163">
        <v>1</v>
      </c>
      <c r="ED1159" s="165">
        <v>9</v>
      </c>
      <c r="EE1159" s="165">
        <v>0</v>
      </c>
      <c r="EF1159" s="165">
        <v>9</v>
      </c>
      <c r="EG1159" s="165">
        <v>18</v>
      </c>
      <c r="EH1159" s="166">
        <v>2</v>
      </c>
      <c r="EI1159" s="165">
        <v>155.29405013090599</v>
      </c>
      <c r="EJ1159" s="164">
        <v>0.4</v>
      </c>
      <c r="EK1159" s="164">
        <v>0.33333333333333298</v>
      </c>
      <c r="EL1159" s="283">
        <v>0.25</v>
      </c>
      <c r="EM1159" s="283">
        <v>0.25</v>
      </c>
      <c r="EN1159" s="283">
        <v>0.5</v>
      </c>
      <c r="EO1159" s="283">
        <v>0.25</v>
      </c>
      <c r="EP1159" s="283">
        <v>0.5</v>
      </c>
      <c r="EQ1159" s="283">
        <v>0.05</v>
      </c>
      <c r="ER1159" s="165">
        <v>-4.7919993181090997E-2</v>
      </c>
      <c r="ES1159" s="166">
        <v>18</v>
      </c>
      <c r="ET1159" s="166">
        <v>21.76</v>
      </c>
      <c r="EU1159" s="166">
        <v>14.166688632965</v>
      </c>
      <c r="EV1159" s="166">
        <v>4.1908989667892396</v>
      </c>
      <c r="EW1159" s="166">
        <v>3.7473905748748702</v>
      </c>
      <c r="EX1159" s="289">
        <v>-5.5196728557348203E-2</v>
      </c>
    </row>
    <row r="1160" spans="1:272" ht="13" customHeight="1">
      <c r="A1160" s="160" t="s">
        <v>19</v>
      </c>
      <c r="B1160" s="160">
        <v>11819</v>
      </c>
      <c r="C1160" s="160">
        <v>23265</v>
      </c>
      <c r="D1160" s="160">
        <v>675989</v>
      </c>
      <c r="E1160" s="160" t="s">
        <v>598</v>
      </c>
      <c r="G1160" s="175"/>
      <c r="H1160" s="162" t="s">
        <v>3448</v>
      </c>
      <c r="I1160" s="162" t="s">
        <v>600</v>
      </c>
      <c r="J1160" s="160">
        <v>26</v>
      </c>
      <c r="K1160" s="161">
        <v>1</v>
      </c>
      <c r="Z1160" s="163"/>
      <c r="AS1160" s="283"/>
      <c r="AT1160" s="283"/>
      <c r="AU1160" s="283"/>
      <c r="AV1160" s="283"/>
      <c r="AW1160" s="283"/>
      <c r="AX1160" s="283"/>
      <c r="AY1160" s="363"/>
      <c r="AZ1160" s="283"/>
      <c r="BA1160" s="283"/>
      <c r="BB1160" s="283"/>
      <c r="BC1160" s="283"/>
      <c r="BD1160" s="164"/>
      <c r="BE1160" s="164"/>
      <c r="BF1160" s="164"/>
      <c r="BG1160" s="164"/>
      <c r="BH1160" s="164"/>
      <c r="BI1160" s="164"/>
      <c r="BJ1160" s="165"/>
      <c r="BK1160" s="164"/>
      <c r="BL1160" s="165"/>
      <c r="BM1160" s="165"/>
      <c r="BN1160" s="165"/>
      <c r="BO1160" s="165"/>
      <c r="BP1160" s="165"/>
      <c r="BQ1160" s="165"/>
      <c r="BR1160" s="165"/>
      <c r="BS1160" s="289"/>
      <c r="BT1160" s="297">
        <v>17</v>
      </c>
      <c r="BU1160" s="284">
        <v>18.2</v>
      </c>
      <c r="BV1160" s="298">
        <v>0</v>
      </c>
      <c r="BW1160" s="297"/>
      <c r="BX1160" s="297"/>
      <c r="BY1160" s="297"/>
      <c r="BZ1160" s="297"/>
      <c r="CA1160" s="284"/>
      <c r="CB1160" s="298"/>
      <c r="CC1160" s="297"/>
      <c r="CD1160" s="284"/>
      <c r="CE1160" s="352"/>
      <c r="CF1160" s="298"/>
      <c r="CG1160" s="297"/>
      <c r="CH1160" s="284"/>
      <c r="CI1160" s="352"/>
      <c r="CJ1160" s="298"/>
      <c r="CK1160" s="297"/>
      <c r="CL1160" s="284"/>
      <c r="CM1160" s="352"/>
      <c r="CN1160" s="298"/>
      <c r="CO1160" s="297"/>
      <c r="CP1160" s="284"/>
      <c r="CQ1160" s="352"/>
      <c r="CR1160" s="298"/>
      <c r="CS1160" s="297"/>
      <c r="CT1160" s="284"/>
      <c r="CU1160" s="352"/>
      <c r="CV1160" s="352"/>
      <c r="CW1160" s="298"/>
      <c r="CX1160" s="297"/>
      <c r="CY1160" s="284"/>
      <c r="CZ1160" s="352"/>
      <c r="DA1160" s="352"/>
      <c r="DB1160" s="298"/>
      <c r="DC1160" s="297"/>
      <c r="DD1160" s="284"/>
      <c r="DE1160" s="352"/>
      <c r="DF1160" s="352"/>
      <c r="DG1160" s="298"/>
      <c r="DH1160" s="297">
        <v>0</v>
      </c>
      <c r="DI1160" s="289">
        <v>0</v>
      </c>
      <c r="DJ1160" s="163">
        <v>17</v>
      </c>
      <c r="DK1160" s="163">
        <v>0</v>
      </c>
      <c r="DL1160" s="163">
        <v>0</v>
      </c>
      <c r="DM1160" s="163">
        <v>0</v>
      </c>
      <c r="DN1160" s="163">
        <v>0</v>
      </c>
      <c r="DO1160" s="163">
        <v>0</v>
      </c>
      <c r="DP1160" s="165">
        <v>18.2</v>
      </c>
      <c r="DQ1160" s="165"/>
      <c r="DR1160" s="165">
        <v>18.2000007629394</v>
      </c>
      <c r="DS1160" s="163">
        <v>83</v>
      </c>
      <c r="DT1160" s="163">
        <v>18</v>
      </c>
      <c r="DU1160" s="163">
        <v>11</v>
      </c>
      <c r="DV1160" s="163">
        <v>9</v>
      </c>
      <c r="DW1160" s="163">
        <v>3</v>
      </c>
      <c r="DX1160" s="163">
        <v>9</v>
      </c>
      <c r="DY1160" s="163">
        <v>0</v>
      </c>
      <c r="DZ1160" s="163">
        <v>0</v>
      </c>
      <c r="EA1160" s="163">
        <v>0</v>
      </c>
      <c r="EB1160" s="163">
        <v>0</v>
      </c>
      <c r="EC1160" s="163">
        <v>17</v>
      </c>
      <c r="ED1160" s="165">
        <v>8.1964296881034908</v>
      </c>
      <c r="EE1160" s="165">
        <v>4.3392863054665503</v>
      </c>
      <c r="EF1160" s="165">
        <v>1.4464287684888499</v>
      </c>
      <c r="EG1160" s="165">
        <v>8.6785726109331094</v>
      </c>
      <c r="EH1160" s="166">
        <v>1.4464287684888499</v>
      </c>
      <c r="EI1160" s="165">
        <v>115.54584927365499</v>
      </c>
      <c r="EJ1160" s="164">
        <v>0.24324324324324301</v>
      </c>
      <c r="EK1160" s="164">
        <v>0.27777777777777701</v>
      </c>
      <c r="EL1160" s="283">
        <v>0.38596491199999999</v>
      </c>
      <c r="EM1160" s="283">
        <v>0.22807017500000001</v>
      </c>
      <c r="EN1160" s="283">
        <v>0.38596491199999999</v>
      </c>
      <c r="EO1160" s="283">
        <v>7.0175440000000006E-2</v>
      </c>
      <c r="EP1160" s="283">
        <v>0.35087719000000001</v>
      </c>
      <c r="EQ1160" s="283">
        <v>9.5846650000000005E-2</v>
      </c>
      <c r="ER1160" s="165">
        <v>-9.0796533011147498E-2</v>
      </c>
      <c r="ES1160" s="166">
        <v>4.3392863054665503</v>
      </c>
      <c r="ET1160" s="166">
        <v>3.75</v>
      </c>
      <c r="EU1160" s="166">
        <v>4.8809745808037199</v>
      </c>
      <c r="EV1160" s="166">
        <v>4.5738127713883401</v>
      </c>
      <c r="EW1160" s="166">
        <v>4.3854914259422104</v>
      </c>
      <c r="EX1160" s="289">
        <v>-5.6564260274171801E-2</v>
      </c>
    </row>
    <row r="1161" spans="1:272" ht="13" customHeight="1">
      <c r="A1161" s="160" t="s">
        <v>19</v>
      </c>
      <c r="B1161" s="160">
        <v>12815</v>
      </c>
      <c r="C1161" s="160">
        <v>25178</v>
      </c>
      <c r="D1161" s="160">
        <v>682175</v>
      </c>
      <c r="E1161" s="160" t="s">
        <v>3331</v>
      </c>
      <c r="G1161" s="175"/>
      <c r="H1161" s="162" t="s">
        <v>3487</v>
      </c>
      <c r="I1161" s="162" t="s">
        <v>536</v>
      </c>
      <c r="J1161" s="160">
        <v>29</v>
      </c>
      <c r="K1161" s="161">
        <v>1</v>
      </c>
      <c r="Z1161" s="163"/>
      <c r="AS1161" s="283"/>
      <c r="AT1161" s="283"/>
      <c r="AU1161" s="283"/>
      <c r="AV1161" s="283"/>
      <c r="AW1161" s="283"/>
      <c r="AX1161" s="283"/>
      <c r="AY1161" s="363"/>
      <c r="AZ1161" s="283"/>
      <c r="BA1161" s="283"/>
      <c r="BB1161" s="283"/>
      <c r="BC1161" s="283"/>
      <c r="BD1161" s="164"/>
      <c r="BE1161" s="164"/>
      <c r="BF1161" s="164"/>
      <c r="BG1161" s="164"/>
      <c r="BH1161" s="164"/>
      <c r="BI1161" s="164"/>
      <c r="BJ1161" s="165"/>
      <c r="BK1161" s="164"/>
      <c r="BL1161" s="165"/>
      <c r="BM1161" s="165"/>
      <c r="BN1161" s="165"/>
      <c r="BO1161" s="165"/>
      <c r="BP1161" s="165"/>
      <c r="BQ1161" s="165"/>
      <c r="BR1161" s="165"/>
      <c r="BS1161" s="289"/>
      <c r="BT1161" s="297">
        <v>2</v>
      </c>
      <c r="BU1161" s="284">
        <v>3</v>
      </c>
      <c r="BV1161" s="298">
        <v>0</v>
      </c>
      <c r="BW1161" s="297"/>
      <c r="BX1161" s="297"/>
      <c r="BY1161" s="297"/>
      <c r="BZ1161" s="297"/>
      <c r="CA1161" s="284"/>
      <c r="CB1161" s="298"/>
      <c r="CC1161" s="297"/>
      <c r="CD1161" s="284"/>
      <c r="CE1161" s="352"/>
      <c r="CF1161" s="298"/>
      <c r="CG1161" s="297"/>
      <c r="CH1161" s="284"/>
      <c r="CI1161" s="352"/>
      <c r="CJ1161" s="298"/>
      <c r="CK1161" s="297"/>
      <c r="CL1161" s="284"/>
      <c r="CM1161" s="352"/>
      <c r="CN1161" s="298"/>
      <c r="CO1161" s="297"/>
      <c r="CP1161" s="284"/>
      <c r="CQ1161" s="352"/>
      <c r="CR1161" s="298"/>
      <c r="CS1161" s="297"/>
      <c r="CT1161" s="284"/>
      <c r="CU1161" s="352"/>
      <c r="CV1161" s="352"/>
      <c r="CW1161" s="298"/>
      <c r="CX1161" s="297"/>
      <c r="CY1161" s="284"/>
      <c r="CZ1161" s="352"/>
      <c r="DA1161" s="352"/>
      <c r="DB1161" s="298"/>
      <c r="DC1161" s="297"/>
      <c r="DD1161" s="284"/>
      <c r="DE1161" s="352"/>
      <c r="DF1161" s="352"/>
      <c r="DG1161" s="298"/>
      <c r="DH1161" s="297">
        <v>0</v>
      </c>
      <c r="DI1161" s="289">
        <v>0</v>
      </c>
      <c r="DJ1161" s="163">
        <v>2</v>
      </c>
      <c r="DK1161" s="163">
        <v>0</v>
      </c>
      <c r="DL1161" s="163">
        <v>0</v>
      </c>
      <c r="DM1161" s="163">
        <v>0</v>
      </c>
      <c r="DN1161" s="163">
        <v>0</v>
      </c>
      <c r="DO1161" s="163">
        <v>0</v>
      </c>
      <c r="DP1161" s="165">
        <v>3</v>
      </c>
      <c r="DQ1161" s="165"/>
      <c r="DR1161" s="165">
        <v>2.3000000715255702</v>
      </c>
      <c r="DS1161" s="163">
        <v>16</v>
      </c>
      <c r="DT1161" s="163">
        <v>6</v>
      </c>
      <c r="DU1161" s="163">
        <v>3</v>
      </c>
      <c r="DV1161" s="163">
        <v>3</v>
      </c>
      <c r="DW1161" s="163">
        <v>1</v>
      </c>
      <c r="DX1161" s="163">
        <v>1</v>
      </c>
      <c r="DY1161" s="163">
        <v>0</v>
      </c>
      <c r="DZ1161" s="163">
        <v>1</v>
      </c>
      <c r="EA1161" s="163">
        <v>1</v>
      </c>
      <c r="EB1161" s="163">
        <v>0</v>
      </c>
      <c r="EC1161" s="163">
        <v>2</v>
      </c>
      <c r="ED1161" s="165">
        <v>6.0000019073492297</v>
      </c>
      <c r="EE1161" s="165">
        <v>3.0000009536746099</v>
      </c>
      <c r="EF1161" s="165">
        <v>3.0000009536746099</v>
      </c>
      <c r="EG1161" s="165">
        <v>18.0000057220477</v>
      </c>
      <c r="EH1161" s="166">
        <v>2.3333340750802498</v>
      </c>
      <c r="EI1161" s="165">
        <v>183.41296429119799</v>
      </c>
      <c r="EJ1161" s="164">
        <v>0.42857142857142799</v>
      </c>
      <c r="EK1161" s="164">
        <v>0.45454545454545398</v>
      </c>
      <c r="EL1161" s="283">
        <v>0.41666666600000002</v>
      </c>
      <c r="EM1161" s="283">
        <v>0.41666666600000002</v>
      </c>
      <c r="EN1161" s="283">
        <v>0.16666666599999999</v>
      </c>
      <c r="EO1161" s="283">
        <v>0.16666666999999999</v>
      </c>
      <c r="EP1161" s="283">
        <v>0.41666667000000002</v>
      </c>
      <c r="EQ1161" s="283">
        <v>0.08</v>
      </c>
      <c r="ER1161" s="165">
        <v>-7.9844282489883303E-2</v>
      </c>
      <c r="ES1161" s="166">
        <v>9.0000028610238498</v>
      </c>
      <c r="ET1161" s="166">
        <v>16.239999999999998</v>
      </c>
      <c r="EU1161" s="166">
        <v>8.1666902224227798</v>
      </c>
      <c r="EV1161" s="166">
        <v>4.84142594329112</v>
      </c>
      <c r="EW1161" s="166">
        <v>4.4160443248748704</v>
      </c>
      <c r="EX1161" s="289">
        <v>-5.7133127003908102E-2</v>
      </c>
    </row>
    <row r="1162" spans="1:272" ht="13" customHeight="1">
      <c r="A1162" s="160" t="s">
        <v>19</v>
      </c>
      <c r="C1162" s="160">
        <v>20629</v>
      </c>
      <c r="D1162" s="160">
        <v>663969</v>
      </c>
      <c r="E1162" s="160" t="s">
        <v>13</v>
      </c>
      <c r="G1162" s="175"/>
      <c r="H1162" s="162" t="s">
        <v>587</v>
      </c>
      <c r="I1162" s="162" t="s">
        <v>571</v>
      </c>
      <c r="J1162" s="160">
        <v>26</v>
      </c>
      <c r="K1162" s="161">
        <v>1</v>
      </c>
      <c r="Z1162" s="163"/>
      <c r="AS1162" s="283"/>
      <c r="AT1162" s="283"/>
      <c r="AU1162" s="283"/>
      <c r="AV1162" s="283"/>
      <c r="AW1162" s="283"/>
      <c r="AX1162" s="283"/>
      <c r="AY1162" s="363"/>
      <c r="AZ1162" s="283"/>
      <c r="BA1162" s="283"/>
      <c r="BB1162" s="283"/>
      <c r="BC1162" s="283"/>
      <c r="BD1162" s="164"/>
      <c r="BE1162" s="164"/>
      <c r="BF1162" s="164"/>
      <c r="BG1162" s="164"/>
      <c r="BH1162" s="164"/>
      <c r="BI1162" s="164"/>
      <c r="BJ1162" s="165"/>
      <c r="BK1162" s="164"/>
      <c r="BL1162" s="165"/>
      <c r="BM1162" s="165"/>
      <c r="BN1162" s="165"/>
      <c r="BO1162" s="165"/>
      <c r="BP1162" s="165"/>
      <c r="BQ1162" s="165"/>
      <c r="BR1162" s="165"/>
      <c r="BS1162" s="289"/>
      <c r="BT1162" s="297">
        <v>8</v>
      </c>
      <c r="BU1162" s="284">
        <v>36.200000000000003</v>
      </c>
      <c r="BV1162" s="298">
        <v>1</v>
      </c>
      <c r="BW1162" s="297"/>
      <c r="BX1162" s="297"/>
      <c r="BY1162" s="297"/>
      <c r="BZ1162" s="297"/>
      <c r="CA1162" s="284"/>
      <c r="CB1162" s="298"/>
      <c r="CC1162" s="297"/>
      <c r="CD1162" s="284"/>
      <c r="CE1162" s="352"/>
      <c r="CF1162" s="298"/>
      <c r="CG1162" s="297"/>
      <c r="CH1162" s="284"/>
      <c r="CI1162" s="352"/>
      <c r="CJ1162" s="298"/>
      <c r="CK1162" s="297"/>
      <c r="CL1162" s="284"/>
      <c r="CM1162" s="352"/>
      <c r="CN1162" s="298"/>
      <c r="CO1162" s="297"/>
      <c r="CP1162" s="284"/>
      <c r="CQ1162" s="352"/>
      <c r="CR1162" s="298"/>
      <c r="CS1162" s="297"/>
      <c r="CT1162" s="284"/>
      <c r="CU1162" s="352"/>
      <c r="CV1162" s="352"/>
      <c r="CW1162" s="298"/>
      <c r="CX1162" s="297"/>
      <c r="CY1162" s="284"/>
      <c r="CZ1162" s="352"/>
      <c r="DA1162" s="352"/>
      <c r="DB1162" s="298"/>
      <c r="DC1162" s="297"/>
      <c r="DD1162" s="284"/>
      <c r="DE1162" s="352"/>
      <c r="DF1162" s="352"/>
      <c r="DG1162" s="298"/>
      <c r="DH1162" s="183">
        <v>1</v>
      </c>
      <c r="DI1162" s="289">
        <v>0</v>
      </c>
      <c r="DJ1162" s="163">
        <v>8</v>
      </c>
      <c r="DK1162" s="163">
        <v>7</v>
      </c>
      <c r="DL1162" s="163">
        <v>1</v>
      </c>
      <c r="DM1162" s="163">
        <v>4</v>
      </c>
      <c r="DN1162" s="163">
        <v>1</v>
      </c>
      <c r="DO1162" s="163">
        <v>0</v>
      </c>
      <c r="DP1162" s="165">
        <v>36.200000000000003</v>
      </c>
      <c r="DQ1162" s="165">
        <v>32.200000762939403</v>
      </c>
      <c r="DR1162" s="165">
        <v>4</v>
      </c>
      <c r="DS1162" s="163">
        <v>160</v>
      </c>
      <c r="DT1162" s="163">
        <v>45</v>
      </c>
      <c r="DU1162" s="163">
        <v>28</v>
      </c>
      <c r="DV1162" s="163">
        <v>28</v>
      </c>
      <c r="DW1162" s="163">
        <v>9</v>
      </c>
      <c r="DX1162" s="163">
        <v>7</v>
      </c>
      <c r="DY1162" s="163">
        <v>0</v>
      </c>
      <c r="DZ1162" s="163">
        <v>2</v>
      </c>
      <c r="EA1162" s="163">
        <v>0</v>
      </c>
      <c r="EB1162" s="163">
        <v>0</v>
      </c>
      <c r="EC1162" s="163">
        <v>28</v>
      </c>
      <c r="ED1162" s="165">
        <v>6.8727277494068302</v>
      </c>
      <c r="EE1162" s="165">
        <v>1.7181819373517</v>
      </c>
      <c r="EF1162" s="165">
        <v>2.2090910623093301</v>
      </c>
      <c r="EG1162" s="165">
        <v>11.045455311546601</v>
      </c>
      <c r="EH1162" s="166">
        <v>1.41818191654426</v>
      </c>
      <c r="EI1162" s="165">
        <v>110.11760682128499</v>
      </c>
      <c r="EJ1162" s="164">
        <v>0.298013245033112</v>
      </c>
      <c r="EK1162" s="164">
        <v>0.31578947368421001</v>
      </c>
      <c r="EL1162" s="283">
        <v>0.42276422699999999</v>
      </c>
      <c r="EM1162" s="283">
        <v>0.203252032</v>
      </c>
      <c r="EN1162" s="283">
        <v>0.37398373899999998</v>
      </c>
      <c r="EO1162" s="283">
        <v>0.13821137999999999</v>
      </c>
      <c r="EP1162" s="283">
        <v>0.40650407</v>
      </c>
      <c r="EQ1162" s="283">
        <v>0.10553633</v>
      </c>
      <c r="ER1162" s="165">
        <v>-0.52211382434878695</v>
      </c>
      <c r="ES1162" s="166">
        <v>6.8727277494068302</v>
      </c>
      <c r="ET1162" s="166">
        <v>5.89</v>
      </c>
      <c r="EU1162" s="166">
        <v>5.5666887994246101</v>
      </c>
      <c r="EV1162" s="166">
        <v>4.2727842827169598</v>
      </c>
      <c r="EW1162" s="166">
        <v>4.2657053633875597</v>
      </c>
      <c r="EX1162" s="289">
        <v>-5.9086736291646902E-2</v>
      </c>
    </row>
    <row r="1163" spans="1:272" ht="13" customHeight="1">
      <c r="A1163" s="160" t="s">
        <v>19</v>
      </c>
      <c r="C1163" s="160">
        <v>25921</v>
      </c>
      <c r="D1163" s="160">
        <v>668984</v>
      </c>
      <c r="E1163" s="160" t="s">
        <v>188</v>
      </c>
      <c r="G1163" s="175"/>
      <c r="H1163" s="162" t="s">
        <v>3521</v>
      </c>
      <c r="I1163" s="162" t="s">
        <v>209</v>
      </c>
      <c r="J1163" s="160">
        <v>27</v>
      </c>
      <c r="K1163" s="161">
        <v>1</v>
      </c>
      <c r="Z1163" s="163"/>
      <c r="AS1163" s="283"/>
      <c r="AT1163" s="283"/>
      <c r="AU1163" s="283"/>
      <c r="AV1163" s="283"/>
      <c r="AW1163" s="283"/>
      <c r="AX1163" s="283"/>
      <c r="AY1163" s="363"/>
      <c r="AZ1163" s="283"/>
      <c r="BA1163" s="283"/>
      <c r="BB1163" s="283"/>
      <c r="BC1163" s="283"/>
      <c r="BD1163" s="164"/>
      <c r="BE1163" s="164"/>
      <c r="BF1163" s="164"/>
      <c r="BG1163" s="164"/>
      <c r="BH1163" s="164"/>
      <c r="BI1163" s="164"/>
      <c r="BJ1163" s="165"/>
      <c r="BK1163" s="164"/>
      <c r="BL1163" s="165"/>
      <c r="BM1163" s="165"/>
      <c r="BN1163" s="165"/>
      <c r="BO1163" s="165"/>
      <c r="BP1163" s="165"/>
      <c r="BQ1163" s="165"/>
      <c r="BR1163" s="165"/>
      <c r="BS1163" s="289"/>
      <c r="BT1163" s="297">
        <v>6</v>
      </c>
      <c r="BU1163" s="284">
        <v>9.1</v>
      </c>
      <c r="BV1163" s="298">
        <v>0</v>
      </c>
      <c r="BW1163" s="297"/>
      <c r="BX1163" s="297"/>
      <c r="BY1163" s="297"/>
      <c r="BZ1163" s="297"/>
      <c r="CA1163" s="284"/>
      <c r="CB1163" s="298"/>
      <c r="CC1163" s="297"/>
      <c r="CD1163" s="284"/>
      <c r="CE1163" s="352"/>
      <c r="CF1163" s="298"/>
      <c r="CG1163" s="297"/>
      <c r="CH1163" s="284"/>
      <c r="CI1163" s="352"/>
      <c r="CJ1163" s="298"/>
      <c r="CK1163" s="297"/>
      <c r="CL1163" s="284"/>
      <c r="CM1163" s="352"/>
      <c r="CN1163" s="298"/>
      <c r="CO1163" s="297"/>
      <c r="CP1163" s="284"/>
      <c r="CQ1163" s="352"/>
      <c r="CR1163" s="298"/>
      <c r="CS1163" s="297"/>
      <c r="CT1163" s="284"/>
      <c r="CU1163" s="352"/>
      <c r="CV1163" s="352"/>
      <c r="CW1163" s="298"/>
      <c r="CX1163" s="297"/>
      <c r="CY1163" s="284"/>
      <c r="CZ1163" s="352"/>
      <c r="DA1163" s="352"/>
      <c r="DB1163" s="298"/>
      <c r="DC1163" s="297"/>
      <c r="DD1163" s="284"/>
      <c r="DE1163" s="352"/>
      <c r="DF1163" s="352"/>
      <c r="DG1163" s="298"/>
      <c r="DH1163" s="297">
        <v>0</v>
      </c>
      <c r="DI1163" s="289">
        <v>0</v>
      </c>
      <c r="DJ1163" s="163">
        <v>6</v>
      </c>
      <c r="DK1163" s="163">
        <v>0</v>
      </c>
      <c r="DL1163" s="163">
        <v>0</v>
      </c>
      <c r="DM1163" s="163">
        <v>0</v>
      </c>
      <c r="DN1163" s="163">
        <v>0</v>
      </c>
      <c r="DO1163" s="163">
        <v>0</v>
      </c>
      <c r="DP1163" s="165">
        <v>9.1</v>
      </c>
      <c r="DQ1163" s="165"/>
      <c r="DR1163" s="165">
        <v>9.1000003814697195</v>
      </c>
      <c r="DS1163" s="163">
        <v>47</v>
      </c>
      <c r="DT1163" s="163">
        <v>15</v>
      </c>
      <c r="DU1163" s="163">
        <v>11</v>
      </c>
      <c r="DV1163" s="163">
        <v>9</v>
      </c>
      <c r="DW1163" s="163">
        <v>2</v>
      </c>
      <c r="DX1163" s="163">
        <v>2</v>
      </c>
      <c r="DY1163" s="163">
        <v>0</v>
      </c>
      <c r="DZ1163" s="163">
        <v>1</v>
      </c>
      <c r="EA1163" s="163">
        <v>0</v>
      </c>
      <c r="EB1163" s="163">
        <v>0</v>
      </c>
      <c r="EC1163" s="163">
        <v>7</v>
      </c>
      <c r="ED1163" s="165">
        <v>6.7500009196146404</v>
      </c>
      <c r="EE1163" s="165">
        <v>1.9285716913184601</v>
      </c>
      <c r="EF1163" s="165">
        <v>1.9285716913184601</v>
      </c>
      <c r="EG1163" s="165">
        <v>14.4642876848885</v>
      </c>
      <c r="EH1163" s="166">
        <v>1.82142881957855</v>
      </c>
      <c r="EI1163" s="165">
        <v>141.42852920875399</v>
      </c>
      <c r="EJ1163" s="164">
        <v>0.34090909090909</v>
      </c>
      <c r="EK1163" s="164">
        <v>0.371428571428571</v>
      </c>
      <c r="EL1163" s="283">
        <v>0.62162162099999996</v>
      </c>
      <c r="EM1163" s="283">
        <v>0.13513513499999999</v>
      </c>
      <c r="EN1163" s="283">
        <v>0.243243243</v>
      </c>
      <c r="EO1163" s="283">
        <v>5.4054049999999999E-2</v>
      </c>
      <c r="EP1163" s="283">
        <v>0.54054053999999996</v>
      </c>
      <c r="EQ1163" s="283">
        <v>5.421687E-2</v>
      </c>
      <c r="ER1163" s="165">
        <v>-0.16544683235343799</v>
      </c>
      <c r="ES1163" s="166">
        <v>8.6785726109331094</v>
      </c>
      <c r="ET1163" s="166">
        <v>4.74</v>
      </c>
      <c r="EU1163" s="166">
        <v>5.4166889395032998</v>
      </c>
      <c r="EV1163" s="166">
        <v>4.0890758838670198</v>
      </c>
      <c r="EW1163" s="166">
        <v>3.4800850234472098</v>
      </c>
      <c r="EX1163" s="289">
        <v>-5.9313945472240399E-2</v>
      </c>
    </row>
    <row r="1164" spans="1:272" ht="13" customHeight="1">
      <c r="A1164" s="160" t="s">
        <v>19</v>
      </c>
      <c r="C1164" s="160">
        <v>29866</v>
      </c>
      <c r="D1164" s="160">
        <v>694646</v>
      </c>
      <c r="E1164" s="160" t="s">
        <v>17</v>
      </c>
      <c r="G1164" s="175"/>
      <c r="H1164" s="162" t="s">
        <v>4170</v>
      </c>
      <c r="I1164" s="162" t="s">
        <v>4169</v>
      </c>
      <c r="J1164" s="160">
        <v>25</v>
      </c>
      <c r="K1164" s="161">
        <v>1</v>
      </c>
      <c r="Z1164" s="163"/>
      <c r="AS1164" s="283"/>
      <c r="AT1164" s="283"/>
      <c r="AU1164" s="283"/>
      <c r="AV1164" s="283"/>
      <c r="AW1164" s="283"/>
      <c r="AX1164" s="283"/>
      <c r="AY1164" s="363"/>
      <c r="AZ1164" s="283"/>
      <c r="BA1164" s="283"/>
      <c r="BB1164" s="283"/>
      <c r="BC1164" s="283"/>
      <c r="BD1164" s="164"/>
      <c r="BE1164" s="164"/>
      <c r="BF1164" s="164"/>
      <c r="BG1164" s="164"/>
      <c r="BH1164" s="164"/>
      <c r="BI1164" s="164"/>
      <c r="BJ1164" s="165"/>
      <c r="BK1164" s="164"/>
      <c r="BL1164" s="165"/>
      <c r="BM1164" s="165"/>
      <c r="BN1164" s="165"/>
      <c r="BO1164" s="165"/>
      <c r="BP1164" s="165"/>
      <c r="BQ1164" s="165"/>
      <c r="BR1164" s="165"/>
      <c r="BS1164" s="289"/>
      <c r="BT1164" s="297">
        <v>1</v>
      </c>
      <c r="BU1164" s="284">
        <v>4</v>
      </c>
      <c r="BV1164" s="298">
        <v>0</v>
      </c>
      <c r="BW1164" s="297"/>
      <c r="BX1164" s="297"/>
      <c r="BY1164" s="297"/>
      <c r="BZ1164" s="297"/>
      <c r="CA1164" s="284"/>
      <c r="CB1164" s="298"/>
      <c r="CC1164" s="297"/>
      <c r="CD1164" s="284"/>
      <c r="CE1164" s="352"/>
      <c r="CF1164" s="298"/>
      <c r="CG1164" s="297"/>
      <c r="CH1164" s="284"/>
      <c r="CI1164" s="352"/>
      <c r="CJ1164" s="298"/>
      <c r="CK1164" s="297"/>
      <c r="CL1164" s="284"/>
      <c r="CM1164" s="352"/>
      <c r="CN1164" s="298"/>
      <c r="CO1164" s="297"/>
      <c r="CP1164" s="284"/>
      <c r="CQ1164" s="352"/>
      <c r="CR1164" s="298"/>
      <c r="CS1164" s="297"/>
      <c r="CT1164" s="284"/>
      <c r="CU1164" s="352"/>
      <c r="CV1164" s="352"/>
      <c r="CW1164" s="298"/>
      <c r="CX1164" s="297"/>
      <c r="CY1164" s="284"/>
      <c r="CZ1164" s="352"/>
      <c r="DA1164" s="352"/>
      <c r="DB1164" s="298"/>
      <c r="DC1164" s="297"/>
      <c r="DD1164" s="284"/>
      <c r="DE1164" s="352"/>
      <c r="DF1164" s="352"/>
      <c r="DG1164" s="298"/>
      <c r="DH1164" s="183">
        <v>0</v>
      </c>
      <c r="DI1164" s="289">
        <v>0</v>
      </c>
      <c r="DJ1164" s="163">
        <v>1</v>
      </c>
      <c r="DK1164" s="163">
        <v>1</v>
      </c>
      <c r="DL1164" s="163">
        <v>0</v>
      </c>
      <c r="DM1164" s="163">
        <v>0</v>
      </c>
      <c r="DN1164" s="163">
        <v>0</v>
      </c>
      <c r="DO1164" s="163">
        <v>0</v>
      </c>
      <c r="DP1164" s="165">
        <v>4</v>
      </c>
      <c r="DQ1164" s="165">
        <v>4</v>
      </c>
      <c r="DR1164" s="165"/>
      <c r="DS1164" s="163">
        <v>18</v>
      </c>
      <c r="DT1164" s="163">
        <v>5</v>
      </c>
      <c r="DU1164" s="163">
        <v>3</v>
      </c>
      <c r="DV1164" s="163">
        <v>3</v>
      </c>
      <c r="DW1164" s="163">
        <v>1</v>
      </c>
      <c r="DX1164" s="163">
        <v>2</v>
      </c>
      <c r="DY1164" s="163">
        <v>0</v>
      </c>
      <c r="DZ1164" s="163">
        <v>0</v>
      </c>
      <c r="EA1164" s="163">
        <v>0</v>
      </c>
      <c r="EB1164" s="163">
        <v>0</v>
      </c>
      <c r="EC1164" s="163">
        <v>3</v>
      </c>
      <c r="ED1164" s="165">
        <v>6.75</v>
      </c>
      <c r="EE1164" s="165">
        <v>4.5</v>
      </c>
      <c r="EF1164" s="165">
        <v>2.25</v>
      </c>
      <c r="EG1164" s="165">
        <v>11.25</v>
      </c>
      <c r="EH1164" s="166">
        <v>1.75</v>
      </c>
      <c r="EI1164" s="165">
        <v>139.796193655737</v>
      </c>
      <c r="EJ1164" s="164">
        <v>0.3125</v>
      </c>
      <c r="EK1164" s="164">
        <v>0.33333333333333298</v>
      </c>
      <c r="EL1164" s="283">
        <v>0.61538461499999997</v>
      </c>
      <c r="EM1164" s="283">
        <v>7.6923076000000007E-2</v>
      </c>
      <c r="EN1164" s="283">
        <v>0.307692307</v>
      </c>
      <c r="EO1164" s="283">
        <v>7.6923080000000005E-2</v>
      </c>
      <c r="EP1164" s="283">
        <v>0.61538462000000005</v>
      </c>
      <c r="EQ1164" s="283">
        <v>0.12195122</v>
      </c>
      <c r="ER1164" s="165">
        <v>-1.0782072875267799E-2</v>
      </c>
      <c r="ES1164" s="166">
        <v>6.75</v>
      </c>
      <c r="ET1164" s="166">
        <v>7.44</v>
      </c>
      <c r="EU1164" s="166">
        <v>6.4166886329650801</v>
      </c>
      <c r="EV1164" s="166">
        <v>4.6787937998771598</v>
      </c>
      <c r="EW1164" s="166">
        <v>4.8173641620409597</v>
      </c>
      <c r="EX1164" s="289">
        <v>-5.9458356350660303E-2</v>
      </c>
    </row>
    <row r="1165" spans="1:272" ht="13" customHeight="1">
      <c r="A1165" s="160" t="s">
        <v>19</v>
      </c>
      <c r="C1165" s="160">
        <v>19315</v>
      </c>
      <c r="D1165" s="160">
        <v>640454</v>
      </c>
      <c r="E1165" s="160" t="s">
        <v>17</v>
      </c>
      <c r="G1165" s="175"/>
      <c r="H1165" s="162" t="s">
        <v>3390</v>
      </c>
      <c r="I1165" s="162" t="s">
        <v>531</v>
      </c>
      <c r="J1165" s="160">
        <v>29</v>
      </c>
      <c r="K1165" s="161">
        <v>1</v>
      </c>
      <c r="Z1165" s="163"/>
      <c r="AS1165" s="283"/>
      <c r="AT1165" s="283"/>
      <c r="AU1165" s="283"/>
      <c r="AV1165" s="283"/>
      <c r="AW1165" s="283"/>
      <c r="AX1165" s="283"/>
      <c r="AY1165" s="363"/>
      <c r="AZ1165" s="283"/>
      <c r="BA1165" s="283"/>
      <c r="BB1165" s="283"/>
      <c r="BC1165" s="283"/>
      <c r="BD1165" s="164"/>
      <c r="BE1165" s="164"/>
      <c r="BF1165" s="164"/>
      <c r="BG1165" s="164"/>
      <c r="BH1165" s="164"/>
      <c r="BI1165" s="164"/>
      <c r="BJ1165" s="165"/>
      <c r="BK1165" s="164"/>
      <c r="BL1165" s="165"/>
      <c r="BM1165" s="165"/>
      <c r="BN1165" s="165"/>
      <c r="BO1165" s="165"/>
      <c r="BP1165" s="165"/>
      <c r="BQ1165" s="165"/>
      <c r="BR1165" s="165"/>
      <c r="BS1165" s="289"/>
      <c r="BT1165" s="297">
        <v>1</v>
      </c>
      <c r="BU1165" s="284">
        <v>1</v>
      </c>
      <c r="BV1165" s="298">
        <v>0</v>
      </c>
      <c r="BW1165" s="297"/>
      <c r="BX1165" s="297"/>
      <c r="BY1165" s="297"/>
      <c r="BZ1165" s="297"/>
      <c r="CA1165" s="284"/>
      <c r="CB1165" s="298"/>
      <c r="CC1165" s="297"/>
      <c r="CD1165" s="284"/>
      <c r="CE1165" s="352"/>
      <c r="CF1165" s="298"/>
      <c r="CG1165" s="297"/>
      <c r="CH1165" s="284"/>
      <c r="CI1165" s="352"/>
      <c r="CJ1165" s="298"/>
      <c r="CK1165" s="297"/>
      <c r="CL1165" s="284"/>
      <c r="CM1165" s="352"/>
      <c r="CN1165" s="298"/>
      <c r="CO1165" s="297"/>
      <c r="CP1165" s="284"/>
      <c r="CQ1165" s="352"/>
      <c r="CR1165" s="298"/>
      <c r="CS1165" s="297"/>
      <c r="CT1165" s="284"/>
      <c r="CU1165" s="352"/>
      <c r="CV1165" s="352"/>
      <c r="CW1165" s="298"/>
      <c r="CX1165" s="297"/>
      <c r="CY1165" s="284"/>
      <c r="CZ1165" s="352"/>
      <c r="DA1165" s="352"/>
      <c r="DB1165" s="298"/>
      <c r="DC1165" s="297"/>
      <c r="DD1165" s="284"/>
      <c r="DE1165" s="352"/>
      <c r="DF1165" s="352"/>
      <c r="DG1165" s="298"/>
      <c r="DH1165" s="297">
        <v>0</v>
      </c>
      <c r="DI1165" s="289">
        <v>0</v>
      </c>
      <c r="DJ1165" s="163">
        <v>1</v>
      </c>
      <c r="DK1165" s="163">
        <v>0</v>
      </c>
      <c r="DL1165" s="163">
        <v>0</v>
      </c>
      <c r="DM1165" s="163">
        <v>0</v>
      </c>
      <c r="DN1165" s="163">
        <v>0</v>
      </c>
      <c r="DO1165" s="163">
        <v>0</v>
      </c>
      <c r="DP1165" s="165">
        <v>1</v>
      </c>
      <c r="DQ1165" s="165"/>
      <c r="DR1165" s="165">
        <v>1</v>
      </c>
      <c r="DS1165" s="163">
        <v>6</v>
      </c>
      <c r="DT1165" s="163">
        <v>1</v>
      </c>
      <c r="DU1165" s="163">
        <v>3</v>
      </c>
      <c r="DV1165" s="163">
        <v>2</v>
      </c>
      <c r="DW1165" s="163">
        <v>1</v>
      </c>
      <c r="DX1165" s="163">
        <v>1</v>
      </c>
      <c r="DY1165" s="163">
        <v>0</v>
      </c>
      <c r="DZ1165" s="163">
        <v>0</v>
      </c>
      <c r="EA1165" s="163">
        <v>0</v>
      </c>
      <c r="EB1165" s="163">
        <v>0</v>
      </c>
      <c r="EC1165" s="163">
        <v>2</v>
      </c>
      <c r="ED1165" s="165">
        <v>18</v>
      </c>
      <c r="EE1165" s="165">
        <v>9</v>
      </c>
      <c r="EF1165" s="165">
        <v>9</v>
      </c>
      <c r="EG1165" s="165">
        <v>9</v>
      </c>
      <c r="EH1165" s="166">
        <v>2</v>
      </c>
      <c r="EI1165" s="165">
        <v>159.76707846369899</v>
      </c>
      <c r="EJ1165" s="164">
        <v>0.2</v>
      </c>
      <c r="EK1165" s="164">
        <v>0</v>
      </c>
      <c r="EL1165" s="283">
        <v>0.66666666600000002</v>
      </c>
      <c r="EM1165" s="283">
        <v>0</v>
      </c>
      <c r="EN1165" s="283">
        <v>0.33333333300000001</v>
      </c>
      <c r="EO1165" s="283">
        <v>0.33333332999999998</v>
      </c>
      <c r="EP1165" s="283">
        <v>0.66666667000000002</v>
      </c>
      <c r="EQ1165" s="283">
        <v>7.4074070000000006E-2</v>
      </c>
      <c r="ER1165" s="165">
        <v>-0.16156003019743301</v>
      </c>
      <c r="ES1165" s="166">
        <v>18</v>
      </c>
      <c r="ET1165" s="166">
        <v>13.08</v>
      </c>
      <c r="EU1165" s="166">
        <v>15.166688632965</v>
      </c>
      <c r="EV1165" s="166">
        <v>3.6787937998771598</v>
      </c>
      <c r="EW1165" s="166">
        <v>3.6906172346047099</v>
      </c>
      <c r="EX1165" s="289">
        <v>-6.0350336134433698E-2</v>
      </c>
    </row>
    <row r="1166" spans="1:272" ht="13" customHeight="1">
      <c r="A1166" s="160" t="s">
        <v>19</v>
      </c>
      <c r="C1166" s="160">
        <v>20379</v>
      </c>
      <c r="D1166" s="160">
        <v>676604</v>
      </c>
      <c r="E1166" s="160" t="s">
        <v>2178</v>
      </c>
      <c r="G1166" s="175"/>
      <c r="H1166" s="162" t="s">
        <v>1956</v>
      </c>
      <c r="I1166" s="162" t="s">
        <v>571</v>
      </c>
      <c r="J1166" s="161">
        <v>29</v>
      </c>
      <c r="K1166" s="161">
        <v>1</v>
      </c>
      <c r="M1166" s="184" t="s">
        <v>837</v>
      </c>
      <c r="Z1166" s="163"/>
      <c r="AS1166" s="283"/>
      <c r="AT1166" s="283"/>
      <c r="AU1166" s="283"/>
      <c r="AV1166" s="283"/>
      <c r="AW1166" s="283"/>
      <c r="AX1166" s="283"/>
      <c r="AY1166" s="363"/>
      <c r="AZ1166" s="283"/>
      <c r="BA1166" s="283"/>
      <c r="BB1166" s="283"/>
      <c r="BC1166" s="283"/>
      <c r="BD1166" s="164"/>
      <c r="BE1166" s="164"/>
      <c r="BF1166" s="164"/>
      <c r="BG1166" s="164"/>
      <c r="BH1166" s="164"/>
      <c r="BI1166" s="164"/>
      <c r="BJ1166" s="165"/>
      <c r="BK1166" s="164"/>
      <c r="BL1166" s="165"/>
      <c r="BM1166" s="165"/>
      <c r="BN1166" s="165"/>
      <c r="BO1166" s="165"/>
      <c r="BP1166" s="165"/>
      <c r="BQ1166" s="165"/>
      <c r="BR1166" s="165"/>
      <c r="BS1166" s="289"/>
      <c r="BT1166" s="297">
        <v>2</v>
      </c>
      <c r="BU1166" s="284">
        <v>3.1</v>
      </c>
      <c r="BV1166" s="298">
        <v>-1</v>
      </c>
      <c r="BW1166" s="297"/>
      <c r="BX1166" s="297"/>
      <c r="BY1166" s="297"/>
      <c r="BZ1166" s="297"/>
      <c r="CA1166" s="284"/>
      <c r="CB1166" s="298"/>
      <c r="CC1166" s="297"/>
      <c r="CD1166" s="284"/>
      <c r="CE1166" s="352"/>
      <c r="CF1166" s="298"/>
      <c r="CG1166" s="297"/>
      <c r="CH1166" s="284"/>
      <c r="CI1166" s="352"/>
      <c r="CJ1166" s="298"/>
      <c r="CK1166" s="297"/>
      <c r="CL1166" s="284"/>
      <c r="CM1166" s="352"/>
      <c r="CN1166" s="298"/>
      <c r="CO1166" s="297"/>
      <c r="CP1166" s="284"/>
      <c r="CQ1166" s="352"/>
      <c r="CR1166" s="298"/>
      <c r="CS1166" s="297"/>
      <c r="CT1166" s="284"/>
      <c r="CU1166" s="352"/>
      <c r="CV1166" s="352"/>
      <c r="CW1166" s="298"/>
      <c r="CX1166" s="297"/>
      <c r="CY1166" s="284"/>
      <c r="CZ1166" s="352"/>
      <c r="DA1166" s="352"/>
      <c r="DB1166" s="298"/>
      <c r="DC1166" s="297"/>
      <c r="DD1166" s="284"/>
      <c r="DE1166" s="352"/>
      <c r="DF1166" s="352"/>
      <c r="DG1166" s="298"/>
      <c r="DH1166" s="297">
        <v>-1</v>
      </c>
      <c r="DI1166" s="289">
        <v>0</v>
      </c>
      <c r="DJ1166" s="163">
        <v>2</v>
      </c>
      <c r="DK1166" s="163">
        <v>0</v>
      </c>
      <c r="DL1166" s="163">
        <v>0</v>
      </c>
      <c r="DM1166" s="163">
        <v>0</v>
      </c>
      <c r="DN1166" s="163">
        <v>0</v>
      </c>
      <c r="DO1166" s="163">
        <v>0</v>
      </c>
      <c r="DP1166" s="165">
        <v>3.1</v>
      </c>
      <c r="DQ1166" s="165"/>
      <c r="DR1166" s="165">
        <v>3.0999999046325599</v>
      </c>
      <c r="DS1166" s="163">
        <v>15</v>
      </c>
      <c r="DT1166" s="163">
        <v>3</v>
      </c>
      <c r="DU1166" s="163">
        <v>1</v>
      </c>
      <c r="DV1166" s="163">
        <v>1</v>
      </c>
      <c r="DW1166" s="163">
        <v>1</v>
      </c>
      <c r="DX1166" s="163">
        <v>2</v>
      </c>
      <c r="DY1166" s="163">
        <v>0</v>
      </c>
      <c r="DZ1166" s="163">
        <v>0</v>
      </c>
      <c r="EA1166" s="163">
        <v>0</v>
      </c>
      <c r="EB1166" s="163">
        <v>0</v>
      </c>
      <c r="EC1166" s="163">
        <v>4</v>
      </c>
      <c r="ED1166" s="165">
        <v>10.8000010299683</v>
      </c>
      <c r="EE1166" s="165">
        <v>5.4000005149841801</v>
      </c>
      <c r="EF1166" s="165">
        <v>2.70000025749209</v>
      </c>
      <c r="EG1166" s="165">
        <v>8.1000007724762693</v>
      </c>
      <c r="EH1166" s="166">
        <v>1.50000014305116</v>
      </c>
      <c r="EI1166" s="165">
        <v>119.82532027520701</v>
      </c>
      <c r="EJ1166" s="164">
        <v>0.23076923076923</v>
      </c>
      <c r="EK1166" s="164">
        <v>0.25</v>
      </c>
      <c r="EL1166" s="283">
        <v>0.222222222</v>
      </c>
      <c r="EM1166" s="283">
        <v>0.111111111</v>
      </c>
      <c r="EN1166" s="283">
        <v>0.66666666600000002</v>
      </c>
      <c r="EO1166" s="283">
        <v>0.11111111</v>
      </c>
      <c r="EP1166" s="283">
        <v>0.22222222</v>
      </c>
      <c r="EQ1166" s="283">
        <v>5.3333329999999998E-2</v>
      </c>
      <c r="ER1166" s="165">
        <v>0.15841171647723501</v>
      </c>
      <c r="ES1166" s="166">
        <v>2.70000025749209</v>
      </c>
      <c r="ET1166" s="166">
        <v>3.64</v>
      </c>
      <c r="EU1166" s="166">
        <v>6.4666889476776399</v>
      </c>
      <c r="EV1166" s="166">
        <v>5.2884781357564403</v>
      </c>
      <c r="EW1166" s="166">
        <v>4.44049724358314</v>
      </c>
      <c r="EX1166" s="289">
        <v>-6.0483980923890998E-2</v>
      </c>
    </row>
    <row r="1167" spans="1:272" ht="13" customHeight="1">
      <c r="A1167" s="160" t="s">
        <v>19</v>
      </c>
      <c r="C1167" s="160">
        <v>15968</v>
      </c>
      <c r="D1167" s="160">
        <v>621399</v>
      </c>
      <c r="E1167" s="160" t="s">
        <v>438</v>
      </c>
      <c r="G1167" s="175"/>
      <c r="H1167" s="162" t="s">
        <v>3984</v>
      </c>
      <c r="I1167" s="162" t="s">
        <v>1778</v>
      </c>
      <c r="J1167" s="160">
        <v>33</v>
      </c>
      <c r="K1167" s="161">
        <v>1</v>
      </c>
      <c r="Z1167" s="163"/>
      <c r="AS1167" s="283"/>
      <c r="AT1167" s="283"/>
      <c r="AU1167" s="283"/>
      <c r="AV1167" s="283"/>
      <c r="AW1167" s="283"/>
      <c r="AX1167" s="283"/>
      <c r="AY1167" s="363"/>
      <c r="AZ1167" s="283"/>
      <c r="BA1167" s="283"/>
      <c r="BB1167" s="283"/>
      <c r="BC1167" s="283"/>
      <c r="BD1167" s="164"/>
      <c r="BE1167" s="164"/>
      <c r="BF1167" s="164"/>
      <c r="BG1167" s="164"/>
      <c r="BH1167" s="164"/>
      <c r="BI1167" s="164"/>
      <c r="BJ1167" s="165"/>
      <c r="BK1167" s="164"/>
      <c r="BL1167" s="165"/>
      <c r="BM1167" s="165"/>
      <c r="BN1167" s="165"/>
      <c r="BO1167" s="165"/>
      <c r="BP1167" s="165"/>
      <c r="BQ1167" s="165"/>
      <c r="BR1167" s="165"/>
      <c r="BS1167" s="289"/>
      <c r="BT1167" s="297">
        <v>1</v>
      </c>
      <c r="BU1167" s="284">
        <v>1.2</v>
      </c>
      <c r="BV1167" s="298">
        <v>0</v>
      </c>
      <c r="BW1167" s="297"/>
      <c r="BX1167" s="297"/>
      <c r="BY1167" s="297"/>
      <c r="BZ1167" s="297"/>
      <c r="CA1167" s="284"/>
      <c r="CB1167" s="298"/>
      <c r="CC1167" s="297"/>
      <c r="CD1167" s="284"/>
      <c r="CE1167" s="352"/>
      <c r="CF1167" s="298"/>
      <c r="CG1167" s="297"/>
      <c r="CH1167" s="284"/>
      <c r="CI1167" s="352"/>
      <c r="CJ1167" s="298"/>
      <c r="CK1167" s="297"/>
      <c r="CL1167" s="284"/>
      <c r="CM1167" s="352"/>
      <c r="CN1167" s="298"/>
      <c r="CO1167" s="297"/>
      <c r="CP1167" s="284"/>
      <c r="CQ1167" s="352"/>
      <c r="CR1167" s="298"/>
      <c r="CS1167" s="297"/>
      <c r="CT1167" s="284"/>
      <c r="CU1167" s="352"/>
      <c r="CV1167" s="352"/>
      <c r="CW1167" s="298"/>
      <c r="CX1167" s="297"/>
      <c r="CY1167" s="284"/>
      <c r="CZ1167" s="352"/>
      <c r="DA1167" s="352"/>
      <c r="DB1167" s="298"/>
      <c r="DC1167" s="297"/>
      <c r="DD1167" s="284"/>
      <c r="DE1167" s="352"/>
      <c r="DF1167" s="352"/>
      <c r="DG1167" s="298"/>
      <c r="DH1167" s="183">
        <v>0</v>
      </c>
      <c r="DI1167" s="289">
        <v>0</v>
      </c>
      <c r="DJ1167" s="163">
        <v>1</v>
      </c>
      <c r="DK1167" s="163">
        <v>0</v>
      </c>
      <c r="DL1167" s="163">
        <v>0</v>
      </c>
      <c r="DM1167" s="163">
        <v>0</v>
      </c>
      <c r="DN1167" s="163">
        <v>0</v>
      </c>
      <c r="DO1167" s="163">
        <v>0</v>
      </c>
      <c r="DP1167" s="165">
        <v>1.2</v>
      </c>
      <c r="DQ1167" s="165"/>
      <c r="DR1167" s="165">
        <v>1.20000004768371</v>
      </c>
      <c r="DS1167" s="163">
        <v>11</v>
      </c>
      <c r="DT1167" s="163">
        <v>7</v>
      </c>
      <c r="DU1167" s="163">
        <v>6</v>
      </c>
      <c r="DV1167" s="163">
        <v>6</v>
      </c>
      <c r="DW1167" s="163">
        <v>1</v>
      </c>
      <c r="DX1167" s="163">
        <v>0</v>
      </c>
      <c r="DY1167" s="163">
        <v>0</v>
      </c>
      <c r="DZ1167" s="163">
        <v>0</v>
      </c>
      <c r="EA1167" s="163">
        <v>0</v>
      </c>
      <c r="EB1167" s="163">
        <v>0</v>
      </c>
      <c r="EC1167" s="163">
        <v>0</v>
      </c>
      <c r="ED1167" s="165">
        <v>0</v>
      </c>
      <c r="EE1167" s="165">
        <v>0</v>
      </c>
      <c r="EF1167" s="165">
        <v>5.4000020599373002</v>
      </c>
      <c r="EG1167" s="165">
        <v>37.800014419561101</v>
      </c>
      <c r="EH1167" s="166">
        <v>4.2000016021734599</v>
      </c>
      <c r="EI1167" s="165">
        <v>326.11762967890598</v>
      </c>
      <c r="EJ1167" s="164">
        <v>0.63636363636363602</v>
      </c>
      <c r="EK1167" s="164">
        <v>0.6</v>
      </c>
      <c r="EL1167" s="283">
        <v>0.45454545400000002</v>
      </c>
      <c r="EM1167" s="283">
        <v>0.27272727200000002</v>
      </c>
      <c r="EN1167" s="283">
        <v>0.27272727200000002</v>
      </c>
      <c r="EO1167" s="283">
        <v>0.18181818</v>
      </c>
      <c r="EP1167" s="283">
        <v>0.36363635999999999</v>
      </c>
      <c r="EQ1167" s="283">
        <v>4.5454550000000003E-2</v>
      </c>
      <c r="ER1167" s="165">
        <v>-0.111784606370894</v>
      </c>
      <c r="ES1167" s="166">
        <v>32.400012359623801</v>
      </c>
      <c r="ET1167" s="166">
        <v>13.4</v>
      </c>
      <c r="EU1167" s="166">
        <v>10.966691608430001</v>
      </c>
      <c r="EV1167" s="166">
        <v>5.8884789716874399</v>
      </c>
      <c r="EW1167" s="166">
        <v>5.4544877683015001</v>
      </c>
      <c r="EX1167" s="289">
        <v>-6.08980022370815E-2</v>
      </c>
    </row>
    <row r="1168" spans="1:272" ht="13" customHeight="1">
      <c r="A1168" s="160" t="s">
        <v>19</v>
      </c>
      <c r="B1168" s="160">
        <v>11857</v>
      </c>
      <c r="C1168" s="160">
        <v>22925</v>
      </c>
      <c r="D1168" s="160">
        <v>672851</v>
      </c>
      <c r="E1168" s="160" t="s">
        <v>2171</v>
      </c>
      <c r="G1168" s="175"/>
      <c r="H1168" s="162" t="s">
        <v>2603</v>
      </c>
      <c r="I1168" s="162" t="s">
        <v>2604</v>
      </c>
      <c r="J1168" s="161">
        <v>25</v>
      </c>
      <c r="K1168" s="161">
        <v>1</v>
      </c>
      <c r="M1168" s="184" t="s">
        <v>837</v>
      </c>
      <c r="Z1168" s="163"/>
      <c r="AS1168" s="283"/>
      <c r="AT1168" s="283"/>
      <c r="AU1168" s="283"/>
      <c r="AV1168" s="283"/>
      <c r="AW1168" s="283"/>
      <c r="AX1168" s="283"/>
      <c r="AY1168" s="363"/>
      <c r="AZ1168" s="283"/>
      <c r="BA1168" s="283"/>
      <c r="BB1168" s="283"/>
      <c r="BC1168" s="283"/>
      <c r="BD1168" s="164"/>
      <c r="BE1168" s="164"/>
      <c r="BF1168" s="164"/>
      <c r="BG1168" s="164"/>
      <c r="BH1168" s="164"/>
      <c r="BI1168" s="164"/>
      <c r="BJ1168" s="165"/>
      <c r="BK1168" s="164"/>
      <c r="BL1168" s="165"/>
      <c r="BM1168" s="165"/>
      <c r="BN1168" s="165"/>
      <c r="BO1168" s="165"/>
      <c r="BP1168" s="165"/>
      <c r="BQ1168" s="165"/>
      <c r="BR1168" s="165"/>
      <c r="BS1168" s="289"/>
      <c r="BT1168" s="297">
        <v>8</v>
      </c>
      <c r="BU1168" s="284">
        <v>10.199999999999999</v>
      </c>
      <c r="BV1168" s="298">
        <v>1</v>
      </c>
      <c r="BW1168" s="297"/>
      <c r="BX1168" s="297"/>
      <c r="BY1168" s="297"/>
      <c r="BZ1168" s="297"/>
      <c r="CA1168" s="284"/>
      <c r="CB1168" s="298"/>
      <c r="CC1168" s="297"/>
      <c r="CD1168" s="284"/>
      <c r="CE1168" s="352"/>
      <c r="CF1168" s="298"/>
      <c r="CG1168" s="297"/>
      <c r="CH1168" s="284"/>
      <c r="CI1168" s="352"/>
      <c r="CJ1168" s="298"/>
      <c r="CK1168" s="297"/>
      <c r="CL1168" s="284"/>
      <c r="CM1168" s="352"/>
      <c r="CN1168" s="298"/>
      <c r="CO1168" s="297"/>
      <c r="CP1168" s="284"/>
      <c r="CQ1168" s="352"/>
      <c r="CR1168" s="298"/>
      <c r="CS1168" s="297"/>
      <c r="CT1168" s="284"/>
      <c r="CU1168" s="352"/>
      <c r="CV1168" s="352"/>
      <c r="CW1168" s="298"/>
      <c r="CX1168" s="297"/>
      <c r="CY1168" s="284"/>
      <c r="CZ1168" s="352"/>
      <c r="DA1168" s="352"/>
      <c r="DB1168" s="298"/>
      <c r="DC1168" s="297"/>
      <c r="DD1168" s="284"/>
      <c r="DE1168" s="352"/>
      <c r="DF1168" s="352"/>
      <c r="DG1168" s="298"/>
      <c r="DH1168" s="297">
        <v>1</v>
      </c>
      <c r="DI1168" s="289">
        <v>0</v>
      </c>
      <c r="DJ1168" s="163">
        <v>8</v>
      </c>
      <c r="DK1168" s="163">
        <v>1</v>
      </c>
      <c r="DL1168" s="163">
        <v>0</v>
      </c>
      <c r="DM1168" s="163">
        <v>0</v>
      </c>
      <c r="DN1168" s="163">
        <v>0</v>
      </c>
      <c r="DO1168" s="163">
        <v>0</v>
      </c>
      <c r="DP1168" s="165">
        <v>10.199999999999999</v>
      </c>
      <c r="DQ1168" s="165">
        <v>4</v>
      </c>
      <c r="DR1168" s="165">
        <v>6.1999998092651296</v>
      </c>
      <c r="DS1168" s="163">
        <v>48</v>
      </c>
      <c r="DT1168" s="163">
        <v>12</v>
      </c>
      <c r="DU1168" s="163">
        <v>8</v>
      </c>
      <c r="DV1168" s="163">
        <v>8</v>
      </c>
      <c r="DW1168" s="163">
        <v>2</v>
      </c>
      <c r="DX1168" s="163">
        <v>4</v>
      </c>
      <c r="DY1168" s="163">
        <v>0</v>
      </c>
      <c r="DZ1168" s="163">
        <v>1</v>
      </c>
      <c r="EA1168" s="163">
        <v>0</v>
      </c>
      <c r="EB1168" s="163">
        <v>0</v>
      </c>
      <c r="EC1168" s="163">
        <v>6</v>
      </c>
      <c r="ED1168" s="165">
        <v>5.0625007543713902</v>
      </c>
      <c r="EE1168" s="165">
        <v>3.37500050291426</v>
      </c>
      <c r="EF1168" s="165">
        <v>1.68750025145713</v>
      </c>
      <c r="EG1168" s="165">
        <v>10.125001508742701</v>
      </c>
      <c r="EH1168" s="166">
        <v>1.5000002235174501</v>
      </c>
      <c r="EI1168" s="165">
        <v>116.470554953644</v>
      </c>
      <c r="EJ1168" s="164">
        <v>0.27906976744186002</v>
      </c>
      <c r="EK1168" s="164">
        <v>0.28571428571428498</v>
      </c>
      <c r="EL1168" s="283">
        <v>0.58333333300000001</v>
      </c>
      <c r="EM1168" s="283">
        <v>0.19444444399999999</v>
      </c>
      <c r="EN1168" s="283">
        <v>0.222222222</v>
      </c>
      <c r="EO1168" s="283">
        <v>8.108108E-2</v>
      </c>
      <c r="EP1168" s="283">
        <v>0.29729729999999999</v>
      </c>
      <c r="EQ1168" s="283">
        <v>6.1797749999999999E-2</v>
      </c>
      <c r="ER1168" s="165">
        <v>0.20740267845582</v>
      </c>
      <c r="ES1168" s="166">
        <v>6.7500010058285298</v>
      </c>
      <c r="ET1168" s="166">
        <v>4.5199999999999996</v>
      </c>
      <c r="EU1168" s="166">
        <v>5.8854390380904604</v>
      </c>
      <c r="EV1168" s="166">
        <v>4.5820177190496096</v>
      </c>
      <c r="EW1168" s="166">
        <v>4.5237153491114004</v>
      </c>
      <c r="EX1168" s="289">
        <v>-6.1734944581985397E-2</v>
      </c>
    </row>
    <row r="1169" spans="1:154" ht="13" customHeight="1">
      <c r="A1169" s="160" t="s">
        <v>19</v>
      </c>
      <c r="C1169" s="160">
        <v>19278</v>
      </c>
      <c r="D1169" s="160">
        <v>661269</v>
      </c>
      <c r="E1169" s="160" t="s">
        <v>686</v>
      </c>
      <c r="G1169" s="175"/>
      <c r="H1169" s="162" t="s">
        <v>348</v>
      </c>
      <c r="I1169" s="162" t="s">
        <v>997</v>
      </c>
      <c r="J1169" s="161">
        <v>28</v>
      </c>
      <c r="K1169" s="161">
        <v>1</v>
      </c>
      <c r="M1169" s="184" t="s">
        <v>837</v>
      </c>
      <c r="Z1169" s="163"/>
      <c r="AS1169" s="283"/>
      <c r="AT1169" s="283"/>
      <c r="AU1169" s="283"/>
      <c r="AV1169" s="283"/>
      <c r="AW1169" s="283"/>
      <c r="AX1169" s="283"/>
      <c r="AY1169" s="363"/>
      <c r="AZ1169" s="283"/>
      <c r="BA1169" s="283"/>
      <c r="BB1169" s="283"/>
      <c r="BC1169" s="283"/>
      <c r="BD1169" s="164"/>
      <c r="BE1169" s="164"/>
      <c r="BF1169" s="164"/>
      <c r="BG1169" s="164"/>
      <c r="BH1169" s="164"/>
      <c r="BI1169" s="164"/>
      <c r="BJ1169" s="165"/>
      <c r="BK1169" s="164"/>
      <c r="BL1169" s="165"/>
      <c r="BM1169" s="165"/>
      <c r="BN1169" s="165"/>
      <c r="BO1169" s="165"/>
      <c r="BP1169" s="165"/>
      <c r="BQ1169" s="165"/>
      <c r="BR1169" s="165"/>
      <c r="BS1169" s="289"/>
      <c r="BT1169" s="297">
        <v>1</v>
      </c>
      <c r="BU1169" s="284">
        <v>4</v>
      </c>
      <c r="BV1169" s="298">
        <v>0</v>
      </c>
      <c r="BW1169" s="297"/>
      <c r="BX1169" s="297"/>
      <c r="BY1169" s="297"/>
      <c r="BZ1169" s="297"/>
      <c r="CA1169" s="284"/>
      <c r="CB1169" s="298"/>
      <c r="CC1169" s="297"/>
      <c r="CD1169" s="284"/>
      <c r="CE1169" s="352"/>
      <c r="CF1169" s="298"/>
      <c r="CG1169" s="297"/>
      <c r="CH1169" s="284"/>
      <c r="CI1169" s="352"/>
      <c r="CJ1169" s="298"/>
      <c r="CK1169" s="297"/>
      <c r="CL1169" s="284"/>
      <c r="CM1169" s="352"/>
      <c r="CN1169" s="298"/>
      <c r="CO1169" s="297"/>
      <c r="CP1169" s="284"/>
      <c r="CQ1169" s="352"/>
      <c r="CR1169" s="298"/>
      <c r="CS1169" s="297"/>
      <c r="CT1169" s="284"/>
      <c r="CU1169" s="352"/>
      <c r="CV1169" s="352"/>
      <c r="CW1169" s="298"/>
      <c r="CX1169" s="297"/>
      <c r="CY1169" s="284"/>
      <c r="CZ1169" s="352"/>
      <c r="DA1169" s="352"/>
      <c r="DB1169" s="298"/>
      <c r="DC1169" s="297"/>
      <c r="DD1169" s="284"/>
      <c r="DE1169" s="352"/>
      <c r="DF1169" s="352"/>
      <c r="DG1169" s="298"/>
      <c r="DH1169" s="297">
        <v>0</v>
      </c>
      <c r="DI1169" s="289">
        <v>0</v>
      </c>
      <c r="DJ1169" s="163">
        <v>1</v>
      </c>
      <c r="DK1169" s="163">
        <v>0</v>
      </c>
      <c r="DL1169" s="163">
        <v>0</v>
      </c>
      <c r="DM1169" s="163">
        <v>0</v>
      </c>
      <c r="DN1169" s="163">
        <v>0</v>
      </c>
      <c r="DO1169" s="163">
        <v>0</v>
      </c>
      <c r="DP1169" s="165">
        <v>4</v>
      </c>
      <c r="DQ1169" s="165"/>
      <c r="DR1169" s="165">
        <v>4</v>
      </c>
      <c r="DS1169" s="163">
        <v>17</v>
      </c>
      <c r="DT1169" s="163">
        <v>3</v>
      </c>
      <c r="DU1169" s="163">
        <v>3</v>
      </c>
      <c r="DV1169" s="163">
        <v>3</v>
      </c>
      <c r="DW1169" s="163">
        <v>1</v>
      </c>
      <c r="DX1169" s="163">
        <v>2</v>
      </c>
      <c r="DY1169" s="163">
        <v>0</v>
      </c>
      <c r="DZ1169" s="163">
        <v>0</v>
      </c>
      <c r="EA1169" s="163">
        <v>0</v>
      </c>
      <c r="EB1169" s="163">
        <v>0</v>
      </c>
      <c r="EC1169" s="163">
        <v>4</v>
      </c>
      <c r="ED1169" s="165">
        <v>9</v>
      </c>
      <c r="EE1169" s="165">
        <v>4.5</v>
      </c>
      <c r="EF1169" s="165">
        <v>2.25</v>
      </c>
      <c r="EG1169" s="165">
        <v>6.75</v>
      </c>
      <c r="EH1169" s="166">
        <v>1.25</v>
      </c>
      <c r="EI1169" s="165">
        <v>97.058781331816505</v>
      </c>
      <c r="EJ1169" s="164">
        <v>0.2</v>
      </c>
      <c r="EK1169" s="164">
        <v>0.2</v>
      </c>
      <c r="EL1169" s="283">
        <v>0.181818181</v>
      </c>
      <c r="EM1169" s="283">
        <v>0.27272727200000002</v>
      </c>
      <c r="EN1169" s="283">
        <v>0.54545454500000001</v>
      </c>
      <c r="EO1169" s="283">
        <v>9.0909089999999998E-2</v>
      </c>
      <c r="EP1169" s="283">
        <v>0.18181818</v>
      </c>
      <c r="EQ1169" s="283">
        <v>0.125</v>
      </c>
      <c r="ER1169" s="165">
        <v>-0.20276540450472899</v>
      </c>
      <c r="ES1169" s="166">
        <v>6.75</v>
      </c>
      <c r="ET1169" s="166">
        <v>3.22</v>
      </c>
      <c r="EU1169" s="166">
        <v>5.9166886329650801</v>
      </c>
      <c r="EV1169" s="166">
        <v>4.9348463833332001</v>
      </c>
      <c r="EW1169" s="166">
        <v>4.5473381142655702</v>
      </c>
      <c r="EX1169" s="289">
        <v>-6.2740296125411904E-2</v>
      </c>
    </row>
    <row r="1170" spans="1:154" ht="13" customHeight="1">
      <c r="A1170" s="160" t="s">
        <v>19</v>
      </c>
      <c r="C1170" s="160">
        <v>27910</v>
      </c>
      <c r="D1170" s="160">
        <v>685116</v>
      </c>
      <c r="E1170" s="160" t="s">
        <v>686</v>
      </c>
      <c r="G1170" s="175"/>
      <c r="H1170" s="162" t="s">
        <v>4112</v>
      </c>
      <c r="I1170" s="162" t="s">
        <v>595</v>
      </c>
      <c r="J1170" s="160">
        <v>27</v>
      </c>
      <c r="K1170" s="161">
        <v>1</v>
      </c>
      <c r="Z1170" s="163"/>
      <c r="AS1170" s="283"/>
      <c r="AT1170" s="283"/>
      <c r="AU1170" s="283"/>
      <c r="AV1170" s="283"/>
      <c r="AW1170" s="283"/>
      <c r="AX1170" s="283"/>
      <c r="AY1170" s="363"/>
      <c r="AZ1170" s="283"/>
      <c r="BA1170" s="283"/>
      <c r="BB1170" s="283"/>
      <c r="BC1170" s="283"/>
      <c r="BD1170" s="164"/>
      <c r="BE1170" s="164"/>
      <c r="BF1170" s="164"/>
      <c r="BG1170" s="164"/>
      <c r="BH1170" s="164"/>
      <c r="BI1170" s="164"/>
      <c r="BJ1170" s="165"/>
      <c r="BK1170" s="164"/>
      <c r="BL1170" s="165"/>
      <c r="BM1170" s="165"/>
      <c r="BN1170" s="165"/>
      <c r="BO1170" s="165"/>
      <c r="BP1170" s="165"/>
      <c r="BQ1170" s="165"/>
      <c r="BR1170" s="165"/>
      <c r="BS1170" s="289"/>
      <c r="BT1170" s="297">
        <v>4</v>
      </c>
      <c r="BU1170" s="284">
        <v>7</v>
      </c>
      <c r="BV1170" s="298">
        <v>0</v>
      </c>
      <c r="BW1170" s="297"/>
      <c r="BX1170" s="297"/>
      <c r="BY1170" s="297"/>
      <c r="BZ1170" s="297"/>
      <c r="CA1170" s="284"/>
      <c r="CB1170" s="298"/>
      <c r="CC1170" s="297"/>
      <c r="CD1170" s="284"/>
      <c r="CE1170" s="352"/>
      <c r="CF1170" s="298"/>
      <c r="CG1170" s="297"/>
      <c r="CH1170" s="284"/>
      <c r="CI1170" s="352"/>
      <c r="CJ1170" s="298"/>
      <c r="CK1170" s="297"/>
      <c r="CL1170" s="284"/>
      <c r="CM1170" s="352"/>
      <c r="CN1170" s="298"/>
      <c r="CO1170" s="297"/>
      <c r="CP1170" s="284"/>
      <c r="CQ1170" s="352"/>
      <c r="CR1170" s="298"/>
      <c r="CS1170" s="297"/>
      <c r="CT1170" s="284"/>
      <c r="CU1170" s="352"/>
      <c r="CV1170" s="352"/>
      <c r="CW1170" s="298"/>
      <c r="CX1170" s="297"/>
      <c r="CY1170" s="284"/>
      <c r="CZ1170" s="352"/>
      <c r="DA1170" s="352"/>
      <c r="DB1170" s="298"/>
      <c r="DC1170" s="297"/>
      <c r="DD1170" s="284"/>
      <c r="DE1170" s="352"/>
      <c r="DF1170" s="352"/>
      <c r="DG1170" s="298"/>
      <c r="DH1170" s="183">
        <v>0</v>
      </c>
      <c r="DI1170" s="289">
        <v>0</v>
      </c>
      <c r="DJ1170" s="163">
        <v>4</v>
      </c>
      <c r="DK1170" s="163">
        <v>1</v>
      </c>
      <c r="DL1170" s="163">
        <v>0</v>
      </c>
      <c r="DM1170" s="163">
        <v>0</v>
      </c>
      <c r="DN1170" s="163">
        <v>1</v>
      </c>
      <c r="DO1170" s="163">
        <v>0</v>
      </c>
      <c r="DP1170" s="165">
        <v>7</v>
      </c>
      <c r="DQ1170" s="165">
        <v>2</v>
      </c>
      <c r="DR1170" s="165">
        <v>5</v>
      </c>
      <c r="DS1170" s="163">
        <v>42</v>
      </c>
      <c r="DT1170" s="163">
        <v>16</v>
      </c>
      <c r="DU1170" s="163">
        <v>12</v>
      </c>
      <c r="DV1170" s="163">
        <v>11</v>
      </c>
      <c r="DW1170" s="163">
        <v>1</v>
      </c>
      <c r="DX1170" s="163">
        <v>3</v>
      </c>
      <c r="DY1170" s="163">
        <v>0</v>
      </c>
      <c r="DZ1170" s="163">
        <v>0</v>
      </c>
      <c r="EA1170" s="163">
        <v>0</v>
      </c>
      <c r="EB1170" s="163">
        <v>1</v>
      </c>
      <c r="EC1170" s="163">
        <v>4</v>
      </c>
      <c r="ED1170" s="165">
        <v>5.1428578435159196</v>
      </c>
      <c r="EE1170" s="165">
        <v>3.8571433826369299</v>
      </c>
      <c r="EF1170" s="165">
        <v>1.2857144608789799</v>
      </c>
      <c r="EG1170" s="165">
        <v>20.5714313740636</v>
      </c>
      <c r="EH1170" s="166">
        <v>2.7142860840778402</v>
      </c>
      <c r="EI1170" s="165">
        <v>210.75623960520301</v>
      </c>
      <c r="EJ1170" s="164">
        <v>0.41025641025641002</v>
      </c>
      <c r="EK1170" s="164">
        <v>0.441176470588235</v>
      </c>
      <c r="EL1170" s="283">
        <v>0.64705882299999995</v>
      </c>
      <c r="EM1170" s="283">
        <v>0.17647058800000001</v>
      </c>
      <c r="EN1170" s="283">
        <v>0.17647058800000001</v>
      </c>
      <c r="EO1170" s="283">
        <v>2.8571429999999998E-2</v>
      </c>
      <c r="EP1170" s="283">
        <v>0.4</v>
      </c>
      <c r="EQ1170" s="283">
        <v>4.4303799999999997E-2</v>
      </c>
      <c r="ER1170" s="165">
        <v>-0.27406834643385902</v>
      </c>
      <c r="ES1170" s="166">
        <v>14.142859069668701</v>
      </c>
      <c r="ET1170" s="166">
        <v>4.84</v>
      </c>
      <c r="EU1170" s="166">
        <v>5.1666889054435003</v>
      </c>
      <c r="EV1170" s="166">
        <v>4.6056361149307596</v>
      </c>
      <c r="EW1170" s="166">
        <v>4.1853451490154896</v>
      </c>
      <c r="EX1170" s="289">
        <v>-6.29081716760993E-2</v>
      </c>
    </row>
    <row r="1171" spans="1:154" ht="13" customHeight="1">
      <c r="A1171" s="160" t="s">
        <v>19</v>
      </c>
      <c r="B1171" s="160">
        <v>9415</v>
      </c>
      <c r="C1171" s="160">
        <v>13781</v>
      </c>
      <c r="D1171" s="160">
        <v>622072</v>
      </c>
      <c r="E1171" s="160" t="s">
        <v>354</v>
      </c>
      <c r="G1171" s="175"/>
      <c r="H1171" s="168" t="s">
        <v>274</v>
      </c>
      <c r="I1171" s="169" t="s">
        <v>277</v>
      </c>
      <c r="J1171" s="170">
        <v>33</v>
      </c>
      <c r="K1171" s="161">
        <v>1</v>
      </c>
      <c r="M1171" s="184" t="s">
        <v>46</v>
      </c>
      <c r="Z1171" s="163"/>
      <c r="AS1171" s="283"/>
      <c r="AT1171" s="283"/>
      <c r="AU1171" s="283"/>
      <c r="AV1171" s="283"/>
      <c r="AW1171" s="283"/>
      <c r="AX1171" s="283"/>
      <c r="AY1171" s="363"/>
      <c r="AZ1171" s="283"/>
      <c r="BA1171" s="283"/>
      <c r="BB1171" s="283"/>
      <c r="BC1171" s="283"/>
      <c r="BD1171" s="164"/>
      <c r="BE1171" s="164"/>
      <c r="BF1171" s="164"/>
      <c r="BG1171" s="164"/>
      <c r="BH1171" s="164"/>
      <c r="BI1171" s="164"/>
      <c r="BJ1171" s="165"/>
      <c r="BK1171" s="164"/>
      <c r="BL1171" s="165"/>
      <c r="BM1171" s="165"/>
      <c r="BN1171" s="165"/>
      <c r="BO1171" s="165"/>
      <c r="BP1171" s="165"/>
      <c r="BQ1171" s="165"/>
      <c r="BR1171" s="165"/>
      <c r="BS1171" s="289"/>
      <c r="BT1171" s="297">
        <v>9</v>
      </c>
      <c r="BU1171" s="284">
        <v>39.1</v>
      </c>
      <c r="BV1171" s="298">
        <v>2</v>
      </c>
      <c r="BW1171" s="297"/>
      <c r="BX1171" s="297"/>
      <c r="BY1171" s="297"/>
      <c r="BZ1171" s="297"/>
      <c r="CA1171" s="284"/>
      <c r="CB1171" s="298"/>
      <c r="CC1171" s="297"/>
      <c r="CD1171" s="284"/>
      <c r="CE1171" s="352"/>
      <c r="CF1171" s="298"/>
      <c r="CG1171" s="297"/>
      <c r="CH1171" s="284"/>
      <c r="CI1171" s="352"/>
      <c r="CJ1171" s="298"/>
      <c r="CK1171" s="297"/>
      <c r="CL1171" s="284"/>
      <c r="CM1171" s="352"/>
      <c r="CN1171" s="298"/>
      <c r="CO1171" s="297"/>
      <c r="CP1171" s="284"/>
      <c r="CQ1171" s="352"/>
      <c r="CR1171" s="298"/>
      <c r="CS1171" s="297"/>
      <c r="CT1171" s="284"/>
      <c r="CU1171" s="352"/>
      <c r="CV1171" s="352"/>
      <c r="CW1171" s="298"/>
      <c r="CX1171" s="297"/>
      <c r="CY1171" s="284"/>
      <c r="CZ1171" s="352"/>
      <c r="DA1171" s="352"/>
      <c r="DB1171" s="298"/>
      <c r="DC1171" s="297"/>
      <c r="DD1171" s="284"/>
      <c r="DE1171" s="352"/>
      <c r="DF1171" s="352"/>
      <c r="DG1171" s="298"/>
      <c r="DH1171" s="297">
        <v>2</v>
      </c>
      <c r="DI1171" s="289">
        <v>0</v>
      </c>
      <c r="DJ1171" s="163">
        <v>9</v>
      </c>
      <c r="DK1171" s="163">
        <v>9</v>
      </c>
      <c r="DL1171" s="163">
        <v>0</v>
      </c>
      <c r="DM1171" s="163">
        <v>1</v>
      </c>
      <c r="DN1171" s="163">
        <v>3</v>
      </c>
      <c r="DO1171" s="163">
        <v>0</v>
      </c>
      <c r="DP1171" s="165">
        <v>39.1</v>
      </c>
      <c r="DQ1171" s="165">
        <v>39.099998474121001</v>
      </c>
      <c r="DR1171" s="165"/>
      <c r="DS1171" s="163">
        <v>186</v>
      </c>
      <c r="DT1171" s="163">
        <v>51</v>
      </c>
      <c r="DU1171" s="163">
        <v>27</v>
      </c>
      <c r="DV1171" s="163">
        <v>23</v>
      </c>
      <c r="DW1171" s="163">
        <v>6</v>
      </c>
      <c r="DX1171" s="163">
        <v>19</v>
      </c>
      <c r="DY1171" s="163">
        <v>1</v>
      </c>
      <c r="DZ1171" s="163">
        <v>5</v>
      </c>
      <c r="EA1171" s="163">
        <v>0</v>
      </c>
      <c r="EB1171" s="163">
        <v>1</v>
      </c>
      <c r="EC1171" s="163">
        <v>33</v>
      </c>
      <c r="ED1171" s="165">
        <v>7.5508477017304898</v>
      </c>
      <c r="EE1171" s="165">
        <v>4.34745776766301</v>
      </c>
      <c r="EF1171" s="165">
        <v>1.3728814003146299</v>
      </c>
      <c r="EG1171" s="165">
        <v>11.6694919026743</v>
      </c>
      <c r="EH1171" s="166">
        <v>1.7796610744819299</v>
      </c>
      <c r="EI1171" s="165">
        <v>142.16562526277301</v>
      </c>
      <c r="EJ1171" s="164">
        <v>0.31481481481481399</v>
      </c>
      <c r="EK1171" s="164">
        <v>0.36585365853658502</v>
      </c>
      <c r="EL1171" s="283">
        <v>0.36799999999999999</v>
      </c>
      <c r="EM1171" s="283">
        <v>0.25600000000000001</v>
      </c>
      <c r="EN1171" s="283">
        <v>0.376</v>
      </c>
      <c r="EO1171" s="283">
        <v>8.5271319999999998E-2</v>
      </c>
      <c r="EP1171" s="283">
        <v>0.48837208999999998</v>
      </c>
      <c r="EQ1171" s="283">
        <v>7.8042329999999993E-2</v>
      </c>
      <c r="ER1171" s="165">
        <v>0.86277523709564197</v>
      </c>
      <c r="ES1171" s="166">
        <v>5.2627120345394296</v>
      </c>
      <c r="ET1171" s="166">
        <v>6.64</v>
      </c>
      <c r="EU1171" s="166">
        <v>5.3022819223433997</v>
      </c>
      <c r="EV1171" s="166">
        <v>5.12606859914343</v>
      </c>
      <c r="EW1171" s="166">
        <v>5.0135155360833101</v>
      </c>
      <c r="EX1171" s="289">
        <v>-6.4421311020851094E-2</v>
      </c>
    </row>
    <row r="1172" spans="1:154" ht="13" customHeight="1">
      <c r="A1172" s="160" t="s">
        <v>19</v>
      </c>
      <c r="B1172" s="160">
        <v>9217</v>
      </c>
      <c r="C1172" s="160">
        <v>9434</v>
      </c>
      <c r="D1172" s="160">
        <v>572971</v>
      </c>
      <c r="E1172" s="160" t="s">
        <v>563</v>
      </c>
      <c r="G1172" s="175"/>
      <c r="H1172" s="168" t="s">
        <v>728</v>
      </c>
      <c r="I1172" s="169" t="s">
        <v>537</v>
      </c>
      <c r="J1172" s="170">
        <v>36</v>
      </c>
      <c r="K1172" s="161">
        <v>1</v>
      </c>
      <c r="M1172" s="184" t="s">
        <v>46</v>
      </c>
      <c r="Z1172" s="163"/>
      <c r="AS1172" s="283"/>
      <c r="AT1172" s="283"/>
      <c r="AU1172" s="283"/>
      <c r="AV1172" s="283"/>
      <c r="AW1172" s="283"/>
      <c r="AX1172" s="283"/>
      <c r="AY1172" s="363"/>
      <c r="AZ1172" s="283"/>
      <c r="BA1172" s="283"/>
      <c r="BB1172" s="283"/>
      <c r="BC1172" s="283"/>
      <c r="BD1172" s="164"/>
      <c r="BE1172" s="164"/>
      <c r="BF1172" s="164"/>
      <c r="BG1172" s="164"/>
      <c r="BH1172" s="164"/>
      <c r="BI1172" s="164"/>
      <c r="BJ1172" s="165"/>
      <c r="BK1172" s="164"/>
      <c r="BL1172" s="165"/>
      <c r="BM1172" s="165"/>
      <c r="BN1172" s="165"/>
      <c r="BO1172" s="165"/>
      <c r="BP1172" s="165"/>
      <c r="BQ1172" s="165"/>
      <c r="BR1172" s="165"/>
      <c r="BS1172" s="289"/>
      <c r="BT1172" s="297">
        <v>4</v>
      </c>
      <c r="BU1172" s="284">
        <v>16.2</v>
      </c>
      <c r="BV1172" s="298">
        <v>-1</v>
      </c>
      <c r="BW1172" s="297"/>
      <c r="BX1172" s="297"/>
      <c r="BY1172" s="297"/>
      <c r="BZ1172" s="297"/>
      <c r="CA1172" s="284"/>
      <c r="CB1172" s="298"/>
      <c r="CC1172" s="297"/>
      <c r="CD1172" s="284"/>
      <c r="CE1172" s="352"/>
      <c r="CF1172" s="298"/>
      <c r="CG1172" s="297"/>
      <c r="CH1172" s="284"/>
      <c r="CI1172" s="352"/>
      <c r="CJ1172" s="298"/>
      <c r="CK1172" s="297"/>
      <c r="CL1172" s="284"/>
      <c r="CM1172" s="352"/>
      <c r="CN1172" s="298"/>
      <c r="CO1172" s="297"/>
      <c r="CP1172" s="284"/>
      <c r="CQ1172" s="352"/>
      <c r="CR1172" s="298"/>
      <c r="CS1172" s="297"/>
      <c r="CT1172" s="284"/>
      <c r="CU1172" s="352"/>
      <c r="CV1172" s="352"/>
      <c r="CW1172" s="298"/>
      <c r="CX1172" s="297"/>
      <c r="CY1172" s="284"/>
      <c r="CZ1172" s="352"/>
      <c r="DA1172" s="352"/>
      <c r="DB1172" s="298"/>
      <c r="DC1172" s="297"/>
      <c r="DD1172" s="284"/>
      <c r="DE1172" s="352"/>
      <c r="DF1172" s="352"/>
      <c r="DG1172" s="298"/>
      <c r="DH1172" s="297">
        <v>-1</v>
      </c>
      <c r="DI1172" s="289">
        <v>0</v>
      </c>
      <c r="DJ1172" s="163">
        <v>4</v>
      </c>
      <c r="DK1172" s="163">
        <v>4</v>
      </c>
      <c r="DL1172" s="163">
        <v>0</v>
      </c>
      <c r="DM1172" s="163">
        <v>0</v>
      </c>
      <c r="DN1172" s="163">
        <v>0</v>
      </c>
      <c r="DO1172" s="163">
        <v>0</v>
      </c>
      <c r="DP1172" s="165">
        <v>16.2</v>
      </c>
      <c r="DQ1172" s="165">
        <v>16.2000007629394</v>
      </c>
      <c r="DR1172" s="165"/>
      <c r="DS1172" s="163">
        <v>79</v>
      </c>
      <c r="DT1172" s="163">
        <v>23</v>
      </c>
      <c r="DU1172" s="163">
        <v>10</v>
      </c>
      <c r="DV1172" s="163">
        <v>10</v>
      </c>
      <c r="DW1172" s="163">
        <v>3</v>
      </c>
      <c r="DX1172" s="163">
        <v>8</v>
      </c>
      <c r="DY1172" s="163">
        <v>0</v>
      </c>
      <c r="DZ1172" s="163">
        <v>0</v>
      </c>
      <c r="EA1172" s="163">
        <v>0</v>
      </c>
      <c r="EB1172" s="163">
        <v>0</v>
      </c>
      <c r="EC1172" s="163">
        <v>11</v>
      </c>
      <c r="ED1172" s="165">
        <v>5.9400002265930203</v>
      </c>
      <c r="EE1172" s="165">
        <v>4.3200001647949202</v>
      </c>
      <c r="EF1172" s="165">
        <v>1.6200000617980901</v>
      </c>
      <c r="EG1172" s="165">
        <v>12.4200004737854</v>
      </c>
      <c r="EH1172" s="166">
        <v>1.8600000709533699</v>
      </c>
      <c r="EI1172" s="165">
        <v>144.423472131061</v>
      </c>
      <c r="EJ1172" s="164">
        <v>0.323943661971831</v>
      </c>
      <c r="EK1172" s="164">
        <v>0.35087719298245601</v>
      </c>
      <c r="EL1172" s="283">
        <v>0.52542372800000003</v>
      </c>
      <c r="EM1172" s="283">
        <v>0.186440677</v>
      </c>
      <c r="EN1172" s="283">
        <v>0.28813559300000002</v>
      </c>
      <c r="EO1172" s="283">
        <v>0.05</v>
      </c>
      <c r="EP1172" s="283">
        <v>0.33333332999999998</v>
      </c>
      <c r="EQ1172" s="283">
        <v>6.8181820000000004E-2</v>
      </c>
      <c r="ER1172" s="165">
        <v>-1.9231231482863299E-2</v>
      </c>
      <c r="ES1172" s="166">
        <v>5.4000002059936598</v>
      </c>
      <c r="ET1172" s="166">
        <v>4.97</v>
      </c>
      <c r="EU1172" s="166">
        <v>5.6266887268066403</v>
      </c>
      <c r="EV1172" s="166">
        <v>4.8290359666289202</v>
      </c>
      <c r="EW1172" s="166">
        <v>5.1332887652882304</v>
      </c>
      <c r="EX1172" s="289">
        <v>-6.6514603793620994E-2</v>
      </c>
    </row>
    <row r="1173" spans="1:154" ht="13" customHeight="1">
      <c r="A1173" s="160" t="s">
        <v>19</v>
      </c>
      <c r="C1173" s="160">
        <v>26213</v>
      </c>
      <c r="D1173" s="160">
        <v>668873</v>
      </c>
      <c r="E1173" s="160" t="s">
        <v>129</v>
      </c>
      <c r="G1173" s="175"/>
      <c r="H1173" s="162" t="s">
        <v>3085</v>
      </c>
      <c r="I1173" s="162" t="s">
        <v>393</v>
      </c>
      <c r="J1173" s="160">
        <v>27</v>
      </c>
      <c r="K1173" s="161">
        <v>1</v>
      </c>
      <c r="Z1173" s="163"/>
      <c r="AS1173" s="283"/>
      <c r="AT1173" s="283"/>
      <c r="AU1173" s="283"/>
      <c r="AV1173" s="283"/>
      <c r="AW1173" s="283"/>
      <c r="AX1173" s="283"/>
      <c r="AY1173" s="363"/>
      <c r="AZ1173" s="283"/>
      <c r="BA1173" s="283"/>
      <c r="BB1173" s="283"/>
      <c r="BC1173" s="283"/>
      <c r="BD1173" s="164"/>
      <c r="BE1173" s="164"/>
      <c r="BF1173" s="164"/>
      <c r="BG1173" s="164"/>
      <c r="BH1173" s="164"/>
      <c r="BI1173" s="164"/>
      <c r="BJ1173" s="165"/>
      <c r="BK1173" s="164"/>
      <c r="BL1173" s="165"/>
      <c r="BM1173" s="165"/>
      <c r="BN1173" s="165"/>
      <c r="BO1173" s="165"/>
      <c r="BP1173" s="165"/>
      <c r="BQ1173" s="165"/>
      <c r="BR1173" s="165"/>
      <c r="BS1173" s="289"/>
      <c r="BT1173" s="297">
        <v>1</v>
      </c>
      <c r="BU1173" s="284">
        <v>5.2</v>
      </c>
      <c r="BV1173" s="298">
        <v>0</v>
      </c>
      <c r="BW1173" s="297"/>
      <c r="BX1173" s="297"/>
      <c r="BY1173" s="297"/>
      <c r="BZ1173" s="297"/>
      <c r="CA1173" s="284"/>
      <c r="CB1173" s="298"/>
      <c r="CC1173" s="297"/>
      <c r="CD1173" s="284"/>
      <c r="CE1173" s="352"/>
      <c r="CF1173" s="298"/>
      <c r="CG1173" s="297"/>
      <c r="CH1173" s="284"/>
      <c r="CI1173" s="352"/>
      <c r="CJ1173" s="298"/>
      <c r="CK1173" s="297"/>
      <c r="CL1173" s="284"/>
      <c r="CM1173" s="352"/>
      <c r="CN1173" s="298"/>
      <c r="CO1173" s="297"/>
      <c r="CP1173" s="284"/>
      <c r="CQ1173" s="352"/>
      <c r="CR1173" s="298"/>
      <c r="CS1173" s="297"/>
      <c r="CT1173" s="284"/>
      <c r="CU1173" s="352"/>
      <c r="CV1173" s="352"/>
      <c r="CW1173" s="298"/>
      <c r="CX1173" s="297"/>
      <c r="CY1173" s="284"/>
      <c r="CZ1173" s="352"/>
      <c r="DA1173" s="352"/>
      <c r="DB1173" s="298"/>
      <c r="DC1173" s="297"/>
      <c r="DD1173" s="284"/>
      <c r="DE1173" s="352"/>
      <c r="DF1173" s="352"/>
      <c r="DG1173" s="298"/>
      <c r="DH1173" s="297">
        <v>0</v>
      </c>
      <c r="DI1173" s="289">
        <v>0</v>
      </c>
      <c r="DJ1173" s="163">
        <v>2</v>
      </c>
      <c r="DK1173" s="163">
        <v>1</v>
      </c>
      <c r="DL1173" s="163">
        <v>0</v>
      </c>
      <c r="DM1173" s="163">
        <v>0</v>
      </c>
      <c r="DN1173" s="163">
        <v>1</v>
      </c>
      <c r="DO1173" s="163">
        <v>0</v>
      </c>
      <c r="DP1173" s="165">
        <v>10.199999999999999</v>
      </c>
      <c r="DQ1173" s="165">
        <v>5</v>
      </c>
      <c r="DR1173" s="165">
        <v>5.1999998092651296</v>
      </c>
      <c r="DS1173" s="163">
        <v>48</v>
      </c>
      <c r="DT1173" s="163">
        <v>11</v>
      </c>
      <c r="DU1173" s="163">
        <v>6</v>
      </c>
      <c r="DV1173" s="163">
        <v>5</v>
      </c>
      <c r="DW1173" s="163">
        <v>2</v>
      </c>
      <c r="DX1173" s="163">
        <v>6</v>
      </c>
      <c r="DY1173" s="163">
        <v>0</v>
      </c>
      <c r="DZ1173" s="163">
        <v>0</v>
      </c>
      <c r="EA1173" s="163">
        <v>1</v>
      </c>
      <c r="EB1173" s="163">
        <v>0</v>
      </c>
      <c r="EC1173" s="163">
        <v>7</v>
      </c>
      <c r="ED1173" s="165">
        <v>5.9062503520399501</v>
      </c>
      <c r="EE1173" s="165">
        <v>5.0625003017485302</v>
      </c>
      <c r="EF1173" s="165">
        <v>1.6875001005828401</v>
      </c>
      <c r="EG1173" s="165">
        <v>9.2812505532056395</v>
      </c>
      <c r="EH1173" s="166">
        <v>1.5937500949948999</v>
      </c>
      <c r="EI1173" s="165">
        <v>123.749953574138</v>
      </c>
      <c r="EJ1173" s="164">
        <v>0.26190476190476097</v>
      </c>
      <c r="EK1173" s="164">
        <v>0.27272727272727199</v>
      </c>
      <c r="EL1173" s="283">
        <v>0.42424242400000001</v>
      </c>
      <c r="EM1173" s="283">
        <v>0.181818181</v>
      </c>
      <c r="EN1173" s="283">
        <v>0.39393939300000003</v>
      </c>
      <c r="EO1173" s="283">
        <v>0.14285713999999999</v>
      </c>
      <c r="EP1173" s="283">
        <v>0.37142857000000001</v>
      </c>
      <c r="EQ1173" s="283">
        <v>9.5808379999999999E-2</v>
      </c>
      <c r="ER1173" s="165">
        <v>0.123521357935543</v>
      </c>
      <c r="ES1173" s="166">
        <v>4.2187502514571102</v>
      </c>
      <c r="ET1173" s="166">
        <v>6.77</v>
      </c>
      <c r="EU1173" s="166">
        <v>5.9791888006031604</v>
      </c>
      <c r="EV1173" s="166">
        <v>5.3845669373350296</v>
      </c>
      <c r="EW1173" s="166">
        <v>5.5182435586888996</v>
      </c>
      <c r="EX1173" s="289">
        <v>-6.7601844668388297E-2</v>
      </c>
    </row>
    <row r="1174" spans="1:154" ht="13" customHeight="1">
      <c r="A1174" s="160" t="s">
        <v>19</v>
      </c>
      <c r="C1174" s="160">
        <v>30106</v>
      </c>
      <c r="D1174" s="160">
        <v>680891</v>
      </c>
      <c r="E1174" s="160" t="s">
        <v>129</v>
      </c>
      <c r="G1174" s="175"/>
      <c r="H1174" s="162" t="s">
        <v>4081</v>
      </c>
      <c r="I1174" s="162" t="s">
        <v>124</v>
      </c>
      <c r="J1174" s="160">
        <v>24</v>
      </c>
      <c r="K1174" s="161">
        <v>1</v>
      </c>
      <c r="Z1174" s="163"/>
      <c r="AS1174" s="283"/>
      <c r="AT1174" s="283"/>
      <c r="AU1174" s="283"/>
      <c r="AV1174" s="283"/>
      <c r="AW1174" s="283"/>
      <c r="AX1174" s="283"/>
      <c r="AY1174" s="363"/>
      <c r="AZ1174" s="283"/>
      <c r="BA1174" s="283"/>
      <c r="BB1174" s="283"/>
      <c r="BC1174" s="283"/>
      <c r="BD1174" s="164"/>
      <c r="BE1174" s="164"/>
      <c r="BF1174" s="164"/>
      <c r="BG1174" s="164"/>
      <c r="BH1174" s="164"/>
      <c r="BI1174" s="164"/>
      <c r="BJ1174" s="165"/>
      <c r="BK1174" s="164"/>
      <c r="BL1174" s="165"/>
      <c r="BM1174" s="165"/>
      <c r="BN1174" s="165"/>
      <c r="BO1174" s="165"/>
      <c r="BP1174" s="165"/>
      <c r="BQ1174" s="165"/>
      <c r="BR1174" s="165"/>
      <c r="BS1174" s="289"/>
      <c r="BT1174" s="297">
        <v>6</v>
      </c>
      <c r="BU1174" s="284">
        <v>6</v>
      </c>
      <c r="BV1174" s="298">
        <v>0</v>
      </c>
      <c r="BW1174" s="297"/>
      <c r="BX1174" s="297"/>
      <c r="BY1174" s="297"/>
      <c r="BZ1174" s="297"/>
      <c r="CA1174" s="284"/>
      <c r="CB1174" s="298"/>
      <c r="CC1174" s="297"/>
      <c r="CD1174" s="284"/>
      <c r="CE1174" s="352"/>
      <c r="CF1174" s="298"/>
      <c r="CG1174" s="297"/>
      <c r="CH1174" s="284"/>
      <c r="CI1174" s="352"/>
      <c r="CJ1174" s="298"/>
      <c r="CK1174" s="297"/>
      <c r="CL1174" s="284"/>
      <c r="CM1174" s="352"/>
      <c r="CN1174" s="298"/>
      <c r="CO1174" s="297"/>
      <c r="CP1174" s="284"/>
      <c r="CQ1174" s="352"/>
      <c r="CR1174" s="298"/>
      <c r="CS1174" s="297"/>
      <c r="CT1174" s="284"/>
      <c r="CU1174" s="352"/>
      <c r="CV1174" s="352"/>
      <c r="CW1174" s="298"/>
      <c r="CX1174" s="297"/>
      <c r="CY1174" s="284"/>
      <c r="CZ1174" s="352"/>
      <c r="DA1174" s="352"/>
      <c r="DB1174" s="298"/>
      <c r="DC1174" s="297"/>
      <c r="DD1174" s="284"/>
      <c r="DE1174" s="352"/>
      <c r="DF1174" s="352"/>
      <c r="DG1174" s="298"/>
      <c r="DH1174" s="183">
        <v>0</v>
      </c>
      <c r="DI1174" s="289">
        <v>0</v>
      </c>
      <c r="DJ1174" s="163">
        <v>6</v>
      </c>
      <c r="DK1174" s="163">
        <v>0</v>
      </c>
      <c r="DL1174" s="163">
        <v>0</v>
      </c>
      <c r="DM1174" s="163">
        <v>0</v>
      </c>
      <c r="DN1174" s="163">
        <v>0</v>
      </c>
      <c r="DO1174" s="163">
        <v>0</v>
      </c>
      <c r="DP1174" s="165">
        <v>6</v>
      </c>
      <c r="DQ1174" s="165"/>
      <c r="DR1174" s="165">
        <v>6</v>
      </c>
      <c r="DS1174" s="163">
        <v>28</v>
      </c>
      <c r="DT1174" s="163">
        <v>8</v>
      </c>
      <c r="DU1174" s="163">
        <v>6</v>
      </c>
      <c r="DV1174" s="163">
        <v>6</v>
      </c>
      <c r="DW1174" s="163">
        <v>2</v>
      </c>
      <c r="DX1174" s="163">
        <v>2</v>
      </c>
      <c r="DY1174" s="163">
        <v>0</v>
      </c>
      <c r="DZ1174" s="163">
        <v>0</v>
      </c>
      <c r="EA1174" s="163">
        <v>1</v>
      </c>
      <c r="EB1174" s="163">
        <v>0</v>
      </c>
      <c r="EC1174" s="163">
        <v>7</v>
      </c>
      <c r="ED1174" s="165">
        <v>10.5</v>
      </c>
      <c r="EE1174" s="165">
        <v>3</v>
      </c>
      <c r="EF1174" s="165">
        <v>3</v>
      </c>
      <c r="EG1174" s="165">
        <v>12</v>
      </c>
      <c r="EH1174" s="166">
        <v>1.6666666666666601</v>
      </c>
      <c r="EI1174" s="165">
        <v>129.411708442422</v>
      </c>
      <c r="EJ1174" s="164">
        <v>0.30769230769230699</v>
      </c>
      <c r="EK1174" s="164">
        <v>0.35294117647058798</v>
      </c>
      <c r="EL1174" s="283">
        <v>0.31578947299999999</v>
      </c>
      <c r="EM1174" s="283">
        <v>0.31578947299999999</v>
      </c>
      <c r="EN1174" s="283">
        <v>0.36842105200000003</v>
      </c>
      <c r="EO1174" s="283">
        <v>0.10526315999999999</v>
      </c>
      <c r="EP1174" s="283">
        <v>0.42105262999999998</v>
      </c>
      <c r="EQ1174" s="283">
        <v>0.22448979999999999</v>
      </c>
      <c r="ER1174" s="165">
        <v>-0.34989624050443702</v>
      </c>
      <c r="ES1174" s="166">
        <v>9</v>
      </c>
      <c r="ET1174" s="166">
        <v>5.7</v>
      </c>
      <c r="EU1174" s="166">
        <v>6.1666886329650801</v>
      </c>
      <c r="EV1174" s="166">
        <v>3.5974779943625101</v>
      </c>
      <c r="EW1174" s="166">
        <v>3.4323804163221299</v>
      </c>
      <c r="EX1174" s="289">
        <v>-6.7714340984821306E-2</v>
      </c>
    </row>
    <row r="1175" spans="1:154" ht="13" customHeight="1">
      <c r="A1175" s="160" t="s">
        <v>19</v>
      </c>
      <c r="C1175" s="160">
        <v>22630</v>
      </c>
      <c r="D1175" s="160">
        <v>672456</v>
      </c>
      <c r="E1175" s="160" t="s">
        <v>239</v>
      </c>
      <c r="G1175" s="175"/>
      <c r="H1175" s="162" t="s">
        <v>224</v>
      </c>
      <c r="I1175" s="162" t="s">
        <v>4030</v>
      </c>
      <c r="J1175" s="160">
        <v>23</v>
      </c>
      <c r="K1175" s="161">
        <v>1</v>
      </c>
      <c r="Z1175" s="163"/>
      <c r="AS1175" s="283"/>
      <c r="AT1175" s="283"/>
      <c r="AU1175" s="283"/>
      <c r="AV1175" s="283"/>
      <c r="AW1175" s="283"/>
      <c r="AX1175" s="283"/>
      <c r="AY1175" s="363"/>
      <c r="AZ1175" s="283"/>
      <c r="BA1175" s="283"/>
      <c r="BB1175" s="283"/>
      <c r="BC1175" s="283"/>
      <c r="BD1175" s="164"/>
      <c r="BE1175" s="164"/>
      <c r="BF1175" s="164"/>
      <c r="BG1175" s="164"/>
      <c r="BH1175" s="164"/>
      <c r="BI1175" s="164"/>
      <c r="BJ1175" s="165"/>
      <c r="BK1175" s="164"/>
      <c r="BL1175" s="165"/>
      <c r="BM1175" s="165"/>
      <c r="BN1175" s="165"/>
      <c r="BO1175" s="165"/>
      <c r="BP1175" s="165"/>
      <c r="BQ1175" s="165"/>
      <c r="BR1175" s="165"/>
      <c r="BS1175" s="289"/>
      <c r="BT1175" s="297">
        <v>18</v>
      </c>
      <c r="BU1175" s="284">
        <v>95.1</v>
      </c>
      <c r="BV1175" s="298">
        <v>2</v>
      </c>
      <c r="BW1175" s="297"/>
      <c r="BX1175" s="297"/>
      <c r="BY1175" s="297"/>
      <c r="BZ1175" s="297"/>
      <c r="CA1175" s="284"/>
      <c r="CB1175" s="298"/>
      <c r="CC1175" s="297"/>
      <c r="CD1175" s="284"/>
      <c r="CE1175" s="352"/>
      <c r="CF1175" s="298"/>
      <c r="CG1175" s="297"/>
      <c r="CH1175" s="284"/>
      <c r="CI1175" s="352"/>
      <c r="CJ1175" s="298"/>
      <c r="CK1175" s="297"/>
      <c r="CL1175" s="284"/>
      <c r="CM1175" s="352"/>
      <c r="CN1175" s="298"/>
      <c r="CO1175" s="297"/>
      <c r="CP1175" s="284"/>
      <c r="CQ1175" s="352"/>
      <c r="CR1175" s="298"/>
      <c r="CS1175" s="297"/>
      <c r="CT1175" s="284"/>
      <c r="CU1175" s="352"/>
      <c r="CV1175" s="352"/>
      <c r="CW1175" s="298"/>
      <c r="CX1175" s="297"/>
      <c r="CY1175" s="284"/>
      <c r="CZ1175" s="352"/>
      <c r="DA1175" s="352"/>
      <c r="DB1175" s="298"/>
      <c r="DC1175" s="297"/>
      <c r="DD1175" s="284"/>
      <c r="DE1175" s="352"/>
      <c r="DF1175" s="352"/>
      <c r="DG1175" s="298"/>
      <c r="DH1175" s="183">
        <v>2</v>
      </c>
      <c r="DI1175" s="289">
        <v>0</v>
      </c>
      <c r="DJ1175" s="163">
        <v>19</v>
      </c>
      <c r="DK1175" s="163">
        <v>16</v>
      </c>
      <c r="DL1175" s="163">
        <v>1</v>
      </c>
      <c r="DM1175" s="163">
        <v>6</v>
      </c>
      <c r="DN1175" s="163">
        <v>6</v>
      </c>
      <c r="DO1175" s="163">
        <v>0</v>
      </c>
      <c r="DP1175" s="165">
        <v>98.1</v>
      </c>
      <c r="DQ1175" s="165">
        <v>86.099998474121094</v>
      </c>
      <c r="DR1175" s="165">
        <v>12</v>
      </c>
      <c r="DS1175" s="163">
        <v>412</v>
      </c>
      <c r="DT1175" s="163">
        <v>100</v>
      </c>
      <c r="DU1175" s="163">
        <v>54</v>
      </c>
      <c r="DV1175" s="163">
        <v>52</v>
      </c>
      <c r="DW1175" s="163">
        <v>19</v>
      </c>
      <c r="DX1175" s="163">
        <v>31</v>
      </c>
      <c r="DY1175" s="163">
        <v>0</v>
      </c>
      <c r="DZ1175" s="163">
        <v>3</v>
      </c>
      <c r="EA1175" s="163">
        <v>2</v>
      </c>
      <c r="EB1175" s="163">
        <v>0</v>
      </c>
      <c r="EC1175" s="163">
        <v>77</v>
      </c>
      <c r="ED1175" s="165">
        <v>7.0474580599953001</v>
      </c>
      <c r="EE1175" s="165">
        <v>2.83728830986824</v>
      </c>
      <c r="EF1175" s="165">
        <v>1.7389831576611701</v>
      </c>
      <c r="EG1175" s="165">
        <v>9.1525429350588308</v>
      </c>
      <c r="EH1175" s="166">
        <v>1.33220347165856</v>
      </c>
      <c r="EI1175" s="165">
        <v>106.421128293043</v>
      </c>
      <c r="EJ1175" s="164">
        <v>0.26455026455026398</v>
      </c>
      <c r="EK1175" s="164">
        <v>0.28723404255319102</v>
      </c>
      <c r="EL1175" s="283">
        <v>0.39202657800000001</v>
      </c>
      <c r="EM1175" s="283">
        <v>0.24252491600000001</v>
      </c>
      <c r="EN1175" s="283">
        <v>0.36544850400000001</v>
      </c>
      <c r="EO1175" s="283">
        <v>7.6411960000000001E-2</v>
      </c>
      <c r="EP1175" s="283">
        <v>0.36544850000000001</v>
      </c>
      <c r="EQ1175" s="283">
        <v>9.3506489999999998E-2</v>
      </c>
      <c r="ER1175" s="165">
        <v>-0.12442672834148499</v>
      </c>
      <c r="ES1175" s="166">
        <v>4.7593223262305901</v>
      </c>
      <c r="ET1175" s="166">
        <v>5.0999999999999996</v>
      </c>
      <c r="EU1175" s="166">
        <v>5.1497396022278297</v>
      </c>
      <c r="EV1175" s="166">
        <v>4.3293826199101098</v>
      </c>
      <c r="EW1175" s="166">
        <v>4.4914386908869801</v>
      </c>
      <c r="EX1175" s="289">
        <v>-7.2093695402145302E-2</v>
      </c>
    </row>
    <row r="1176" spans="1:154" ht="13" customHeight="1">
      <c r="A1176" s="160" t="s">
        <v>19</v>
      </c>
      <c r="B1176" s="160">
        <v>10365</v>
      </c>
      <c r="C1176" s="160">
        <v>15100</v>
      </c>
      <c r="D1176" s="160">
        <v>621294</v>
      </c>
      <c r="E1176" s="160" t="s">
        <v>438</v>
      </c>
      <c r="G1176" s="175"/>
      <c r="H1176" s="162" t="s">
        <v>1738</v>
      </c>
      <c r="I1176" s="162" t="s">
        <v>607</v>
      </c>
      <c r="J1176" s="161">
        <v>32</v>
      </c>
      <c r="K1176" s="161">
        <v>1</v>
      </c>
      <c r="Z1176" s="163"/>
      <c r="AS1176" s="283"/>
      <c r="AT1176" s="283"/>
      <c r="AU1176" s="283"/>
      <c r="AV1176" s="283"/>
      <c r="AW1176" s="283"/>
      <c r="AX1176" s="283"/>
      <c r="AY1176" s="363"/>
      <c r="AZ1176" s="283"/>
      <c r="BA1176" s="283"/>
      <c r="BB1176" s="283"/>
      <c r="BC1176" s="283"/>
      <c r="BD1176" s="164"/>
      <c r="BE1176" s="164"/>
      <c r="BF1176" s="164"/>
      <c r="BG1176" s="164"/>
      <c r="BH1176" s="164"/>
      <c r="BI1176" s="164"/>
      <c r="BJ1176" s="165"/>
      <c r="BK1176" s="164"/>
      <c r="BL1176" s="165"/>
      <c r="BM1176" s="165"/>
      <c r="BN1176" s="165"/>
      <c r="BO1176" s="165"/>
      <c r="BP1176" s="165"/>
      <c r="BQ1176" s="165"/>
      <c r="BR1176" s="165"/>
      <c r="BS1176" s="289"/>
      <c r="BT1176" s="297">
        <v>8</v>
      </c>
      <c r="BU1176" s="284">
        <v>12</v>
      </c>
      <c r="BV1176" s="298">
        <v>0</v>
      </c>
      <c r="BW1176" s="297"/>
      <c r="BX1176" s="297"/>
      <c r="BY1176" s="297"/>
      <c r="BZ1176" s="297"/>
      <c r="CA1176" s="284"/>
      <c r="CB1176" s="298"/>
      <c r="CC1176" s="297"/>
      <c r="CD1176" s="284"/>
      <c r="CE1176" s="352"/>
      <c r="CF1176" s="298"/>
      <c r="CG1176" s="297"/>
      <c r="CH1176" s="284"/>
      <c r="CI1176" s="352"/>
      <c r="CJ1176" s="298"/>
      <c r="CK1176" s="297"/>
      <c r="CL1176" s="284"/>
      <c r="CM1176" s="352"/>
      <c r="CN1176" s="298"/>
      <c r="CO1176" s="297"/>
      <c r="CP1176" s="284"/>
      <c r="CQ1176" s="352"/>
      <c r="CR1176" s="298"/>
      <c r="CS1176" s="297"/>
      <c r="CT1176" s="284"/>
      <c r="CU1176" s="352"/>
      <c r="CV1176" s="352"/>
      <c r="CW1176" s="298"/>
      <c r="CX1176" s="297"/>
      <c r="CY1176" s="284"/>
      <c r="CZ1176" s="352"/>
      <c r="DA1176" s="352"/>
      <c r="DB1176" s="298"/>
      <c r="DC1176" s="297"/>
      <c r="DD1176" s="284"/>
      <c r="DE1176" s="352"/>
      <c r="DF1176" s="352"/>
      <c r="DG1176" s="298"/>
      <c r="DH1176" s="297">
        <v>0</v>
      </c>
      <c r="DI1176" s="289">
        <v>0</v>
      </c>
      <c r="DJ1176" s="163">
        <v>8</v>
      </c>
      <c r="DK1176" s="163">
        <v>0</v>
      </c>
      <c r="DL1176" s="163">
        <v>0</v>
      </c>
      <c r="DM1176" s="163">
        <v>0</v>
      </c>
      <c r="DN1176" s="163">
        <v>1</v>
      </c>
      <c r="DO1176" s="163">
        <v>0</v>
      </c>
      <c r="DP1176" s="165">
        <v>12</v>
      </c>
      <c r="DQ1176" s="165"/>
      <c r="DR1176" s="165">
        <v>12</v>
      </c>
      <c r="DS1176" s="163">
        <v>66</v>
      </c>
      <c r="DT1176" s="163">
        <v>19</v>
      </c>
      <c r="DU1176" s="163">
        <v>16</v>
      </c>
      <c r="DV1176" s="163">
        <v>15</v>
      </c>
      <c r="DW1176" s="163">
        <v>1</v>
      </c>
      <c r="DX1176" s="163">
        <v>6</v>
      </c>
      <c r="DY1176" s="163">
        <v>1</v>
      </c>
      <c r="DZ1176" s="163">
        <v>6</v>
      </c>
      <c r="EA1176" s="163">
        <v>0</v>
      </c>
      <c r="EB1176" s="163">
        <v>0</v>
      </c>
      <c r="EC1176" s="163">
        <v>15</v>
      </c>
      <c r="ED1176" s="165">
        <v>11.2500008940697</v>
      </c>
      <c r="EE1176" s="165">
        <v>4.50000035762789</v>
      </c>
      <c r="EF1176" s="165">
        <v>0.75000005960464899</v>
      </c>
      <c r="EG1176" s="165">
        <v>14.2500011324883</v>
      </c>
      <c r="EH1176" s="166">
        <v>2.0833334989018</v>
      </c>
      <c r="EI1176" s="165">
        <v>161.76464840892601</v>
      </c>
      <c r="EJ1176" s="164">
        <v>0.35185185185185103</v>
      </c>
      <c r="EK1176" s="164">
        <v>0.47368421052631499</v>
      </c>
      <c r="EL1176" s="283">
        <v>0.435897435</v>
      </c>
      <c r="EM1176" s="283">
        <v>0.23076922999999999</v>
      </c>
      <c r="EN1176" s="283">
        <v>0.33333333300000001</v>
      </c>
      <c r="EO1176" s="283">
        <v>7.6923080000000005E-2</v>
      </c>
      <c r="EP1176" s="283">
        <v>0.46153845999999998</v>
      </c>
      <c r="EQ1176" s="283">
        <v>0.11372549</v>
      </c>
      <c r="ER1176" s="165">
        <v>-1.52185709693952</v>
      </c>
      <c r="ES1176" s="166">
        <v>11.2500008940697</v>
      </c>
      <c r="ET1176" s="166">
        <v>5.59</v>
      </c>
      <c r="EU1176" s="166">
        <v>4.7500220921304503</v>
      </c>
      <c r="EV1176" s="166">
        <v>5.3048027337085397</v>
      </c>
      <c r="EW1176" s="166">
        <v>3.83091062242258</v>
      </c>
      <c r="EX1176" s="289">
        <v>-7.2943851351737907E-2</v>
      </c>
    </row>
    <row r="1177" spans="1:154" ht="13" customHeight="1">
      <c r="A1177" s="160" t="s">
        <v>19</v>
      </c>
      <c r="C1177" s="160">
        <v>23252</v>
      </c>
      <c r="D1177" s="160">
        <v>675921</v>
      </c>
      <c r="E1177" s="160" t="s">
        <v>3331</v>
      </c>
      <c r="G1177" s="175"/>
      <c r="H1177" s="162" t="s">
        <v>204</v>
      </c>
      <c r="I1177" s="162" t="s">
        <v>867</v>
      </c>
      <c r="J1177" s="161">
        <v>27</v>
      </c>
      <c r="K1177" s="161">
        <v>1</v>
      </c>
      <c r="M1177" s="184" t="s">
        <v>837</v>
      </c>
      <c r="Z1177" s="163"/>
      <c r="AS1177" s="283"/>
      <c r="AT1177" s="283"/>
      <c r="AU1177" s="283"/>
      <c r="AV1177" s="283"/>
      <c r="AW1177" s="283"/>
      <c r="AX1177" s="283"/>
      <c r="AY1177" s="363"/>
      <c r="AZ1177" s="283"/>
      <c r="BA1177" s="283"/>
      <c r="BB1177" s="283"/>
      <c r="BC1177" s="283"/>
      <c r="BD1177" s="164"/>
      <c r="BE1177" s="164"/>
      <c r="BF1177" s="164"/>
      <c r="BG1177" s="164"/>
      <c r="BH1177" s="164"/>
      <c r="BI1177" s="164"/>
      <c r="BJ1177" s="165"/>
      <c r="BK1177" s="164"/>
      <c r="BL1177" s="165"/>
      <c r="BM1177" s="165"/>
      <c r="BN1177" s="165"/>
      <c r="BO1177" s="165"/>
      <c r="BP1177" s="165"/>
      <c r="BQ1177" s="165"/>
      <c r="BR1177" s="165"/>
      <c r="BS1177" s="289"/>
      <c r="BT1177" s="297">
        <v>9</v>
      </c>
      <c r="BU1177" s="284">
        <v>29</v>
      </c>
      <c r="BV1177" s="298">
        <v>-1</v>
      </c>
      <c r="BW1177" s="297"/>
      <c r="BX1177" s="297"/>
      <c r="BY1177" s="297"/>
      <c r="BZ1177" s="297"/>
      <c r="CA1177" s="284"/>
      <c r="CB1177" s="298"/>
      <c r="CC1177" s="297"/>
      <c r="CD1177" s="284"/>
      <c r="CE1177" s="352"/>
      <c r="CF1177" s="298"/>
      <c r="CG1177" s="297"/>
      <c r="CH1177" s="284"/>
      <c r="CI1177" s="352"/>
      <c r="CJ1177" s="298"/>
      <c r="CK1177" s="297"/>
      <c r="CL1177" s="284"/>
      <c r="CM1177" s="352"/>
      <c r="CN1177" s="298"/>
      <c r="CO1177" s="297"/>
      <c r="CP1177" s="284"/>
      <c r="CQ1177" s="352"/>
      <c r="CR1177" s="298"/>
      <c r="CS1177" s="297"/>
      <c r="CT1177" s="284"/>
      <c r="CU1177" s="352"/>
      <c r="CV1177" s="352"/>
      <c r="CW1177" s="298"/>
      <c r="CX1177" s="297"/>
      <c r="CY1177" s="284"/>
      <c r="CZ1177" s="352"/>
      <c r="DA1177" s="352"/>
      <c r="DB1177" s="298"/>
      <c r="DC1177" s="297"/>
      <c r="DD1177" s="284"/>
      <c r="DE1177" s="352"/>
      <c r="DF1177" s="352"/>
      <c r="DG1177" s="298"/>
      <c r="DH1177" s="297">
        <v>-1</v>
      </c>
      <c r="DI1177" s="289">
        <v>0</v>
      </c>
      <c r="DJ1177" s="163">
        <v>9</v>
      </c>
      <c r="DK1177" s="163">
        <v>3</v>
      </c>
      <c r="DL1177" s="163">
        <v>0</v>
      </c>
      <c r="DM1177" s="163">
        <v>1</v>
      </c>
      <c r="DN1177" s="163">
        <v>2</v>
      </c>
      <c r="DO1177" s="163">
        <v>0</v>
      </c>
      <c r="DP1177" s="165">
        <v>29</v>
      </c>
      <c r="DQ1177" s="165">
        <v>10</v>
      </c>
      <c r="DR1177" s="165">
        <v>19</v>
      </c>
      <c r="DS1177" s="163">
        <v>144</v>
      </c>
      <c r="DT1177" s="163">
        <v>44</v>
      </c>
      <c r="DU1177" s="163">
        <v>24</v>
      </c>
      <c r="DV1177" s="163">
        <v>20</v>
      </c>
      <c r="DW1177" s="163">
        <v>5</v>
      </c>
      <c r="DX1177" s="163">
        <v>14</v>
      </c>
      <c r="DY1177" s="163">
        <v>0</v>
      </c>
      <c r="DZ1177" s="163">
        <v>0</v>
      </c>
      <c r="EA1177" s="163">
        <v>1</v>
      </c>
      <c r="EB1177" s="163">
        <v>0</v>
      </c>
      <c r="EC1177" s="163">
        <v>27</v>
      </c>
      <c r="ED1177" s="165">
        <v>8.3793111714965995</v>
      </c>
      <c r="EE1177" s="165">
        <v>4.3448280148500897</v>
      </c>
      <c r="EF1177" s="165">
        <v>1.5517242910178899</v>
      </c>
      <c r="EG1177" s="165">
        <v>13.6551737609574</v>
      </c>
      <c r="EH1177" s="166">
        <v>2.0000001973119401</v>
      </c>
      <c r="EI1177" s="165">
        <v>156.37376205223299</v>
      </c>
      <c r="EJ1177" s="164">
        <v>0.33846153846153798</v>
      </c>
      <c r="EK1177" s="164">
        <v>0.397959183673469</v>
      </c>
      <c r="EL1177" s="283">
        <v>0.38613861300000002</v>
      </c>
      <c r="EM1177" s="283">
        <v>0.178217821</v>
      </c>
      <c r="EN1177" s="283">
        <v>0.43564356399999998</v>
      </c>
      <c r="EO1177" s="283">
        <v>8.7378639999999994E-2</v>
      </c>
      <c r="EP1177" s="283">
        <v>0.44660193999999998</v>
      </c>
      <c r="EQ1177" s="283">
        <v>0.10800745</v>
      </c>
      <c r="ER1177" s="165">
        <v>0.493676512211079</v>
      </c>
      <c r="ES1177" s="166">
        <v>6.2068971640715596</v>
      </c>
      <c r="ET1177" s="166">
        <v>5.13</v>
      </c>
      <c r="EU1177" s="166">
        <v>4.9942750201639301</v>
      </c>
      <c r="EV1177" s="166">
        <v>5.0471242441409796</v>
      </c>
      <c r="EW1177" s="166">
        <v>4.6163121560217899</v>
      </c>
      <c r="EX1177" s="289">
        <v>-7.3772735893726293E-2</v>
      </c>
    </row>
    <row r="1178" spans="1:154" ht="13" customHeight="1">
      <c r="A1178" s="160" t="s">
        <v>19</v>
      </c>
      <c r="B1178" s="160">
        <v>10402</v>
      </c>
      <c r="C1178" s="160">
        <v>15038</v>
      </c>
      <c r="D1178" s="160">
        <v>608566</v>
      </c>
      <c r="E1178" s="160" t="s">
        <v>246</v>
      </c>
      <c r="G1178" s="175"/>
      <c r="H1178" s="168" t="s">
        <v>982</v>
      </c>
      <c r="I1178" s="169" t="s">
        <v>913</v>
      </c>
      <c r="J1178" s="170">
        <v>29</v>
      </c>
      <c r="K1178" s="161">
        <v>1</v>
      </c>
      <c r="M1178" s="184" t="s">
        <v>837</v>
      </c>
      <c r="Z1178" s="163"/>
      <c r="AS1178" s="283"/>
      <c r="AT1178" s="283"/>
      <c r="AU1178" s="283"/>
      <c r="AV1178" s="283"/>
      <c r="AW1178" s="283"/>
      <c r="AX1178" s="283"/>
      <c r="AY1178" s="363"/>
      <c r="AZ1178" s="283"/>
      <c r="BA1178" s="283"/>
      <c r="BB1178" s="283"/>
      <c r="BC1178" s="283"/>
      <c r="BD1178" s="164"/>
      <c r="BE1178" s="164"/>
      <c r="BF1178" s="164"/>
      <c r="BG1178" s="164"/>
      <c r="BH1178" s="164"/>
      <c r="BI1178" s="164"/>
      <c r="BJ1178" s="165"/>
      <c r="BK1178" s="164"/>
      <c r="BL1178" s="165"/>
      <c r="BM1178" s="165"/>
      <c r="BN1178" s="165"/>
      <c r="BO1178" s="165"/>
      <c r="BP1178" s="165"/>
      <c r="BQ1178" s="165"/>
      <c r="BR1178" s="165"/>
      <c r="BS1178" s="289"/>
      <c r="BT1178" s="297">
        <v>1</v>
      </c>
      <c r="BU1178" s="284">
        <v>4</v>
      </c>
      <c r="BV1178" s="298">
        <v>0</v>
      </c>
      <c r="BW1178" s="297"/>
      <c r="BX1178" s="297"/>
      <c r="BY1178" s="297"/>
      <c r="BZ1178" s="297"/>
      <c r="CA1178" s="284"/>
      <c r="CB1178" s="298"/>
      <c r="CC1178" s="297"/>
      <c r="CD1178" s="284"/>
      <c r="CE1178" s="352"/>
      <c r="CF1178" s="298"/>
      <c r="CG1178" s="297"/>
      <c r="CH1178" s="284"/>
      <c r="CI1178" s="352"/>
      <c r="CJ1178" s="298"/>
      <c r="CK1178" s="297"/>
      <c r="CL1178" s="284"/>
      <c r="CM1178" s="352"/>
      <c r="CN1178" s="298"/>
      <c r="CO1178" s="297"/>
      <c r="CP1178" s="284"/>
      <c r="CQ1178" s="352"/>
      <c r="CR1178" s="298"/>
      <c r="CS1178" s="297"/>
      <c r="CT1178" s="284"/>
      <c r="CU1178" s="352"/>
      <c r="CV1178" s="352"/>
      <c r="CW1178" s="298"/>
      <c r="CX1178" s="297"/>
      <c r="CY1178" s="284"/>
      <c r="CZ1178" s="352"/>
      <c r="DA1178" s="352"/>
      <c r="DB1178" s="298"/>
      <c r="DC1178" s="297"/>
      <c r="DD1178" s="284"/>
      <c r="DE1178" s="352"/>
      <c r="DF1178" s="352"/>
      <c r="DG1178" s="298"/>
      <c r="DH1178" s="297">
        <v>0</v>
      </c>
      <c r="DI1178" s="289">
        <v>0</v>
      </c>
      <c r="DJ1178" s="163">
        <v>1</v>
      </c>
      <c r="DK1178" s="163">
        <v>1</v>
      </c>
      <c r="DL1178" s="163">
        <v>0</v>
      </c>
      <c r="DM1178" s="163">
        <v>0</v>
      </c>
      <c r="DN1178" s="163">
        <v>0</v>
      </c>
      <c r="DO1178" s="163">
        <v>0</v>
      </c>
      <c r="DP1178" s="165">
        <v>4</v>
      </c>
      <c r="DQ1178" s="165">
        <v>4</v>
      </c>
      <c r="DR1178" s="165"/>
      <c r="DS1178" s="163">
        <v>20</v>
      </c>
      <c r="DT1178" s="163">
        <v>5</v>
      </c>
      <c r="DU1178" s="163">
        <v>3</v>
      </c>
      <c r="DV1178" s="163">
        <v>3</v>
      </c>
      <c r="DW1178" s="163">
        <v>1</v>
      </c>
      <c r="DX1178" s="163">
        <v>4</v>
      </c>
      <c r="DY1178" s="163">
        <v>0</v>
      </c>
      <c r="DZ1178" s="163">
        <v>0</v>
      </c>
      <c r="EA1178" s="163">
        <v>0</v>
      </c>
      <c r="EB1178" s="163">
        <v>0</v>
      </c>
      <c r="EC1178" s="163">
        <v>3</v>
      </c>
      <c r="ED1178" s="165">
        <v>6.75</v>
      </c>
      <c r="EE1178" s="165">
        <v>9</v>
      </c>
      <c r="EF1178" s="165">
        <v>2.25</v>
      </c>
      <c r="EG1178" s="165">
        <v>11.25</v>
      </c>
      <c r="EH1178" s="166">
        <v>2.25</v>
      </c>
      <c r="EI1178" s="165">
        <v>174.70580639726899</v>
      </c>
      <c r="EJ1178" s="164">
        <v>0.3125</v>
      </c>
      <c r="EK1178" s="164">
        <v>0.33333333333333298</v>
      </c>
      <c r="EL1178" s="283">
        <v>0.46153846100000001</v>
      </c>
      <c r="EM1178" s="283">
        <v>0.15384615300000001</v>
      </c>
      <c r="EN1178" s="283">
        <v>0.384615384</v>
      </c>
      <c r="EO1178" s="283">
        <v>7.6923080000000005E-2</v>
      </c>
      <c r="EP1178" s="283">
        <v>0.53846154000000002</v>
      </c>
      <c r="EQ1178" s="283">
        <v>0.12857142999999999</v>
      </c>
      <c r="ER1178" s="165">
        <v>-7.9647166555243801E-2</v>
      </c>
      <c r="ES1178" s="166">
        <v>6.75</v>
      </c>
      <c r="ET1178" s="166">
        <v>6.86</v>
      </c>
      <c r="EU1178" s="166">
        <v>7.9166886329650801</v>
      </c>
      <c r="EV1178" s="166">
        <v>6.5568200916051804</v>
      </c>
      <c r="EW1178" s="166">
        <v>6.85635807487487</v>
      </c>
      <c r="EX1178" s="289">
        <v>-7.5991339981555897E-2</v>
      </c>
    </row>
    <row r="1179" spans="1:154" ht="13" customHeight="1">
      <c r="A1179" s="160" t="s">
        <v>19</v>
      </c>
      <c r="C1179" s="160">
        <v>22273</v>
      </c>
      <c r="D1179" s="160">
        <v>669391</v>
      </c>
      <c r="E1179" s="160" t="s">
        <v>14</v>
      </c>
      <c r="G1179" s="175"/>
      <c r="H1179" s="162" t="s">
        <v>11</v>
      </c>
      <c r="I1179" s="162" t="s">
        <v>2411</v>
      </c>
      <c r="J1179" s="160">
        <v>24</v>
      </c>
      <c r="K1179" s="161">
        <v>1</v>
      </c>
      <c r="Z1179" s="163"/>
      <c r="AS1179" s="283"/>
      <c r="AT1179" s="283"/>
      <c r="AU1179" s="283"/>
      <c r="AV1179" s="283"/>
      <c r="AW1179" s="283"/>
      <c r="AX1179" s="283"/>
      <c r="AY1179" s="363"/>
      <c r="AZ1179" s="283"/>
      <c r="BA1179" s="283"/>
      <c r="BB1179" s="283"/>
      <c r="BC1179" s="283"/>
      <c r="BD1179" s="164"/>
      <c r="BE1179" s="164"/>
      <c r="BF1179" s="164"/>
      <c r="BG1179" s="164"/>
      <c r="BH1179" s="164"/>
      <c r="BI1179" s="164"/>
      <c r="BJ1179" s="165"/>
      <c r="BK1179" s="164"/>
      <c r="BL1179" s="165"/>
      <c r="BM1179" s="165"/>
      <c r="BN1179" s="165"/>
      <c r="BO1179" s="165"/>
      <c r="BP1179" s="165"/>
      <c r="BQ1179" s="165"/>
      <c r="BR1179" s="165"/>
      <c r="BS1179" s="289"/>
      <c r="BT1179" s="297">
        <v>3</v>
      </c>
      <c r="BU1179" s="284">
        <v>3</v>
      </c>
      <c r="BV1179" s="298">
        <v>0</v>
      </c>
      <c r="BW1179" s="297"/>
      <c r="BX1179" s="297"/>
      <c r="BY1179" s="297"/>
      <c r="BZ1179" s="297"/>
      <c r="CA1179" s="284"/>
      <c r="CB1179" s="298"/>
      <c r="CC1179" s="297"/>
      <c r="CD1179" s="284"/>
      <c r="CE1179" s="352"/>
      <c r="CF1179" s="298"/>
      <c r="CG1179" s="297"/>
      <c r="CH1179" s="284"/>
      <c r="CI1179" s="352"/>
      <c r="CJ1179" s="298"/>
      <c r="CK1179" s="297"/>
      <c r="CL1179" s="284"/>
      <c r="CM1179" s="352"/>
      <c r="CN1179" s="298"/>
      <c r="CO1179" s="297"/>
      <c r="CP1179" s="284"/>
      <c r="CQ1179" s="352"/>
      <c r="CR1179" s="298"/>
      <c r="CS1179" s="297"/>
      <c r="CT1179" s="284"/>
      <c r="CU1179" s="352"/>
      <c r="CV1179" s="352"/>
      <c r="CW1179" s="298"/>
      <c r="CX1179" s="297"/>
      <c r="CY1179" s="284"/>
      <c r="CZ1179" s="352"/>
      <c r="DA1179" s="352"/>
      <c r="DB1179" s="298"/>
      <c r="DC1179" s="297"/>
      <c r="DD1179" s="284"/>
      <c r="DE1179" s="352"/>
      <c r="DF1179" s="352"/>
      <c r="DG1179" s="298"/>
      <c r="DH1179" s="297">
        <v>0</v>
      </c>
      <c r="DI1179" s="289">
        <v>0</v>
      </c>
      <c r="DJ1179" s="163">
        <v>3</v>
      </c>
      <c r="DK1179" s="163">
        <v>0</v>
      </c>
      <c r="DL1179" s="163">
        <v>0</v>
      </c>
      <c r="DM1179" s="163">
        <v>0</v>
      </c>
      <c r="DN1179" s="163">
        <v>0</v>
      </c>
      <c r="DO1179" s="163">
        <v>0</v>
      </c>
      <c r="DP1179" s="165">
        <v>3</v>
      </c>
      <c r="DQ1179" s="165"/>
      <c r="DR1179" s="165">
        <v>3</v>
      </c>
      <c r="DS1179" s="163">
        <v>18</v>
      </c>
      <c r="DT1179" s="163">
        <v>9</v>
      </c>
      <c r="DU1179" s="163">
        <v>8</v>
      </c>
      <c r="DV1179" s="163">
        <v>8</v>
      </c>
      <c r="DW1179" s="163">
        <v>1</v>
      </c>
      <c r="DX1179" s="163">
        <v>1</v>
      </c>
      <c r="DY1179" s="163">
        <v>0</v>
      </c>
      <c r="DZ1179" s="163">
        <v>0</v>
      </c>
      <c r="EA1179" s="163">
        <v>0</v>
      </c>
      <c r="EB1179" s="163">
        <v>0</v>
      </c>
      <c r="EC1179" s="163">
        <v>0</v>
      </c>
      <c r="ED1179" s="165">
        <v>0</v>
      </c>
      <c r="EE1179" s="165">
        <v>3</v>
      </c>
      <c r="EF1179" s="165">
        <v>3</v>
      </c>
      <c r="EG1179" s="165">
        <v>27</v>
      </c>
      <c r="EH1179" s="166">
        <v>3.3333333333333299</v>
      </c>
      <c r="EI1179" s="165">
        <v>266.27846410616598</v>
      </c>
      <c r="EJ1179" s="164">
        <v>0.52941176470588203</v>
      </c>
      <c r="EK1179" s="164">
        <v>0.5</v>
      </c>
      <c r="EL1179" s="283">
        <v>0.41176470500000001</v>
      </c>
      <c r="EM1179" s="283">
        <v>0.41176470500000001</v>
      </c>
      <c r="EN1179" s="283">
        <v>0.17647058800000001</v>
      </c>
      <c r="EO1179" s="283">
        <v>0</v>
      </c>
      <c r="EP1179" s="283">
        <v>0.52941176000000001</v>
      </c>
      <c r="EQ1179" s="283">
        <v>1.449275E-2</v>
      </c>
      <c r="ER1179" s="165">
        <v>-0.51806226787384202</v>
      </c>
      <c r="ES1179" s="166">
        <v>24</v>
      </c>
      <c r="ET1179" s="166">
        <v>8.73</v>
      </c>
      <c r="EU1179" s="166">
        <v>8.5000219662984193</v>
      </c>
      <c r="EV1179" s="166">
        <v>5.6787937998771598</v>
      </c>
      <c r="EW1179" s="166">
        <v>5.8958888404946004</v>
      </c>
      <c r="EX1179" s="289">
        <v>-7.6163515448570196E-2</v>
      </c>
    </row>
    <row r="1180" spans="1:154" ht="13" customHeight="1">
      <c r="A1180" s="160" t="s">
        <v>19</v>
      </c>
      <c r="B1180" s="160">
        <v>11551</v>
      </c>
      <c r="C1180" s="160">
        <v>22288</v>
      </c>
      <c r="D1180" s="160">
        <v>669438</v>
      </c>
      <c r="E1180" s="160" t="s">
        <v>239</v>
      </c>
      <c r="G1180" s="175"/>
      <c r="H1180" s="162" t="s">
        <v>3441</v>
      </c>
      <c r="I1180" s="162" t="s">
        <v>1948</v>
      </c>
      <c r="J1180" s="160">
        <v>24</v>
      </c>
      <c r="K1180" s="161">
        <v>1</v>
      </c>
      <c r="Z1180" s="163"/>
      <c r="AS1180" s="283"/>
      <c r="AT1180" s="283"/>
      <c r="AU1180" s="283"/>
      <c r="AV1180" s="283"/>
      <c r="AW1180" s="283"/>
      <c r="AX1180" s="283"/>
      <c r="AY1180" s="363"/>
      <c r="AZ1180" s="283"/>
      <c r="BA1180" s="283"/>
      <c r="BB1180" s="283"/>
      <c r="BC1180" s="283"/>
      <c r="BD1180" s="164"/>
      <c r="BE1180" s="164"/>
      <c r="BF1180" s="164"/>
      <c r="BG1180" s="164"/>
      <c r="BH1180" s="164"/>
      <c r="BI1180" s="164"/>
      <c r="BJ1180" s="165"/>
      <c r="BK1180" s="164"/>
      <c r="BL1180" s="165"/>
      <c r="BM1180" s="165"/>
      <c r="BN1180" s="165"/>
      <c r="BO1180" s="165"/>
      <c r="BP1180" s="165"/>
      <c r="BQ1180" s="165"/>
      <c r="BR1180" s="165"/>
      <c r="BS1180" s="289"/>
      <c r="BT1180" s="297">
        <v>12</v>
      </c>
      <c r="BU1180" s="284">
        <v>21.2</v>
      </c>
      <c r="BV1180" s="298">
        <v>0</v>
      </c>
      <c r="BW1180" s="297"/>
      <c r="BX1180" s="297"/>
      <c r="BY1180" s="297"/>
      <c r="BZ1180" s="297"/>
      <c r="CA1180" s="284"/>
      <c r="CB1180" s="298"/>
      <c r="CC1180" s="297"/>
      <c r="CD1180" s="284"/>
      <c r="CE1180" s="352"/>
      <c r="CF1180" s="298"/>
      <c r="CG1180" s="297"/>
      <c r="CH1180" s="284"/>
      <c r="CI1180" s="352"/>
      <c r="CJ1180" s="298"/>
      <c r="CK1180" s="297"/>
      <c r="CL1180" s="284"/>
      <c r="CM1180" s="352"/>
      <c r="CN1180" s="298"/>
      <c r="CO1180" s="297"/>
      <c r="CP1180" s="284"/>
      <c r="CQ1180" s="352"/>
      <c r="CR1180" s="298"/>
      <c r="CS1180" s="297"/>
      <c r="CT1180" s="284"/>
      <c r="CU1180" s="352"/>
      <c r="CV1180" s="352"/>
      <c r="CW1180" s="298"/>
      <c r="CX1180" s="297"/>
      <c r="CY1180" s="284"/>
      <c r="CZ1180" s="352"/>
      <c r="DA1180" s="352"/>
      <c r="DB1180" s="298"/>
      <c r="DC1180" s="297"/>
      <c r="DD1180" s="284"/>
      <c r="DE1180" s="352"/>
      <c r="DF1180" s="352"/>
      <c r="DG1180" s="298"/>
      <c r="DH1180" s="297">
        <v>0</v>
      </c>
      <c r="DI1180" s="289">
        <v>0</v>
      </c>
      <c r="DJ1180" s="163">
        <v>12</v>
      </c>
      <c r="DK1180" s="163">
        <v>1</v>
      </c>
      <c r="DL1180" s="163">
        <v>0</v>
      </c>
      <c r="DM1180" s="163">
        <v>1</v>
      </c>
      <c r="DN1180" s="163">
        <v>0</v>
      </c>
      <c r="DO1180" s="163">
        <v>0</v>
      </c>
      <c r="DP1180" s="165">
        <v>21.2</v>
      </c>
      <c r="DQ1180" s="165">
        <v>2</v>
      </c>
      <c r="DR1180" s="165">
        <v>19.2000007629394</v>
      </c>
      <c r="DS1180" s="163">
        <v>93</v>
      </c>
      <c r="DT1180" s="163">
        <v>23</v>
      </c>
      <c r="DU1180" s="163">
        <v>15</v>
      </c>
      <c r="DV1180" s="163">
        <v>13</v>
      </c>
      <c r="DW1180" s="163">
        <v>4</v>
      </c>
      <c r="DX1180" s="163">
        <v>5</v>
      </c>
      <c r="DY1180" s="163">
        <v>1</v>
      </c>
      <c r="DZ1180" s="163">
        <v>1</v>
      </c>
      <c r="EA1180" s="163">
        <v>2</v>
      </c>
      <c r="EB1180" s="163">
        <v>0</v>
      </c>
      <c r="EC1180" s="163">
        <v>16</v>
      </c>
      <c r="ED1180" s="165">
        <v>6.6461540411774198</v>
      </c>
      <c r="EE1180" s="165">
        <v>2.07692313786794</v>
      </c>
      <c r="EF1180" s="165">
        <v>1.6615385102943501</v>
      </c>
      <c r="EG1180" s="165">
        <v>9.5538464341925504</v>
      </c>
      <c r="EH1180" s="166">
        <v>1.2923077302289401</v>
      </c>
      <c r="EI1180" s="165">
        <v>103.23411526736599</v>
      </c>
      <c r="EJ1180" s="164">
        <v>0.26436781609195398</v>
      </c>
      <c r="EK1180" s="164">
        <v>0.28358208955223801</v>
      </c>
      <c r="EL1180" s="283">
        <v>0.36619718299999998</v>
      </c>
      <c r="EM1180" s="283">
        <v>0.197183098</v>
      </c>
      <c r="EN1180" s="283">
        <v>0.43661971799999999</v>
      </c>
      <c r="EO1180" s="283">
        <v>0.14084506999999999</v>
      </c>
      <c r="EP1180" s="283">
        <v>0.47887323999999998</v>
      </c>
      <c r="EQ1180" s="283">
        <v>0.13698630000000001</v>
      </c>
      <c r="ER1180" s="165">
        <v>0.63386910103827399</v>
      </c>
      <c r="ES1180" s="166">
        <v>5.4000001584566597</v>
      </c>
      <c r="ET1180" s="166">
        <v>5.59</v>
      </c>
      <c r="EU1180" s="166">
        <v>4.9205348382757901</v>
      </c>
      <c r="EV1180" s="166">
        <v>4.68400837784018</v>
      </c>
      <c r="EW1180" s="166">
        <v>4.2473859442645701</v>
      </c>
      <c r="EX1180" s="289">
        <v>-7.7617857605218804E-2</v>
      </c>
    </row>
    <row r="1181" spans="1:154" ht="13" customHeight="1">
      <c r="A1181" s="160" t="s">
        <v>19</v>
      </c>
      <c r="C1181" s="160">
        <v>31967</v>
      </c>
      <c r="D1181" s="160">
        <v>689672</v>
      </c>
      <c r="E1181" s="160" t="s">
        <v>164</v>
      </c>
      <c r="G1181" s="175"/>
      <c r="H1181" s="162" t="s">
        <v>784</v>
      </c>
      <c r="I1181" s="162" t="s">
        <v>260</v>
      </c>
      <c r="J1181" s="160">
        <v>23</v>
      </c>
      <c r="K1181" s="161">
        <v>1</v>
      </c>
      <c r="Z1181" s="163"/>
      <c r="AS1181" s="283"/>
      <c r="AT1181" s="283"/>
      <c r="AU1181" s="283"/>
      <c r="AV1181" s="283"/>
      <c r="AW1181" s="283"/>
      <c r="AX1181" s="283"/>
      <c r="AY1181" s="363"/>
      <c r="AZ1181" s="283"/>
      <c r="BA1181" s="283"/>
      <c r="BB1181" s="283"/>
      <c r="BC1181" s="283"/>
      <c r="BD1181" s="164"/>
      <c r="BE1181" s="164"/>
      <c r="BF1181" s="164"/>
      <c r="BG1181" s="164"/>
      <c r="BH1181" s="164"/>
      <c r="BI1181" s="164"/>
      <c r="BJ1181" s="165"/>
      <c r="BK1181" s="164"/>
      <c r="BL1181" s="165"/>
      <c r="BM1181" s="165"/>
      <c r="BN1181" s="165"/>
      <c r="BO1181" s="165"/>
      <c r="BP1181" s="165"/>
      <c r="BQ1181" s="165"/>
      <c r="BR1181" s="165"/>
      <c r="BS1181" s="289"/>
      <c r="BT1181" s="297">
        <v>9</v>
      </c>
      <c r="BU1181" s="284">
        <v>44.1</v>
      </c>
      <c r="BV1181" s="298">
        <v>-1</v>
      </c>
      <c r="BW1181" s="297"/>
      <c r="BX1181" s="297"/>
      <c r="BY1181" s="297"/>
      <c r="BZ1181" s="297"/>
      <c r="CA1181" s="284"/>
      <c r="CB1181" s="298"/>
      <c r="CC1181" s="297"/>
      <c r="CD1181" s="284"/>
      <c r="CE1181" s="352"/>
      <c r="CF1181" s="298"/>
      <c r="CG1181" s="297"/>
      <c r="CH1181" s="284"/>
      <c r="CI1181" s="352"/>
      <c r="CJ1181" s="298"/>
      <c r="CK1181" s="297"/>
      <c r="CL1181" s="284"/>
      <c r="CM1181" s="352"/>
      <c r="CN1181" s="298"/>
      <c r="CO1181" s="297"/>
      <c r="CP1181" s="284"/>
      <c r="CQ1181" s="352"/>
      <c r="CR1181" s="298"/>
      <c r="CS1181" s="297"/>
      <c r="CT1181" s="284"/>
      <c r="CU1181" s="352"/>
      <c r="CV1181" s="352"/>
      <c r="CW1181" s="298"/>
      <c r="CX1181" s="297"/>
      <c r="CY1181" s="284"/>
      <c r="CZ1181" s="352"/>
      <c r="DA1181" s="352"/>
      <c r="DB1181" s="298"/>
      <c r="DC1181" s="297"/>
      <c r="DD1181" s="284"/>
      <c r="DE1181" s="352"/>
      <c r="DF1181" s="352"/>
      <c r="DG1181" s="298"/>
      <c r="DH1181" s="183">
        <v>-1</v>
      </c>
      <c r="DI1181" s="289">
        <v>0</v>
      </c>
      <c r="DJ1181" s="163">
        <v>9</v>
      </c>
      <c r="DK1181" s="163">
        <v>9</v>
      </c>
      <c r="DL1181" s="163">
        <v>0</v>
      </c>
      <c r="DM1181" s="163">
        <v>3</v>
      </c>
      <c r="DN1181" s="163">
        <v>3</v>
      </c>
      <c r="DO1181" s="163">
        <v>0</v>
      </c>
      <c r="DP1181" s="165">
        <v>44.1</v>
      </c>
      <c r="DQ1181" s="165">
        <v>44.099998474121001</v>
      </c>
      <c r="DR1181" s="165"/>
      <c r="DS1181" s="163">
        <v>190</v>
      </c>
      <c r="DT1181" s="163">
        <v>35</v>
      </c>
      <c r="DU1181" s="163">
        <v>29</v>
      </c>
      <c r="DV1181" s="163">
        <v>27</v>
      </c>
      <c r="DW1181" s="163">
        <v>8</v>
      </c>
      <c r="DX1181" s="163">
        <v>21</v>
      </c>
      <c r="DY1181" s="163">
        <v>0</v>
      </c>
      <c r="DZ1181" s="163">
        <v>1</v>
      </c>
      <c r="EA1181" s="163">
        <v>0</v>
      </c>
      <c r="EB1181" s="163">
        <v>1</v>
      </c>
      <c r="EC1181" s="163">
        <v>25</v>
      </c>
      <c r="ED1181" s="165">
        <v>5.0751881154910201</v>
      </c>
      <c r="EE1181" s="165">
        <v>4.2631580170124597</v>
      </c>
      <c r="EF1181" s="165">
        <v>1.62406019695712</v>
      </c>
      <c r="EG1181" s="165">
        <v>7.1052633616874301</v>
      </c>
      <c r="EH1181" s="166">
        <v>1.2631579309666501</v>
      </c>
      <c r="EI1181" s="165">
        <v>100.90552613439699</v>
      </c>
      <c r="EJ1181" s="164">
        <v>0.20833333333333301</v>
      </c>
      <c r="EK1181" s="164">
        <v>0.2</v>
      </c>
      <c r="EL1181" s="283">
        <v>0.36170212699999998</v>
      </c>
      <c r="EM1181" s="283">
        <v>0.16312056699999999</v>
      </c>
      <c r="EN1181" s="283">
        <v>0.47517730400000002</v>
      </c>
      <c r="EO1181" s="283">
        <v>6.9930069999999997E-2</v>
      </c>
      <c r="EP1181" s="283">
        <v>0.37062937000000001</v>
      </c>
      <c r="EQ1181" s="283">
        <v>0.10402219</v>
      </c>
      <c r="ER1181" s="165">
        <v>0.42312508859667602</v>
      </c>
      <c r="ES1181" s="166">
        <v>5.4812031647303003</v>
      </c>
      <c r="ET1181" s="166">
        <v>4.68</v>
      </c>
      <c r="EU1181" s="166">
        <v>5.8734556278936303</v>
      </c>
      <c r="EV1181" s="166">
        <v>5.8128025325398998</v>
      </c>
      <c r="EW1181" s="166">
        <v>5.85135710413432</v>
      </c>
      <c r="EX1181" s="289">
        <v>-7.8153312206268297E-2</v>
      </c>
    </row>
    <row r="1182" spans="1:154" ht="13" customHeight="1">
      <c r="A1182" s="160" t="s">
        <v>19</v>
      </c>
      <c r="C1182" s="160">
        <v>18384</v>
      </c>
      <c r="D1182" s="160">
        <v>664123</v>
      </c>
      <c r="E1182" s="160" t="s">
        <v>16</v>
      </c>
      <c r="G1182" s="175"/>
      <c r="H1182" s="162" t="s">
        <v>2344</v>
      </c>
      <c r="I1182" s="162" t="s">
        <v>524</v>
      </c>
      <c r="J1182" s="161">
        <v>30</v>
      </c>
      <c r="K1182" s="161">
        <v>1</v>
      </c>
      <c r="M1182" s="184" t="s">
        <v>837</v>
      </c>
      <c r="Z1182" s="163"/>
      <c r="AS1182" s="283"/>
      <c r="AT1182" s="283"/>
      <c r="AU1182" s="283"/>
      <c r="AV1182" s="283"/>
      <c r="AW1182" s="283"/>
      <c r="AX1182" s="283"/>
      <c r="AY1182" s="363"/>
      <c r="AZ1182" s="283"/>
      <c r="BA1182" s="283"/>
      <c r="BB1182" s="283"/>
      <c r="BC1182" s="283"/>
      <c r="BD1182" s="164"/>
      <c r="BE1182" s="164"/>
      <c r="BF1182" s="164"/>
      <c r="BG1182" s="164"/>
      <c r="BH1182" s="164"/>
      <c r="BI1182" s="164"/>
      <c r="BJ1182" s="165"/>
      <c r="BK1182" s="164"/>
      <c r="BL1182" s="165"/>
      <c r="BM1182" s="165"/>
      <c r="BN1182" s="165"/>
      <c r="BO1182" s="165"/>
      <c r="BP1182" s="165"/>
      <c r="BQ1182" s="165"/>
      <c r="BR1182" s="165"/>
      <c r="BS1182" s="289"/>
      <c r="BT1182" s="297">
        <v>3</v>
      </c>
      <c r="BU1182" s="284">
        <v>3.1</v>
      </c>
      <c r="BV1182" s="298">
        <v>0</v>
      </c>
      <c r="BW1182" s="297"/>
      <c r="BX1182" s="297"/>
      <c r="BY1182" s="297"/>
      <c r="BZ1182" s="297"/>
      <c r="CA1182" s="284"/>
      <c r="CB1182" s="298"/>
      <c r="CC1182" s="297"/>
      <c r="CD1182" s="284"/>
      <c r="CE1182" s="352"/>
      <c r="CF1182" s="298"/>
      <c r="CG1182" s="297"/>
      <c r="CH1182" s="284"/>
      <c r="CI1182" s="352"/>
      <c r="CJ1182" s="298"/>
      <c r="CK1182" s="297"/>
      <c r="CL1182" s="284"/>
      <c r="CM1182" s="352"/>
      <c r="CN1182" s="298"/>
      <c r="CO1182" s="297"/>
      <c r="CP1182" s="284"/>
      <c r="CQ1182" s="352"/>
      <c r="CR1182" s="298"/>
      <c r="CS1182" s="297"/>
      <c r="CT1182" s="284"/>
      <c r="CU1182" s="352"/>
      <c r="CV1182" s="352"/>
      <c r="CW1182" s="298"/>
      <c r="CX1182" s="297"/>
      <c r="CY1182" s="284"/>
      <c r="CZ1182" s="352"/>
      <c r="DA1182" s="352"/>
      <c r="DB1182" s="298"/>
      <c r="DC1182" s="297"/>
      <c r="DD1182" s="284"/>
      <c r="DE1182" s="352"/>
      <c r="DF1182" s="352"/>
      <c r="DG1182" s="298"/>
      <c r="DH1182" s="297">
        <v>0</v>
      </c>
      <c r="DI1182" s="289">
        <v>0</v>
      </c>
      <c r="DJ1182" s="163">
        <v>3</v>
      </c>
      <c r="DK1182" s="163">
        <v>0</v>
      </c>
      <c r="DL1182" s="163">
        <v>0</v>
      </c>
      <c r="DM1182" s="163">
        <v>0</v>
      </c>
      <c r="DN1182" s="163">
        <v>0</v>
      </c>
      <c r="DO1182" s="163">
        <v>0</v>
      </c>
      <c r="DP1182" s="165">
        <v>3.1</v>
      </c>
      <c r="DQ1182" s="165"/>
      <c r="DR1182" s="165">
        <v>3.0999999046325599</v>
      </c>
      <c r="DS1182" s="163">
        <v>14</v>
      </c>
      <c r="DT1182" s="163">
        <v>3</v>
      </c>
      <c r="DU1182" s="163">
        <v>2</v>
      </c>
      <c r="DV1182" s="163">
        <v>2</v>
      </c>
      <c r="DW1182" s="163">
        <v>1</v>
      </c>
      <c r="DX1182" s="163">
        <v>2</v>
      </c>
      <c r="DY1182" s="163">
        <v>0</v>
      </c>
      <c r="DZ1182" s="163">
        <v>0</v>
      </c>
      <c r="EA1182" s="163">
        <v>0</v>
      </c>
      <c r="EB1182" s="163">
        <v>0</v>
      </c>
      <c r="EC1182" s="163">
        <v>2</v>
      </c>
      <c r="ED1182" s="165">
        <v>5.4000020599373002</v>
      </c>
      <c r="EE1182" s="165">
        <v>5.4000020599373002</v>
      </c>
      <c r="EF1182" s="165">
        <v>2.7000010299686501</v>
      </c>
      <c r="EG1182" s="165">
        <v>8.1000030899059592</v>
      </c>
      <c r="EH1182" s="166">
        <v>1.5000005722048</v>
      </c>
      <c r="EI1182" s="165">
        <v>119.82535455752</v>
      </c>
      <c r="EJ1182" s="164">
        <v>0.25</v>
      </c>
      <c r="EK1182" s="164">
        <v>0.22222222222222199</v>
      </c>
      <c r="EL1182" s="283">
        <v>0.6</v>
      </c>
      <c r="EM1182" s="283">
        <v>0.2</v>
      </c>
      <c r="EN1182" s="283">
        <v>0.2</v>
      </c>
      <c r="EO1182" s="283">
        <v>0.1</v>
      </c>
      <c r="EP1182" s="283">
        <v>0.5</v>
      </c>
      <c r="EQ1182" s="283">
        <v>7.2727269999999997E-2</v>
      </c>
      <c r="ER1182" s="165">
        <v>-5.1371764870704398E-2</v>
      </c>
      <c r="ES1182" s="166">
        <v>5.4000020599373002</v>
      </c>
      <c r="ET1182" s="166">
        <v>9.0500000000000007</v>
      </c>
      <c r="EU1182" s="166">
        <v>7.6666903495795102</v>
      </c>
      <c r="EV1182" s="166">
        <v>4.6739523080877898</v>
      </c>
      <c r="EW1182" s="166">
        <v>5.0113179205456699</v>
      </c>
      <c r="EX1182" s="289">
        <v>-8.3181247115135096E-2</v>
      </c>
    </row>
    <row r="1183" spans="1:154" ht="13" customHeight="1">
      <c r="A1183" s="160" t="s">
        <v>19</v>
      </c>
      <c r="C1183" s="160">
        <v>19647</v>
      </c>
      <c r="D1183" s="160">
        <v>641582</v>
      </c>
      <c r="E1183" s="160" t="s">
        <v>164</v>
      </c>
      <c r="G1183" s="175"/>
      <c r="H1183" s="162" t="s">
        <v>1703</v>
      </c>
      <c r="I1183" s="162" t="s">
        <v>531</v>
      </c>
      <c r="J1183" s="161">
        <v>29</v>
      </c>
      <c r="K1183" s="161">
        <v>1</v>
      </c>
      <c r="M1183" s="184" t="s">
        <v>837</v>
      </c>
      <c r="Z1183" s="163"/>
      <c r="AS1183" s="283"/>
      <c r="AT1183" s="283"/>
      <c r="AU1183" s="283"/>
      <c r="AV1183" s="283"/>
      <c r="AW1183" s="283"/>
      <c r="AX1183" s="283"/>
      <c r="AY1183" s="363"/>
      <c r="AZ1183" s="283"/>
      <c r="BA1183" s="283"/>
      <c r="BB1183" s="283"/>
      <c r="BC1183" s="283"/>
      <c r="BD1183" s="164"/>
      <c r="BE1183" s="164"/>
      <c r="BF1183" s="164"/>
      <c r="BG1183" s="164"/>
      <c r="BH1183" s="164"/>
      <c r="BI1183" s="164"/>
      <c r="BJ1183" s="165"/>
      <c r="BK1183" s="164"/>
      <c r="BL1183" s="165"/>
      <c r="BM1183" s="165"/>
      <c r="BN1183" s="165"/>
      <c r="BO1183" s="165"/>
      <c r="BP1183" s="165"/>
      <c r="BQ1183" s="165"/>
      <c r="BR1183" s="165"/>
      <c r="BS1183" s="289"/>
      <c r="BT1183" s="297">
        <v>6</v>
      </c>
      <c r="BU1183" s="284">
        <v>6.2</v>
      </c>
      <c r="BV1183" s="298">
        <v>0</v>
      </c>
      <c r="BW1183" s="297"/>
      <c r="BX1183" s="297"/>
      <c r="BY1183" s="297"/>
      <c r="BZ1183" s="297"/>
      <c r="CA1183" s="284"/>
      <c r="CB1183" s="298"/>
      <c r="CC1183" s="297"/>
      <c r="CD1183" s="284"/>
      <c r="CE1183" s="352"/>
      <c r="CF1183" s="298"/>
      <c r="CG1183" s="297"/>
      <c r="CH1183" s="284"/>
      <c r="CI1183" s="352"/>
      <c r="CJ1183" s="298"/>
      <c r="CK1183" s="297"/>
      <c r="CL1183" s="284"/>
      <c r="CM1183" s="352"/>
      <c r="CN1183" s="298"/>
      <c r="CO1183" s="297"/>
      <c r="CP1183" s="284"/>
      <c r="CQ1183" s="352"/>
      <c r="CR1183" s="298"/>
      <c r="CS1183" s="297"/>
      <c r="CT1183" s="284"/>
      <c r="CU1183" s="352"/>
      <c r="CV1183" s="352"/>
      <c r="CW1183" s="298"/>
      <c r="CX1183" s="297"/>
      <c r="CY1183" s="284"/>
      <c r="CZ1183" s="352"/>
      <c r="DA1183" s="352"/>
      <c r="DB1183" s="298"/>
      <c r="DC1183" s="297"/>
      <c r="DD1183" s="284"/>
      <c r="DE1183" s="352"/>
      <c r="DF1183" s="352"/>
      <c r="DG1183" s="298"/>
      <c r="DH1183" s="297">
        <v>0</v>
      </c>
      <c r="DI1183" s="289">
        <v>0</v>
      </c>
      <c r="DJ1183" s="163">
        <v>6</v>
      </c>
      <c r="DK1183" s="163">
        <v>1</v>
      </c>
      <c r="DL1183" s="163">
        <v>0</v>
      </c>
      <c r="DM1183" s="163">
        <v>0</v>
      </c>
      <c r="DN1183" s="163">
        <v>1</v>
      </c>
      <c r="DO1183" s="163">
        <v>0</v>
      </c>
      <c r="DP1183" s="165">
        <v>6.2</v>
      </c>
      <c r="DQ1183" s="165">
        <v>2</v>
      </c>
      <c r="DR1183" s="165">
        <v>4.1999998092651296</v>
      </c>
      <c r="DS1183" s="163">
        <v>30</v>
      </c>
      <c r="DT1183" s="163">
        <v>5</v>
      </c>
      <c r="DU1183" s="163">
        <v>2</v>
      </c>
      <c r="DV1183" s="163">
        <v>2</v>
      </c>
      <c r="DW1183" s="163">
        <v>1</v>
      </c>
      <c r="DX1183" s="163">
        <v>5</v>
      </c>
      <c r="DY1183" s="163">
        <v>0</v>
      </c>
      <c r="DZ1183" s="163">
        <v>0</v>
      </c>
      <c r="EA1183" s="163">
        <v>0</v>
      </c>
      <c r="EB1183" s="163">
        <v>0</v>
      </c>
      <c r="EC1183" s="163">
        <v>4</v>
      </c>
      <c r="ED1183" s="165">
        <v>5.4000005149841801</v>
      </c>
      <c r="EE1183" s="165">
        <v>6.7500006437302202</v>
      </c>
      <c r="EF1183" s="165">
        <v>1.3500001287460399</v>
      </c>
      <c r="EG1183" s="165">
        <v>6.7500006437302202</v>
      </c>
      <c r="EH1183" s="166">
        <v>1.50000014305116</v>
      </c>
      <c r="EI1183" s="165">
        <v>119.82532027520701</v>
      </c>
      <c r="EJ1183" s="164">
        <v>0.2</v>
      </c>
      <c r="EK1183" s="164">
        <v>0.2</v>
      </c>
      <c r="EL1183" s="283">
        <v>0.28571428500000001</v>
      </c>
      <c r="EM1183" s="283">
        <v>0.14285714199999999</v>
      </c>
      <c r="EN1183" s="283">
        <v>0.571428571</v>
      </c>
      <c r="EO1183" s="283">
        <v>0.19047618999999999</v>
      </c>
      <c r="EP1183" s="283">
        <v>0.47619048000000003</v>
      </c>
      <c r="EQ1183" s="283">
        <v>6.481481E-2</v>
      </c>
      <c r="ER1183" s="165">
        <v>-0.125522425012493</v>
      </c>
      <c r="ES1183" s="166">
        <v>2.70000025749209</v>
      </c>
      <c r="ET1183" s="166">
        <v>7.82</v>
      </c>
      <c r="EU1183" s="166">
        <v>6.1666889190674103</v>
      </c>
      <c r="EV1183" s="166">
        <v>6.9384782931127198</v>
      </c>
      <c r="EW1183" s="166">
        <v>6.6596239132192903</v>
      </c>
      <c r="EX1183" s="289">
        <v>-8.3469200879335403E-2</v>
      </c>
    </row>
    <row r="1184" spans="1:154" ht="13" customHeight="1">
      <c r="A1184" s="160" t="s">
        <v>19</v>
      </c>
      <c r="C1184" s="160">
        <v>12022</v>
      </c>
      <c r="D1184" s="160">
        <v>542882</v>
      </c>
      <c r="E1184" s="160" t="s">
        <v>686</v>
      </c>
      <c r="G1184" s="175"/>
      <c r="H1184" s="168" t="s">
        <v>917</v>
      </c>
      <c r="I1184" s="169" t="s">
        <v>531</v>
      </c>
      <c r="J1184" s="170">
        <v>34</v>
      </c>
      <c r="K1184" s="161">
        <v>1</v>
      </c>
      <c r="M1184" s="184" t="s">
        <v>837</v>
      </c>
      <c r="Z1184" s="163"/>
      <c r="AS1184" s="283"/>
      <c r="AT1184" s="283"/>
      <c r="AU1184" s="283"/>
      <c r="AV1184" s="283"/>
      <c r="AW1184" s="283"/>
      <c r="AX1184" s="283"/>
      <c r="AY1184" s="363"/>
      <c r="AZ1184" s="283"/>
      <c r="BA1184" s="283"/>
      <c r="BB1184" s="283"/>
      <c r="BC1184" s="283"/>
      <c r="BD1184" s="164"/>
      <c r="BE1184" s="164"/>
      <c r="BF1184" s="164"/>
      <c r="BG1184" s="164"/>
      <c r="BH1184" s="164"/>
      <c r="BI1184" s="164"/>
      <c r="BJ1184" s="165"/>
      <c r="BK1184" s="164"/>
      <c r="BL1184" s="165"/>
      <c r="BM1184" s="165"/>
      <c r="BN1184" s="165"/>
      <c r="BO1184" s="165"/>
      <c r="BP1184" s="165"/>
      <c r="BQ1184" s="165"/>
      <c r="BR1184" s="165"/>
      <c r="BS1184" s="289"/>
      <c r="BT1184" s="297">
        <v>4</v>
      </c>
      <c r="BU1184" s="284">
        <v>6</v>
      </c>
      <c r="BV1184" s="298">
        <v>0</v>
      </c>
      <c r="BW1184" s="297"/>
      <c r="BX1184" s="297"/>
      <c r="BY1184" s="297"/>
      <c r="BZ1184" s="297"/>
      <c r="CA1184" s="284"/>
      <c r="CB1184" s="298"/>
      <c r="CC1184" s="297"/>
      <c r="CD1184" s="284"/>
      <c r="CE1184" s="352"/>
      <c r="CF1184" s="298"/>
      <c r="CG1184" s="297"/>
      <c r="CH1184" s="284"/>
      <c r="CI1184" s="352"/>
      <c r="CJ1184" s="298"/>
      <c r="CK1184" s="297"/>
      <c r="CL1184" s="284"/>
      <c r="CM1184" s="352"/>
      <c r="CN1184" s="298"/>
      <c r="CO1184" s="297"/>
      <c r="CP1184" s="284"/>
      <c r="CQ1184" s="352"/>
      <c r="CR1184" s="298"/>
      <c r="CS1184" s="297"/>
      <c r="CT1184" s="284"/>
      <c r="CU1184" s="352"/>
      <c r="CV1184" s="352"/>
      <c r="CW1184" s="298"/>
      <c r="CX1184" s="297"/>
      <c r="CY1184" s="284"/>
      <c r="CZ1184" s="352"/>
      <c r="DA1184" s="352"/>
      <c r="DB1184" s="298"/>
      <c r="DC1184" s="297"/>
      <c r="DD1184" s="284"/>
      <c r="DE1184" s="352"/>
      <c r="DF1184" s="352"/>
      <c r="DG1184" s="298"/>
      <c r="DH1184" s="297">
        <v>0</v>
      </c>
      <c r="DI1184" s="289">
        <v>0</v>
      </c>
      <c r="DJ1184" s="163">
        <v>4</v>
      </c>
      <c r="DK1184" s="163">
        <v>0</v>
      </c>
      <c r="DL1184" s="163">
        <v>0</v>
      </c>
      <c r="DM1184" s="163">
        <v>0</v>
      </c>
      <c r="DN1184" s="163">
        <v>1</v>
      </c>
      <c r="DO1184" s="163">
        <v>0</v>
      </c>
      <c r="DP1184" s="165">
        <v>6</v>
      </c>
      <c r="DQ1184" s="165"/>
      <c r="DR1184" s="165">
        <v>6</v>
      </c>
      <c r="DS1184" s="163">
        <v>26</v>
      </c>
      <c r="DT1184" s="163">
        <v>7</v>
      </c>
      <c r="DU1184" s="163">
        <v>5</v>
      </c>
      <c r="DV1184" s="163">
        <v>4</v>
      </c>
      <c r="DW1184" s="163">
        <v>2</v>
      </c>
      <c r="DX1184" s="163">
        <v>1</v>
      </c>
      <c r="DY1184" s="163">
        <v>1</v>
      </c>
      <c r="DZ1184" s="163">
        <v>0</v>
      </c>
      <c r="EA1184" s="163">
        <v>0</v>
      </c>
      <c r="EB1184" s="163">
        <v>0</v>
      </c>
      <c r="EC1184" s="163">
        <v>7</v>
      </c>
      <c r="ED1184" s="165">
        <v>10.5</v>
      </c>
      <c r="EE1184" s="165">
        <v>1.5</v>
      </c>
      <c r="EF1184" s="165">
        <v>3</v>
      </c>
      <c r="EG1184" s="165">
        <v>10.5</v>
      </c>
      <c r="EH1184" s="166">
        <v>1.3333333333333299</v>
      </c>
      <c r="EI1184" s="165">
        <v>103.529366753937</v>
      </c>
      <c r="EJ1184" s="164">
        <v>0.28000000000000003</v>
      </c>
      <c r="EK1184" s="164">
        <v>0.3125</v>
      </c>
      <c r="EL1184" s="283">
        <v>0.5</v>
      </c>
      <c r="EM1184" s="283">
        <v>5.5555555E-2</v>
      </c>
      <c r="EN1184" s="283">
        <v>0.44444444399999999</v>
      </c>
      <c r="EO1184" s="283">
        <v>0.11111111</v>
      </c>
      <c r="EP1184" s="283">
        <v>0.44444444</v>
      </c>
      <c r="EQ1184" s="283">
        <v>7.8651689999999996E-2</v>
      </c>
      <c r="ER1184" s="165">
        <v>-0.36025140721773102</v>
      </c>
      <c r="ES1184" s="166">
        <v>6</v>
      </c>
      <c r="ET1184" s="166">
        <v>4.34</v>
      </c>
      <c r="EU1184" s="166">
        <v>5.6666886329650801</v>
      </c>
      <c r="EV1184" s="166">
        <v>3.34949552218119</v>
      </c>
      <c r="EW1184" s="166">
        <v>2.8126266088587202</v>
      </c>
      <c r="EX1184" s="289">
        <v>-8.5754834115505205E-2</v>
      </c>
    </row>
    <row r="1185" spans="1:154" ht="13" customHeight="1">
      <c r="A1185" s="160" t="s">
        <v>19</v>
      </c>
      <c r="B1185" s="160">
        <v>8846</v>
      </c>
      <c r="C1185" s="160">
        <v>6797</v>
      </c>
      <c r="D1185" s="160">
        <v>527054</v>
      </c>
      <c r="E1185" s="160" t="s">
        <v>345</v>
      </c>
      <c r="G1185" s="175"/>
      <c r="H1185" s="168" t="s">
        <v>432</v>
      </c>
      <c r="I1185" s="169" t="s">
        <v>128</v>
      </c>
      <c r="J1185" s="170">
        <v>33</v>
      </c>
      <c r="K1185" s="161">
        <v>1</v>
      </c>
      <c r="M1185" s="184" t="s">
        <v>837</v>
      </c>
      <c r="Z1185" s="163"/>
      <c r="AS1185" s="283"/>
      <c r="AT1185" s="283"/>
      <c r="AU1185" s="283"/>
      <c r="AV1185" s="283"/>
      <c r="AW1185" s="283"/>
      <c r="AX1185" s="283"/>
      <c r="AY1185" s="363"/>
      <c r="AZ1185" s="283"/>
      <c r="BA1185" s="283"/>
      <c r="BB1185" s="283"/>
      <c r="BC1185" s="283"/>
      <c r="BD1185" s="164"/>
      <c r="BE1185" s="164"/>
      <c r="BF1185" s="164"/>
      <c r="BG1185" s="164"/>
      <c r="BH1185" s="164"/>
      <c r="BI1185" s="164"/>
      <c r="BJ1185" s="165"/>
      <c r="BK1185" s="164"/>
      <c r="BL1185" s="165"/>
      <c r="BM1185" s="165"/>
      <c r="BN1185" s="165"/>
      <c r="BO1185" s="165"/>
      <c r="BP1185" s="165"/>
      <c r="BQ1185" s="165"/>
      <c r="BR1185" s="165"/>
      <c r="BS1185" s="289"/>
      <c r="BT1185" s="297">
        <v>1</v>
      </c>
      <c r="BU1185" s="284">
        <v>2.2000000000000002</v>
      </c>
      <c r="BV1185" s="298">
        <v>0</v>
      </c>
      <c r="BW1185" s="297"/>
      <c r="BX1185" s="297"/>
      <c r="BY1185" s="297"/>
      <c r="BZ1185" s="297"/>
      <c r="CA1185" s="284"/>
      <c r="CB1185" s="298"/>
      <c r="CC1185" s="297"/>
      <c r="CD1185" s="284"/>
      <c r="CE1185" s="352"/>
      <c r="CF1185" s="298"/>
      <c r="CG1185" s="297"/>
      <c r="CH1185" s="284"/>
      <c r="CI1185" s="352"/>
      <c r="CJ1185" s="298"/>
      <c r="CK1185" s="297"/>
      <c r="CL1185" s="284"/>
      <c r="CM1185" s="352"/>
      <c r="CN1185" s="298"/>
      <c r="CO1185" s="297"/>
      <c r="CP1185" s="284"/>
      <c r="CQ1185" s="352"/>
      <c r="CR1185" s="298"/>
      <c r="CS1185" s="297"/>
      <c r="CT1185" s="284"/>
      <c r="CU1185" s="352"/>
      <c r="CV1185" s="352"/>
      <c r="CW1185" s="298"/>
      <c r="CX1185" s="297"/>
      <c r="CY1185" s="284"/>
      <c r="CZ1185" s="352"/>
      <c r="DA1185" s="352"/>
      <c r="DB1185" s="298"/>
      <c r="DC1185" s="297"/>
      <c r="DD1185" s="284"/>
      <c r="DE1185" s="352"/>
      <c r="DF1185" s="352"/>
      <c r="DG1185" s="298"/>
      <c r="DH1185" s="297">
        <v>0</v>
      </c>
      <c r="DI1185" s="289">
        <v>0</v>
      </c>
      <c r="DJ1185" s="163">
        <v>1</v>
      </c>
      <c r="DK1185" s="163">
        <v>1</v>
      </c>
      <c r="DL1185" s="163">
        <v>0</v>
      </c>
      <c r="DM1185" s="163">
        <v>0</v>
      </c>
      <c r="DN1185" s="163">
        <v>0</v>
      </c>
      <c r="DO1185" s="163">
        <v>0</v>
      </c>
      <c r="DP1185" s="165">
        <v>2.2000000000000002</v>
      </c>
      <c r="DQ1185" s="165">
        <v>2.20000004768371</v>
      </c>
      <c r="DR1185" s="165"/>
      <c r="DS1185" s="163">
        <v>16</v>
      </c>
      <c r="DT1185" s="163">
        <v>6</v>
      </c>
      <c r="DU1185" s="163">
        <v>4</v>
      </c>
      <c r="DV1185" s="163">
        <v>4</v>
      </c>
      <c r="DW1185" s="163">
        <v>1</v>
      </c>
      <c r="DX1185" s="163">
        <v>2</v>
      </c>
      <c r="DY1185" s="163">
        <v>0</v>
      </c>
      <c r="DZ1185" s="163">
        <v>0</v>
      </c>
      <c r="EA1185" s="163">
        <v>0</v>
      </c>
      <c r="EB1185" s="163">
        <v>0</v>
      </c>
      <c r="EC1185" s="163">
        <v>3</v>
      </c>
      <c r="ED1185" s="165">
        <v>10.1250024139886</v>
      </c>
      <c r="EE1185" s="165">
        <v>6.75000160932579</v>
      </c>
      <c r="EF1185" s="165">
        <v>3.3750008046628901</v>
      </c>
      <c r="EG1185" s="165">
        <v>20.2500048279773</v>
      </c>
      <c r="EH1185" s="166">
        <v>3.0000007152558998</v>
      </c>
      <c r="EI1185" s="165">
        <v>232.94113073385299</v>
      </c>
      <c r="EJ1185" s="164">
        <v>0.42857142857142799</v>
      </c>
      <c r="EK1185" s="164">
        <v>0.5</v>
      </c>
      <c r="EL1185" s="283">
        <v>0.36363636300000002</v>
      </c>
      <c r="EM1185" s="283">
        <v>0.181818181</v>
      </c>
      <c r="EN1185" s="283">
        <v>0.45454545400000002</v>
      </c>
      <c r="EO1185" s="283">
        <v>9.0909089999999998E-2</v>
      </c>
      <c r="EP1185" s="283">
        <v>0.45454545000000002</v>
      </c>
      <c r="EQ1185" s="283">
        <v>0.10294117999999999</v>
      </c>
      <c r="ER1185" s="165">
        <v>-4.6960864806422503E-2</v>
      </c>
      <c r="ES1185" s="166">
        <v>13.5000032186515</v>
      </c>
      <c r="ET1185" s="166">
        <v>7.67</v>
      </c>
      <c r="EU1185" s="166">
        <v>8.0416897952559303</v>
      </c>
      <c r="EV1185" s="166">
        <v>6.0018864968890799</v>
      </c>
      <c r="EW1185" s="166">
        <v>5.1978389348745502</v>
      </c>
      <c r="EX1185" s="289">
        <v>-8.7343074381351402E-2</v>
      </c>
    </row>
    <row r="1186" spans="1:154" ht="13" customHeight="1">
      <c r="A1186" s="160" t="s">
        <v>19</v>
      </c>
      <c r="C1186" s="160">
        <v>23899</v>
      </c>
      <c r="D1186" s="160">
        <v>678368</v>
      </c>
      <c r="E1186" s="160" t="s">
        <v>686</v>
      </c>
      <c r="G1186" s="175"/>
      <c r="H1186" s="162" t="s">
        <v>4063</v>
      </c>
      <c r="I1186" s="162" t="s">
        <v>4062</v>
      </c>
      <c r="J1186" s="160">
        <v>24</v>
      </c>
      <c r="K1186" s="161">
        <v>1</v>
      </c>
      <c r="Z1186" s="163"/>
      <c r="AS1186" s="283"/>
      <c r="AT1186" s="283"/>
      <c r="AU1186" s="283"/>
      <c r="AV1186" s="283"/>
      <c r="AW1186" s="283"/>
      <c r="AX1186" s="283"/>
      <c r="AY1186" s="363"/>
      <c r="AZ1186" s="283"/>
      <c r="BA1186" s="283"/>
      <c r="BB1186" s="283"/>
      <c r="BC1186" s="283"/>
      <c r="BD1186" s="164"/>
      <c r="BE1186" s="164"/>
      <c r="BF1186" s="164"/>
      <c r="BG1186" s="164"/>
      <c r="BH1186" s="164"/>
      <c r="BI1186" s="164"/>
      <c r="BJ1186" s="165"/>
      <c r="BK1186" s="164"/>
      <c r="BL1186" s="165"/>
      <c r="BM1186" s="165"/>
      <c r="BN1186" s="165"/>
      <c r="BO1186" s="165"/>
      <c r="BP1186" s="165"/>
      <c r="BQ1186" s="165"/>
      <c r="BR1186" s="165"/>
      <c r="BS1186" s="289"/>
      <c r="BT1186" s="297">
        <v>13</v>
      </c>
      <c r="BU1186" s="284">
        <v>68.2</v>
      </c>
      <c r="BV1186" s="298">
        <v>1</v>
      </c>
      <c r="BW1186" s="297"/>
      <c r="BX1186" s="297"/>
      <c r="BY1186" s="297"/>
      <c r="BZ1186" s="297"/>
      <c r="CA1186" s="284"/>
      <c r="CB1186" s="298"/>
      <c r="CC1186" s="297"/>
      <c r="CD1186" s="284"/>
      <c r="CE1186" s="352"/>
      <c r="CF1186" s="298"/>
      <c r="CG1186" s="297"/>
      <c r="CH1186" s="284"/>
      <c r="CI1186" s="352"/>
      <c r="CJ1186" s="298"/>
      <c r="CK1186" s="297"/>
      <c r="CL1186" s="284"/>
      <c r="CM1186" s="352"/>
      <c r="CN1186" s="298"/>
      <c r="CO1186" s="297"/>
      <c r="CP1186" s="284"/>
      <c r="CQ1186" s="352"/>
      <c r="CR1186" s="298"/>
      <c r="CS1186" s="297"/>
      <c r="CT1186" s="284"/>
      <c r="CU1186" s="352"/>
      <c r="CV1186" s="352"/>
      <c r="CW1186" s="298"/>
      <c r="CX1186" s="297"/>
      <c r="CY1186" s="284"/>
      <c r="CZ1186" s="352"/>
      <c r="DA1186" s="352"/>
      <c r="DB1186" s="298"/>
      <c r="DC1186" s="297"/>
      <c r="DD1186" s="284"/>
      <c r="DE1186" s="352"/>
      <c r="DF1186" s="352"/>
      <c r="DG1186" s="298"/>
      <c r="DH1186" s="183">
        <v>1</v>
      </c>
      <c r="DI1186" s="289">
        <v>0</v>
      </c>
      <c r="DJ1186" s="163">
        <v>13</v>
      </c>
      <c r="DK1186" s="163">
        <v>13</v>
      </c>
      <c r="DL1186" s="163">
        <v>0</v>
      </c>
      <c r="DM1186" s="163">
        <v>3</v>
      </c>
      <c r="DN1186" s="163">
        <v>4</v>
      </c>
      <c r="DO1186" s="163">
        <v>0</v>
      </c>
      <c r="DP1186" s="165">
        <v>68.2</v>
      </c>
      <c r="DQ1186" s="165">
        <v>68.199996948242102</v>
      </c>
      <c r="DR1186" s="165"/>
      <c r="DS1186" s="163">
        <v>295</v>
      </c>
      <c r="DT1186" s="163">
        <v>69</v>
      </c>
      <c r="DU1186" s="163">
        <v>31</v>
      </c>
      <c r="DV1186" s="163">
        <v>28</v>
      </c>
      <c r="DW1186" s="163">
        <v>15</v>
      </c>
      <c r="DX1186" s="163">
        <v>21</v>
      </c>
      <c r="DY1186" s="163">
        <v>1</v>
      </c>
      <c r="DZ1186" s="163">
        <v>2</v>
      </c>
      <c r="EA1186" s="163">
        <v>0</v>
      </c>
      <c r="EB1186" s="163">
        <v>0</v>
      </c>
      <c r="EC1186" s="163">
        <v>44</v>
      </c>
      <c r="ED1186" s="165">
        <v>5.7669905048477901</v>
      </c>
      <c r="EE1186" s="165">
        <v>2.75242728640462</v>
      </c>
      <c r="EF1186" s="165">
        <v>1.96601949028902</v>
      </c>
      <c r="EG1186" s="165">
        <v>9.0436896553294908</v>
      </c>
      <c r="EH1186" s="166">
        <v>1.31067966019268</v>
      </c>
      <c r="EI1186" s="165">
        <v>101.77037642776</v>
      </c>
      <c r="EJ1186" s="164">
        <v>0.253676470588235</v>
      </c>
      <c r="EK1186" s="164">
        <v>0.25352112676056299</v>
      </c>
      <c r="EL1186" s="283">
        <v>0.29955947100000002</v>
      </c>
      <c r="EM1186" s="283">
        <v>0.18502202600000001</v>
      </c>
      <c r="EN1186" s="283">
        <v>0.51541850199999995</v>
      </c>
      <c r="EO1186" s="283">
        <v>0.10964912</v>
      </c>
      <c r="EP1186" s="283">
        <v>0.42105262999999998</v>
      </c>
      <c r="EQ1186" s="283">
        <v>8.2191780000000006E-2</v>
      </c>
      <c r="ER1186" s="165">
        <v>0.57155236341094495</v>
      </c>
      <c r="ES1186" s="166">
        <v>3.6699030485395001</v>
      </c>
      <c r="ET1186" s="166">
        <v>5.17</v>
      </c>
      <c r="EU1186" s="166">
        <v>5.7297955240085496</v>
      </c>
      <c r="EV1186" s="166">
        <v>5.4664407258381704</v>
      </c>
      <c r="EW1186" s="166">
        <v>5.3251853209894398</v>
      </c>
      <c r="EX1186" s="289">
        <v>-9.1475203633308397E-2</v>
      </c>
    </row>
    <row r="1187" spans="1:154" ht="13" customHeight="1">
      <c r="A1187" s="160" t="s">
        <v>19</v>
      </c>
      <c r="C1187" s="160">
        <v>26443</v>
      </c>
      <c r="D1187" s="160">
        <v>691951</v>
      </c>
      <c r="E1187" s="160" t="s">
        <v>18</v>
      </c>
      <c r="G1187" s="175"/>
      <c r="H1187" s="162" t="s">
        <v>4156</v>
      </c>
      <c r="I1187" s="162" t="s">
        <v>72</v>
      </c>
      <c r="J1187" s="160">
        <v>22</v>
      </c>
      <c r="K1187" s="161">
        <v>1</v>
      </c>
      <c r="Z1187" s="163"/>
      <c r="AS1187" s="283"/>
      <c r="AT1187" s="283"/>
      <c r="AU1187" s="283"/>
      <c r="AV1187" s="283"/>
      <c r="AW1187" s="283"/>
      <c r="AX1187" s="283"/>
      <c r="AY1187" s="363"/>
      <c r="AZ1187" s="283"/>
      <c r="BA1187" s="283"/>
      <c r="BB1187" s="283"/>
      <c r="BC1187" s="283"/>
      <c r="BD1187" s="164"/>
      <c r="BE1187" s="164"/>
      <c r="BF1187" s="164"/>
      <c r="BG1187" s="164"/>
      <c r="BH1187" s="164"/>
      <c r="BI1187" s="164"/>
      <c r="BJ1187" s="165"/>
      <c r="BK1187" s="164"/>
      <c r="BL1187" s="165"/>
      <c r="BM1187" s="165"/>
      <c r="BN1187" s="165"/>
      <c r="BO1187" s="165"/>
      <c r="BP1187" s="165"/>
      <c r="BQ1187" s="165"/>
      <c r="BR1187" s="165"/>
      <c r="BS1187" s="289"/>
      <c r="BT1187" s="297">
        <v>3</v>
      </c>
      <c r="BU1187" s="284">
        <v>13</v>
      </c>
      <c r="BV1187" s="298">
        <v>0</v>
      </c>
      <c r="BW1187" s="297"/>
      <c r="BX1187" s="297"/>
      <c r="BY1187" s="297"/>
      <c r="BZ1187" s="297"/>
      <c r="CA1187" s="284"/>
      <c r="CB1187" s="298"/>
      <c r="CC1187" s="297"/>
      <c r="CD1187" s="284"/>
      <c r="CE1187" s="352"/>
      <c r="CF1187" s="298"/>
      <c r="CG1187" s="297"/>
      <c r="CH1187" s="284"/>
      <c r="CI1187" s="352"/>
      <c r="CJ1187" s="298"/>
      <c r="CK1187" s="297"/>
      <c r="CL1187" s="284"/>
      <c r="CM1187" s="352"/>
      <c r="CN1187" s="298"/>
      <c r="CO1187" s="297"/>
      <c r="CP1187" s="284"/>
      <c r="CQ1187" s="352"/>
      <c r="CR1187" s="298"/>
      <c r="CS1187" s="297"/>
      <c r="CT1187" s="284"/>
      <c r="CU1187" s="352"/>
      <c r="CV1187" s="352"/>
      <c r="CW1187" s="298"/>
      <c r="CX1187" s="297"/>
      <c r="CY1187" s="284"/>
      <c r="CZ1187" s="352"/>
      <c r="DA1187" s="352"/>
      <c r="DB1187" s="298"/>
      <c r="DC1187" s="297"/>
      <c r="DD1187" s="284"/>
      <c r="DE1187" s="352"/>
      <c r="DF1187" s="352"/>
      <c r="DG1187" s="298"/>
      <c r="DH1187" s="183">
        <v>0</v>
      </c>
      <c r="DI1187" s="289">
        <v>0</v>
      </c>
      <c r="DJ1187" s="163">
        <v>3</v>
      </c>
      <c r="DK1187" s="163">
        <v>3</v>
      </c>
      <c r="DL1187" s="163">
        <v>0</v>
      </c>
      <c r="DM1187" s="163">
        <v>1</v>
      </c>
      <c r="DN1187" s="163">
        <v>2</v>
      </c>
      <c r="DO1187" s="163">
        <v>0</v>
      </c>
      <c r="DP1187" s="165">
        <v>13</v>
      </c>
      <c r="DQ1187" s="165">
        <v>13</v>
      </c>
      <c r="DR1187" s="165"/>
      <c r="DS1187" s="163">
        <v>67</v>
      </c>
      <c r="DT1187" s="163">
        <v>15</v>
      </c>
      <c r="DU1187" s="163">
        <v>12</v>
      </c>
      <c r="DV1187" s="163">
        <v>7</v>
      </c>
      <c r="DW1187" s="163">
        <v>2</v>
      </c>
      <c r="DX1187" s="163">
        <v>10</v>
      </c>
      <c r="DY1187" s="163">
        <v>0</v>
      </c>
      <c r="DZ1187" s="163">
        <v>2</v>
      </c>
      <c r="EA1187" s="163">
        <v>2</v>
      </c>
      <c r="EB1187" s="163">
        <v>0</v>
      </c>
      <c r="EC1187" s="163">
        <v>10</v>
      </c>
      <c r="ED1187" s="165">
        <v>6.9230769230769198</v>
      </c>
      <c r="EE1187" s="165">
        <v>6.9230769230769198</v>
      </c>
      <c r="EF1187" s="165">
        <v>1.3846153846153799</v>
      </c>
      <c r="EG1187" s="165">
        <v>10.3846153846153</v>
      </c>
      <c r="EH1187" s="166">
        <v>1.92307692307692</v>
      </c>
      <c r="EI1187" s="165">
        <v>153.62219083048001</v>
      </c>
      <c r="EJ1187" s="164">
        <v>0.27272727272727199</v>
      </c>
      <c r="EK1187" s="164">
        <v>0.30232558139534799</v>
      </c>
      <c r="EL1187" s="283">
        <v>0.222222222</v>
      </c>
      <c r="EM1187" s="283">
        <v>0.2</v>
      </c>
      <c r="EN1187" s="283">
        <v>0.57777777699999999</v>
      </c>
      <c r="EO1187" s="283">
        <v>4.4444440000000002E-2</v>
      </c>
      <c r="EP1187" s="283">
        <v>0.37777778000000001</v>
      </c>
      <c r="EQ1187" s="283">
        <v>8.108108E-2</v>
      </c>
      <c r="ER1187" s="165">
        <v>-0.10873675156368399</v>
      </c>
      <c r="ES1187" s="166">
        <v>4.8461538461538396</v>
      </c>
      <c r="ET1187" s="166">
        <v>4.34</v>
      </c>
      <c r="EU1187" s="166">
        <v>6.39745786373431</v>
      </c>
      <c r="EV1187" s="166">
        <v>7.4216681975584704</v>
      </c>
      <c r="EW1187" s="166">
        <v>6.5369730738806497</v>
      </c>
      <c r="EX1187" s="289">
        <v>-9.15242955088615E-2</v>
      </c>
    </row>
    <row r="1188" spans="1:154" ht="13" customHeight="1">
      <c r="A1188" s="160" t="s">
        <v>19</v>
      </c>
      <c r="C1188" s="160">
        <v>24581</v>
      </c>
      <c r="D1188" s="160">
        <v>680689</v>
      </c>
      <c r="E1188" s="160" t="s">
        <v>188</v>
      </c>
      <c r="G1188" s="175"/>
      <c r="H1188" s="162" t="s">
        <v>3474</v>
      </c>
      <c r="I1188" s="162" t="s">
        <v>3475</v>
      </c>
      <c r="J1188" s="160">
        <v>24</v>
      </c>
      <c r="K1188" s="161">
        <v>1</v>
      </c>
      <c r="Z1188" s="163"/>
      <c r="AS1188" s="283"/>
      <c r="AT1188" s="283"/>
      <c r="AU1188" s="283"/>
      <c r="AV1188" s="283"/>
      <c r="AW1188" s="283"/>
      <c r="AX1188" s="283"/>
      <c r="AY1188" s="363"/>
      <c r="AZ1188" s="283"/>
      <c r="BA1188" s="283"/>
      <c r="BB1188" s="283"/>
      <c r="BC1188" s="283"/>
      <c r="BD1188" s="164"/>
      <c r="BE1188" s="164"/>
      <c r="BF1188" s="164"/>
      <c r="BG1188" s="164"/>
      <c r="BH1188" s="164"/>
      <c r="BI1188" s="164"/>
      <c r="BJ1188" s="165"/>
      <c r="BK1188" s="164"/>
      <c r="BL1188" s="165"/>
      <c r="BM1188" s="165"/>
      <c r="BN1188" s="165"/>
      <c r="BO1188" s="165"/>
      <c r="BP1188" s="165"/>
      <c r="BQ1188" s="165"/>
      <c r="BR1188" s="165"/>
      <c r="BS1188" s="289"/>
      <c r="BT1188" s="297">
        <v>1</v>
      </c>
      <c r="BU1188" s="284">
        <v>0.2</v>
      </c>
      <c r="BV1188" s="298">
        <v>0</v>
      </c>
      <c r="BW1188" s="297"/>
      <c r="BX1188" s="297"/>
      <c r="BY1188" s="297"/>
      <c r="BZ1188" s="297"/>
      <c r="CA1188" s="284"/>
      <c r="CB1188" s="298"/>
      <c r="CC1188" s="297"/>
      <c r="CD1188" s="284"/>
      <c r="CE1188" s="352"/>
      <c r="CF1188" s="298"/>
      <c r="CG1188" s="297"/>
      <c r="CH1188" s="284"/>
      <c r="CI1188" s="352"/>
      <c r="CJ1188" s="298"/>
      <c r="CK1188" s="297"/>
      <c r="CL1188" s="284"/>
      <c r="CM1188" s="352"/>
      <c r="CN1188" s="298"/>
      <c r="CO1188" s="297"/>
      <c r="CP1188" s="284"/>
      <c r="CQ1188" s="352"/>
      <c r="CR1188" s="298"/>
      <c r="CS1188" s="297"/>
      <c r="CT1188" s="284"/>
      <c r="CU1188" s="352"/>
      <c r="CV1188" s="352"/>
      <c r="CW1188" s="298"/>
      <c r="CX1188" s="297"/>
      <c r="CY1188" s="284"/>
      <c r="CZ1188" s="352"/>
      <c r="DA1188" s="352"/>
      <c r="DB1188" s="298"/>
      <c r="DC1188" s="297"/>
      <c r="DD1188" s="284"/>
      <c r="DE1188" s="352"/>
      <c r="DF1188" s="352"/>
      <c r="DG1188" s="298"/>
      <c r="DH1188" s="297">
        <v>0</v>
      </c>
      <c r="DI1188" s="289">
        <v>0</v>
      </c>
      <c r="DJ1188" s="163">
        <v>1</v>
      </c>
      <c r="DK1188" s="163">
        <v>0</v>
      </c>
      <c r="DL1188" s="163">
        <v>0</v>
      </c>
      <c r="DM1188" s="163">
        <v>0</v>
      </c>
      <c r="DN1188" s="163">
        <v>0</v>
      </c>
      <c r="DO1188" s="163">
        <v>0</v>
      </c>
      <c r="DP1188" s="165">
        <v>0.2</v>
      </c>
      <c r="DQ1188" s="165"/>
      <c r="DR1188" s="165">
        <v>0.20000000298023199</v>
      </c>
      <c r="DS1188" s="163">
        <v>5</v>
      </c>
      <c r="DT1188" s="163">
        <v>2</v>
      </c>
      <c r="DU1188" s="163">
        <v>2</v>
      </c>
      <c r="DV1188" s="163">
        <v>2</v>
      </c>
      <c r="DW1188" s="163">
        <v>1</v>
      </c>
      <c r="DX1188" s="163">
        <v>1</v>
      </c>
      <c r="DY1188" s="163">
        <v>0</v>
      </c>
      <c r="DZ1188" s="163">
        <v>0</v>
      </c>
      <c r="EA1188" s="163">
        <v>0</v>
      </c>
      <c r="EB1188" s="163">
        <v>0</v>
      </c>
      <c r="EC1188" s="163">
        <v>1</v>
      </c>
      <c r="ED1188" s="165">
        <v>13.500014081611999</v>
      </c>
      <c r="EE1188" s="165">
        <v>13.500014081611999</v>
      </c>
      <c r="EF1188" s="165">
        <v>13.500014081611999</v>
      </c>
      <c r="EG1188" s="165">
        <v>27.000028163223998</v>
      </c>
      <c r="EH1188" s="166">
        <v>4.5000046938706699</v>
      </c>
      <c r="EI1188" s="165">
        <v>349.41197725963298</v>
      </c>
      <c r="EJ1188" s="164">
        <v>0.5</v>
      </c>
      <c r="EK1188" s="164">
        <v>0.5</v>
      </c>
      <c r="EL1188" s="283">
        <v>0</v>
      </c>
      <c r="EM1188" s="283">
        <v>0.33333333300000001</v>
      </c>
      <c r="EN1188" s="283">
        <v>0.66666666600000002</v>
      </c>
      <c r="EO1188" s="283">
        <v>0</v>
      </c>
      <c r="EP1188" s="283">
        <v>0.33333332999999998</v>
      </c>
      <c r="EQ1188" s="283">
        <v>7.6923080000000005E-2</v>
      </c>
      <c r="ER1188" s="165">
        <v>1.6632556181000999E-2</v>
      </c>
      <c r="ES1188" s="166">
        <v>27.000028163223998</v>
      </c>
      <c r="ET1188" s="166">
        <v>5.03</v>
      </c>
      <c r="EU1188" s="166">
        <v>24.166710537694801</v>
      </c>
      <c r="EV1188" s="166">
        <v>9.2030104300756097</v>
      </c>
      <c r="EW1188" s="166">
        <v>6.80655057487487</v>
      </c>
      <c r="EX1188" s="289">
        <v>-9.3940973281860296E-2</v>
      </c>
    </row>
    <row r="1189" spans="1:154" ht="13" customHeight="1">
      <c r="A1189" s="160" t="s">
        <v>19</v>
      </c>
      <c r="C1189" s="160">
        <v>16507</v>
      </c>
      <c r="D1189" s="160">
        <v>656186</v>
      </c>
      <c r="E1189" s="160" t="s">
        <v>2170</v>
      </c>
      <c r="G1189" s="175"/>
      <c r="H1189" s="168" t="s">
        <v>1027</v>
      </c>
      <c r="I1189" s="169" t="s">
        <v>562</v>
      </c>
      <c r="J1189" s="170">
        <v>31</v>
      </c>
      <c r="K1189" s="161">
        <v>1</v>
      </c>
      <c r="M1189" s="184" t="s">
        <v>837</v>
      </c>
      <c r="Z1189" s="163"/>
      <c r="AS1189" s="283"/>
      <c r="AT1189" s="283"/>
      <c r="AU1189" s="283"/>
      <c r="AV1189" s="283"/>
      <c r="AW1189" s="283"/>
      <c r="AX1189" s="283"/>
      <c r="AY1189" s="363"/>
      <c r="AZ1189" s="283"/>
      <c r="BA1189" s="283"/>
      <c r="BB1189" s="283"/>
      <c r="BC1189" s="283"/>
      <c r="BD1189" s="164"/>
      <c r="BE1189" s="164"/>
      <c r="BF1189" s="164"/>
      <c r="BG1189" s="164"/>
      <c r="BH1189" s="164"/>
      <c r="BI1189" s="164"/>
      <c r="BJ1189" s="165"/>
      <c r="BK1189" s="164"/>
      <c r="BL1189" s="165"/>
      <c r="BM1189" s="165"/>
      <c r="BN1189" s="165"/>
      <c r="BO1189" s="165"/>
      <c r="BP1189" s="165"/>
      <c r="BQ1189" s="165"/>
      <c r="BR1189" s="165"/>
      <c r="BS1189" s="289"/>
      <c r="BT1189" s="297">
        <v>5</v>
      </c>
      <c r="BU1189" s="284">
        <v>3.2</v>
      </c>
      <c r="BV1189" s="298">
        <v>0</v>
      </c>
      <c r="BW1189" s="297"/>
      <c r="BX1189" s="297"/>
      <c r="BY1189" s="297"/>
      <c r="BZ1189" s="297"/>
      <c r="CA1189" s="284"/>
      <c r="CB1189" s="298"/>
      <c r="CC1189" s="297"/>
      <c r="CD1189" s="284"/>
      <c r="CE1189" s="352"/>
      <c r="CF1189" s="298"/>
      <c r="CG1189" s="297"/>
      <c r="CH1189" s="284"/>
      <c r="CI1189" s="352"/>
      <c r="CJ1189" s="298"/>
      <c r="CK1189" s="297"/>
      <c r="CL1189" s="284"/>
      <c r="CM1189" s="352"/>
      <c r="CN1189" s="298"/>
      <c r="CO1189" s="297"/>
      <c r="CP1189" s="284"/>
      <c r="CQ1189" s="352"/>
      <c r="CR1189" s="298"/>
      <c r="CS1189" s="297"/>
      <c r="CT1189" s="284"/>
      <c r="CU1189" s="352"/>
      <c r="CV1189" s="352"/>
      <c r="CW1189" s="298"/>
      <c r="CX1189" s="297"/>
      <c r="CY1189" s="284"/>
      <c r="CZ1189" s="352"/>
      <c r="DA1189" s="352"/>
      <c r="DB1189" s="298"/>
      <c r="DC1189" s="297"/>
      <c r="DD1189" s="284"/>
      <c r="DE1189" s="352"/>
      <c r="DF1189" s="352"/>
      <c r="DG1189" s="298"/>
      <c r="DH1189" s="297">
        <v>0</v>
      </c>
      <c r="DI1189" s="289">
        <v>0</v>
      </c>
      <c r="DJ1189" s="163">
        <v>5</v>
      </c>
      <c r="DK1189" s="163">
        <v>1</v>
      </c>
      <c r="DL1189" s="163">
        <v>0</v>
      </c>
      <c r="DM1189" s="163">
        <v>0</v>
      </c>
      <c r="DN1189" s="163">
        <v>1</v>
      </c>
      <c r="DO1189" s="163">
        <v>0</v>
      </c>
      <c r="DP1189" s="165">
        <v>3.2</v>
      </c>
      <c r="DQ1189" s="165">
        <v>0.10000000149011599</v>
      </c>
      <c r="DR1189" s="165">
        <v>3.0999999046325599</v>
      </c>
      <c r="DS1189" s="163">
        <v>21</v>
      </c>
      <c r="DT1189" s="163">
        <v>5</v>
      </c>
      <c r="DU1189" s="163">
        <v>6</v>
      </c>
      <c r="DV1189" s="163">
        <v>6</v>
      </c>
      <c r="DW1189" s="163">
        <v>1</v>
      </c>
      <c r="DX1189" s="163">
        <v>3</v>
      </c>
      <c r="DY1189" s="163">
        <v>0</v>
      </c>
      <c r="DZ1189" s="163">
        <v>1</v>
      </c>
      <c r="EA1189" s="163">
        <v>0</v>
      </c>
      <c r="EB1189" s="163">
        <v>0</v>
      </c>
      <c r="EC1189" s="163">
        <v>5</v>
      </c>
      <c r="ED1189" s="165">
        <v>12.272732692565199</v>
      </c>
      <c r="EE1189" s="165">
        <v>7.3636396155391397</v>
      </c>
      <c r="EF1189" s="165">
        <v>2.4545465385130401</v>
      </c>
      <c r="EG1189" s="165">
        <v>12.272732692565199</v>
      </c>
      <c r="EH1189" s="166">
        <v>2.1818191453449298</v>
      </c>
      <c r="EI1189" s="165">
        <v>174.29143529396299</v>
      </c>
      <c r="EJ1189" s="164">
        <v>0.29411764705882298</v>
      </c>
      <c r="EK1189" s="164">
        <v>0.36363636363636298</v>
      </c>
      <c r="EL1189" s="283">
        <v>0.54545454500000001</v>
      </c>
      <c r="EM1189" s="283">
        <v>0.181818181</v>
      </c>
      <c r="EN1189" s="283">
        <v>0.27272727200000002</v>
      </c>
      <c r="EO1189" s="283">
        <v>8.3333329999999997E-2</v>
      </c>
      <c r="EP1189" s="283">
        <v>0.33333332999999998</v>
      </c>
      <c r="EQ1189" s="283">
        <v>0.12048193</v>
      </c>
      <c r="ER1189" s="165">
        <v>-7.1375300427743898E-2</v>
      </c>
      <c r="ES1189" s="166">
        <v>14.727279231078199</v>
      </c>
      <c r="ET1189" s="166">
        <v>6</v>
      </c>
      <c r="EU1189" s="166">
        <v>7.2575995304868304</v>
      </c>
      <c r="EV1189" s="166">
        <v>4.9493209204052304</v>
      </c>
      <c r="EW1189" s="166">
        <v>4.3220050111064197</v>
      </c>
      <c r="EX1189" s="289">
        <v>-9.4290509819984394E-2</v>
      </c>
    </row>
    <row r="1190" spans="1:154" ht="13" customHeight="1">
      <c r="A1190" s="160" t="s">
        <v>19</v>
      </c>
      <c r="B1190" s="160">
        <v>12821</v>
      </c>
      <c r="C1190" s="160">
        <v>29946</v>
      </c>
      <c r="D1190" s="160">
        <v>701643</v>
      </c>
      <c r="E1190" s="160" t="s">
        <v>345</v>
      </c>
      <c r="G1190" s="175"/>
      <c r="H1190" s="162" t="s">
        <v>3591</v>
      </c>
      <c r="I1190" s="162" t="s">
        <v>493</v>
      </c>
      <c r="J1190" s="160">
        <v>26</v>
      </c>
      <c r="K1190" s="161">
        <v>1</v>
      </c>
      <c r="Z1190" s="163"/>
      <c r="AS1190" s="283"/>
      <c r="AT1190" s="283"/>
      <c r="AU1190" s="283"/>
      <c r="AV1190" s="283"/>
      <c r="AW1190" s="283"/>
      <c r="AX1190" s="283"/>
      <c r="AY1190" s="363"/>
      <c r="AZ1190" s="283"/>
      <c r="BA1190" s="283"/>
      <c r="BB1190" s="283"/>
      <c r="BC1190" s="283"/>
      <c r="BD1190" s="164"/>
      <c r="BE1190" s="164"/>
      <c r="BF1190" s="164"/>
      <c r="BG1190" s="164"/>
      <c r="BH1190" s="164"/>
      <c r="BI1190" s="164"/>
      <c r="BJ1190" s="165"/>
      <c r="BK1190" s="164"/>
      <c r="BL1190" s="165"/>
      <c r="BM1190" s="165"/>
      <c r="BN1190" s="165"/>
      <c r="BO1190" s="165"/>
      <c r="BP1190" s="165"/>
      <c r="BQ1190" s="165"/>
      <c r="BR1190" s="165"/>
      <c r="BS1190" s="289"/>
      <c r="BT1190" s="297">
        <v>4</v>
      </c>
      <c r="BU1190" s="284">
        <v>6.2</v>
      </c>
      <c r="BV1190" s="298">
        <v>0</v>
      </c>
      <c r="BW1190" s="297"/>
      <c r="BX1190" s="297"/>
      <c r="BY1190" s="297"/>
      <c r="BZ1190" s="297"/>
      <c r="CA1190" s="284"/>
      <c r="CB1190" s="298"/>
      <c r="CC1190" s="297"/>
      <c r="CD1190" s="284"/>
      <c r="CE1190" s="352"/>
      <c r="CF1190" s="298"/>
      <c r="CG1190" s="297"/>
      <c r="CH1190" s="284"/>
      <c r="CI1190" s="352"/>
      <c r="CJ1190" s="298"/>
      <c r="CK1190" s="297"/>
      <c r="CL1190" s="284"/>
      <c r="CM1190" s="352"/>
      <c r="CN1190" s="298"/>
      <c r="CO1190" s="297"/>
      <c r="CP1190" s="284"/>
      <c r="CQ1190" s="352"/>
      <c r="CR1190" s="298"/>
      <c r="CS1190" s="297"/>
      <c r="CT1190" s="284"/>
      <c r="CU1190" s="352"/>
      <c r="CV1190" s="352"/>
      <c r="CW1190" s="298"/>
      <c r="CX1190" s="297"/>
      <c r="CY1190" s="284"/>
      <c r="CZ1190" s="352"/>
      <c r="DA1190" s="352"/>
      <c r="DB1190" s="298"/>
      <c r="DC1190" s="297"/>
      <c r="DD1190" s="284"/>
      <c r="DE1190" s="352"/>
      <c r="DF1190" s="352"/>
      <c r="DG1190" s="298"/>
      <c r="DH1190" s="297">
        <v>0</v>
      </c>
      <c r="DI1190" s="289">
        <v>0</v>
      </c>
      <c r="DJ1190" s="163">
        <v>4</v>
      </c>
      <c r="DK1190" s="163">
        <v>0</v>
      </c>
      <c r="DL1190" s="163">
        <v>0</v>
      </c>
      <c r="DM1190" s="163">
        <v>0</v>
      </c>
      <c r="DN1190" s="163">
        <v>0</v>
      </c>
      <c r="DO1190" s="163">
        <v>0</v>
      </c>
      <c r="DP1190" s="165">
        <v>6.2</v>
      </c>
      <c r="DQ1190" s="165"/>
      <c r="DR1190" s="165">
        <v>6.1999998092651296</v>
      </c>
      <c r="DS1190" s="163">
        <v>31</v>
      </c>
      <c r="DT1190" s="163">
        <v>6</v>
      </c>
      <c r="DU1190" s="163">
        <v>6</v>
      </c>
      <c r="DV1190" s="163">
        <v>5</v>
      </c>
      <c r="DW1190" s="163">
        <v>1</v>
      </c>
      <c r="DX1190" s="163">
        <v>4</v>
      </c>
      <c r="DY1190" s="163">
        <v>0</v>
      </c>
      <c r="DZ1190" s="163">
        <v>2</v>
      </c>
      <c r="EA1190" s="163">
        <v>0</v>
      </c>
      <c r="EB1190" s="163">
        <v>0</v>
      </c>
      <c r="EC1190" s="163">
        <v>4</v>
      </c>
      <c r="ED1190" s="165">
        <v>5.4000005149841801</v>
      </c>
      <c r="EE1190" s="165">
        <v>5.4000005149841801</v>
      </c>
      <c r="EF1190" s="165">
        <v>1.3500001287460399</v>
      </c>
      <c r="EG1190" s="165">
        <v>8.1000007724762693</v>
      </c>
      <c r="EH1190" s="166">
        <v>1.50000014305116</v>
      </c>
      <c r="EI1190" s="165">
        <v>116.47054870567599</v>
      </c>
      <c r="EJ1190" s="164">
        <v>0.24</v>
      </c>
      <c r="EK1190" s="164">
        <v>0.25</v>
      </c>
      <c r="EL1190" s="283">
        <v>0.38095237999999998</v>
      </c>
      <c r="EM1190" s="283">
        <v>0.14285714199999999</v>
      </c>
      <c r="EN1190" s="283">
        <v>0.47619047599999997</v>
      </c>
      <c r="EO1190" s="283">
        <v>0.14285713999999999</v>
      </c>
      <c r="EP1190" s="283">
        <v>0.23809524000000001</v>
      </c>
      <c r="EQ1190" s="283">
        <v>0.10169491999999999</v>
      </c>
      <c r="ER1190" s="165">
        <v>-0.101347003723866</v>
      </c>
      <c r="ES1190" s="166">
        <v>6.7500006437302202</v>
      </c>
      <c r="ET1190" s="166">
        <v>6.12</v>
      </c>
      <c r="EU1190" s="166">
        <v>6.6166889619827503</v>
      </c>
      <c r="EV1190" s="166">
        <v>6.93484674269276</v>
      </c>
      <c r="EW1190" s="166">
        <v>5.7423179005008</v>
      </c>
      <c r="EX1190" s="289">
        <v>-9.5832064747810294E-2</v>
      </c>
    </row>
    <row r="1191" spans="1:154" ht="13" customHeight="1">
      <c r="A1191" s="160" t="s">
        <v>19</v>
      </c>
      <c r="C1191" s="160">
        <v>22187</v>
      </c>
      <c r="D1191" s="160">
        <v>668943</v>
      </c>
      <c r="E1191" s="160" t="s">
        <v>18</v>
      </c>
      <c r="G1191" s="175"/>
      <c r="H1191" s="162" t="s">
        <v>195</v>
      </c>
      <c r="I1191" s="162" t="s">
        <v>549</v>
      </c>
      <c r="J1191" s="160">
        <v>28</v>
      </c>
      <c r="K1191" s="161">
        <v>1</v>
      </c>
      <c r="Z1191" s="163"/>
      <c r="AS1191" s="283"/>
      <c r="AT1191" s="283"/>
      <c r="AU1191" s="283"/>
      <c r="AV1191" s="283"/>
      <c r="AW1191" s="283"/>
      <c r="AX1191" s="283"/>
      <c r="AY1191" s="363"/>
      <c r="AZ1191" s="283"/>
      <c r="BA1191" s="283"/>
      <c r="BB1191" s="283"/>
      <c r="BC1191" s="283"/>
      <c r="BD1191" s="164"/>
      <c r="BE1191" s="164"/>
      <c r="BF1191" s="164"/>
      <c r="BG1191" s="164"/>
      <c r="BH1191" s="164"/>
      <c r="BI1191" s="164"/>
      <c r="BJ1191" s="165"/>
      <c r="BK1191" s="164"/>
      <c r="BL1191" s="165"/>
      <c r="BM1191" s="165"/>
      <c r="BN1191" s="165"/>
      <c r="BO1191" s="165"/>
      <c r="BP1191" s="165"/>
      <c r="BQ1191" s="165"/>
      <c r="BR1191" s="165"/>
      <c r="BS1191" s="289"/>
      <c r="BT1191" s="297">
        <v>13</v>
      </c>
      <c r="BU1191" s="284">
        <v>13</v>
      </c>
      <c r="BV1191" s="298">
        <v>1</v>
      </c>
      <c r="BW1191" s="297"/>
      <c r="BX1191" s="297"/>
      <c r="BY1191" s="297"/>
      <c r="BZ1191" s="297"/>
      <c r="CA1191" s="284"/>
      <c r="CB1191" s="298"/>
      <c r="CC1191" s="297"/>
      <c r="CD1191" s="284"/>
      <c r="CE1191" s="352"/>
      <c r="CF1191" s="298"/>
      <c r="CG1191" s="297"/>
      <c r="CH1191" s="284"/>
      <c r="CI1191" s="352"/>
      <c r="CJ1191" s="298"/>
      <c r="CK1191" s="297"/>
      <c r="CL1191" s="284"/>
      <c r="CM1191" s="352"/>
      <c r="CN1191" s="298"/>
      <c r="CO1191" s="297"/>
      <c r="CP1191" s="284"/>
      <c r="CQ1191" s="352"/>
      <c r="CR1191" s="298"/>
      <c r="CS1191" s="297"/>
      <c r="CT1191" s="284"/>
      <c r="CU1191" s="352"/>
      <c r="CV1191" s="352"/>
      <c r="CW1191" s="298"/>
      <c r="CX1191" s="297"/>
      <c r="CY1191" s="284"/>
      <c r="CZ1191" s="352"/>
      <c r="DA1191" s="352"/>
      <c r="DB1191" s="298"/>
      <c r="DC1191" s="297"/>
      <c r="DD1191" s="284"/>
      <c r="DE1191" s="352"/>
      <c r="DF1191" s="352"/>
      <c r="DG1191" s="298"/>
      <c r="DH1191" s="183">
        <v>1</v>
      </c>
      <c r="DI1191" s="289">
        <v>0</v>
      </c>
      <c r="DJ1191" s="163">
        <v>13</v>
      </c>
      <c r="DK1191" s="163">
        <v>0</v>
      </c>
      <c r="DL1191" s="163">
        <v>0</v>
      </c>
      <c r="DM1191" s="163">
        <v>0</v>
      </c>
      <c r="DN1191" s="163">
        <v>1</v>
      </c>
      <c r="DO1191" s="163">
        <v>0</v>
      </c>
      <c r="DP1191" s="165">
        <v>13</v>
      </c>
      <c r="DQ1191" s="165"/>
      <c r="DR1191" s="165">
        <v>13</v>
      </c>
      <c r="DS1191" s="163">
        <v>58</v>
      </c>
      <c r="DT1191" s="163">
        <v>13</v>
      </c>
      <c r="DU1191" s="163">
        <v>7</v>
      </c>
      <c r="DV1191" s="163">
        <v>6</v>
      </c>
      <c r="DW1191" s="163">
        <v>2</v>
      </c>
      <c r="DX1191" s="163">
        <v>8</v>
      </c>
      <c r="DY1191" s="163">
        <v>2</v>
      </c>
      <c r="DZ1191" s="163">
        <v>0</v>
      </c>
      <c r="EA1191" s="163">
        <v>0</v>
      </c>
      <c r="EB1191" s="163">
        <v>0</v>
      </c>
      <c r="EC1191" s="163">
        <v>11</v>
      </c>
      <c r="ED1191" s="165">
        <v>7.6153857327073498</v>
      </c>
      <c r="EE1191" s="165">
        <v>5.5384623510598896</v>
      </c>
      <c r="EF1191" s="165">
        <v>1.38461558776497</v>
      </c>
      <c r="EG1191" s="165">
        <v>9.0000013204723199</v>
      </c>
      <c r="EH1191" s="166">
        <v>1.6153848523924601</v>
      </c>
      <c r="EI1191" s="165">
        <v>129.042659230629</v>
      </c>
      <c r="EJ1191" s="164">
        <v>0.26</v>
      </c>
      <c r="EK1191" s="164">
        <v>0.29729729729729698</v>
      </c>
      <c r="EL1191" s="283">
        <v>0.42105263100000001</v>
      </c>
      <c r="EM1191" s="283">
        <v>0.18421052600000001</v>
      </c>
      <c r="EN1191" s="283">
        <v>0.39473684199999998</v>
      </c>
      <c r="EO1191" s="283">
        <v>0.10256410000000001</v>
      </c>
      <c r="EP1191" s="283">
        <v>0.35897435999999999</v>
      </c>
      <c r="EQ1191" s="283">
        <v>8.6363640000000005E-2</v>
      </c>
      <c r="ER1191" s="165">
        <v>-0.44311613584489201</v>
      </c>
      <c r="ES1191" s="166">
        <v>4.1538467632949096</v>
      </c>
      <c r="ET1191" s="166">
        <v>4.58</v>
      </c>
      <c r="EU1191" s="166">
        <v>5.3205351028217098</v>
      </c>
      <c r="EV1191" s="166">
        <v>5.0652717964220999</v>
      </c>
      <c r="EW1191" s="166">
        <v>4.9754865421975998</v>
      </c>
      <c r="EX1191" s="289">
        <v>-9.7885183990001595E-2</v>
      </c>
    </row>
    <row r="1192" spans="1:154" ht="13" customHeight="1">
      <c r="A1192" s="160" t="s">
        <v>19</v>
      </c>
      <c r="B1192" s="160">
        <v>10703</v>
      </c>
      <c r="C1192" s="160">
        <v>17186</v>
      </c>
      <c r="D1192" s="160">
        <v>659275</v>
      </c>
      <c r="E1192" s="160" t="s">
        <v>15</v>
      </c>
      <c r="G1192" s="175"/>
      <c r="H1192" s="168" t="s">
        <v>1084</v>
      </c>
      <c r="I1192" s="169" t="s">
        <v>1085</v>
      </c>
      <c r="J1192" s="170">
        <v>31</v>
      </c>
      <c r="K1192" s="161">
        <v>1</v>
      </c>
      <c r="M1192" s="184" t="s">
        <v>837</v>
      </c>
      <c r="Z1192" s="163"/>
      <c r="AS1192" s="283"/>
      <c r="AT1192" s="283"/>
      <c r="AU1192" s="283"/>
      <c r="AV1192" s="283"/>
      <c r="AW1192" s="283"/>
      <c r="AX1192" s="283"/>
      <c r="AY1192" s="363"/>
      <c r="AZ1192" s="283"/>
      <c r="BA1192" s="283"/>
      <c r="BB1192" s="283"/>
      <c r="BC1192" s="283"/>
      <c r="BD1192" s="164"/>
      <c r="BE1192" s="164"/>
      <c r="BF1192" s="164"/>
      <c r="BG1192" s="164"/>
      <c r="BH1192" s="164"/>
      <c r="BI1192" s="164"/>
      <c r="BJ1192" s="165"/>
      <c r="BK1192" s="164"/>
      <c r="BL1192" s="165"/>
      <c r="BM1192" s="165"/>
      <c r="BN1192" s="165"/>
      <c r="BO1192" s="165"/>
      <c r="BP1192" s="165"/>
      <c r="BQ1192" s="165"/>
      <c r="BR1192" s="165"/>
      <c r="BS1192" s="289"/>
      <c r="BT1192" s="297">
        <v>3</v>
      </c>
      <c r="BU1192" s="284">
        <v>4.0999999999999996</v>
      </c>
      <c r="BV1192" s="298">
        <v>0</v>
      </c>
      <c r="BW1192" s="297"/>
      <c r="BX1192" s="297"/>
      <c r="BY1192" s="297"/>
      <c r="BZ1192" s="297"/>
      <c r="CA1192" s="284"/>
      <c r="CB1192" s="298"/>
      <c r="CC1192" s="297"/>
      <c r="CD1192" s="284"/>
      <c r="CE1192" s="352"/>
      <c r="CF1192" s="298"/>
      <c r="CG1192" s="297"/>
      <c r="CH1192" s="284"/>
      <c r="CI1192" s="352"/>
      <c r="CJ1192" s="298"/>
      <c r="CK1192" s="297"/>
      <c r="CL1192" s="284"/>
      <c r="CM1192" s="352"/>
      <c r="CN1192" s="298"/>
      <c r="CO1192" s="297"/>
      <c r="CP1192" s="284"/>
      <c r="CQ1192" s="352"/>
      <c r="CR1192" s="298"/>
      <c r="CS1192" s="297"/>
      <c r="CT1192" s="284"/>
      <c r="CU1192" s="352"/>
      <c r="CV1192" s="352"/>
      <c r="CW1192" s="298"/>
      <c r="CX1192" s="297"/>
      <c r="CY1192" s="284"/>
      <c r="CZ1192" s="352"/>
      <c r="DA1192" s="352"/>
      <c r="DB1192" s="298"/>
      <c r="DC1192" s="297"/>
      <c r="DD1192" s="284"/>
      <c r="DE1192" s="352"/>
      <c r="DF1192" s="352"/>
      <c r="DG1192" s="298"/>
      <c r="DH1192" s="297">
        <v>0</v>
      </c>
      <c r="DI1192" s="289">
        <v>0</v>
      </c>
      <c r="DJ1192" s="163">
        <v>3</v>
      </c>
      <c r="DK1192" s="163">
        <v>0</v>
      </c>
      <c r="DL1192" s="163">
        <v>0</v>
      </c>
      <c r="DM1192" s="163">
        <v>0</v>
      </c>
      <c r="DN1192" s="163">
        <v>0</v>
      </c>
      <c r="DO1192" s="163">
        <v>1</v>
      </c>
      <c r="DP1192" s="165">
        <v>4.0999999999999996</v>
      </c>
      <c r="DQ1192" s="165"/>
      <c r="DR1192" s="165">
        <v>4.0999999046325604</v>
      </c>
      <c r="DS1192" s="163">
        <v>18</v>
      </c>
      <c r="DT1192" s="163">
        <v>2</v>
      </c>
      <c r="DU1192" s="163">
        <v>2</v>
      </c>
      <c r="DV1192" s="163">
        <v>1</v>
      </c>
      <c r="DW1192" s="163">
        <v>1</v>
      </c>
      <c r="DX1192" s="163">
        <v>2</v>
      </c>
      <c r="DY1192" s="163">
        <v>1</v>
      </c>
      <c r="DZ1192" s="163">
        <v>0</v>
      </c>
      <c r="EA1192" s="163">
        <v>1</v>
      </c>
      <c r="EB1192" s="163">
        <v>0</v>
      </c>
      <c r="EC1192" s="163">
        <v>3</v>
      </c>
      <c r="ED1192" s="165">
        <v>6.2307696878557701</v>
      </c>
      <c r="EE1192" s="165">
        <v>4.1538464585705102</v>
      </c>
      <c r="EF1192" s="165">
        <v>2.0769232292852502</v>
      </c>
      <c r="EG1192" s="165">
        <v>4.1538464585705102</v>
      </c>
      <c r="EH1192" s="166">
        <v>0.92307699079344696</v>
      </c>
      <c r="EI1192" s="165">
        <v>71.674182241481901</v>
      </c>
      <c r="EJ1192" s="164">
        <v>0.125</v>
      </c>
      <c r="EK1192" s="164">
        <v>8.3333333333333301E-2</v>
      </c>
      <c r="EL1192" s="283">
        <v>0.384615384</v>
      </c>
      <c r="EM1192" s="283">
        <v>0</v>
      </c>
      <c r="EN1192" s="283">
        <v>0.61538461499999997</v>
      </c>
      <c r="EO1192" s="283">
        <v>0.15384614999999999</v>
      </c>
      <c r="EP1192" s="283">
        <v>0.30769231000000002</v>
      </c>
      <c r="EQ1192" s="283">
        <v>6.7567569999999993E-2</v>
      </c>
      <c r="ER1192" s="165">
        <v>0.26835788600466698</v>
      </c>
      <c r="ES1192" s="166">
        <v>2.0769232292852502</v>
      </c>
      <c r="ET1192" s="166">
        <v>5.45</v>
      </c>
      <c r="EU1192" s="166">
        <v>6.16668885304379</v>
      </c>
      <c r="EV1192" s="166">
        <v>5.9582676074379304</v>
      </c>
      <c r="EW1192" s="166">
        <v>5.1931079883251297</v>
      </c>
      <c r="EX1192" s="289">
        <v>-9.8955631256103502E-2</v>
      </c>
    </row>
    <row r="1193" spans="1:154" ht="13" customHeight="1">
      <c r="A1193" s="160" t="s">
        <v>19</v>
      </c>
      <c r="B1193" s="160">
        <v>11893</v>
      </c>
      <c r="C1193" s="160">
        <v>20515</v>
      </c>
      <c r="D1193" s="160">
        <v>669459</v>
      </c>
      <c r="E1193" s="160" t="s">
        <v>45</v>
      </c>
      <c r="G1193" s="175"/>
      <c r="H1193" s="162" t="s">
        <v>211</v>
      </c>
      <c r="I1193" s="162" t="s">
        <v>547</v>
      </c>
      <c r="J1193" s="161">
        <v>27</v>
      </c>
      <c r="K1193" s="161">
        <v>1</v>
      </c>
      <c r="M1193" s="184" t="s">
        <v>46</v>
      </c>
      <c r="Z1193" s="163"/>
      <c r="AS1193" s="283"/>
      <c r="AT1193" s="283"/>
      <c r="AU1193" s="283"/>
      <c r="AV1193" s="283"/>
      <c r="AW1193" s="283"/>
      <c r="AX1193" s="283"/>
      <c r="AY1193" s="363"/>
      <c r="AZ1193" s="283"/>
      <c r="BA1193" s="283"/>
      <c r="BB1193" s="283"/>
      <c r="BC1193" s="283"/>
      <c r="BD1193" s="164"/>
      <c r="BE1193" s="164"/>
      <c r="BF1193" s="164"/>
      <c r="BG1193" s="164"/>
      <c r="BH1193" s="164"/>
      <c r="BI1193" s="164"/>
      <c r="BJ1193" s="165"/>
      <c r="BK1193" s="164"/>
      <c r="BL1193" s="165"/>
      <c r="BM1193" s="165"/>
      <c r="BN1193" s="165"/>
      <c r="BO1193" s="165"/>
      <c r="BP1193" s="165"/>
      <c r="BQ1193" s="165"/>
      <c r="BR1193" s="165"/>
      <c r="BS1193" s="289"/>
      <c r="BT1193" s="297">
        <v>11</v>
      </c>
      <c r="BU1193" s="284">
        <v>10.199999999999999</v>
      </c>
      <c r="BV1193" s="298">
        <v>0</v>
      </c>
      <c r="BW1193" s="297"/>
      <c r="BX1193" s="297"/>
      <c r="BY1193" s="297"/>
      <c r="BZ1193" s="297"/>
      <c r="CA1193" s="284"/>
      <c r="CB1193" s="298"/>
      <c r="CC1193" s="297"/>
      <c r="CD1193" s="284"/>
      <c r="CE1193" s="352"/>
      <c r="CF1193" s="298"/>
      <c r="CG1193" s="297"/>
      <c r="CH1193" s="284"/>
      <c r="CI1193" s="352"/>
      <c r="CJ1193" s="298"/>
      <c r="CK1193" s="297"/>
      <c r="CL1193" s="284"/>
      <c r="CM1193" s="352"/>
      <c r="CN1193" s="298"/>
      <c r="CO1193" s="297"/>
      <c r="CP1193" s="284"/>
      <c r="CQ1193" s="352"/>
      <c r="CR1193" s="298"/>
      <c r="CS1193" s="297"/>
      <c r="CT1193" s="284"/>
      <c r="CU1193" s="352"/>
      <c r="CV1193" s="352"/>
      <c r="CW1193" s="298"/>
      <c r="CX1193" s="297"/>
      <c r="CY1193" s="284"/>
      <c r="CZ1193" s="352"/>
      <c r="DA1193" s="352"/>
      <c r="DB1193" s="298"/>
      <c r="DC1193" s="297"/>
      <c r="DD1193" s="284"/>
      <c r="DE1193" s="352"/>
      <c r="DF1193" s="352"/>
      <c r="DG1193" s="298"/>
      <c r="DH1193" s="297">
        <v>0</v>
      </c>
      <c r="DI1193" s="289">
        <v>0</v>
      </c>
      <c r="DJ1193" s="163">
        <v>11</v>
      </c>
      <c r="DK1193" s="163">
        <v>0</v>
      </c>
      <c r="DL1193" s="163">
        <v>0</v>
      </c>
      <c r="DM1193" s="163">
        <v>0</v>
      </c>
      <c r="DN1193" s="163">
        <v>0</v>
      </c>
      <c r="DO1193" s="163">
        <v>0</v>
      </c>
      <c r="DP1193" s="165">
        <v>10.199999999999999</v>
      </c>
      <c r="DQ1193" s="165"/>
      <c r="DR1193" s="165">
        <v>10.199999809265099</v>
      </c>
      <c r="DS1193" s="163">
        <v>42</v>
      </c>
      <c r="DT1193" s="163">
        <v>8</v>
      </c>
      <c r="DU1193" s="163">
        <v>5</v>
      </c>
      <c r="DV1193" s="163">
        <v>5</v>
      </c>
      <c r="DW1193" s="163">
        <v>2</v>
      </c>
      <c r="DX1193" s="163">
        <v>4</v>
      </c>
      <c r="DY1193" s="163">
        <v>1</v>
      </c>
      <c r="DZ1193" s="163">
        <v>0</v>
      </c>
      <c r="EA1193" s="163">
        <v>0</v>
      </c>
      <c r="EB1193" s="163">
        <v>0</v>
      </c>
      <c r="EC1193" s="163">
        <v>8</v>
      </c>
      <c r="ED1193" s="165">
        <v>6.7500022128231603</v>
      </c>
      <c r="EE1193" s="165">
        <v>3.3750011064115801</v>
      </c>
      <c r="EF1193" s="165">
        <v>1.6875005532057901</v>
      </c>
      <c r="EG1193" s="165">
        <v>6.7500022128231603</v>
      </c>
      <c r="EH1193" s="166">
        <v>1.1250003688038599</v>
      </c>
      <c r="EI1193" s="165">
        <v>87.352931835157506</v>
      </c>
      <c r="EJ1193" s="164">
        <v>0.21052631578947301</v>
      </c>
      <c r="EK1193" s="164">
        <v>0.214285714285714</v>
      </c>
      <c r="EL1193" s="283">
        <v>0.36666666599999997</v>
      </c>
      <c r="EM1193" s="283">
        <v>0.4</v>
      </c>
      <c r="EN1193" s="283">
        <v>0.233333333</v>
      </c>
      <c r="EO1193" s="283">
        <v>6.6666669999999997E-2</v>
      </c>
      <c r="EP1193" s="283">
        <v>0.53333333000000005</v>
      </c>
      <c r="EQ1193" s="283">
        <v>0.11724138000000001</v>
      </c>
      <c r="ER1193" s="165">
        <v>-0.60417548042824998</v>
      </c>
      <c r="ES1193" s="166">
        <v>4.2187513830144701</v>
      </c>
      <c r="ET1193" s="166">
        <v>5.66</v>
      </c>
      <c r="EU1193" s="166">
        <v>5.2291893091054904</v>
      </c>
      <c r="EV1193" s="166">
        <v>3.78400785112414</v>
      </c>
      <c r="EW1193" s="166">
        <v>4.2618621424885497</v>
      </c>
      <c r="EX1193" s="289">
        <v>-9.9957615137100206E-2</v>
      </c>
    </row>
    <row r="1194" spans="1:154" ht="13" customHeight="1">
      <c r="A1194" s="160" t="s">
        <v>19</v>
      </c>
      <c r="B1194" s="287"/>
      <c r="C1194" s="287">
        <v>22872</v>
      </c>
      <c r="D1194" s="287">
        <v>672782</v>
      </c>
      <c r="E1194" s="287" t="s">
        <v>16</v>
      </c>
      <c r="G1194" s="175"/>
      <c r="H1194" s="162" t="s">
        <v>3656</v>
      </c>
      <c r="I1194" s="162" t="s">
        <v>3657</v>
      </c>
      <c r="J1194" s="160">
        <v>24</v>
      </c>
      <c r="K1194" s="161">
        <v>1</v>
      </c>
      <c r="Z1194" s="163"/>
      <c r="AS1194" s="283"/>
      <c r="AT1194" s="283"/>
      <c r="AU1194" s="283"/>
      <c r="AV1194" s="283"/>
      <c r="AW1194" s="283"/>
      <c r="AX1194" s="283"/>
      <c r="AY1194" s="363"/>
      <c r="AZ1194" s="283"/>
      <c r="BA1194" s="283"/>
      <c r="BB1194" s="283"/>
      <c r="BC1194" s="283"/>
      <c r="BD1194" s="164"/>
      <c r="BE1194" s="164"/>
      <c r="BF1194" s="164"/>
      <c r="BG1194" s="164"/>
      <c r="BH1194" s="164"/>
      <c r="BI1194" s="164"/>
      <c r="BJ1194" s="165"/>
      <c r="BK1194" s="164"/>
      <c r="BL1194" s="165"/>
      <c r="BM1194" s="165"/>
      <c r="BN1194" s="165"/>
      <c r="BO1194" s="165"/>
      <c r="BP1194" s="165"/>
      <c r="BQ1194" s="165"/>
      <c r="BR1194" s="165"/>
      <c r="BS1194" s="289"/>
      <c r="BT1194" s="297">
        <v>5</v>
      </c>
      <c r="BU1194" s="284">
        <v>11.1</v>
      </c>
      <c r="BV1194" s="298">
        <v>0</v>
      </c>
      <c r="BW1194" s="297"/>
      <c r="BX1194" s="297"/>
      <c r="BY1194" s="297"/>
      <c r="BZ1194" s="297"/>
      <c r="CA1194" s="284"/>
      <c r="CB1194" s="298"/>
      <c r="CC1194" s="297"/>
      <c r="CD1194" s="284"/>
      <c r="CE1194" s="352"/>
      <c r="CF1194" s="298"/>
      <c r="CG1194" s="297"/>
      <c r="CH1194" s="284"/>
      <c r="CI1194" s="352"/>
      <c r="CJ1194" s="298"/>
      <c r="CK1194" s="297"/>
      <c r="CL1194" s="284"/>
      <c r="CM1194" s="352"/>
      <c r="CN1194" s="298"/>
      <c r="CO1194" s="297"/>
      <c r="CP1194" s="284"/>
      <c r="CQ1194" s="352"/>
      <c r="CR1194" s="298"/>
      <c r="CS1194" s="297"/>
      <c r="CT1194" s="284"/>
      <c r="CU1194" s="352"/>
      <c r="CV1194" s="352"/>
      <c r="CW1194" s="298"/>
      <c r="CX1194" s="297"/>
      <c r="CY1194" s="284"/>
      <c r="CZ1194" s="352"/>
      <c r="DA1194" s="352"/>
      <c r="DB1194" s="298"/>
      <c r="DC1194" s="297"/>
      <c r="DD1194" s="284"/>
      <c r="DE1194" s="352"/>
      <c r="DF1194" s="352"/>
      <c r="DG1194" s="298"/>
      <c r="DH1194" s="297">
        <v>0</v>
      </c>
      <c r="DI1194" s="289">
        <v>0</v>
      </c>
      <c r="DJ1194" s="163">
        <v>5</v>
      </c>
      <c r="DK1194" s="163">
        <v>0</v>
      </c>
      <c r="DL1194" s="163">
        <v>0</v>
      </c>
      <c r="DM1194" s="163">
        <v>0</v>
      </c>
      <c r="DN1194" s="163">
        <v>0</v>
      </c>
      <c r="DO1194" s="163">
        <v>0</v>
      </c>
      <c r="DP1194" s="165">
        <v>11.1</v>
      </c>
      <c r="DQ1194" s="165"/>
      <c r="DR1194" s="165">
        <v>11.1000003814697</v>
      </c>
      <c r="DS1194" s="163">
        <v>54</v>
      </c>
      <c r="DT1194" s="163">
        <v>11</v>
      </c>
      <c r="DU1194" s="163">
        <v>5</v>
      </c>
      <c r="DV1194" s="163">
        <v>5</v>
      </c>
      <c r="DW1194" s="163">
        <v>2</v>
      </c>
      <c r="DX1194" s="163">
        <v>7</v>
      </c>
      <c r="DY1194" s="163">
        <v>0</v>
      </c>
      <c r="DZ1194" s="163">
        <v>1</v>
      </c>
      <c r="EA1194" s="163">
        <v>1</v>
      </c>
      <c r="EB1194" s="163">
        <v>0</v>
      </c>
      <c r="EC1194" s="163">
        <v>10</v>
      </c>
      <c r="ED1194" s="165">
        <v>7.94117736156434</v>
      </c>
      <c r="EE1194" s="165">
        <v>5.5588241530950304</v>
      </c>
      <c r="EF1194" s="165">
        <v>1.58823547231286</v>
      </c>
      <c r="EG1194" s="165">
        <v>8.7352950977207708</v>
      </c>
      <c r="EH1194" s="166">
        <v>1.58823547231286</v>
      </c>
      <c r="EI1194" s="165">
        <v>126.87387066191999</v>
      </c>
      <c r="EJ1194" s="164">
        <v>0.23913043478260801</v>
      </c>
      <c r="EK1194" s="164">
        <v>0.26470588235294101</v>
      </c>
      <c r="EL1194" s="283">
        <v>0.33333333300000001</v>
      </c>
      <c r="EM1194" s="283">
        <v>8.3333332999999996E-2</v>
      </c>
      <c r="EN1194" s="283">
        <v>0.58333333300000001</v>
      </c>
      <c r="EO1194" s="283">
        <v>0.13888888999999999</v>
      </c>
      <c r="EP1194" s="283">
        <v>0.5</v>
      </c>
      <c r="EQ1194" s="283">
        <v>0.13551402000000001</v>
      </c>
      <c r="ER1194" s="165">
        <v>-0.66636488096507396</v>
      </c>
      <c r="ES1194" s="166">
        <v>3.97058868078217</v>
      </c>
      <c r="ET1194" s="166">
        <v>4.93</v>
      </c>
      <c r="EU1194" s="166">
        <v>5.8137477534865303</v>
      </c>
      <c r="EV1194" s="166">
        <v>6.3214720903181698</v>
      </c>
      <c r="EW1194" s="166">
        <v>5.1860589347853798</v>
      </c>
      <c r="EX1194" s="289">
        <v>-0.101851463317871</v>
      </c>
    </row>
    <row r="1195" spans="1:154" ht="13" customHeight="1">
      <c r="A1195" s="160" t="s">
        <v>19</v>
      </c>
      <c r="C1195" s="160">
        <v>26058</v>
      </c>
      <c r="D1195" s="160">
        <v>687922</v>
      </c>
      <c r="E1195" s="160" t="s">
        <v>3331</v>
      </c>
      <c r="G1195" s="175"/>
      <c r="H1195" s="162" t="s">
        <v>24</v>
      </c>
      <c r="I1195" s="162" t="s">
        <v>2994</v>
      </c>
      <c r="J1195" s="160">
        <v>27</v>
      </c>
      <c r="K1195" s="161">
        <v>1</v>
      </c>
      <c r="Z1195" s="163"/>
      <c r="AS1195" s="283"/>
      <c r="AT1195" s="283"/>
      <c r="AU1195" s="283"/>
      <c r="AV1195" s="283"/>
      <c r="AW1195" s="283"/>
      <c r="AX1195" s="283"/>
      <c r="AY1195" s="363"/>
      <c r="AZ1195" s="283"/>
      <c r="BA1195" s="283"/>
      <c r="BB1195" s="283"/>
      <c r="BC1195" s="283"/>
      <c r="BD1195" s="164"/>
      <c r="BE1195" s="164"/>
      <c r="BF1195" s="164"/>
      <c r="BG1195" s="164"/>
      <c r="BH1195" s="164"/>
      <c r="BI1195" s="164"/>
      <c r="BJ1195" s="165"/>
      <c r="BK1195" s="164"/>
      <c r="BL1195" s="165"/>
      <c r="BM1195" s="165"/>
      <c r="BN1195" s="165"/>
      <c r="BO1195" s="165"/>
      <c r="BP1195" s="165"/>
      <c r="BQ1195" s="165"/>
      <c r="BR1195" s="165"/>
      <c r="BS1195" s="289"/>
      <c r="BT1195" s="297">
        <v>8</v>
      </c>
      <c r="BU1195" s="284">
        <v>11.2</v>
      </c>
      <c r="BV1195" s="298">
        <v>0</v>
      </c>
      <c r="BW1195" s="297"/>
      <c r="BX1195" s="297"/>
      <c r="BY1195" s="297"/>
      <c r="BZ1195" s="297"/>
      <c r="CA1195" s="284"/>
      <c r="CB1195" s="298"/>
      <c r="CC1195" s="297"/>
      <c r="CD1195" s="284"/>
      <c r="CE1195" s="352"/>
      <c r="CF1195" s="298"/>
      <c r="CG1195" s="297"/>
      <c r="CH1195" s="284"/>
      <c r="CI1195" s="352"/>
      <c r="CJ1195" s="298"/>
      <c r="CK1195" s="297"/>
      <c r="CL1195" s="284"/>
      <c r="CM1195" s="352"/>
      <c r="CN1195" s="298"/>
      <c r="CO1195" s="297"/>
      <c r="CP1195" s="284"/>
      <c r="CQ1195" s="352"/>
      <c r="CR1195" s="298"/>
      <c r="CS1195" s="297"/>
      <c r="CT1195" s="284"/>
      <c r="CU1195" s="352"/>
      <c r="CV1195" s="352"/>
      <c r="CW1195" s="298"/>
      <c r="CX1195" s="297"/>
      <c r="CY1195" s="284"/>
      <c r="CZ1195" s="352"/>
      <c r="DA1195" s="352"/>
      <c r="DB1195" s="298"/>
      <c r="DC1195" s="297"/>
      <c r="DD1195" s="284"/>
      <c r="DE1195" s="352"/>
      <c r="DF1195" s="352"/>
      <c r="DG1195" s="298"/>
      <c r="DH1195" s="297">
        <v>0</v>
      </c>
      <c r="DI1195" s="289">
        <v>0</v>
      </c>
      <c r="DJ1195" s="163">
        <v>8</v>
      </c>
      <c r="DK1195" s="163">
        <v>0</v>
      </c>
      <c r="DL1195" s="163">
        <v>0</v>
      </c>
      <c r="DM1195" s="163">
        <v>1</v>
      </c>
      <c r="DN1195" s="163">
        <v>0</v>
      </c>
      <c r="DO1195" s="163">
        <v>0</v>
      </c>
      <c r="DP1195" s="165">
        <v>11.2</v>
      </c>
      <c r="DQ1195" s="165"/>
      <c r="DR1195" s="165">
        <v>10.4999997615814</v>
      </c>
      <c r="DS1195" s="163">
        <v>61</v>
      </c>
      <c r="DT1195" s="163">
        <v>17</v>
      </c>
      <c r="DU1195" s="163">
        <v>15</v>
      </c>
      <c r="DV1195" s="163">
        <v>14</v>
      </c>
      <c r="DW1195" s="163">
        <v>1</v>
      </c>
      <c r="DX1195" s="163">
        <v>9</v>
      </c>
      <c r="DY1195" s="163">
        <v>0</v>
      </c>
      <c r="DZ1195" s="163">
        <v>1</v>
      </c>
      <c r="EA1195" s="163">
        <v>0</v>
      </c>
      <c r="EB1195" s="163">
        <v>0</v>
      </c>
      <c r="EC1195" s="163">
        <v>10</v>
      </c>
      <c r="ED1195" s="165">
        <v>7.7142867652738696</v>
      </c>
      <c r="EE1195" s="165">
        <v>6.9428580887464904</v>
      </c>
      <c r="EF1195" s="165">
        <v>0.771428676527388</v>
      </c>
      <c r="EG1195" s="165">
        <v>13.114287500965499</v>
      </c>
      <c r="EH1195" s="166">
        <v>2.2285717321902299</v>
      </c>
      <c r="EI1195" s="165">
        <v>178.02619739940999</v>
      </c>
      <c r="EJ1195" s="164">
        <v>0.33333333333333298</v>
      </c>
      <c r="EK1195" s="164">
        <v>0.4</v>
      </c>
      <c r="EL1195" s="283">
        <v>0.39024390199999998</v>
      </c>
      <c r="EM1195" s="283">
        <v>0.17073170700000001</v>
      </c>
      <c r="EN1195" s="283">
        <v>0.43902438999999999</v>
      </c>
      <c r="EO1195" s="283">
        <v>4.8780490000000003E-2</v>
      </c>
      <c r="EP1195" s="283">
        <v>0.36585366000000002</v>
      </c>
      <c r="EQ1195" s="283">
        <v>6.9105689999999997E-2</v>
      </c>
      <c r="ER1195" s="165">
        <v>7.6514820254715704E-2</v>
      </c>
      <c r="ES1195" s="166">
        <v>10.8000014713834</v>
      </c>
      <c r="ET1195" s="166">
        <v>4.87</v>
      </c>
      <c r="EU1195" s="166">
        <v>5.1381174729795198</v>
      </c>
      <c r="EV1195" s="166">
        <v>6.3567941822468201</v>
      </c>
      <c r="EW1195" s="166">
        <v>5.4961900201351499</v>
      </c>
      <c r="EX1195" s="289">
        <v>-0.10321349184960101</v>
      </c>
    </row>
    <row r="1196" spans="1:154" ht="13" customHeight="1">
      <c r="A1196" s="160" t="s">
        <v>19</v>
      </c>
      <c r="C1196" s="160">
        <v>21324</v>
      </c>
      <c r="D1196" s="160">
        <v>656786</v>
      </c>
      <c r="E1196" s="160" t="s">
        <v>614</v>
      </c>
      <c r="G1196" s="175"/>
      <c r="H1196" s="162" t="s">
        <v>2970</v>
      </c>
      <c r="I1196" s="162" t="s">
        <v>323</v>
      </c>
      <c r="J1196" s="160">
        <v>28</v>
      </c>
      <c r="K1196" s="161">
        <v>1</v>
      </c>
      <c r="Z1196" s="163"/>
      <c r="AS1196" s="283"/>
      <c r="AT1196" s="283"/>
      <c r="AU1196" s="283"/>
      <c r="AV1196" s="283"/>
      <c r="AW1196" s="283"/>
      <c r="AX1196" s="283"/>
      <c r="AY1196" s="363"/>
      <c r="AZ1196" s="283"/>
      <c r="BA1196" s="283"/>
      <c r="BB1196" s="283"/>
      <c r="BC1196" s="283"/>
      <c r="BD1196" s="164"/>
      <c r="BE1196" s="164"/>
      <c r="BF1196" s="164"/>
      <c r="BG1196" s="164"/>
      <c r="BH1196" s="164"/>
      <c r="BI1196" s="164"/>
      <c r="BJ1196" s="165"/>
      <c r="BK1196" s="164"/>
      <c r="BL1196" s="165"/>
      <c r="BM1196" s="165"/>
      <c r="BN1196" s="165"/>
      <c r="BO1196" s="165"/>
      <c r="BP1196" s="165"/>
      <c r="BQ1196" s="165"/>
      <c r="BR1196" s="165"/>
      <c r="BS1196" s="289"/>
      <c r="BT1196" s="297">
        <v>10</v>
      </c>
      <c r="BU1196" s="284">
        <v>11</v>
      </c>
      <c r="BV1196" s="298">
        <v>-2</v>
      </c>
      <c r="BW1196" s="297"/>
      <c r="BX1196" s="297"/>
      <c r="BY1196" s="297"/>
      <c r="BZ1196" s="297"/>
      <c r="CA1196" s="284"/>
      <c r="CB1196" s="298"/>
      <c r="CC1196" s="297"/>
      <c r="CD1196" s="284"/>
      <c r="CE1196" s="352"/>
      <c r="CF1196" s="298"/>
      <c r="CG1196" s="297"/>
      <c r="CH1196" s="284"/>
      <c r="CI1196" s="352"/>
      <c r="CJ1196" s="298"/>
      <c r="CK1196" s="297"/>
      <c r="CL1196" s="284"/>
      <c r="CM1196" s="352"/>
      <c r="CN1196" s="298"/>
      <c r="CO1196" s="297"/>
      <c r="CP1196" s="284"/>
      <c r="CQ1196" s="352"/>
      <c r="CR1196" s="298"/>
      <c r="CS1196" s="297"/>
      <c r="CT1196" s="284"/>
      <c r="CU1196" s="352"/>
      <c r="CV1196" s="352"/>
      <c r="CW1196" s="298"/>
      <c r="CX1196" s="297"/>
      <c r="CY1196" s="284"/>
      <c r="CZ1196" s="352"/>
      <c r="DA1196" s="352"/>
      <c r="DB1196" s="298"/>
      <c r="DC1196" s="297"/>
      <c r="DD1196" s="284"/>
      <c r="DE1196" s="352"/>
      <c r="DF1196" s="352"/>
      <c r="DG1196" s="298"/>
      <c r="DH1196" s="297">
        <v>-2</v>
      </c>
      <c r="DI1196" s="289">
        <v>0</v>
      </c>
      <c r="DJ1196" s="163">
        <v>10</v>
      </c>
      <c r="DK1196" s="163">
        <v>0</v>
      </c>
      <c r="DL1196" s="163">
        <v>0</v>
      </c>
      <c r="DM1196" s="163">
        <v>0</v>
      </c>
      <c r="DN1196" s="163">
        <v>0</v>
      </c>
      <c r="DO1196" s="163">
        <v>0</v>
      </c>
      <c r="DP1196" s="165">
        <v>11</v>
      </c>
      <c r="DQ1196" s="165"/>
      <c r="DR1196" s="165">
        <v>11</v>
      </c>
      <c r="DS1196" s="163">
        <v>50</v>
      </c>
      <c r="DT1196" s="163">
        <v>11</v>
      </c>
      <c r="DU1196" s="163">
        <v>10</v>
      </c>
      <c r="DV1196" s="163">
        <v>8</v>
      </c>
      <c r="DW1196" s="163">
        <v>1</v>
      </c>
      <c r="DX1196" s="163">
        <v>5</v>
      </c>
      <c r="DY1196" s="163">
        <v>0</v>
      </c>
      <c r="DZ1196" s="163">
        <v>1</v>
      </c>
      <c r="EA1196" s="163">
        <v>1</v>
      </c>
      <c r="EB1196" s="163">
        <v>0</v>
      </c>
      <c r="EC1196" s="163">
        <v>3</v>
      </c>
      <c r="ED1196" s="165">
        <v>2.45454588015224</v>
      </c>
      <c r="EE1196" s="165">
        <v>4.0909098002537396</v>
      </c>
      <c r="EF1196" s="165">
        <v>0.81818196005074895</v>
      </c>
      <c r="EG1196" s="165">
        <v>9.0000015605582409</v>
      </c>
      <c r="EH1196" s="166">
        <v>1.4545457067568801</v>
      </c>
      <c r="EI1196" s="165">
        <v>116.194259030232</v>
      </c>
      <c r="EJ1196" s="164">
        <v>0.25</v>
      </c>
      <c r="EK1196" s="164">
        <v>0.25</v>
      </c>
      <c r="EL1196" s="283">
        <v>0.375</v>
      </c>
      <c r="EM1196" s="283">
        <v>0.27500000000000002</v>
      </c>
      <c r="EN1196" s="283">
        <v>0.35</v>
      </c>
      <c r="EO1196" s="283">
        <v>0</v>
      </c>
      <c r="EP1196" s="283">
        <v>0.31707317000000002</v>
      </c>
      <c r="EQ1196" s="283">
        <v>6.7010310000000003E-2</v>
      </c>
      <c r="ER1196" s="165">
        <v>-0.208667597735779</v>
      </c>
      <c r="ES1196" s="166">
        <v>6.5454556804059898</v>
      </c>
      <c r="ET1196" s="166">
        <v>6.12</v>
      </c>
      <c r="EU1196" s="166">
        <v>5.43941629977272</v>
      </c>
      <c r="EV1196" s="166">
        <v>6.1820957318925096</v>
      </c>
      <c r="EW1196" s="166">
        <v>6.19745017487487</v>
      </c>
      <c r="EX1196" s="289">
        <v>-0.108203567564487</v>
      </c>
    </row>
    <row r="1197" spans="1:154" ht="13" customHeight="1">
      <c r="A1197" s="160" t="s">
        <v>19</v>
      </c>
      <c r="C1197" s="160">
        <v>24993</v>
      </c>
      <c r="D1197" s="160">
        <v>681892</v>
      </c>
      <c r="E1197" s="160" t="s">
        <v>567</v>
      </c>
      <c r="G1197" s="175"/>
      <c r="H1197" s="162" t="s">
        <v>3484</v>
      </c>
      <c r="I1197" s="162" t="s">
        <v>2952</v>
      </c>
      <c r="J1197" s="160">
        <v>27</v>
      </c>
      <c r="K1197" s="161">
        <v>1</v>
      </c>
      <c r="Z1197" s="163"/>
      <c r="AS1197" s="283"/>
      <c r="AT1197" s="283"/>
      <c r="AU1197" s="283"/>
      <c r="AV1197" s="283"/>
      <c r="AW1197" s="283"/>
      <c r="AX1197" s="283"/>
      <c r="AY1197" s="363"/>
      <c r="AZ1197" s="283"/>
      <c r="BA1197" s="283"/>
      <c r="BB1197" s="283"/>
      <c r="BC1197" s="283"/>
      <c r="BD1197" s="164"/>
      <c r="BE1197" s="164"/>
      <c r="BF1197" s="164"/>
      <c r="BG1197" s="164"/>
      <c r="BH1197" s="164"/>
      <c r="BI1197" s="164"/>
      <c r="BJ1197" s="165"/>
      <c r="BK1197" s="164"/>
      <c r="BL1197" s="165"/>
      <c r="BM1197" s="165"/>
      <c r="BN1197" s="165"/>
      <c r="BO1197" s="165"/>
      <c r="BP1197" s="165"/>
      <c r="BQ1197" s="165"/>
      <c r="BR1197" s="165"/>
      <c r="BS1197" s="289"/>
      <c r="BT1197" s="297">
        <v>27</v>
      </c>
      <c r="BU1197" s="284">
        <v>34.200000000000003</v>
      </c>
      <c r="BV1197" s="298">
        <v>0</v>
      </c>
      <c r="BW1197" s="297"/>
      <c r="BX1197" s="297"/>
      <c r="BY1197" s="297"/>
      <c r="BZ1197" s="297"/>
      <c r="CA1197" s="284"/>
      <c r="CB1197" s="298"/>
      <c r="CC1197" s="297"/>
      <c r="CD1197" s="284"/>
      <c r="CE1197" s="352"/>
      <c r="CF1197" s="298"/>
      <c r="CG1197" s="297"/>
      <c r="CH1197" s="284"/>
      <c r="CI1197" s="352"/>
      <c r="CJ1197" s="298"/>
      <c r="CK1197" s="297"/>
      <c r="CL1197" s="284"/>
      <c r="CM1197" s="352"/>
      <c r="CN1197" s="298"/>
      <c r="CO1197" s="297"/>
      <c r="CP1197" s="284"/>
      <c r="CQ1197" s="352"/>
      <c r="CR1197" s="298"/>
      <c r="CS1197" s="297"/>
      <c r="CT1197" s="284"/>
      <c r="CU1197" s="352"/>
      <c r="CV1197" s="352"/>
      <c r="CW1197" s="298"/>
      <c r="CX1197" s="297"/>
      <c r="CY1197" s="284"/>
      <c r="CZ1197" s="352"/>
      <c r="DA1197" s="352"/>
      <c r="DB1197" s="298"/>
      <c r="DC1197" s="297"/>
      <c r="DD1197" s="284"/>
      <c r="DE1197" s="352"/>
      <c r="DF1197" s="352"/>
      <c r="DG1197" s="298"/>
      <c r="DH1197" s="297">
        <v>0</v>
      </c>
      <c r="DI1197" s="289">
        <v>0</v>
      </c>
      <c r="DJ1197" s="163">
        <v>27</v>
      </c>
      <c r="DK1197" s="163">
        <v>0</v>
      </c>
      <c r="DL1197" s="163">
        <v>0</v>
      </c>
      <c r="DM1197" s="163">
        <v>1</v>
      </c>
      <c r="DN1197" s="163">
        <v>0</v>
      </c>
      <c r="DO1197" s="163">
        <v>1</v>
      </c>
      <c r="DP1197" s="165">
        <v>34.200000000000003</v>
      </c>
      <c r="DQ1197" s="165"/>
      <c r="DR1197" s="165">
        <v>34.200000762939403</v>
      </c>
      <c r="DS1197" s="163">
        <v>161</v>
      </c>
      <c r="DT1197" s="163">
        <v>41</v>
      </c>
      <c r="DU1197" s="163">
        <v>26</v>
      </c>
      <c r="DV1197" s="163">
        <v>25</v>
      </c>
      <c r="DW1197" s="163">
        <v>4</v>
      </c>
      <c r="DX1197" s="163">
        <v>15</v>
      </c>
      <c r="DY1197" s="163">
        <v>0</v>
      </c>
      <c r="DZ1197" s="163">
        <v>5</v>
      </c>
      <c r="EA1197" s="163">
        <v>4</v>
      </c>
      <c r="EB1197" s="163">
        <v>1</v>
      </c>
      <c r="EC1197" s="163">
        <v>32</v>
      </c>
      <c r="ED1197" s="165">
        <v>8.3076938313142694</v>
      </c>
      <c r="EE1197" s="165">
        <v>3.8942314834285598</v>
      </c>
      <c r="EF1197" s="165">
        <v>1.0384617289142799</v>
      </c>
      <c r="EG1197" s="165">
        <v>10.644232721371401</v>
      </c>
      <c r="EH1197" s="166">
        <v>1.6153849116444401</v>
      </c>
      <c r="EI1197" s="165">
        <v>129.04266396388701</v>
      </c>
      <c r="EJ1197" s="164">
        <v>0.290780141843971</v>
      </c>
      <c r="EK1197" s="164">
        <v>0.35238095238095202</v>
      </c>
      <c r="EL1197" s="283">
        <v>0.54629629599999996</v>
      </c>
      <c r="EM1197" s="283">
        <v>0.222222222</v>
      </c>
      <c r="EN1197" s="283">
        <v>0.23148148099999999</v>
      </c>
      <c r="EO1197" s="283">
        <v>7.3394500000000001E-2</v>
      </c>
      <c r="EP1197" s="283">
        <v>0.34862385000000001</v>
      </c>
      <c r="EQ1197" s="283">
        <v>0.10107198000000001</v>
      </c>
      <c r="ER1197" s="165">
        <v>0.27997409971147702</v>
      </c>
      <c r="ES1197" s="166">
        <v>6.4903858057142703</v>
      </c>
      <c r="ET1197" s="166">
        <v>5.2</v>
      </c>
      <c r="EU1197" s="166">
        <v>4.5513042715174601</v>
      </c>
      <c r="EV1197" s="166">
        <v>4.1417646533160903</v>
      </c>
      <c r="EW1197" s="166">
        <v>3.86338836650547</v>
      </c>
      <c r="EX1197" s="289">
        <v>-0.10875719785690301</v>
      </c>
    </row>
    <row r="1198" spans="1:154" ht="13" customHeight="1">
      <c r="A1198" s="160" t="s">
        <v>19</v>
      </c>
      <c r="B1198" s="160">
        <v>7578</v>
      </c>
      <c r="C1198" s="160">
        <v>4806</v>
      </c>
      <c r="D1198" s="160">
        <v>448179</v>
      </c>
      <c r="E1198" s="160" t="s">
        <v>609</v>
      </c>
      <c r="G1198" s="175"/>
      <c r="H1198" s="168" t="s">
        <v>100</v>
      </c>
      <c r="I1198" s="169" t="s">
        <v>101</v>
      </c>
      <c r="J1198" s="170">
        <v>44</v>
      </c>
      <c r="K1198" s="161">
        <v>1</v>
      </c>
      <c r="M1198" s="184" t="s">
        <v>46</v>
      </c>
      <c r="Z1198" s="163"/>
      <c r="AS1198" s="283"/>
      <c r="AT1198" s="283"/>
      <c r="AU1198" s="283"/>
      <c r="AV1198" s="283"/>
      <c r="AW1198" s="283"/>
      <c r="AX1198" s="283"/>
      <c r="AY1198" s="363"/>
      <c r="AZ1198" s="283"/>
      <c r="BA1198" s="283"/>
      <c r="BB1198" s="283"/>
      <c r="BC1198" s="283"/>
      <c r="BD1198" s="164"/>
      <c r="BE1198" s="164"/>
      <c r="BF1198" s="164"/>
      <c r="BG1198" s="164"/>
      <c r="BH1198" s="164"/>
      <c r="BI1198" s="164"/>
      <c r="BJ1198" s="165"/>
      <c r="BK1198" s="164"/>
      <c r="BL1198" s="165"/>
      <c r="BM1198" s="165"/>
      <c r="BN1198" s="165"/>
      <c r="BO1198" s="165"/>
      <c r="BP1198" s="165"/>
      <c r="BQ1198" s="165"/>
      <c r="BR1198" s="165"/>
      <c r="BS1198" s="289"/>
      <c r="BT1198" s="297">
        <v>4</v>
      </c>
      <c r="BU1198" s="284">
        <v>3.2</v>
      </c>
      <c r="BV1198" s="298">
        <v>0</v>
      </c>
      <c r="BW1198" s="297"/>
      <c r="BX1198" s="297"/>
      <c r="BY1198" s="297"/>
      <c r="BZ1198" s="297"/>
      <c r="CA1198" s="284"/>
      <c r="CB1198" s="298"/>
      <c r="CC1198" s="297"/>
      <c r="CD1198" s="284"/>
      <c r="CE1198" s="352"/>
      <c r="CF1198" s="298"/>
      <c r="CG1198" s="297"/>
      <c r="CH1198" s="284"/>
      <c r="CI1198" s="352"/>
      <c r="CJ1198" s="298"/>
      <c r="CK1198" s="297"/>
      <c r="CL1198" s="284"/>
      <c r="CM1198" s="352"/>
      <c r="CN1198" s="298"/>
      <c r="CO1198" s="297"/>
      <c r="CP1198" s="284"/>
      <c r="CQ1198" s="352"/>
      <c r="CR1198" s="298"/>
      <c r="CS1198" s="297"/>
      <c r="CT1198" s="284"/>
      <c r="CU1198" s="352"/>
      <c r="CV1198" s="352"/>
      <c r="CW1198" s="298"/>
      <c r="CX1198" s="297"/>
      <c r="CY1198" s="284"/>
      <c r="CZ1198" s="352"/>
      <c r="DA1198" s="352"/>
      <c r="DB1198" s="298"/>
      <c r="DC1198" s="297"/>
      <c r="DD1198" s="284"/>
      <c r="DE1198" s="352"/>
      <c r="DF1198" s="352"/>
      <c r="DG1198" s="298"/>
      <c r="DH1198" s="297">
        <v>0</v>
      </c>
      <c r="DI1198" s="289">
        <v>0</v>
      </c>
      <c r="DJ1198" s="163">
        <v>4</v>
      </c>
      <c r="DK1198" s="163">
        <v>0</v>
      </c>
      <c r="DL1198" s="163">
        <v>0</v>
      </c>
      <c r="DM1198" s="163">
        <v>0</v>
      </c>
      <c r="DN1198" s="163">
        <v>1</v>
      </c>
      <c r="DO1198" s="163">
        <v>0</v>
      </c>
      <c r="DP1198" s="165">
        <v>3.2</v>
      </c>
      <c r="DQ1198" s="165"/>
      <c r="DR1198" s="165">
        <v>3.20000004768371</v>
      </c>
      <c r="DS1198" s="163">
        <v>15</v>
      </c>
      <c r="DT1198" s="163">
        <v>1</v>
      </c>
      <c r="DU1198" s="163">
        <v>2</v>
      </c>
      <c r="DV1198" s="163">
        <v>2</v>
      </c>
      <c r="DW1198" s="163">
        <v>1</v>
      </c>
      <c r="DX1198" s="163">
        <v>3</v>
      </c>
      <c r="DY1198" s="163">
        <v>0</v>
      </c>
      <c r="DZ1198" s="163">
        <v>1</v>
      </c>
      <c r="EA1198" s="163">
        <v>0</v>
      </c>
      <c r="EB1198" s="163">
        <v>0</v>
      </c>
      <c r="EC1198" s="163">
        <v>5</v>
      </c>
      <c r="ED1198" s="165">
        <v>12.272732592813499</v>
      </c>
      <c r="EE1198" s="165">
        <v>7.36363955568814</v>
      </c>
      <c r="EF1198" s="165">
        <v>2.4545465185627098</v>
      </c>
      <c r="EG1198" s="165">
        <v>2.4545465185627098</v>
      </c>
      <c r="EH1198" s="166">
        <v>1.0909095638056501</v>
      </c>
      <c r="EI1198" s="165">
        <v>87.145716938668997</v>
      </c>
      <c r="EJ1198" s="164">
        <v>9.0909090909090898E-2</v>
      </c>
      <c r="EK1198" s="164">
        <v>0</v>
      </c>
      <c r="EL1198" s="283">
        <v>0.5</v>
      </c>
      <c r="EM1198" s="283">
        <v>0.16666666599999999</v>
      </c>
      <c r="EN1198" s="283">
        <v>0.33333333300000001</v>
      </c>
      <c r="EO1198" s="283">
        <v>0.33333332999999998</v>
      </c>
      <c r="EP1198" s="283">
        <v>0.66666667000000002</v>
      </c>
      <c r="EQ1198" s="283">
        <v>8.4507040000000005E-2</v>
      </c>
      <c r="ER1198" s="165">
        <v>-0.199218485941074</v>
      </c>
      <c r="ES1198" s="166">
        <v>4.9090930371254302</v>
      </c>
      <c r="ET1198" s="166">
        <v>8.26</v>
      </c>
      <c r="EU1198" s="166">
        <v>7.2575994972362796</v>
      </c>
      <c r="EV1198" s="166">
        <v>4.5369284089000699</v>
      </c>
      <c r="EW1198" s="166">
        <v>4.3500216894983597</v>
      </c>
      <c r="EX1198" s="289">
        <v>-0.108924478292465</v>
      </c>
    </row>
    <row r="1199" spans="1:154" ht="13" customHeight="1">
      <c r="A1199" s="160" t="s">
        <v>19</v>
      </c>
      <c r="C1199" s="160">
        <v>16074</v>
      </c>
      <c r="D1199" s="160">
        <v>595897</v>
      </c>
      <c r="E1199" s="160" t="s">
        <v>16</v>
      </c>
      <c r="G1199" s="175"/>
      <c r="H1199" s="162" t="s">
        <v>1647</v>
      </c>
      <c r="I1199" s="162" t="s">
        <v>220</v>
      </c>
      <c r="J1199" s="161">
        <v>31</v>
      </c>
      <c r="K1199" s="161">
        <v>1</v>
      </c>
      <c r="Z1199" s="163"/>
      <c r="AS1199" s="283"/>
      <c r="AT1199" s="283"/>
      <c r="AU1199" s="283"/>
      <c r="AV1199" s="283"/>
      <c r="AW1199" s="283"/>
      <c r="AX1199" s="283"/>
      <c r="AY1199" s="363"/>
      <c r="AZ1199" s="283"/>
      <c r="BA1199" s="283"/>
      <c r="BB1199" s="283"/>
      <c r="BC1199" s="283"/>
      <c r="BD1199" s="164"/>
      <c r="BE1199" s="164"/>
      <c r="BF1199" s="164"/>
      <c r="BG1199" s="164"/>
      <c r="BH1199" s="164"/>
      <c r="BI1199" s="164"/>
      <c r="BJ1199" s="165"/>
      <c r="BK1199" s="164"/>
      <c r="BL1199" s="165"/>
      <c r="BM1199" s="165"/>
      <c r="BN1199" s="165"/>
      <c r="BO1199" s="165"/>
      <c r="BP1199" s="165"/>
      <c r="BQ1199" s="165"/>
      <c r="BR1199" s="165"/>
      <c r="BS1199" s="289"/>
      <c r="BT1199" s="297">
        <v>12</v>
      </c>
      <c r="BU1199" s="284">
        <v>9.1999999999999993</v>
      </c>
      <c r="BV1199" s="298">
        <v>0</v>
      </c>
      <c r="BW1199" s="297"/>
      <c r="BX1199" s="297"/>
      <c r="BY1199" s="297"/>
      <c r="BZ1199" s="297"/>
      <c r="CA1199" s="284"/>
      <c r="CB1199" s="298"/>
      <c r="CC1199" s="297"/>
      <c r="CD1199" s="284"/>
      <c r="CE1199" s="352"/>
      <c r="CF1199" s="298"/>
      <c r="CG1199" s="297"/>
      <c r="CH1199" s="284"/>
      <c r="CI1199" s="352"/>
      <c r="CJ1199" s="298"/>
      <c r="CK1199" s="297"/>
      <c r="CL1199" s="284"/>
      <c r="CM1199" s="352"/>
      <c r="CN1199" s="298"/>
      <c r="CO1199" s="297"/>
      <c r="CP1199" s="284"/>
      <c r="CQ1199" s="352"/>
      <c r="CR1199" s="298"/>
      <c r="CS1199" s="297"/>
      <c r="CT1199" s="284"/>
      <c r="CU1199" s="352"/>
      <c r="CV1199" s="352"/>
      <c r="CW1199" s="298"/>
      <c r="CX1199" s="297"/>
      <c r="CY1199" s="284"/>
      <c r="CZ1199" s="352"/>
      <c r="DA1199" s="352"/>
      <c r="DB1199" s="298"/>
      <c r="DC1199" s="297"/>
      <c r="DD1199" s="284"/>
      <c r="DE1199" s="352"/>
      <c r="DF1199" s="352"/>
      <c r="DG1199" s="298"/>
      <c r="DH1199" s="297">
        <v>0</v>
      </c>
      <c r="DI1199" s="289">
        <v>0</v>
      </c>
      <c r="DJ1199" s="163">
        <v>12</v>
      </c>
      <c r="DK1199" s="163">
        <v>0</v>
      </c>
      <c r="DL1199" s="163">
        <v>0</v>
      </c>
      <c r="DM1199" s="163">
        <v>1</v>
      </c>
      <c r="DN1199" s="163">
        <v>0</v>
      </c>
      <c r="DO1199" s="163">
        <v>0</v>
      </c>
      <c r="DP1199" s="165">
        <v>9.1999999999999993</v>
      </c>
      <c r="DQ1199" s="165"/>
      <c r="DR1199" s="165">
        <v>9.1999998092651296</v>
      </c>
      <c r="DS1199" s="163">
        <v>45</v>
      </c>
      <c r="DT1199" s="163">
        <v>5</v>
      </c>
      <c r="DU1199" s="163">
        <v>2</v>
      </c>
      <c r="DV1199" s="163">
        <v>2</v>
      </c>
      <c r="DW1199" s="163">
        <v>1</v>
      </c>
      <c r="DX1199" s="163">
        <v>9</v>
      </c>
      <c r="DY1199" s="163">
        <v>0</v>
      </c>
      <c r="DZ1199" s="163">
        <v>2</v>
      </c>
      <c r="EA1199" s="163">
        <v>3</v>
      </c>
      <c r="EB1199" s="163">
        <v>0</v>
      </c>
      <c r="EC1199" s="163">
        <v>12</v>
      </c>
      <c r="ED1199" s="165">
        <v>11.1724189368236</v>
      </c>
      <c r="EE1199" s="165">
        <v>8.3793142026177296</v>
      </c>
      <c r="EF1199" s="165">
        <v>0.93103491140197003</v>
      </c>
      <c r="EG1199" s="165">
        <v>4.6551745570098504</v>
      </c>
      <c r="EH1199" s="166">
        <v>1.4482765288475099</v>
      </c>
      <c r="EI1199" s="165">
        <v>115.693454910757</v>
      </c>
      <c r="EJ1199" s="164">
        <v>0.14705882352941099</v>
      </c>
      <c r="EK1199" s="164">
        <v>0.19047619047618999</v>
      </c>
      <c r="EL1199" s="283">
        <v>0.27272727200000002</v>
      </c>
      <c r="EM1199" s="283">
        <v>0.181818181</v>
      </c>
      <c r="EN1199" s="283">
        <v>0.54545454500000001</v>
      </c>
      <c r="EO1199" s="283">
        <v>4.5454550000000003E-2</v>
      </c>
      <c r="EP1199" s="283">
        <v>0.31818182</v>
      </c>
      <c r="EQ1199" s="283">
        <v>0.1</v>
      </c>
      <c r="ER1199" s="165">
        <v>-3.08104607649477E-2</v>
      </c>
      <c r="ES1199" s="166">
        <v>1.8620698228039401</v>
      </c>
      <c r="ET1199" s="166">
        <v>3.54</v>
      </c>
      <c r="EU1199" s="166">
        <v>5.4425517497254603</v>
      </c>
      <c r="EV1199" s="166">
        <v>5.9748204778423197</v>
      </c>
      <c r="EW1199" s="166">
        <v>5.1617772491892699</v>
      </c>
      <c r="EX1199" s="289">
        <v>-0.10976792871952</v>
      </c>
    </row>
    <row r="1200" spans="1:154" ht="13" customHeight="1">
      <c r="A1200" s="160" t="s">
        <v>19</v>
      </c>
      <c r="C1200" s="160">
        <v>11487</v>
      </c>
      <c r="D1200" s="160">
        <v>570257</v>
      </c>
      <c r="E1200" s="160" t="s">
        <v>609</v>
      </c>
      <c r="G1200" s="175"/>
      <c r="H1200" s="162" t="s">
        <v>165</v>
      </c>
      <c r="I1200" s="162" t="s">
        <v>1875</v>
      </c>
      <c r="J1200" s="161">
        <v>32</v>
      </c>
      <c r="K1200" s="161">
        <v>1</v>
      </c>
      <c r="M1200" s="184" t="s">
        <v>46</v>
      </c>
      <c r="Z1200" s="163"/>
      <c r="AS1200" s="283"/>
      <c r="AT1200" s="283"/>
      <c r="AU1200" s="283"/>
      <c r="AV1200" s="283"/>
      <c r="AW1200" s="283"/>
      <c r="AX1200" s="283"/>
      <c r="AY1200" s="363"/>
      <c r="AZ1200" s="283"/>
      <c r="BA1200" s="283"/>
      <c r="BB1200" s="283"/>
      <c r="BC1200" s="283"/>
      <c r="BD1200" s="164"/>
      <c r="BE1200" s="164"/>
      <c r="BF1200" s="164"/>
      <c r="BG1200" s="164"/>
      <c r="BH1200" s="164"/>
      <c r="BI1200" s="164"/>
      <c r="BJ1200" s="165"/>
      <c r="BK1200" s="164"/>
      <c r="BL1200" s="165"/>
      <c r="BM1200" s="165"/>
      <c r="BN1200" s="165"/>
      <c r="BO1200" s="165"/>
      <c r="BP1200" s="165"/>
      <c r="BQ1200" s="165"/>
      <c r="BR1200" s="165"/>
      <c r="BS1200" s="289"/>
      <c r="BT1200" s="297">
        <v>14</v>
      </c>
      <c r="BU1200" s="284">
        <v>13.2</v>
      </c>
      <c r="BV1200" s="298">
        <v>0</v>
      </c>
      <c r="BW1200" s="297"/>
      <c r="BX1200" s="297"/>
      <c r="BY1200" s="297"/>
      <c r="BZ1200" s="297"/>
      <c r="CA1200" s="284"/>
      <c r="CB1200" s="298"/>
      <c r="CC1200" s="297"/>
      <c r="CD1200" s="284"/>
      <c r="CE1200" s="352"/>
      <c r="CF1200" s="298"/>
      <c r="CG1200" s="297"/>
      <c r="CH1200" s="284"/>
      <c r="CI1200" s="352"/>
      <c r="CJ1200" s="298"/>
      <c r="CK1200" s="297"/>
      <c r="CL1200" s="284"/>
      <c r="CM1200" s="352"/>
      <c r="CN1200" s="298"/>
      <c r="CO1200" s="297"/>
      <c r="CP1200" s="284"/>
      <c r="CQ1200" s="352"/>
      <c r="CR1200" s="298"/>
      <c r="CS1200" s="297"/>
      <c r="CT1200" s="284"/>
      <c r="CU1200" s="352"/>
      <c r="CV1200" s="352"/>
      <c r="CW1200" s="298"/>
      <c r="CX1200" s="297"/>
      <c r="CY1200" s="284"/>
      <c r="CZ1200" s="352"/>
      <c r="DA1200" s="352"/>
      <c r="DB1200" s="298"/>
      <c r="DC1200" s="297"/>
      <c r="DD1200" s="284"/>
      <c r="DE1200" s="352"/>
      <c r="DF1200" s="352"/>
      <c r="DG1200" s="298"/>
      <c r="DH1200" s="297">
        <v>0</v>
      </c>
      <c r="DI1200" s="289">
        <v>0</v>
      </c>
      <c r="DJ1200" s="163">
        <v>14</v>
      </c>
      <c r="DK1200" s="163">
        <v>0</v>
      </c>
      <c r="DL1200" s="163">
        <v>0</v>
      </c>
      <c r="DM1200" s="163">
        <v>0</v>
      </c>
      <c r="DN1200" s="163">
        <v>1</v>
      </c>
      <c r="DO1200" s="163">
        <v>0</v>
      </c>
      <c r="DP1200" s="165">
        <v>13.2</v>
      </c>
      <c r="DQ1200" s="165"/>
      <c r="DR1200" s="165">
        <v>13.199999809265099</v>
      </c>
      <c r="DS1200" s="163">
        <v>64</v>
      </c>
      <c r="DT1200" s="163">
        <v>19</v>
      </c>
      <c r="DU1200" s="163">
        <v>13</v>
      </c>
      <c r="DV1200" s="163">
        <v>9</v>
      </c>
      <c r="DW1200" s="163">
        <v>3</v>
      </c>
      <c r="DX1200" s="163">
        <v>2</v>
      </c>
      <c r="DY1200" s="163">
        <v>0</v>
      </c>
      <c r="DZ1200" s="163">
        <v>1</v>
      </c>
      <c r="EA1200" s="163">
        <v>1</v>
      </c>
      <c r="EB1200" s="163">
        <v>0</v>
      </c>
      <c r="EC1200" s="163">
        <v>12</v>
      </c>
      <c r="ED1200" s="165">
        <v>7.9024410463391597</v>
      </c>
      <c r="EE1200" s="165">
        <v>1.3170735077231901</v>
      </c>
      <c r="EF1200" s="165">
        <v>1.9756102615847899</v>
      </c>
      <c r="EG1200" s="165">
        <v>12.512198323370299</v>
      </c>
      <c r="EH1200" s="166">
        <v>1.53658575901039</v>
      </c>
      <c r="EI1200" s="165">
        <v>122.747908763008</v>
      </c>
      <c r="EJ1200" s="164">
        <v>0.31147540983606498</v>
      </c>
      <c r="EK1200" s="164">
        <v>0.34782608695652101</v>
      </c>
      <c r="EL1200" s="283">
        <v>0.59183673400000003</v>
      </c>
      <c r="EM1200" s="283">
        <v>0.22448979499999999</v>
      </c>
      <c r="EN1200" s="283">
        <v>0.18367346900000001</v>
      </c>
      <c r="EO1200" s="283">
        <v>0.10204082</v>
      </c>
      <c r="EP1200" s="283">
        <v>0.28571428999999998</v>
      </c>
      <c r="EQ1200" s="283">
        <v>8.8353409999999993E-2</v>
      </c>
      <c r="ER1200" s="165">
        <v>-0.36120401550660602</v>
      </c>
      <c r="ES1200" s="166">
        <v>5.9268307847543698</v>
      </c>
      <c r="ET1200" s="166">
        <v>5.07</v>
      </c>
      <c r="EU1200" s="166">
        <v>4.9227866432626799</v>
      </c>
      <c r="EV1200" s="166">
        <v>3.0649042046447201</v>
      </c>
      <c r="EW1200" s="166">
        <v>2.8659974498748699</v>
      </c>
      <c r="EX1200" s="289">
        <v>-0.1099399253726</v>
      </c>
    </row>
    <row r="1201" spans="1:160" ht="13" customHeight="1">
      <c r="A1201" s="160" t="s">
        <v>19</v>
      </c>
      <c r="C1201" s="160">
        <v>20276</v>
      </c>
      <c r="D1201" s="160">
        <v>665620</v>
      </c>
      <c r="E1201" s="160" t="s">
        <v>164</v>
      </c>
      <c r="G1201" s="175"/>
      <c r="H1201" s="162" t="s">
        <v>528</v>
      </c>
      <c r="I1201" s="162" t="s">
        <v>1708</v>
      </c>
      <c r="J1201" s="161">
        <v>25</v>
      </c>
      <c r="K1201" s="161">
        <v>1</v>
      </c>
      <c r="M1201" s="184" t="s">
        <v>837</v>
      </c>
      <c r="Z1201" s="163"/>
      <c r="AS1201" s="283"/>
      <c r="AT1201" s="283"/>
      <c r="AU1201" s="283"/>
      <c r="AV1201" s="283"/>
      <c r="AW1201" s="283"/>
      <c r="AX1201" s="283"/>
      <c r="AY1201" s="363"/>
      <c r="AZ1201" s="283"/>
      <c r="BA1201" s="283"/>
      <c r="BB1201" s="283"/>
      <c r="BC1201" s="283"/>
      <c r="BD1201" s="164"/>
      <c r="BE1201" s="164"/>
      <c r="BF1201" s="164"/>
      <c r="BG1201" s="164"/>
      <c r="BH1201" s="164"/>
      <c r="BI1201" s="164"/>
      <c r="BJ1201" s="165"/>
      <c r="BK1201" s="164"/>
      <c r="BL1201" s="165"/>
      <c r="BM1201" s="165"/>
      <c r="BN1201" s="165"/>
      <c r="BO1201" s="165"/>
      <c r="BP1201" s="165"/>
      <c r="BQ1201" s="165"/>
      <c r="BR1201" s="165"/>
      <c r="BS1201" s="289"/>
      <c r="BT1201" s="297">
        <v>14</v>
      </c>
      <c r="BU1201" s="284">
        <v>14</v>
      </c>
      <c r="BV1201" s="298">
        <v>-1</v>
      </c>
      <c r="BW1201" s="297"/>
      <c r="BX1201" s="297"/>
      <c r="BY1201" s="297"/>
      <c r="BZ1201" s="297"/>
      <c r="CA1201" s="284"/>
      <c r="CB1201" s="298"/>
      <c r="CC1201" s="297"/>
      <c r="CD1201" s="284"/>
      <c r="CE1201" s="352"/>
      <c r="CF1201" s="298"/>
      <c r="CG1201" s="297"/>
      <c r="CH1201" s="284"/>
      <c r="CI1201" s="352"/>
      <c r="CJ1201" s="298"/>
      <c r="CK1201" s="297"/>
      <c r="CL1201" s="284"/>
      <c r="CM1201" s="352"/>
      <c r="CN1201" s="298"/>
      <c r="CO1201" s="297"/>
      <c r="CP1201" s="284"/>
      <c r="CQ1201" s="352"/>
      <c r="CR1201" s="298"/>
      <c r="CS1201" s="297"/>
      <c r="CT1201" s="284"/>
      <c r="CU1201" s="352"/>
      <c r="CV1201" s="352"/>
      <c r="CW1201" s="298"/>
      <c r="CX1201" s="297"/>
      <c r="CY1201" s="284"/>
      <c r="CZ1201" s="352"/>
      <c r="DA1201" s="352"/>
      <c r="DB1201" s="298"/>
      <c r="DC1201" s="297"/>
      <c r="DD1201" s="284"/>
      <c r="DE1201" s="352"/>
      <c r="DF1201" s="352"/>
      <c r="DG1201" s="298"/>
      <c r="DH1201" s="297">
        <v>-1</v>
      </c>
      <c r="DI1201" s="289">
        <v>0</v>
      </c>
      <c r="DJ1201" s="163">
        <v>14</v>
      </c>
      <c r="DK1201" s="163">
        <v>0</v>
      </c>
      <c r="DL1201" s="163">
        <v>0</v>
      </c>
      <c r="DM1201" s="163">
        <v>1</v>
      </c>
      <c r="DN1201" s="163">
        <v>2</v>
      </c>
      <c r="DO1201" s="163">
        <v>1</v>
      </c>
      <c r="DP1201" s="165">
        <v>14</v>
      </c>
      <c r="DQ1201" s="165"/>
      <c r="DR1201" s="165">
        <v>14</v>
      </c>
      <c r="DS1201" s="163">
        <v>68</v>
      </c>
      <c r="DT1201" s="163">
        <v>16</v>
      </c>
      <c r="DU1201" s="163">
        <v>16</v>
      </c>
      <c r="DV1201" s="163">
        <v>11</v>
      </c>
      <c r="DW1201" s="163">
        <v>2</v>
      </c>
      <c r="DX1201" s="163">
        <v>11</v>
      </c>
      <c r="DY1201" s="163">
        <v>1</v>
      </c>
      <c r="DZ1201" s="163">
        <v>0</v>
      </c>
      <c r="EA1201" s="163">
        <v>4</v>
      </c>
      <c r="EB1201" s="163">
        <v>0</v>
      </c>
      <c r="EC1201" s="163">
        <v>15</v>
      </c>
      <c r="ED1201" s="165">
        <v>9.6428597703279095</v>
      </c>
      <c r="EE1201" s="165">
        <v>7.0714304982404697</v>
      </c>
      <c r="EF1201" s="165">
        <v>1.2857146360437199</v>
      </c>
      <c r="EG1201" s="165">
        <v>10.285717088349701</v>
      </c>
      <c r="EH1201" s="166">
        <v>1.9285719540655799</v>
      </c>
      <c r="EI1201" s="165">
        <v>154.061153354043</v>
      </c>
      <c r="EJ1201" s="164">
        <v>0.28070175438596401</v>
      </c>
      <c r="EK1201" s="164">
        <v>0.35</v>
      </c>
      <c r="EL1201" s="283">
        <v>0.33333333300000001</v>
      </c>
      <c r="EM1201" s="283">
        <v>0.21428571399999999</v>
      </c>
      <c r="EN1201" s="283">
        <v>0.452380952</v>
      </c>
      <c r="EO1201" s="283">
        <v>7.1428569999999997E-2</v>
      </c>
      <c r="EP1201" s="283">
        <v>0.35714286000000001</v>
      </c>
      <c r="EQ1201" s="283">
        <v>0.12014134</v>
      </c>
      <c r="ER1201" s="165">
        <v>-0.186993529958494</v>
      </c>
      <c r="ES1201" s="166">
        <v>7.0714304982404697</v>
      </c>
      <c r="ET1201" s="166">
        <v>4.6100000000000003</v>
      </c>
      <c r="EU1201" s="166">
        <v>5.2381177688133</v>
      </c>
      <c r="EV1201" s="166">
        <v>5.4331176913272401</v>
      </c>
      <c r="EW1201" s="166">
        <v>5.0310212819057396</v>
      </c>
      <c r="EX1201" s="289">
        <v>-0.11018253862857801</v>
      </c>
      <c r="FC1201" s="167"/>
    </row>
    <row r="1202" spans="1:160" ht="13" customHeight="1">
      <c r="A1202" s="160" t="s">
        <v>19</v>
      </c>
      <c r="C1202" s="160">
        <v>17793</v>
      </c>
      <c r="D1202" s="160">
        <v>622259</v>
      </c>
      <c r="E1202" s="160" t="s">
        <v>3331</v>
      </c>
      <c r="G1202" s="175"/>
      <c r="H1202" s="168" t="s">
        <v>1222</v>
      </c>
      <c r="I1202" s="169" t="s">
        <v>418</v>
      </c>
      <c r="J1202" s="170">
        <v>30</v>
      </c>
      <c r="K1202" s="161">
        <v>1</v>
      </c>
      <c r="M1202" s="184" t="s">
        <v>837</v>
      </c>
      <c r="Z1202" s="163"/>
      <c r="AS1202" s="283"/>
      <c r="AT1202" s="283"/>
      <c r="AU1202" s="283"/>
      <c r="AV1202" s="283"/>
      <c r="AW1202" s="283"/>
      <c r="AX1202" s="283"/>
      <c r="AY1202" s="363"/>
      <c r="AZ1202" s="283"/>
      <c r="BA1202" s="283"/>
      <c r="BB1202" s="283"/>
      <c r="BC1202" s="283"/>
      <c r="BD1202" s="164"/>
      <c r="BE1202" s="164"/>
      <c r="BF1202" s="164"/>
      <c r="BG1202" s="164"/>
      <c r="BH1202" s="164"/>
      <c r="BI1202" s="164"/>
      <c r="BJ1202" s="165"/>
      <c r="BK1202" s="164"/>
      <c r="BL1202" s="165"/>
      <c r="BM1202" s="165"/>
      <c r="BN1202" s="165"/>
      <c r="BO1202" s="165"/>
      <c r="BP1202" s="165"/>
      <c r="BQ1202" s="165"/>
      <c r="BR1202" s="165"/>
      <c r="BS1202" s="289"/>
      <c r="BT1202" s="297">
        <v>7</v>
      </c>
      <c r="BU1202" s="284">
        <v>8.1</v>
      </c>
      <c r="BV1202" s="298">
        <v>0</v>
      </c>
      <c r="BW1202" s="297"/>
      <c r="BX1202" s="297"/>
      <c r="BY1202" s="297"/>
      <c r="BZ1202" s="297"/>
      <c r="CA1202" s="284"/>
      <c r="CB1202" s="298"/>
      <c r="CC1202" s="297"/>
      <c r="CD1202" s="284"/>
      <c r="CE1202" s="352"/>
      <c r="CF1202" s="298"/>
      <c r="CG1202" s="297"/>
      <c r="CH1202" s="284"/>
      <c r="CI1202" s="352"/>
      <c r="CJ1202" s="298"/>
      <c r="CK1202" s="297"/>
      <c r="CL1202" s="284"/>
      <c r="CM1202" s="352"/>
      <c r="CN1202" s="298"/>
      <c r="CO1202" s="297"/>
      <c r="CP1202" s="284"/>
      <c r="CQ1202" s="352"/>
      <c r="CR1202" s="298"/>
      <c r="CS1202" s="297"/>
      <c r="CT1202" s="284"/>
      <c r="CU1202" s="352"/>
      <c r="CV1202" s="352"/>
      <c r="CW1202" s="298"/>
      <c r="CX1202" s="297"/>
      <c r="CY1202" s="284"/>
      <c r="CZ1202" s="352"/>
      <c r="DA1202" s="352"/>
      <c r="DB1202" s="298"/>
      <c r="DC1202" s="297"/>
      <c r="DD1202" s="284"/>
      <c r="DE1202" s="352"/>
      <c r="DF1202" s="352"/>
      <c r="DG1202" s="298"/>
      <c r="DH1202" s="297">
        <v>0</v>
      </c>
      <c r="DI1202" s="289">
        <v>0</v>
      </c>
      <c r="DJ1202" s="163">
        <v>7</v>
      </c>
      <c r="DK1202" s="163">
        <v>0</v>
      </c>
      <c r="DL1202" s="163">
        <v>0</v>
      </c>
      <c r="DM1202" s="163">
        <v>0</v>
      </c>
      <c r="DN1202" s="163">
        <v>0</v>
      </c>
      <c r="DO1202" s="163">
        <v>0</v>
      </c>
      <c r="DP1202" s="165">
        <v>8.1</v>
      </c>
      <c r="DQ1202" s="165"/>
      <c r="DR1202" s="165">
        <v>8.0999999046325595</v>
      </c>
      <c r="DS1202" s="163">
        <v>42</v>
      </c>
      <c r="DT1202" s="163">
        <v>13</v>
      </c>
      <c r="DU1202" s="163">
        <v>9</v>
      </c>
      <c r="DV1202" s="163">
        <v>9</v>
      </c>
      <c r="DW1202" s="163">
        <v>2</v>
      </c>
      <c r="DX1202" s="163">
        <v>4</v>
      </c>
      <c r="DY1202" s="163">
        <v>0</v>
      </c>
      <c r="DZ1202" s="163">
        <v>0</v>
      </c>
      <c r="EA1202" s="163">
        <v>1</v>
      </c>
      <c r="EB1202" s="163">
        <v>0</v>
      </c>
      <c r="EC1202" s="163">
        <v>6</v>
      </c>
      <c r="ED1202" s="165">
        <v>6.4800002471923897</v>
      </c>
      <c r="EE1202" s="165">
        <v>4.3200001647949202</v>
      </c>
      <c r="EF1202" s="165">
        <v>2.1600000823974601</v>
      </c>
      <c r="EG1202" s="165">
        <v>14.0400005355835</v>
      </c>
      <c r="EH1202" s="166">
        <v>2.04000007781982</v>
      </c>
      <c r="EI1202" s="165">
        <v>160.27860914744099</v>
      </c>
      <c r="EJ1202" s="164">
        <v>0.34210526315789402</v>
      </c>
      <c r="EK1202" s="164">
        <v>0.36666666666666597</v>
      </c>
      <c r="EL1202" s="283">
        <v>0.54838709600000002</v>
      </c>
      <c r="EM1202" s="283">
        <v>0.19354838699999999</v>
      </c>
      <c r="EN1202" s="283">
        <v>0.25806451600000002</v>
      </c>
      <c r="EO1202" s="283">
        <v>3.125E-2</v>
      </c>
      <c r="EP1202" s="283">
        <v>0.5</v>
      </c>
      <c r="EQ1202" s="283">
        <v>0.13966480000000001</v>
      </c>
      <c r="ER1202" s="165">
        <v>-0.40678405842291498</v>
      </c>
      <c r="ES1202" s="166">
        <v>9.7200003707885791</v>
      </c>
      <c r="ET1202" s="166">
        <v>5.85</v>
      </c>
      <c r="EU1202" s="166">
        <v>6.2866887519836396</v>
      </c>
      <c r="EV1202" s="166">
        <v>4.6183096485756296</v>
      </c>
      <c r="EW1202" s="166">
        <v>4.5349131679779102</v>
      </c>
      <c r="EX1202" s="289">
        <v>-0.110857654362916</v>
      </c>
    </row>
    <row r="1203" spans="1:160" ht="13" customHeight="1">
      <c r="A1203" s="160" t="s">
        <v>19</v>
      </c>
      <c r="C1203" s="160">
        <v>18297</v>
      </c>
      <c r="D1203" s="160">
        <v>641755</v>
      </c>
      <c r="E1203" s="160" t="s">
        <v>246</v>
      </c>
      <c r="G1203" s="175"/>
      <c r="H1203" s="168" t="s">
        <v>1181</v>
      </c>
      <c r="I1203" s="169" t="s">
        <v>571</v>
      </c>
      <c r="J1203" s="170">
        <v>33</v>
      </c>
      <c r="K1203" s="161">
        <v>1</v>
      </c>
      <c r="M1203" s="184" t="s">
        <v>837</v>
      </c>
      <c r="Z1203" s="163"/>
      <c r="AS1203" s="283"/>
      <c r="AT1203" s="283"/>
      <c r="AU1203" s="283"/>
      <c r="AV1203" s="283"/>
      <c r="AW1203" s="283"/>
      <c r="AX1203" s="283"/>
      <c r="AY1203" s="363"/>
      <c r="AZ1203" s="283"/>
      <c r="BA1203" s="283"/>
      <c r="BB1203" s="283"/>
      <c r="BC1203" s="283"/>
      <c r="BD1203" s="164"/>
      <c r="BE1203" s="164"/>
      <c r="BF1203" s="164"/>
      <c r="BG1203" s="164"/>
      <c r="BH1203" s="164"/>
      <c r="BI1203" s="164"/>
      <c r="BJ1203" s="165"/>
      <c r="BK1203" s="164"/>
      <c r="BL1203" s="165"/>
      <c r="BM1203" s="165"/>
      <c r="BN1203" s="165"/>
      <c r="BO1203" s="165"/>
      <c r="BP1203" s="165"/>
      <c r="BQ1203" s="165"/>
      <c r="BR1203" s="165"/>
      <c r="BS1203" s="289"/>
      <c r="BT1203" s="297">
        <v>67</v>
      </c>
      <c r="BU1203" s="284">
        <v>64</v>
      </c>
      <c r="BV1203" s="298">
        <v>-1</v>
      </c>
      <c r="BW1203" s="297"/>
      <c r="BX1203" s="297"/>
      <c r="BY1203" s="297"/>
      <c r="BZ1203" s="297"/>
      <c r="CA1203" s="284"/>
      <c r="CB1203" s="298"/>
      <c r="CC1203" s="297"/>
      <c r="CD1203" s="284"/>
      <c r="CE1203" s="352"/>
      <c r="CF1203" s="298"/>
      <c r="CG1203" s="297"/>
      <c r="CH1203" s="284"/>
      <c r="CI1203" s="352"/>
      <c r="CJ1203" s="298"/>
      <c r="CK1203" s="297"/>
      <c r="CL1203" s="284"/>
      <c r="CM1203" s="352"/>
      <c r="CN1203" s="298"/>
      <c r="CO1203" s="297"/>
      <c r="CP1203" s="284"/>
      <c r="CQ1203" s="352"/>
      <c r="CR1203" s="298"/>
      <c r="CS1203" s="297"/>
      <c r="CT1203" s="284"/>
      <c r="CU1203" s="352"/>
      <c r="CV1203" s="352"/>
      <c r="CW1203" s="298"/>
      <c r="CX1203" s="297"/>
      <c r="CY1203" s="284"/>
      <c r="CZ1203" s="352"/>
      <c r="DA1203" s="352"/>
      <c r="DB1203" s="298"/>
      <c r="DC1203" s="297"/>
      <c r="DD1203" s="284"/>
      <c r="DE1203" s="352"/>
      <c r="DF1203" s="352"/>
      <c r="DG1203" s="298"/>
      <c r="DH1203" s="297">
        <v>-1</v>
      </c>
      <c r="DI1203" s="289">
        <v>0</v>
      </c>
      <c r="DJ1203" s="163">
        <v>67</v>
      </c>
      <c r="DK1203" s="163">
        <v>0</v>
      </c>
      <c r="DL1203" s="163">
        <v>0</v>
      </c>
      <c r="DM1203" s="163">
        <v>6</v>
      </c>
      <c r="DN1203" s="163">
        <v>1</v>
      </c>
      <c r="DO1203" s="163">
        <v>12</v>
      </c>
      <c r="DP1203" s="165">
        <v>64</v>
      </c>
      <c r="DQ1203" s="165"/>
      <c r="DR1203" s="165">
        <v>64</v>
      </c>
      <c r="DS1203" s="163">
        <v>285</v>
      </c>
      <c r="DT1203" s="163">
        <v>61</v>
      </c>
      <c r="DU1203" s="163">
        <v>44</v>
      </c>
      <c r="DV1203" s="163">
        <v>44</v>
      </c>
      <c r="DW1203" s="163">
        <v>11</v>
      </c>
      <c r="DX1203" s="163">
        <v>33</v>
      </c>
      <c r="DY1203" s="163">
        <v>2</v>
      </c>
      <c r="DZ1203" s="163">
        <v>2</v>
      </c>
      <c r="EA1203" s="163">
        <v>6</v>
      </c>
      <c r="EB1203" s="163">
        <v>0</v>
      </c>
      <c r="EC1203" s="163">
        <v>72</v>
      </c>
      <c r="ED1203" s="165">
        <v>10.125001206994201</v>
      </c>
      <c r="EE1203" s="165">
        <v>4.6406255532056697</v>
      </c>
      <c r="EF1203" s="165">
        <v>1.54687518440189</v>
      </c>
      <c r="EG1203" s="165">
        <v>8.5781260225923095</v>
      </c>
      <c r="EH1203" s="166">
        <v>1.46875017508866</v>
      </c>
      <c r="EI1203" s="165">
        <v>114.044081659998</v>
      </c>
      <c r="EJ1203" s="164">
        <v>0.24399999999999999</v>
      </c>
      <c r="EK1203" s="164">
        <v>0.29940119760479</v>
      </c>
      <c r="EL1203" s="283">
        <v>0.378531073</v>
      </c>
      <c r="EM1203" s="283">
        <v>0.22033898299999999</v>
      </c>
      <c r="EN1203" s="283">
        <v>0.40112994299999999</v>
      </c>
      <c r="EO1203" s="283">
        <v>8.9887640000000005E-2</v>
      </c>
      <c r="EP1203" s="283">
        <v>0.33146067000000001</v>
      </c>
      <c r="EQ1203" s="283">
        <v>0.15669756000000001</v>
      </c>
      <c r="ER1203" s="165">
        <v>2.9301133547711902</v>
      </c>
      <c r="ES1203" s="166">
        <v>6.1875007376075599</v>
      </c>
      <c r="ET1203" s="166">
        <v>4.55</v>
      </c>
      <c r="EU1203" s="166">
        <v>4.7916888266801996</v>
      </c>
      <c r="EV1203" s="166">
        <v>4.2348054298376203</v>
      </c>
      <c r="EW1203" s="166">
        <v>3.92800498052463</v>
      </c>
      <c r="EX1203" s="289">
        <v>-0.111331515014171</v>
      </c>
    </row>
    <row r="1204" spans="1:160" ht="13" customHeight="1">
      <c r="A1204" s="160" t="s">
        <v>19</v>
      </c>
      <c r="C1204" s="160">
        <v>12272</v>
      </c>
      <c r="D1204" s="160">
        <v>605156</v>
      </c>
      <c r="E1204" s="160" t="s">
        <v>354</v>
      </c>
      <c r="G1204" s="175"/>
      <c r="H1204" s="162" t="s">
        <v>63</v>
      </c>
      <c r="I1204" s="162" t="s">
        <v>216</v>
      </c>
      <c r="J1204" s="160">
        <v>34</v>
      </c>
      <c r="K1204" s="161">
        <v>1</v>
      </c>
      <c r="Z1204" s="163"/>
      <c r="AS1204" s="283"/>
      <c r="AT1204" s="283"/>
      <c r="AU1204" s="283"/>
      <c r="AV1204" s="283"/>
      <c r="AW1204" s="283"/>
      <c r="AX1204" s="283"/>
      <c r="AY1204" s="363"/>
      <c r="AZ1204" s="283"/>
      <c r="BA1204" s="283"/>
      <c r="BB1204" s="283"/>
      <c r="BC1204" s="283"/>
      <c r="BD1204" s="164"/>
      <c r="BE1204" s="164"/>
      <c r="BF1204" s="164"/>
      <c r="BG1204" s="164"/>
      <c r="BH1204" s="164"/>
      <c r="BI1204" s="164"/>
      <c r="BJ1204" s="165"/>
      <c r="BK1204" s="164"/>
      <c r="BL1204" s="165"/>
      <c r="BM1204" s="165"/>
      <c r="BN1204" s="165"/>
      <c r="BO1204" s="165"/>
      <c r="BP1204" s="165"/>
      <c r="BQ1204" s="165"/>
      <c r="BR1204" s="165"/>
      <c r="BS1204" s="289"/>
      <c r="BT1204" s="297">
        <v>5</v>
      </c>
      <c r="BU1204" s="284">
        <v>26.2</v>
      </c>
      <c r="BV1204" s="298">
        <v>0</v>
      </c>
      <c r="BW1204" s="297"/>
      <c r="BX1204" s="297"/>
      <c r="BY1204" s="297"/>
      <c r="BZ1204" s="297"/>
      <c r="CA1204" s="284"/>
      <c r="CB1204" s="298"/>
      <c r="CC1204" s="297"/>
      <c r="CD1204" s="284"/>
      <c r="CE1204" s="352"/>
      <c r="CF1204" s="298"/>
      <c r="CG1204" s="297"/>
      <c r="CH1204" s="284"/>
      <c r="CI1204" s="352"/>
      <c r="CJ1204" s="298"/>
      <c r="CK1204" s="297"/>
      <c r="CL1204" s="284"/>
      <c r="CM1204" s="352"/>
      <c r="CN1204" s="298"/>
      <c r="CO1204" s="297"/>
      <c r="CP1204" s="284"/>
      <c r="CQ1204" s="352"/>
      <c r="CR1204" s="298"/>
      <c r="CS1204" s="297"/>
      <c r="CT1204" s="284"/>
      <c r="CU1204" s="352"/>
      <c r="CV1204" s="352"/>
      <c r="CW1204" s="298"/>
      <c r="CX1204" s="297"/>
      <c r="CY1204" s="284"/>
      <c r="CZ1204" s="352"/>
      <c r="DA1204" s="352"/>
      <c r="DB1204" s="298"/>
      <c r="DC1204" s="297"/>
      <c r="DD1204" s="284"/>
      <c r="DE1204" s="352"/>
      <c r="DF1204" s="352"/>
      <c r="DG1204" s="298"/>
      <c r="DH1204" s="297">
        <v>0</v>
      </c>
      <c r="DI1204" s="289">
        <v>0</v>
      </c>
      <c r="DJ1204" s="163">
        <v>5</v>
      </c>
      <c r="DK1204" s="163">
        <v>4</v>
      </c>
      <c r="DL1204" s="163">
        <v>0</v>
      </c>
      <c r="DM1204" s="163">
        <v>0</v>
      </c>
      <c r="DN1204" s="163">
        <v>2</v>
      </c>
      <c r="DO1204" s="163">
        <v>0</v>
      </c>
      <c r="DP1204" s="165">
        <v>26.2</v>
      </c>
      <c r="DQ1204" s="165">
        <v>21.2000007629394</v>
      </c>
      <c r="DR1204" s="165">
        <v>5</v>
      </c>
      <c r="DS1204" s="163">
        <v>119</v>
      </c>
      <c r="DT1204" s="163">
        <v>33</v>
      </c>
      <c r="DU1204" s="163">
        <v>19</v>
      </c>
      <c r="DV1204" s="163">
        <v>15</v>
      </c>
      <c r="DW1204" s="163">
        <v>4</v>
      </c>
      <c r="DX1204" s="163">
        <v>8</v>
      </c>
      <c r="DY1204" s="163">
        <v>0</v>
      </c>
      <c r="DZ1204" s="163">
        <v>1</v>
      </c>
      <c r="EA1204" s="163">
        <v>0</v>
      </c>
      <c r="EB1204" s="163">
        <v>0</v>
      </c>
      <c r="EC1204" s="163">
        <v>12</v>
      </c>
      <c r="ED1204" s="165">
        <v>4.0500000965595202</v>
      </c>
      <c r="EE1204" s="165">
        <v>2.7000000643730102</v>
      </c>
      <c r="EF1204" s="165">
        <v>1.3500000321865</v>
      </c>
      <c r="EG1204" s="165">
        <v>11.1375002655387</v>
      </c>
      <c r="EH1204" s="166">
        <v>1.5375000366568501</v>
      </c>
      <c r="EI1204" s="165">
        <v>122.82094449724799</v>
      </c>
      <c r="EJ1204" s="164">
        <v>0.3</v>
      </c>
      <c r="EK1204" s="164">
        <v>0.30851063829787201</v>
      </c>
      <c r="EL1204" s="283">
        <v>0.474226804</v>
      </c>
      <c r="EM1204" s="283">
        <v>0.18556701</v>
      </c>
      <c r="EN1204" s="283">
        <v>0.34020618499999999</v>
      </c>
      <c r="EO1204" s="283">
        <v>0.10204082</v>
      </c>
      <c r="EP1204" s="283">
        <v>0.47959183999999999</v>
      </c>
      <c r="EQ1204" s="283">
        <v>9.4292799999999996E-2</v>
      </c>
      <c r="ER1204" s="165">
        <v>-0.51989994139164997</v>
      </c>
      <c r="ES1204" s="166">
        <v>5.0625001206993998</v>
      </c>
      <c r="ET1204" s="166">
        <v>6.69</v>
      </c>
      <c r="EU1204" s="166">
        <v>5.2291886821389202</v>
      </c>
      <c r="EV1204" s="166">
        <v>5.1504188243145901</v>
      </c>
      <c r="EW1204" s="166">
        <v>5.3035283818788699</v>
      </c>
      <c r="EX1204" s="289">
        <v>-0.111348861828446</v>
      </c>
      <c r="FC1204" s="167"/>
      <c r="FD1204" s="167"/>
    </row>
    <row r="1205" spans="1:160" ht="13" customHeight="1">
      <c r="A1205" s="160" t="s">
        <v>19</v>
      </c>
      <c r="C1205" s="160">
        <v>26203</v>
      </c>
      <c r="D1205" s="160">
        <v>685314</v>
      </c>
      <c r="E1205" s="160" t="s">
        <v>45</v>
      </c>
      <c r="G1205" s="175"/>
      <c r="H1205" s="162" t="s">
        <v>3532</v>
      </c>
      <c r="I1205" s="162" t="s">
        <v>136</v>
      </c>
      <c r="J1205" s="160">
        <v>26</v>
      </c>
      <c r="K1205" s="161">
        <v>1</v>
      </c>
      <c r="Z1205" s="163"/>
      <c r="AS1205" s="283"/>
      <c r="AT1205" s="283"/>
      <c r="AU1205" s="283"/>
      <c r="AV1205" s="283"/>
      <c r="AW1205" s="283"/>
      <c r="AX1205" s="283"/>
      <c r="AY1205" s="363"/>
      <c r="AZ1205" s="283"/>
      <c r="BA1205" s="283"/>
      <c r="BB1205" s="283"/>
      <c r="BC1205" s="283"/>
      <c r="BD1205" s="164"/>
      <c r="BE1205" s="164"/>
      <c r="BF1205" s="164"/>
      <c r="BG1205" s="164"/>
      <c r="BH1205" s="164"/>
      <c r="BI1205" s="164"/>
      <c r="BJ1205" s="165"/>
      <c r="BK1205" s="164"/>
      <c r="BL1205" s="165"/>
      <c r="BM1205" s="165"/>
      <c r="BN1205" s="165"/>
      <c r="BO1205" s="165"/>
      <c r="BP1205" s="165"/>
      <c r="BQ1205" s="165"/>
      <c r="BR1205" s="165"/>
      <c r="BS1205" s="289"/>
      <c r="BT1205" s="297">
        <v>2</v>
      </c>
      <c r="BU1205" s="284">
        <v>1</v>
      </c>
      <c r="BV1205" s="298">
        <v>0</v>
      </c>
      <c r="BW1205" s="297"/>
      <c r="BX1205" s="297"/>
      <c r="BY1205" s="297"/>
      <c r="BZ1205" s="297"/>
      <c r="CA1205" s="284"/>
      <c r="CB1205" s="298"/>
      <c r="CC1205" s="297"/>
      <c r="CD1205" s="284"/>
      <c r="CE1205" s="352"/>
      <c r="CF1205" s="298"/>
      <c r="CG1205" s="297"/>
      <c r="CH1205" s="284"/>
      <c r="CI1205" s="352"/>
      <c r="CJ1205" s="298"/>
      <c r="CK1205" s="297"/>
      <c r="CL1205" s="284"/>
      <c r="CM1205" s="352"/>
      <c r="CN1205" s="298"/>
      <c r="CO1205" s="297"/>
      <c r="CP1205" s="284"/>
      <c r="CQ1205" s="352"/>
      <c r="CR1205" s="298"/>
      <c r="CS1205" s="297"/>
      <c r="CT1205" s="284"/>
      <c r="CU1205" s="352"/>
      <c r="CV1205" s="352"/>
      <c r="CW1205" s="298"/>
      <c r="CX1205" s="297"/>
      <c r="CY1205" s="284"/>
      <c r="CZ1205" s="352"/>
      <c r="DA1205" s="352"/>
      <c r="DB1205" s="298"/>
      <c r="DC1205" s="297"/>
      <c r="DD1205" s="284"/>
      <c r="DE1205" s="352"/>
      <c r="DF1205" s="352"/>
      <c r="DG1205" s="298"/>
      <c r="DH1205" s="297">
        <v>0</v>
      </c>
      <c r="DI1205" s="289">
        <v>0</v>
      </c>
      <c r="DJ1205" s="163">
        <v>2</v>
      </c>
      <c r="DK1205" s="163">
        <v>0</v>
      </c>
      <c r="DL1205" s="163">
        <v>0</v>
      </c>
      <c r="DM1205" s="163">
        <v>0</v>
      </c>
      <c r="DN1205" s="163">
        <v>0</v>
      </c>
      <c r="DO1205" s="163">
        <v>0</v>
      </c>
      <c r="DP1205" s="165">
        <v>1</v>
      </c>
      <c r="DQ1205" s="165"/>
      <c r="DR1205" s="165">
        <v>1</v>
      </c>
      <c r="DS1205" s="163">
        <v>8</v>
      </c>
      <c r="DT1205" s="163">
        <v>2</v>
      </c>
      <c r="DU1205" s="163">
        <v>4</v>
      </c>
      <c r="DV1205" s="163">
        <v>4</v>
      </c>
      <c r="DW1205" s="163">
        <v>0</v>
      </c>
      <c r="DX1205" s="163">
        <v>4</v>
      </c>
      <c r="DY1205" s="163">
        <v>1</v>
      </c>
      <c r="DZ1205" s="163">
        <v>0</v>
      </c>
      <c r="EA1205" s="163">
        <v>1</v>
      </c>
      <c r="EB1205" s="163">
        <v>0</v>
      </c>
      <c r="EC1205" s="163">
        <v>0</v>
      </c>
      <c r="ED1205" s="165">
        <v>0</v>
      </c>
      <c r="EE1205" s="165">
        <v>36.000038623851196</v>
      </c>
      <c r="EF1205" s="165">
        <v>0</v>
      </c>
      <c r="EG1205" s="165">
        <v>18.000019311925598</v>
      </c>
      <c r="EH1205" s="166">
        <v>6.0000064373085404</v>
      </c>
      <c r="EI1205" s="165">
        <v>465.88265023057698</v>
      </c>
      <c r="EJ1205" s="164">
        <v>0.5</v>
      </c>
      <c r="EK1205" s="164">
        <v>0.5</v>
      </c>
      <c r="EL1205" s="283">
        <v>0.25</v>
      </c>
      <c r="EM1205" s="283">
        <v>0.5</v>
      </c>
      <c r="EN1205" s="283">
        <v>0.25</v>
      </c>
      <c r="EO1205" s="283">
        <v>0.25</v>
      </c>
      <c r="EP1205" s="283">
        <v>0.75</v>
      </c>
      <c r="EQ1205" s="283">
        <v>7.6923080000000005E-2</v>
      </c>
      <c r="ER1205" s="165">
        <v>-0.12890008799702499</v>
      </c>
      <c r="ES1205" s="166">
        <v>36.000038623851196</v>
      </c>
      <c r="ET1205" s="166">
        <v>27.79</v>
      </c>
      <c r="EU1205" s="166">
        <v>15.166701507582101</v>
      </c>
      <c r="EV1205" s="166">
        <v>16.6788082968088</v>
      </c>
      <c r="EW1205" s="166">
        <v>16.676950574874802</v>
      </c>
      <c r="EX1205" s="289">
        <v>-0.112679161131381</v>
      </c>
    </row>
    <row r="1206" spans="1:160" ht="13" customHeight="1">
      <c r="A1206" s="160" t="s">
        <v>19</v>
      </c>
      <c r="C1206" s="160">
        <v>5097</v>
      </c>
      <c r="D1206" s="160">
        <v>543238</v>
      </c>
      <c r="E1206" s="160" t="s">
        <v>213</v>
      </c>
      <c r="G1206" s="175"/>
      <c r="H1206" s="162" t="s">
        <v>2583</v>
      </c>
      <c r="I1206" s="162" t="s">
        <v>110</v>
      </c>
      <c r="J1206" s="161">
        <v>33</v>
      </c>
      <c r="K1206" s="161">
        <v>1</v>
      </c>
      <c r="M1206" s="184" t="s">
        <v>46</v>
      </c>
      <c r="Z1206" s="163"/>
      <c r="AS1206" s="283"/>
      <c r="AT1206" s="283"/>
      <c r="AU1206" s="283"/>
      <c r="AV1206" s="283"/>
      <c r="AW1206" s="283"/>
      <c r="AX1206" s="283"/>
      <c r="AY1206" s="363"/>
      <c r="AZ1206" s="283"/>
      <c r="BA1206" s="283"/>
      <c r="BB1206" s="283"/>
      <c r="BC1206" s="283"/>
      <c r="BD1206" s="164"/>
      <c r="BE1206" s="164"/>
      <c r="BF1206" s="164"/>
      <c r="BG1206" s="164"/>
      <c r="BH1206" s="164"/>
      <c r="BI1206" s="164"/>
      <c r="BJ1206" s="165"/>
      <c r="BK1206" s="164"/>
      <c r="BL1206" s="165"/>
      <c r="BM1206" s="165"/>
      <c r="BN1206" s="165"/>
      <c r="BO1206" s="165"/>
      <c r="BP1206" s="165"/>
      <c r="BQ1206" s="165"/>
      <c r="BR1206" s="165"/>
      <c r="BS1206" s="289"/>
      <c r="BT1206" s="297">
        <v>3</v>
      </c>
      <c r="BU1206" s="284">
        <v>4.0999999999999996</v>
      </c>
      <c r="BV1206" s="298">
        <v>0</v>
      </c>
      <c r="BW1206" s="297"/>
      <c r="BX1206" s="297"/>
      <c r="BY1206" s="297"/>
      <c r="BZ1206" s="297"/>
      <c r="CA1206" s="284"/>
      <c r="CB1206" s="298"/>
      <c r="CC1206" s="297"/>
      <c r="CD1206" s="284"/>
      <c r="CE1206" s="352"/>
      <c r="CF1206" s="298"/>
      <c r="CG1206" s="297"/>
      <c r="CH1206" s="284"/>
      <c r="CI1206" s="352"/>
      <c r="CJ1206" s="298"/>
      <c r="CK1206" s="297"/>
      <c r="CL1206" s="284"/>
      <c r="CM1206" s="352"/>
      <c r="CN1206" s="298"/>
      <c r="CO1206" s="297"/>
      <c r="CP1206" s="284"/>
      <c r="CQ1206" s="352"/>
      <c r="CR1206" s="298"/>
      <c r="CS1206" s="297"/>
      <c r="CT1206" s="284"/>
      <c r="CU1206" s="352"/>
      <c r="CV1206" s="352"/>
      <c r="CW1206" s="298"/>
      <c r="CX1206" s="297"/>
      <c r="CY1206" s="284"/>
      <c r="CZ1206" s="352"/>
      <c r="DA1206" s="352"/>
      <c r="DB1206" s="298"/>
      <c r="DC1206" s="297"/>
      <c r="DD1206" s="284"/>
      <c r="DE1206" s="352"/>
      <c r="DF1206" s="352"/>
      <c r="DG1206" s="298"/>
      <c r="DH1206" s="297">
        <v>0</v>
      </c>
      <c r="DI1206" s="289">
        <v>0</v>
      </c>
      <c r="DJ1206" s="163">
        <v>3</v>
      </c>
      <c r="DK1206" s="163">
        <v>0</v>
      </c>
      <c r="DL1206" s="163">
        <v>0</v>
      </c>
      <c r="DM1206" s="163">
        <v>0</v>
      </c>
      <c r="DN1206" s="163">
        <v>0</v>
      </c>
      <c r="DO1206" s="163">
        <v>0</v>
      </c>
      <c r="DP1206" s="165">
        <v>4.0999999999999996</v>
      </c>
      <c r="DQ1206" s="165"/>
      <c r="DR1206" s="165">
        <v>4.0999999046325604</v>
      </c>
      <c r="DS1206" s="163">
        <v>22</v>
      </c>
      <c r="DT1206" s="163">
        <v>9</v>
      </c>
      <c r="DU1206" s="163">
        <v>5</v>
      </c>
      <c r="DV1206" s="163">
        <v>5</v>
      </c>
      <c r="DW1206" s="163">
        <v>2</v>
      </c>
      <c r="DX1206" s="163">
        <v>1</v>
      </c>
      <c r="DY1206" s="163">
        <v>0</v>
      </c>
      <c r="DZ1206" s="163">
        <v>0</v>
      </c>
      <c r="EA1206" s="163">
        <v>1</v>
      </c>
      <c r="EB1206" s="163">
        <v>0</v>
      </c>
      <c r="EC1206" s="163">
        <v>4</v>
      </c>
      <c r="ED1206" s="165">
        <v>8.3076929171410203</v>
      </c>
      <c r="EE1206" s="165">
        <v>2.0769232292852502</v>
      </c>
      <c r="EF1206" s="165">
        <v>4.1538464585705102</v>
      </c>
      <c r="EG1206" s="165">
        <v>18.692309063567301</v>
      </c>
      <c r="EH1206" s="166">
        <v>2.3076924769836098</v>
      </c>
      <c r="EI1206" s="165">
        <v>184.34664252016501</v>
      </c>
      <c r="EJ1206" s="164">
        <v>0.42857142857142799</v>
      </c>
      <c r="EK1206" s="164">
        <v>0.46666666666666601</v>
      </c>
      <c r="EL1206" s="283">
        <v>0.47058823500000002</v>
      </c>
      <c r="EM1206" s="283">
        <v>0.235294117</v>
      </c>
      <c r="EN1206" s="283">
        <v>0.29411764699999998</v>
      </c>
      <c r="EO1206" s="283">
        <v>0.17647059000000001</v>
      </c>
      <c r="EP1206" s="283">
        <v>0.47058823999999999</v>
      </c>
      <c r="EQ1206" s="283">
        <v>0.10126582000000001</v>
      </c>
      <c r="ER1206" s="165">
        <v>-0.101109321629216</v>
      </c>
      <c r="ES1206" s="166">
        <v>10.3846161464262</v>
      </c>
      <c r="ET1206" s="166">
        <v>11.6</v>
      </c>
      <c r="EU1206" s="166">
        <v>8.0128428346306801</v>
      </c>
      <c r="EV1206" s="166">
        <v>3.7575792535188102</v>
      </c>
      <c r="EW1206" s="166">
        <v>3.6789299192524001</v>
      </c>
      <c r="EX1206" s="289">
        <v>-0.11846905201673499</v>
      </c>
    </row>
    <row r="1207" spans="1:160" ht="13" customHeight="1">
      <c r="A1207" s="160" t="s">
        <v>19</v>
      </c>
      <c r="C1207" s="160">
        <v>27783</v>
      </c>
      <c r="D1207" s="160">
        <v>694350</v>
      </c>
      <c r="E1207" s="160" t="s">
        <v>2171</v>
      </c>
      <c r="G1207" s="175"/>
      <c r="H1207" s="162" t="s">
        <v>4159</v>
      </c>
      <c r="I1207" s="162" t="s">
        <v>174</v>
      </c>
      <c r="J1207" s="160">
        <v>24</v>
      </c>
      <c r="K1207" s="161">
        <v>1</v>
      </c>
      <c r="Z1207" s="163"/>
      <c r="AS1207" s="283"/>
      <c r="AT1207" s="283"/>
      <c r="AU1207" s="283"/>
      <c r="AV1207" s="283"/>
      <c r="AW1207" s="283"/>
      <c r="AX1207" s="283"/>
      <c r="AY1207" s="363"/>
      <c r="AZ1207" s="283"/>
      <c r="BA1207" s="283"/>
      <c r="BB1207" s="283"/>
      <c r="BC1207" s="283"/>
      <c r="BD1207" s="164"/>
      <c r="BE1207" s="164"/>
      <c r="BF1207" s="164"/>
      <c r="BG1207" s="164"/>
      <c r="BH1207" s="164"/>
      <c r="BI1207" s="164"/>
      <c r="BJ1207" s="165"/>
      <c r="BK1207" s="164"/>
      <c r="BL1207" s="165"/>
      <c r="BM1207" s="165"/>
      <c r="BN1207" s="165"/>
      <c r="BO1207" s="165"/>
      <c r="BP1207" s="165"/>
      <c r="BQ1207" s="165"/>
      <c r="BR1207" s="165"/>
      <c r="BS1207" s="289"/>
      <c r="BT1207" s="297">
        <v>6</v>
      </c>
      <c r="BU1207" s="284">
        <v>5.2</v>
      </c>
      <c r="BV1207" s="298">
        <v>0</v>
      </c>
      <c r="BW1207" s="297"/>
      <c r="BX1207" s="297"/>
      <c r="BY1207" s="297"/>
      <c r="BZ1207" s="297"/>
      <c r="CA1207" s="284"/>
      <c r="CB1207" s="298"/>
      <c r="CC1207" s="297"/>
      <c r="CD1207" s="284"/>
      <c r="CE1207" s="352"/>
      <c r="CF1207" s="298"/>
      <c r="CG1207" s="297"/>
      <c r="CH1207" s="284"/>
      <c r="CI1207" s="352"/>
      <c r="CJ1207" s="298"/>
      <c r="CK1207" s="297"/>
      <c r="CL1207" s="284"/>
      <c r="CM1207" s="352"/>
      <c r="CN1207" s="298"/>
      <c r="CO1207" s="297"/>
      <c r="CP1207" s="284"/>
      <c r="CQ1207" s="352"/>
      <c r="CR1207" s="298"/>
      <c r="CS1207" s="297"/>
      <c r="CT1207" s="284"/>
      <c r="CU1207" s="352"/>
      <c r="CV1207" s="352"/>
      <c r="CW1207" s="298"/>
      <c r="CX1207" s="297"/>
      <c r="CY1207" s="284"/>
      <c r="CZ1207" s="352"/>
      <c r="DA1207" s="352"/>
      <c r="DB1207" s="298"/>
      <c r="DC1207" s="297"/>
      <c r="DD1207" s="284"/>
      <c r="DE1207" s="352"/>
      <c r="DF1207" s="352"/>
      <c r="DG1207" s="298"/>
      <c r="DH1207" s="183">
        <v>0</v>
      </c>
      <c r="DI1207" s="289">
        <v>0</v>
      </c>
      <c r="DJ1207" s="163">
        <v>6</v>
      </c>
      <c r="DK1207" s="163">
        <v>0</v>
      </c>
      <c r="DL1207" s="163">
        <v>0</v>
      </c>
      <c r="DM1207" s="163">
        <v>0</v>
      </c>
      <c r="DN1207" s="163">
        <v>0</v>
      </c>
      <c r="DO1207" s="163">
        <v>0</v>
      </c>
      <c r="DP1207" s="165">
        <v>5.2</v>
      </c>
      <c r="DQ1207" s="165"/>
      <c r="DR1207" s="165">
        <v>5.1999998092651296</v>
      </c>
      <c r="DS1207" s="163">
        <v>28</v>
      </c>
      <c r="DT1207" s="163">
        <v>9</v>
      </c>
      <c r="DU1207" s="163">
        <v>9</v>
      </c>
      <c r="DV1207" s="163">
        <v>9</v>
      </c>
      <c r="DW1207" s="163">
        <v>2</v>
      </c>
      <c r="DX1207" s="163">
        <v>3</v>
      </c>
      <c r="DY1207" s="163">
        <v>0</v>
      </c>
      <c r="DZ1207" s="163">
        <v>0</v>
      </c>
      <c r="EA1207" s="163">
        <v>0</v>
      </c>
      <c r="EB1207" s="163">
        <v>0</v>
      </c>
      <c r="EC1207" s="163">
        <v>4</v>
      </c>
      <c r="ED1207" s="165">
        <v>6.3529418892514702</v>
      </c>
      <c r="EE1207" s="165">
        <v>4.7647064169386004</v>
      </c>
      <c r="EF1207" s="165">
        <v>3.1764709446257302</v>
      </c>
      <c r="EG1207" s="165">
        <v>14.2941192508158</v>
      </c>
      <c r="EH1207" s="166">
        <v>2.1176472964171502</v>
      </c>
      <c r="EI1207" s="165">
        <v>164.42901270469201</v>
      </c>
      <c r="EJ1207" s="164">
        <v>0.36</v>
      </c>
      <c r="EK1207" s="164">
        <v>0.36842105263157798</v>
      </c>
      <c r="EL1207" s="283">
        <v>0.28571428500000001</v>
      </c>
      <c r="EM1207" s="283">
        <v>0.19047618999999999</v>
      </c>
      <c r="EN1207" s="283">
        <v>0.52380952300000005</v>
      </c>
      <c r="EO1207" s="283">
        <v>0.19047618999999999</v>
      </c>
      <c r="EP1207" s="283">
        <v>0.47619048000000003</v>
      </c>
      <c r="EQ1207" s="283">
        <v>9.5238100000000006E-2</v>
      </c>
      <c r="ER1207" s="165">
        <v>-0.27668867937438402</v>
      </c>
      <c r="ES1207" s="166">
        <v>14.2941192508158</v>
      </c>
      <c r="ET1207" s="166">
        <v>7.72</v>
      </c>
      <c r="EU1207" s="166">
        <v>7.9313950499036903</v>
      </c>
      <c r="EV1207" s="166">
        <v>6.27842254139214</v>
      </c>
      <c r="EW1207" s="166">
        <v>5.5084174204017504</v>
      </c>
      <c r="EX1207" s="289">
        <v>-0.120795294642448</v>
      </c>
    </row>
    <row r="1208" spans="1:160" ht="13" customHeight="1">
      <c r="A1208" s="160" t="s">
        <v>19</v>
      </c>
      <c r="C1208" s="160">
        <v>26190</v>
      </c>
      <c r="D1208" s="160">
        <v>668874</v>
      </c>
      <c r="E1208" s="160" t="s">
        <v>614</v>
      </c>
      <c r="G1208" s="175"/>
      <c r="H1208" s="162" t="s">
        <v>4008</v>
      </c>
      <c r="I1208" s="162" t="s">
        <v>3495</v>
      </c>
      <c r="J1208" s="160">
        <v>27</v>
      </c>
      <c r="K1208" s="161">
        <v>1</v>
      </c>
      <c r="Z1208" s="163"/>
      <c r="AS1208" s="283"/>
      <c r="AT1208" s="283"/>
      <c r="AU1208" s="283"/>
      <c r="AV1208" s="283"/>
      <c r="AW1208" s="283"/>
      <c r="AX1208" s="283"/>
      <c r="AY1208" s="363"/>
      <c r="AZ1208" s="283"/>
      <c r="BA1208" s="283"/>
      <c r="BB1208" s="283"/>
      <c r="BC1208" s="283"/>
      <c r="BD1208" s="164"/>
      <c r="BE1208" s="164"/>
      <c r="BF1208" s="164"/>
      <c r="BG1208" s="164"/>
      <c r="BH1208" s="164"/>
      <c r="BI1208" s="164"/>
      <c r="BJ1208" s="165"/>
      <c r="BK1208" s="164"/>
      <c r="BL1208" s="165"/>
      <c r="BM1208" s="165"/>
      <c r="BN1208" s="165"/>
      <c r="BO1208" s="165"/>
      <c r="BP1208" s="165"/>
      <c r="BQ1208" s="165"/>
      <c r="BR1208" s="165"/>
      <c r="BS1208" s="289"/>
      <c r="BT1208" s="297">
        <v>1</v>
      </c>
      <c r="BU1208" s="284">
        <v>0.1</v>
      </c>
      <c r="BV1208" s="298">
        <v>0</v>
      </c>
      <c r="BW1208" s="297"/>
      <c r="BX1208" s="297"/>
      <c r="BY1208" s="297"/>
      <c r="BZ1208" s="297"/>
      <c r="CA1208" s="284"/>
      <c r="CB1208" s="298"/>
      <c r="CC1208" s="297"/>
      <c r="CD1208" s="284"/>
      <c r="CE1208" s="352"/>
      <c r="CF1208" s="298"/>
      <c r="CG1208" s="297"/>
      <c r="CH1208" s="284"/>
      <c r="CI1208" s="352"/>
      <c r="CJ1208" s="298"/>
      <c r="CK1208" s="297"/>
      <c r="CL1208" s="284"/>
      <c r="CM1208" s="352"/>
      <c r="CN1208" s="298"/>
      <c r="CO1208" s="297"/>
      <c r="CP1208" s="284"/>
      <c r="CQ1208" s="352"/>
      <c r="CR1208" s="298"/>
      <c r="CS1208" s="297"/>
      <c r="CT1208" s="284"/>
      <c r="CU1208" s="352"/>
      <c r="CV1208" s="352"/>
      <c r="CW1208" s="298"/>
      <c r="CX1208" s="297"/>
      <c r="CY1208" s="284"/>
      <c r="CZ1208" s="352"/>
      <c r="DA1208" s="352"/>
      <c r="DB1208" s="298"/>
      <c r="DC1208" s="297"/>
      <c r="DD1208" s="284"/>
      <c r="DE1208" s="352"/>
      <c r="DF1208" s="352"/>
      <c r="DG1208" s="298"/>
      <c r="DH1208" s="183">
        <v>0</v>
      </c>
      <c r="DI1208" s="289">
        <v>0</v>
      </c>
      <c r="DJ1208" s="163">
        <v>1</v>
      </c>
      <c r="DK1208" s="163">
        <v>1</v>
      </c>
      <c r="DL1208" s="163">
        <v>0</v>
      </c>
      <c r="DM1208" s="163">
        <v>0</v>
      </c>
      <c r="DN1208" s="163">
        <v>0</v>
      </c>
      <c r="DO1208" s="163">
        <v>0</v>
      </c>
      <c r="DP1208" s="165">
        <v>0.1</v>
      </c>
      <c r="DQ1208" s="165">
        <v>0.10000000149011599</v>
      </c>
      <c r="DR1208" s="165"/>
      <c r="DS1208" s="163">
        <v>9</v>
      </c>
      <c r="DT1208" s="163">
        <v>4</v>
      </c>
      <c r="DU1208" s="163">
        <v>5</v>
      </c>
      <c r="DV1208" s="163">
        <v>5</v>
      </c>
      <c r="DW1208" s="163">
        <v>0</v>
      </c>
      <c r="DX1208" s="163">
        <v>3</v>
      </c>
      <c r="DY1208" s="163">
        <v>0</v>
      </c>
      <c r="DZ1208" s="163">
        <v>1</v>
      </c>
      <c r="EA1208" s="163">
        <v>0</v>
      </c>
      <c r="EB1208" s="163">
        <v>0</v>
      </c>
      <c r="EC1208" s="163">
        <v>0</v>
      </c>
      <c r="ED1208" s="165">
        <v>0</v>
      </c>
      <c r="EE1208" s="165">
        <v>81.000084489672105</v>
      </c>
      <c r="EF1208" s="165">
        <v>0</v>
      </c>
      <c r="EG1208" s="165">
        <v>108.00011265289599</v>
      </c>
      <c r="EH1208" s="166">
        <v>21.000021904729799</v>
      </c>
      <c r="EI1208" s="165">
        <v>1677.55607369619</v>
      </c>
      <c r="EJ1208" s="164">
        <v>0.8</v>
      </c>
      <c r="EK1208" s="164">
        <v>0.8</v>
      </c>
      <c r="EL1208" s="283">
        <v>0.4</v>
      </c>
      <c r="EM1208" s="283">
        <v>0.2</v>
      </c>
      <c r="EN1208" s="283">
        <v>0.4</v>
      </c>
      <c r="EO1208" s="283">
        <v>0</v>
      </c>
      <c r="EP1208" s="283">
        <v>0.2</v>
      </c>
      <c r="EQ1208" s="283">
        <v>2.5000000000000001E-2</v>
      </c>
      <c r="ER1208" s="165">
        <v>-2.70760354652133E-2</v>
      </c>
      <c r="ES1208" s="166">
        <v>135.00014081611999</v>
      </c>
      <c r="ET1208" s="166">
        <v>15.57</v>
      </c>
      <c r="EU1208" s="166">
        <v>39.1667261839304</v>
      </c>
      <c r="EV1208" s="166">
        <v>48.239366648904401</v>
      </c>
      <c r="EW1208" s="166">
        <v>11.835717349526799</v>
      </c>
      <c r="EX1208" s="289">
        <v>-0.121068395674228</v>
      </c>
    </row>
    <row r="1209" spans="1:160" ht="13" customHeight="1">
      <c r="A1209" s="160" t="s">
        <v>19</v>
      </c>
      <c r="C1209" s="160">
        <v>15488</v>
      </c>
      <c r="D1209" s="160">
        <v>622608</v>
      </c>
      <c r="E1209" s="160" t="s">
        <v>246</v>
      </c>
      <c r="G1209" s="175"/>
      <c r="H1209" s="168" t="s">
        <v>926</v>
      </c>
      <c r="I1209" s="169" t="s">
        <v>482</v>
      </c>
      <c r="J1209" s="170">
        <v>29</v>
      </c>
      <c r="K1209" s="161">
        <v>1</v>
      </c>
      <c r="M1209" s="184" t="s">
        <v>837</v>
      </c>
      <c r="Z1209" s="163"/>
      <c r="AS1209" s="283"/>
      <c r="AT1209" s="283"/>
      <c r="AU1209" s="283"/>
      <c r="AV1209" s="283"/>
      <c r="AW1209" s="283"/>
      <c r="AX1209" s="283"/>
      <c r="AY1209" s="363"/>
      <c r="AZ1209" s="283"/>
      <c r="BA1209" s="283"/>
      <c r="BB1209" s="283"/>
      <c r="BC1209" s="283"/>
      <c r="BD1209" s="164"/>
      <c r="BE1209" s="164"/>
      <c r="BF1209" s="164"/>
      <c r="BG1209" s="164"/>
      <c r="BH1209" s="164"/>
      <c r="BI1209" s="164"/>
      <c r="BJ1209" s="165"/>
      <c r="BK1209" s="164"/>
      <c r="BL1209" s="165"/>
      <c r="BM1209" s="165"/>
      <c r="BN1209" s="165"/>
      <c r="BO1209" s="165"/>
      <c r="BP1209" s="165"/>
      <c r="BQ1209" s="165"/>
      <c r="BR1209" s="165"/>
      <c r="BS1209" s="289"/>
      <c r="BT1209" s="297">
        <v>3</v>
      </c>
      <c r="BU1209" s="284">
        <v>12.1</v>
      </c>
      <c r="BV1209" s="298">
        <v>0</v>
      </c>
      <c r="BW1209" s="297"/>
      <c r="BX1209" s="297"/>
      <c r="BY1209" s="297"/>
      <c r="BZ1209" s="297"/>
      <c r="CA1209" s="284"/>
      <c r="CB1209" s="298"/>
      <c r="CC1209" s="297"/>
      <c r="CD1209" s="284"/>
      <c r="CE1209" s="352"/>
      <c r="CF1209" s="298"/>
      <c r="CG1209" s="297"/>
      <c r="CH1209" s="284"/>
      <c r="CI1209" s="352"/>
      <c r="CJ1209" s="298"/>
      <c r="CK1209" s="297"/>
      <c r="CL1209" s="284"/>
      <c r="CM1209" s="352"/>
      <c r="CN1209" s="298"/>
      <c r="CO1209" s="297"/>
      <c r="CP1209" s="284"/>
      <c r="CQ1209" s="352"/>
      <c r="CR1209" s="298"/>
      <c r="CS1209" s="297"/>
      <c r="CT1209" s="284"/>
      <c r="CU1209" s="352"/>
      <c r="CV1209" s="352"/>
      <c r="CW1209" s="298"/>
      <c r="CX1209" s="297"/>
      <c r="CY1209" s="284"/>
      <c r="CZ1209" s="352"/>
      <c r="DA1209" s="352"/>
      <c r="DB1209" s="298"/>
      <c r="DC1209" s="297"/>
      <c r="DD1209" s="284"/>
      <c r="DE1209" s="352"/>
      <c r="DF1209" s="352"/>
      <c r="DG1209" s="298"/>
      <c r="DH1209" s="297">
        <v>0</v>
      </c>
      <c r="DI1209" s="289">
        <v>0</v>
      </c>
      <c r="DJ1209" s="163">
        <v>3</v>
      </c>
      <c r="DK1209" s="163">
        <v>3</v>
      </c>
      <c r="DL1209" s="163">
        <v>0</v>
      </c>
      <c r="DM1209" s="163">
        <v>0</v>
      </c>
      <c r="DN1209" s="163">
        <v>1</v>
      </c>
      <c r="DO1209" s="163">
        <v>0</v>
      </c>
      <c r="DP1209" s="165">
        <v>12.1</v>
      </c>
      <c r="DQ1209" s="165">
        <v>12.1000003814697</v>
      </c>
      <c r="DR1209" s="165"/>
      <c r="DS1209" s="163">
        <v>54</v>
      </c>
      <c r="DT1209" s="163">
        <v>15</v>
      </c>
      <c r="DU1209" s="163">
        <v>10</v>
      </c>
      <c r="DV1209" s="163">
        <v>9</v>
      </c>
      <c r="DW1209" s="163">
        <v>3</v>
      </c>
      <c r="DX1209" s="163">
        <v>8</v>
      </c>
      <c r="DY1209" s="163">
        <v>0</v>
      </c>
      <c r="DZ1209" s="163">
        <v>0</v>
      </c>
      <c r="EA1209" s="163">
        <v>0</v>
      </c>
      <c r="EB1209" s="163">
        <v>1</v>
      </c>
      <c r="EC1209" s="163">
        <v>7</v>
      </c>
      <c r="ED1209" s="165">
        <v>5.1081082397694999</v>
      </c>
      <c r="EE1209" s="165">
        <v>5.8378379883080003</v>
      </c>
      <c r="EF1209" s="165">
        <v>2.1891892456155002</v>
      </c>
      <c r="EG1209" s="165">
        <v>10.945946228077499</v>
      </c>
      <c r="EH1209" s="166">
        <v>1.8648649129317201</v>
      </c>
      <c r="EI1209" s="165">
        <v>144.80121263809301</v>
      </c>
      <c r="EJ1209" s="164">
        <v>0.32608695652173902</v>
      </c>
      <c r="EK1209" s="164">
        <v>0.33333333333333298</v>
      </c>
      <c r="EL1209" s="283">
        <v>0.435897435</v>
      </c>
      <c r="EM1209" s="283">
        <v>0.179487179</v>
      </c>
      <c r="EN1209" s="283">
        <v>0.384615384</v>
      </c>
      <c r="EO1209" s="283">
        <v>0.15384614999999999</v>
      </c>
      <c r="EP1209" s="283">
        <v>0.46153845999999998</v>
      </c>
      <c r="EQ1209" s="283">
        <v>5.9633029999999997E-2</v>
      </c>
      <c r="ER1209" s="165">
        <v>-1.0277077743305601E-3</v>
      </c>
      <c r="ES1209" s="166">
        <v>6.5675677368464997</v>
      </c>
      <c r="ET1209" s="166">
        <v>9.17</v>
      </c>
      <c r="EU1209" s="166">
        <v>7.13966170834136</v>
      </c>
      <c r="EV1209" s="166">
        <v>5.81654633669873</v>
      </c>
      <c r="EW1209" s="166">
        <v>6.25327896344651</v>
      </c>
      <c r="EX1209" s="289">
        <v>-0.12554082274436901</v>
      </c>
      <c r="FA1209" s="167"/>
    </row>
    <row r="1210" spans="1:160" ht="13" customHeight="1">
      <c r="A1210" s="160" t="s">
        <v>19</v>
      </c>
      <c r="C1210" s="160">
        <v>29823</v>
      </c>
      <c r="D1210" s="160">
        <v>681066</v>
      </c>
      <c r="E1210" s="160" t="s">
        <v>164</v>
      </c>
      <c r="G1210" s="175"/>
      <c r="H1210" s="162" t="s">
        <v>2169</v>
      </c>
      <c r="I1210" s="162" t="s">
        <v>4083</v>
      </c>
      <c r="J1210" s="160">
        <v>24</v>
      </c>
      <c r="K1210" s="161">
        <v>1</v>
      </c>
      <c r="Z1210" s="163"/>
      <c r="AS1210" s="283"/>
      <c r="AT1210" s="283"/>
      <c r="AU1210" s="283"/>
      <c r="AV1210" s="283"/>
      <c r="AW1210" s="283"/>
      <c r="AX1210" s="283"/>
      <c r="AY1210" s="363"/>
      <c r="AZ1210" s="283"/>
      <c r="BA1210" s="283"/>
      <c r="BB1210" s="283"/>
      <c r="BC1210" s="283"/>
      <c r="BD1210" s="164"/>
      <c r="BE1210" s="164"/>
      <c r="BF1210" s="164"/>
      <c r="BG1210" s="164"/>
      <c r="BH1210" s="164"/>
      <c r="BI1210" s="164"/>
      <c r="BJ1210" s="165"/>
      <c r="BK1210" s="164"/>
      <c r="BL1210" s="165"/>
      <c r="BM1210" s="165"/>
      <c r="BN1210" s="165"/>
      <c r="BO1210" s="165"/>
      <c r="BP1210" s="165"/>
      <c r="BQ1210" s="165"/>
      <c r="BR1210" s="165"/>
      <c r="BS1210" s="289"/>
      <c r="BT1210" s="297">
        <v>4</v>
      </c>
      <c r="BU1210" s="284">
        <v>17.2</v>
      </c>
      <c r="BV1210" s="298">
        <v>1</v>
      </c>
      <c r="BW1210" s="297"/>
      <c r="BX1210" s="297"/>
      <c r="BY1210" s="297"/>
      <c r="BZ1210" s="297"/>
      <c r="CA1210" s="284"/>
      <c r="CB1210" s="298"/>
      <c r="CC1210" s="297"/>
      <c r="CD1210" s="284"/>
      <c r="CE1210" s="352"/>
      <c r="CF1210" s="298"/>
      <c r="CG1210" s="297"/>
      <c r="CH1210" s="284"/>
      <c r="CI1210" s="352"/>
      <c r="CJ1210" s="298"/>
      <c r="CK1210" s="297"/>
      <c r="CL1210" s="284"/>
      <c r="CM1210" s="352"/>
      <c r="CN1210" s="298"/>
      <c r="CO1210" s="297"/>
      <c r="CP1210" s="284"/>
      <c r="CQ1210" s="352"/>
      <c r="CR1210" s="298"/>
      <c r="CS1210" s="297"/>
      <c r="CT1210" s="284"/>
      <c r="CU1210" s="352"/>
      <c r="CV1210" s="352"/>
      <c r="CW1210" s="298"/>
      <c r="CX1210" s="297"/>
      <c r="CY1210" s="284"/>
      <c r="CZ1210" s="352"/>
      <c r="DA1210" s="352"/>
      <c r="DB1210" s="298"/>
      <c r="DC1210" s="297"/>
      <c r="DD1210" s="284"/>
      <c r="DE1210" s="352"/>
      <c r="DF1210" s="352"/>
      <c r="DG1210" s="298"/>
      <c r="DH1210" s="183">
        <v>1</v>
      </c>
      <c r="DI1210" s="289">
        <v>0</v>
      </c>
      <c r="DJ1210" s="163">
        <v>4</v>
      </c>
      <c r="DK1210" s="163">
        <v>4</v>
      </c>
      <c r="DL1210" s="163">
        <v>0</v>
      </c>
      <c r="DM1210" s="163">
        <v>0</v>
      </c>
      <c r="DN1210" s="163">
        <v>3</v>
      </c>
      <c r="DO1210" s="163">
        <v>0</v>
      </c>
      <c r="DP1210" s="165">
        <v>17.2</v>
      </c>
      <c r="DQ1210" s="165">
        <v>17.2000007629394</v>
      </c>
      <c r="DR1210" s="165"/>
      <c r="DS1210" s="163">
        <v>87</v>
      </c>
      <c r="DT1210" s="163">
        <v>20</v>
      </c>
      <c r="DU1210" s="163">
        <v>11</v>
      </c>
      <c r="DV1210" s="163">
        <v>11</v>
      </c>
      <c r="DW1210" s="163">
        <v>2</v>
      </c>
      <c r="DX1210" s="163">
        <v>16</v>
      </c>
      <c r="DY1210" s="163">
        <v>1</v>
      </c>
      <c r="DZ1210" s="163">
        <v>1</v>
      </c>
      <c r="EA1210" s="163">
        <v>2</v>
      </c>
      <c r="EB1210" s="163">
        <v>0</v>
      </c>
      <c r="EC1210" s="163">
        <v>11</v>
      </c>
      <c r="ED1210" s="165">
        <v>5.6037737865726402</v>
      </c>
      <c r="EE1210" s="165">
        <v>8.1509436895602096</v>
      </c>
      <c r="EF1210" s="165">
        <v>1.01886796119502</v>
      </c>
      <c r="EG1210" s="165">
        <v>10.188679611950199</v>
      </c>
      <c r="EH1210" s="166">
        <v>2.0377359223900502</v>
      </c>
      <c r="EI1210" s="165">
        <v>162.781557500395</v>
      </c>
      <c r="EJ1210" s="164">
        <v>0.28571428571428498</v>
      </c>
      <c r="EK1210" s="164">
        <v>0.31578947368421001</v>
      </c>
      <c r="EL1210" s="283">
        <v>0.36842105200000003</v>
      </c>
      <c r="EM1210" s="283">
        <v>0.175438596</v>
      </c>
      <c r="EN1210" s="283">
        <v>0.45614035000000003</v>
      </c>
      <c r="EO1210" s="283">
        <v>3.3898310000000001E-2</v>
      </c>
      <c r="EP1210" s="283">
        <v>0.49152541999999999</v>
      </c>
      <c r="EQ1210" s="283">
        <v>8.5365849999999993E-2</v>
      </c>
      <c r="ER1210" s="165">
        <v>0.227866068224781</v>
      </c>
      <c r="ES1210" s="166">
        <v>5.6037737865726402</v>
      </c>
      <c r="ET1210" s="166">
        <v>5.24</v>
      </c>
      <c r="EU1210" s="166">
        <v>6.2798962921721104</v>
      </c>
      <c r="EV1210" s="166">
        <v>7.0335605272031003</v>
      </c>
      <c r="EW1210" s="166">
        <v>6.9905753199595502</v>
      </c>
      <c r="EX1210" s="289">
        <v>-0.128327891230583</v>
      </c>
    </row>
    <row r="1211" spans="1:160" ht="13" customHeight="1">
      <c r="A1211" s="160" t="s">
        <v>19</v>
      </c>
      <c r="C1211" s="160">
        <v>23631</v>
      </c>
      <c r="D1211" s="160">
        <v>677076</v>
      </c>
      <c r="E1211" s="160" t="s">
        <v>16</v>
      </c>
      <c r="G1211" s="175"/>
      <c r="H1211" s="162" t="s">
        <v>3458</v>
      </c>
      <c r="I1211" s="162" t="s">
        <v>574</v>
      </c>
      <c r="J1211" s="160">
        <v>27</v>
      </c>
      <c r="K1211" s="161">
        <v>1</v>
      </c>
      <c r="Z1211" s="163"/>
      <c r="AS1211" s="283"/>
      <c r="AT1211" s="283"/>
      <c r="AU1211" s="283"/>
      <c r="AV1211" s="283"/>
      <c r="AW1211" s="283"/>
      <c r="AX1211" s="283"/>
      <c r="AY1211" s="363"/>
      <c r="AZ1211" s="283"/>
      <c r="BA1211" s="283"/>
      <c r="BB1211" s="283"/>
      <c r="BC1211" s="283"/>
      <c r="BD1211" s="164"/>
      <c r="BE1211" s="164"/>
      <c r="BF1211" s="164"/>
      <c r="BG1211" s="164"/>
      <c r="BH1211" s="164"/>
      <c r="BI1211" s="164"/>
      <c r="BJ1211" s="165"/>
      <c r="BK1211" s="164"/>
      <c r="BL1211" s="165"/>
      <c r="BM1211" s="165"/>
      <c r="BN1211" s="165"/>
      <c r="BO1211" s="165"/>
      <c r="BP1211" s="165"/>
      <c r="BQ1211" s="165"/>
      <c r="BR1211" s="165"/>
      <c r="BS1211" s="289"/>
      <c r="BT1211" s="297">
        <v>1</v>
      </c>
      <c r="BU1211" s="284">
        <v>0.1</v>
      </c>
      <c r="BV1211" s="298">
        <v>0</v>
      </c>
      <c r="BW1211" s="297"/>
      <c r="BX1211" s="297"/>
      <c r="BY1211" s="297"/>
      <c r="BZ1211" s="297"/>
      <c r="CA1211" s="284"/>
      <c r="CB1211" s="298"/>
      <c r="CC1211" s="297"/>
      <c r="CD1211" s="284"/>
      <c r="CE1211" s="352"/>
      <c r="CF1211" s="298"/>
      <c r="CG1211" s="297"/>
      <c r="CH1211" s="284"/>
      <c r="CI1211" s="352"/>
      <c r="CJ1211" s="298"/>
      <c r="CK1211" s="297"/>
      <c r="CL1211" s="284"/>
      <c r="CM1211" s="352"/>
      <c r="CN1211" s="298"/>
      <c r="CO1211" s="297"/>
      <c r="CP1211" s="284"/>
      <c r="CQ1211" s="352"/>
      <c r="CR1211" s="298"/>
      <c r="CS1211" s="297"/>
      <c r="CT1211" s="284"/>
      <c r="CU1211" s="352"/>
      <c r="CV1211" s="352"/>
      <c r="CW1211" s="298"/>
      <c r="CX1211" s="297"/>
      <c r="CY1211" s="284"/>
      <c r="CZ1211" s="352"/>
      <c r="DA1211" s="352"/>
      <c r="DB1211" s="298"/>
      <c r="DC1211" s="297"/>
      <c r="DD1211" s="284"/>
      <c r="DE1211" s="352"/>
      <c r="DF1211" s="352"/>
      <c r="DG1211" s="298"/>
      <c r="DH1211" s="297">
        <v>0</v>
      </c>
      <c r="DI1211" s="289">
        <v>0</v>
      </c>
      <c r="DJ1211" s="163">
        <v>1</v>
      </c>
      <c r="DK1211" s="163">
        <v>0</v>
      </c>
      <c r="DL1211" s="163">
        <v>0</v>
      </c>
      <c r="DM1211" s="163">
        <v>0</v>
      </c>
      <c r="DN1211" s="163">
        <v>0</v>
      </c>
      <c r="DO1211" s="163">
        <v>0</v>
      </c>
      <c r="DP1211" s="165">
        <v>0.1</v>
      </c>
      <c r="DQ1211" s="165"/>
      <c r="DR1211" s="165">
        <v>0.10000000149011599</v>
      </c>
      <c r="DS1211" s="163">
        <v>3</v>
      </c>
      <c r="DT1211" s="163">
        <v>1</v>
      </c>
      <c r="DU1211" s="163">
        <v>1</v>
      </c>
      <c r="DV1211" s="163">
        <v>1</v>
      </c>
      <c r="DW1211" s="163">
        <v>1</v>
      </c>
      <c r="DX1211" s="163">
        <v>0</v>
      </c>
      <c r="DY1211" s="163">
        <v>0</v>
      </c>
      <c r="DZ1211" s="163">
        <v>1</v>
      </c>
      <c r="EA1211" s="163">
        <v>0</v>
      </c>
      <c r="EB1211" s="163">
        <v>0</v>
      </c>
      <c r="EC1211" s="163">
        <v>1</v>
      </c>
      <c r="ED1211" s="165">
        <v>27.000028163223998</v>
      </c>
      <c r="EE1211" s="165">
        <v>0</v>
      </c>
      <c r="EF1211" s="165">
        <v>27.000028163223998</v>
      </c>
      <c r="EG1211" s="165">
        <v>27.000028163223998</v>
      </c>
      <c r="EH1211" s="166">
        <v>3.0000031292471099</v>
      </c>
      <c r="EI1211" s="165">
        <v>239.650867670884</v>
      </c>
      <c r="EJ1211" s="164">
        <v>0.5</v>
      </c>
      <c r="EK1211" s="164">
        <v>0</v>
      </c>
      <c r="EL1211" s="283">
        <v>0</v>
      </c>
      <c r="EM1211" s="283">
        <v>0</v>
      </c>
      <c r="EN1211" s="283">
        <v>1</v>
      </c>
      <c r="EO1211" s="283">
        <v>0</v>
      </c>
      <c r="EP1211" s="283">
        <v>1</v>
      </c>
      <c r="EQ1211" s="283">
        <v>0.2</v>
      </c>
      <c r="ER1211" s="165">
        <v>-2.23080466111506E-2</v>
      </c>
      <c r="ES1211" s="166">
        <v>27.000028163223998</v>
      </c>
      <c r="ET1211" s="166">
        <v>4.49</v>
      </c>
      <c r="EU1211" s="166">
        <v>45.166732442424603</v>
      </c>
      <c r="EV1211" s="166">
        <v>10.7030119946991</v>
      </c>
      <c r="EW1211" s="166">
        <v>2.6183950217457599</v>
      </c>
      <c r="EX1211" s="289">
        <v>-0.12867227196693401</v>
      </c>
    </row>
    <row r="1212" spans="1:160" ht="13" customHeight="1">
      <c r="A1212" s="160" t="s">
        <v>19</v>
      </c>
      <c r="B1212" s="160">
        <v>11723</v>
      </c>
      <c r="C1212" s="160">
        <v>21997</v>
      </c>
      <c r="D1212" s="160">
        <v>666818</v>
      </c>
      <c r="E1212" s="160" t="s">
        <v>3331</v>
      </c>
      <c r="G1212" s="175"/>
      <c r="H1212" s="162" t="s">
        <v>2596</v>
      </c>
      <c r="I1212" s="162" t="s">
        <v>589</v>
      </c>
      <c r="J1212" s="161">
        <v>26</v>
      </c>
      <c r="K1212" s="161">
        <v>1</v>
      </c>
      <c r="M1212" s="184" t="s">
        <v>837</v>
      </c>
      <c r="Z1212" s="163"/>
      <c r="AS1212" s="283"/>
      <c r="AT1212" s="283"/>
      <c r="AU1212" s="283"/>
      <c r="AV1212" s="283"/>
      <c r="AW1212" s="283"/>
      <c r="AX1212" s="283"/>
      <c r="AY1212" s="363"/>
      <c r="AZ1212" s="283"/>
      <c r="BA1212" s="283"/>
      <c r="BB1212" s="283"/>
      <c r="BC1212" s="283"/>
      <c r="BD1212" s="164"/>
      <c r="BE1212" s="164"/>
      <c r="BF1212" s="164"/>
      <c r="BG1212" s="164"/>
      <c r="BH1212" s="164"/>
      <c r="BI1212" s="164"/>
      <c r="BJ1212" s="165"/>
      <c r="BK1212" s="164"/>
      <c r="BL1212" s="165"/>
      <c r="BM1212" s="165"/>
      <c r="BN1212" s="165"/>
      <c r="BO1212" s="165"/>
      <c r="BP1212" s="165"/>
      <c r="BQ1212" s="165"/>
      <c r="BR1212" s="165"/>
      <c r="BS1212" s="289"/>
      <c r="BT1212" s="297">
        <v>11</v>
      </c>
      <c r="BU1212" s="284">
        <v>9.1999999999999993</v>
      </c>
      <c r="BV1212" s="298">
        <v>0</v>
      </c>
      <c r="BW1212" s="297"/>
      <c r="BX1212" s="297"/>
      <c r="BY1212" s="297"/>
      <c r="BZ1212" s="297"/>
      <c r="CA1212" s="284"/>
      <c r="CB1212" s="298"/>
      <c r="CC1212" s="297"/>
      <c r="CD1212" s="284"/>
      <c r="CE1212" s="352"/>
      <c r="CF1212" s="298"/>
      <c r="CG1212" s="297"/>
      <c r="CH1212" s="284"/>
      <c r="CI1212" s="352"/>
      <c r="CJ1212" s="298"/>
      <c r="CK1212" s="297"/>
      <c r="CL1212" s="284"/>
      <c r="CM1212" s="352"/>
      <c r="CN1212" s="298"/>
      <c r="CO1212" s="297"/>
      <c r="CP1212" s="284"/>
      <c r="CQ1212" s="352"/>
      <c r="CR1212" s="298"/>
      <c r="CS1212" s="297"/>
      <c r="CT1212" s="284"/>
      <c r="CU1212" s="352"/>
      <c r="CV1212" s="352"/>
      <c r="CW1212" s="298"/>
      <c r="CX1212" s="297"/>
      <c r="CY1212" s="284"/>
      <c r="CZ1212" s="352"/>
      <c r="DA1212" s="352"/>
      <c r="DB1212" s="298"/>
      <c r="DC1212" s="297"/>
      <c r="DD1212" s="284"/>
      <c r="DE1212" s="352"/>
      <c r="DF1212" s="352"/>
      <c r="DG1212" s="298"/>
      <c r="DH1212" s="297">
        <v>0</v>
      </c>
      <c r="DI1212" s="289">
        <v>0</v>
      </c>
      <c r="DJ1212" s="163">
        <v>11</v>
      </c>
      <c r="DK1212" s="163">
        <v>0</v>
      </c>
      <c r="DL1212" s="163">
        <v>0</v>
      </c>
      <c r="DM1212" s="163">
        <v>0</v>
      </c>
      <c r="DN1212" s="163">
        <v>1</v>
      </c>
      <c r="DO1212" s="163">
        <v>0</v>
      </c>
      <c r="DP1212" s="165">
        <v>9.1999999999999993</v>
      </c>
      <c r="DQ1212" s="165"/>
      <c r="DR1212" s="165">
        <v>9.1999998092651296</v>
      </c>
      <c r="DS1212" s="163">
        <v>53</v>
      </c>
      <c r="DT1212" s="163">
        <v>19</v>
      </c>
      <c r="DU1212" s="163">
        <v>16</v>
      </c>
      <c r="DV1212" s="163">
        <v>15</v>
      </c>
      <c r="DW1212" s="163">
        <v>2</v>
      </c>
      <c r="DX1212" s="163">
        <v>7</v>
      </c>
      <c r="DY1212" s="163">
        <v>0</v>
      </c>
      <c r="DZ1212" s="163">
        <v>0</v>
      </c>
      <c r="EA1212" s="163">
        <v>2</v>
      </c>
      <c r="EB1212" s="163">
        <v>0</v>
      </c>
      <c r="EC1212" s="163">
        <v>12</v>
      </c>
      <c r="ED1212" s="165">
        <v>11.1724156301458</v>
      </c>
      <c r="EE1212" s="165">
        <v>6.5172424509183999</v>
      </c>
      <c r="EF1212" s="165">
        <v>1.8620692716909699</v>
      </c>
      <c r="EG1212" s="165">
        <v>17.689658081064199</v>
      </c>
      <c r="EH1212" s="166">
        <v>2.6896556146647299</v>
      </c>
      <c r="EI1212" s="165">
        <v>211.38875622677801</v>
      </c>
      <c r="EJ1212" s="164">
        <v>0.41304347826086901</v>
      </c>
      <c r="EK1212" s="164">
        <v>0.53125</v>
      </c>
      <c r="EL1212" s="283">
        <v>0.41176470500000001</v>
      </c>
      <c r="EM1212" s="283">
        <v>0.35294117600000002</v>
      </c>
      <c r="EN1212" s="283">
        <v>0.235294117</v>
      </c>
      <c r="EO1212" s="283">
        <v>0.11764706</v>
      </c>
      <c r="EP1212" s="283">
        <v>0.52941176000000001</v>
      </c>
      <c r="EQ1212" s="283">
        <v>0.11304348</v>
      </c>
      <c r="ER1212" s="165">
        <v>-0.87246435715091197</v>
      </c>
      <c r="ES1212" s="166">
        <v>13.9655195376822</v>
      </c>
      <c r="ET1212" s="166">
        <v>7.86</v>
      </c>
      <c r="EU1212" s="166">
        <v>5.5459993690146598</v>
      </c>
      <c r="EV1212" s="166">
        <v>4.1077413396264202</v>
      </c>
      <c r="EW1212" s="166">
        <v>4.3295379662320901</v>
      </c>
      <c r="EX1212" s="289">
        <v>-0.13117478415369899</v>
      </c>
    </row>
    <row r="1213" spans="1:160" ht="13" customHeight="1">
      <c r="A1213" s="160" t="s">
        <v>19</v>
      </c>
      <c r="B1213" s="160">
        <v>11011</v>
      </c>
      <c r="C1213" s="160">
        <v>19249</v>
      </c>
      <c r="D1213" s="160">
        <v>622554</v>
      </c>
      <c r="E1213" s="160" t="s">
        <v>3331</v>
      </c>
      <c r="G1213" s="175"/>
      <c r="H1213" s="168" t="s">
        <v>233</v>
      </c>
      <c r="I1213" s="169" t="s">
        <v>1144</v>
      </c>
      <c r="J1213" s="170">
        <v>29</v>
      </c>
      <c r="K1213" s="161">
        <v>1</v>
      </c>
      <c r="M1213" s="184" t="s">
        <v>837</v>
      </c>
      <c r="Z1213" s="163"/>
      <c r="AS1213" s="283"/>
      <c r="AT1213" s="283"/>
      <c r="AU1213" s="283"/>
      <c r="AV1213" s="283"/>
      <c r="AW1213" s="283"/>
      <c r="AX1213" s="283"/>
      <c r="AY1213" s="363"/>
      <c r="AZ1213" s="283"/>
      <c r="BA1213" s="283"/>
      <c r="BB1213" s="283"/>
      <c r="BC1213" s="283"/>
      <c r="BD1213" s="164"/>
      <c r="BE1213" s="164"/>
      <c r="BF1213" s="164"/>
      <c r="BG1213" s="164"/>
      <c r="BH1213" s="164"/>
      <c r="BI1213" s="164"/>
      <c r="BJ1213" s="165"/>
      <c r="BK1213" s="164"/>
      <c r="BL1213" s="165"/>
      <c r="BM1213" s="165"/>
      <c r="BN1213" s="165"/>
      <c r="BO1213" s="165"/>
      <c r="BP1213" s="165"/>
      <c r="BQ1213" s="165"/>
      <c r="BR1213" s="165"/>
      <c r="BS1213" s="289"/>
      <c r="BT1213" s="297">
        <v>62</v>
      </c>
      <c r="BU1213" s="284">
        <v>58</v>
      </c>
      <c r="BV1213" s="298">
        <v>-1</v>
      </c>
      <c r="BW1213" s="297"/>
      <c r="BX1213" s="297"/>
      <c r="BY1213" s="297"/>
      <c r="BZ1213" s="297"/>
      <c r="CA1213" s="284"/>
      <c r="CB1213" s="298"/>
      <c r="CC1213" s="297"/>
      <c r="CD1213" s="284"/>
      <c r="CE1213" s="352"/>
      <c r="CF1213" s="298"/>
      <c r="CG1213" s="297"/>
      <c r="CH1213" s="284"/>
      <c r="CI1213" s="352"/>
      <c r="CJ1213" s="298"/>
      <c r="CK1213" s="297"/>
      <c r="CL1213" s="284"/>
      <c r="CM1213" s="352"/>
      <c r="CN1213" s="298"/>
      <c r="CO1213" s="297"/>
      <c r="CP1213" s="284"/>
      <c r="CQ1213" s="352"/>
      <c r="CR1213" s="298"/>
      <c r="CS1213" s="297"/>
      <c r="CT1213" s="284"/>
      <c r="CU1213" s="352"/>
      <c r="CV1213" s="352"/>
      <c r="CW1213" s="298"/>
      <c r="CX1213" s="297"/>
      <c r="CY1213" s="284"/>
      <c r="CZ1213" s="352"/>
      <c r="DA1213" s="352"/>
      <c r="DB1213" s="298"/>
      <c r="DC1213" s="297"/>
      <c r="DD1213" s="284"/>
      <c r="DE1213" s="352"/>
      <c r="DF1213" s="352"/>
      <c r="DG1213" s="298"/>
      <c r="DH1213" s="297">
        <v>-1</v>
      </c>
      <c r="DI1213" s="289">
        <v>0</v>
      </c>
      <c r="DJ1213" s="163">
        <v>63</v>
      </c>
      <c r="DK1213" s="163">
        <v>0</v>
      </c>
      <c r="DL1213" s="163">
        <v>0</v>
      </c>
      <c r="DM1213" s="163">
        <v>3</v>
      </c>
      <c r="DN1213" s="163">
        <v>4</v>
      </c>
      <c r="DO1213" s="163">
        <v>11</v>
      </c>
      <c r="DP1213" s="165">
        <v>58.2</v>
      </c>
      <c r="DQ1213" s="165"/>
      <c r="DR1213" s="165">
        <v>58.200000762939403</v>
      </c>
      <c r="DS1213" s="163">
        <v>255</v>
      </c>
      <c r="DT1213" s="163">
        <v>52</v>
      </c>
      <c r="DU1213" s="163">
        <v>32</v>
      </c>
      <c r="DV1213" s="163">
        <v>29</v>
      </c>
      <c r="DW1213" s="163">
        <v>12</v>
      </c>
      <c r="DX1213" s="163">
        <v>21</v>
      </c>
      <c r="DY1213" s="163">
        <v>0</v>
      </c>
      <c r="DZ1213" s="163">
        <v>2</v>
      </c>
      <c r="EA1213" s="163">
        <v>8</v>
      </c>
      <c r="EB1213" s="163">
        <v>1</v>
      </c>
      <c r="EC1213" s="163">
        <v>68</v>
      </c>
      <c r="ED1213" s="165">
        <v>10.4318196514915</v>
      </c>
      <c r="EE1213" s="165">
        <v>3.2215913629606301</v>
      </c>
      <c r="EF1213" s="165">
        <v>1.8409093502632199</v>
      </c>
      <c r="EG1213" s="165">
        <v>7.9772738511406303</v>
      </c>
      <c r="EH1213" s="166">
        <v>1.2443183571223599</v>
      </c>
      <c r="EI1213" s="165">
        <v>97.723168436981496</v>
      </c>
      <c r="EJ1213" s="164">
        <v>0.22413793103448201</v>
      </c>
      <c r="EK1213" s="164">
        <v>0.26315789473684198</v>
      </c>
      <c r="EL1213" s="283">
        <v>0.35802469100000001</v>
      </c>
      <c r="EM1213" s="283">
        <v>0.16666666599999999</v>
      </c>
      <c r="EN1213" s="283">
        <v>0.47530864099999998</v>
      </c>
      <c r="EO1213" s="283">
        <v>0.12195122</v>
      </c>
      <c r="EP1213" s="283">
        <v>0.32926829000000002</v>
      </c>
      <c r="EQ1213" s="283">
        <v>0.11654135</v>
      </c>
      <c r="ER1213" s="165">
        <v>0.37936929966889099</v>
      </c>
      <c r="ES1213" s="166">
        <v>4.4488642631361204</v>
      </c>
      <c r="ET1213" s="166">
        <v>3.7</v>
      </c>
      <c r="EU1213" s="166">
        <v>4.6837343012375499</v>
      </c>
      <c r="EV1213" s="166">
        <v>4.0092813286993101</v>
      </c>
      <c r="EW1213" s="166">
        <v>3.41036594257521</v>
      </c>
      <c r="EX1213" s="289">
        <v>-0.13145078718662201</v>
      </c>
    </row>
    <row r="1214" spans="1:160" ht="13" customHeight="1">
      <c r="A1214" s="160" t="s">
        <v>19</v>
      </c>
      <c r="C1214" s="160">
        <v>19835</v>
      </c>
      <c r="D1214" s="160">
        <v>642520</v>
      </c>
      <c r="E1214" s="160" t="s">
        <v>14</v>
      </c>
      <c r="G1214" s="175"/>
      <c r="H1214" s="162" t="s">
        <v>3990</v>
      </c>
      <c r="I1214" s="162" t="s">
        <v>3989</v>
      </c>
      <c r="J1214" s="160">
        <v>28</v>
      </c>
      <c r="K1214" s="161">
        <v>1</v>
      </c>
      <c r="Z1214" s="163"/>
      <c r="AS1214" s="283"/>
      <c r="AT1214" s="283"/>
      <c r="AU1214" s="283"/>
      <c r="AV1214" s="283"/>
      <c r="AW1214" s="283"/>
      <c r="AX1214" s="283"/>
      <c r="AY1214" s="363"/>
      <c r="AZ1214" s="283"/>
      <c r="BA1214" s="283"/>
      <c r="BB1214" s="283"/>
      <c r="BC1214" s="283"/>
      <c r="BD1214" s="164"/>
      <c r="BE1214" s="164"/>
      <c r="BF1214" s="164"/>
      <c r="BG1214" s="164"/>
      <c r="BH1214" s="164"/>
      <c r="BI1214" s="164"/>
      <c r="BJ1214" s="165"/>
      <c r="BK1214" s="164"/>
      <c r="BL1214" s="165"/>
      <c r="BM1214" s="165"/>
      <c r="BN1214" s="165"/>
      <c r="BO1214" s="165"/>
      <c r="BP1214" s="165"/>
      <c r="BQ1214" s="165"/>
      <c r="BR1214" s="165"/>
      <c r="BS1214" s="289"/>
      <c r="BT1214" s="297">
        <v>18</v>
      </c>
      <c r="BU1214" s="284">
        <v>26.1</v>
      </c>
      <c r="BV1214" s="298">
        <v>0</v>
      </c>
      <c r="BW1214" s="297"/>
      <c r="BX1214" s="297"/>
      <c r="BY1214" s="297"/>
      <c r="BZ1214" s="297"/>
      <c r="CA1214" s="284"/>
      <c r="CB1214" s="298"/>
      <c r="CC1214" s="297"/>
      <c r="CD1214" s="284"/>
      <c r="CE1214" s="352"/>
      <c r="CF1214" s="298"/>
      <c r="CG1214" s="297"/>
      <c r="CH1214" s="284"/>
      <c r="CI1214" s="352"/>
      <c r="CJ1214" s="298"/>
      <c r="CK1214" s="297"/>
      <c r="CL1214" s="284"/>
      <c r="CM1214" s="352"/>
      <c r="CN1214" s="298"/>
      <c r="CO1214" s="297"/>
      <c r="CP1214" s="284"/>
      <c r="CQ1214" s="352"/>
      <c r="CR1214" s="298"/>
      <c r="CS1214" s="297"/>
      <c r="CT1214" s="284"/>
      <c r="CU1214" s="352"/>
      <c r="CV1214" s="352"/>
      <c r="CW1214" s="298"/>
      <c r="CX1214" s="297"/>
      <c r="CY1214" s="284"/>
      <c r="CZ1214" s="352"/>
      <c r="DA1214" s="352"/>
      <c r="DB1214" s="298"/>
      <c r="DC1214" s="297"/>
      <c r="DD1214" s="284"/>
      <c r="DE1214" s="352"/>
      <c r="DF1214" s="352"/>
      <c r="DG1214" s="298"/>
      <c r="DH1214" s="183">
        <v>0</v>
      </c>
      <c r="DI1214" s="289">
        <v>0</v>
      </c>
      <c r="DJ1214" s="163">
        <v>18</v>
      </c>
      <c r="DK1214" s="163">
        <v>2</v>
      </c>
      <c r="DL1214" s="163">
        <v>0</v>
      </c>
      <c r="DM1214" s="163">
        <v>0</v>
      </c>
      <c r="DN1214" s="163">
        <v>2</v>
      </c>
      <c r="DO1214" s="163">
        <v>0</v>
      </c>
      <c r="DP1214" s="165">
        <v>26.1</v>
      </c>
      <c r="DQ1214" s="165">
        <v>6.0999999046325604</v>
      </c>
      <c r="DR1214" s="165">
        <v>20</v>
      </c>
      <c r="DS1214" s="163">
        <v>115</v>
      </c>
      <c r="DT1214" s="163">
        <v>23</v>
      </c>
      <c r="DU1214" s="163">
        <v>15</v>
      </c>
      <c r="DV1214" s="163">
        <v>14</v>
      </c>
      <c r="DW1214" s="163">
        <v>4</v>
      </c>
      <c r="DX1214" s="163">
        <v>12</v>
      </c>
      <c r="DY1214" s="163">
        <v>0</v>
      </c>
      <c r="DZ1214" s="163">
        <v>4</v>
      </c>
      <c r="EA1214" s="163">
        <v>1</v>
      </c>
      <c r="EB1214" s="163">
        <v>0</v>
      </c>
      <c r="EC1214" s="163">
        <v>22</v>
      </c>
      <c r="ED1214" s="165">
        <v>7.5189887940590303</v>
      </c>
      <c r="EE1214" s="165">
        <v>4.1012666149412897</v>
      </c>
      <c r="EF1214" s="165">
        <v>1.3670888716470899</v>
      </c>
      <c r="EG1214" s="165">
        <v>7.8607610119708102</v>
      </c>
      <c r="EH1214" s="166">
        <v>1.32911418076801</v>
      </c>
      <c r="EI1214" s="165">
        <v>106.174344802989</v>
      </c>
      <c r="EJ1214" s="164">
        <v>0.23232323232323199</v>
      </c>
      <c r="EK1214" s="164">
        <v>0.26027397260273899</v>
      </c>
      <c r="EL1214" s="283">
        <v>0.34210526299999999</v>
      </c>
      <c r="EM1214" s="283">
        <v>0.25</v>
      </c>
      <c r="EN1214" s="283">
        <v>0.40789473599999998</v>
      </c>
      <c r="EO1214" s="283">
        <v>0.11688311999999999</v>
      </c>
      <c r="EP1214" s="283">
        <v>0.35064935000000003</v>
      </c>
      <c r="EQ1214" s="283">
        <v>8.9430889999999999E-2</v>
      </c>
      <c r="ER1214" s="165">
        <v>-0.263450284920001</v>
      </c>
      <c r="ES1214" s="166">
        <v>4.7848110507648398</v>
      </c>
      <c r="ET1214" s="166">
        <v>6.69</v>
      </c>
      <c r="EU1214" s="166">
        <v>5.2932713221938998</v>
      </c>
      <c r="EV1214" s="166">
        <v>5.0986609114762302</v>
      </c>
      <c r="EW1214" s="166">
        <v>4.6287409305693297</v>
      </c>
      <c r="EX1214" s="289">
        <v>-0.13176239281892699</v>
      </c>
    </row>
    <row r="1215" spans="1:160" ht="13" customHeight="1">
      <c r="A1215" s="160" t="s">
        <v>19</v>
      </c>
      <c r="C1215" s="160">
        <v>31533</v>
      </c>
      <c r="D1215" s="160">
        <v>682989</v>
      </c>
      <c r="E1215" s="160" t="s">
        <v>18</v>
      </c>
      <c r="G1215" s="175"/>
      <c r="H1215" s="162" t="s">
        <v>3604</v>
      </c>
      <c r="I1215" s="162" t="s">
        <v>177</v>
      </c>
      <c r="J1215" s="160">
        <v>23</v>
      </c>
      <c r="K1215" s="161">
        <v>1</v>
      </c>
      <c r="Z1215" s="163"/>
      <c r="AS1215" s="283"/>
      <c r="AT1215" s="283"/>
      <c r="AU1215" s="283"/>
      <c r="AV1215" s="283"/>
      <c r="AW1215" s="283"/>
      <c r="AX1215" s="283"/>
      <c r="AY1215" s="363"/>
      <c r="AZ1215" s="283"/>
      <c r="BA1215" s="283"/>
      <c r="BB1215" s="283"/>
      <c r="BC1215" s="283"/>
      <c r="BD1215" s="164"/>
      <c r="BE1215" s="164"/>
      <c r="BF1215" s="164"/>
      <c r="BG1215" s="164"/>
      <c r="BH1215" s="164"/>
      <c r="BI1215" s="164"/>
      <c r="BJ1215" s="165"/>
      <c r="BK1215" s="164"/>
      <c r="BL1215" s="165"/>
      <c r="BM1215" s="165"/>
      <c r="BN1215" s="165"/>
      <c r="BO1215" s="165"/>
      <c r="BP1215" s="165"/>
      <c r="BQ1215" s="165"/>
      <c r="BR1215" s="165"/>
      <c r="BS1215" s="289"/>
      <c r="BT1215" s="297">
        <v>4</v>
      </c>
      <c r="BU1215" s="284">
        <v>5.0999999999999996</v>
      </c>
      <c r="BV1215" s="298">
        <v>0</v>
      </c>
      <c r="BW1215" s="297"/>
      <c r="BX1215" s="297"/>
      <c r="BY1215" s="297"/>
      <c r="BZ1215" s="297"/>
      <c r="CA1215" s="284"/>
      <c r="CB1215" s="298"/>
      <c r="CC1215" s="297"/>
      <c r="CD1215" s="284"/>
      <c r="CE1215" s="352"/>
      <c r="CF1215" s="298"/>
      <c r="CG1215" s="297"/>
      <c r="CH1215" s="284"/>
      <c r="CI1215" s="352"/>
      <c r="CJ1215" s="298"/>
      <c r="CK1215" s="297"/>
      <c r="CL1215" s="284"/>
      <c r="CM1215" s="352"/>
      <c r="CN1215" s="298"/>
      <c r="CO1215" s="297"/>
      <c r="CP1215" s="284"/>
      <c r="CQ1215" s="352"/>
      <c r="CR1215" s="298"/>
      <c r="CS1215" s="297"/>
      <c r="CT1215" s="284"/>
      <c r="CU1215" s="352"/>
      <c r="CV1215" s="352"/>
      <c r="CW1215" s="298"/>
      <c r="CX1215" s="297"/>
      <c r="CY1215" s="284"/>
      <c r="CZ1215" s="352"/>
      <c r="DA1215" s="352"/>
      <c r="DB1215" s="298"/>
      <c r="DC1215" s="297"/>
      <c r="DD1215" s="284"/>
      <c r="DE1215" s="352"/>
      <c r="DF1215" s="352"/>
      <c r="DG1215" s="298"/>
      <c r="DH1215" s="297">
        <v>0</v>
      </c>
      <c r="DI1215" s="289">
        <v>0</v>
      </c>
      <c r="DJ1215" s="163">
        <v>4</v>
      </c>
      <c r="DK1215" s="163">
        <v>0</v>
      </c>
      <c r="DL1215" s="163">
        <v>0</v>
      </c>
      <c r="DM1215" s="163">
        <v>0</v>
      </c>
      <c r="DN1215" s="163">
        <v>1</v>
      </c>
      <c r="DO1215" s="163">
        <v>0</v>
      </c>
      <c r="DP1215" s="165">
        <v>5.0999999999999996</v>
      </c>
      <c r="DQ1215" s="165"/>
      <c r="DR1215" s="165">
        <v>5.0999999046325604</v>
      </c>
      <c r="DS1215" s="163">
        <v>27</v>
      </c>
      <c r="DT1215" s="163">
        <v>7</v>
      </c>
      <c r="DU1215" s="163">
        <v>7</v>
      </c>
      <c r="DV1215" s="163">
        <v>7</v>
      </c>
      <c r="DW1215" s="163">
        <v>1</v>
      </c>
      <c r="DX1215" s="163">
        <v>6</v>
      </c>
      <c r="DY1215" s="163">
        <v>0</v>
      </c>
      <c r="DZ1215" s="163">
        <v>0</v>
      </c>
      <c r="EA1215" s="163">
        <v>0</v>
      </c>
      <c r="EB1215" s="163">
        <v>0</v>
      </c>
      <c r="EC1215" s="163">
        <v>5</v>
      </c>
      <c r="ED1215" s="165">
        <v>8.4375005029142205</v>
      </c>
      <c r="EE1215" s="165">
        <v>10.125000603497</v>
      </c>
      <c r="EF1215" s="165">
        <v>1.6875001005828401</v>
      </c>
      <c r="EG1215" s="165">
        <v>11.8125007040799</v>
      </c>
      <c r="EH1215" s="166">
        <v>2.4375001452863301</v>
      </c>
      <c r="EI1215" s="165">
        <v>194.71613848362</v>
      </c>
      <c r="EJ1215" s="164">
        <v>0.33333333333333298</v>
      </c>
      <c r="EK1215" s="164">
        <v>0.4</v>
      </c>
      <c r="EL1215" s="283">
        <v>0.4375</v>
      </c>
      <c r="EM1215" s="283">
        <v>0.25</v>
      </c>
      <c r="EN1215" s="283">
        <v>0.3125</v>
      </c>
      <c r="EO1215" s="283">
        <v>0.125</v>
      </c>
      <c r="EP1215" s="283">
        <v>0.6875</v>
      </c>
      <c r="EQ1215" s="283">
        <v>9.2592590000000002E-2</v>
      </c>
      <c r="ER1215" s="165">
        <v>-0.38071439803132501</v>
      </c>
      <c r="ES1215" s="166">
        <v>11.8125007040799</v>
      </c>
      <c r="ET1215" s="166">
        <v>11.6</v>
      </c>
      <c r="EU1215" s="166">
        <v>7.1041888676583902</v>
      </c>
      <c r="EV1215" s="166">
        <v>6.0842874008476002</v>
      </c>
      <c r="EW1215" s="166">
        <v>6.4269094207054298</v>
      </c>
      <c r="EX1215" s="289">
        <v>-0.135524317622184</v>
      </c>
    </row>
    <row r="1216" spans="1:160" ht="13" customHeight="1">
      <c r="A1216" s="160" t="s">
        <v>19</v>
      </c>
      <c r="C1216" s="160">
        <v>20018</v>
      </c>
      <c r="D1216" s="160">
        <v>670161</v>
      </c>
      <c r="E1216" s="160" t="s">
        <v>555</v>
      </c>
      <c r="G1216" s="175"/>
      <c r="H1216" s="162" t="s">
        <v>4023</v>
      </c>
      <c r="I1216" s="162" t="s">
        <v>323</v>
      </c>
      <c r="J1216" s="160">
        <v>29</v>
      </c>
      <c r="K1216" s="161">
        <v>1</v>
      </c>
      <c r="Z1216" s="163"/>
      <c r="AS1216" s="283"/>
      <c r="AT1216" s="283"/>
      <c r="AU1216" s="283"/>
      <c r="AV1216" s="283"/>
      <c r="AW1216" s="283"/>
      <c r="AX1216" s="283"/>
      <c r="AY1216" s="363"/>
      <c r="AZ1216" s="283"/>
      <c r="BA1216" s="283"/>
      <c r="BB1216" s="283"/>
      <c r="BC1216" s="283"/>
      <c r="BD1216" s="164"/>
      <c r="BE1216" s="164"/>
      <c r="BF1216" s="164"/>
      <c r="BG1216" s="164"/>
      <c r="BH1216" s="164"/>
      <c r="BI1216" s="164"/>
      <c r="BJ1216" s="165"/>
      <c r="BK1216" s="164"/>
      <c r="BL1216" s="165"/>
      <c r="BM1216" s="165"/>
      <c r="BN1216" s="165"/>
      <c r="BO1216" s="165"/>
      <c r="BP1216" s="165"/>
      <c r="BQ1216" s="165"/>
      <c r="BR1216" s="165"/>
      <c r="BS1216" s="289"/>
      <c r="BT1216" s="297">
        <v>1</v>
      </c>
      <c r="BU1216" s="284">
        <v>2.1</v>
      </c>
      <c r="BV1216" s="298">
        <v>0</v>
      </c>
      <c r="BW1216" s="297"/>
      <c r="BX1216" s="297"/>
      <c r="BY1216" s="297"/>
      <c r="BZ1216" s="297"/>
      <c r="CA1216" s="284"/>
      <c r="CB1216" s="298"/>
      <c r="CC1216" s="297"/>
      <c r="CD1216" s="284"/>
      <c r="CE1216" s="352"/>
      <c r="CF1216" s="298"/>
      <c r="CG1216" s="297"/>
      <c r="CH1216" s="284"/>
      <c r="CI1216" s="352"/>
      <c r="CJ1216" s="298"/>
      <c r="CK1216" s="297"/>
      <c r="CL1216" s="284"/>
      <c r="CM1216" s="352"/>
      <c r="CN1216" s="298"/>
      <c r="CO1216" s="297"/>
      <c r="CP1216" s="284"/>
      <c r="CQ1216" s="352"/>
      <c r="CR1216" s="298"/>
      <c r="CS1216" s="297"/>
      <c r="CT1216" s="284"/>
      <c r="CU1216" s="352"/>
      <c r="CV1216" s="352"/>
      <c r="CW1216" s="298"/>
      <c r="CX1216" s="297"/>
      <c r="CY1216" s="284"/>
      <c r="CZ1216" s="352"/>
      <c r="DA1216" s="352"/>
      <c r="DB1216" s="298"/>
      <c r="DC1216" s="297"/>
      <c r="DD1216" s="284"/>
      <c r="DE1216" s="352"/>
      <c r="DF1216" s="352"/>
      <c r="DG1216" s="298"/>
      <c r="DH1216" s="183">
        <v>0</v>
      </c>
      <c r="DI1216" s="289">
        <v>0</v>
      </c>
      <c r="DJ1216" s="163">
        <v>1</v>
      </c>
      <c r="DK1216" s="163">
        <v>0</v>
      </c>
      <c r="DL1216" s="163">
        <v>0</v>
      </c>
      <c r="DM1216" s="163">
        <v>0</v>
      </c>
      <c r="DN1216" s="163">
        <v>0</v>
      </c>
      <c r="DO1216" s="163">
        <v>0</v>
      </c>
      <c r="DP1216" s="165">
        <v>2.1</v>
      </c>
      <c r="DQ1216" s="165"/>
      <c r="DR1216" s="165">
        <v>2.0999999046325599</v>
      </c>
      <c r="DS1216" s="163">
        <v>14</v>
      </c>
      <c r="DT1216" s="163">
        <v>4</v>
      </c>
      <c r="DU1216" s="163">
        <v>5</v>
      </c>
      <c r="DV1216" s="163">
        <v>5</v>
      </c>
      <c r="DW1216" s="163">
        <v>2</v>
      </c>
      <c r="DX1216" s="163">
        <v>2</v>
      </c>
      <c r="DY1216" s="163">
        <v>0</v>
      </c>
      <c r="DZ1216" s="163">
        <v>1</v>
      </c>
      <c r="EA1216" s="163">
        <v>0</v>
      </c>
      <c r="EB1216" s="163">
        <v>0</v>
      </c>
      <c r="EC1216" s="163">
        <v>3</v>
      </c>
      <c r="ED1216" s="165">
        <v>11.571430147910799</v>
      </c>
      <c r="EE1216" s="165">
        <v>7.7142867652738696</v>
      </c>
      <c r="EF1216" s="165">
        <v>7.7142867652738696</v>
      </c>
      <c r="EG1216" s="165">
        <v>15.4285735305477</v>
      </c>
      <c r="EH1216" s="166">
        <v>2.5714289217579598</v>
      </c>
      <c r="EI1216" s="165">
        <v>199.66380594177099</v>
      </c>
      <c r="EJ1216" s="164">
        <v>0.36363636363636298</v>
      </c>
      <c r="EK1216" s="164">
        <v>0.33333333333333298</v>
      </c>
      <c r="EL1216" s="283">
        <v>0.375</v>
      </c>
      <c r="EM1216" s="283">
        <v>0.125</v>
      </c>
      <c r="EN1216" s="283">
        <v>0.5</v>
      </c>
      <c r="EO1216" s="283">
        <v>0.375</v>
      </c>
      <c r="EP1216" s="283">
        <v>0.625</v>
      </c>
      <c r="EQ1216" s="283">
        <v>0.13725490000000001</v>
      </c>
      <c r="ER1216" s="165">
        <v>0.26720910997411101</v>
      </c>
      <c r="ES1216" s="166">
        <v>19.2857169131847</v>
      </c>
      <c r="ET1216" s="166">
        <v>22.86</v>
      </c>
      <c r="EU1216" s="166">
        <v>15.595261754795199</v>
      </c>
      <c r="EV1216" s="166">
        <v>7.0445837331356396</v>
      </c>
      <c r="EW1216" s="166">
        <v>4.8212209735055396</v>
      </c>
      <c r="EX1216" s="289">
        <v>-0.13612663745880099</v>
      </c>
    </row>
    <row r="1217" spans="1:272" ht="13" customHeight="1">
      <c r="A1217" s="160" t="s">
        <v>19</v>
      </c>
      <c r="C1217" s="160">
        <v>24728</v>
      </c>
      <c r="D1217" s="160">
        <v>681347</v>
      </c>
      <c r="E1217" s="160" t="s">
        <v>438</v>
      </c>
      <c r="G1217" s="175"/>
      <c r="H1217" s="162" t="s">
        <v>1648</v>
      </c>
      <c r="I1217" s="162" t="s">
        <v>546</v>
      </c>
      <c r="J1217" s="160">
        <v>24</v>
      </c>
      <c r="K1217" s="161">
        <v>1</v>
      </c>
      <c r="Z1217" s="163"/>
      <c r="AS1217" s="283"/>
      <c r="AT1217" s="283"/>
      <c r="AU1217" s="283"/>
      <c r="AV1217" s="283"/>
      <c r="AW1217" s="283"/>
      <c r="AX1217" s="283"/>
      <c r="AY1217" s="363"/>
      <c r="AZ1217" s="283"/>
      <c r="BA1217" s="283"/>
      <c r="BB1217" s="283"/>
      <c r="BC1217" s="283"/>
      <c r="BD1217" s="164"/>
      <c r="BE1217" s="164"/>
      <c r="BF1217" s="164"/>
      <c r="BG1217" s="164"/>
      <c r="BH1217" s="164"/>
      <c r="BI1217" s="164"/>
      <c r="BJ1217" s="165"/>
      <c r="BK1217" s="164"/>
      <c r="BL1217" s="165"/>
      <c r="BM1217" s="165"/>
      <c r="BN1217" s="165"/>
      <c r="BO1217" s="165"/>
      <c r="BP1217" s="165"/>
      <c r="BQ1217" s="165"/>
      <c r="BR1217" s="165"/>
      <c r="BS1217" s="289"/>
      <c r="BT1217" s="297">
        <v>1</v>
      </c>
      <c r="BU1217" s="284">
        <v>3.1</v>
      </c>
      <c r="BV1217" s="298">
        <v>0</v>
      </c>
      <c r="BW1217" s="297"/>
      <c r="BX1217" s="297"/>
      <c r="BY1217" s="297"/>
      <c r="BZ1217" s="297"/>
      <c r="CA1217" s="284"/>
      <c r="CB1217" s="298"/>
      <c r="CC1217" s="297"/>
      <c r="CD1217" s="284"/>
      <c r="CE1217" s="352"/>
      <c r="CF1217" s="298"/>
      <c r="CG1217" s="297"/>
      <c r="CH1217" s="284"/>
      <c r="CI1217" s="352"/>
      <c r="CJ1217" s="298"/>
      <c r="CK1217" s="297"/>
      <c r="CL1217" s="284"/>
      <c r="CM1217" s="352"/>
      <c r="CN1217" s="298"/>
      <c r="CO1217" s="297"/>
      <c r="CP1217" s="284"/>
      <c r="CQ1217" s="352"/>
      <c r="CR1217" s="298"/>
      <c r="CS1217" s="297"/>
      <c r="CT1217" s="284"/>
      <c r="CU1217" s="352"/>
      <c r="CV1217" s="352"/>
      <c r="CW1217" s="298"/>
      <c r="CX1217" s="297"/>
      <c r="CY1217" s="284"/>
      <c r="CZ1217" s="352"/>
      <c r="DA1217" s="352"/>
      <c r="DB1217" s="298"/>
      <c r="DC1217" s="297"/>
      <c r="DD1217" s="284"/>
      <c r="DE1217" s="352"/>
      <c r="DF1217" s="352"/>
      <c r="DG1217" s="298"/>
      <c r="DH1217" s="183">
        <v>0</v>
      </c>
      <c r="DI1217" s="289">
        <v>0</v>
      </c>
      <c r="DJ1217" s="163">
        <v>1</v>
      </c>
      <c r="DK1217" s="163">
        <v>0</v>
      </c>
      <c r="DL1217" s="163">
        <v>0</v>
      </c>
      <c r="DM1217" s="163">
        <v>1</v>
      </c>
      <c r="DN1217" s="163">
        <v>0</v>
      </c>
      <c r="DO1217" s="163">
        <v>0</v>
      </c>
      <c r="DP1217" s="165">
        <v>3.1</v>
      </c>
      <c r="DQ1217" s="165"/>
      <c r="DR1217" s="165">
        <v>3.0999999046325599</v>
      </c>
      <c r="DS1217" s="163">
        <v>14</v>
      </c>
      <c r="DT1217" s="163">
        <v>2</v>
      </c>
      <c r="DU1217" s="163">
        <v>2</v>
      </c>
      <c r="DV1217" s="163">
        <v>1</v>
      </c>
      <c r="DW1217" s="163">
        <v>1</v>
      </c>
      <c r="DX1217" s="163">
        <v>3</v>
      </c>
      <c r="DY1217" s="163">
        <v>0</v>
      </c>
      <c r="DZ1217" s="163">
        <v>0</v>
      </c>
      <c r="EA1217" s="163">
        <v>0</v>
      </c>
      <c r="EB1217" s="163">
        <v>0</v>
      </c>
      <c r="EC1217" s="163">
        <v>2</v>
      </c>
      <c r="ED1217" s="165">
        <v>5.4000005149841801</v>
      </c>
      <c r="EE1217" s="165">
        <v>8.1000007724762693</v>
      </c>
      <c r="EF1217" s="165">
        <v>2.70000025749209</v>
      </c>
      <c r="EG1217" s="165">
        <v>5.4000005149841801</v>
      </c>
      <c r="EH1217" s="166">
        <v>1.50000014305116</v>
      </c>
      <c r="EI1217" s="165">
        <v>116.47054870567599</v>
      </c>
      <c r="EJ1217" s="164">
        <v>0.18181818181818099</v>
      </c>
      <c r="EK1217" s="164">
        <v>0.125</v>
      </c>
      <c r="EL1217" s="283">
        <v>0.44444444399999999</v>
      </c>
      <c r="EM1217" s="283">
        <v>0.111111111</v>
      </c>
      <c r="EN1217" s="283">
        <v>0.44444444399999999</v>
      </c>
      <c r="EO1217" s="283">
        <v>0.11111111</v>
      </c>
      <c r="EP1217" s="283">
        <v>0.44444444</v>
      </c>
      <c r="EQ1217" s="283">
        <v>5.8823529999999999E-2</v>
      </c>
      <c r="ER1217" s="165">
        <v>0.20649197968063299</v>
      </c>
      <c r="ES1217" s="166">
        <v>2.70000025749209</v>
      </c>
      <c r="ET1217" s="166">
        <v>7.25</v>
      </c>
      <c r="EU1217" s="166">
        <v>8.5666891479492602</v>
      </c>
      <c r="EV1217" s="166">
        <v>6.4812151493574603</v>
      </c>
      <c r="EW1217" s="166">
        <v>6.89478731597071</v>
      </c>
      <c r="EX1217" s="289">
        <v>-0.13651013374328599</v>
      </c>
    </row>
    <row r="1218" spans="1:272" ht="13" customHeight="1">
      <c r="A1218" s="160" t="s">
        <v>19</v>
      </c>
      <c r="C1218" s="160">
        <v>16318</v>
      </c>
      <c r="D1218" s="160">
        <v>620982</v>
      </c>
      <c r="E1218" s="160" t="s">
        <v>13</v>
      </c>
      <c r="G1218" s="175"/>
      <c r="H1218" s="162" t="s">
        <v>2916</v>
      </c>
      <c r="I1218" s="162" t="s">
        <v>1886</v>
      </c>
      <c r="J1218" s="160">
        <v>30</v>
      </c>
      <c r="K1218" s="161">
        <v>1</v>
      </c>
      <c r="Z1218" s="163"/>
      <c r="AS1218" s="283"/>
      <c r="AT1218" s="283"/>
      <c r="AU1218" s="283"/>
      <c r="AV1218" s="283"/>
      <c r="AW1218" s="283"/>
      <c r="AX1218" s="283"/>
      <c r="AY1218" s="363"/>
      <c r="AZ1218" s="283"/>
      <c r="BA1218" s="283"/>
      <c r="BB1218" s="283"/>
      <c r="BC1218" s="283"/>
      <c r="BD1218" s="164"/>
      <c r="BE1218" s="164"/>
      <c r="BF1218" s="164"/>
      <c r="BG1218" s="164"/>
      <c r="BH1218" s="164"/>
      <c r="BI1218" s="164"/>
      <c r="BJ1218" s="165"/>
      <c r="BK1218" s="164"/>
      <c r="BL1218" s="165"/>
      <c r="BM1218" s="165"/>
      <c r="BN1218" s="165"/>
      <c r="BO1218" s="165"/>
      <c r="BP1218" s="165"/>
      <c r="BQ1218" s="165"/>
      <c r="BR1218" s="165"/>
      <c r="BS1218" s="289"/>
      <c r="BT1218" s="297">
        <v>6</v>
      </c>
      <c r="BU1218" s="284">
        <v>10.199999999999999</v>
      </c>
      <c r="BV1218" s="298">
        <v>0</v>
      </c>
      <c r="BW1218" s="297"/>
      <c r="BX1218" s="297"/>
      <c r="BY1218" s="297"/>
      <c r="BZ1218" s="297"/>
      <c r="CA1218" s="284"/>
      <c r="CB1218" s="298"/>
      <c r="CC1218" s="297"/>
      <c r="CD1218" s="284"/>
      <c r="CE1218" s="352"/>
      <c r="CF1218" s="298"/>
      <c r="CG1218" s="297"/>
      <c r="CH1218" s="284"/>
      <c r="CI1218" s="352"/>
      <c r="CJ1218" s="298"/>
      <c r="CK1218" s="297"/>
      <c r="CL1218" s="284"/>
      <c r="CM1218" s="352"/>
      <c r="CN1218" s="298"/>
      <c r="CO1218" s="297"/>
      <c r="CP1218" s="284"/>
      <c r="CQ1218" s="352"/>
      <c r="CR1218" s="298"/>
      <c r="CS1218" s="297"/>
      <c r="CT1218" s="284"/>
      <c r="CU1218" s="352"/>
      <c r="CV1218" s="352"/>
      <c r="CW1218" s="298"/>
      <c r="CX1218" s="297"/>
      <c r="CY1218" s="284"/>
      <c r="CZ1218" s="352"/>
      <c r="DA1218" s="352"/>
      <c r="DB1218" s="298"/>
      <c r="DC1218" s="297"/>
      <c r="DD1218" s="284"/>
      <c r="DE1218" s="352"/>
      <c r="DF1218" s="352"/>
      <c r="DG1218" s="298"/>
      <c r="DH1218" s="183">
        <v>0</v>
      </c>
      <c r="DI1218" s="289">
        <v>0</v>
      </c>
      <c r="DJ1218" s="163">
        <v>6</v>
      </c>
      <c r="DK1218" s="163">
        <v>0</v>
      </c>
      <c r="DL1218" s="163">
        <v>0</v>
      </c>
      <c r="DM1218" s="163">
        <v>0</v>
      </c>
      <c r="DN1218" s="163">
        <v>0</v>
      </c>
      <c r="DO1218" s="163">
        <v>1</v>
      </c>
      <c r="DP1218" s="165">
        <v>10.199999999999999</v>
      </c>
      <c r="DQ1218" s="165"/>
      <c r="DR1218" s="165">
        <v>10.199999809265099</v>
      </c>
      <c r="DS1218" s="163">
        <v>59</v>
      </c>
      <c r="DT1218" s="163">
        <v>19</v>
      </c>
      <c r="DU1218" s="163">
        <v>14</v>
      </c>
      <c r="DV1218" s="163">
        <v>13</v>
      </c>
      <c r="DW1218" s="163">
        <v>2</v>
      </c>
      <c r="DX1218" s="163">
        <v>5</v>
      </c>
      <c r="DY1218" s="163">
        <v>0</v>
      </c>
      <c r="DZ1218" s="163">
        <v>2</v>
      </c>
      <c r="EA1218" s="163">
        <v>0</v>
      </c>
      <c r="EB1218" s="163">
        <v>0</v>
      </c>
      <c r="EC1218" s="163">
        <v>8</v>
      </c>
      <c r="ED1218" s="165">
        <v>6.75000040233137</v>
      </c>
      <c r="EE1218" s="165">
        <v>4.2187502514571102</v>
      </c>
      <c r="EF1218" s="165">
        <v>1.6875001005828401</v>
      </c>
      <c r="EG1218" s="165">
        <v>16.031250955537001</v>
      </c>
      <c r="EH1218" s="166">
        <v>2.2500001341104499</v>
      </c>
      <c r="EI1218" s="165">
        <v>174.70581681054699</v>
      </c>
      <c r="EJ1218" s="164">
        <v>0.36538461538461497</v>
      </c>
      <c r="EK1218" s="164">
        <v>0.40476190476190399</v>
      </c>
      <c r="EL1218" s="283">
        <v>0.59090909000000003</v>
      </c>
      <c r="EM1218" s="283">
        <v>0.13636363600000001</v>
      </c>
      <c r="EN1218" s="283">
        <v>0.27272727200000002</v>
      </c>
      <c r="EO1218" s="283">
        <v>2.2727270000000001E-2</v>
      </c>
      <c r="EP1218" s="283">
        <v>0.40909090999999997</v>
      </c>
      <c r="EQ1218" s="283">
        <v>0.10859729</v>
      </c>
      <c r="ER1218" s="165">
        <v>0.82189682923556995</v>
      </c>
      <c r="ES1218" s="166">
        <v>10.968750653788399</v>
      </c>
      <c r="ET1218" s="166">
        <v>4.58</v>
      </c>
      <c r="EU1218" s="166">
        <v>6.0729388061910896</v>
      </c>
      <c r="EV1218" s="166">
        <v>5.3365570750754099</v>
      </c>
      <c r="EW1218" s="166">
        <v>4.4019370696498799</v>
      </c>
      <c r="EX1218" s="289">
        <v>-0.13924172520637501</v>
      </c>
    </row>
    <row r="1219" spans="1:272" ht="13" customHeight="1">
      <c r="A1219" s="160" t="s">
        <v>19</v>
      </c>
      <c r="C1219" s="160">
        <v>27626</v>
      </c>
      <c r="D1219" s="160">
        <v>679358</v>
      </c>
      <c r="E1219" s="160" t="s">
        <v>345</v>
      </c>
      <c r="G1219" s="175"/>
      <c r="H1219" s="162" t="s">
        <v>4070</v>
      </c>
      <c r="I1219" s="162" t="s">
        <v>572</v>
      </c>
      <c r="J1219" s="160">
        <v>26</v>
      </c>
      <c r="K1219" s="161">
        <v>1</v>
      </c>
      <c r="Z1219" s="163"/>
      <c r="AS1219" s="283"/>
      <c r="AT1219" s="283"/>
      <c r="AU1219" s="283"/>
      <c r="AV1219" s="283"/>
      <c r="AW1219" s="283"/>
      <c r="AX1219" s="283"/>
      <c r="AY1219" s="363"/>
      <c r="AZ1219" s="283"/>
      <c r="BA1219" s="283"/>
      <c r="BB1219" s="283"/>
      <c r="BC1219" s="283"/>
      <c r="BD1219" s="164"/>
      <c r="BE1219" s="164"/>
      <c r="BF1219" s="164"/>
      <c r="BG1219" s="164"/>
      <c r="BH1219" s="164"/>
      <c r="BI1219" s="164"/>
      <c r="BJ1219" s="165"/>
      <c r="BK1219" s="164"/>
      <c r="BL1219" s="165"/>
      <c r="BM1219" s="165"/>
      <c r="BN1219" s="165"/>
      <c r="BO1219" s="165"/>
      <c r="BP1219" s="165"/>
      <c r="BQ1219" s="165"/>
      <c r="BR1219" s="165"/>
      <c r="BS1219" s="289"/>
      <c r="BT1219" s="297">
        <v>2</v>
      </c>
      <c r="BU1219" s="284">
        <v>1.2</v>
      </c>
      <c r="BV1219" s="298">
        <v>0</v>
      </c>
      <c r="BW1219" s="297"/>
      <c r="BX1219" s="297"/>
      <c r="BY1219" s="297"/>
      <c r="BZ1219" s="297"/>
      <c r="CA1219" s="284"/>
      <c r="CB1219" s="298"/>
      <c r="CC1219" s="297"/>
      <c r="CD1219" s="284"/>
      <c r="CE1219" s="352"/>
      <c r="CF1219" s="298"/>
      <c r="CG1219" s="297"/>
      <c r="CH1219" s="284"/>
      <c r="CI1219" s="352"/>
      <c r="CJ1219" s="298"/>
      <c r="CK1219" s="297"/>
      <c r="CL1219" s="284"/>
      <c r="CM1219" s="352"/>
      <c r="CN1219" s="298"/>
      <c r="CO1219" s="297"/>
      <c r="CP1219" s="284"/>
      <c r="CQ1219" s="352"/>
      <c r="CR1219" s="298"/>
      <c r="CS1219" s="297"/>
      <c r="CT1219" s="284"/>
      <c r="CU1219" s="352"/>
      <c r="CV1219" s="352"/>
      <c r="CW1219" s="298"/>
      <c r="CX1219" s="297"/>
      <c r="CY1219" s="284"/>
      <c r="CZ1219" s="352"/>
      <c r="DA1219" s="352"/>
      <c r="DB1219" s="298"/>
      <c r="DC1219" s="297"/>
      <c r="DD1219" s="284"/>
      <c r="DE1219" s="352"/>
      <c r="DF1219" s="352"/>
      <c r="DG1219" s="298"/>
      <c r="DH1219" s="183">
        <v>0</v>
      </c>
      <c r="DI1219" s="289">
        <v>0</v>
      </c>
      <c r="DJ1219" s="163">
        <v>2</v>
      </c>
      <c r="DK1219" s="163">
        <v>0</v>
      </c>
      <c r="DL1219" s="163">
        <v>0</v>
      </c>
      <c r="DM1219" s="163">
        <v>0</v>
      </c>
      <c r="DN1219" s="163">
        <v>1</v>
      </c>
      <c r="DO1219" s="163">
        <v>0</v>
      </c>
      <c r="DP1219" s="165">
        <v>1.2</v>
      </c>
      <c r="DQ1219" s="165"/>
      <c r="DR1219" s="165">
        <v>1.20000004768371</v>
      </c>
      <c r="DS1219" s="163">
        <v>11</v>
      </c>
      <c r="DT1219" s="163">
        <v>3</v>
      </c>
      <c r="DU1219" s="163">
        <v>4</v>
      </c>
      <c r="DV1219" s="163">
        <v>4</v>
      </c>
      <c r="DW1219" s="163">
        <v>1</v>
      </c>
      <c r="DX1219" s="163">
        <v>2</v>
      </c>
      <c r="DY1219" s="163">
        <v>0</v>
      </c>
      <c r="DZ1219" s="163">
        <v>1</v>
      </c>
      <c r="EA1219" s="163">
        <v>0</v>
      </c>
      <c r="EB1219" s="163">
        <v>0</v>
      </c>
      <c r="EC1219" s="163">
        <v>1</v>
      </c>
      <c r="ED1219" s="165">
        <v>5.4000020599373002</v>
      </c>
      <c r="EE1219" s="165">
        <v>10.8000041198746</v>
      </c>
      <c r="EF1219" s="165">
        <v>5.4000020599373002</v>
      </c>
      <c r="EG1219" s="165">
        <v>16.200006179811901</v>
      </c>
      <c r="EH1219" s="166">
        <v>3.0000011444096102</v>
      </c>
      <c r="EI1219" s="165">
        <v>232.941164056361</v>
      </c>
      <c r="EJ1219" s="164">
        <v>0.375</v>
      </c>
      <c r="EK1219" s="164">
        <v>0.33333333333333298</v>
      </c>
      <c r="EL1219" s="283">
        <v>0.14285714199999999</v>
      </c>
      <c r="EM1219" s="283">
        <v>0.14285714199999999</v>
      </c>
      <c r="EN1219" s="283">
        <v>0.71428571399999996</v>
      </c>
      <c r="EO1219" s="283">
        <v>0.14285713999999999</v>
      </c>
      <c r="EP1219" s="283">
        <v>0.42857142999999998</v>
      </c>
      <c r="EQ1219" s="283">
        <v>4.7619050000000003E-2</v>
      </c>
      <c r="ER1219" s="165">
        <v>-0.13364105671267201</v>
      </c>
      <c r="ES1219" s="166">
        <v>21.600008239749201</v>
      </c>
      <c r="ET1219" s="166">
        <v>6.48</v>
      </c>
      <c r="EU1219" s="166">
        <v>15.1666932106035</v>
      </c>
      <c r="EV1219" s="166">
        <v>11.9030074663424</v>
      </c>
      <c r="EW1219" s="166">
        <v>8.0561406566292497</v>
      </c>
      <c r="EX1219" s="289">
        <v>-0.139672696590423</v>
      </c>
    </row>
    <row r="1220" spans="1:272" ht="13" customHeight="1">
      <c r="A1220" s="160" t="s">
        <v>19</v>
      </c>
      <c r="C1220" s="160">
        <v>21290</v>
      </c>
      <c r="D1220" s="160">
        <v>656458</v>
      </c>
      <c r="E1220" s="160" t="s">
        <v>246</v>
      </c>
      <c r="G1220" s="175"/>
      <c r="H1220" s="162" t="s">
        <v>2466</v>
      </c>
      <c r="I1220" s="162" t="s">
        <v>24</v>
      </c>
      <c r="J1220" s="161">
        <v>28</v>
      </c>
      <c r="K1220" s="161">
        <v>1</v>
      </c>
      <c r="M1220" s="184" t="s">
        <v>46</v>
      </c>
      <c r="Z1220" s="163"/>
      <c r="AS1220" s="283"/>
      <c r="AT1220" s="283"/>
      <c r="AU1220" s="283"/>
      <c r="AV1220" s="283"/>
      <c r="AW1220" s="283"/>
      <c r="AX1220" s="283"/>
      <c r="AY1220" s="363"/>
      <c r="AZ1220" s="283"/>
      <c r="BA1220" s="283"/>
      <c r="BB1220" s="283"/>
      <c r="BC1220" s="283"/>
      <c r="BD1220" s="164"/>
      <c r="BE1220" s="164"/>
      <c r="BF1220" s="164"/>
      <c r="BG1220" s="164"/>
      <c r="BH1220" s="164"/>
      <c r="BI1220" s="164"/>
      <c r="BJ1220" s="165"/>
      <c r="BK1220" s="164"/>
      <c r="BL1220" s="165"/>
      <c r="BM1220" s="165"/>
      <c r="BN1220" s="165"/>
      <c r="BO1220" s="165"/>
      <c r="BP1220" s="165"/>
      <c r="BQ1220" s="165"/>
      <c r="BR1220" s="165"/>
      <c r="BS1220" s="289"/>
      <c r="BT1220" s="297">
        <v>3</v>
      </c>
      <c r="BU1220" s="284">
        <v>1</v>
      </c>
      <c r="BV1220" s="298">
        <v>0</v>
      </c>
      <c r="BW1220" s="297"/>
      <c r="BX1220" s="297"/>
      <c r="BY1220" s="297"/>
      <c r="BZ1220" s="297"/>
      <c r="CA1220" s="284"/>
      <c r="CB1220" s="298"/>
      <c r="CC1220" s="297"/>
      <c r="CD1220" s="284"/>
      <c r="CE1220" s="352"/>
      <c r="CF1220" s="298"/>
      <c r="CG1220" s="297"/>
      <c r="CH1220" s="284"/>
      <c r="CI1220" s="352"/>
      <c r="CJ1220" s="298"/>
      <c r="CK1220" s="297"/>
      <c r="CL1220" s="284"/>
      <c r="CM1220" s="352"/>
      <c r="CN1220" s="298"/>
      <c r="CO1220" s="297"/>
      <c r="CP1220" s="284"/>
      <c r="CQ1220" s="352"/>
      <c r="CR1220" s="298"/>
      <c r="CS1220" s="297"/>
      <c r="CT1220" s="284"/>
      <c r="CU1220" s="352"/>
      <c r="CV1220" s="352"/>
      <c r="CW1220" s="298"/>
      <c r="CX1220" s="297"/>
      <c r="CY1220" s="284"/>
      <c r="CZ1220" s="352"/>
      <c r="DA1220" s="352"/>
      <c r="DB1220" s="298"/>
      <c r="DC1220" s="297"/>
      <c r="DD1220" s="284"/>
      <c r="DE1220" s="352"/>
      <c r="DF1220" s="352"/>
      <c r="DG1220" s="298"/>
      <c r="DH1220" s="297">
        <v>0</v>
      </c>
      <c r="DI1220" s="289">
        <v>0</v>
      </c>
      <c r="DJ1220" s="163">
        <v>3</v>
      </c>
      <c r="DK1220" s="163">
        <v>0</v>
      </c>
      <c r="DL1220" s="163">
        <v>0</v>
      </c>
      <c r="DM1220" s="163">
        <v>0</v>
      </c>
      <c r="DN1220" s="163">
        <v>0</v>
      </c>
      <c r="DO1220" s="163">
        <v>0</v>
      </c>
      <c r="DP1220" s="165">
        <v>1</v>
      </c>
      <c r="DQ1220" s="165"/>
      <c r="DR1220" s="165">
        <v>1</v>
      </c>
      <c r="DS1220" s="163">
        <v>12</v>
      </c>
      <c r="DT1220" s="163">
        <v>7</v>
      </c>
      <c r="DU1220" s="163">
        <v>6</v>
      </c>
      <c r="DV1220" s="163">
        <v>6</v>
      </c>
      <c r="DW1220" s="163">
        <v>1</v>
      </c>
      <c r="DX1220" s="163">
        <v>1</v>
      </c>
      <c r="DY1220" s="163">
        <v>0</v>
      </c>
      <c r="DZ1220" s="163">
        <v>1</v>
      </c>
      <c r="EA1220" s="163">
        <v>0</v>
      </c>
      <c r="EB1220" s="163">
        <v>0</v>
      </c>
      <c r="EC1220" s="163">
        <v>0</v>
      </c>
      <c r="ED1220" s="165">
        <v>0</v>
      </c>
      <c r="EE1220" s="165">
        <v>9.0000096559628098</v>
      </c>
      <c r="EF1220" s="165">
        <v>9.0000096559628098</v>
      </c>
      <c r="EG1220" s="165">
        <v>63.000067591739601</v>
      </c>
      <c r="EH1220" s="166">
        <v>8.0000085830780492</v>
      </c>
      <c r="EI1220" s="165">
        <v>621.17686697410204</v>
      </c>
      <c r="EJ1220" s="164">
        <v>0.7</v>
      </c>
      <c r="EK1220" s="164">
        <v>0.66666666666666596</v>
      </c>
      <c r="EL1220" s="283">
        <v>0.5</v>
      </c>
      <c r="EM1220" s="283">
        <v>0.3</v>
      </c>
      <c r="EN1220" s="283">
        <v>0.2</v>
      </c>
      <c r="EO1220" s="283">
        <v>0</v>
      </c>
      <c r="EP1220" s="283">
        <v>0.5</v>
      </c>
      <c r="EQ1220" s="283">
        <v>0</v>
      </c>
      <c r="ER1220" s="165">
        <v>2.5166260229910802E-2</v>
      </c>
      <c r="ES1220" s="166">
        <v>54.000057935776802</v>
      </c>
      <c r="ET1220" s="166">
        <v>7.16</v>
      </c>
      <c r="EU1220" s="166">
        <v>22.1667090177754</v>
      </c>
      <c r="EV1220" s="166">
        <v>12.1909086487269</v>
      </c>
      <c r="EW1220" s="166">
        <v>6.14382557020937</v>
      </c>
      <c r="EX1220" s="289">
        <v>-0.13989704847335799</v>
      </c>
    </row>
    <row r="1221" spans="1:272" ht="13" customHeight="1">
      <c r="A1221" s="160" t="s">
        <v>19</v>
      </c>
      <c r="C1221" s="160">
        <v>19281</v>
      </c>
      <c r="D1221" s="160">
        <v>663321</v>
      </c>
      <c r="E1221" s="160" t="s">
        <v>614</v>
      </c>
      <c r="G1221" s="175"/>
      <c r="H1221" s="162" t="s">
        <v>584</v>
      </c>
      <c r="I1221" s="162" t="s">
        <v>220</v>
      </c>
      <c r="J1221" s="160">
        <v>29</v>
      </c>
      <c r="K1221" s="161">
        <v>1</v>
      </c>
      <c r="Z1221" s="163"/>
      <c r="AS1221" s="283"/>
      <c r="AT1221" s="283"/>
      <c r="AU1221" s="283"/>
      <c r="AV1221" s="283"/>
      <c r="AW1221" s="283"/>
      <c r="AX1221" s="283"/>
      <c r="AY1221" s="363"/>
      <c r="AZ1221" s="283"/>
      <c r="BA1221" s="283"/>
      <c r="BB1221" s="283"/>
      <c r="BC1221" s="283"/>
      <c r="BD1221" s="164"/>
      <c r="BE1221" s="164"/>
      <c r="BF1221" s="164"/>
      <c r="BG1221" s="164"/>
      <c r="BH1221" s="164"/>
      <c r="BI1221" s="164"/>
      <c r="BJ1221" s="165"/>
      <c r="BK1221" s="164"/>
      <c r="BL1221" s="165"/>
      <c r="BM1221" s="165"/>
      <c r="BN1221" s="165"/>
      <c r="BO1221" s="165"/>
      <c r="BP1221" s="165"/>
      <c r="BQ1221" s="165"/>
      <c r="BR1221" s="165"/>
      <c r="BS1221" s="289"/>
      <c r="BT1221" s="297">
        <v>5</v>
      </c>
      <c r="BU1221" s="284">
        <v>8</v>
      </c>
      <c r="BV1221" s="298">
        <v>0</v>
      </c>
      <c r="BW1221" s="297"/>
      <c r="BX1221" s="297"/>
      <c r="BY1221" s="297"/>
      <c r="BZ1221" s="297"/>
      <c r="CA1221" s="284"/>
      <c r="CB1221" s="298"/>
      <c r="CC1221" s="297"/>
      <c r="CD1221" s="284"/>
      <c r="CE1221" s="352"/>
      <c r="CF1221" s="298"/>
      <c r="CG1221" s="297"/>
      <c r="CH1221" s="284"/>
      <c r="CI1221" s="352"/>
      <c r="CJ1221" s="298"/>
      <c r="CK1221" s="297"/>
      <c r="CL1221" s="284"/>
      <c r="CM1221" s="352"/>
      <c r="CN1221" s="298"/>
      <c r="CO1221" s="297"/>
      <c r="CP1221" s="284"/>
      <c r="CQ1221" s="352"/>
      <c r="CR1221" s="298"/>
      <c r="CS1221" s="297"/>
      <c r="CT1221" s="284"/>
      <c r="CU1221" s="352"/>
      <c r="CV1221" s="352"/>
      <c r="CW1221" s="298"/>
      <c r="CX1221" s="297"/>
      <c r="CY1221" s="284"/>
      <c r="CZ1221" s="352"/>
      <c r="DA1221" s="352"/>
      <c r="DB1221" s="298"/>
      <c r="DC1221" s="297"/>
      <c r="DD1221" s="284"/>
      <c r="DE1221" s="352"/>
      <c r="DF1221" s="352"/>
      <c r="DG1221" s="298"/>
      <c r="DH1221" s="297">
        <v>0</v>
      </c>
      <c r="DI1221" s="289">
        <v>0</v>
      </c>
      <c r="DJ1221" s="163">
        <v>5</v>
      </c>
      <c r="DK1221" s="163">
        <v>0</v>
      </c>
      <c r="DL1221" s="163">
        <v>0</v>
      </c>
      <c r="DM1221" s="163">
        <v>0</v>
      </c>
      <c r="DN1221" s="163">
        <v>0</v>
      </c>
      <c r="DO1221" s="163">
        <v>0</v>
      </c>
      <c r="DP1221" s="165">
        <v>8</v>
      </c>
      <c r="DQ1221" s="165"/>
      <c r="DR1221" s="165">
        <v>8</v>
      </c>
      <c r="DS1221" s="163">
        <v>34</v>
      </c>
      <c r="DT1221" s="163">
        <v>10</v>
      </c>
      <c r="DU1221" s="163">
        <v>7</v>
      </c>
      <c r="DV1221" s="163">
        <v>7</v>
      </c>
      <c r="DW1221" s="163">
        <v>4</v>
      </c>
      <c r="DX1221" s="163">
        <v>1</v>
      </c>
      <c r="DY1221" s="163">
        <v>0</v>
      </c>
      <c r="DZ1221" s="163">
        <v>0</v>
      </c>
      <c r="EA1221" s="163">
        <v>0</v>
      </c>
      <c r="EB1221" s="163">
        <v>0</v>
      </c>
      <c r="EC1221" s="163">
        <v>10</v>
      </c>
      <c r="ED1221" s="165">
        <v>11.2500013411046</v>
      </c>
      <c r="EE1221" s="165">
        <v>1.1250001341104601</v>
      </c>
      <c r="EF1221" s="165">
        <v>4.5000005364418598</v>
      </c>
      <c r="EG1221" s="165">
        <v>11.2500013411046</v>
      </c>
      <c r="EH1221" s="166">
        <v>1.37500016391279</v>
      </c>
      <c r="EI1221" s="165">
        <v>109.839879537727</v>
      </c>
      <c r="EJ1221" s="164">
        <v>0.30303030303030298</v>
      </c>
      <c r="EK1221" s="164">
        <v>0.31578947368421001</v>
      </c>
      <c r="EL1221" s="283">
        <v>0.391304347</v>
      </c>
      <c r="EM1221" s="283">
        <v>0.21739130400000001</v>
      </c>
      <c r="EN1221" s="283">
        <v>0.391304347</v>
      </c>
      <c r="EO1221" s="283">
        <v>4.3478259999999998E-2</v>
      </c>
      <c r="EP1221" s="283">
        <v>0.30434782999999999</v>
      </c>
      <c r="EQ1221" s="283">
        <v>0.13475176999999999</v>
      </c>
      <c r="ER1221" s="165">
        <v>0.55554065522766005</v>
      </c>
      <c r="ES1221" s="166">
        <v>7.87500093877326</v>
      </c>
      <c r="ET1221" s="166">
        <v>4.08</v>
      </c>
      <c r="EU1221" s="166">
        <v>7.5416891545057902</v>
      </c>
      <c r="EV1221" s="166">
        <v>2.74280689521053</v>
      </c>
      <c r="EW1221" s="166">
        <v>2.5033104307539999</v>
      </c>
      <c r="EX1221" s="289">
        <v>-0.14053368568420399</v>
      </c>
    </row>
    <row r="1222" spans="1:272" ht="13" customHeight="1">
      <c r="A1222" s="160" t="s">
        <v>19</v>
      </c>
      <c r="B1222" s="160">
        <v>12809</v>
      </c>
      <c r="C1222" s="160">
        <v>25481</v>
      </c>
      <c r="D1222" s="160">
        <v>686747</v>
      </c>
      <c r="E1222" s="160" t="s">
        <v>2171</v>
      </c>
      <c r="G1222" s="175"/>
      <c r="H1222" s="162" t="s">
        <v>3498</v>
      </c>
      <c r="I1222" s="162" t="s">
        <v>536</v>
      </c>
      <c r="J1222" s="160">
        <v>26</v>
      </c>
      <c r="K1222" s="161">
        <v>1</v>
      </c>
      <c r="Z1222" s="163"/>
      <c r="AS1222" s="283"/>
      <c r="AT1222" s="283"/>
      <c r="AU1222" s="283"/>
      <c r="AV1222" s="283"/>
      <c r="AW1222" s="283"/>
      <c r="AX1222" s="283"/>
      <c r="AY1222" s="363"/>
      <c r="AZ1222" s="283"/>
      <c r="BA1222" s="283"/>
      <c r="BB1222" s="283"/>
      <c r="BC1222" s="283"/>
      <c r="BD1222" s="164"/>
      <c r="BE1222" s="164"/>
      <c r="BF1222" s="164"/>
      <c r="BG1222" s="164"/>
      <c r="BH1222" s="164"/>
      <c r="BI1222" s="164"/>
      <c r="BJ1222" s="165"/>
      <c r="BK1222" s="164"/>
      <c r="BL1222" s="165"/>
      <c r="BM1222" s="165"/>
      <c r="BN1222" s="165"/>
      <c r="BO1222" s="165"/>
      <c r="BP1222" s="165"/>
      <c r="BQ1222" s="165"/>
      <c r="BR1222" s="165"/>
      <c r="BS1222" s="289"/>
      <c r="BT1222" s="297">
        <v>15</v>
      </c>
      <c r="BU1222" s="284">
        <v>16</v>
      </c>
      <c r="BV1222" s="298">
        <v>0</v>
      </c>
      <c r="BW1222" s="297"/>
      <c r="BX1222" s="297"/>
      <c r="BY1222" s="297"/>
      <c r="BZ1222" s="297"/>
      <c r="CA1222" s="284"/>
      <c r="CB1222" s="298"/>
      <c r="CC1222" s="297"/>
      <c r="CD1222" s="284"/>
      <c r="CE1222" s="352"/>
      <c r="CF1222" s="298"/>
      <c r="CG1222" s="297"/>
      <c r="CH1222" s="284"/>
      <c r="CI1222" s="352"/>
      <c r="CJ1222" s="298"/>
      <c r="CK1222" s="297"/>
      <c r="CL1222" s="284"/>
      <c r="CM1222" s="352"/>
      <c r="CN1222" s="298"/>
      <c r="CO1222" s="297"/>
      <c r="CP1222" s="284"/>
      <c r="CQ1222" s="352"/>
      <c r="CR1222" s="298"/>
      <c r="CS1222" s="297"/>
      <c r="CT1222" s="284"/>
      <c r="CU1222" s="352"/>
      <c r="CV1222" s="352"/>
      <c r="CW1222" s="298"/>
      <c r="CX1222" s="297"/>
      <c r="CY1222" s="284"/>
      <c r="CZ1222" s="352"/>
      <c r="DA1222" s="352"/>
      <c r="DB1222" s="298"/>
      <c r="DC1222" s="297"/>
      <c r="DD1222" s="284"/>
      <c r="DE1222" s="352"/>
      <c r="DF1222" s="352"/>
      <c r="DG1222" s="298"/>
      <c r="DH1222" s="297">
        <v>0</v>
      </c>
      <c r="DI1222" s="289">
        <v>0</v>
      </c>
      <c r="DJ1222" s="163">
        <v>16</v>
      </c>
      <c r="DK1222" s="163">
        <v>0</v>
      </c>
      <c r="DL1222" s="163">
        <v>0</v>
      </c>
      <c r="DM1222" s="163">
        <v>0</v>
      </c>
      <c r="DN1222" s="163">
        <v>0</v>
      </c>
      <c r="DO1222" s="163">
        <v>0</v>
      </c>
      <c r="DP1222" s="165">
        <v>17.2</v>
      </c>
      <c r="DQ1222" s="165"/>
      <c r="DR1222" s="165">
        <v>17.2000007629394</v>
      </c>
      <c r="DS1222" s="163">
        <v>74</v>
      </c>
      <c r="DT1222" s="163">
        <v>17</v>
      </c>
      <c r="DU1222" s="163">
        <v>9</v>
      </c>
      <c r="DV1222" s="163">
        <v>9</v>
      </c>
      <c r="DW1222" s="163">
        <v>4</v>
      </c>
      <c r="DX1222" s="163">
        <v>5</v>
      </c>
      <c r="DY1222" s="163">
        <v>1</v>
      </c>
      <c r="DZ1222" s="163">
        <v>1</v>
      </c>
      <c r="EA1222" s="163">
        <v>0</v>
      </c>
      <c r="EB1222" s="163">
        <v>0</v>
      </c>
      <c r="EC1222" s="163">
        <v>14</v>
      </c>
      <c r="ED1222" s="165">
        <v>7.1320772683680103</v>
      </c>
      <c r="EE1222" s="165">
        <v>2.5471704529885701</v>
      </c>
      <c r="EF1222" s="165">
        <v>2.0377363623908602</v>
      </c>
      <c r="EG1222" s="165">
        <v>8.6603795401611592</v>
      </c>
      <c r="EH1222" s="166">
        <v>1.2452833325721899</v>
      </c>
      <c r="EI1222" s="165">
        <v>96.692546137824195</v>
      </c>
      <c r="EJ1222" s="164">
        <v>0.25</v>
      </c>
      <c r="EK1222" s="164">
        <v>0.26</v>
      </c>
      <c r="EL1222" s="283">
        <v>0.384615384</v>
      </c>
      <c r="EM1222" s="283">
        <v>0.23076922999999999</v>
      </c>
      <c r="EN1222" s="283">
        <v>0.384615384</v>
      </c>
      <c r="EO1222" s="283">
        <v>9.2592590000000002E-2</v>
      </c>
      <c r="EP1222" s="283">
        <v>0.33333332999999998</v>
      </c>
      <c r="EQ1222" s="283">
        <v>3.6900370000000002E-2</v>
      </c>
      <c r="ER1222" s="165">
        <v>-0.162466824796384</v>
      </c>
      <c r="ES1222" s="166">
        <v>4.5849068153794299</v>
      </c>
      <c r="ET1222" s="166">
        <v>4.43</v>
      </c>
      <c r="EU1222" s="166">
        <v>5.54404772242109</v>
      </c>
      <c r="EV1222" s="166">
        <v>4.3124683558430901</v>
      </c>
      <c r="EW1222" s="166">
        <v>4.0745794970178402</v>
      </c>
      <c r="EX1222" s="289">
        <v>-0.142191916704177</v>
      </c>
    </row>
    <row r="1223" spans="1:272" ht="13" customHeight="1">
      <c r="A1223" s="160" t="s">
        <v>19</v>
      </c>
      <c r="C1223" s="160">
        <v>25098</v>
      </c>
      <c r="D1223" s="160">
        <v>682052</v>
      </c>
      <c r="E1223" s="160" t="s">
        <v>2178</v>
      </c>
      <c r="G1223" s="175"/>
      <c r="H1223" s="162" t="s">
        <v>121</v>
      </c>
      <c r="I1223" s="162" t="s">
        <v>576</v>
      </c>
      <c r="J1223" s="160">
        <v>26</v>
      </c>
      <c r="K1223" s="161">
        <v>1</v>
      </c>
      <c r="Z1223" s="163"/>
      <c r="AS1223" s="283"/>
      <c r="AT1223" s="283"/>
      <c r="AU1223" s="283"/>
      <c r="AV1223" s="283"/>
      <c r="AW1223" s="283"/>
      <c r="AX1223" s="283"/>
      <c r="AY1223" s="363"/>
      <c r="AZ1223" s="283"/>
      <c r="BA1223" s="283"/>
      <c r="BB1223" s="283"/>
      <c r="BC1223" s="283"/>
      <c r="BD1223" s="164"/>
      <c r="BE1223" s="164"/>
      <c r="BF1223" s="164"/>
      <c r="BG1223" s="164"/>
      <c r="BH1223" s="164"/>
      <c r="BI1223" s="164"/>
      <c r="BJ1223" s="165"/>
      <c r="BK1223" s="164"/>
      <c r="BL1223" s="165"/>
      <c r="BM1223" s="165"/>
      <c r="BN1223" s="165"/>
      <c r="BO1223" s="165"/>
      <c r="BP1223" s="165"/>
      <c r="BQ1223" s="165"/>
      <c r="BR1223" s="165"/>
      <c r="BS1223" s="289"/>
      <c r="BT1223" s="297">
        <v>4</v>
      </c>
      <c r="BU1223" s="284">
        <v>10.1</v>
      </c>
      <c r="BV1223" s="298">
        <v>-1</v>
      </c>
      <c r="BW1223" s="297"/>
      <c r="BX1223" s="297"/>
      <c r="BY1223" s="297"/>
      <c r="BZ1223" s="297"/>
      <c r="CA1223" s="284"/>
      <c r="CB1223" s="298"/>
      <c r="CC1223" s="297"/>
      <c r="CD1223" s="284"/>
      <c r="CE1223" s="352"/>
      <c r="CF1223" s="298"/>
      <c r="CG1223" s="297"/>
      <c r="CH1223" s="284"/>
      <c r="CI1223" s="352"/>
      <c r="CJ1223" s="298"/>
      <c r="CK1223" s="297"/>
      <c r="CL1223" s="284"/>
      <c r="CM1223" s="352"/>
      <c r="CN1223" s="298"/>
      <c r="CO1223" s="297"/>
      <c r="CP1223" s="284"/>
      <c r="CQ1223" s="352"/>
      <c r="CR1223" s="298"/>
      <c r="CS1223" s="297"/>
      <c r="CT1223" s="284"/>
      <c r="CU1223" s="352"/>
      <c r="CV1223" s="352"/>
      <c r="CW1223" s="298"/>
      <c r="CX1223" s="297"/>
      <c r="CY1223" s="284"/>
      <c r="CZ1223" s="352"/>
      <c r="DA1223" s="352"/>
      <c r="DB1223" s="298"/>
      <c r="DC1223" s="297"/>
      <c r="DD1223" s="284"/>
      <c r="DE1223" s="352"/>
      <c r="DF1223" s="352"/>
      <c r="DG1223" s="298"/>
      <c r="DH1223" s="297">
        <v>-1</v>
      </c>
      <c r="DI1223" s="289">
        <v>0</v>
      </c>
      <c r="DJ1223" s="163">
        <v>4</v>
      </c>
      <c r="DK1223" s="163">
        <v>1</v>
      </c>
      <c r="DL1223" s="163">
        <v>0</v>
      </c>
      <c r="DM1223" s="163">
        <v>0</v>
      </c>
      <c r="DN1223" s="163">
        <v>0</v>
      </c>
      <c r="DO1223" s="163">
        <v>0</v>
      </c>
      <c r="DP1223" s="165">
        <v>10.1</v>
      </c>
      <c r="DQ1223" s="165">
        <v>5</v>
      </c>
      <c r="DR1223" s="165">
        <v>5.0999999046325604</v>
      </c>
      <c r="DS1223" s="163">
        <v>46</v>
      </c>
      <c r="DT1223" s="163">
        <v>5</v>
      </c>
      <c r="DU1223" s="163">
        <v>7</v>
      </c>
      <c r="DV1223" s="163">
        <v>6</v>
      </c>
      <c r="DW1223" s="163">
        <v>2</v>
      </c>
      <c r="DX1223" s="163">
        <v>7</v>
      </c>
      <c r="DY1223" s="163">
        <v>0</v>
      </c>
      <c r="DZ1223" s="163">
        <v>2</v>
      </c>
      <c r="EA1223" s="163">
        <v>0</v>
      </c>
      <c r="EB1223" s="163">
        <v>0</v>
      </c>
      <c r="EC1223" s="163">
        <v>8</v>
      </c>
      <c r="ED1223" s="165">
        <v>6.96774214983731</v>
      </c>
      <c r="EE1223" s="165">
        <v>6.0967743811076396</v>
      </c>
      <c r="EF1223" s="165">
        <v>1.7419355374593199</v>
      </c>
      <c r="EG1223" s="165">
        <v>4.3548388436483201</v>
      </c>
      <c r="EH1223" s="166">
        <v>1.16129035830621</v>
      </c>
      <c r="EI1223" s="165">
        <v>92.767983897323901</v>
      </c>
      <c r="EJ1223" s="164">
        <v>0.135135135135135</v>
      </c>
      <c r="EK1223" s="164">
        <v>0.11111111111111099</v>
      </c>
      <c r="EL1223" s="283">
        <v>0.20689655100000001</v>
      </c>
      <c r="EM1223" s="283">
        <v>0.10344827500000001</v>
      </c>
      <c r="EN1223" s="283">
        <v>0.68965517200000004</v>
      </c>
      <c r="EO1223" s="283">
        <v>0.10344828</v>
      </c>
      <c r="EP1223" s="283">
        <v>0.27586207000000001</v>
      </c>
      <c r="EQ1223" s="283">
        <v>8.9887640000000005E-2</v>
      </c>
      <c r="ER1223" s="165">
        <v>0.11528917394017001</v>
      </c>
      <c r="ES1223" s="166">
        <v>5.2258066123779798</v>
      </c>
      <c r="ET1223" s="166">
        <v>3.62</v>
      </c>
      <c r="EU1223" s="166">
        <v>6.7473339044092597</v>
      </c>
      <c r="EV1223" s="166">
        <v>7.1578600465458102</v>
      </c>
      <c r="EW1223" s="166">
        <v>6.2565066568324301</v>
      </c>
      <c r="EX1223" s="289">
        <v>-0.14362595602869899</v>
      </c>
      <c r="FA1223" s="167"/>
    </row>
    <row r="1224" spans="1:272" ht="13" customHeight="1">
      <c r="A1224" s="160" t="s">
        <v>19</v>
      </c>
      <c r="C1224" s="160">
        <v>26020</v>
      </c>
      <c r="D1224" s="160">
        <v>686751</v>
      </c>
      <c r="E1224" s="160" t="s">
        <v>13</v>
      </c>
      <c r="G1224" s="175"/>
      <c r="H1224" s="162" t="s">
        <v>186</v>
      </c>
      <c r="I1224" s="162" t="s">
        <v>602</v>
      </c>
      <c r="J1224" s="160">
        <v>25</v>
      </c>
      <c r="K1224" s="161">
        <v>1</v>
      </c>
      <c r="Z1224" s="163"/>
      <c r="AS1224" s="283"/>
      <c r="AT1224" s="283"/>
      <c r="AU1224" s="283"/>
      <c r="AV1224" s="283"/>
      <c r="AW1224" s="283"/>
      <c r="AX1224" s="283"/>
      <c r="AY1224" s="363"/>
      <c r="AZ1224" s="283"/>
      <c r="BA1224" s="283"/>
      <c r="BB1224" s="283"/>
      <c r="BC1224" s="283"/>
      <c r="BD1224" s="164"/>
      <c r="BE1224" s="164"/>
      <c r="BF1224" s="164"/>
      <c r="BG1224" s="164"/>
      <c r="BH1224" s="164"/>
      <c r="BI1224" s="164"/>
      <c r="BJ1224" s="165"/>
      <c r="BK1224" s="164"/>
      <c r="BL1224" s="165"/>
      <c r="BM1224" s="165"/>
      <c r="BN1224" s="165"/>
      <c r="BO1224" s="165"/>
      <c r="BP1224" s="165"/>
      <c r="BQ1224" s="165"/>
      <c r="BR1224" s="165"/>
      <c r="BS1224" s="289"/>
      <c r="BT1224" s="297">
        <v>1</v>
      </c>
      <c r="BU1224" s="284">
        <v>2.1</v>
      </c>
      <c r="BV1224" s="298">
        <v>0</v>
      </c>
      <c r="BW1224" s="297"/>
      <c r="BX1224" s="297"/>
      <c r="BY1224" s="297"/>
      <c r="BZ1224" s="297"/>
      <c r="CA1224" s="284"/>
      <c r="CB1224" s="298"/>
      <c r="CC1224" s="297"/>
      <c r="CD1224" s="284"/>
      <c r="CE1224" s="352"/>
      <c r="CF1224" s="298"/>
      <c r="CG1224" s="297"/>
      <c r="CH1224" s="284"/>
      <c r="CI1224" s="352"/>
      <c r="CJ1224" s="298"/>
      <c r="CK1224" s="297"/>
      <c r="CL1224" s="284"/>
      <c r="CM1224" s="352"/>
      <c r="CN1224" s="298"/>
      <c r="CO1224" s="297"/>
      <c r="CP1224" s="284"/>
      <c r="CQ1224" s="352"/>
      <c r="CR1224" s="298"/>
      <c r="CS1224" s="297"/>
      <c r="CT1224" s="284"/>
      <c r="CU1224" s="352"/>
      <c r="CV1224" s="352"/>
      <c r="CW1224" s="298"/>
      <c r="CX1224" s="297"/>
      <c r="CY1224" s="284"/>
      <c r="CZ1224" s="352"/>
      <c r="DA1224" s="352"/>
      <c r="DB1224" s="298"/>
      <c r="DC1224" s="297"/>
      <c r="DD1224" s="284"/>
      <c r="DE1224" s="352"/>
      <c r="DF1224" s="352"/>
      <c r="DG1224" s="298"/>
      <c r="DH1224" s="183">
        <v>0</v>
      </c>
      <c r="DI1224" s="289">
        <v>0</v>
      </c>
      <c r="DJ1224" s="163">
        <v>1</v>
      </c>
      <c r="DK1224" s="163">
        <v>1</v>
      </c>
      <c r="DL1224" s="163">
        <v>0</v>
      </c>
      <c r="DM1224" s="163">
        <v>0</v>
      </c>
      <c r="DN1224" s="163">
        <v>1</v>
      </c>
      <c r="DO1224" s="163">
        <v>0</v>
      </c>
      <c r="DP1224" s="165">
        <v>2.1</v>
      </c>
      <c r="DQ1224" s="165">
        <v>2.0999999046325599</v>
      </c>
      <c r="DR1224" s="165"/>
      <c r="DS1224" s="163">
        <v>18</v>
      </c>
      <c r="DT1224" s="163">
        <v>8</v>
      </c>
      <c r="DU1224" s="163">
        <v>9</v>
      </c>
      <c r="DV1224" s="163">
        <v>9</v>
      </c>
      <c r="DW1224" s="163">
        <v>1</v>
      </c>
      <c r="DX1224" s="163">
        <v>3</v>
      </c>
      <c r="DY1224" s="163">
        <v>0</v>
      </c>
      <c r="DZ1224" s="163">
        <v>0</v>
      </c>
      <c r="EA1224" s="163">
        <v>0</v>
      </c>
      <c r="EB1224" s="163">
        <v>0</v>
      </c>
      <c r="EC1224" s="163">
        <v>0</v>
      </c>
      <c r="ED1224" s="165">
        <v>0</v>
      </c>
      <c r="EE1224" s="165">
        <v>11.571430147910799</v>
      </c>
      <c r="EF1224" s="165">
        <v>3.8571433826369299</v>
      </c>
      <c r="EG1224" s="165">
        <v>30.8571470610955</v>
      </c>
      <c r="EH1224" s="166">
        <v>4.7142863565562596</v>
      </c>
      <c r="EI1224" s="165">
        <v>366.05031089324802</v>
      </c>
      <c r="EJ1224" s="164">
        <v>0.53333333333333299</v>
      </c>
      <c r="EK1224" s="164">
        <v>0.5</v>
      </c>
      <c r="EL1224" s="283">
        <v>0.266666666</v>
      </c>
      <c r="EM1224" s="283">
        <v>0.2</v>
      </c>
      <c r="EN1224" s="283">
        <v>0.53333333299999997</v>
      </c>
      <c r="EO1224" s="283">
        <v>6.6666669999999997E-2</v>
      </c>
      <c r="EP1224" s="283">
        <v>0.46666667000000001</v>
      </c>
      <c r="EQ1224" s="283">
        <v>0.10344828</v>
      </c>
      <c r="ER1224" s="165">
        <v>3.5452773625759403E-2</v>
      </c>
      <c r="ES1224" s="166">
        <v>34.714290443732402</v>
      </c>
      <c r="ET1224" s="166">
        <v>13.56</v>
      </c>
      <c r="EU1224" s="166">
        <v>12.595261346077599</v>
      </c>
      <c r="EV1224" s="166">
        <v>12.208193294185101</v>
      </c>
      <c r="EW1224" s="166">
        <v>9.0938431859312701</v>
      </c>
      <c r="EX1224" s="289">
        <v>-0.14513351023197099</v>
      </c>
    </row>
    <row r="1225" spans="1:272" ht="13" customHeight="1">
      <c r="A1225" s="160" t="s">
        <v>19</v>
      </c>
      <c r="C1225" s="160">
        <v>16135</v>
      </c>
      <c r="D1225" s="160">
        <v>605335</v>
      </c>
      <c r="E1225" s="160" t="s">
        <v>188</v>
      </c>
      <c r="G1225" s="175"/>
      <c r="H1225" s="162" t="s">
        <v>1780</v>
      </c>
      <c r="I1225" s="162" t="s">
        <v>544</v>
      </c>
      <c r="J1225" s="161">
        <v>31</v>
      </c>
      <c r="K1225" s="161">
        <v>1</v>
      </c>
      <c r="M1225" s="184" t="s">
        <v>46</v>
      </c>
      <c r="Z1225" s="163"/>
      <c r="AS1225" s="283"/>
      <c r="AT1225" s="283"/>
      <c r="AU1225" s="283"/>
      <c r="AV1225" s="283"/>
      <c r="AW1225" s="283"/>
      <c r="AX1225" s="283"/>
      <c r="AY1225" s="363"/>
      <c r="AZ1225" s="283"/>
      <c r="BA1225" s="283"/>
      <c r="BB1225" s="283"/>
      <c r="BC1225" s="283"/>
      <c r="BD1225" s="164"/>
      <c r="BE1225" s="164"/>
      <c r="BF1225" s="164"/>
      <c r="BG1225" s="164"/>
      <c r="BH1225" s="164"/>
      <c r="BI1225" s="164"/>
      <c r="BJ1225" s="165"/>
      <c r="BK1225" s="164"/>
      <c r="BL1225" s="165"/>
      <c r="BM1225" s="165"/>
      <c r="BN1225" s="165"/>
      <c r="BO1225" s="165"/>
      <c r="BP1225" s="165"/>
      <c r="BQ1225" s="165"/>
      <c r="BR1225" s="165"/>
      <c r="BS1225" s="289"/>
      <c r="BT1225" s="297">
        <v>2</v>
      </c>
      <c r="BU1225" s="284">
        <v>6.1</v>
      </c>
      <c r="BV1225" s="298">
        <v>1</v>
      </c>
      <c r="BW1225" s="297"/>
      <c r="BX1225" s="297"/>
      <c r="BY1225" s="297"/>
      <c r="BZ1225" s="297"/>
      <c r="CA1225" s="284"/>
      <c r="CB1225" s="298"/>
      <c r="CC1225" s="297"/>
      <c r="CD1225" s="284"/>
      <c r="CE1225" s="352"/>
      <c r="CF1225" s="298"/>
      <c r="CG1225" s="297"/>
      <c r="CH1225" s="284"/>
      <c r="CI1225" s="352"/>
      <c r="CJ1225" s="298"/>
      <c r="CK1225" s="297"/>
      <c r="CL1225" s="284"/>
      <c r="CM1225" s="352"/>
      <c r="CN1225" s="298"/>
      <c r="CO1225" s="297"/>
      <c r="CP1225" s="284"/>
      <c r="CQ1225" s="352"/>
      <c r="CR1225" s="298"/>
      <c r="CS1225" s="297"/>
      <c r="CT1225" s="284"/>
      <c r="CU1225" s="352"/>
      <c r="CV1225" s="352"/>
      <c r="CW1225" s="298"/>
      <c r="CX1225" s="297"/>
      <c r="CY1225" s="284"/>
      <c r="CZ1225" s="352"/>
      <c r="DA1225" s="352"/>
      <c r="DB1225" s="298"/>
      <c r="DC1225" s="297"/>
      <c r="DD1225" s="284"/>
      <c r="DE1225" s="352"/>
      <c r="DF1225" s="352"/>
      <c r="DG1225" s="298"/>
      <c r="DH1225" s="297">
        <v>1</v>
      </c>
      <c r="DI1225" s="289">
        <v>0</v>
      </c>
      <c r="DJ1225" s="163">
        <v>2</v>
      </c>
      <c r="DK1225" s="163">
        <v>0</v>
      </c>
      <c r="DL1225" s="163">
        <v>0</v>
      </c>
      <c r="DM1225" s="163">
        <v>0</v>
      </c>
      <c r="DN1225" s="163">
        <v>0</v>
      </c>
      <c r="DO1225" s="163">
        <v>0</v>
      </c>
      <c r="DP1225" s="165">
        <v>6.1</v>
      </c>
      <c r="DQ1225" s="165"/>
      <c r="DR1225" s="165">
        <v>6.0999999046325604</v>
      </c>
      <c r="DS1225" s="163">
        <v>32</v>
      </c>
      <c r="DT1225" s="163">
        <v>11</v>
      </c>
      <c r="DU1225" s="163">
        <v>7</v>
      </c>
      <c r="DV1225" s="163">
        <v>7</v>
      </c>
      <c r="DW1225" s="163">
        <v>3</v>
      </c>
      <c r="DX1225" s="163">
        <v>2</v>
      </c>
      <c r="DY1225" s="163">
        <v>0</v>
      </c>
      <c r="DZ1225" s="163">
        <v>0</v>
      </c>
      <c r="EA1225" s="163">
        <v>0</v>
      </c>
      <c r="EB1225" s="163">
        <v>0</v>
      </c>
      <c r="EC1225" s="163">
        <v>5</v>
      </c>
      <c r="ED1225" s="165">
        <v>7.10526351453196</v>
      </c>
      <c r="EE1225" s="165">
        <v>2.8421054058127799</v>
      </c>
      <c r="EF1225" s="165">
        <v>4.2631581087191703</v>
      </c>
      <c r="EG1225" s="165">
        <v>15.6315797319703</v>
      </c>
      <c r="EH1225" s="166">
        <v>2.0526316819759001</v>
      </c>
      <c r="EI1225" s="165">
        <v>159.38074366052601</v>
      </c>
      <c r="EJ1225" s="164">
        <v>0.36666666666666597</v>
      </c>
      <c r="EK1225" s="164">
        <v>0.36363636363636298</v>
      </c>
      <c r="EL1225" s="283">
        <v>0.56000000000000005</v>
      </c>
      <c r="EM1225" s="283">
        <v>0.12</v>
      </c>
      <c r="EN1225" s="283">
        <v>0.32</v>
      </c>
      <c r="EO1225" s="283">
        <v>0.12</v>
      </c>
      <c r="EP1225" s="283">
        <v>0.36</v>
      </c>
      <c r="EQ1225" s="283">
        <v>0.11965812000000001</v>
      </c>
      <c r="ER1225" s="165">
        <v>0.171345719151756</v>
      </c>
      <c r="ES1225" s="166">
        <v>9.9473689203447506</v>
      </c>
      <c r="ET1225" s="166">
        <v>4.1100000000000003</v>
      </c>
      <c r="EU1225" s="166">
        <v>8.6930046998232804</v>
      </c>
      <c r="EV1225" s="166">
        <v>4.44513732902369</v>
      </c>
      <c r="EW1225" s="166">
        <v>4.03381385612487</v>
      </c>
      <c r="EX1225" s="289">
        <v>-0.148092031478881</v>
      </c>
    </row>
    <row r="1226" spans="1:272" ht="13" customHeight="1">
      <c r="A1226" s="160" t="s">
        <v>19</v>
      </c>
      <c r="C1226" s="160">
        <v>30250</v>
      </c>
      <c r="D1226" s="160">
        <v>677955</v>
      </c>
      <c r="E1226" s="160" t="s">
        <v>246</v>
      </c>
      <c r="G1226" s="175"/>
      <c r="H1226" s="162" t="s">
        <v>100</v>
      </c>
      <c r="I1226" s="162" t="s">
        <v>4056</v>
      </c>
      <c r="J1226" s="160">
        <v>24</v>
      </c>
      <c r="K1226" s="161">
        <v>1</v>
      </c>
      <c r="Z1226" s="163"/>
      <c r="AS1226" s="283"/>
      <c r="AT1226" s="283"/>
      <c r="AU1226" s="283"/>
      <c r="AV1226" s="283"/>
      <c r="AW1226" s="283"/>
      <c r="AX1226" s="283"/>
      <c r="AY1226" s="363"/>
      <c r="AZ1226" s="283"/>
      <c r="BA1226" s="283"/>
      <c r="BB1226" s="283"/>
      <c r="BC1226" s="283"/>
      <c r="BD1226" s="164"/>
      <c r="BE1226" s="164"/>
      <c r="BF1226" s="164"/>
      <c r="BG1226" s="164"/>
      <c r="BH1226" s="164"/>
      <c r="BI1226" s="164"/>
      <c r="BJ1226" s="165"/>
      <c r="BK1226" s="164"/>
      <c r="BL1226" s="165"/>
      <c r="BM1226" s="165"/>
      <c r="BN1226" s="165"/>
      <c r="BO1226" s="165"/>
      <c r="BP1226" s="165"/>
      <c r="BQ1226" s="165"/>
      <c r="BR1226" s="165"/>
      <c r="BS1226" s="289"/>
      <c r="BT1226" s="297">
        <v>9</v>
      </c>
      <c r="BU1226" s="284">
        <v>10.199999999999999</v>
      </c>
      <c r="BV1226" s="298">
        <v>-1</v>
      </c>
      <c r="BW1226" s="297"/>
      <c r="BX1226" s="297"/>
      <c r="BY1226" s="297"/>
      <c r="BZ1226" s="297"/>
      <c r="CA1226" s="284"/>
      <c r="CB1226" s="298"/>
      <c r="CC1226" s="297"/>
      <c r="CD1226" s="284"/>
      <c r="CE1226" s="352"/>
      <c r="CF1226" s="298"/>
      <c r="CG1226" s="297"/>
      <c r="CH1226" s="284"/>
      <c r="CI1226" s="352"/>
      <c r="CJ1226" s="298"/>
      <c r="CK1226" s="297"/>
      <c r="CL1226" s="284"/>
      <c r="CM1226" s="352"/>
      <c r="CN1226" s="298"/>
      <c r="CO1226" s="297"/>
      <c r="CP1226" s="284"/>
      <c r="CQ1226" s="352"/>
      <c r="CR1226" s="298"/>
      <c r="CS1226" s="297"/>
      <c r="CT1226" s="284"/>
      <c r="CU1226" s="352"/>
      <c r="CV1226" s="352"/>
      <c r="CW1226" s="298"/>
      <c r="CX1226" s="297"/>
      <c r="CY1226" s="284"/>
      <c r="CZ1226" s="352"/>
      <c r="DA1226" s="352"/>
      <c r="DB1226" s="298"/>
      <c r="DC1226" s="297"/>
      <c r="DD1226" s="284"/>
      <c r="DE1226" s="352"/>
      <c r="DF1226" s="352"/>
      <c r="DG1226" s="298"/>
      <c r="DH1226" s="183">
        <v>-1</v>
      </c>
      <c r="DI1226" s="289">
        <v>0</v>
      </c>
      <c r="DJ1226" s="163">
        <v>9</v>
      </c>
      <c r="DK1226" s="163">
        <v>0</v>
      </c>
      <c r="DL1226" s="163">
        <v>0</v>
      </c>
      <c r="DM1226" s="163">
        <v>0</v>
      </c>
      <c r="DN1226" s="163">
        <v>0</v>
      </c>
      <c r="DO1226" s="163">
        <v>0</v>
      </c>
      <c r="DP1226" s="165">
        <v>10.199999999999999</v>
      </c>
      <c r="DQ1226" s="165"/>
      <c r="DR1226" s="165">
        <v>10.199999809265099</v>
      </c>
      <c r="DS1226" s="163">
        <v>45</v>
      </c>
      <c r="DT1226" s="163">
        <v>8</v>
      </c>
      <c r="DU1226" s="163">
        <v>7</v>
      </c>
      <c r="DV1226" s="163">
        <v>6</v>
      </c>
      <c r="DW1226" s="163">
        <v>2</v>
      </c>
      <c r="DX1226" s="163">
        <v>4</v>
      </c>
      <c r="DY1226" s="163">
        <v>0</v>
      </c>
      <c r="DZ1226" s="163">
        <v>2</v>
      </c>
      <c r="EA1226" s="163">
        <v>1</v>
      </c>
      <c r="EB1226" s="163">
        <v>0</v>
      </c>
      <c r="EC1226" s="163">
        <v>6</v>
      </c>
      <c r="ED1226" s="165">
        <v>5.0625003017485302</v>
      </c>
      <c r="EE1226" s="165">
        <v>3.3750002011656801</v>
      </c>
      <c r="EF1226" s="165">
        <v>1.6875001005828401</v>
      </c>
      <c r="EG1226" s="165">
        <v>6.75000040233137</v>
      </c>
      <c r="EH1226" s="166">
        <v>1.12500006705522</v>
      </c>
      <c r="EI1226" s="165">
        <v>87.352908405273894</v>
      </c>
      <c r="EJ1226" s="164">
        <v>0.20512820512820501</v>
      </c>
      <c r="EK1226" s="164">
        <v>0.19354838709677399</v>
      </c>
      <c r="EL1226" s="283">
        <v>0.606060606</v>
      </c>
      <c r="EM1226" s="283">
        <v>3.0303030000000002E-2</v>
      </c>
      <c r="EN1226" s="283">
        <v>0.36363636300000002</v>
      </c>
      <c r="EO1226" s="283">
        <v>3.0303030000000002E-2</v>
      </c>
      <c r="EP1226" s="283">
        <v>0.39393939</v>
      </c>
      <c r="EQ1226" s="283">
        <v>9.2715229999999996E-2</v>
      </c>
      <c r="ER1226" s="165">
        <v>-0.32151573645756398</v>
      </c>
      <c r="ES1226" s="166">
        <v>5.0625003017485302</v>
      </c>
      <c r="ET1226" s="166">
        <v>3.08</v>
      </c>
      <c r="EU1226" s="166">
        <v>6.1666888117790304</v>
      </c>
      <c r="EV1226" s="166">
        <v>5.4303070806633498</v>
      </c>
      <c r="EW1226" s="166">
        <v>4.6790374830071997</v>
      </c>
      <c r="EX1226" s="289">
        <v>-0.14947529137134499</v>
      </c>
    </row>
    <row r="1227" spans="1:272" ht="13" customHeight="1">
      <c r="A1227" s="160" t="s">
        <v>19</v>
      </c>
      <c r="B1227" s="160">
        <v>10367</v>
      </c>
      <c r="C1227" s="160">
        <v>13276</v>
      </c>
      <c r="D1227" s="160">
        <v>571539</v>
      </c>
      <c r="E1227" s="160" t="s">
        <v>246</v>
      </c>
      <c r="G1227" s="175"/>
      <c r="H1227" s="162" t="s">
        <v>3357</v>
      </c>
      <c r="I1227" s="162" t="s">
        <v>531</v>
      </c>
      <c r="J1227" s="160">
        <v>32</v>
      </c>
      <c r="K1227" s="161">
        <v>1</v>
      </c>
      <c r="Z1227" s="163"/>
      <c r="AS1227" s="283"/>
      <c r="AT1227" s="283"/>
      <c r="AU1227" s="283"/>
      <c r="AV1227" s="283"/>
      <c r="AW1227" s="283"/>
      <c r="AX1227" s="283"/>
      <c r="AY1227" s="363"/>
      <c r="AZ1227" s="283"/>
      <c r="BA1227" s="283"/>
      <c r="BB1227" s="283"/>
      <c r="BC1227" s="283"/>
      <c r="BD1227" s="164"/>
      <c r="BE1227" s="164"/>
      <c r="BF1227" s="164"/>
      <c r="BG1227" s="164"/>
      <c r="BH1227" s="164"/>
      <c r="BI1227" s="164"/>
      <c r="BJ1227" s="165"/>
      <c r="BK1227" s="164"/>
      <c r="BL1227" s="165"/>
      <c r="BM1227" s="165"/>
      <c r="BN1227" s="165"/>
      <c r="BO1227" s="165"/>
      <c r="BP1227" s="165"/>
      <c r="BQ1227" s="165"/>
      <c r="BR1227" s="165"/>
      <c r="BS1227" s="289"/>
      <c r="BT1227" s="297">
        <v>7</v>
      </c>
      <c r="BU1227" s="284">
        <v>8.1999999999999993</v>
      </c>
      <c r="BV1227" s="298">
        <v>-1</v>
      </c>
      <c r="BW1227" s="297"/>
      <c r="BX1227" s="297"/>
      <c r="BY1227" s="297"/>
      <c r="BZ1227" s="297"/>
      <c r="CA1227" s="284"/>
      <c r="CB1227" s="298"/>
      <c r="CC1227" s="297"/>
      <c r="CD1227" s="284"/>
      <c r="CE1227" s="352"/>
      <c r="CF1227" s="298"/>
      <c r="CG1227" s="297"/>
      <c r="CH1227" s="284"/>
      <c r="CI1227" s="352"/>
      <c r="CJ1227" s="298"/>
      <c r="CK1227" s="297"/>
      <c r="CL1227" s="284"/>
      <c r="CM1227" s="352"/>
      <c r="CN1227" s="298"/>
      <c r="CO1227" s="297"/>
      <c r="CP1227" s="284"/>
      <c r="CQ1227" s="352"/>
      <c r="CR1227" s="298"/>
      <c r="CS1227" s="297"/>
      <c r="CT1227" s="284"/>
      <c r="CU1227" s="352"/>
      <c r="CV1227" s="352"/>
      <c r="CW1227" s="298"/>
      <c r="CX1227" s="297"/>
      <c r="CY1227" s="284"/>
      <c r="CZ1227" s="352"/>
      <c r="DA1227" s="352"/>
      <c r="DB1227" s="298"/>
      <c r="DC1227" s="297"/>
      <c r="DD1227" s="284"/>
      <c r="DE1227" s="352"/>
      <c r="DF1227" s="352"/>
      <c r="DG1227" s="298"/>
      <c r="DH1227" s="297">
        <v>-1</v>
      </c>
      <c r="DI1227" s="289">
        <v>0</v>
      </c>
      <c r="DJ1227" s="163">
        <v>7</v>
      </c>
      <c r="DK1227" s="163">
        <v>0</v>
      </c>
      <c r="DL1227" s="163">
        <v>0</v>
      </c>
      <c r="DM1227" s="163">
        <v>0</v>
      </c>
      <c r="DN1227" s="163">
        <v>1</v>
      </c>
      <c r="DO1227" s="163">
        <v>0</v>
      </c>
      <c r="DP1227" s="165">
        <v>8.1999999999999993</v>
      </c>
      <c r="DQ1227" s="165"/>
      <c r="DR1227" s="165">
        <v>8.1999998092651296</v>
      </c>
      <c r="DS1227" s="163">
        <v>43</v>
      </c>
      <c r="DT1227" s="163">
        <v>16</v>
      </c>
      <c r="DU1227" s="163">
        <v>10</v>
      </c>
      <c r="DV1227" s="163">
        <v>10</v>
      </c>
      <c r="DW1227" s="163">
        <v>2</v>
      </c>
      <c r="DX1227" s="163">
        <v>3</v>
      </c>
      <c r="DY1227" s="163">
        <v>0</v>
      </c>
      <c r="DZ1227" s="163">
        <v>1</v>
      </c>
      <c r="EA1227" s="163">
        <v>0</v>
      </c>
      <c r="EB1227" s="163">
        <v>0</v>
      </c>
      <c r="EC1227" s="163">
        <v>7</v>
      </c>
      <c r="ED1227" s="165">
        <v>7.2692329023017503</v>
      </c>
      <c r="EE1227" s="165">
        <v>3.1153855295578898</v>
      </c>
      <c r="EF1227" s="165">
        <v>2.0769236863719298</v>
      </c>
      <c r="EG1227" s="165">
        <v>16.615389490975399</v>
      </c>
      <c r="EH1227" s="166">
        <v>2.1923083356148099</v>
      </c>
      <c r="EI1227" s="165">
        <v>170.22622028668499</v>
      </c>
      <c r="EJ1227" s="164">
        <v>0.41025641025641002</v>
      </c>
      <c r="EK1227" s="164">
        <v>0.46666666666666601</v>
      </c>
      <c r="EL1227" s="283">
        <v>0.46875</v>
      </c>
      <c r="EM1227" s="283">
        <v>0.34375</v>
      </c>
      <c r="EN1227" s="283">
        <v>0.1875</v>
      </c>
      <c r="EO1227" s="283">
        <v>3.125E-2</v>
      </c>
      <c r="EP1227" s="283">
        <v>0.46875</v>
      </c>
      <c r="EQ1227" s="283">
        <v>7.6470590000000005E-2</v>
      </c>
      <c r="ER1227" s="165">
        <v>-0.51701645891388803</v>
      </c>
      <c r="ES1227" s="166">
        <v>10.3846184318596</v>
      </c>
      <c r="ET1227" s="166">
        <v>8.52</v>
      </c>
      <c r="EU1227" s="166">
        <v>5.9359202147943204</v>
      </c>
      <c r="EV1227" s="166">
        <v>3.98276168029434</v>
      </c>
      <c r="EW1227" s="166">
        <v>3.9771793462360301</v>
      </c>
      <c r="EX1227" s="289">
        <v>-0.16617040336132</v>
      </c>
    </row>
    <row r="1228" spans="1:272" ht="13" customHeight="1">
      <c r="A1228" s="160" t="s">
        <v>19</v>
      </c>
      <c r="C1228" s="160">
        <v>16981</v>
      </c>
      <c r="D1228" s="160">
        <v>595881</v>
      </c>
      <c r="E1228" s="160" t="s">
        <v>213</v>
      </c>
      <c r="G1228" s="175"/>
      <c r="H1228" s="168" t="s">
        <v>664</v>
      </c>
      <c r="I1228" s="169" t="s">
        <v>571</v>
      </c>
      <c r="J1228" s="170">
        <v>31</v>
      </c>
      <c r="K1228" s="161">
        <v>1</v>
      </c>
      <c r="M1228" s="184" t="s">
        <v>837</v>
      </c>
      <c r="Z1228" s="163"/>
      <c r="AS1228" s="283"/>
      <c r="AT1228" s="283"/>
      <c r="AU1228" s="283"/>
      <c r="AV1228" s="283"/>
      <c r="AW1228" s="283"/>
      <c r="AX1228" s="283"/>
      <c r="AY1228" s="363"/>
      <c r="AZ1228" s="283"/>
      <c r="BA1228" s="283"/>
      <c r="BB1228" s="283"/>
      <c r="BC1228" s="283"/>
      <c r="BD1228" s="164"/>
      <c r="BE1228" s="164"/>
      <c r="BF1228" s="164"/>
      <c r="BG1228" s="164"/>
      <c r="BH1228" s="164"/>
      <c r="BI1228" s="164"/>
      <c r="BJ1228" s="165"/>
      <c r="BK1228" s="164"/>
      <c r="BL1228" s="165"/>
      <c r="BM1228" s="165"/>
      <c r="BN1228" s="165"/>
      <c r="BO1228" s="165"/>
      <c r="BP1228" s="165"/>
      <c r="BQ1228" s="165"/>
      <c r="BR1228" s="165"/>
      <c r="BS1228" s="289"/>
      <c r="BT1228" s="297">
        <v>13</v>
      </c>
      <c r="BU1228" s="284">
        <v>14</v>
      </c>
      <c r="BV1228" s="298">
        <v>-1</v>
      </c>
      <c r="BW1228" s="297"/>
      <c r="BX1228" s="297"/>
      <c r="BY1228" s="297"/>
      <c r="BZ1228" s="297"/>
      <c r="CA1228" s="284"/>
      <c r="CB1228" s="298"/>
      <c r="CC1228" s="297"/>
      <c r="CD1228" s="284"/>
      <c r="CE1228" s="352"/>
      <c r="CF1228" s="298"/>
      <c r="CG1228" s="297"/>
      <c r="CH1228" s="284"/>
      <c r="CI1228" s="352"/>
      <c r="CJ1228" s="298"/>
      <c r="CK1228" s="297"/>
      <c r="CL1228" s="284"/>
      <c r="CM1228" s="352"/>
      <c r="CN1228" s="298"/>
      <c r="CO1228" s="297"/>
      <c r="CP1228" s="284"/>
      <c r="CQ1228" s="352"/>
      <c r="CR1228" s="298"/>
      <c r="CS1228" s="297"/>
      <c r="CT1228" s="284"/>
      <c r="CU1228" s="352"/>
      <c r="CV1228" s="352"/>
      <c r="CW1228" s="298"/>
      <c r="CX1228" s="297"/>
      <c r="CY1228" s="284"/>
      <c r="CZ1228" s="352"/>
      <c r="DA1228" s="352"/>
      <c r="DB1228" s="298"/>
      <c r="DC1228" s="297"/>
      <c r="DD1228" s="284"/>
      <c r="DE1228" s="352"/>
      <c r="DF1228" s="352"/>
      <c r="DG1228" s="298"/>
      <c r="DH1228" s="297">
        <v>-1</v>
      </c>
      <c r="DI1228" s="289">
        <v>0</v>
      </c>
      <c r="DJ1228" s="163">
        <v>13</v>
      </c>
      <c r="DK1228" s="163">
        <v>0</v>
      </c>
      <c r="DL1228" s="163">
        <v>0</v>
      </c>
      <c r="DM1228" s="163">
        <v>1</v>
      </c>
      <c r="DN1228" s="163">
        <v>0</v>
      </c>
      <c r="DO1228" s="163">
        <v>0</v>
      </c>
      <c r="DP1228" s="165">
        <v>14</v>
      </c>
      <c r="DQ1228" s="165"/>
      <c r="DR1228" s="165">
        <v>14</v>
      </c>
      <c r="DS1228" s="163">
        <v>68</v>
      </c>
      <c r="DT1228" s="163">
        <v>16</v>
      </c>
      <c r="DU1228" s="163">
        <v>14</v>
      </c>
      <c r="DV1228" s="163">
        <v>13</v>
      </c>
      <c r="DW1228" s="163">
        <v>2</v>
      </c>
      <c r="DX1228" s="163">
        <v>9</v>
      </c>
      <c r="DY1228" s="163">
        <v>1</v>
      </c>
      <c r="DZ1228" s="163">
        <v>3</v>
      </c>
      <c r="EA1228" s="163">
        <v>0</v>
      </c>
      <c r="EB1228" s="163">
        <v>1</v>
      </c>
      <c r="EC1228" s="163">
        <v>18</v>
      </c>
      <c r="ED1228" s="165">
        <v>11.571429359669599</v>
      </c>
      <c r="EE1228" s="165">
        <v>5.78571467983482</v>
      </c>
      <c r="EF1228" s="165">
        <v>1.2857143732966201</v>
      </c>
      <c r="EG1228" s="165">
        <v>10.285714986373</v>
      </c>
      <c r="EH1228" s="166">
        <v>1.78571440735642</v>
      </c>
      <c r="EI1228" s="165">
        <v>142.649186916936</v>
      </c>
      <c r="EJ1228" s="164">
        <v>0.28571428571428498</v>
      </c>
      <c r="EK1228" s="164">
        <v>0.38888888888888801</v>
      </c>
      <c r="EL1228" s="283">
        <v>0.43243243199999998</v>
      </c>
      <c r="EM1228" s="283">
        <v>0.243243243</v>
      </c>
      <c r="EN1228" s="283">
        <v>0.324324324</v>
      </c>
      <c r="EO1228" s="283">
        <v>5.2631579999999997E-2</v>
      </c>
      <c r="EP1228" s="283">
        <v>0.44736841999999999</v>
      </c>
      <c r="EQ1228" s="283">
        <v>0.12592592999999999</v>
      </c>
      <c r="ER1228" s="165">
        <v>-0.177985171972697</v>
      </c>
      <c r="ES1228" s="166">
        <v>8.3571434264280704</v>
      </c>
      <c r="ET1228" s="166">
        <v>4.74</v>
      </c>
      <c r="EU1228" s="166">
        <v>5.0238316166157704</v>
      </c>
      <c r="EV1228" s="166">
        <v>4.4627788643217201</v>
      </c>
      <c r="EW1228" s="166">
        <v>3.9774436561187998</v>
      </c>
      <c r="EX1228" s="289">
        <v>-0.16674971580505299</v>
      </c>
    </row>
    <row r="1229" spans="1:272" ht="13" customHeight="1">
      <c r="A1229" s="160" t="s">
        <v>19</v>
      </c>
      <c r="B1229" s="160">
        <v>12273</v>
      </c>
      <c r="C1229" s="160">
        <v>21045</v>
      </c>
      <c r="D1229" s="160">
        <v>661527</v>
      </c>
      <c r="E1229" s="160" t="s">
        <v>614</v>
      </c>
      <c r="G1229" s="175"/>
      <c r="H1229" s="162" t="s">
        <v>176</v>
      </c>
      <c r="I1229" s="162" t="s">
        <v>602</v>
      </c>
      <c r="J1229" s="161">
        <v>29</v>
      </c>
      <c r="K1229" s="161">
        <v>1</v>
      </c>
      <c r="M1229" s="184" t="s">
        <v>837</v>
      </c>
      <c r="Z1229" s="163"/>
      <c r="AS1229" s="283"/>
      <c r="AT1229" s="283"/>
      <c r="AU1229" s="283"/>
      <c r="AV1229" s="283"/>
      <c r="AW1229" s="283"/>
      <c r="AX1229" s="283"/>
      <c r="AY1229" s="363"/>
      <c r="AZ1229" s="283"/>
      <c r="BA1229" s="283"/>
      <c r="BB1229" s="283"/>
      <c r="BC1229" s="283"/>
      <c r="BD1229" s="164"/>
      <c r="BE1229" s="164"/>
      <c r="BF1229" s="164"/>
      <c r="BG1229" s="164"/>
      <c r="BH1229" s="164"/>
      <c r="BI1229" s="164"/>
      <c r="BJ1229" s="165"/>
      <c r="BK1229" s="164"/>
      <c r="BL1229" s="165"/>
      <c r="BM1229" s="165"/>
      <c r="BN1229" s="165"/>
      <c r="BO1229" s="165"/>
      <c r="BP1229" s="165"/>
      <c r="BQ1229" s="165"/>
      <c r="BR1229" s="165"/>
      <c r="BS1229" s="289"/>
      <c r="BT1229" s="297">
        <v>44</v>
      </c>
      <c r="BU1229" s="284">
        <v>52.2</v>
      </c>
      <c r="BV1229" s="298">
        <v>1</v>
      </c>
      <c r="BW1229" s="297"/>
      <c r="BX1229" s="297"/>
      <c r="BY1229" s="297"/>
      <c r="BZ1229" s="297"/>
      <c r="CA1229" s="284"/>
      <c r="CB1229" s="298"/>
      <c r="CC1229" s="297"/>
      <c r="CD1229" s="284"/>
      <c r="CE1229" s="352"/>
      <c r="CF1229" s="298"/>
      <c r="CG1229" s="297"/>
      <c r="CH1229" s="284"/>
      <c r="CI1229" s="352"/>
      <c r="CJ1229" s="298"/>
      <c r="CK1229" s="297"/>
      <c r="CL1229" s="284"/>
      <c r="CM1229" s="352"/>
      <c r="CN1229" s="298"/>
      <c r="CO1229" s="297"/>
      <c r="CP1229" s="284"/>
      <c r="CQ1229" s="352"/>
      <c r="CR1229" s="298"/>
      <c r="CS1229" s="297"/>
      <c r="CT1229" s="284"/>
      <c r="CU1229" s="352"/>
      <c r="CV1229" s="352"/>
      <c r="CW1229" s="298"/>
      <c r="CX1229" s="297"/>
      <c r="CY1229" s="284"/>
      <c r="CZ1229" s="352"/>
      <c r="DA1229" s="352"/>
      <c r="DB1229" s="298"/>
      <c r="DC1229" s="297"/>
      <c r="DD1229" s="284"/>
      <c r="DE1229" s="352"/>
      <c r="DF1229" s="352"/>
      <c r="DG1229" s="298"/>
      <c r="DH1229" s="297">
        <v>1</v>
      </c>
      <c r="DI1229" s="289">
        <v>0</v>
      </c>
      <c r="DJ1229" s="163">
        <v>44</v>
      </c>
      <c r="DK1229" s="163">
        <v>0</v>
      </c>
      <c r="DL1229" s="163">
        <v>0</v>
      </c>
      <c r="DM1229" s="163">
        <v>3</v>
      </c>
      <c r="DN1229" s="163">
        <v>2</v>
      </c>
      <c r="DO1229" s="163">
        <v>1</v>
      </c>
      <c r="DP1229" s="165">
        <v>52.2</v>
      </c>
      <c r="DQ1229" s="165"/>
      <c r="DR1229" s="165">
        <v>52.200000762939403</v>
      </c>
      <c r="DS1229" s="163">
        <v>222</v>
      </c>
      <c r="DT1229" s="163">
        <v>49</v>
      </c>
      <c r="DU1229" s="163">
        <v>24</v>
      </c>
      <c r="DV1229" s="163">
        <v>21</v>
      </c>
      <c r="DW1229" s="163">
        <v>7</v>
      </c>
      <c r="DX1229" s="163">
        <v>18</v>
      </c>
      <c r="DY1229" s="163">
        <v>1</v>
      </c>
      <c r="DZ1229" s="163">
        <v>4</v>
      </c>
      <c r="EA1229" s="163">
        <v>0</v>
      </c>
      <c r="EB1229" s="163">
        <v>2</v>
      </c>
      <c r="EC1229" s="163">
        <v>36</v>
      </c>
      <c r="ED1229" s="165">
        <v>6.1518994768238597</v>
      </c>
      <c r="EE1229" s="165">
        <v>3.0759497384119299</v>
      </c>
      <c r="EF1229" s="165">
        <v>1.19620267604908</v>
      </c>
      <c r="EG1229" s="165">
        <v>8.3734187323435894</v>
      </c>
      <c r="EH1229" s="166">
        <v>1.27215205230616</v>
      </c>
      <c r="EI1229" s="165">
        <v>101.624008379278</v>
      </c>
      <c r="EJ1229" s="164">
        <v>0.245</v>
      </c>
      <c r="EK1229" s="164">
        <v>0.26751592356687898</v>
      </c>
      <c r="EL1229" s="283">
        <v>0.40372670799999999</v>
      </c>
      <c r="EM1229" s="283">
        <v>0.18633540300000001</v>
      </c>
      <c r="EN1229" s="283">
        <v>0.40993788799999997</v>
      </c>
      <c r="EO1229" s="283">
        <v>6.7073170000000001E-2</v>
      </c>
      <c r="EP1229" s="283">
        <v>0.40243901999999998</v>
      </c>
      <c r="EQ1229" s="283">
        <v>8.939213E-2</v>
      </c>
      <c r="ER1229" s="165">
        <v>0.56551210114667905</v>
      </c>
      <c r="ES1229" s="166">
        <v>3.5886080281472501</v>
      </c>
      <c r="ET1229" s="166">
        <v>4.1100000000000003</v>
      </c>
      <c r="EU1229" s="166">
        <v>4.7806128784281299</v>
      </c>
      <c r="EV1229" s="166">
        <v>4.9476813989039004</v>
      </c>
      <c r="EW1229" s="166">
        <v>4.5783162924827803</v>
      </c>
      <c r="EX1229" s="289">
        <v>-0.16808335483074099</v>
      </c>
      <c r="FE1229" s="167"/>
      <c r="FF1229" s="167"/>
      <c r="FG1229" s="167"/>
      <c r="FH1229" s="167"/>
      <c r="FI1229" s="167"/>
      <c r="FJ1229" s="167"/>
      <c r="FK1229" s="167"/>
      <c r="FL1229" s="167"/>
      <c r="FM1229" s="167"/>
      <c r="FN1229" s="167"/>
      <c r="FO1229" s="167"/>
      <c r="FP1229" s="167"/>
      <c r="FQ1229" s="167"/>
      <c r="FR1229" s="167"/>
      <c r="FS1229" s="167"/>
      <c r="FT1229" s="167"/>
      <c r="FU1229" s="167"/>
      <c r="FV1229" s="167"/>
      <c r="FW1229" s="167"/>
      <c r="FX1229" s="167"/>
      <c r="FY1229" s="167"/>
      <c r="FZ1229" s="167"/>
      <c r="GA1229" s="167"/>
      <c r="GB1229" s="167"/>
      <c r="GC1229" s="167"/>
      <c r="GD1229" s="167"/>
      <c r="GE1229" s="167"/>
      <c r="GF1229" s="167"/>
      <c r="GG1229" s="167"/>
      <c r="GH1229" s="167"/>
      <c r="GI1229" s="167"/>
      <c r="GJ1229" s="167"/>
      <c r="GK1229" s="167"/>
      <c r="GL1229" s="167"/>
      <c r="GM1229" s="167"/>
      <c r="GN1229" s="167"/>
      <c r="GO1229" s="167"/>
      <c r="GP1229" s="167"/>
      <c r="GQ1229" s="167"/>
      <c r="GR1229" s="167"/>
      <c r="GS1229" s="167"/>
      <c r="GT1229" s="167"/>
      <c r="GU1229" s="167"/>
      <c r="GV1229" s="167"/>
      <c r="GW1229" s="167"/>
      <c r="GX1229" s="167"/>
      <c r="GY1229" s="167"/>
      <c r="GZ1229" s="167"/>
      <c r="HA1229" s="167"/>
      <c r="HB1229" s="167"/>
      <c r="HC1229" s="167"/>
      <c r="HD1229" s="167"/>
      <c r="HE1229" s="167"/>
      <c r="HF1229" s="167"/>
      <c r="HG1229" s="167"/>
      <c r="HH1229" s="167"/>
      <c r="HI1229" s="167"/>
      <c r="HJ1229" s="167"/>
      <c r="HK1229" s="167"/>
      <c r="HL1229" s="167"/>
      <c r="HM1229" s="167"/>
      <c r="HN1229" s="167"/>
      <c r="HO1229" s="167"/>
      <c r="HP1229" s="167"/>
      <c r="HQ1229" s="167"/>
      <c r="HR1229" s="167"/>
      <c r="HS1229" s="167"/>
      <c r="HT1229" s="167"/>
      <c r="HU1229" s="167"/>
      <c r="HV1229" s="167"/>
      <c r="HW1229" s="167"/>
      <c r="HX1229" s="167"/>
      <c r="HY1229" s="167"/>
      <c r="HZ1229" s="167"/>
      <c r="IA1229" s="167"/>
      <c r="IB1229" s="167"/>
      <c r="IC1229" s="167"/>
      <c r="ID1229" s="167"/>
      <c r="IE1229" s="167"/>
      <c r="IF1229" s="167"/>
      <c r="IG1229" s="167"/>
      <c r="IH1229" s="167"/>
      <c r="II1229" s="167"/>
      <c r="IJ1229" s="167"/>
      <c r="IK1229" s="167"/>
      <c r="IL1229" s="167"/>
      <c r="IM1229" s="167"/>
      <c r="IN1229" s="167"/>
      <c r="IO1229" s="167"/>
      <c r="IP1229" s="167"/>
      <c r="IQ1229" s="167"/>
      <c r="IR1229" s="167"/>
      <c r="IS1229" s="167"/>
      <c r="IT1229" s="167"/>
      <c r="IU1229" s="167"/>
      <c r="IV1229" s="167"/>
      <c r="IW1229" s="167"/>
      <c r="IX1229" s="167"/>
      <c r="IY1229" s="167"/>
      <c r="IZ1229" s="167"/>
      <c r="JA1229" s="167"/>
      <c r="JB1229" s="167"/>
      <c r="JC1229" s="167"/>
      <c r="JD1229" s="167"/>
      <c r="JE1229" s="167"/>
      <c r="JF1229" s="167"/>
      <c r="JG1229" s="167"/>
      <c r="JH1229" s="167"/>
      <c r="JI1229" s="167"/>
      <c r="JJ1229" s="167"/>
      <c r="JK1229" s="167"/>
      <c r="JL1229" s="167"/>
    </row>
    <row r="1230" spans="1:272" ht="13" customHeight="1">
      <c r="A1230" s="160" t="s">
        <v>19</v>
      </c>
      <c r="C1230" s="160">
        <v>24282</v>
      </c>
      <c r="D1230" s="160">
        <v>678906</v>
      </c>
      <c r="E1230" s="160" t="s">
        <v>2177</v>
      </c>
      <c r="G1230" s="175"/>
      <c r="H1230" s="162" t="s">
        <v>4068</v>
      </c>
      <c r="I1230" s="162" t="s">
        <v>4067</v>
      </c>
      <c r="J1230" s="160">
        <v>25</v>
      </c>
      <c r="K1230" s="161">
        <v>1</v>
      </c>
      <c r="Z1230" s="163"/>
      <c r="AS1230" s="283"/>
      <c r="AT1230" s="283"/>
      <c r="AU1230" s="283"/>
      <c r="AV1230" s="283"/>
      <c r="AW1230" s="283"/>
      <c r="AX1230" s="283"/>
      <c r="AY1230" s="363"/>
      <c r="AZ1230" s="283"/>
      <c r="BA1230" s="283"/>
      <c r="BB1230" s="283"/>
      <c r="BC1230" s="283"/>
      <c r="BD1230" s="164"/>
      <c r="BE1230" s="164"/>
      <c r="BF1230" s="164"/>
      <c r="BG1230" s="164"/>
      <c r="BH1230" s="164"/>
      <c r="BI1230" s="164"/>
      <c r="BJ1230" s="165"/>
      <c r="BK1230" s="164"/>
      <c r="BL1230" s="165"/>
      <c r="BM1230" s="165"/>
      <c r="BN1230" s="165"/>
      <c r="BO1230" s="165"/>
      <c r="BP1230" s="165"/>
      <c r="BQ1230" s="165"/>
      <c r="BR1230" s="165"/>
      <c r="BS1230" s="289"/>
      <c r="BT1230" s="297">
        <v>4</v>
      </c>
      <c r="BU1230" s="284">
        <v>11</v>
      </c>
      <c r="BV1230" s="298">
        <v>0</v>
      </c>
      <c r="BW1230" s="297"/>
      <c r="BX1230" s="297"/>
      <c r="BY1230" s="297"/>
      <c r="BZ1230" s="297"/>
      <c r="CA1230" s="284"/>
      <c r="CB1230" s="298"/>
      <c r="CC1230" s="297"/>
      <c r="CD1230" s="284"/>
      <c r="CE1230" s="352"/>
      <c r="CF1230" s="298"/>
      <c r="CG1230" s="297"/>
      <c r="CH1230" s="284"/>
      <c r="CI1230" s="352"/>
      <c r="CJ1230" s="298"/>
      <c r="CK1230" s="297"/>
      <c r="CL1230" s="284"/>
      <c r="CM1230" s="352"/>
      <c r="CN1230" s="298"/>
      <c r="CO1230" s="297"/>
      <c r="CP1230" s="284"/>
      <c r="CQ1230" s="352"/>
      <c r="CR1230" s="298"/>
      <c r="CS1230" s="297"/>
      <c r="CT1230" s="284"/>
      <c r="CU1230" s="352"/>
      <c r="CV1230" s="352"/>
      <c r="CW1230" s="298"/>
      <c r="CX1230" s="297"/>
      <c r="CY1230" s="284"/>
      <c r="CZ1230" s="352"/>
      <c r="DA1230" s="352"/>
      <c r="DB1230" s="298"/>
      <c r="DC1230" s="297"/>
      <c r="DD1230" s="284"/>
      <c r="DE1230" s="352"/>
      <c r="DF1230" s="352"/>
      <c r="DG1230" s="298"/>
      <c r="DH1230" s="183">
        <v>0</v>
      </c>
      <c r="DI1230" s="289">
        <v>0</v>
      </c>
      <c r="DJ1230" s="163">
        <v>4</v>
      </c>
      <c r="DK1230" s="163">
        <v>0</v>
      </c>
      <c r="DL1230" s="163">
        <v>0</v>
      </c>
      <c r="DM1230" s="163">
        <v>0</v>
      </c>
      <c r="DN1230" s="163">
        <v>0</v>
      </c>
      <c r="DO1230" s="163">
        <v>0</v>
      </c>
      <c r="DP1230" s="165">
        <v>11</v>
      </c>
      <c r="DQ1230" s="165"/>
      <c r="DR1230" s="165">
        <v>11</v>
      </c>
      <c r="DS1230" s="163">
        <v>55</v>
      </c>
      <c r="DT1230" s="163">
        <v>15</v>
      </c>
      <c r="DU1230" s="163">
        <v>12</v>
      </c>
      <c r="DV1230" s="163">
        <v>12</v>
      </c>
      <c r="DW1230" s="163">
        <v>2</v>
      </c>
      <c r="DX1230" s="163">
        <v>8</v>
      </c>
      <c r="DY1230" s="163">
        <v>0</v>
      </c>
      <c r="DZ1230" s="163">
        <v>1</v>
      </c>
      <c r="EA1230" s="163">
        <v>1</v>
      </c>
      <c r="EB1230" s="163">
        <v>0</v>
      </c>
      <c r="EC1230" s="163">
        <v>7</v>
      </c>
      <c r="ED1230" s="165">
        <v>5.7272732238139401</v>
      </c>
      <c r="EE1230" s="165">
        <v>6.5454551129302203</v>
      </c>
      <c r="EF1230" s="165">
        <v>1.63636377823255</v>
      </c>
      <c r="EG1230" s="165">
        <v>12.2727283367441</v>
      </c>
      <c r="EH1230" s="166">
        <v>2.0909092721860398</v>
      </c>
      <c r="EI1230" s="165">
        <v>162.352884667018</v>
      </c>
      <c r="EJ1230" s="164">
        <v>0.32608695652173902</v>
      </c>
      <c r="EK1230" s="164">
        <v>0.35135135135135098</v>
      </c>
      <c r="EL1230" s="283">
        <v>0.435897435</v>
      </c>
      <c r="EM1230" s="283">
        <v>0.179487179</v>
      </c>
      <c r="EN1230" s="283">
        <v>0.384615384</v>
      </c>
      <c r="EO1230" s="283">
        <v>0.10256410000000001</v>
      </c>
      <c r="EP1230" s="283">
        <v>0.51282050999999995</v>
      </c>
      <c r="EQ1230" s="283">
        <v>8.3333329999999997E-2</v>
      </c>
      <c r="ER1230" s="165">
        <v>0.30844750631816498</v>
      </c>
      <c r="ES1230" s="166">
        <v>9.8181826693953305</v>
      </c>
      <c r="ET1230" s="166">
        <v>7.3</v>
      </c>
      <c r="EU1230" s="166">
        <v>6.7121434858022901</v>
      </c>
      <c r="EV1230" s="166">
        <v>6.4104686872551699</v>
      </c>
      <c r="EW1230" s="166">
        <v>5.8837710678212902</v>
      </c>
      <c r="EX1230" s="289">
        <v>-0.17195376753807001</v>
      </c>
    </row>
    <row r="1231" spans="1:272" ht="13" customHeight="1">
      <c r="A1231" s="160" t="s">
        <v>19</v>
      </c>
      <c r="B1231" s="160">
        <v>10978</v>
      </c>
      <c r="C1231" s="160">
        <v>16401</v>
      </c>
      <c r="D1231" s="160">
        <v>630023</v>
      </c>
      <c r="E1231" s="160" t="s">
        <v>686</v>
      </c>
      <c r="G1231" s="175"/>
      <c r="H1231" s="168" t="s">
        <v>402</v>
      </c>
      <c r="I1231" s="169" t="s">
        <v>1147</v>
      </c>
      <c r="J1231" s="170">
        <v>30</v>
      </c>
      <c r="K1231" s="161">
        <v>1</v>
      </c>
      <c r="M1231" s="184" t="s">
        <v>837</v>
      </c>
      <c r="Z1231" s="163"/>
      <c r="AS1231" s="283"/>
      <c r="AT1231" s="283"/>
      <c r="AU1231" s="283"/>
      <c r="AV1231" s="283"/>
      <c r="AW1231" s="283"/>
      <c r="AX1231" s="283"/>
      <c r="AY1231" s="363"/>
      <c r="AZ1231" s="283"/>
      <c r="BA1231" s="283"/>
      <c r="BB1231" s="283"/>
      <c r="BC1231" s="283"/>
      <c r="BD1231" s="164"/>
      <c r="BE1231" s="164"/>
      <c r="BF1231" s="164"/>
      <c r="BG1231" s="164"/>
      <c r="BH1231" s="164"/>
      <c r="BI1231" s="164"/>
      <c r="BJ1231" s="165"/>
      <c r="BK1231" s="164"/>
      <c r="BL1231" s="165"/>
      <c r="BM1231" s="165"/>
      <c r="BN1231" s="165"/>
      <c r="BO1231" s="165"/>
      <c r="BP1231" s="165"/>
      <c r="BQ1231" s="165"/>
      <c r="BR1231" s="165"/>
      <c r="BS1231" s="289"/>
      <c r="BT1231" s="297">
        <v>6</v>
      </c>
      <c r="BU1231" s="284">
        <v>30</v>
      </c>
      <c r="BV1231" s="298">
        <v>-1</v>
      </c>
      <c r="BW1231" s="297"/>
      <c r="BX1231" s="297"/>
      <c r="BY1231" s="297"/>
      <c r="BZ1231" s="297"/>
      <c r="CA1231" s="284"/>
      <c r="CB1231" s="298"/>
      <c r="CC1231" s="297"/>
      <c r="CD1231" s="284"/>
      <c r="CE1231" s="352"/>
      <c r="CF1231" s="298"/>
      <c r="CG1231" s="297"/>
      <c r="CH1231" s="284"/>
      <c r="CI1231" s="352"/>
      <c r="CJ1231" s="298"/>
      <c r="CK1231" s="297"/>
      <c r="CL1231" s="284"/>
      <c r="CM1231" s="352"/>
      <c r="CN1231" s="298"/>
      <c r="CO1231" s="297"/>
      <c r="CP1231" s="284"/>
      <c r="CQ1231" s="352"/>
      <c r="CR1231" s="298"/>
      <c r="CS1231" s="297"/>
      <c r="CT1231" s="284"/>
      <c r="CU1231" s="352"/>
      <c r="CV1231" s="352"/>
      <c r="CW1231" s="298"/>
      <c r="CX1231" s="297"/>
      <c r="CY1231" s="284"/>
      <c r="CZ1231" s="352"/>
      <c r="DA1231" s="352"/>
      <c r="DB1231" s="298"/>
      <c r="DC1231" s="297"/>
      <c r="DD1231" s="284"/>
      <c r="DE1231" s="352"/>
      <c r="DF1231" s="352"/>
      <c r="DG1231" s="298"/>
      <c r="DH1231" s="297">
        <v>-1</v>
      </c>
      <c r="DI1231" s="289">
        <v>0</v>
      </c>
      <c r="DJ1231" s="163">
        <v>6</v>
      </c>
      <c r="DK1231" s="163">
        <v>6</v>
      </c>
      <c r="DL1231" s="163">
        <v>0</v>
      </c>
      <c r="DM1231" s="163">
        <v>0</v>
      </c>
      <c r="DN1231" s="163">
        <v>2</v>
      </c>
      <c r="DO1231" s="163">
        <v>0</v>
      </c>
      <c r="DP1231" s="165">
        <v>30</v>
      </c>
      <c r="DQ1231" s="165">
        <v>30</v>
      </c>
      <c r="DR1231" s="165"/>
      <c r="DS1231" s="163">
        <v>144</v>
      </c>
      <c r="DT1231" s="163">
        <v>43</v>
      </c>
      <c r="DU1231" s="163">
        <v>21</v>
      </c>
      <c r="DV1231" s="163">
        <v>21</v>
      </c>
      <c r="DW1231" s="163">
        <v>7</v>
      </c>
      <c r="DX1231" s="163">
        <v>13</v>
      </c>
      <c r="DY1231" s="163">
        <v>0</v>
      </c>
      <c r="DZ1231" s="163">
        <v>3</v>
      </c>
      <c r="EA1231" s="163">
        <v>1</v>
      </c>
      <c r="EB1231" s="163">
        <v>0</v>
      </c>
      <c r="EC1231" s="163">
        <v>25</v>
      </c>
      <c r="ED1231" s="165">
        <v>7.5</v>
      </c>
      <c r="EE1231" s="165">
        <v>3.9</v>
      </c>
      <c r="EF1231" s="165">
        <v>2.1</v>
      </c>
      <c r="EG1231" s="165">
        <v>12.9</v>
      </c>
      <c r="EH1231" s="166">
        <v>1.86666666666666</v>
      </c>
      <c r="EI1231" s="165">
        <v>144.94111345551201</v>
      </c>
      <c r="EJ1231" s="164">
        <v>0.3359375</v>
      </c>
      <c r="EK1231" s="164">
        <v>0.375</v>
      </c>
      <c r="EL1231" s="283">
        <v>0.36274509799999999</v>
      </c>
      <c r="EM1231" s="283">
        <v>0.16666666599999999</v>
      </c>
      <c r="EN1231" s="283">
        <v>0.47058823500000002</v>
      </c>
      <c r="EO1231" s="283">
        <v>7.76699E-2</v>
      </c>
      <c r="EP1231" s="283">
        <v>0.33980582999999998</v>
      </c>
      <c r="EQ1231" s="283">
        <v>9.3023259999999997E-2</v>
      </c>
      <c r="ER1231" s="165">
        <v>0.42739585662360102</v>
      </c>
      <c r="ES1231" s="166">
        <v>6.3</v>
      </c>
      <c r="ET1231" s="166">
        <v>4.6500000000000004</v>
      </c>
      <c r="EU1231" s="166">
        <v>6.1333552996317504</v>
      </c>
      <c r="EV1231" s="166">
        <v>5.5193902333577398</v>
      </c>
      <c r="EW1231" s="166">
        <v>5.0114906405513304</v>
      </c>
      <c r="EX1231" s="289">
        <v>-0.17309810221195199</v>
      </c>
    </row>
    <row r="1232" spans="1:272" ht="13" customHeight="1">
      <c r="A1232" s="160" t="s">
        <v>19</v>
      </c>
      <c r="C1232" s="160">
        <v>20348</v>
      </c>
      <c r="D1232" s="160">
        <v>676617</v>
      </c>
      <c r="E1232" s="160" t="s">
        <v>276</v>
      </c>
      <c r="G1232" s="175"/>
      <c r="H1232" s="162" t="s">
        <v>2591</v>
      </c>
      <c r="I1232" s="162" t="s">
        <v>805</v>
      </c>
      <c r="J1232" s="161">
        <v>29</v>
      </c>
      <c r="K1232" s="161">
        <v>1</v>
      </c>
      <c r="M1232" s="184" t="s">
        <v>837</v>
      </c>
      <c r="Z1232" s="163"/>
      <c r="AS1232" s="283"/>
      <c r="AT1232" s="283"/>
      <c r="AU1232" s="283"/>
      <c r="AV1232" s="283"/>
      <c r="AW1232" s="283"/>
      <c r="AX1232" s="283"/>
      <c r="AY1232" s="363"/>
      <c r="AZ1232" s="283"/>
      <c r="BA1232" s="283"/>
      <c r="BB1232" s="283"/>
      <c r="BC1232" s="283"/>
      <c r="BD1232" s="164"/>
      <c r="BE1232" s="164"/>
      <c r="BF1232" s="164"/>
      <c r="BG1232" s="164"/>
      <c r="BH1232" s="164"/>
      <c r="BI1232" s="164"/>
      <c r="BJ1232" s="165"/>
      <c r="BK1232" s="164"/>
      <c r="BL1232" s="165"/>
      <c r="BM1232" s="165"/>
      <c r="BN1232" s="165"/>
      <c r="BO1232" s="165"/>
      <c r="BP1232" s="165"/>
      <c r="BQ1232" s="165"/>
      <c r="BR1232" s="165"/>
      <c r="BS1232" s="289"/>
      <c r="BT1232" s="297">
        <v>8</v>
      </c>
      <c r="BU1232" s="284">
        <v>8</v>
      </c>
      <c r="BV1232" s="298">
        <v>0</v>
      </c>
      <c r="BW1232" s="297"/>
      <c r="BX1232" s="297"/>
      <c r="BY1232" s="297"/>
      <c r="BZ1232" s="297"/>
      <c r="CA1232" s="284"/>
      <c r="CB1232" s="298"/>
      <c r="CC1232" s="297"/>
      <c r="CD1232" s="284"/>
      <c r="CE1232" s="352"/>
      <c r="CF1232" s="298"/>
      <c r="CG1232" s="297"/>
      <c r="CH1232" s="284"/>
      <c r="CI1232" s="352"/>
      <c r="CJ1232" s="298"/>
      <c r="CK1232" s="297"/>
      <c r="CL1232" s="284"/>
      <c r="CM1232" s="352"/>
      <c r="CN1232" s="298"/>
      <c r="CO1232" s="297"/>
      <c r="CP1232" s="284"/>
      <c r="CQ1232" s="352"/>
      <c r="CR1232" s="298"/>
      <c r="CS1232" s="297"/>
      <c r="CT1232" s="284"/>
      <c r="CU1232" s="352"/>
      <c r="CV1232" s="352"/>
      <c r="CW1232" s="298"/>
      <c r="CX1232" s="297"/>
      <c r="CY1232" s="284"/>
      <c r="CZ1232" s="352"/>
      <c r="DA1232" s="352"/>
      <c r="DB1232" s="298"/>
      <c r="DC1232" s="297"/>
      <c r="DD1232" s="284"/>
      <c r="DE1232" s="352"/>
      <c r="DF1232" s="352"/>
      <c r="DG1232" s="298"/>
      <c r="DH1232" s="297">
        <v>0</v>
      </c>
      <c r="DI1232" s="289">
        <v>0</v>
      </c>
      <c r="DJ1232" s="163">
        <v>8</v>
      </c>
      <c r="DK1232" s="163">
        <v>0</v>
      </c>
      <c r="DL1232" s="163">
        <v>0</v>
      </c>
      <c r="DM1232" s="163">
        <v>0</v>
      </c>
      <c r="DN1232" s="163">
        <v>0</v>
      </c>
      <c r="DO1232" s="163">
        <v>0</v>
      </c>
      <c r="DP1232" s="165">
        <v>8</v>
      </c>
      <c r="DQ1232" s="165"/>
      <c r="DR1232" s="165">
        <v>8</v>
      </c>
      <c r="DS1232" s="163">
        <v>46</v>
      </c>
      <c r="DT1232" s="163">
        <v>13</v>
      </c>
      <c r="DU1232" s="163">
        <v>10</v>
      </c>
      <c r="DV1232" s="163">
        <v>10</v>
      </c>
      <c r="DW1232" s="163">
        <v>2</v>
      </c>
      <c r="DX1232" s="163">
        <v>8</v>
      </c>
      <c r="DY1232" s="163">
        <v>0</v>
      </c>
      <c r="DZ1232" s="163">
        <v>1</v>
      </c>
      <c r="EA1232" s="163">
        <v>1</v>
      </c>
      <c r="EB1232" s="163">
        <v>0</v>
      </c>
      <c r="EC1232" s="163">
        <v>11</v>
      </c>
      <c r="ED1232" s="165">
        <v>12.3750029504306</v>
      </c>
      <c r="EE1232" s="165">
        <v>9.00000214576772</v>
      </c>
      <c r="EF1232" s="165">
        <v>2.25000053644193</v>
      </c>
      <c r="EG1232" s="165">
        <v>14.625003486872499</v>
      </c>
      <c r="EH1232" s="166">
        <v>2.62500062584891</v>
      </c>
      <c r="EI1232" s="165">
        <v>203.82348939212099</v>
      </c>
      <c r="EJ1232" s="164">
        <v>0.35135135135135098</v>
      </c>
      <c r="EK1232" s="164">
        <v>0.45833333333333298</v>
      </c>
      <c r="EL1232" s="283">
        <v>0.384615384</v>
      </c>
      <c r="EM1232" s="283">
        <v>0.23076922999999999</v>
      </c>
      <c r="EN1232" s="283">
        <v>0.384615384</v>
      </c>
      <c r="EO1232" s="283">
        <v>7.6923080000000005E-2</v>
      </c>
      <c r="EP1232" s="283">
        <v>0.38461538000000001</v>
      </c>
      <c r="EQ1232" s="283">
        <v>9.7938140000000007E-2</v>
      </c>
      <c r="ER1232" s="165">
        <v>-0.45183139141275203</v>
      </c>
      <c r="ES1232" s="166">
        <v>11.250002682209599</v>
      </c>
      <c r="ET1232" s="166">
        <v>6.48</v>
      </c>
      <c r="EU1232" s="166">
        <v>7.0416895568372997</v>
      </c>
      <c r="EV1232" s="166">
        <v>5.6818206912593903</v>
      </c>
      <c r="EW1232" s="166">
        <v>4.9476452832613296</v>
      </c>
      <c r="EX1232" s="289">
        <v>-0.179804638028144</v>
      </c>
    </row>
    <row r="1233" spans="1:272" ht="13" customHeight="1">
      <c r="A1233" s="160" t="s">
        <v>19</v>
      </c>
      <c r="C1233" s="160">
        <v>21241</v>
      </c>
      <c r="D1233" s="160">
        <v>642834</v>
      </c>
      <c r="E1233" s="160" t="s">
        <v>686</v>
      </c>
      <c r="G1233" s="175"/>
      <c r="H1233" s="162" t="s">
        <v>3991</v>
      </c>
      <c r="I1233" s="162" t="s">
        <v>616</v>
      </c>
      <c r="J1233" s="160">
        <v>28</v>
      </c>
      <c r="K1233" s="161">
        <v>1</v>
      </c>
      <c r="Z1233" s="163"/>
      <c r="AS1233" s="283"/>
      <c r="AT1233" s="283"/>
      <c r="AU1233" s="283"/>
      <c r="AV1233" s="283"/>
      <c r="AW1233" s="283"/>
      <c r="AX1233" s="283"/>
      <c r="AY1233" s="363"/>
      <c r="AZ1233" s="283"/>
      <c r="BA1233" s="283"/>
      <c r="BB1233" s="283"/>
      <c r="BC1233" s="283"/>
      <c r="BD1233" s="164"/>
      <c r="BE1233" s="164"/>
      <c r="BF1233" s="164"/>
      <c r="BG1233" s="164"/>
      <c r="BH1233" s="164"/>
      <c r="BI1233" s="164"/>
      <c r="BJ1233" s="165"/>
      <c r="BK1233" s="164"/>
      <c r="BL1233" s="165"/>
      <c r="BM1233" s="165"/>
      <c r="BN1233" s="165"/>
      <c r="BO1233" s="165"/>
      <c r="BP1233" s="165"/>
      <c r="BQ1233" s="165"/>
      <c r="BR1233" s="165"/>
      <c r="BS1233" s="289"/>
      <c r="BT1233" s="297">
        <v>3</v>
      </c>
      <c r="BU1233" s="284">
        <v>6.2</v>
      </c>
      <c r="BV1233" s="298">
        <v>0</v>
      </c>
      <c r="BW1233" s="297"/>
      <c r="BX1233" s="297"/>
      <c r="BY1233" s="297"/>
      <c r="BZ1233" s="297"/>
      <c r="CA1233" s="284"/>
      <c r="CB1233" s="298"/>
      <c r="CC1233" s="297"/>
      <c r="CD1233" s="284"/>
      <c r="CE1233" s="352"/>
      <c r="CF1233" s="298"/>
      <c r="CG1233" s="297"/>
      <c r="CH1233" s="284"/>
      <c r="CI1233" s="352"/>
      <c r="CJ1233" s="298"/>
      <c r="CK1233" s="297"/>
      <c r="CL1233" s="284"/>
      <c r="CM1233" s="352"/>
      <c r="CN1233" s="298"/>
      <c r="CO1233" s="297"/>
      <c r="CP1233" s="284"/>
      <c r="CQ1233" s="352"/>
      <c r="CR1233" s="298"/>
      <c r="CS1233" s="297"/>
      <c r="CT1233" s="284"/>
      <c r="CU1233" s="352"/>
      <c r="CV1233" s="352"/>
      <c r="CW1233" s="298"/>
      <c r="CX1233" s="297"/>
      <c r="CY1233" s="284"/>
      <c r="CZ1233" s="352"/>
      <c r="DA1233" s="352"/>
      <c r="DB1233" s="298"/>
      <c r="DC1233" s="297"/>
      <c r="DD1233" s="284"/>
      <c r="DE1233" s="352"/>
      <c r="DF1233" s="352"/>
      <c r="DG1233" s="298"/>
      <c r="DH1233" s="183">
        <v>0</v>
      </c>
      <c r="DI1233" s="289">
        <v>0</v>
      </c>
      <c r="DJ1233" s="163">
        <v>3</v>
      </c>
      <c r="DK1233" s="163">
        <v>1</v>
      </c>
      <c r="DL1233" s="163">
        <v>0</v>
      </c>
      <c r="DM1233" s="163">
        <v>0</v>
      </c>
      <c r="DN1233" s="163">
        <v>1</v>
      </c>
      <c r="DO1233" s="163">
        <v>0</v>
      </c>
      <c r="DP1233" s="165">
        <v>6.2</v>
      </c>
      <c r="DQ1233" s="165">
        <v>2</v>
      </c>
      <c r="DR1233" s="165">
        <v>4.1999998092651296</v>
      </c>
      <c r="DS1233" s="163">
        <v>33</v>
      </c>
      <c r="DT1233" s="163">
        <v>11</v>
      </c>
      <c r="DU1233" s="163">
        <v>6</v>
      </c>
      <c r="DV1233" s="163">
        <v>6</v>
      </c>
      <c r="DW1233" s="163">
        <v>2</v>
      </c>
      <c r="DX1233" s="163">
        <v>2</v>
      </c>
      <c r="DY1233" s="163">
        <v>0</v>
      </c>
      <c r="DZ1233" s="163">
        <v>2</v>
      </c>
      <c r="EA1233" s="163">
        <v>0</v>
      </c>
      <c r="EB1233" s="163">
        <v>0</v>
      </c>
      <c r="EC1233" s="163">
        <v>4</v>
      </c>
      <c r="ED1233" s="165">
        <v>5.4000005149841801</v>
      </c>
      <c r="EE1233" s="165">
        <v>2.70000025749209</v>
      </c>
      <c r="EF1233" s="165">
        <v>2.70000025749209</v>
      </c>
      <c r="EG1233" s="165">
        <v>14.8500014162064</v>
      </c>
      <c r="EH1233" s="166">
        <v>1.9500001859664999</v>
      </c>
      <c r="EI1233" s="165">
        <v>151.41171331737999</v>
      </c>
      <c r="EJ1233" s="164">
        <v>0.37931034482758602</v>
      </c>
      <c r="EK1233" s="164">
        <v>0.39130434782608697</v>
      </c>
      <c r="EL1233" s="283">
        <v>0.4</v>
      </c>
      <c r="EM1233" s="283">
        <v>0.12</v>
      </c>
      <c r="EN1233" s="283">
        <v>0.48</v>
      </c>
      <c r="EO1233" s="283">
        <v>0.12</v>
      </c>
      <c r="EP1233" s="283">
        <v>0.44</v>
      </c>
      <c r="EQ1233" s="283">
        <v>4.9180330000000001E-2</v>
      </c>
      <c r="ER1233" s="165">
        <v>-0.22546142463371699</v>
      </c>
      <c r="ES1233" s="166">
        <v>8.1000007724762693</v>
      </c>
      <c r="ET1233" s="166">
        <v>5.31</v>
      </c>
      <c r="EU1233" s="166">
        <v>7.6666890621185697</v>
      </c>
      <c r="EV1233" s="166">
        <v>6.4884782501973701</v>
      </c>
      <c r="EW1233" s="166">
        <v>5.0885326741355197</v>
      </c>
      <c r="EX1233" s="289">
        <v>-0.18074456229805899</v>
      </c>
    </row>
    <row r="1234" spans="1:272" ht="13" customHeight="1">
      <c r="A1234" s="160" t="s">
        <v>19</v>
      </c>
      <c r="B1234" s="160">
        <v>10793</v>
      </c>
      <c r="C1234" s="160">
        <v>16128</v>
      </c>
      <c r="D1234" s="160">
        <v>595928</v>
      </c>
      <c r="E1234" s="160" t="s">
        <v>246</v>
      </c>
      <c r="G1234" s="175"/>
      <c r="H1234" s="162" t="s">
        <v>1677</v>
      </c>
      <c r="I1234" s="162" t="s">
        <v>553</v>
      </c>
      <c r="J1234" s="161">
        <v>31</v>
      </c>
      <c r="K1234" s="161">
        <v>1</v>
      </c>
      <c r="M1234" s="184" t="s">
        <v>837</v>
      </c>
      <c r="Z1234" s="163"/>
      <c r="AS1234" s="283"/>
      <c r="AT1234" s="283"/>
      <c r="AU1234" s="283"/>
      <c r="AV1234" s="283"/>
      <c r="AW1234" s="283"/>
      <c r="AX1234" s="283"/>
      <c r="AY1234" s="363"/>
      <c r="AZ1234" s="283"/>
      <c r="BA1234" s="283"/>
      <c r="BB1234" s="283"/>
      <c r="BC1234" s="283"/>
      <c r="BD1234" s="164"/>
      <c r="BE1234" s="164"/>
      <c r="BF1234" s="164"/>
      <c r="BG1234" s="164"/>
      <c r="BH1234" s="164"/>
      <c r="BI1234" s="164"/>
      <c r="BJ1234" s="165"/>
      <c r="BK1234" s="164"/>
      <c r="BL1234" s="165"/>
      <c r="BM1234" s="165"/>
      <c r="BN1234" s="165"/>
      <c r="BO1234" s="165"/>
      <c r="BP1234" s="165"/>
      <c r="BQ1234" s="165"/>
      <c r="BR1234" s="165"/>
      <c r="BS1234" s="289"/>
      <c r="BT1234" s="297">
        <v>3</v>
      </c>
      <c r="BU1234" s="284">
        <v>2.1</v>
      </c>
      <c r="BV1234" s="298">
        <v>0</v>
      </c>
      <c r="BW1234" s="297"/>
      <c r="BX1234" s="297"/>
      <c r="BY1234" s="297"/>
      <c r="BZ1234" s="297"/>
      <c r="CA1234" s="284"/>
      <c r="CB1234" s="298"/>
      <c r="CC1234" s="297"/>
      <c r="CD1234" s="284"/>
      <c r="CE1234" s="352"/>
      <c r="CF1234" s="298"/>
      <c r="CG1234" s="297"/>
      <c r="CH1234" s="284"/>
      <c r="CI1234" s="352"/>
      <c r="CJ1234" s="298"/>
      <c r="CK1234" s="297"/>
      <c r="CL1234" s="284"/>
      <c r="CM1234" s="352"/>
      <c r="CN1234" s="298"/>
      <c r="CO1234" s="297"/>
      <c r="CP1234" s="284"/>
      <c r="CQ1234" s="352"/>
      <c r="CR1234" s="298"/>
      <c r="CS1234" s="297"/>
      <c r="CT1234" s="284"/>
      <c r="CU1234" s="352"/>
      <c r="CV1234" s="352"/>
      <c r="CW1234" s="298"/>
      <c r="CX1234" s="297"/>
      <c r="CY1234" s="284"/>
      <c r="CZ1234" s="352"/>
      <c r="DA1234" s="352"/>
      <c r="DB1234" s="298"/>
      <c r="DC1234" s="297"/>
      <c r="DD1234" s="284"/>
      <c r="DE1234" s="352"/>
      <c r="DF1234" s="352"/>
      <c r="DG1234" s="298"/>
      <c r="DH1234" s="297">
        <v>0</v>
      </c>
      <c r="DI1234" s="289">
        <v>0</v>
      </c>
      <c r="DJ1234" s="163">
        <v>3</v>
      </c>
      <c r="DK1234" s="163">
        <v>0</v>
      </c>
      <c r="DL1234" s="163">
        <v>0</v>
      </c>
      <c r="DM1234" s="163">
        <v>0</v>
      </c>
      <c r="DN1234" s="163">
        <v>0</v>
      </c>
      <c r="DO1234" s="163">
        <v>0</v>
      </c>
      <c r="DP1234" s="165">
        <v>2.1</v>
      </c>
      <c r="DQ1234" s="165"/>
      <c r="DR1234" s="165">
        <v>2.0999999046325599</v>
      </c>
      <c r="DS1234" s="163">
        <v>12</v>
      </c>
      <c r="DT1234" s="163">
        <v>6</v>
      </c>
      <c r="DU1234" s="163">
        <v>4</v>
      </c>
      <c r="DV1234" s="163">
        <v>4</v>
      </c>
      <c r="DW1234" s="163">
        <v>2</v>
      </c>
      <c r="DX1234" s="163">
        <v>0</v>
      </c>
      <c r="DY1234" s="163">
        <v>0</v>
      </c>
      <c r="DZ1234" s="163">
        <v>0</v>
      </c>
      <c r="EA1234" s="163">
        <v>0</v>
      </c>
      <c r="EB1234" s="163">
        <v>0</v>
      </c>
      <c r="EC1234" s="163">
        <v>1</v>
      </c>
      <c r="ED1234" s="165">
        <v>3.8571433826369299</v>
      </c>
      <c r="EE1234" s="165">
        <v>0</v>
      </c>
      <c r="EF1234" s="165">
        <v>7.7142867652738696</v>
      </c>
      <c r="EG1234" s="165">
        <v>23.142860295821599</v>
      </c>
      <c r="EH1234" s="166">
        <v>2.5714289217579598</v>
      </c>
      <c r="EI1234" s="165">
        <v>199.66380594177099</v>
      </c>
      <c r="EJ1234" s="164">
        <v>0.5</v>
      </c>
      <c r="EK1234" s="164">
        <v>0.44444444444444398</v>
      </c>
      <c r="EL1234" s="283">
        <v>9.0909089999999998E-2</v>
      </c>
      <c r="EM1234" s="283">
        <v>0.36363636300000002</v>
      </c>
      <c r="EN1234" s="283">
        <v>0.54545454500000001</v>
      </c>
      <c r="EO1234" s="283">
        <v>0.18181818</v>
      </c>
      <c r="EP1234" s="283">
        <v>0.54545454999999998</v>
      </c>
      <c r="EQ1234" s="283">
        <v>0.15789474000000001</v>
      </c>
      <c r="ER1234" s="165">
        <v>5.0174346179688703E-2</v>
      </c>
      <c r="ES1234" s="166">
        <v>15.4285735305477</v>
      </c>
      <c r="ET1234" s="166">
        <v>7.48</v>
      </c>
      <c r="EU1234" s="166">
        <v>13.4524043199969</v>
      </c>
      <c r="EV1234" s="166">
        <v>6.19781661798313</v>
      </c>
      <c r="EW1234" s="166">
        <v>6.4379714096097898</v>
      </c>
      <c r="EX1234" s="289">
        <v>-0.18075889348983701</v>
      </c>
    </row>
    <row r="1235" spans="1:272" ht="13" customHeight="1">
      <c r="A1235" s="160" t="s">
        <v>19</v>
      </c>
      <c r="B1235" s="160">
        <v>12766</v>
      </c>
      <c r="C1235" s="160">
        <v>22318</v>
      </c>
      <c r="D1235" s="160">
        <v>669796</v>
      </c>
      <c r="E1235" s="160" t="s">
        <v>438</v>
      </c>
      <c r="G1235" s="175"/>
      <c r="H1235" s="162" t="s">
        <v>584</v>
      </c>
      <c r="I1235" s="162" t="s">
        <v>565</v>
      </c>
      <c r="J1235" s="160">
        <v>26</v>
      </c>
      <c r="K1235" s="161">
        <v>1</v>
      </c>
      <c r="Z1235" s="163"/>
      <c r="AS1235" s="283"/>
      <c r="AT1235" s="283"/>
      <c r="AU1235" s="283"/>
      <c r="AV1235" s="283"/>
      <c r="AW1235" s="283"/>
      <c r="AX1235" s="283"/>
      <c r="AY1235" s="363"/>
      <c r="AZ1235" s="283"/>
      <c r="BA1235" s="283"/>
      <c r="BB1235" s="283"/>
      <c r="BC1235" s="283"/>
      <c r="BD1235" s="164"/>
      <c r="BE1235" s="164"/>
      <c r="BF1235" s="164"/>
      <c r="BG1235" s="164"/>
      <c r="BH1235" s="164"/>
      <c r="BI1235" s="164"/>
      <c r="BJ1235" s="165"/>
      <c r="BK1235" s="164"/>
      <c r="BL1235" s="165"/>
      <c r="BM1235" s="165"/>
      <c r="BN1235" s="165"/>
      <c r="BO1235" s="165"/>
      <c r="BP1235" s="165"/>
      <c r="BQ1235" s="165"/>
      <c r="BR1235" s="165"/>
      <c r="BS1235" s="289"/>
      <c r="BT1235" s="297">
        <v>7</v>
      </c>
      <c r="BU1235" s="284">
        <v>5.0999999999999996</v>
      </c>
      <c r="BV1235" s="298">
        <v>0</v>
      </c>
      <c r="BW1235" s="297"/>
      <c r="BX1235" s="297"/>
      <c r="BY1235" s="297"/>
      <c r="BZ1235" s="297"/>
      <c r="CA1235" s="284"/>
      <c r="CB1235" s="298"/>
      <c r="CC1235" s="297"/>
      <c r="CD1235" s="284"/>
      <c r="CE1235" s="352"/>
      <c r="CF1235" s="298"/>
      <c r="CG1235" s="297"/>
      <c r="CH1235" s="284"/>
      <c r="CI1235" s="352"/>
      <c r="CJ1235" s="298"/>
      <c r="CK1235" s="297"/>
      <c r="CL1235" s="284"/>
      <c r="CM1235" s="352"/>
      <c r="CN1235" s="298"/>
      <c r="CO1235" s="297"/>
      <c r="CP1235" s="284"/>
      <c r="CQ1235" s="352"/>
      <c r="CR1235" s="298"/>
      <c r="CS1235" s="297"/>
      <c r="CT1235" s="284"/>
      <c r="CU1235" s="352"/>
      <c r="CV1235" s="352"/>
      <c r="CW1235" s="298"/>
      <c r="CX1235" s="297"/>
      <c r="CY1235" s="284"/>
      <c r="CZ1235" s="352"/>
      <c r="DA1235" s="352"/>
      <c r="DB1235" s="298"/>
      <c r="DC1235" s="297"/>
      <c r="DD1235" s="284"/>
      <c r="DE1235" s="352"/>
      <c r="DF1235" s="352"/>
      <c r="DG1235" s="298"/>
      <c r="DH1235" s="297">
        <v>0</v>
      </c>
      <c r="DI1235" s="289">
        <v>0</v>
      </c>
      <c r="DJ1235" s="163">
        <v>7</v>
      </c>
      <c r="DK1235" s="163">
        <v>0</v>
      </c>
      <c r="DL1235" s="163">
        <v>0</v>
      </c>
      <c r="DM1235" s="163">
        <v>1</v>
      </c>
      <c r="DN1235" s="163">
        <v>1</v>
      </c>
      <c r="DO1235" s="163">
        <v>1</v>
      </c>
      <c r="DP1235" s="165">
        <v>5.0999999999999996</v>
      </c>
      <c r="DQ1235" s="165"/>
      <c r="DR1235" s="165">
        <v>5.0999999046325604</v>
      </c>
      <c r="DS1235" s="163">
        <v>25</v>
      </c>
      <c r="DT1235" s="163">
        <v>5</v>
      </c>
      <c r="DU1235" s="163">
        <v>2</v>
      </c>
      <c r="DV1235" s="163">
        <v>2</v>
      </c>
      <c r="DW1235" s="163">
        <v>1</v>
      </c>
      <c r="DX1235" s="163">
        <v>4</v>
      </c>
      <c r="DY1235" s="163">
        <v>1</v>
      </c>
      <c r="DZ1235" s="163">
        <v>0</v>
      </c>
      <c r="EA1235" s="163">
        <v>1</v>
      </c>
      <c r="EB1235" s="163">
        <v>1</v>
      </c>
      <c r="EC1235" s="163">
        <v>4</v>
      </c>
      <c r="ED1235" s="165">
        <v>6.7500028163206398</v>
      </c>
      <c r="EE1235" s="165">
        <v>6.7500028163206398</v>
      </c>
      <c r="EF1235" s="165">
        <v>1.68750070408016</v>
      </c>
      <c r="EG1235" s="165">
        <v>8.4375035204007993</v>
      </c>
      <c r="EH1235" s="166">
        <v>1.68750070408016</v>
      </c>
      <c r="EI1235" s="165">
        <v>131.029409467682</v>
      </c>
      <c r="EJ1235" s="164">
        <v>0.238095238095238</v>
      </c>
      <c r="EK1235" s="164">
        <v>0.25</v>
      </c>
      <c r="EL1235" s="283">
        <v>0.17647058800000001</v>
      </c>
      <c r="EM1235" s="283">
        <v>0.235294117</v>
      </c>
      <c r="EN1235" s="283">
        <v>0.58823529399999996</v>
      </c>
      <c r="EO1235" s="283">
        <v>0.23529412</v>
      </c>
      <c r="EP1235" s="283">
        <v>0.47058823999999999</v>
      </c>
      <c r="EQ1235" s="283">
        <v>0.14606742</v>
      </c>
      <c r="ER1235" s="165">
        <v>8.7284151238971902E-2</v>
      </c>
      <c r="ES1235" s="166">
        <v>3.3750014081603199</v>
      </c>
      <c r="ET1235" s="166">
        <v>9.8000000000000007</v>
      </c>
      <c r="EU1235" s="166">
        <v>6.3541899628942797</v>
      </c>
      <c r="EV1235" s="166">
        <v>6.7518873167866902</v>
      </c>
      <c r="EW1235" s="166">
        <v>6.30809297487487</v>
      </c>
      <c r="EX1235" s="289">
        <v>-0.18112556636333399</v>
      </c>
      <c r="EY1235" s="292"/>
    </row>
    <row r="1236" spans="1:272" ht="13" customHeight="1">
      <c r="A1236" s="160" t="s">
        <v>19</v>
      </c>
      <c r="C1236" s="160">
        <v>22284</v>
      </c>
      <c r="D1236" s="160">
        <v>669422</v>
      </c>
      <c r="E1236" s="160" t="s">
        <v>2170</v>
      </c>
      <c r="G1236" s="175"/>
      <c r="H1236" s="162" t="s">
        <v>4018</v>
      </c>
      <c r="I1236" s="162" t="s">
        <v>531</v>
      </c>
      <c r="J1236" s="160">
        <v>25</v>
      </c>
      <c r="K1236" s="161">
        <v>1</v>
      </c>
      <c r="Z1236" s="163"/>
      <c r="AS1236" s="283"/>
      <c r="AT1236" s="283"/>
      <c r="AU1236" s="283"/>
      <c r="AV1236" s="283"/>
      <c r="AW1236" s="283"/>
      <c r="AX1236" s="283"/>
      <c r="AY1236" s="363"/>
      <c r="AZ1236" s="283"/>
      <c r="BA1236" s="283"/>
      <c r="BB1236" s="283"/>
      <c r="BC1236" s="283"/>
      <c r="BD1236" s="164"/>
      <c r="BE1236" s="164"/>
      <c r="BF1236" s="164"/>
      <c r="BG1236" s="164"/>
      <c r="BH1236" s="164"/>
      <c r="BI1236" s="164"/>
      <c r="BJ1236" s="165"/>
      <c r="BK1236" s="164"/>
      <c r="BL1236" s="165"/>
      <c r="BM1236" s="165"/>
      <c r="BN1236" s="165"/>
      <c r="BO1236" s="165"/>
      <c r="BP1236" s="165"/>
      <c r="BQ1236" s="165"/>
      <c r="BR1236" s="165"/>
      <c r="BS1236" s="289"/>
      <c r="BT1236" s="297">
        <v>14</v>
      </c>
      <c r="BU1236" s="284">
        <v>16.100000000000001</v>
      </c>
      <c r="BV1236" s="298">
        <v>0</v>
      </c>
      <c r="BW1236" s="297"/>
      <c r="BX1236" s="297"/>
      <c r="BY1236" s="297"/>
      <c r="BZ1236" s="297"/>
      <c r="CA1236" s="284"/>
      <c r="CB1236" s="298"/>
      <c r="CC1236" s="297"/>
      <c r="CD1236" s="284"/>
      <c r="CE1236" s="352"/>
      <c r="CF1236" s="298"/>
      <c r="CG1236" s="297"/>
      <c r="CH1236" s="284"/>
      <c r="CI1236" s="352"/>
      <c r="CJ1236" s="298"/>
      <c r="CK1236" s="297"/>
      <c r="CL1236" s="284"/>
      <c r="CM1236" s="352"/>
      <c r="CN1236" s="298"/>
      <c r="CO1236" s="297"/>
      <c r="CP1236" s="284"/>
      <c r="CQ1236" s="352"/>
      <c r="CR1236" s="298"/>
      <c r="CS1236" s="297"/>
      <c r="CT1236" s="284"/>
      <c r="CU1236" s="352"/>
      <c r="CV1236" s="352"/>
      <c r="CW1236" s="298"/>
      <c r="CX1236" s="297"/>
      <c r="CY1236" s="284"/>
      <c r="CZ1236" s="352"/>
      <c r="DA1236" s="352"/>
      <c r="DB1236" s="298"/>
      <c r="DC1236" s="297"/>
      <c r="DD1236" s="284"/>
      <c r="DE1236" s="352"/>
      <c r="DF1236" s="352"/>
      <c r="DG1236" s="298"/>
      <c r="DH1236" s="183">
        <v>0</v>
      </c>
      <c r="DI1236" s="289">
        <v>0</v>
      </c>
      <c r="DJ1236" s="163">
        <v>14</v>
      </c>
      <c r="DK1236" s="163">
        <v>0</v>
      </c>
      <c r="DL1236" s="163">
        <v>0</v>
      </c>
      <c r="DM1236" s="163">
        <v>0</v>
      </c>
      <c r="DN1236" s="163">
        <v>0</v>
      </c>
      <c r="DO1236" s="163">
        <v>0</v>
      </c>
      <c r="DP1236" s="165">
        <v>16.100000000000001</v>
      </c>
      <c r="DQ1236" s="165"/>
      <c r="DR1236" s="165">
        <v>16.100000381469702</v>
      </c>
      <c r="DS1236" s="163">
        <v>84</v>
      </c>
      <c r="DT1236" s="163">
        <v>23</v>
      </c>
      <c r="DU1236" s="163">
        <v>14</v>
      </c>
      <c r="DV1236" s="163">
        <v>14</v>
      </c>
      <c r="DW1236" s="163">
        <v>3</v>
      </c>
      <c r="DX1236" s="163">
        <v>11</v>
      </c>
      <c r="DY1236" s="163">
        <v>0</v>
      </c>
      <c r="DZ1236" s="163">
        <v>1</v>
      </c>
      <c r="EA1236" s="163">
        <v>1</v>
      </c>
      <c r="EB1236" s="163">
        <v>0</v>
      </c>
      <c r="EC1236" s="163">
        <v>9</v>
      </c>
      <c r="ED1236" s="165">
        <v>4.9591840595466499</v>
      </c>
      <c r="EE1236" s="165">
        <v>6.0612249616681204</v>
      </c>
      <c r="EF1236" s="165">
        <v>1.65306135318221</v>
      </c>
      <c r="EG1236" s="165">
        <v>12.673470374396899</v>
      </c>
      <c r="EH1236" s="166">
        <v>2.0816328151183399</v>
      </c>
      <c r="EI1236" s="165">
        <v>166.28819665281199</v>
      </c>
      <c r="EJ1236" s="164">
        <v>0.31944444444444398</v>
      </c>
      <c r="EK1236" s="164">
        <v>0.33333333333333298</v>
      </c>
      <c r="EL1236" s="283">
        <v>0.31746031699999999</v>
      </c>
      <c r="EM1236" s="283">
        <v>0.15873015800000001</v>
      </c>
      <c r="EN1236" s="283">
        <v>0.52380952300000005</v>
      </c>
      <c r="EO1236" s="283">
        <v>9.5238100000000006E-2</v>
      </c>
      <c r="EP1236" s="283">
        <v>0.42857142999999998</v>
      </c>
      <c r="EQ1236" s="283">
        <v>6.7278290000000004E-2</v>
      </c>
      <c r="ER1236" s="165">
        <v>-0.184990781972456</v>
      </c>
      <c r="ES1236" s="166">
        <v>7.71428631485034</v>
      </c>
      <c r="ET1236" s="166">
        <v>5.66</v>
      </c>
      <c r="EU1236" s="166">
        <v>6.65648482301643</v>
      </c>
      <c r="EV1236" s="166">
        <v>7.32379939587151</v>
      </c>
      <c r="EW1236" s="166">
        <v>6.2823996828216897</v>
      </c>
      <c r="EX1236" s="289">
        <v>-0.18257668614387501</v>
      </c>
    </row>
    <row r="1237" spans="1:272" ht="13" customHeight="1">
      <c r="A1237" s="160" t="s">
        <v>19</v>
      </c>
      <c r="C1237" s="160">
        <v>31827</v>
      </c>
      <c r="D1237" s="160">
        <v>805673</v>
      </c>
      <c r="E1237" s="160" t="s">
        <v>567</v>
      </c>
      <c r="G1237" s="175"/>
      <c r="H1237" s="162" t="s">
        <v>4199</v>
      </c>
      <c r="I1237" s="162" t="s">
        <v>4198</v>
      </c>
      <c r="J1237" s="160">
        <v>24</v>
      </c>
      <c r="K1237" s="161">
        <v>1</v>
      </c>
      <c r="Z1237" s="163"/>
      <c r="AS1237" s="283"/>
      <c r="AT1237" s="283"/>
      <c r="AU1237" s="283"/>
      <c r="AV1237" s="283"/>
      <c r="AW1237" s="283"/>
      <c r="AX1237" s="283"/>
      <c r="AY1237" s="363"/>
      <c r="AZ1237" s="283"/>
      <c r="BA1237" s="283"/>
      <c r="BB1237" s="283"/>
      <c r="BC1237" s="283"/>
      <c r="BD1237" s="164"/>
      <c r="BE1237" s="164"/>
      <c r="BF1237" s="164"/>
      <c r="BG1237" s="164"/>
      <c r="BH1237" s="164"/>
      <c r="BI1237" s="164"/>
      <c r="BJ1237" s="165"/>
      <c r="BK1237" s="164"/>
      <c r="BL1237" s="165"/>
      <c r="BM1237" s="165"/>
      <c r="BN1237" s="165"/>
      <c r="BO1237" s="165"/>
      <c r="BP1237" s="165"/>
      <c r="BQ1237" s="165"/>
      <c r="BR1237" s="165"/>
      <c r="BS1237" s="289"/>
      <c r="BT1237" s="297">
        <v>9</v>
      </c>
      <c r="BU1237" s="284">
        <v>37.200000000000003</v>
      </c>
      <c r="BV1237" s="298">
        <v>0</v>
      </c>
      <c r="BW1237" s="297"/>
      <c r="BX1237" s="297"/>
      <c r="BY1237" s="297"/>
      <c r="BZ1237" s="297"/>
      <c r="CA1237" s="284"/>
      <c r="CB1237" s="298"/>
      <c r="CC1237" s="297"/>
      <c r="CD1237" s="284"/>
      <c r="CE1237" s="352"/>
      <c r="CF1237" s="298"/>
      <c r="CG1237" s="297"/>
      <c r="CH1237" s="284"/>
      <c r="CI1237" s="352"/>
      <c r="CJ1237" s="298"/>
      <c r="CK1237" s="297"/>
      <c r="CL1237" s="284"/>
      <c r="CM1237" s="352"/>
      <c r="CN1237" s="298"/>
      <c r="CO1237" s="297"/>
      <c r="CP1237" s="284"/>
      <c r="CQ1237" s="352"/>
      <c r="CR1237" s="298"/>
      <c r="CS1237" s="297"/>
      <c r="CT1237" s="284"/>
      <c r="CU1237" s="352"/>
      <c r="CV1237" s="352"/>
      <c r="CW1237" s="298"/>
      <c r="CX1237" s="297"/>
      <c r="CY1237" s="284"/>
      <c r="CZ1237" s="352"/>
      <c r="DA1237" s="352"/>
      <c r="DB1237" s="298"/>
      <c r="DC1237" s="297"/>
      <c r="DD1237" s="284"/>
      <c r="DE1237" s="352"/>
      <c r="DF1237" s="352"/>
      <c r="DG1237" s="298"/>
      <c r="DH1237" s="183">
        <v>0</v>
      </c>
      <c r="DI1237" s="289">
        <v>0</v>
      </c>
      <c r="DJ1237" s="163">
        <v>9</v>
      </c>
      <c r="DK1237" s="163">
        <v>9</v>
      </c>
      <c r="DL1237" s="163">
        <v>0</v>
      </c>
      <c r="DM1237" s="163">
        <v>1</v>
      </c>
      <c r="DN1237" s="163">
        <v>4</v>
      </c>
      <c r="DO1237" s="163">
        <v>0</v>
      </c>
      <c r="DP1237" s="165">
        <v>37.200000000000003</v>
      </c>
      <c r="DQ1237" s="165">
        <v>37.200000762939403</v>
      </c>
      <c r="DR1237" s="165"/>
      <c r="DS1237" s="163">
        <v>177</v>
      </c>
      <c r="DT1237" s="163">
        <v>51</v>
      </c>
      <c r="DU1237" s="163">
        <v>31</v>
      </c>
      <c r="DV1237" s="163">
        <v>28</v>
      </c>
      <c r="DW1237" s="163">
        <v>11</v>
      </c>
      <c r="DX1237" s="163">
        <v>11</v>
      </c>
      <c r="DY1237" s="163">
        <v>0</v>
      </c>
      <c r="DZ1237" s="163">
        <v>2</v>
      </c>
      <c r="EA1237" s="163">
        <v>1</v>
      </c>
      <c r="EB1237" s="163">
        <v>0</v>
      </c>
      <c r="EC1237" s="163">
        <v>43</v>
      </c>
      <c r="ED1237" s="165">
        <v>10.2743369768758</v>
      </c>
      <c r="EE1237" s="165">
        <v>2.6283187615263701</v>
      </c>
      <c r="EF1237" s="165">
        <v>2.6283187615263701</v>
      </c>
      <c r="EG1237" s="165">
        <v>12.1858415307132</v>
      </c>
      <c r="EH1237" s="166">
        <v>1.6460178102488401</v>
      </c>
      <c r="EI1237" s="165">
        <v>131.489728321337</v>
      </c>
      <c r="EJ1237" s="164">
        <v>0.310975609756097</v>
      </c>
      <c r="EK1237" s="164">
        <v>0.36363636363636298</v>
      </c>
      <c r="EL1237" s="283">
        <v>0.38016528900000002</v>
      </c>
      <c r="EM1237" s="283">
        <v>0.181818181</v>
      </c>
      <c r="EN1237" s="283">
        <v>0.43801652800000002</v>
      </c>
      <c r="EO1237" s="283">
        <v>0.14049586999999999</v>
      </c>
      <c r="EP1237" s="283">
        <v>0.42148760000000002</v>
      </c>
      <c r="EQ1237" s="283">
        <v>0.11297071</v>
      </c>
      <c r="ER1237" s="165">
        <v>0.33664271555205999</v>
      </c>
      <c r="ES1237" s="166">
        <v>6.6902659384307803</v>
      </c>
      <c r="ET1237" s="166">
        <v>6</v>
      </c>
      <c r="EU1237" s="166">
        <v>5.7153613714149003</v>
      </c>
      <c r="EV1237" s="166">
        <v>4.0465534847514197</v>
      </c>
      <c r="EW1237" s="166">
        <v>3.7792735626882701</v>
      </c>
      <c r="EX1237" s="289">
        <v>-0.18502710759639701</v>
      </c>
    </row>
    <row r="1238" spans="1:272" ht="13" customHeight="1">
      <c r="A1238" s="160" t="s">
        <v>19</v>
      </c>
      <c r="B1238" s="160">
        <v>12599</v>
      </c>
      <c r="C1238" s="160">
        <v>20009</v>
      </c>
      <c r="D1238" s="160">
        <v>670046</v>
      </c>
      <c r="E1238" s="160" t="s">
        <v>18</v>
      </c>
      <c r="G1238" s="175"/>
      <c r="H1238" s="162" t="s">
        <v>2921</v>
      </c>
      <c r="I1238" s="162" t="s">
        <v>2922</v>
      </c>
      <c r="J1238" s="160">
        <v>28</v>
      </c>
      <c r="K1238" s="161">
        <v>1</v>
      </c>
      <c r="Z1238" s="163"/>
      <c r="AS1238" s="283"/>
      <c r="AT1238" s="283"/>
      <c r="AU1238" s="283"/>
      <c r="AV1238" s="283"/>
      <c r="AW1238" s="283"/>
      <c r="AX1238" s="283"/>
      <c r="AY1238" s="363"/>
      <c r="AZ1238" s="283"/>
      <c r="BA1238" s="283"/>
      <c r="BB1238" s="283"/>
      <c r="BC1238" s="283"/>
      <c r="BD1238" s="164"/>
      <c r="BE1238" s="164"/>
      <c r="BF1238" s="164"/>
      <c r="BG1238" s="164"/>
      <c r="BH1238" s="164"/>
      <c r="BI1238" s="164"/>
      <c r="BJ1238" s="165"/>
      <c r="BK1238" s="164"/>
      <c r="BL1238" s="165"/>
      <c r="BM1238" s="165"/>
      <c r="BN1238" s="165"/>
      <c r="BO1238" s="165"/>
      <c r="BP1238" s="165"/>
      <c r="BQ1238" s="165"/>
      <c r="BR1238" s="165"/>
      <c r="BS1238" s="289"/>
      <c r="BT1238" s="297">
        <v>7</v>
      </c>
      <c r="BU1238" s="284">
        <v>24</v>
      </c>
      <c r="BV1238" s="298">
        <v>0</v>
      </c>
      <c r="BW1238" s="297"/>
      <c r="BX1238" s="297"/>
      <c r="BY1238" s="297"/>
      <c r="BZ1238" s="297"/>
      <c r="CA1238" s="284"/>
      <c r="CB1238" s="298"/>
      <c r="CC1238" s="297"/>
      <c r="CD1238" s="284"/>
      <c r="CE1238" s="352"/>
      <c r="CF1238" s="298"/>
      <c r="CG1238" s="297"/>
      <c r="CH1238" s="284"/>
      <c r="CI1238" s="352"/>
      <c r="CJ1238" s="298"/>
      <c r="CK1238" s="297"/>
      <c r="CL1238" s="284"/>
      <c r="CM1238" s="352"/>
      <c r="CN1238" s="298"/>
      <c r="CO1238" s="297"/>
      <c r="CP1238" s="284"/>
      <c r="CQ1238" s="352"/>
      <c r="CR1238" s="298"/>
      <c r="CS1238" s="297"/>
      <c r="CT1238" s="284"/>
      <c r="CU1238" s="352"/>
      <c r="CV1238" s="352"/>
      <c r="CW1238" s="298"/>
      <c r="CX1238" s="297"/>
      <c r="CY1238" s="284"/>
      <c r="CZ1238" s="352"/>
      <c r="DA1238" s="352"/>
      <c r="DB1238" s="298"/>
      <c r="DC1238" s="297"/>
      <c r="DD1238" s="284"/>
      <c r="DE1238" s="352"/>
      <c r="DF1238" s="352"/>
      <c r="DG1238" s="298"/>
      <c r="DH1238" s="297">
        <v>0</v>
      </c>
      <c r="DI1238" s="289">
        <v>0</v>
      </c>
      <c r="DJ1238" s="163">
        <v>7</v>
      </c>
      <c r="DK1238" s="163">
        <v>1</v>
      </c>
      <c r="DL1238" s="163">
        <v>0</v>
      </c>
      <c r="DM1238" s="163">
        <v>0</v>
      </c>
      <c r="DN1238" s="163">
        <v>1</v>
      </c>
      <c r="DO1238" s="163">
        <v>0</v>
      </c>
      <c r="DP1238" s="165">
        <v>24</v>
      </c>
      <c r="DQ1238" s="165">
        <v>3.0999999046325599</v>
      </c>
      <c r="DR1238" s="165">
        <v>20.2000007629394</v>
      </c>
      <c r="DS1238" s="163">
        <v>104</v>
      </c>
      <c r="DT1238" s="163">
        <v>28</v>
      </c>
      <c r="DU1238" s="163">
        <v>17</v>
      </c>
      <c r="DV1238" s="163">
        <v>16</v>
      </c>
      <c r="DW1238" s="163">
        <v>5</v>
      </c>
      <c r="DX1238" s="163">
        <v>8</v>
      </c>
      <c r="DY1238" s="163">
        <v>1</v>
      </c>
      <c r="DZ1238" s="163">
        <v>0</v>
      </c>
      <c r="EA1238" s="163">
        <v>2</v>
      </c>
      <c r="EB1238" s="163">
        <v>0</v>
      </c>
      <c r="EC1238" s="163">
        <v>17</v>
      </c>
      <c r="ED1238" s="165">
        <v>6.3750002533197501</v>
      </c>
      <c r="EE1238" s="165">
        <v>3.00000011920929</v>
      </c>
      <c r="EF1238" s="165">
        <v>1.8750000745058</v>
      </c>
      <c r="EG1238" s="165">
        <v>10.500000417232499</v>
      </c>
      <c r="EH1238" s="166">
        <v>1.5000000596046399</v>
      </c>
      <c r="EI1238" s="165">
        <v>119.825313609205</v>
      </c>
      <c r="EJ1238" s="164">
        <v>0.29166666666666602</v>
      </c>
      <c r="EK1238" s="164">
        <v>0.31081081081081002</v>
      </c>
      <c r="EL1238" s="283">
        <v>0.37179487100000003</v>
      </c>
      <c r="EM1238" s="283">
        <v>0.192307692</v>
      </c>
      <c r="EN1238" s="283">
        <v>0.435897435</v>
      </c>
      <c r="EO1238" s="283">
        <v>0.10126582000000001</v>
      </c>
      <c r="EP1238" s="283">
        <v>0.37974683999999997</v>
      </c>
      <c r="EQ1238" s="283">
        <v>0.10173697</v>
      </c>
      <c r="ER1238" s="165">
        <v>-1.3817498779210899</v>
      </c>
      <c r="ES1238" s="166">
        <v>6.00000023841858</v>
      </c>
      <c r="ET1238" s="166">
        <v>5.89</v>
      </c>
      <c r="EU1238" s="166">
        <v>5.4583553906943996</v>
      </c>
      <c r="EV1238" s="166">
        <v>4.8921710213217002</v>
      </c>
      <c r="EW1238" s="166">
        <v>4.6186863754378997</v>
      </c>
      <c r="EX1238" s="289">
        <v>-0.18767368793487499</v>
      </c>
    </row>
    <row r="1239" spans="1:272" ht="13" customHeight="1">
      <c r="A1239" s="160" t="s">
        <v>19</v>
      </c>
      <c r="C1239" s="160">
        <v>10058</v>
      </c>
      <c r="D1239" s="160">
        <v>554431</v>
      </c>
      <c r="E1239" s="160" t="s">
        <v>555</v>
      </c>
      <c r="G1239" s="175"/>
      <c r="H1239" s="162" t="s">
        <v>1800</v>
      </c>
      <c r="I1239" s="162" t="s">
        <v>571</v>
      </c>
      <c r="J1239" s="161">
        <v>33</v>
      </c>
      <c r="K1239" s="161">
        <v>1</v>
      </c>
      <c r="M1239" s="184" t="s">
        <v>46</v>
      </c>
      <c r="Z1239" s="163"/>
      <c r="AS1239" s="283"/>
      <c r="AT1239" s="283"/>
      <c r="AU1239" s="283"/>
      <c r="AV1239" s="283"/>
      <c r="AW1239" s="283"/>
      <c r="AX1239" s="283"/>
      <c r="AY1239" s="363"/>
      <c r="AZ1239" s="283"/>
      <c r="BA1239" s="283"/>
      <c r="BB1239" s="283"/>
      <c r="BC1239" s="283"/>
      <c r="BD1239" s="164"/>
      <c r="BE1239" s="164"/>
      <c r="BF1239" s="164"/>
      <c r="BG1239" s="164"/>
      <c r="BH1239" s="164"/>
      <c r="BI1239" s="164"/>
      <c r="BJ1239" s="165"/>
      <c r="BK1239" s="164"/>
      <c r="BL1239" s="165"/>
      <c r="BM1239" s="165"/>
      <c r="BN1239" s="165"/>
      <c r="BO1239" s="165"/>
      <c r="BP1239" s="165"/>
      <c r="BQ1239" s="165"/>
      <c r="BR1239" s="165"/>
      <c r="BS1239" s="289"/>
      <c r="BT1239" s="297">
        <v>11</v>
      </c>
      <c r="BU1239" s="284">
        <v>10</v>
      </c>
      <c r="BV1239" s="298">
        <v>0</v>
      </c>
      <c r="BW1239" s="297"/>
      <c r="BX1239" s="297"/>
      <c r="BY1239" s="297"/>
      <c r="BZ1239" s="297"/>
      <c r="CA1239" s="284"/>
      <c r="CB1239" s="298"/>
      <c r="CC1239" s="297"/>
      <c r="CD1239" s="284"/>
      <c r="CE1239" s="352"/>
      <c r="CF1239" s="298"/>
      <c r="CG1239" s="297"/>
      <c r="CH1239" s="284"/>
      <c r="CI1239" s="352"/>
      <c r="CJ1239" s="298"/>
      <c r="CK1239" s="297"/>
      <c r="CL1239" s="284"/>
      <c r="CM1239" s="352"/>
      <c r="CN1239" s="298"/>
      <c r="CO1239" s="297"/>
      <c r="CP1239" s="284"/>
      <c r="CQ1239" s="352"/>
      <c r="CR1239" s="298"/>
      <c r="CS1239" s="297"/>
      <c r="CT1239" s="284"/>
      <c r="CU1239" s="352"/>
      <c r="CV1239" s="352"/>
      <c r="CW1239" s="298"/>
      <c r="CX1239" s="297"/>
      <c r="CY1239" s="284"/>
      <c r="CZ1239" s="352"/>
      <c r="DA1239" s="352"/>
      <c r="DB1239" s="298"/>
      <c r="DC1239" s="297"/>
      <c r="DD1239" s="284"/>
      <c r="DE1239" s="352"/>
      <c r="DF1239" s="352"/>
      <c r="DG1239" s="298"/>
      <c r="DH1239" s="297">
        <v>0</v>
      </c>
      <c r="DI1239" s="289">
        <v>0</v>
      </c>
      <c r="DJ1239" s="163">
        <v>11</v>
      </c>
      <c r="DK1239" s="163">
        <v>0</v>
      </c>
      <c r="DL1239" s="163">
        <v>0</v>
      </c>
      <c r="DM1239" s="163">
        <v>0</v>
      </c>
      <c r="DN1239" s="163">
        <v>0</v>
      </c>
      <c r="DO1239" s="163">
        <v>0</v>
      </c>
      <c r="DP1239" s="165">
        <v>10</v>
      </c>
      <c r="DQ1239" s="165"/>
      <c r="DR1239" s="165">
        <v>10</v>
      </c>
      <c r="DS1239" s="163">
        <v>48</v>
      </c>
      <c r="DT1239" s="163">
        <v>16</v>
      </c>
      <c r="DU1239" s="163">
        <v>11</v>
      </c>
      <c r="DV1239" s="163">
        <v>11</v>
      </c>
      <c r="DW1239" s="163">
        <v>3</v>
      </c>
      <c r="DX1239" s="163">
        <v>3</v>
      </c>
      <c r="DY1239" s="163">
        <v>0</v>
      </c>
      <c r="DZ1239" s="163">
        <v>0</v>
      </c>
      <c r="EA1239" s="163">
        <v>2</v>
      </c>
      <c r="EB1239" s="163">
        <v>0</v>
      </c>
      <c r="EC1239" s="163">
        <v>10</v>
      </c>
      <c r="ED1239" s="165">
        <v>9.00000171661409</v>
      </c>
      <c r="EE1239" s="165">
        <v>2.7000005149842199</v>
      </c>
      <c r="EF1239" s="165">
        <v>2.7000005149842199</v>
      </c>
      <c r="EG1239" s="165">
        <v>14.4000027465825</v>
      </c>
      <c r="EH1239" s="166">
        <v>1.9000003623963</v>
      </c>
      <c r="EI1239" s="165">
        <v>147.529375763356</v>
      </c>
      <c r="EJ1239" s="164">
        <v>0.35555555555555501</v>
      </c>
      <c r="EK1239" s="164">
        <v>0.40625</v>
      </c>
      <c r="EL1239" s="283">
        <v>0.31428571399999999</v>
      </c>
      <c r="EM1239" s="283">
        <v>0.31428571399999999</v>
      </c>
      <c r="EN1239" s="283">
        <v>0.37142857099999999</v>
      </c>
      <c r="EO1239" s="283">
        <v>0.17142857</v>
      </c>
      <c r="EP1239" s="283">
        <v>0.51428571000000001</v>
      </c>
      <c r="EQ1239" s="283">
        <v>6.7039109999999999E-2</v>
      </c>
      <c r="ER1239" s="165">
        <v>0.60414943901249996</v>
      </c>
      <c r="ES1239" s="166">
        <v>9.9000018882755008</v>
      </c>
      <c r="ET1239" s="166">
        <v>7.77</v>
      </c>
      <c r="EU1239" s="166">
        <v>5.9666891670227997</v>
      </c>
      <c r="EV1239" s="166">
        <v>4.0324255150769899</v>
      </c>
      <c r="EW1239" s="166">
        <v>3.8333672446996601</v>
      </c>
      <c r="EX1239" s="289">
        <v>-0.188156172633171</v>
      </c>
    </row>
    <row r="1240" spans="1:272" ht="13" customHeight="1">
      <c r="A1240" s="160" t="s">
        <v>19</v>
      </c>
      <c r="C1240" s="160">
        <v>26270</v>
      </c>
      <c r="D1240" s="160">
        <v>686796</v>
      </c>
      <c r="E1240" s="160" t="s">
        <v>45</v>
      </c>
      <c r="G1240" s="175"/>
      <c r="H1240" s="162" t="s">
        <v>4122</v>
      </c>
      <c r="I1240" s="162" t="s">
        <v>208</v>
      </c>
      <c r="J1240" s="160">
        <v>23</v>
      </c>
      <c r="K1240" s="161">
        <v>1</v>
      </c>
      <c r="Z1240" s="163"/>
      <c r="AS1240" s="283"/>
      <c r="AT1240" s="283"/>
      <c r="AU1240" s="283"/>
      <c r="AV1240" s="283"/>
      <c r="AW1240" s="283"/>
      <c r="AX1240" s="283"/>
      <c r="AY1240" s="363"/>
      <c r="AZ1240" s="283"/>
      <c r="BA1240" s="283"/>
      <c r="BB1240" s="283"/>
      <c r="BC1240" s="283"/>
      <c r="BD1240" s="164"/>
      <c r="BE1240" s="164"/>
      <c r="BF1240" s="164"/>
      <c r="BG1240" s="164"/>
      <c r="BH1240" s="164"/>
      <c r="BI1240" s="164"/>
      <c r="BJ1240" s="165"/>
      <c r="BK1240" s="164"/>
      <c r="BL1240" s="165"/>
      <c r="BM1240" s="165"/>
      <c r="BN1240" s="165"/>
      <c r="BO1240" s="165"/>
      <c r="BP1240" s="165"/>
      <c r="BQ1240" s="165"/>
      <c r="BR1240" s="165"/>
      <c r="BS1240" s="289"/>
      <c r="BT1240" s="297">
        <v>7</v>
      </c>
      <c r="BU1240" s="284">
        <v>18.100000000000001</v>
      </c>
      <c r="BV1240" s="298">
        <v>0</v>
      </c>
      <c r="BW1240" s="297"/>
      <c r="BX1240" s="297"/>
      <c r="BY1240" s="297"/>
      <c r="BZ1240" s="297"/>
      <c r="CA1240" s="284"/>
      <c r="CB1240" s="298"/>
      <c r="CC1240" s="297"/>
      <c r="CD1240" s="284"/>
      <c r="CE1240" s="352"/>
      <c r="CF1240" s="298"/>
      <c r="CG1240" s="297"/>
      <c r="CH1240" s="284"/>
      <c r="CI1240" s="352"/>
      <c r="CJ1240" s="298"/>
      <c r="CK1240" s="297"/>
      <c r="CL1240" s="284"/>
      <c r="CM1240" s="352"/>
      <c r="CN1240" s="298"/>
      <c r="CO1240" s="297"/>
      <c r="CP1240" s="284"/>
      <c r="CQ1240" s="352"/>
      <c r="CR1240" s="298"/>
      <c r="CS1240" s="297"/>
      <c r="CT1240" s="284"/>
      <c r="CU1240" s="352"/>
      <c r="CV1240" s="352"/>
      <c r="CW1240" s="298"/>
      <c r="CX1240" s="297"/>
      <c r="CY1240" s="284"/>
      <c r="CZ1240" s="352"/>
      <c r="DA1240" s="352"/>
      <c r="DB1240" s="298"/>
      <c r="DC1240" s="297"/>
      <c r="DD1240" s="284"/>
      <c r="DE1240" s="352"/>
      <c r="DF1240" s="352"/>
      <c r="DG1240" s="298"/>
      <c r="DH1240" s="183">
        <v>0</v>
      </c>
      <c r="DI1240" s="289">
        <v>0</v>
      </c>
      <c r="DJ1240" s="163">
        <v>7</v>
      </c>
      <c r="DK1240" s="163">
        <v>2</v>
      </c>
      <c r="DL1240" s="163">
        <v>0</v>
      </c>
      <c r="DM1240" s="163">
        <v>1</v>
      </c>
      <c r="DN1240" s="163">
        <v>0</v>
      </c>
      <c r="DO1240" s="163">
        <v>0</v>
      </c>
      <c r="DP1240" s="165">
        <v>18.100000000000001</v>
      </c>
      <c r="DQ1240" s="165">
        <v>9</v>
      </c>
      <c r="DR1240" s="165">
        <v>9.1000003814697195</v>
      </c>
      <c r="DS1240" s="163">
        <v>83</v>
      </c>
      <c r="DT1240" s="163">
        <v>16</v>
      </c>
      <c r="DU1240" s="163">
        <v>12</v>
      </c>
      <c r="DV1240" s="163">
        <v>9</v>
      </c>
      <c r="DW1240" s="163">
        <v>4</v>
      </c>
      <c r="DX1240" s="163">
        <v>10</v>
      </c>
      <c r="DY1240" s="163">
        <v>0</v>
      </c>
      <c r="DZ1240" s="163">
        <v>3</v>
      </c>
      <c r="EA1240" s="163">
        <v>0</v>
      </c>
      <c r="EB1240" s="163">
        <v>0</v>
      </c>
      <c r="EC1240" s="163">
        <v>18</v>
      </c>
      <c r="ED1240" s="165">
        <v>8.8363647088927006</v>
      </c>
      <c r="EE1240" s="165">
        <v>4.9090915049403803</v>
      </c>
      <c r="EF1240" s="165">
        <v>1.96363660197615</v>
      </c>
      <c r="EG1240" s="165">
        <v>7.8545464079046203</v>
      </c>
      <c r="EH1240" s="166">
        <v>1.4181819903161099</v>
      </c>
      <c r="EI1240" s="165">
        <v>110.11761254944901</v>
      </c>
      <c r="EJ1240" s="164">
        <v>0.22857142857142801</v>
      </c>
      <c r="EK1240" s="164">
        <v>0.25</v>
      </c>
      <c r="EL1240" s="283">
        <v>0.34615384599999999</v>
      </c>
      <c r="EM1240" s="283">
        <v>0.192307692</v>
      </c>
      <c r="EN1240" s="283">
        <v>0.46153846100000001</v>
      </c>
      <c r="EO1240" s="283">
        <v>9.6153849999999999E-2</v>
      </c>
      <c r="EP1240" s="283">
        <v>0.36538461999999999</v>
      </c>
      <c r="EQ1240" s="283">
        <v>8.1632650000000001E-2</v>
      </c>
      <c r="ER1240" s="165">
        <v>0.57742898681871901</v>
      </c>
      <c r="ES1240" s="166">
        <v>4.4181823544463503</v>
      </c>
      <c r="ET1240" s="166">
        <v>4.87</v>
      </c>
      <c r="EU1240" s="166">
        <v>6.1666889970953198</v>
      </c>
      <c r="EV1240" s="166">
        <v>5.3098083843203101</v>
      </c>
      <c r="EW1240" s="166">
        <v>4.6546549506440096</v>
      </c>
      <c r="EX1240" s="289">
        <v>-0.19342853873968099</v>
      </c>
    </row>
    <row r="1241" spans="1:272" ht="13" customHeight="1">
      <c r="A1241" s="160" t="s">
        <v>19</v>
      </c>
      <c r="C1241" s="160">
        <v>20827</v>
      </c>
      <c r="D1241" s="160">
        <v>656848</v>
      </c>
      <c r="E1241" s="160" t="s">
        <v>3331</v>
      </c>
      <c r="G1241" s="175"/>
      <c r="H1241" s="162" t="s">
        <v>3993</v>
      </c>
      <c r="I1241" s="162" t="s">
        <v>596</v>
      </c>
      <c r="J1241" s="160">
        <v>30</v>
      </c>
      <c r="K1241" s="161">
        <v>1</v>
      </c>
      <c r="Z1241" s="163"/>
      <c r="AS1241" s="283"/>
      <c r="AT1241" s="283"/>
      <c r="AU1241" s="283"/>
      <c r="AV1241" s="283"/>
      <c r="AW1241" s="283"/>
      <c r="AX1241" s="283"/>
      <c r="AY1241" s="363"/>
      <c r="AZ1241" s="283"/>
      <c r="BA1241" s="283"/>
      <c r="BB1241" s="283"/>
      <c r="BC1241" s="283"/>
      <c r="BD1241" s="164"/>
      <c r="BE1241" s="164"/>
      <c r="BF1241" s="164"/>
      <c r="BG1241" s="164"/>
      <c r="BH1241" s="164"/>
      <c r="BI1241" s="164"/>
      <c r="BJ1241" s="165"/>
      <c r="BK1241" s="164"/>
      <c r="BL1241" s="165"/>
      <c r="BM1241" s="165"/>
      <c r="BN1241" s="165"/>
      <c r="BO1241" s="165"/>
      <c r="BP1241" s="165"/>
      <c r="BQ1241" s="165"/>
      <c r="BR1241" s="165"/>
      <c r="BS1241" s="289"/>
      <c r="BT1241" s="297">
        <v>16</v>
      </c>
      <c r="BU1241" s="284">
        <v>19.2</v>
      </c>
      <c r="BV1241" s="298">
        <v>0</v>
      </c>
      <c r="BW1241" s="297"/>
      <c r="BX1241" s="297"/>
      <c r="BY1241" s="297"/>
      <c r="BZ1241" s="297"/>
      <c r="CA1241" s="284"/>
      <c r="CB1241" s="298"/>
      <c r="CC1241" s="297"/>
      <c r="CD1241" s="284"/>
      <c r="CE1241" s="352"/>
      <c r="CF1241" s="298"/>
      <c r="CG1241" s="297"/>
      <c r="CH1241" s="284"/>
      <c r="CI1241" s="352"/>
      <c r="CJ1241" s="298"/>
      <c r="CK1241" s="297"/>
      <c r="CL1241" s="284"/>
      <c r="CM1241" s="352"/>
      <c r="CN1241" s="298"/>
      <c r="CO1241" s="297"/>
      <c r="CP1241" s="284"/>
      <c r="CQ1241" s="352"/>
      <c r="CR1241" s="298"/>
      <c r="CS1241" s="297"/>
      <c r="CT1241" s="284"/>
      <c r="CU1241" s="352"/>
      <c r="CV1241" s="352"/>
      <c r="CW1241" s="298"/>
      <c r="CX1241" s="297"/>
      <c r="CY1241" s="284"/>
      <c r="CZ1241" s="352"/>
      <c r="DA1241" s="352"/>
      <c r="DB1241" s="298"/>
      <c r="DC1241" s="297"/>
      <c r="DD1241" s="284"/>
      <c r="DE1241" s="352"/>
      <c r="DF1241" s="352"/>
      <c r="DG1241" s="298"/>
      <c r="DH1241" s="183">
        <v>0</v>
      </c>
      <c r="DI1241" s="289">
        <v>0</v>
      </c>
      <c r="DJ1241" s="163">
        <v>16</v>
      </c>
      <c r="DK1241" s="163">
        <v>0</v>
      </c>
      <c r="DL1241" s="163">
        <v>0</v>
      </c>
      <c r="DM1241" s="163">
        <v>3</v>
      </c>
      <c r="DN1241" s="163">
        <v>1</v>
      </c>
      <c r="DO1241" s="163">
        <v>0</v>
      </c>
      <c r="DP1241" s="165">
        <v>19.2</v>
      </c>
      <c r="DQ1241" s="165"/>
      <c r="DR1241" s="165">
        <v>19.199999809265101</v>
      </c>
      <c r="DS1241" s="163">
        <v>90</v>
      </c>
      <c r="DT1241" s="163">
        <v>21</v>
      </c>
      <c r="DU1241" s="163">
        <v>14</v>
      </c>
      <c r="DV1241" s="163">
        <v>13</v>
      </c>
      <c r="DW1241" s="163">
        <v>3</v>
      </c>
      <c r="DX1241" s="163">
        <v>11</v>
      </c>
      <c r="DY1241" s="163">
        <v>1</v>
      </c>
      <c r="DZ1241" s="163">
        <v>1</v>
      </c>
      <c r="EA1241" s="163">
        <v>0</v>
      </c>
      <c r="EB1241" s="163">
        <v>1</v>
      </c>
      <c r="EC1241" s="163">
        <v>14</v>
      </c>
      <c r="ED1241" s="165">
        <v>6.4067804894890799</v>
      </c>
      <c r="EE1241" s="165">
        <v>5.0338989560271301</v>
      </c>
      <c r="EF1241" s="165">
        <v>1.37288153346194</v>
      </c>
      <c r="EG1241" s="165">
        <v>9.6101707342336198</v>
      </c>
      <c r="EH1241" s="166">
        <v>1.6271188544734101</v>
      </c>
      <c r="EI1241" s="165">
        <v>126.340938477769</v>
      </c>
      <c r="EJ1241" s="164">
        <v>0.269230769230769</v>
      </c>
      <c r="EK1241" s="164">
        <v>0.29508196721311403</v>
      </c>
      <c r="EL1241" s="283">
        <v>0.265625</v>
      </c>
      <c r="EM1241" s="283">
        <v>0.234375</v>
      </c>
      <c r="EN1241" s="283">
        <v>0.5</v>
      </c>
      <c r="EO1241" s="283">
        <v>6.25E-2</v>
      </c>
      <c r="EP1241" s="283">
        <v>0.375</v>
      </c>
      <c r="EQ1241" s="283">
        <v>7.9889810000000006E-2</v>
      </c>
      <c r="ER1241" s="165">
        <v>0.192194177075797</v>
      </c>
      <c r="ES1241" s="166">
        <v>5.9491533116684296</v>
      </c>
      <c r="ET1241" s="166">
        <v>5.2</v>
      </c>
      <c r="EU1241" s="166">
        <v>5.5565194504729201</v>
      </c>
      <c r="EV1241" s="166">
        <v>6.0338431736127598</v>
      </c>
      <c r="EW1241" s="166">
        <v>5.4935288495644796</v>
      </c>
      <c r="EX1241" s="289">
        <v>-0.194727227091789</v>
      </c>
      <c r="FE1241" s="167"/>
      <c r="FF1241" s="167"/>
      <c r="FG1241" s="167"/>
      <c r="FH1241" s="167"/>
      <c r="FI1241" s="167"/>
      <c r="FJ1241" s="167"/>
      <c r="FK1241" s="167"/>
      <c r="FL1241" s="167"/>
      <c r="FM1241" s="167"/>
      <c r="FN1241" s="167"/>
      <c r="FO1241" s="167"/>
      <c r="FP1241" s="167"/>
      <c r="FQ1241" s="167"/>
      <c r="FR1241" s="167"/>
      <c r="FS1241" s="167"/>
      <c r="FT1241" s="167"/>
      <c r="FU1241" s="167"/>
      <c r="FV1241" s="167"/>
      <c r="FW1241" s="167"/>
      <c r="FX1241" s="167"/>
      <c r="FY1241" s="167"/>
      <c r="FZ1241" s="167"/>
      <c r="GA1241" s="167"/>
      <c r="GB1241" s="167"/>
      <c r="GC1241" s="167"/>
      <c r="GD1241" s="167"/>
      <c r="GE1241" s="167"/>
      <c r="GF1241" s="167"/>
      <c r="GG1241" s="167"/>
      <c r="GH1241" s="167"/>
      <c r="GI1241" s="167"/>
      <c r="GJ1241" s="167"/>
      <c r="GK1241" s="167"/>
      <c r="GL1241" s="167"/>
      <c r="GM1241" s="167"/>
      <c r="GN1241" s="167"/>
      <c r="GO1241" s="167"/>
      <c r="GP1241" s="167"/>
      <c r="GQ1241" s="167"/>
      <c r="GR1241" s="167"/>
      <c r="GS1241" s="167"/>
      <c r="GT1241" s="167"/>
      <c r="GU1241" s="167"/>
      <c r="GV1241" s="167"/>
      <c r="GW1241" s="167"/>
      <c r="GX1241" s="167"/>
      <c r="GY1241" s="167"/>
      <c r="GZ1241" s="167"/>
      <c r="HA1241" s="167"/>
      <c r="HB1241" s="167"/>
      <c r="HC1241" s="167"/>
      <c r="HD1241" s="167"/>
      <c r="HE1241" s="167"/>
      <c r="HF1241" s="167"/>
      <c r="HG1241" s="167"/>
      <c r="HH1241" s="167"/>
      <c r="HI1241" s="167"/>
      <c r="HJ1241" s="167"/>
      <c r="HK1241" s="167"/>
      <c r="HL1241" s="167"/>
      <c r="HM1241" s="167"/>
      <c r="HN1241" s="167"/>
      <c r="HO1241" s="167"/>
      <c r="HP1241" s="167"/>
      <c r="HQ1241" s="167"/>
      <c r="HR1241" s="167"/>
      <c r="HS1241" s="167"/>
      <c r="HT1241" s="167"/>
      <c r="HU1241" s="167"/>
      <c r="HV1241" s="167"/>
      <c r="HW1241" s="167"/>
      <c r="HX1241" s="167"/>
      <c r="HY1241" s="167"/>
      <c r="HZ1241" s="167"/>
      <c r="IA1241" s="167"/>
      <c r="IB1241" s="167"/>
      <c r="IC1241" s="167"/>
      <c r="ID1241" s="167"/>
      <c r="IE1241" s="167"/>
      <c r="IF1241" s="167"/>
      <c r="IG1241" s="167"/>
      <c r="IH1241" s="167"/>
      <c r="II1241" s="167"/>
      <c r="IJ1241" s="167"/>
      <c r="IK1241" s="167"/>
      <c r="IL1241" s="167"/>
      <c r="IM1241" s="167"/>
      <c r="IN1241" s="167"/>
      <c r="IO1241" s="167"/>
      <c r="IP1241" s="167"/>
      <c r="IQ1241" s="167"/>
      <c r="IR1241" s="167"/>
      <c r="IS1241" s="167"/>
      <c r="IT1241" s="167"/>
      <c r="IU1241" s="167"/>
      <c r="IV1241" s="167"/>
      <c r="IW1241" s="167"/>
      <c r="IX1241" s="167"/>
      <c r="IY1241" s="167"/>
      <c r="IZ1241" s="167"/>
      <c r="JA1241" s="167"/>
      <c r="JB1241" s="167"/>
      <c r="JC1241" s="167"/>
      <c r="JD1241" s="167"/>
      <c r="JE1241" s="167"/>
      <c r="JF1241" s="167"/>
      <c r="JG1241" s="167"/>
      <c r="JH1241" s="167"/>
      <c r="JI1241" s="167"/>
      <c r="JJ1241" s="167"/>
      <c r="JK1241" s="167"/>
      <c r="JL1241" s="167"/>
    </row>
    <row r="1242" spans="1:272" ht="13" customHeight="1">
      <c r="A1242" s="160" t="s">
        <v>19</v>
      </c>
      <c r="C1242" s="160">
        <v>16933</v>
      </c>
      <c r="D1242" s="160">
        <v>622694</v>
      </c>
      <c r="E1242" s="160" t="s">
        <v>3331</v>
      </c>
      <c r="G1242" s="175"/>
      <c r="H1242" s="168" t="s">
        <v>584</v>
      </c>
      <c r="I1242" s="169" t="s">
        <v>1182</v>
      </c>
      <c r="J1242" s="170">
        <v>29</v>
      </c>
      <c r="K1242" s="161">
        <v>1</v>
      </c>
      <c r="M1242" s="184" t="s">
        <v>837</v>
      </c>
      <c r="Z1242" s="163"/>
      <c r="AS1242" s="283"/>
      <c r="AT1242" s="283"/>
      <c r="AU1242" s="283"/>
      <c r="AV1242" s="283"/>
      <c r="AW1242" s="283"/>
      <c r="AX1242" s="283"/>
      <c r="AY1242" s="363"/>
      <c r="AZ1242" s="283"/>
      <c r="BA1242" s="283"/>
      <c r="BB1242" s="283"/>
      <c r="BC1242" s="283"/>
      <c r="BD1242" s="164"/>
      <c r="BE1242" s="164"/>
      <c r="BF1242" s="164"/>
      <c r="BG1242" s="164"/>
      <c r="BH1242" s="164"/>
      <c r="BI1242" s="164"/>
      <c r="BJ1242" s="165"/>
      <c r="BK1242" s="164"/>
      <c r="BL1242" s="165"/>
      <c r="BM1242" s="165"/>
      <c r="BN1242" s="165"/>
      <c r="BO1242" s="165"/>
      <c r="BP1242" s="165"/>
      <c r="BQ1242" s="165"/>
      <c r="BR1242" s="165"/>
      <c r="BS1242" s="289"/>
      <c r="BT1242" s="297">
        <v>9</v>
      </c>
      <c r="BU1242" s="284">
        <v>15.2</v>
      </c>
      <c r="BV1242" s="298">
        <v>0</v>
      </c>
      <c r="BW1242" s="297"/>
      <c r="BX1242" s="297"/>
      <c r="BY1242" s="297"/>
      <c r="BZ1242" s="297"/>
      <c r="CA1242" s="284"/>
      <c r="CB1242" s="298"/>
      <c r="CC1242" s="297"/>
      <c r="CD1242" s="284"/>
      <c r="CE1242" s="352"/>
      <c r="CF1242" s="298"/>
      <c r="CG1242" s="297"/>
      <c r="CH1242" s="284"/>
      <c r="CI1242" s="352"/>
      <c r="CJ1242" s="298"/>
      <c r="CK1242" s="297"/>
      <c r="CL1242" s="284"/>
      <c r="CM1242" s="352"/>
      <c r="CN1242" s="298"/>
      <c r="CO1242" s="297"/>
      <c r="CP1242" s="284"/>
      <c r="CQ1242" s="352"/>
      <c r="CR1242" s="298"/>
      <c r="CS1242" s="297"/>
      <c r="CT1242" s="284"/>
      <c r="CU1242" s="352"/>
      <c r="CV1242" s="352"/>
      <c r="CW1242" s="298"/>
      <c r="CX1242" s="297"/>
      <c r="CY1242" s="284"/>
      <c r="CZ1242" s="352"/>
      <c r="DA1242" s="352"/>
      <c r="DB1242" s="298"/>
      <c r="DC1242" s="297"/>
      <c r="DD1242" s="284"/>
      <c r="DE1242" s="352"/>
      <c r="DF1242" s="352"/>
      <c r="DG1242" s="298"/>
      <c r="DH1242" s="297">
        <v>0</v>
      </c>
      <c r="DI1242" s="289">
        <v>0</v>
      </c>
      <c r="DJ1242" s="163">
        <v>9</v>
      </c>
      <c r="DK1242" s="163">
        <v>1</v>
      </c>
      <c r="DL1242" s="163">
        <v>0</v>
      </c>
      <c r="DM1242" s="163">
        <v>0</v>
      </c>
      <c r="DN1242" s="163">
        <v>1</v>
      </c>
      <c r="DO1242" s="163">
        <v>0</v>
      </c>
      <c r="DP1242" s="165">
        <v>15.2</v>
      </c>
      <c r="DQ1242" s="165">
        <v>6</v>
      </c>
      <c r="DR1242" s="165">
        <v>9.2000000476837105</v>
      </c>
      <c r="DS1242" s="163">
        <v>64</v>
      </c>
      <c r="DT1242" s="163">
        <v>14</v>
      </c>
      <c r="DU1242" s="163">
        <v>11</v>
      </c>
      <c r="DV1242" s="163">
        <v>11</v>
      </c>
      <c r="DW1242" s="163">
        <v>5</v>
      </c>
      <c r="DX1242" s="163">
        <v>5</v>
      </c>
      <c r="DY1242" s="163">
        <v>0</v>
      </c>
      <c r="DZ1242" s="163">
        <v>0</v>
      </c>
      <c r="EA1242" s="163">
        <v>2</v>
      </c>
      <c r="EB1242" s="163">
        <v>0</v>
      </c>
      <c r="EC1242" s="163">
        <v>8</v>
      </c>
      <c r="ED1242" s="165">
        <v>4.59574514711107</v>
      </c>
      <c r="EE1242" s="165">
        <v>2.8723407169444202</v>
      </c>
      <c r="EF1242" s="165">
        <v>2.8723407169444202</v>
      </c>
      <c r="EG1242" s="165">
        <v>8.0425540074443802</v>
      </c>
      <c r="EH1242" s="166">
        <v>1.2127660804876399</v>
      </c>
      <c r="EI1242" s="165">
        <v>94.167678250155603</v>
      </c>
      <c r="EJ1242" s="164">
        <v>0.23728813559322001</v>
      </c>
      <c r="EK1242" s="164">
        <v>0.19565217391304299</v>
      </c>
      <c r="EL1242" s="283">
        <v>0.21568627400000001</v>
      </c>
      <c r="EM1242" s="283">
        <v>0.196078431</v>
      </c>
      <c r="EN1242" s="283">
        <v>0.58823529399999996</v>
      </c>
      <c r="EO1242" s="283">
        <v>0.15686275</v>
      </c>
      <c r="EP1242" s="283">
        <v>0.52941176000000001</v>
      </c>
      <c r="EQ1242" s="283">
        <v>8.7301589999999998E-2</v>
      </c>
      <c r="ER1242" s="165">
        <v>-0.83958349581627501</v>
      </c>
      <c r="ES1242" s="166">
        <v>6.3191495772777202</v>
      </c>
      <c r="ET1242" s="166">
        <v>6.28</v>
      </c>
      <c r="EU1242" s="166">
        <v>7.2517954303971504</v>
      </c>
      <c r="EV1242" s="166">
        <v>5.99837966540428</v>
      </c>
      <c r="EW1242" s="166">
        <v>5.9882249720302703</v>
      </c>
      <c r="EX1242" s="289">
        <v>-0.19746629707515201</v>
      </c>
      <c r="EY1242" s="292"/>
    </row>
    <row r="1243" spans="1:272" ht="13" customHeight="1">
      <c r="A1243" s="160" t="s">
        <v>19</v>
      </c>
      <c r="C1243" s="160">
        <v>17610</v>
      </c>
      <c r="D1243" s="160">
        <v>663432</v>
      </c>
      <c r="E1243" s="160" t="s">
        <v>2171</v>
      </c>
      <c r="G1243" s="175"/>
      <c r="H1243" s="168" t="s">
        <v>1204</v>
      </c>
      <c r="I1243" s="169" t="s">
        <v>502</v>
      </c>
      <c r="J1243" s="170">
        <v>31</v>
      </c>
      <c r="K1243" s="161">
        <v>1</v>
      </c>
      <c r="M1243" s="184" t="s">
        <v>837</v>
      </c>
      <c r="Z1243" s="163"/>
      <c r="AS1243" s="283"/>
      <c r="AT1243" s="283"/>
      <c r="AU1243" s="283"/>
      <c r="AV1243" s="283"/>
      <c r="AW1243" s="283"/>
      <c r="AX1243" s="283"/>
      <c r="AY1243" s="363"/>
      <c r="AZ1243" s="283"/>
      <c r="BA1243" s="283"/>
      <c r="BB1243" s="283"/>
      <c r="BC1243" s="283"/>
      <c r="BD1243" s="164"/>
      <c r="BE1243" s="164"/>
      <c r="BF1243" s="164"/>
      <c r="BG1243" s="164"/>
      <c r="BH1243" s="164"/>
      <c r="BI1243" s="164"/>
      <c r="BJ1243" s="165"/>
      <c r="BK1243" s="164"/>
      <c r="BL1243" s="165"/>
      <c r="BM1243" s="165"/>
      <c r="BN1243" s="165"/>
      <c r="BO1243" s="165"/>
      <c r="BP1243" s="165"/>
      <c r="BQ1243" s="165"/>
      <c r="BR1243" s="165"/>
      <c r="BS1243" s="289"/>
      <c r="BT1243" s="297">
        <v>50</v>
      </c>
      <c r="BU1243" s="284">
        <v>51</v>
      </c>
      <c r="BV1243" s="298">
        <v>-1</v>
      </c>
      <c r="BW1243" s="297"/>
      <c r="BX1243" s="297"/>
      <c r="BY1243" s="297"/>
      <c r="BZ1243" s="297"/>
      <c r="CA1243" s="284"/>
      <c r="CB1243" s="298"/>
      <c r="CC1243" s="297"/>
      <c r="CD1243" s="284"/>
      <c r="CE1243" s="352"/>
      <c r="CF1243" s="298"/>
      <c r="CG1243" s="297"/>
      <c r="CH1243" s="284"/>
      <c r="CI1243" s="352"/>
      <c r="CJ1243" s="298"/>
      <c r="CK1243" s="297"/>
      <c r="CL1243" s="284"/>
      <c r="CM1243" s="352"/>
      <c r="CN1243" s="298"/>
      <c r="CO1243" s="297"/>
      <c r="CP1243" s="284"/>
      <c r="CQ1243" s="352"/>
      <c r="CR1243" s="298"/>
      <c r="CS1243" s="297"/>
      <c r="CT1243" s="284"/>
      <c r="CU1243" s="352"/>
      <c r="CV1243" s="352"/>
      <c r="CW1243" s="298"/>
      <c r="CX1243" s="297"/>
      <c r="CY1243" s="284"/>
      <c r="CZ1243" s="352"/>
      <c r="DA1243" s="352"/>
      <c r="DB1243" s="298"/>
      <c r="DC1243" s="297"/>
      <c r="DD1243" s="284"/>
      <c r="DE1243" s="352"/>
      <c r="DF1243" s="352"/>
      <c r="DG1243" s="298"/>
      <c r="DH1243" s="297">
        <v>-1</v>
      </c>
      <c r="DI1243" s="289">
        <v>0</v>
      </c>
      <c r="DJ1243" s="163">
        <v>50</v>
      </c>
      <c r="DK1243" s="163">
        <v>0</v>
      </c>
      <c r="DL1243" s="163">
        <v>0</v>
      </c>
      <c r="DM1243" s="163">
        <v>0</v>
      </c>
      <c r="DN1243" s="163">
        <v>0</v>
      </c>
      <c r="DO1243" s="163">
        <v>0</v>
      </c>
      <c r="DP1243" s="165">
        <v>51</v>
      </c>
      <c r="DQ1243" s="165"/>
      <c r="DR1243" s="165">
        <v>51</v>
      </c>
      <c r="DS1243" s="163">
        <v>231</v>
      </c>
      <c r="DT1243" s="163">
        <v>47</v>
      </c>
      <c r="DU1243" s="163">
        <v>28</v>
      </c>
      <c r="DV1243" s="163">
        <v>27</v>
      </c>
      <c r="DW1243" s="163">
        <v>8</v>
      </c>
      <c r="DX1243" s="163">
        <v>29</v>
      </c>
      <c r="DY1243" s="163">
        <v>1</v>
      </c>
      <c r="DZ1243" s="163">
        <v>4</v>
      </c>
      <c r="EA1243" s="163">
        <v>5</v>
      </c>
      <c r="EB1243" s="163">
        <v>0</v>
      </c>
      <c r="EC1243" s="163">
        <v>44</v>
      </c>
      <c r="ED1243" s="165">
        <v>7.7647064631373404</v>
      </c>
      <c r="EE1243" s="165">
        <v>5.11764744161324</v>
      </c>
      <c r="EF1243" s="165">
        <v>1.4117648114795101</v>
      </c>
      <c r="EG1243" s="165">
        <v>8.2941182674421601</v>
      </c>
      <c r="EH1243" s="166">
        <v>1.49019618989504</v>
      </c>
      <c r="EI1243" s="165">
        <v>115.709300909223</v>
      </c>
      <c r="EJ1243" s="164">
        <v>0.23737373737373699</v>
      </c>
      <c r="EK1243" s="164">
        <v>0.267123287671232</v>
      </c>
      <c r="EL1243" s="283">
        <v>0.28104575100000001</v>
      </c>
      <c r="EM1243" s="283">
        <v>0.16339869200000001</v>
      </c>
      <c r="EN1243" s="283">
        <v>0.55555555499999998</v>
      </c>
      <c r="EO1243" s="283">
        <v>0.14285713999999999</v>
      </c>
      <c r="EP1243" s="283">
        <v>0.42857142999999998</v>
      </c>
      <c r="EQ1243" s="283">
        <v>0.11501597</v>
      </c>
      <c r="ER1243" s="165">
        <v>0.87602440375847401</v>
      </c>
      <c r="ES1243" s="166">
        <v>4.7647062387433596</v>
      </c>
      <c r="ET1243" s="166">
        <v>5.59</v>
      </c>
      <c r="EU1243" s="166">
        <v>5.4215907624115296</v>
      </c>
      <c r="EV1243" s="166">
        <v>5.9025503902986296</v>
      </c>
      <c r="EW1243" s="166">
        <v>5.0966075873924197</v>
      </c>
      <c r="EX1243" s="289">
        <v>-0.19800458848476399</v>
      </c>
      <c r="EY1243" s="292"/>
      <c r="FE1243" s="167"/>
      <c r="FF1243" s="167"/>
      <c r="FG1243" s="167"/>
      <c r="FH1243" s="167"/>
      <c r="FI1243" s="167"/>
      <c r="FJ1243" s="167"/>
      <c r="FK1243" s="167"/>
      <c r="FL1243" s="167"/>
      <c r="FM1243" s="167"/>
      <c r="FN1243" s="167"/>
      <c r="FO1243" s="167"/>
      <c r="FP1243" s="167"/>
      <c r="FQ1243" s="167"/>
      <c r="FR1243" s="167"/>
      <c r="FS1243" s="167"/>
      <c r="FT1243" s="167"/>
      <c r="FU1243" s="167"/>
      <c r="FV1243" s="167"/>
      <c r="FW1243" s="167"/>
      <c r="FX1243" s="167"/>
      <c r="FY1243" s="167"/>
      <c r="FZ1243" s="167"/>
      <c r="GA1243" s="167"/>
      <c r="GB1243" s="167"/>
      <c r="GC1243" s="167"/>
      <c r="GD1243" s="167"/>
      <c r="GE1243" s="167"/>
      <c r="GF1243" s="167"/>
      <c r="GG1243" s="167"/>
      <c r="GH1243" s="167"/>
      <c r="GI1243" s="167"/>
      <c r="GJ1243" s="167"/>
      <c r="GK1243" s="167"/>
      <c r="GL1243" s="167"/>
      <c r="GM1243" s="167"/>
      <c r="GN1243" s="167"/>
      <c r="GO1243" s="167"/>
      <c r="GP1243" s="167"/>
      <c r="GQ1243" s="167"/>
      <c r="GR1243" s="167"/>
      <c r="GS1243" s="167"/>
      <c r="GT1243" s="167"/>
      <c r="GU1243" s="167"/>
      <c r="GV1243" s="167"/>
      <c r="GW1243" s="167"/>
      <c r="GX1243" s="167"/>
      <c r="GY1243" s="167"/>
      <c r="GZ1243" s="167"/>
      <c r="HA1243" s="167"/>
      <c r="HB1243" s="167"/>
      <c r="HC1243" s="167"/>
      <c r="HD1243" s="167"/>
      <c r="HE1243" s="167"/>
      <c r="HF1243" s="167"/>
      <c r="HG1243" s="167"/>
      <c r="HH1243" s="167"/>
      <c r="HI1243" s="167"/>
      <c r="HJ1243" s="167"/>
      <c r="HK1243" s="167"/>
      <c r="HL1243" s="167"/>
      <c r="HM1243" s="167"/>
      <c r="HN1243" s="167"/>
      <c r="HO1243" s="167"/>
      <c r="HP1243" s="167"/>
      <c r="HQ1243" s="167"/>
      <c r="HR1243" s="167"/>
      <c r="HS1243" s="167"/>
      <c r="HT1243" s="167"/>
      <c r="HU1243" s="167"/>
      <c r="HV1243" s="167"/>
      <c r="HW1243" s="167"/>
      <c r="HX1243" s="167"/>
      <c r="HY1243" s="167"/>
      <c r="HZ1243" s="167"/>
      <c r="IA1243" s="167"/>
      <c r="IB1243" s="167"/>
      <c r="IC1243" s="167"/>
      <c r="ID1243" s="167"/>
      <c r="IE1243" s="167"/>
      <c r="IF1243" s="167"/>
      <c r="IG1243" s="167"/>
      <c r="IH1243" s="167"/>
      <c r="II1243" s="167"/>
      <c r="IJ1243" s="167"/>
      <c r="IK1243" s="167"/>
      <c r="IL1243" s="167"/>
      <c r="IM1243" s="167"/>
      <c r="IN1243" s="167"/>
      <c r="IO1243" s="167"/>
      <c r="IP1243" s="167"/>
      <c r="IQ1243" s="167"/>
      <c r="IR1243" s="167"/>
      <c r="IS1243" s="167"/>
      <c r="IT1243" s="167"/>
      <c r="IU1243" s="167"/>
      <c r="IV1243" s="167"/>
      <c r="IW1243" s="167"/>
      <c r="IX1243" s="167"/>
      <c r="IY1243" s="167"/>
      <c r="IZ1243" s="167"/>
      <c r="JA1243" s="167"/>
      <c r="JB1243" s="167"/>
      <c r="JC1243" s="167"/>
      <c r="JD1243" s="167"/>
      <c r="JE1243" s="167"/>
      <c r="JF1243" s="167"/>
      <c r="JG1243" s="167"/>
      <c r="JH1243" s="167"/>
      <c r="JI1243" s="167"/>
      <c r="JJ1243" s="167"/>
      <c r="JK1243" s="167"/>
      <c r="JL1243" s="167"/>
    </row>
    <row r="1244" spans="1:272" ht="13" customHeight="1">
      <c r="A1244" s="160" t="s">
        <v>19</v>
      </c>
      <c r="C1244" s="160">
        <v>16610</v>
      </c>
      <c r="D1244" s="160">
        <v>656420</v>
      </c>
      <c r="E1244" s="160" t="s">
        <v>15</v>
      </c>
      <c r="G1244" s="175"/>
      <c r="H1244" s="162" t="s">
        <v>1697</v>
      </c>
      <c r="I1244" s="162" t="s">
        <v>1670</v>
      </c>
      <c r="J1244" s="161">
        <v>31</v>
      </c>
      <c r="K1244" s="161">
        <v>1</v>
      </c>
      <c r="M1244" s="184" t="s">
        <v>837</v>
      </c>
      <c r="Z1244" s="163"/>
      <c r="AS1244" s="283"/>
      <c r="AT1244" s="283"/>
      <c r="AU1244" s="283"/>
      <c r="AV1244" s="283"/>
      <c r="AW1244" s="283"/>
      <c r="AX1244" s="283"/>
      <c r="AY1244" s="363"/>
      <c r="AZ1244" s="283"/>
      <c r="BA1244" s="283"/>
      <c r="BB1244" s="283"/>
      <c r="BC1244" s="283"/>
      <c r="BD1244" s="164"/>
      <c r="BE1244" s="164"/>
      <c r="BF1244" s="164"/>
      <c r="BG1244" s="164"/>
      <c r="BH1244" s="164"/>
      <c r="BI1244" s="164"/>
      <c r="BJ1244" s="165"/>
      <c r="BK1244" s="164"/>
      <c r="BL1244" s="165"/>
      <c r="BM1244" s="165"/>
      <c r="BN1244" s="165"/>
      <c r="BO1244" s="165"/>
      <c r="BP1244" s="165"/>
      <c r="BQ1244" s="165"/>
      <c r="BR1244" s="165"/>
      <c r="BS1244" s="289"/>
      <c r="BT1244" s="297">
        <v>10</v>
      </c>
      <c r="BU1244" s="284">
        <v>11</v>
      </c>
      <c r="BV1244" s="298">
        <v>0</v>
      </c>
      <c r="BW1244" s="297"/>
      <c r="BX1244" s="297"/>
      <c r="BY1244" s="297"/>
      <c r="BZ1244" s="297"/>
      <c r="CA1244" s="284"/>
      <c r="CB1244" s="298"/>
      <c r="CC1244" s="297"/>
      <c r="CD1244" s="284"/>
      <c r="CE1244" s="352"/>
      <c r="CF1244" s="298"/>
      <c r="CG1244" s="297"/>
      <c r="CH1244" s="284"/>
      <c r="CI1244" s="352"/>
      <c r="CJ1244" s="298"/>
      <c r="CK1244" s="297"/>
      <c r="CL1244" s="284"/>
      <c r="CM1244" s="352"/>
      <c r="CN1244" s="298"/>
      <c r="CO1244" s="297"/>
      <c r="CP1244" s="284"/>
      <c r="CQ1244" s="352"/>
      <c r="CR1244" s="298"/>
      <c r="CS1244" s="297"/>
      <c r="CT1244" s="284"/>
      <c r="CU1244" s="352"/>
      <c r="CV1244" s="352"/>
      <c r="CW1244" s="298"/>
      <c r="CX1244" s="297"/>
      <c r="CY1244" s="284"/>
      <c r="CZ1244" s="352"/>
      <c r="DA1244" s="352"/>
      <c r="DB1244" s="298"/>
      <c r="DC1244" s="297"/>
      <c r="DD1244" s="284"/>
      <c r="DE1244" s="352"/>
      <c r="DF1244" s="352"/>
      <c r="DG1244" s="298"/>
      <c r="DH1244" s="297">
        <v>0</v>
      </c>
      <c r="DI1244" s="289">
        <v>0</v>
      </c>
      <c r="DJ1244" s="163">
        <v>10</v>
      </c>
      <c r="DK1244" s="163">
        <v>0</v>
      </c>
      <c r="DL1244" s="163">
        <v>0</v>
      </c>
      <c r="DM1244" s="163">
        <v>0</v>
      </c>
      <c r="DN1244" s="163">
        <v>1</v>
      </c>
      <c r="DO1244" s="163">
        <v>1</v>
      </c>
      <c r="DP1244" s="165">
        <v>11</v>
      </c>
      <c r="DQ1244" s="165"/>
      <c r="DR1244" s="165">
        <v>11</v>
      </c>
      <c r="DS1244" s="163">
        <v>48</v>
      </c>
      <c r="DT1244" s="163">
        <v>11</v>
      </c>
      <c r="DU1244" s="163">
        <v>10</v>
      </c>
      <c r="DV1244" s="163">
        <v>10</v>
      </c>
      <c r="DW1244" s="163">
        <v>3</v>
      </c>
      <c r="DX1244" s="163">
        <v>5</v>
      </c>
      <c r="DY1244" s="163">
        <v>0</v>
      </c>
      <c r="DZ1244" s="163">
        <v>1</v>
      </c>
      <c r="EA1244" s="163">
        <v>0</v>
      </c>
      <c r="EB1244" s="163">
        <v>0</v>
      </c>
      <c r="EC1244" s="163">
        <v>9</v>
      </c>
      <c r="ED1244" s="165">
        <v>7.3636370020464899</v>
      </c>
      <c r="EE1244" s="165">
        <v>4.0909094455813797</v>
      </c>
      <c r="EF1244" s="165">
        <v>2.45454566734883</v>
      </c>
      <c r="EG1244" s="165">
        <v>9.0000007802790503</v>
      </c>
      <c r="EH1244" s="166">
        <v>1.45454558065116</v>
      </c>
      <c r="EI1244" s="165">
        <v>112.941137159664</v>
      </c>
      <c r="EJ1244" s="164">
        <v>0.26190476190476097</v>
      </c>
      <c r="EK1244" s="164">
        <v>0.266666666666666</v>
      </c>
      <c r="EL1244" s="283">
        <v>0.33333333300000001</v>
      </c>
      <c r="EM1244" s="283">
        <v>0.181818181</v>
      </c>
      <c r="EN1244" s="283">
        <v>0.48484848400000002</v>
      </c>
      <c r="EO1244" s="283">
        <v>0.18181818</v>
      </c>
      <c r="EP1244" s="283">
        <v>0.42424242000000001</v>
      </c>
      <c r="EQ1244" s="283">
        <v>9.4444440000000004E-2</v>
      </c>
      <c r="ER1244" s="165">
        <v>-0.52480988324787703</v>
      </c>
      <c r="ES1244" s="166">
        <v>8.1818188911627701</v>
      </c>
      <c r="ET1244" s="166">
        <v>8.01</v>
      </c>
      <c r="EU1244" s="166">
        <v>6.7121434858022901</v>
      </c>
      <c r="EV1244" s="166">
        <v>5.3661145209768302</v>
      </c>
      <c r="EW1244" s="166">
        <v>4.6858381519700298</v>
      </c>
      <c r="EX1244" s="289">
        <v>-0.20222303271293601</v>
      </c>
    </row>
    <row r="1245" spans="1:272" ht="13" customHeight="1">
      <c r="A1245" s="160" t="s">
        <v>19</v>
      </c>
      <c r="B1245" s="287"/>
      <c r="C1245" s="287">
        <v>21858</v>
      </c>
      <c r="D1245" s="287">
        <v>666207</v>
      </c>
      <c r="E1245" s="287" t="s">
        <v>246</v>
      </c>
      <c r="G1245" s="175"/>
      <c r="H1245" s="162" t="s">
        <v>3651</v>
      </c>
      <c r="I1245" s="162" t="s">
        <v>805</v>
      </c>
      <c r="J1245" s="160">
        <v>26</v>
      </c>
      <c r="K1245" s="161">
        <v>1</v>
      </c>
      <c r="Z1245" s="163"/>
      <c r="AS1245" s="283"/>
      <c r="AT1245" s="283"/>
      <c r="AU1245" s="283"/>
      <c r="AV1245" s="283"/>
      <c r="AW1245" s="283"/>
      <c r="AX1245" s="283"/>
      <c r="AY1245" s="363"/>
      <c r="AZ1245" s="283"/>
      <c r="BA1245" s="283"/>
      <c r="BB1245" s="283"/>
      <c r="BC1245" s="283"/>
      <c r="BD1245" s="164"/>
      <c r="BE1245" s="164"/>
      <c r="BF1245" s="164"/>
      <c r="BG1245" s="164"/>
      <c r="BH1245" s="164"/>
      <c r="BI1245" s="164"/>
      <c r="BJ1245" s="165"/>
      <c r="BK1245" s="164"/>
      <c r="BL1245" s="165"/>
      <c r="BM1245" s="165"/>
      <c r="BN1245" s="165"/>
      <c r="BO1245" s="165"/>
      <c r="BP1245" s="165"/>
      <c r="BQ1245" s="165"/>
      <c r="BR1245" s="165"/>
      <c r="BS1245" s="289"/>
      <c r="BT1245" s="297">
        <v>4</v>
      </c>
      <c r="BU1245" s="284">
        <v>3.1</v>
      </c>
      <c r="BV1245" s="298">
        <v>0</v>
      </c>
      <c r="BW1245" s="297"/>
      <c r="BX1245" s="297"/>
      <c r="BY1245" s="297"/>
      <c r="BZ1245" s="297"/>
      <c r="CA1245" s="284"/>
      <c r="CB1245" s="298"/>
      <c r="CC1245" s="297"/>
      <c r="CD1245" s="284"/>
      <c r="CE1245" s="352"/>
      <c r="CF1245" s="298"/>
      <c r="CG1245" s="297"/>
      <c r="CH1245" s="284"/>
      <c r="CI1245" s="352"/>
      <c r="CJ1245" s="298"/>
      <c r="CK1245" s="297"/>
      <c r="CL1245" s="284"/>
      <c r="CM1245" s="352"/>
      <c r="CN1245" s="298"/>
      <c r="CO1245" s="297"/>
      <c r="CP1245" s="284"/>
      <c r="CQ1245" s="352"/>
      <c r="CR1245" s="298"/>
      <c r="CS1245" s="297"/>
      <c r="CT1245" s="284"/>
      <c r="CU1245" s="352"/>
      <c r="CV1245" s="352"/>
      <c r="CW1245" s="298"/>
      <c r="CX1245" s="297"/>
      <c r="CY1245" s="284"/>
      <c r="CZ1245" s="352"/>
      <c r="DA1245" s="352"/>
      <c r="DB1245" s="298"/>
      <c r="DC1245" s="297"/>
      <c r="DD1245" s="284"/>
      <c r="DE1245" s="352"/>
      <c r="DF1245" s="352"/>
      <c r="DG1245" s="298"/>
      <c r="DH1245" s="297">
        <v>0</v>
      </c>
      <c r="DI1245" s="289">
        <v>0</v>
      </c>
      <c r="DJ1245" s="163">
        <v>4</v>
      </c>
      <c r="DK1245" s="163">
        <v>0</v>
      </c>
      <c r="DL1245" s="163">
        <v>0</v>
      </c>
      <c r="DM1245" s="163">
        <v>0</v>
      </c>
      <c r="DN1245" s="163">
        <v>0</v>
      </c>
      <c r="DO1245" s="163">
        <v>0</v>
      </c>
      <c r="DP1245" s="165">
        <v>3.1</v>
      </c>
      <c r="DQ1245" s="165"/>
      <c r="DR1245" s="165">
        <v>3.0999999046325599</v>
      </c>
      <c r="DS1245" s="163">
        <v>22</v>
      </c>
      <c r="DT1245" s="163">
        <v>5</v>
      </c>
      <c r="DU1245" s="163">
        <v>8</v>
      </c>
      <c r="DV1245" s="163">
        <v>8</v>
      </c>
      <c r="DW1245" s="163">
        <v>2</v>
      </c>
      <c r="DX1245" s="163">
        <v>5</v>
      </c>
      <c r="DY1245" s="163">
        <v>0</v>
      </c>
      <c r="DZ1245" s="163">
        <v>2</v>
      </c>
      <c r="EA1245" s="163">
        <v>4</v>
      </c>
      <c r="EB1245" s="163">
        <v>0</v>
      </c>
      <c r="EC1245" s="163">
        <v>7</v>
      </c>
      <c r="ED1245" s="165">
        <v>18.900007209780501</v>
      </c>
      <c r="EE1245" s="165">
        <v>13.500005149843201</v>
      </c>
      <c r="EF1245" s="165">
        <v>5.4000020599373002</v>
      </c>
      <c r="EG1245" s="165">
        <v>13.500005149843201</v>
      </c>
      <c r="EH1245" s="166">
        <v>3.0000011444096102</v>
      </c>
      <c r="EI1245" s="165">
        <v>232.941164056361</v>
      </c>
      <c r="EJ1245" s="164">
        <v>0.33333333333333298</v>
      </c>
      <c r="EK1245" s="164">
        <v>0.5</v>
      </c>
      <c r="EL1245" s="283">
        <v>0.25</v>
      </c>
      <c r="EM1245" s="283">
        <v>0.125</v>
      </c>
      <c r="EN1245" s="283">
        <v>0.625</v>
      </c>
      <c r="EO1245" s="283">
        <v>0.125</v>
      </c>
      <c r="EP1245" s="283">
        <v>0.375</v>
      </c>
      <c r="EQ1245" s="283">
        <v>8.8235289999999994E-2</v>
      </c>
      <c r="ER1245" s="165">
        <v>-0.14920368793497599</v>
      </c>
      <c r="ES1245" s="166">
        <v>21.600008239749201</v>
      </c>
      <c r="ET1245" s="166">
        <v>7.91</v>
      </c>
      <c r="EU1245" s="166">
        <v>13.066692409516801</v>
      </c>
      <c r="EV1245" s="166">
        <v>7.53484804965378</v>
      </c>
      <c r="EW1245" s="166">
        <v>5.0426055302868296</v>
      </c>
      <c r="EX1245" s="289">
        <v>-0.20435357093810999</v>
      </c>
    </row>
    <row r="1246" spans="1:272" ht="13" customHeight="1">
      <c r="A1246" s="160" t="s">
        <v>19</v>
      </c>
      <c r="B1246" s="160">
        <v>8172</v>
      </c>
      <c r="C1246" s="160">
        <v>6893</v>
      </c>
      <c r="D1246" s="160">
        <v>456501</v>
      </c>
      <c r="E1246" s="160" t="s">
        <v>18</v>
      </c>
      <c r="G1246" s="175"/>
      <c r="H1246" s="168" t="s">
        <v>444</v>
      </c>
      <c r="I1246" s="169" t="s">
        <v>583</v>
      </c>
      <c r="J1246" s="170">
        <v>38</v>
      </c>
      <c r="K1246" s="161">
        <v>1</v>
      </c>
      <c r="M1246" s="184" t="s">
        <v>837</v>
      </c>
      <c r="Z1246" s="163"/>
      <c r="AS1246" s="283"/>
      <c r="AT1246" s="283"/>
      <c r="AU1246" s="283"/>
      <c r="AV1246" s="283"/>
      <c r="AW1246" s="283"/>
      <c r="AX1246" s="283"/>
      <c r="AY1246" s="363"/>
      <c r="AZ1246" s="283"/>
      <c r="BA1246" s="283"/>
      <c r="BB1246" s="283"/>
      <c r="BC1246" s="283"/>
      <c r="BD1246" s="164"/>
      <c r="BE1246" s="164"/>
      <c r="BF1246" s="164"/>
      <c r="BG1246" s="164"/>
      <c r="BH1246" s="164"/>
      <c r="BI1246" s="164"/>
      <c r="BJ1246" s="165"/>
      <c r="BK1246" s="164"/>
      <c r="BL1246" s="165"/>
      <c r="BM1246" s="165"/>
      <c r="BN1246" s="165"/>
      <c r="BO1246" s="165"/>
      <c r="BP1246" s="165"/>
      <c r="BQ1246" s="165"/>
      <c r="BR1246" s="165"/>
      <c r="BS1246" s="289"/>
      <c r="BT1246" s="297">
        <v>2</v>
      </c>
      <c r="BU1246" s="284">
        <v>11.1</v>
      </c>
      <c r="BV1246" s="298">
        <v>0</v>
      </c>
      <c r="BW1246" s="297"/>
      <c r="BX1246" s="297"/>
      <c r="BY1246" s="297"/>
      <c r="BZ1246" s="297"/>
      <c r="CA1246" s="284"/>
      <c r="CB1246" s="298"/>
      <c r="CC1246" s="297"/>
      <c r="CD1246" s="284"/>
      <c r="CE1246" s="352"/>
      <c r="CF1246" s="298"/>
      <c r="CG1246" s="297"/>
      <c r="CH1246" s="284"/>
      <c r="CI1246" s="352"/>
      <c r="CJ1246" s="298"/>
      <c r="CK1246" s="297"/>
      <c r="CL1246" s="284"/>
      <c r="CM1246" s="352"/>
      <c r="CN1246" s="298"/>
      <c r="CO1246" s="297"/>
      <c r="CP1246" s="284"/>
      <c r="CQ1246" s="352"/>
      <c r="CR1246" s="298"/>
      <c r="CS1246" s="297"/>
      <c r="CT1246" s="284"/>
      <c r="CU1246" s="352"/>
      <c r="CV1246" s="352"/>
      <c r="CW1246" s="298"/>
      <c r="CX1246" s="297"/>
      <c r="CY1246" s="284"/>
      <c r="CZ1246" s="352"/>
      <c r="DA1246" s="352"/>
      <c r="DB1246" s="298"/>
      <c r="DC1246" s="297"/>
      <c r="DD1246" s="284"/>
      <c r="DE1246" s="352"/>
      <c r="DF1246" s="352"/>
      <c r="DG1246" s="298"/>
      <c r="DH1246" s="297">
        <v>0</v>
      </c>
      <c r="DI1246" s="289">
        <v>0</v>
      </c>
      <c r="DJ1246" s="163">
        <v>2</v>
      </c>
      <c r="DK1246" s="163">
        <v>2</v>
      </c>
      <c r="DL1246" s="163">
        <v>0</v>
      </c>
      <c r="DM1246" s="163">
        <v>0</v>
      </c>
      <c r="DN1246" s="163">
        <v>2</v>
      </c>
      <c r="DO1246" s="163">
        <v>0</v>
      </c>
      <c r="DP1246" s="165">
        <v>11.1</v>
      </c>
      <c r="DQ1246" s="165">
        <v>11.1000003814697</v>
      </c>
      <c r="DR1246" s="165"/>
      <c r="DS1246" s="163">
        <v>50</v>
      </c>
      <c r="DT1246" s="163">
        <v>14</v>
      </c>
      <c r="DU1246" s="163">
        <v>9</v>
      </c>
      <c r="DV1246" s="163">
        <v>9</v>
      </c>
      <c r="DW1246" s="163">
        <v>4</v>
      </c>
      <c r="DX1246" s="163">
        <v>3</v>
      </c>
      <c r="DY1246" s="163">
        <v>1</v>
      </c>
      <c r="DZ1246" s="163">
        <v>0</v>
      </c>
      <c r="EA1246" s="163">
        <v>0</v>
      </c>
      <c r="EB1246" s="163">
        <v>0</v>
      </c>
      <c r="EC1246" s="163">
        <v>6</v>
      </c>
      <c r="ED1246" s="165">
        <v>4.76470601599934</v>
      </c>
      <c r="EE1246" s="165">
        <v>2.38235300799967</v>
      </c>
      <c r="EF1246" s="165">
        <v>3.1764706773328899</v>
      </c>
      <c r="EG1246" s="165">
        <v>11.1176473706651</v>
      </c>
      <c r="EH1246" s="166">
        <v>1.50000004207386</v>
      </c>
      <c r="EI1246" s="165">
        <v>119.825312208784</v>
      </c>
      <c r="EJ1246" s="164">
        <v>0.29787234042553101</v>
      </c>
      <c r="EK1246" s="164">
        <v>0.27027027027027001</v>
      </c>
      <c r="EL1246" s="283">
        <v>0.41463414599999998</v>
      </c>
      <c r="EM1246" s="283">
        <v>0.146341463</v>
      </c>
      <c r="EN1246" s="283">
        <v>0.43902438999999999</v>
      </c>
      <c r="EO1246" s="283">
        <v>0.17073171000000001</v>
      </c>
      <c r="EP1246" s="283">
        <v>0.56097560999999996</v>
      </c>
      <c r="EQ1246" s="283">
        <v>6.5088759999999996E-2</v>
      </c>
      <c r="ER1246" s="165">
        <v>-4.8863201697332201E-2</v>
      </c>
      <c r="ES1246" s="166">
        <v>7.1470590239990104</v>
      </c>
      <c r="ET1246" s="166">
        <v>11.39</v>
      </c>
      <c r="EU1246" s="166">
        <v>7.4902181660015303</v>
      </c>
      <c r="EV1246" s="166">
        <v>5.3035616050572303</v>
      </c>
      <c r="EW1246" s="166">
        <v>5.2748379149569598</v>
      </c>
      <c r="EX1246" s="289">
        <v>-0.215332731604576</v>
      </c>
    </row>
    <row r="1247" spans="1:272" ht="13" customHeight="1">
      <c r="A1247" s="160" t="s">
        <v>19</v>
      </c>
      <c r="B1247" s="160">
        <v>12268</v>
      </c>
      <c r="C1247" s="160">
        <v>20061</v>
      </c>
      <c r="D1247" s="160">
        <v>672391</v>
      </c>
      <c r="E1247" s="160" t="s">
        <v>614</v>
      </c>
      <c r="G1247" s="175"/>
      <c r="H1247" s="162" t="s">
        <v>2416</v>
      </c>
      <c r="I1247" s="162" t="s">
        <v>2417</v>
      </c>
      <c r="J1247" s="161">
        <v>32</v>
      </c>
      <c r="K1247" s="161">
        <v>1</v>
      </c>
      <c r="M1247" s="184" t="s">
        <v>837</v>
      </c>
      <c r="Z1247" s="163"/>
      <c r="AS1247" s="283"/>
      <c r="AT1247" s="283"/>
      <c r="AU1247" s="283"/>
      <c r="AV1247" s="283"/>
      <c r="AW1247" s="283"/>
      <c r="AX1247" s="283"/>
      <c r="AY1247" s="363"/>
      <c r="AZ1247" s="283"/>
      <c r="BA1247" s="283"/>
      <c r="BB1247" s="283"/>
      <c r="BC1247" s="283"/>
      <c r="BD1247" s="164"/>
      <c r="BE1247" s="164"/>
      <c r="BF1247" s="164"/>
      <c r="BG1247" s="164"/>
      <c r="BH1247" s="164"/>
      <c r="BI1247" s="164"/>
      <c r="BJ1247" s="165"/>
      <c r="BK1247" s="164"/>
      <c r="BL1247" s="165"/>
      <c r="BM1247" s="165"/>
      <c r="BN1247" s="165"/>
      <c r="BO1247" s="165"/>
      <c r="BP1247" s="165"/>
      <c r="BQ1247" s="165"/>
      <c r="BR1247" s="165"/>
      <c r="BS1247" s="289"/>
      <c r="BT1247" s="297">
        <v>22</v>
      </c>
      <c r="BU1247" s="284">
        <v>24.2</v>
      </c>
      <c r="BV1247" s="298">
        <v>0</v>
      </c>
      <c r="BW1247" s="297"/>
      <c r="BX1247" s="297"/>
      <c r="BY1247" s="297"/>
      <c r="BZ1247" s="297"/>
      <c r="CA1247" s="284"/>
      <c r="CB1247" s="298"/>
      <c r="CC1247" s="297"/>
      <c r="CD1247" s="284"/>
      <c r="CE1247" s="352"/>
      <c r="CF1247" s="298"/>
      <c r="CG1247" s="297"/>
      <c r="CH1247" s="284"/>
      <c r="CI1247" s="352"/>
      <c r="CJ1247" s="298"/>
      <c r="CK1247" s="297"/>
      <c r="CL1247" s="284"/>
      <c r="CM1247" s="352"/>
      <c r="CN1247" s="298"/>
      <c r="CO1247" s="297"/>
      <c r="CP1247" s="284"/>
      <c r="CQ1247" s="352"/>
      <c r="CR1247" s="298"/>
      <c r="CS1247" s="297"/>
      <c r="CT1247" s="284"/>
      <c r="CU1247" s="352"/>
      <c r="CV1247" s="352"/>
      <c r="CW1247" s="298"/>
      <c r="CX1247" s="297"/>
      <c r="CY1247" s="284"/>
      <c r="CZ1247" s="352"/>
      <c r="DA1247" s="352"/>
      <c r="DB1247" s="298"/>
      <c r="DC1247" s="297"/>
      <c r="DD1247" s="284"/>
      <c r="DE1247" s="352"/>
      <c r="DF1247" s="352"/>
      <c r="DG1247" s="298"/>
      <c r="DH1247" s="297">
        <v>0</v>
      </c>
      <c r="DI1247" s="289">
        <v>0</v>
      </c>
      <c r="DJ1247" s="163">
        <v>22</v>
      </c>
      <c r="DK1247" s="163">
        <v>0</v>
      </c>
      <c r="DL1247" s="163">
        <v>0</v>
      </c>
      <c r="DM1247" s="163">
        <v>1</v>
      </c>
      <c r="DN1247" s="163">
        <v>1</v>
      </c>
      <c r="DO1247" s="163">
        <v>0</v>
      </c>
      <c r="DP1247" s="165">
        <v>24.2</v>
      </c>
      <c r="DQ1247" s="165"/>
      <c r="DR1247" s="165">
        <v>24.2000007629394</v>
      </c>
      <c r="DS1247" s="163">
        <v>93</v>
      </c>
      <c r="DT1247" s="163">
        <v>16</v>
      </c>
      <c r="DU1247" s="163">
        <v>7</v>
      </c>
      <c r="DV1247" s="163">
        <v>7</v>
      </c>
      <c r="DW1247" s="163">
        <v>7</v>
      </c>
      <c r="DX1247" s="163">
        <v>4</v>
      </c>
      <c r="DY1247" s="163">
        <v>0</v>
      </c>
      <c r="DZ1247" s="163">
        <v>0</v>
      </c>
      <c r="EA1247" s="163">
        <v>1</v>
      </c>
      <c r="EB1247" s="163">
        <v>0</v>
      </c>
      <c r="EC1247" s="163">
        <v>26</v>
      </c>
      <c r="ED1247" s="165">
        <v>9.4864881980848903</v>
      </c>
      <c r="EE1247" s="165">
        <v>1.4594597227822901</v>
      </c>
      <c r="EF1247" s="165">
        <v>2.5540545148690001</v>
      </c>
      <c r="EG1247" s="165">
        <v>5.8378388911291603</v>
      </c>
      <c r="EH1247" s="166">
        <v>0.81081095710127205</v>
      </c>
      <c r="EI1247" s="165">
        <v>64.7704489012133</v>
      </c>
      <c r="EJ1247" s="164">
        <v>0.17977528089887601</v>
      </c>
      <c r="EK1247" s="164">
        <v>0.160714285714285</v>
      </c>
      <c r="EL1247" s="283">
        <v>0.33870967699999999</v>
      </c>
      <c r="EM1247" s="283">
        <v>0.112903225</v>
      </c>
      <c r="EN1247" s="283">
        <v>0.54838709600000002</v>
      </c>
      <c r="EO1247" s="283">
        <v>6.3492060000000003E-2</v>
      </c>
      <c r="EP1247" s="283">
        <v>0.36507937000000001</v>
      </c>
      <c r="EQ1247" s="283">
        <v>0.12568306000000001</v>
      </c>
      <c r="ER1247" s="165">
        <v>-0.18442243197077901</v>
      </c>
      <c r="ES1247" s="166">
        <v>2.5540545148690001</v>
      </c>
      <c r="ET1247" s="166">
        <v>2.9</v>
      </c>
      <c r="EU1247" s="166">
        <v>5.2342565735733304</v>
      </c>
      <c r="EV1247" s="166">
        <v>3.6293201627195302</v>
      </c>
      <c r="EW1247" s="166">
        <v>2.9701819297310901</v>
      </c>
      <c r="EX1247" s="289">
        <v>-0.22469487786292999</v>
      </c>
    </row>
    <row r="1248" spans="1:272" ht="13" customHeight="1">
      <c r="A1248" s="160" t="s">
        <v>19</v>
      </c>
      <c r="C1248" s="160">
        <v>16943</v>
      </c>
      <c r="D1248" s="160">
        <v>656794</v>
      </c>
      <c r="E1248" s="160" t="s">
        <v>354</v>
      </c>
      <c r="G1248" s="175"/>
      <c r="H1248" s="168" t="s">
        <v>892</v>
      </c>
      <c r="I1248" s="169" t="s">
        <v>104</v>
      </c>
      <c r="J1248" s="170">
        <v>31</v>
      </c>
      <c r="K1248" s="161">
        <v>1</v>
      </c>
      <c r="M1248" s="184" t="s">
        <v>46</v>
      </c>
      <c r="Z1248" s="163"/>
      <c r="AS1248" s="283"/>
      <c r="AT1248" s="283"/>
      <c r="AU1248" s="283"/>
      <c r="AV1248" s="283"/>
      <c r="AW1248" s="283"/>
      <c r="AX1248" s="283"/>
      <c r="AY1248" s="363"/>
      <c r="AZ1248" s="283"/>
      <c r="BA1248" s="283"/>
      <c r="BB1248" s="283"/>
      <c r="BC1248" s="283"/>
      <c r="BD1248" s="164"/>
      <c r="BE1248" s="164"/>
      <c r="BF1248" s="164"/>
      <c r="BG1248" s="164"/>
      <c r="BH1248" s="164"/>
      <c r="BI1248" s="164"/>
      <c r="BJ1248" s="165"/>
      <c r="BK1248" s="164"/>
      <c r="BL1248" s="165"/>
      <c r="BM1248" s="165"/>
      <c r="BN1248" s="165"/>
      <c r="BO1248" s="165"/>
      <c r="BP1248" s="165"/>
      <c r="BQ1248" s="165"/>
      <c r="BR1248" s="165"/>
      <c r="BS1248" s="289"/>
      <c r="BT1248" s="297">
        <v>7</v>
      </c>
      <c r="BU1248" s="284">
        <v>10</v>
      </c>
      <c r="BV1248" s="298">
        <v>0</v>
      </c>
      <c r="BW1248" s="297"/>
      <c r="BX1248" s="297"/>
      <c r="BY1248" s="297"/>
      <c r="BZ1248" s="297"/>
      <c r="CA1248" s="284"/>
      <c r="CB1248" s="298"/>
      <c r="CC1248" s="297"/>
      <c r="CD1248" s="284"/>
      <c r="CE1248" s="352"/>
      <c r="CF1248" s="298"/>
      <c r="CG1248" s="297"/>
      <c r="CH1248" s="284"/>
      <c r="CI1248" s="352"/>
      <c r="CJ1248" s="298"/>
      <c r="CK1248" s="297"/>
      <c r="CL1248" s="284"/>
      <c r="CM1248" s="352"/>
      <c r="CN1248" s="298"/>
      <c r="CO1248" s="297"/>
      <c r="CP1248" s="284"/>
      <c r="CQ1248" s="352"/>
      <c r="CR1248" s="298"/>
      <c r="CS1248" s="297"/>
      <c r="CT1248" s="284"/>
      <c r="CU1248" s="352"/>
      <c r="CV1248" s="352"/>
      <c r="CW1248" s="298"/>
      <c r="CX1248" s="297"/>
      <c r="CY1248" s="284"/>
      <c r="CZ1248" s="352"/>
      <c r="DA1248" s="352"/>
      <c r="DB1248" s="298"/>
      <c r="DC1248" s="297"/>
      <c r="DD1248" s="284"/>
      <c r="DE1248" s="352"/>
      <c r="DF1248" s="352"/>
      <c r="DG1248" s="298"/>
      <c r="DH1248" s="297">
        <v>0</v>
      </c>
      <c r="DI1248" s="289">
        <v>0</v>
      </c>
      <c r="DJ1248" s="163">
        <v>7</v>
      </c>
      <c r="DK1248" s="163">
        <v>0</v>
      </c>
      <c r="DL1248" s="163">
        <v>0</v>
      </c>
      <c r="DM1248" s="163">
        <v>1</v>
      </c>
      <c r="DN1248" s="163">
        <v>0</v>
      </c>
      <c r="DO1248" s="163">
        <v>0</v>
      </c>
      <c r="DP1248" s="165">
        <v>10</v>
      </c>
      <c r="DQ1248" s="165"/>
      <c r="DR1248" s="165">
        <v>10</v>
      </c>
      <c r="DS1248" s="163">
        <v>45</v>
      </c>
      <c r="DT1248" s="163">
        <v>9</v>
      </c>
      <c r="DU1248" s="163">
        <v>7</v>
      </c>
      <c r="DV1248" s="163">
        <v>7</v>
      </c>
      <c r="DW1248" s="163">
        <v>2</v>
      </c>
      <c r="DX1248" s="163">
        <v>8</v>
      </c>
      <c r="DY1248" s="163">
        <v>1</v>
      </c>
      <c r="DZ1248" s="163">
        <v>1</v>
      </c>
      <c r="EA1248" s="163">
        <v>0</v>
      </c>
      <c r="EB1248" s="163">
        <v>0</v>
      </c>
      <c r="EC1248" s="163">
        <v>7</v>
      </c>
      <c r="ED1248" s="165">
        <v>6.3000006008148697</v>
      </c>
      <c r="EE1248" s="165">
        <v>7.2000006866455699</v>
      </c>
      <c r="EF1248" s="165">
        <v>1.80000017166139</v>
      </c>
      <c r="EG1248" s="165">
        <v>8.1000007724762693</v>
      </c>
      <c r="EH1248" s="166">
        <v>1.7000001621246399</v>
      </c>
      <c r="EI1248" s="165">
        <v>135.802029645235</v>
      </c>
      <c r="EJ1248" s="164">
        <v>0.25</v>
      </c>
      <c r="EK1248" s="164">
        <v>0.25925925925925902</v>
      </c>
      <c r="EL1248" s="283">
        <v>0.5</v>
      </c>
      <c r="EM1248" s="283">
        <v>0.14285714199999999</v>
      </c>
      <c r="EN1248" s="283">
        <v>0.35714285699999998</v>
      </c>
      <c r="EO1248" s="283">
        <v>6.8965520000000002E-2</v>
      </c>
      <c r="EP1248" s="283">
        <v>0.44827586000000003</v>
      </c>
      <c r="EQ1248" s="283">
        <v>7.5675679999999995E-2</v>
      </c>
      <c r="ER1248" s="165">
        <v>0.19515926786891899</v>
      </c>
      <c r="ES1248" s="166">
        <v>6.3000006008148697</v>
      </c>
      <c r="ET1248" s="166">
        <v>5.55</v>
      </c>
      <c r="EU1248" s="166">
        <v>7.0666890048980999</v>
      </c>
      <c r="EV1248" s="166">
        <v>5.9787940680604397</v>
      </c>
      <c r="EW1248" s="166">
        <v>5.9668557550924</v>
      </c>
      <c r="EX1248" s="289">
        <v>-0.22717374563217099</v>
      </c>
    </row>
    <row r="1249" spans="1:154" ht="13" customHeight="1">
      <c r="A1249" s="160" t="s">
        <v>19</v>
      </c>
      <c r="C1249" s="160">
        <v>30146</v>
      </c>
      <c r="D1249" s="160">
        <v>683004</v>
      </c>
      <c r="E1249" s="160" t="s">
        <v>14</v>
      </c>
      <c r="G1249" s="175"/>
      <c r="H1249" s="162" t="s">
        <v>4100</v>
      </c>
      <c r="I1249" s="162" t="s">
        <v>124</v>
      </c>
      <c r="J1249" s="160">
        <v>24</v>
      </c>
      <c r="K1249" s="161">
        <v>1</v>
      </c>
      <c r="Z1249" s="163"/>
      <c r="AS1249" s="283"/>
      <c r="AT1249" s="283"/>
      <c r="AU1249" s="283"/>
      <c r="AV1249" s="283"/>
      <c r="AW1249" s="283"/>
      <c r="AX1249" s="283"/>
      <c r="AY1249" s="363"/>
      <c r="AZ1249" s="283"/>
      <c r="BA1249" s="283"/>
      <c r="BB1249" s="283"/>
      <c r="BC1249" s="283"/>
      <c r="BD1249" s="164"/>
      <c r="BE1249" s="164"/>
      <c r="BF1249" s="164"/>
      <c r="BG1249" s="164"/>
      <c r="BH1249" s="164"/>
      <c r="BI1249" s="164"/>
      <c r="BJ1249" s="165"/>
      <c r="BK1249" s="164"/>
      <c r="BL1249" s="165"/>
      <c r="BM1249" s="165"/>
      <c r="BN1249" s="165"/>
      <c r="BO1249" s="165"/>
      <c r="BP1249" s="165"/>
      <c r="BQ1249" s="165"/>
      <c r="BR1249" s="165"/>
      <c r="BS1249" s="289"/>
      <c r="BT1249" s="297">
        <v>9</v>
      </c>
      <c r="BU1249" s="284">
        <v>35.200000000000003</v>
      </c>
      <c r="BV1249" s="298">
        <v>0</v>
      </c>
      <c r="BW1249" s="297"/>
      <c r="BX1249" s="297"/>
      <c r="BY1249" s="297"/>
      <c r="BZ1249" s="297"/>
      <c r="CA1249" s="284"/>
      <c r="CB1249" s="298"/>
      <c r="CC1249" s="297"/>
      <c r="CD1249" s="284"/>
      <c r="CE1249" s="352"/>
      <c r="CF1249" s="298"/>
      <c r="CG1249" s="297"/>
      <c r="CH1249" s="284"/>
      <c r="CI1249" s="352"/>
      <c r="CJ1249" s="298"/>
      <c r="CK1249" s="297"/>
      <c r="CL1249" s="284"/>
      <c r="CM1249" s="352"/>
      <c r="CN1249" s="298"/>
      <c r="CO1249" s="297"/>
      <c r="CP1249" s="284"/>
      <c r="CQ1249" s="352"/>
      <c r="CR1249" s="298"/>
      <c r="CS1249" s="297"/>
      <c r="CT1249" s="284"/>
      <c r="CU1249" s="352"/>
      <c r="CV1249" s="352"/>
      <c r="CW1249" s="298"/>
      <c r="CX1249" s="297"/>
      <c r="CY1249" s="284"/>
      <c r="CZ1249" s="352"/>
      <c r="DA1249" s="352"/>
      <c r="DB1249" s="298"/>
      <c r="DC1249" s="297"/>
      <c r="DD1249" s="284"/>
      <c r="DE1249" s="352"/>
      <c r="DF1249" s="352"/>
      <c r="DG1249" s="298"/>
      <c r="DH1249" s="183">
        <v>0</v>
      </c>
      <c r="DI1249" s="289">
        <v>0</v>
      </c>
      <c r="DJ1249" s="163">
        <v>9</v>
      </c>
      <c r="DK1249" s="163">
        <v>6</v>
      </c>
      <c r="DL1249" s="163">
        <v>0</v>
      </c>
      <c r="DM1249" s="163">
        <v>0</v>
      </c>
      <c r="DN1249" s="163">
        <v>3</v>
      </c>
      <c r="DO1249" s="163">
        <v>0</v>
      </c>
      <c r="DP1249" s="165">
        <v>35.200000000000003</v>
      </c>
      <c r="DQ1249" s="165">
        <v>23.100000381469702</v>
      </c>
      <c r="DR1249" s="165">
        <v>12.1000003814697</v>
      </c>
      <c r="DS1249" s="163">
        <v>173</v>
      </c>
      <c r="DT1249" s="163">
        <v>44</v>
      </c>
      <c r="DU1249" s="163">
        <v>39</v>
      </c>
      <c r="DV1249" s="163">
        <v>35</v>
      </c>
      <c r="DW1249" s="163">
        <v>7</v>
      </c>
      <c r="DX1249" s="163">
        <v>17</v>
      </c>
      <c r="DY1249" s="163">
        <v>0</v>
      </c>
      <c r="DZ1249" s="163">
        <v>3</v>
      </c>
      <c r="EA1249" s="163">
        <v>3</v>
      </c>
      <c r="EB1249" s="163">
        <v>0</v>
      </c>
      <c r="EC1249" s="163">
        <v>31</v>
      </c>
      <c r="ED1249" s="165">
        <v>7.8224302551425602</v>
      </c>
      <c r="EE1249" s="165">
        <v>4.2897198173362403</v>
      </c>
      <c r="EF1249" s="165">
        <v>1.7663552189031499</v>
      </c>
      <c r="EG1249" s="165">
        <v>11.1028042331055</v>
      </c>
      <c r="EH1249" s="166">
        <v>1.71028045004909</v>
      </c>
      <c r="EI1249" s="165">
        <v>136.62325542896201</v>
      </c>
      <c r="EJ1249" s="164">
        <v>0.28758169934640498</v>
      </c>
      <c r="EK1249" s="164">
        <v>0.32173913043478197</v>
      </c>
      <c r="EL1249" s="283">
        <v>0.38135593200000001</v>
      </c>
      <c r="EM1249" s="283">
        <v>0.186440677</v>
      </c>
      <c r="EN1249" s="283">
        <v>0.43220338899999999</v>
      </c>
      <c r="EO1249" s="283">
        <v>9.8360660000000003E-2</v>
      </c>
      <c r="EP1249" s="283">
        <v>0.43442623000000002</v>
      </c>
      <c r="EQ1249" s="283">
        <v>0.12406577000000001</v>
      </c>
      <c r="ER1249" s="165">
        <v>-0.84451388314365095</v>
      </c>
      <c r="ES1249" s="166">
        <v>8.8317760945157904</v>
      </c>
      <c r="ET1249" s="166">
        <v>6.24</v>
      </c>
      <c r="EU1249" s="166">
        <v>5.6620158469711299</v>
      </c>
      <c r="EV1249" s="166">
        <v>5.2727830309107704</v>
      </c>
      <c r="EW1249" s="166">
        <v>4.8464878042639796</v>
      </c>
      <c r="EX1249" s="289">
        <v>-0.23050042986869801</v>
      </c>
    </row>
    <row r="1250" spans="1:154" ht="13" customHeight="1">
      <c r="A1250" s="160" t="s">
        <v>19</v>
      </c>
      <c r="C1250" s="160">
        <v>27974</v>
      </c>
      <c r="D1250" s="160">
        <v>691441</v>
      </c>
      <c r="E1250" s="160" t="s">
        <v>45</v>
      </c>
      <c r="G1250" s="175"/>
      <c r="H1250" s="162" t="s">
        <v>4152</v>
      </c>
      <c r="I1250" s="162" t="s">
        <v>1750</v>
      </c>
      <c r="J1250" s="160">
        <v>21</v>
      </c>
      <c r="K1250" s="161">
        <v>1</v>
      </c>
      <c r="Z1250" s="163"/>
      <c r="AS1250" s="283"/>
      <c r="AT1250" s="283"/>
      <c r="AU1250" s="283"/>
      <c r="AV1250" s="283"/>
      <c r="AW1250" s="283"/>
      <c r="AX1250" s="283"/>
      <c r="AY1250" s="363"/>
      <c r="AZ1250" s="283"/>
      <c r="BA1250" s="283"/>
      <c r="BB1250" s="283"/>
      <c r="BC1250" s="283"/>
      <c r="BD1250" s="164"/>
      <c r="BE1250" s="164"/>
      <c r="BF1250" s="164"/>
      <c r="BG1250" s="164"/>
      <c r="BH1250" s="164"/>
      <c r="BI1250" s="164"/>
      <c r="BJ1250" s="165"/>
      <c r="BK1250" s="164"/>
      <c r="BL1250" s="165"/>
      <c r="BM1250" s="165"/>
      <c r="BN1250" s="165"/>
      <c r="BO1250" s="165"/>
      <c r="BP1250" s="165"/>
      <c r="BQ1250" s="165"/>
      <c r="BR1250" s="165"/>
      <c r="BS1250" s="289"/>
      <c r="BT1250" s="297">
        <v>1</v>
      </c>
      <c r="BU1250" s="284">
        <v>3</v>
      </c>
      <c r="BV1250" s="298">
        <v>0</v>
      </c>
      <c r="BW1250" s="297"/>
      <c r="BX1250" s="297"/>
      <c r="BY1250" s="297"/>
      <c r="BZ1250" s="297"/>
      <c r="CA1250" s="284"/>
      <c r="CB1250" s="298"/>
      <c r="CC1250" s="297"/>
      <c r="CD1250" s="284"/>
      <c r="CE1250" s="352"/>
      <c r="CF1250" s="298"/>
      <c r="CG1250" s="297"/>
      <c r="CH1250" s="284"/>
      <c r="CI1250" s="352"/>
      <c r="CJ1250" s="298"/>
      <c r="CK1250" s="297"/>
      <c r="CL1250" s="284"/>
      <c r="CM1250" s="352"/>
      <c r="CN1250" s="298"/>
      <c r="CO1250" s="297"/>
      <c r="CP1250" s="284"/>
      <c r="CQ1250" s="352"/>
      <c r="CR1250" s="298"/>
      <c r="CS1250" s="297"/>
      <c r="CT1250" s="284"/>
      <c r="CU1250" s="352"/>
      <c r="CV1250" s="352"/>
      <c r="CW1250" s="298"/>
      <c r="CX1250" s="297"/>
      <c r="CY1250" s="284"/>
      <c r="CZ1250" s="352"/>
      <c r="DA1250" s="352"/>
      <c r="DB1250" s="298"/>
      <c r="DC1250" s="297"/>
      <c r="DD1250" s="284"/>
      <c r="DE1250" s="352"/>
      <c r="DF1250" s="352"/>
      <c r="DG1250" s="298"/>
      <c r="DH1250" s="183">
        <v>0</v>
      </c>
      <c r="DI1250" s="289">
        <v>0</v>
      </c>
      <c r="DJ1250" s="163">
        <v>1</v>
      </c>
      <c r="DK1250" s="163">
        <v>1</v>
      </c>
      <c r="DL1250" s="163">
        <v>0</v>
      </c>
      <c r="DM1250" s="163">
        <v>0</v>
      </c>
      <c r="DN1250" s="163">
        <v>0</v>
      </c>
      <c r="DO1250" s="163">
        <v>0</v>
      </c>
      <c r="DP1250" s="165">
        <v>3</v>
      </c>
      <c r="DQ1250" s="165">
        <v>3</v>
      </c>
      <c r="DR1250" s="165"/>
      <c r="DS1250" s="163">
        <v>15</v>
      </c>
      <c r="DT1250" s="163">
        <v>4</v>
      </c>
      <c r="DU1250" s="163">
        <v>4</v>
      </c>
      <c r="DV1250" s="163">
        <v>4</v>
      </c>
      <c r="DW1250" s="163">
        <v>2</v>
      </c>
      <c r="DX1250" s="163">
        <v>3</v>
      </c>
      <c r="DY1250" s="163">
        <v>0</v>
      </c>
      <c r="DZ1250" s="163">
        <v>0</v>
      </c>
      <c r="EA1250" s="163">
        <v>0</v>
      </c>
      <c r="EB1250" s="163">
        <v>1</v>
      </c>
      <c r="EC1250" s="163">
        <v>2</v>
      </c>
      <c r="ED1250" s="165">
        <v>6</v>
      </c>
      <c r="EE1250" s="165">
        <v>9</v>
      </c>
      <c r="EF1250" s="165">
        <v>6</v>
      </c>
      <c r="EG1250" s="165">
        <v>12</v>
      </c>
      <c r="EH1250" s="166">
        <v>2.3333333333333299</v>
      </c>
      <c r="EI1250" s="165">
        <v>181.17639181939001</v>
      </c>
      <c r="EJ1250" s="164">
        <v>0.33333333333333298</v>
      </c>
      <c r="EK1250" s="164">
        <v>0.25</v>
      </c>
      <c r="EL1250" s="283">
        <v>0.4</v>
      </c>
      <c r="EM1250" s="283">
        <v>0.1</v>
      </c>
      <c r="EN1250" s="283">
        <v>0.5</v>
      </c>
      <c r="EO1250" s="283">
        <v>0.2</v>
      </c>
      <c r="EP1250" s="283">
        <v>0.5</v>
      </c>
      <c r="EQ1250" s="283">
        <v>0.12857142999999999</v>
      </c>
      <c r="ER1250" s="165">
        <v>-8.4819148543876594E-2</v>
      </c>
      <c r="ES1250" s="166">
        <v>12</v>
      </c>
      <c r="ET1250" s="166">
        <v>10.92</v>
      </c>
      <c r="EU1250" s="166">
        <v>13.5000219662984</v>
      </c>
      <c r="EV1250" s="166">
        <v>7.3535305778185496</v>
      </c>
      <c r="EW1250" s="166">
        <v>7.1969639120465398</v>
      </c>
      <c r="EX1250" s="289">
        <v>-0.237112686038017</v>
      </c>
    </row>
    <row r="1251" spans="1:154" ht="13" customHeight="1">
      <c r="A1251" s="160" t="s">
        <v>19</v>
      </c>
      <c r="C1251" s="160">
        <v>19345</v>
      </c>
      <c r="D1251" s="160">
        <v>641726</v>
      </c>
      <c r="E1251" s="160" t="s">
        <v>3331</v>
      </c>
      <c r="G1251" s="175"/>
      <c r="H1251" s="162" t="s">
        <v>1751</v>
      </c>
      <c r="I1251" s="162" t="s">
        <v>1752</v>
      </c>
      <c r="J1251" s="161">
        <v>28</v>
      </c>
      <c r="K1251" s="161">
        <v>1</v>
      </c>
      <c r="M1251" s="184" t="s">
        <v>837</v>
      </c>
      <c r="Z1251" s="163"/>
      <c r="AS1251" s="283"/>
      <c r="AT1251" s="283"/>
      <c r="AU1251" s="283"/>
      <c r="AV1251" s="283"/>
      <c r="AW1251" s="283"/>
      <c r="AX1251" s="283"/>
      <c r="AY1251" s="363"/>
      <c r="AZ1251" s="283"/>
      <c r="BA1251" s="283"/>
      <c r="BB1251" s="283"/>
      <c r="BC1251" s="283"/>
      <c r="BD1251" s="164"/>
      <c r="BE1251" s="164"/>
      <c r="BF1251" s="164"/>
      <c r="BG1251" s="164"/>
      <c r="BH1251" s="164"/>
      <c r="BI1251" s="164"/>
      <c r="BJ1251" s="165"/>
      <c r="BK1251" s="164"/>
      <c r="BL1251" s="165"/>
      <c r="BM1251" s="165"/>
      <c r="BN1251" s="165"/>
      <c r="BO1251" s="165"/>
      <c r="BP1251" s="165"/>
      <c r="BQ1251" s="165"/>
      <c r="BR1251" s="165"/>
      <c r="BS1251" s="289"/>
      <c r="BT1251" s="297">
        <v>6</v>
      </c>
      <c r="BU1251" s="284">
        <v>14.2</v>
      </c>
      <c r="BV1251" s="298">
        <v>0</v>
      </c>
      <c r="BW1251" s="297"/>
      <c r="BX1251" s="297"/>
      <c r="BY1251" s="297"/>
      <c r="BZ1251" s="297"/>
      <c r="CA1251" s="284"/>
      <c r="CB1251" s="298"/>
      <c r="CC1251" s="297"/>
      <c r="CD1251" s="284"/>
      <c r="CE1251" s="352"/>
      <c r="CF1251" s="298"/>
      <c r="CG1251" s="297"/>
      <c r="CH1251" s="284"/>
      <c r="CI1251" s="352"/>
      <c r="CJ1251" s="298"/>
      <c r="CK1251" s="297"/>
      <c r="CL1251" s="284"/>
      <c r="CM1251" s="352"/>
      <c r="CN1251" s="298"/>
      <c r="CO1251" s="297"/>
      <c r="CP1251" s="284"/>
      <c r="CQ1251" s="352"/>
      <c r="CR1251" s="298"/>
      <c r="CS1251" s="297"/>
      <c r="CT1251" s="284"/>
      <c r="CU1251" s="352"/>
      <c r="CV1251" s="352"/>
      <c r="CW1251" s="298"/>
      <c r="CX1251" s="297"/>
      <c r="CY1251" s="284"/>
      <c r="CZ1251" s="352"/>
      <c r="DA1251" s="352"/>
      <c r="DB1251" s="298"/>
      <c r="DC1251" s="297"/>
      <c r="DD1251" s="284"/>
      <c r="DE1251" s="352"/>
      <c r="DF1251" s="352"/>
      <c r="DG1251" s="298"/>
      <c r="DH1251" s="297">
        <v>0</v>
      </c>
      <c r="DI1251" s="289">
        <v>0</v>
      </c>
      <c r="DJ1251" s="163">
        <v>6</v>
      </c>
      <c r="DK1251" s="163">
        <v>1</v>
      </c>
      <c r="DL1251" s="163">
        <v>0</v>
      </c>
      <c r="DM1251" s="163">
        <v>0</v>
      </c>
      <c r="DN1251" s="163">
        <v>2</v>
      </c>
      <c r="DO1251" s="163">
        <v>0</v>
      </c>
      <c r="DP1251" s="165">
        <v>14.2</v>
      </c>
      <c r="DQ1251" s="165">
        <v>2</v>
      </c>
      <c r="DR1251" s="165">
        <v>12.2000000476837</v>
      </c>
      <c r="DS1251" s="163">
        <v>73</v>
      </c>
      <c r="DT1251" s="163">
        <v>24</v>
      </c>
      <c r="DU1251" s="163">
        <v>20</v>
      </c>
      <c r="DV1251" s="163">
        <v>16</v>
      </c>
      <c r="DW1251" s="163">
        <v>4</v>
      </c>
      <c r="DX1251" s="163">
        <v>4</v>
      </c>
      <c r="DY1251" s="163">
        <v>0</v>
      </c>
      <c r="DZ1251" s="163">
        <v>1</v>
      </c>
      <c r="EA1251" s="163">
        <v>0</v>
      </c>
      <c r="EB1251" s="163">
        <v>0</v>
      </c>
      <c r="EC1251" s="163">
        <v>12</v>
      </c>
      <c r="ED1251" s="165">
        <v>7.3636366828414097</v>
      </c>
      <c r="EE1251" s="165">
        <v>2.4545455609471301</v>
      </c>
      <c r="EF1251" s="165">
        <v>2.4545455609471301</v>
      </c>
      <c r="EG1251" s="165">
        <v>14.7272733656828</v>
      </c>
      <c r="EH1251" s="166">
        <v>1.9090909918477701</v>
      </c>
      <c r="EI1251" s="165">
        <v>148.23523609623501</v>
      </c>
      <c r="EJ1251" s="164">
        <v>0.35294117647058798</v>
      </c>
      <c r="EK1251" s="164">
        <v>0.38461538461538403</v>
      </c>
      <c r="EL1251" s="283">
        <v>0.39285714199999999</v>
      </c>
      <c r="EM1251" s="283">
        <v>0.16071428500000001</v>
      </c>
      <c r="EN1251" s="283">
        <v>0.446428571</v>
      </c>
      <c r="EO1251" s="283">
        <v>8.9285710000000004E-2</v>
      </c>
      <c r="EP1251" s="283">
        <v>0.35714286000000001</v>
      </c>
      <c r="EQ1251" s="283">
        <v>8.5409250000000006E-2</v>
      </c>
      <c r="ER1251" s="165">
        <v>-1.0048523235734099</v>
      </c>
      <c r="ES1251" s="166">
        <v>9.8181822437885504</v>
      </c>
      <c r="ET1251" s="166">
        <v>4.34</v>
      </c>
      <c r="EU1251" s="166">
        <v>6.0985069418741702</v>
      </c>
      <c r="EV1251" s="166">
        <v>5.1305043435125199</v>
      </c>
      <c r="EW1251" s="166">
        <v>4.3523080995270398</v>
      </c>
      <c r="EX1251" s="289">
        <v>-0.24071710184216499</v>
      </c>
    </row>
    <row r="1252" spans="1:154" ht="13" customHeight="1">
      <c r="A1252" s="160" t="s">
        <v>19</v>
      </c>
      <c r="B1252" s="160">
        <v>9375</v>
      </c>
      <c r="C1252" s="160">
        <v>6399</v>
      </c>
      <c r="D1252" s="160">
        <v>542585</v>
      </c>
      <c r="E1252" s="160" t="s">
        <v>18</v>
      </c>
      <c r="G1252" s="175"/>
      <c r="H1252" s="168" t="s">
        <v>1287</v>
      </c>
      <c r="I1252" s="169" t="s">
        <v>565</v>
      </c>
      <c r="J1252" s="170">
        <v>35</v>
      </c>
      <c r="K1252" s="161">
        <v>1</v>
      </c>
      <c r="M1252" s="184" t="s">
        <v>837</v>
      </c>
      <c r="Z1252" s="163"/>
      <c r="AS1252" s="283"/>
      <c r="AT1252" s="283"/>
      <c r="AU1252" s="283"/>
      <c r="AV1252" s="283"/>
      <c r="AW1252" s="283"/>
      <c r="AX1252" s="283"/>
      <c r="AY1252" s="363"/>
      <c r="AZ1252" s="283"/>
      <c r="BA1252" s="283"/>
      <c r="BB1252" s="283"/>
      <c r="BC1252" s="283"/>
      <c r="BD1252" s="164"/>
      <c r="BE1252" s="164"/>
      <c r="BF1252" s="164"/>
      <c r="BG1252" s="164"/>
      <c r="BH1252" s="164"/>
      <c r="BI1252" s="164"/>
      <c r="BJ1252" s="165"/>
      <c r="BK1252" s="164"/>
      <c r="BL1252" s="165"/>
      <c r="BM1252" s="165"/>
      <c r="BN1252" s="165"/>
      <c r="BO1252" s="165"/>
      <c r="BP1252" s="165"/>
      <c r="BQ1252" s="165"/>
      <c r="BR1252" s="165"/>
      <c r="BS1252" s="289"/>
      <c r="BT1252" s="297">
        <v>15</v>
      </c>
      <c r="BU1252" s="284">
        <v>15.2</v>
      </c>
      <c r="BV1252" s="298">
        <v>-1</v>
      </c>
      <c r="BW1252" s="297"/>
      <c r="BX1252" s="297"/>
      <c r="BY1252" s="297"/>
      <c r="BZ1252" s="297"/>
      <c r="CA1252" s="284"/>
      <c r="CB1252" s="298"/>
      <c r="CC1252" s="297"/>
      <c r="CD1252" s="284"/>
      <c r="CE1252" s="352"/>
      <c r="CF1252" s="298"/>
      <c r="CG1252" s="297"/>
      <c r="CH1252" s="284"/>
      <c r="CI1252" s="352"/>
      <c r="CJ1252" s="298"/>
      <c r="CK1252" s="297"/>
      <c r="CL1252" s="284"/>
      <c r="CM1252" s="352"/>
      <c r="CN1252" s="298"/>
      <c r="CO1252" s="297"/>
      <c r="CP1252" s="284"/>
      <c r="CQ1252" s="352"/>
      <c r="CR1252" s="298"/>
      <c r="CS1252" s="297"/>
      <c r="CT1252" s="284"/>
      <c r="CU1252" s="352"/>
      <c r="CV1252" s="352"/>
      <c r="CW1252" s="298"/>
      <c r="CX1252" s="297"/>
      <c r="CY1252" s="284"/>
      <c r="CZ1252" s="352"/>
      <c r="DA1252" s="352"/>
      <c r="DB1252" s="298"/>
      <c r="DC1252" s="297"/>
      <c r="DD1252" s="284"/>
      <c r="DE1252" s="352"/>
      <c r="DF1252" s="352"/>
      <c r="DG1252" s="298"/>
      <c r="DH1252" s="297">
        <v>-1</v>
      </c>
      <c r="DI1252" s="289">
        <v>0</v>
      </c>
      <c r="DJ1252" s="163">
        <v>15</v>
      </c>
      <c r="DK1252" s="163">
        <v>0</v>
      </c>
      <c r="DL1252" s="163">
        <v>0</v>
      </c>
      <c r="DM1252" s="163">
        <v>0</v>
      </c>
      <c r="DN1252" s="163">
        <v>0</v>
      </c>
      <c r="DO1252" s="163">
        <v>0</v>
      </c>
      <c r="DP1252" s="165">
        <v>15.2</v>
      </c>
      <c r="DQ1252" s="165"/>
      <c r="DR1252" s="165">
        <v>15.199999809265099</v>
      </c>
      <c r="DS1252" s="163">
        <v>74</v>
      </c>
      <c r="DT1252" s="163">
        <v>18</v>
      </c>
      <c r="DU1252" s="163">
        <v>15</v>
      </c>
      <c r="DV1252" s="163">
        <v>12</v>
      </c>
      <c r="DW1252" s="163">
        <v>4</v>
      </c>
      <c r="DX1252" s="163">
        <v>8</v>
      </c>
      <c r="DY1252" s="163">
        <v>0</v>
      </c>
      <c r="DZ1252" s="163">
        <v>2</v>
      </c>
      <c r="EA1252" s="163">
        <v>3</v>
      </c>
      <c r="EB1252" s="163">
        <v>0</v>
      </c>
      <c r="EC1252" s="163">
        <v>17</v>
      </c>
      <c r="ED1252" s="165">
        <v>9.7659596265743307</v>
      </c>
      <c r="EE1252" s="165">
        <v>4.5957457066232097</v>
      </c>
      <c r="EF1252" s="165">
        <v>2.2978728533116</v>
      </c>
      <c r="EG1252" s="165">
        <v>10.340427839902199</v>
      </c>
      <c r="EH1252" s="166">
        <v>1.6595748385028199</v>
      </c>
      <c r="EI1252" s="165">
        <v>132.57271171973099</v>
      </c>
      <c r="EJ1252" s="164">
        <v>0.28125</v>
      </c>
      <c r="EK1252" s="164">
        <v>0.32558139534883701</v>
      </c>
      <c r="EL1252" s="283">
        <v>0.41304347800000002</v>
      </c>
      <c r="EM1252" s="283">
        <v>0.19565217300000001</v>
      </c>
      <c r="EN1252" s="283">
        <v>0.391304347</v>
      </c>
      <c r="EO1252" s="283">
        <v>8.5106379999999995E-2</v>
      </c>
      <c r="EP1252" s="283">
        <v>0.40425531999999997</v>
      </c>
      <c r="EQ1252" s="283">
        <v>0.10223641999999999</v>
      </c>
      <c r="ER1252" s="165">
        <v>4.3380916713026199E-2</v>
      </c>
      <c r="ES1252" s="166">
        <v>6.8936185599348203</v>
      </c>
      <c r="ET1252" s="166">
        <v>5.93</v>
      </c>
      <c r="EU1252" s="166">
        <v>6.2305191040472296</v>
      </c>
      <c r="EV1252" s="166">
        <v>4.6486821342413096</v>
      </c>
      <c r="EW1252" s="166">
        <v>4.0734292163951302</v>
      </c>
      <c r="EX1252" s="289">
        <v>-0.240994662046432</v>
      </c>
    </row>
    <row r="1253" spans="1:154" ht="13" customHeight="1">
      <c r="A1253" s="160" t="s">
        <v>19</v>
      </c>
      <c r="C1253" s="160">
        <v>27669</v>
      </c>
      <c r="D1253" s="160">
        <v>685299</v>
      </c>
      <c r="E1253" s="160" t="s">
        <v>246</v>
      </c>
      <c r="G1253" s="175"/>
      <c r="H1253" s="162" t="s">
        <v>329</v>
      </c>
      <c r="I1253" s="162" t="s">
        <v>502</v>
      </c>
      <c r="J1253" s="160">
        <v>26</v>
      </c>
      <c r="K1253" s="161">
        <v>1</v>
      </c>
      <c r="Z1253" s="163"/>
      <c r="AS1253" s="283"/>
      <c r="AT1253" s="283"/>
      <c r="AU1253" s="283"/>
      <c r="AV1253" s="283"/>
      <c r="AW1253" s="283"/>
      <c r="AX1253" s="283"/>
      <c r="AY1253" s="363"/>
      <c r="AZ1253" s="283"/>
      <c r="BA1253" s="283"/>
      <c r="BB1253" s="283"/>
      <c r="BC1253" s="283"/>
      <c r="BD1253" s="164"/>
      <c r="BE1253" s="164"/>
      <c r="BF1253" s="164"/>
      <c r="BG1253" s="164"/>
      <c r="BH1253" s="164"/>
      <c r="BI1253" s="164"/>
      <c r="BJ1253" s="165"/>
      <c r="BK1253" s="164"/>
      <c r="BL1253" s="165"/>
      <c r="BM1253" s="165"/>
      <c r="BN1253" s="165"/>
      <c r="BO1253" s="165"/>
      <c r="BP1253" s="165"/>
      <c r="BQ1253" s="165"/>
      <c r="BR1253" s="165"/>
      <c r="BS1253" s="289"/>
      <c r="BT1253" s="297">
        <v>8</v>
      </c>
      <c r="BU1253" s="284">
        <v>34.1</v>
      </c>
      <c r="BV1253" s="298">
        <v>1</v>
      </c>
      <c r="BW1253" s="297"/>
      <c r="BX1253" s="297"/>
      <c r="BY1253" s="297"/>
      <c r="BZ1253" s="297"/>
      <c r="CA1253" s="284"/>
      <c r="CB1253" s="298"/>
      <c r="CC1253" s="297"/>
      <c r="CD1253" s="284"/>
      <c r="CE1253" s="352"/>
      <c r="CF1253" s="298"/>
      <c r="CG1253" s="297"/>
      <c r="CH1253" s="284"/>
      <c r="CI1253" s="352"/>
      <c r="CJ1253" s="298"/>
      <c r="CK1253" s="297"/>
      <c r="CL1253" s="284"/>
      <c r="CM1253" s="352"/>
      <c r="CN1253" s="298"/>
      <c r="CO1253" s="297"/>
      <c r="CP1253" s="284"/>
      <c r="CQ1253" s="352"/>
      <c r="CR1253" s="298"/>
      <c r="CS1253" s="297"/>
      <c r="CT1253" s="284"/>
      <c r="CU1253" s="352"/>
      <c r="CV1253" s="352"/>
      <c r="CW1253" s="298"/>
      <c r="CX1253" s="297"/>
      <c r="CY1253" s="284"/>
      <c r="CZ1253" s="352"/>
      <c r="DA1253" s="352"/>
      <c r="DB1253" s="298"/>
      <c r="DC1253" s="297"/>
      <c r="DD1253" s="284"/>
      <c r="DE1253" s="352"/>
      <c r="DF1253" s="352"/>
      <c r="DG1253" s="298"/>
      <c r="DH1253" s="183">
        <v>1</v>
      </c>
      <c r="DI1253" s="289">
        <v>0</v>
      </c>
      <c r="DJ1253" s="163">
        <v>8</v>
      </c>
      <c r="DK1253" s="163">
        <v>8</v>
      </c>
      <c r="DL1253" s="163">
        <v>0</v>
      </c>
      <c r="DM1253" s="163">
        <v>0</v>
      </c>
      <c r="DN1253" s="163">
        <v>6</v>
      </c>
      <c r="DO1253" s="163">
        <v>0</v>
      </c>
      <c r="DP1253" s="165">
        <v>34.1</v>
      </c>
      <c r="DQ1253" s="165">
        <v>34.099998474121001</v>
      </c>
      <c r="DR1253" s="165"/>
      <c r="DS1253" s="163">
        <v>160</v>
      </c>
      <c r="DT1253" s="163">
        <v>53</v>
      </c>
      <c r="DU1253" s="163">
        <v>34</v>
      </c>
      <c r="DV1253" s="163">
        <v>33</v>
      </c>
      <c r="DW1253" s="163">
        <v>10</v>
      </c>
      <c r="DX1253" s="163">
        <v>6</v>
      </c>
      <c r="DY1253" s="163">
        <v>0</v>
      </c>
      <c r="DZ1253" s="163">
        <v>2</v>
      </c>
      <c r="EA1253" s="163">
        <v>0</v>
      </c>
      <c r="EB1253" s="163">
        <v>0</v>
      </c>
      <c r="EC1253" s="163">
        <v>26</v>
      </c>
      <c r="ED1253" s="165">
        <v>6.8155342330019399</v>
      </c>
      <c r="EE1253" s="165">
        <v>1.5728155922312099</v>
      </c>
      <c r="EF1253" s="165">
        <v>2.62135932038536</v>
      </c>
      <c r="EG1253" s="165">
        <v>13.8932043980424</v>
      </c>
      <c r="EH1253" s="166">
        <v>1.7184466655859501</v>
      </c>
      <c r="EI1253" s="165">
        <v>133.43227131639699</v>
      </c>
      <c r="EJ1253" s="164">
        <v>0.34868421052631499</v>
      </c>
      <c r="EK1253" s="164">
        <v>0.37068965517241298</v>
      </c>
      <c r="EL1253" s="283">
        <v>0.37704917999999998</v>
      </c>
      <c r="EM1253" s="283">
        <v>0.22131147500000001</v>
      </c>
      <c r="EN1253" s="283">
        <v>0.40163934400000001</v>
      </c>
      <c r="EO1253" s="283">
        <v>7.9365080000000005E-2</v>
      </c>
      <c r="EP1253" s="283">
        <v>0.36507937000000001</v>
      </c>
      <c r="EQ1253" s="283">
        <v>8.8962109999999997E-2</v>
      </c>
      <c r="ER1253" s="165">
        <v>-0.33509281569259303</v>
      </c>
      <c r="ES1253" s="166">
        <v>8.6504857572716904</v>
      </c>
      <c r="ET1253" s="166">
        <v>5.89</v>
      </c>
      <c r="EU1253" s="166">
        <v>6.1375625294018299</v>
      </c>
      <c r="EV1253" s="166">
        <v>4.5092077073085699</v>
      </c>
      <c r="EW1253" s="166">
        <v>4.4804514754317797</v>
      </c>
      <c r="EX1253" s="289">
        <v>-0.243949219584465</v>
      </c>
    </row>
    <row r="1254" spans="1:154" ht="13" customHeight="1">
      <c r="A1254" s="160" t="s">
        <v>19</v>
      </c>
      <c r="B1254" s="160">
        <v>12289</v>
      </c>
      <c r="C1254" s="160">
        <v>14416</v>
      </c>
      <c r="D1254" s="160">
        <v>628708</v>
      </c>
      <c r="E1254" s="160" t="s">
        <v>13</v>
      </c>
      <c r="G1254" s="175"/>
      <c r="H1254" s="162" t="s">
        <v>309</v>
      </c>
      <c r="I1254" s="162" t="s">
        <v>2844</v>
      </c>
      <c r="J1254" s="160">
        <v>29</v>
      </c>
      <c r="K1254" s="161">
        <v>1</v>
      </c>
      <c r="M1254" s="184" t="s">
        <v>837</v>
      </c>
      <c r="Z1254" s="163"/>
      <c r="AS1254" s="283"/>
      <c r="AT1254" s="283"/>
      <c r="AU1254" s="283"/>
      <c r="AV1254" s="283"/>
      <c r="AW1254" s="283"/>
      <c r="AX1254" s="283"/>
      <c r="AY1254" s="363"/>
      <c r="AZ1254" s="283"/>
      <c r="BA1254" s="283"/>
      <c r="BB1254" s="283"/>
      <c r="BC1254" s="283"/>
      <c r="BD1254" s="164"/>
      <c r="BE1254" s="164"/>
      <c r="BF1254" s="164"/>
      <c r="BG1254" s="164"/>
      <c r="BH1254" s="164"/>
      <c r="BI1254" s="164"/>
      <c r="BJ1254" s="165"/>
      <c r="BK1254" s="164"/>
      <c r="BL1254" s="165"/>
      <c r="BM1254" s="165"/>
      <c r="BN1254" s="165"/>
      <c r="BO1254" s="165"/>
      <c r="BP1254" s="165"/>
      <c r="BQ1254" s="165"/>
      <c r="BR1254" s="165"/>
      <c r="BS1254" s="289"/>
      <c r="BT1254" s="297">
        <v>23</v>
      </c>
      <c r="BU1254" s="284">
        <v>26</v>
      </c>
      <c r="BV1254" s="298">
        <v>-2</v>
      </c>
      <c r="BW1254" s="297"/>
      <c r="BX1254" s="297"/>
      <c r="BY1254" s="297"/>
      <c r="BZ1254" s="297"/>
      <c r="CA1254" s="284"/>
      <c r="CB1254" s="298"/>
      <c r="CC1254" s="297"/>
      <c r="CD1254" s="284"/>
      <c r="CE1254" s="352"/>
      <c r="CF1254" s="298"/>
      <c r="CG1254" s="297"/>
      <c r="CH1254" s="284"/>
      <c r="CI1254" s="352"/>
      <c r="CJ1254" s="298"/>
      <c r="CK1254" s="297"/>
      <c r="CL1254" s="284"/>
      <c r="CM1254" s="352"/>
      <c r="CN1254" s="298"/>
      <c r="CO1254" s="297"/>
      <c r="CP1254" s="284"/>
      <c r="CQ1254" s="352"/>
      <c r="CR1254" s="298"/>
      <c r="CS1254" s="297"/>
      <c r="CT1254" s="284"/>
      <c r="CU1254" s="352"/>
      <c r="CV1254" s="352"/>
      <c r="CW1254" s="298"/>
      <c r="CX1254" s="297"/>
      <c r="CY1254" s="284"/>
      <c r="CZ1254" s="352"/>
      <c r="DA1254" s="352"/>
      <c r="DB1254" s="298"/>
      <c r="DC1254" s="297"/>
      <c r="DD1254" s="284"/>
      <c r="DE1254" s="352"/>
      <c r="DF1254" s="352"/>
      <c r="DG1254" s="298"/>
      <c r="DH1254" s="297">
        <v>-2</v>
      </c>
      <c r="DI1254" s="289">
        <v>0</v>
      </c>
      <c r="DJ1254" s="163">
        <v>23</v>
      </c>
      <c r="DK1254" s="163">
        <v>0</v>
      </c>
      <c r="DL1254" s="163">
        <v>0</v>
      </c>
      <c r="DM1254" s="163">
        <v>0</v>
      </c>
      <c r="DN1254" s="163">
        <v>0</v>
      </c>
      <c r="DO1254" s="163">
        <v>0</v>
      </c>
      <c r="DP1254" s="165">
        <v>26</v>
      </c>
      <c r="DQ1254" s="165"/>
      <c r="DR1254" s="165">
        <v>26</v>
      </c>
      <c r="DS1254" s="163">
        <v>127</v>
      </c>
      <c r="DT1254" s="163">
        <v>34</v>
      </c>
      <c r="DU1254" s="163">
        <v>22</v>
      </c>
      <c r="DV1254" s="163">
        <v>20</v>
      </c>
      <c r="DW1254" s="163">
        <v>5</v>
      </c>
      <c r="DX1254" s="163">
        <v>15</v>
      </c>
      <c r="DY1254" s="163">
        <v>0</v>
      </c>
      <c r="DZ1254" s="163">
        <v>0</v>
      </c>
      <c r="EA1254" s="163">
        <v>3</v>
      </c>
      <c r="EB1254" s="163">
        <v>0</v>
      </c>
      <c r="EC1254" s="163">
        <v>23</v>
      </c>
      <c r="ED1254" s="165">
        <v>7.9615390455934802</v>
      </c>
      <c r="EE1254" s="165">
        <v>5.1923080732131401</v>
      </c>
      <c r="EF1254" s="165">
        <v>1.7307693577377099</v>
      </c>
      <c r="EG1254" s="165">
        <v>11.7692316326164</v>
      </c>
      <c r="EH1254" s="166">
        <v>1.8846155228699499</v>
      </c>
      <c r="EI1254" s="165">
        <v>146.334788743025</v>
      </c>
      <c r="EJ1254" s="164">
        <v>0.30357142857142799</v>
      </c>
      <c r="EK1254" s="164">
        <v>0.34523809523809501</v>
      </c>
      <c r="EL1254" s="283">
        <v>0.44943820200000001</v>
      </c>
      <c r="EM1254" s="283">
        <v>0.269662921</v>
      </c>
      <c r="EN1254" s="283">
        <v>0.28089887600000002</v>
      </c>
      <c r="EO1254" s="283">
        <v>7.8651689999999996E-2</v>
      </c>
      <c r="EP1254" s="283">
        <v>0.42696629000000003</v>
      </c>
      <c r="EQ1254" s="283">
        <v>9.278351E-2</v>
      </c>
      <c r="ER1254" s="165">
        <v>-9.9269161257162397E-2</v>
      </c>
      <c r="ES1254" s="166">
        <v>6.9230774309508503</v>
      </c>
      <c r="ET1254" s="166">
        <v>6.52</v>
      </c>
      <c r="EU1254" s="166">
        <v>5.6282272750809401</v>
      </c>
      <c r="EV1254" s="166">
        <v>4.5821744742199702</v>
      </c>
      <c r="EW1254" s="166">
        <v>4.6458384783809699</v>
      </c>
      <c r="EX1254" s="289">
        <v>-0.24655722081661199</v>
      </c>
    </row>
    <row r="1255" spans="1:154" ht="13" customHeight="1">
      <c r="A1255" s="160" t="s">
        <v>19</v>
      </c>
      <c r="B1255" s="160">
        <v>10109</v>
      </c>
      <c r="C1255" s="160">
        <v>13580</v>
      </c>
      <c r="D1255" s="160">
        <v>595345</v>
      </c>
      <c r="E1255" s="160" t="s">
        <v>567</v>
      </c>
      <c r="G1255" s="175"/>
      <c r="H1255" s="162" t="s">
        <v>2240</v>
      </c>
      <c r="I1255" s="162" t="s">
        <v>56</v>
      </c>
      <c r="J1255" s="161">
        <v>32</v>
      </c>
      <c r="K1255" s="161">
        <v>1</v>
      </c>
      <c r="M1255" s="184" t="s">
        <v>46</v>
      </c>
      <c r="Z1255" s="163"/>
      <c r="AS1255" s="283"/>
      <c r="AT1255" s="283"/>
      <c r="AU1255" s="283"/>
      <c r="AV1255" s="283"/>
      <c r="AW1255" s="283"/>
      <c r="AX1255" s="283"/>
      <c r="AY1255" s="363"/>
      <c r="AZ1255" s="283"/>
      <c r="BA1255" s="283"/>
      <c r="BB1255" s="283"/>
      <c r="BC1255" s="283"/>
      <c r="BD1255" s="164"/>
      <c r="BE1255" s="164"/>
      <c r="BF1255" s="164"/>
      <c r="BG1255" s="164"/>
      <c r="BH1255" s="164"/>
      <c r="BI1255" s="164"/>
      <c r="BJ1255" s="165"/>
      <c r="BK1255" s="164"/>
      <c r="BL1255" s="165"/>
      <c r="BM1255" s="165"/>
      <c r="BN1255" s="165"/>
      <c r="BO1255" s="165"/>
      <c r="BP1255" s="165"/>
      <c r="BQ1255" s="165"/>
      <c r="BR1255" s="165"/>
      <c r="BS1255" s="289"/>
      <c r="BT1255" s="297">
        <v>44</v>
      </c>
      <c r="BU1255" s="284">
        <v>35.1</v>
      </c>
      <c r="BV1255" s="298">
        <v>0</v>
      </c>
      <c r="BW1255" s="297"/>
      <c r="BX1255" s="297"/>
      <c r="BY1255" s="297"/>
      <c r="BZ1255" s="297"/>
      <c r="CA1255" s="284"/>
      <c r="CB1255" s="298"/>
      <c r="CC1255" s="297"/>
      <c r="CD1255" s="284"/>
      <c r="CE1255" s="352"/>
      <c r="CF1255" s="298"/>
      <c r="CG1255" s="297"/>
      <c r="CH1255" s="284"/>
      <c r="CI1255" s="352"/>
      <c r="CJ1255" s="298"/>
      <c r="CK1255" s="297"/>
      <c r="CL1255" s="284"/>
      <c r="CM1255" s="352"/>
      <c r="CN1255" s="298"/>
      <c r="CO1255" s="297"/>
      <c r="CP1255" s="284"/>
      <c r="CQ1255" s="352"/>
      <c r="CR1255" s="298"/>
      <c r="CS1255" s="297"/>
      <c r="CT1255" s="284"/>
      <c r="CU1255" s="352"/>
      <c r="CV1255" s="352"/>
      <c r="CW1255" s="298"/>
      <c r="CX1255" s="297"/>
      <c r="CY1255" s="284"/>
      <c r="CZ1255" s="352"/>
      <c r="DA1255" s="352"/>
      <c r="DB1255" s="298"/>
      <c r="DC1255" s="297"/>
      <c r="DD1255" s="284"/>
      <c r="DE1255" s="352"/>
      <c r="DF1255" s="352"/>
      <c r="DG1255" s="298"/>
      <c r="DH1255" s="297">
        <v>0</v>
      </c>
      <c r="DI1255" s="289">
        <v>0</v>
      </c>
      <c r="DJ1255" s="163">
        <v>44</v>
      </c>
      <c r="DK1255" s="163">
        <v>1</v>
      </c>
      <c r="DL1255" s="163">
        <v>0</v>
      </c>
      <c r="DM1255" s="163">
        <v>3</v>
      </c>
      <c r="DN1255" s="163">
        <v>2</v>
      </c>
      <c r="DO1255" s="163">
        <v>1</v>
      </c>
      <c r="DP1255" s="165">
        <v>35.1</v>
      </c>
      <c r="DQ1255" s="165">
        <v>0.10000000149011599</v>
      </c>
      <c r="DR1255" s="165">
        <v>35</v>
      </c>
      <c r="DS1255" s="163">
        <v>160</v>
      </c>
      <c r="DT1255" s="163">
        <v>37</v>
      </c>
      <c r="DU1255" s="163">
        <v>22</v>
      </c>
      <c r="DV1255" s="163">
        <v>20</v>
      </c>
      <c r="DW1255" s="163">
        <v>6</v>
      </c>
      <c r="DX1255" s="163">
        <v>16</v>
      </c>
      <c r="DY1255" s="163">
        <v>3</v>
      </c>
      <c r="DZ1255" s="163">
        <v>3</v>
      </c>
      <c r="EA1255" s="163">
        <v>2</v>
      </c>
      <c r="EB1255" s="163">
        <v>0</v>
      </c>
      <c r="EC1255" s="163">
        <v>33</v>
      </c>
      <c r="ED1255" s="165">
        <v>8.4056631825786106</v>
      </c>
      <c r="EE1255" s="165">
        <v>4.0754730582199299</v>
      </c>
      <c r="EF1255" s="165">
        <v>1.52830239683247</v>
      </c>
      <c r="EG1255" s="165">
        <v>9.4245314471335906</v>
      </c>
      <c r="EH1255" s="166">
        <v>1.50000050059483</v>
      </c>
      <c r="EI1255" s="165">
        <v>119.82534883706199</v>
      </c>
      <c r="EJ1255" s="164">
        <v>0.26241134751772999</v>
      </c>
      <c r="EK1255" s="164">
        <v>0.30392156862745001</v>
      </c>
      <c r="EL1255" s="283">
        <v>0.32692307599999998</v>
      </c>
      <c r="EM1255" s="283">
        <v>0.23076922999999999</v>
      </c>
      <c r="EN1255" s="283">
        <v>0.44230769199999997</v>
      </c>
      <c r="EO1255" s="283">
        <v>8.3333329999999997E-2</v>
      </c>
      <c r="EP1255" s="283">
        <v>0.28703704000000002</v>
      </c>
      <c r="EQ1255" s="283">
        <v>9.8865480000000006E-2</v>
      </c>
      <c r="ER1255" s="165">
        <v>-1.2451584509526901</v>
      </c>
      <c r="ES1255" s="166">
        <v>5.0943413227749099</v>
      </c>
      <c r="ET1255" s="166">
        <v>4.1900000000000004</v>
      </c>
      <c r="EU1255" s="166">
        <v>5.1195194733621401</v>
      </c>
      <c r="EV1255" s="166">
        <v>4.8805619694061004</v>
      </c>
      <c r="EW1255" s="166">
        <v>4.34493011385727</v>
      </c>
      <c r="EX1255" s="289">
        <v>-0.24733435874804799</v>
      </c>
    </row>
    <row r="1256" spans="1:154" ht="13" customHeight="1">
      <c r="A1256" s="160" t="s">
        <v>19</v>
      </c>
      <c r="B1256" s="160">
        <v>10404</v>
      </c>
      <c r="C1256" s="160">
        <v>13420</v>
      </c>
      <c r="D1256" s="160">
        <v>571863</v>
      </c>
      <c r="E1256" s="160" t="s">
        <v>246</v>
      </c>
      <c r="G1256" s="175"/>
      <c r="H1256" s="162" t="s">
        <v>2839</v>
      </c>
      <c r="I1256" s="162" t="s">
        <v>531</v>
      </c>
      <c r="J1256" s="160">
        <v>33</v>
      </c>
      <c r="K1256" s="161">
        <v>1</v>
      </c>
      <c r="Z1256" s="163"/>
      <c r="AS1256" s="283"/>
      <c r="AT1256" s="283"/>
      <c r="AU1256" s="283"/>
      <c r="AV1256" s="283"/>
      <c r="AW1256" s="283"/>
      <c r="AX1256" s="283"/>
      <c r="AY1256" s="363"/>
      <c r="AZ1256" s="283"/>
      <c r="BA1256" s="283"/>
      <c r="BB1256" s="283"/>
      <c r="BC1256" s="283"/>
      <c r="BD1256" s="164"/>
      <c r="BE1256" s="164"/>
      <c r="BF1256" s="164"/>
      <c r="BG1256" s="164"/>
      <c r="BH1256" s="164"/>
      <c r="BI1256" s="164"/>
      <c r="BJ1256" s="165"/>
      <c r="BK1256" s="164"/>
      <c r="BL1256" s="165"/>
      <c r="BM1256" s="165"/>
      <c r="BN1256" s="165"/>
      <c r="BO1256" s="165"/>
      <c r="BP1256" s="165"/>
      <c r="BQ1256" s="165"/>
      <c r="BR1256" s="165"/>
      <c r="BS1256" s="289"/>
      <c r="BT1256" s="297">
        <v>2</v>
      </c>
      <c r="BU1256" s="284">
        <v>0.1</v>
      </c>
      <c r="BV1256" s="298">
        <v>0</v>
      </c>
      <c r="BW1256" s="297"/>
      <c r="BX1256" s="297"/>
      <c r="BY1256" s="297"/>
      <c r="BZ1256" s="297"/>
      <c r="CA1256" s="284"/>
      <c r="CB1256" s="298"/>
      <c r="CC1256" s="297"/>
      <c r="CD1256" s="284"/>
      <c r="CE1256" s="352"/>
      <c r="CF1256" s="298"/>
      <c r="CG1256" s="297"/>
      <c r="CH1256" s="284"/>
      <c r="CI1256" s="352"/>
      <c r="CJ1256" s="298"/>
      <c r="CK1256" s="297"/>
      <c r="CL1256" s="284"/>
      <c r="CM1256" s="352"/>
      <c r="CN1256" s="298"/>
      <c r="CO1256" s="297"/>
      <c r="CP1256" s="284"/>
      <c r="CQ1256" s="352"/>
      <c r="CR1256" s="298"/>
      <c r="CS1256" s="297"/>
      <c r="CT1256" s="284"/>
      <c r="CU1256" s="352"/>
      <c r="CV1256" s="352"/>
      <c r="CW1256" s="298"/>
      <c r="CX1256" s="297"/>
      <c r="CY1256" s="284"/>
      <c r="CZ1256" s="352"/>
      <c r="DA1256" s="352"/>
      <c r="DB1256" s="298"/>
      <c r="DC1256" s="297"/>
      <c r="DD1256" s="284"/>
      <c r="DE1256" s="352"/>
      <c r="DF1256" s="352"/>
      <c r="DG1256" s="298"/>
      <c r="DH1256" s="297">
        <v>0</v>
      </c>
      <c r="DI1256" s="289">
        <v>0</v>
      </c>
      <c r="DJ1256" s="163">
        <v>2</v>
      </c>
      <c r="DK1256" s="163">
        <v>0</v>
      </c>
      <c r="DL1256" s="163">
        <v>0</v>
      </c>
      <c r="DM1256" s="163">
        <v>0</v>
      </c>
      <c r="DN1256" s="163">
        <v>0</v>
      </c>
      <c r="DO1256" s="163">
        <v>1</v>
      </c>
      <c r="DP1256" s="165">
        <v>0.1</v>
      </c>
      <c r="DQ1256" s="165"/>
      <c r="DR1256" s="165">
        <v>0.10000000149011599</v>
      </c>
      <c r="DS1256" s="163">
        <v>5</v>
      </c>
      <c r="DT1256" s="163">
        <v>3</v>
      </c>
      <c r="DU1256" s="163">
        <v>4</v>
      </c>
      <c r="DV1256" s="163">
        <v>3</v>
      </c>
      <c r="DW1256" s="163">
        <v>1</v>
      </c>
      <c r="DX1256" s="163">
        <v>1</v>
      </c>
      <c r="DY1256" s="163">
        <v>0</v>
      </c>
      <c r="DZ1256" s="163">
        <v>0</v>
      </c>
      <c r="EA1256" s="163">
        <v>0</v>
      </c>
      <c r="EB1256" s="163">
        <v>0</v>
      </c>
      <c r="EC1256" s="163">
        <v>0</v>
      </c>
      <c r="ED1256" s="165">
        <v>0</v>
      </c>
      <c r="EE1256" s="165">
        <v>27.000028163223998</v>
      </c>
      <c r="EF1256" s="165">
        <v>27.000028163223998</v>
      </c>
      <c r="EG1256" s="165">
        <v>81.000084489672105</v>
      </c>
      <c r="EH1256" s="166">
        <v>12.0000125169884</v>
      </c>
      <c r="EI1256" s="165">
        <v>931.76527269235498</v>
      </c>
      <c r="EJ1256" s="164">
        <v>0.75</v>
      </c>
      <c r="EK1256" s="164">
        <v>0.66666666666666596</v>
      </c>
      <c r="EL1256" s="283">
        <v>0.25</v>
      </c>
      <c r="EM1256" s="283">
        <v>0.25</v>
      </c>
      <c r="EN1256" s="283">
        <v>0.5</v>
      </c>
      <c r="EO1256" s="283">
        <v>0.25</v>
      </c>
      <c r="EP1256" s="283">
        <v>0.5</v>
      </c>
      <c r="EQ1256" s="283">
        <v>8.6956519999999995E-2</v>
      </c>
      <c r="ER1256" s="165">
        <v>7.9678474110531194E-2</v>
      </c>
      <c r="ES1256" s="166">
        <v>81.000084489672105</v>
      </c>
      <c r="ET1256" s="166">
        <v>27.43</v>
      </c>
      <c r="EU1256" s="166">
        <v>51.166738700918899</v>
      </c>
      <c r="EV1256" s="166">
        <v>21.2393384856803</v>
      </c>
      <c r="EW1256" s="166">
        <v>9.2499905748748699</v>
      </c>
      <c r="EX1256" s="289">
        <v>-0.24892021715641</v>
      </c>
    </row>
    <row r="1257" spans="1:154" ht="13" customHeight="1">
      <c r="A1257" s="160" t="s">
        <v>19</v>
      </c>
      <c r="C1257" s="160">
        <v>20349</v>
      </c>
      <c r="D1257" s="160">
        <v>677161</v>
      </c>
      <c r="E1257" s="160" t="s">
        <v>609</v>
      </c>
      <c r="G1257" s="175"/>
      <c r="H1257" s="162" t="s">
        <v>275</v>
      </c>
      <c r="I1257" s="162" t="s">
        <v>287</v>
      </c>
      <c r="J1257" s="160">
        <v>29</v>
      </c>
      <c r="K1257" s="161">
        <v>1</v>
      </c>
      <c r="Z1257" s="163"/>
      <c r="AS1257" s="283"/>
      <c r="AT1257" s="283"/>
      <c r="AU1257" s="283"/>
      <c r="AV1257" s="283"/>
      <c r="AW1257" s="283"/>
      <c r="AX1257" s="283"/>
      <c r="AY1257" s="363"/>
      <c r="AZ1257" s="283"/>
      <c r="BA1257" s="283"/>
      <c r="BB1257" s="283"/>
      <c r="BC1257" s="283"/>
      <c r="BD1257" s="164"/>
      <c r="BE1257" s="164"/>
      <c r="BF1257" s="164"/>
      <c r="BG1257" s="164"/>
      <c r="BH1257" s="164"/>
      <c r="BI1257" s="164"/>
      <c r="BJ1257" s="165"/>
      <c r="BK1257" s="164"/>
      <c r="BL1257" s="165"/>
      <c r="BM1257" s="165"/>
      <c r="BN1257" s="165"/>
      <c r="BO1257" s="165"/>
      <c r="BP1257" s="165"/>
      <c r="BQ1257" s="165"/>
      <c r="BR1257" s="165"/>
      <c r="BS1257" s="289"/>
      <c r="BT1257" s="297">
        <v>49</v>
      </c>
      <c r="BU1257" s="284">
        <v>56.2</v>
      </c>
      <c r="BV1257" s="298">
        <v>1</v>
      </c>
      <c r="BW1257" s="297"/>
      <c r="BX1257" s="297"/>
      <c r="BY1257" s="297"/>
      <c r="BZ1257" s="297"/>
      <c r="CA1257" s="284"/>
      <c r="CB1257" s="298"/>
      <c r="CC1257" s="297"/>
      <c r="CD1257" s="284"/>
      <c r="CE1257" s="352"/>
      <c r="CF1257" s="298"/>
      <c r="CG1257" s="297"/>
      <c r="CH1257" s="284"/>
      <c r="CI1257" s="352"/>
      <c r="CJ1257" s="298"/>
      <c r="CK1257" s="297"/>
      <c r="CL1257" s="284"/>
      <c r="CM1257" s="352"/>
      <c r="CN1257" s="298"/>
      <c r="CO1257" s="297"/>
      <c r="CP1257" s="284"/>
      <c r="CQ1257" s="352"/>
      <c r="CR1257" s="298"/>
      <c r="CS1257" s="297"/>
      <c r="CT1257" s="284"/>
      <c r="CU1257" s="352"/>
      <c r="CV1257" s="352"/>
      <c r="CW1257" s="298"/>
      <c r="CX1257" s="297"/>
      <c r="CY1257" s="284"/>
      <c r="CZ1257" s="352"/>
      <c r="DA1257" s="352"/>
      <c r="DB1257" s="298"/>
      <c r="DC1257" s="297"/>
      <c r="DD1257" s="284"/>
      <c r="DE1257" s="352"/>
      <c r="DF1257" s="352"/>
      <c r="DG1257" s="298"/>
      <c r="DH1257" s="297">
        <v>1</v>
      </c>
      <c r="DI1257" s="289">
        <v>0</v>
      </c>
      <c r="DJ1257" s="163">
        <v>49</v>
      </c>
      <c r="DK1257" s="163">
        <v>3</v>
      </c>
      <c r="DL1257" s="163">
        <v>0</v>
      </c>
      <c r="DM1257" s="163">
        <v>6</v>
      </c>
      <c r="DN1257" s="163">
        <v>3</v>
      </c>
      <c r="DO1257" s="163">
        <v>0</v>
      </c>
      <c r="DP1257" s="165">
        <v>56.2</v>
      </c>
      <c r="DQ1257" s="165">
        <v>7.1999998092651296</v>
      </c>
      <c r="DR1257" s="165">
        <v>49</v>
      </c>
      <c r="DS1257" s="163">
        <v>241</v>
      </c>
      <c r="DT1257" s="163">
        <v>44</v>
      </c>
      <c r="DU1257" s="163">
        <v>31</v>
      </c>
      <c r="DV1257" s="163">
        <v>25</v>
      </c>
      <c r="DW1257" s="163">
        <v>10</v>
      </c>
      <c r="DX1257" s="163">
        <v>27</v>
      </c>
      <c r="DY1257" s="163">
        <v>3</v>
      </c>
      <c r="DZ1257" s="163">
        <v>2</v>
      </c>
      <c r="EA1257" s="163">
        <v>2</v>
      </c>
      <c r="EB1257" s="163">
        <v>1</v>
      </c>
      <c r="EC1257" s="163">
        <v>61</v>
      </c>
      <c r="ED1257" s="165">
        <v>9.6882367072057907</v>
      </c>
      <c r="EE1257" s="165">
        <v>4.2882359195828901</v>
      </c>
      <c r="EF1257" s="165">
        <v>1.58823552577144</v>
      </c>
      <c r="EG1257" s="165">
        <v>6.9882363133943404</v>
      </c>
      <c r="EH1257" s="166">
        <v>1.2529413592196901</v>
      </c>
      <c r="EI1257" s="165">
        <v>100.089390224433</v>
      </c>
      <c r="EJ1257" s="164">
        <v>0.20754716981131999</v>
      </c>
      <c r="EK1257" s="164">
        <v>0.24113475177304899</v>
      </c>
      <c r="EL1257" s="283">
        <v>0.47333333300000002</v>
      </c>
      <c r="EM1257" s="283">
        <v>0.18</v>
      </c>
      <c r="EN1257" s="283">
        <v>0.34666666600000001</v>
      </c>
      <c r="EO1257" s="283">
        <v>9.9337750000000002E-2</v>
      </c>
      <c r="EP1257" s="283">
        <v>0.31125828</v>
      </c>
      <c r="EQ1257" s="283">
        <v>0.11899791</v>
      </c>
      <c r="ER1257" s="165">
        <v>-0.220631721604996</v>
      </c>
      <c r="ES1257" s="166">
        <v>3.9705888144285999</v>
      </c>
      <c r="ET1257" s="166">
        <v>4.28</v>
      </c>
      <c r="EU1257" s="166">
        <v>4.8431594657238302</v>
      </c>
      <c r="EV1257" s="166">
        <v>3.93662054548953</v>
      </c>
      <c r="EW1257" s="166">
        <v>3.8426176716193399</v>
      </c>
      <c r="EX1257" s="289">
        <v>-0.25137990713119501</v>
      </c>
    </row>
    <row r="1258" spans="1:154" ht="13" customHeight="1">
      <c r="A1258" s="160" t="s">
        <v>19</v>
      </c>
      <c r="C1258" s="160">
        <v>13528</v>
      </c>
      <c r="D1258" s="160">
        <v>621199</v>
      </c>
      <c r="E1258" s="160" t="s">
        <v>3331</v>
      </c>
      <c r="G1258" s="175"/>
      <c r="H1258" s="168" t="s">
        <v>991</v>
      </c>
      <c r="I1258" s="169" t="s">
        <v>531</v>
      </c>
      <c r="J1258" s="170">
        <v>33</v>
      </c>
      <c r="K1258" s="161">
        <v>1</v>
      </c>
      <c r="M1258" s="184" t="s">
        <v>837</v>
      </c>
      <c r="Z1258" s="163"/>
      <c r="AS1258" s="283"/>
      <c r="AT1258" s="283"/>
      <c r="AU1258" s="283"/>
      <c r="AV1258" s="283"/>
      <c r="AW1258" s="283"/>
      <c r="AX1258" s="283"/>
      <c r="AY1258" s="363"/>
      <c r="AZ1258" s="283"/>
      <c r="BA1258" s="283"/>
      <c r="BB1258" s="283"/>
      <c r="BC1258" s="283"/>
      <c r="BD1258" s="164"/>
      <c r="BE1258" s="164"/>
      <c r="BF1258" s="164"/>
      <c r="BG1258" s="164"/>
      <c r="BH1258" s="164"/>
      <c r="BI1258" s="164"/>
      <c r="BJ1258" s="165"/>
      <c r="BK1258" s="164"/>
      <c r="BL1258" s="165"/>
      <c r="BM1258" s="165"/>
      <c r="BN1258" s="165"/>
      <c r="BO1258" s="165"/>
      <c r="BP1258" s="165"/>
      <c r="BQ1258" s="165"/>
      <c r="BR1258" s="165"/>
      <c r="BS1258" s="289"/>
      <c r="BT1258" s="297">
        <v>25</v>
      </c>
      <c r="BU1258" s="284">
        <v>30.2</v>
      </c>
      <c r="BV1258" s="298">
        <v>0</v>
      </c>
      <c r="BW1258" s="297"/>
      <c r="BX1258" s="297"/>
      <c r="BY1258" s="297"/>
      <c r="BZ1258" s="297"/>
      <c r="CA1258" s="284"/>
      <c r="CB1258" s="298"/>
      <c r="CC1258" s="297"/>
      <c r="CD1258" s="284"/>
      <c r="CE1258" s="352"/>
      <c r="CF1258" s="298"/>
      <c r="CG1258" s="297"/>
      <c r="CH1258" s="284"/>
      <c r="CI1258" s="352"/>
      <c r="CJ1258" s="298"/>
      <c r="CK1258" s="297"/>
      <c r="CL1258" s="284"/>
      <c r="CM1258" s="352"/>
      <c r="CN1258" s="298"/>
      <c r="CO1258" s="297"/>
      <c r="CP1258" s="284"/>
      <c r="CQ1258" s="352"/>
      <c r="CR1258" s="298"/>
      <c r="CS1258" s="297"/>
      <c r="CT1258" s="284"/>
      <c r="CU1258" s="352"/>
      <c r="CV1258" s="352"/>
      <c r="CW1258" s="298"/>
      <c r="CX1258" s="297"/>
      <c r="CY1258" s="284"/>
      <c r="CZ1258" s="352"/>
      <c r="DA1258" s="352"/>
      <c r="DB1258" s="298"/>
      <c r="DC1258" s="297"/>
      <c r="DD1258" s="284"/>
      <c r="DE1258" s="352"/>
      <c r="DF1258" s="352"/>
      <c r="DG1258" s="298"/>
      <c r="DH1258" s="297">
        <v>0</v>
      </c>
      <c r="DI1258" s="289">
        <v>0</v>
      </c>
      <c r="DJ1258" s="163">
        <v>25</v>
      </c>
      <c r="DK1258" s="163">
        <v>1</v>
      </c>
      <c r="DL1258" s="163">
        <v>0</v>
      </c>
      <c r="DM1258" s="163">
        <v>1</v>
      </c>
      <c r="DN1258" s="163">
        <v>0</v>
      </c>
      <c r="DO1258" s="163">
        <v>0</v>
      </c>
      <c r="DP1258" s="165">
        <v>30.2</v>
      </c>
      <c r="DQ1258" s="165">
        <v>1.1000000238418499</v>
      </c>
      <c r="DR1258" s="165">
        <v>27.7000000029802</v>
      </c>
      <c r="DS1258" s="163">
        <v>132</v>
      </c>
      <c r="DT1258" s="163">
        <v>26</v>
      </c>
      <c r="DU1258" s="163">
        <v>15</v>
      </c>
      <c r="DV1258" s="163">
        <v>15</v>
      </c>
      <c r="DW1258" s="163">
        <v>5</v>
      </c>
      <c r="DX1258" s="163">
        <v>13</v>
      </c>
      <c r="DY1258" s="163">
        <v>1</v>
      </c>
      <c r="DZ1258" s="163">
        <v>2</v>
      </c>
      <c r="EA1258" s="163">
        <v>0</v>
      </c>
      <c r="EB1258" s="163">
        <v>0</v>
      </c>
      <c r="EC1258" s="163">
        <v>24</v>
      </c>
      <c r="ED1258" s="165">
        <v>7.0434795157785404</v>
      </c>
      <c r="EE1258" s="165">
        <v>3.8152180710467101</v>
      </c>
      <c r="EF1258" s="165">
        <v>1.4673915657871901</v>
      </c>
      <c r="EG1258" s="165">
        <v>7.6304361420934201</v>
      </c>
      <c r="EH1258" s="166">
        <v>1.2717393570155699</v>
      </c>
      <c r="EI1258" s="165">
        <v>100.86174259116601</v>
      </c>
      <c r="EJ1258" s="164">
        <v>0.22222222222222199</v>
      </c>
      <c r="EK1258" s="164">
        <v>0.23863636363636301</v>
      </c>
      <c r="EL1258" s="283">
        <v>0.440860215</v>
      </c>
      <c r="EM1258" s="283">
        <v>0.18279569800000001</v>
      </c>
      <c r="EN1258" s="283">
        <v>0.37634408600000002</v>
      </c>
      <c r="EO1258" s="283">
        <v>0.11827957</v>
      </c>
      <c r="EP1258" s="283">
        <v>0.40860215</v>
      </c>
      <c r="EQ1258" s="283">
        <v>7.6458750000000006E-2</v>
      </c>
      <c r="ER1258" s="165">
        <v>0.78573739675518695</v>
      </c>
      <c r="ES1258" s="166">
        <v>4.4021746973615796</v>
      </c>
      <c r="ET1258" s="166">
        <v>4.6500000000000004</v>
      </c>
      <c r="EU1258" s="166">
        <v>5.1884281236052203</v>
      </c>
      <c r="EV1258" s="166">
        <v>4.7946350374203996</v>
      </c>
      <c r="EW1258" s="166">
        <v>4.5018881282947296</v>
      </c>
      <c r="EX1258" s="289">
        <v>-0.25170916132628901</v>
      </c>
    </row>
    <row r="1259" spans="1:154" ht="13" customHeight="1">
      <c r="A1259" s="160" t="s">
        <v>19</v>
      </c>
      <c r="C1259" s="160">
        <v>22224</v>
      </c>
      <c r="D1259" s="160">
        <v>669169</v>
      </c>
      <c r="E1259" s="160" t="s">
        <v>17</v>
      </c>
      <c r="G1259" s="175"/>
      <c r="H1259" s="162" t="s">
        <v>2500</v>
      </c>
      <c r="I1259" s="162" t="s">
        <v>616</v>
      </c>
      <c r="J1259" s="161">
        <v>27</v>
      </c>
      <c r="K1259" s="161">
        <v>1</v>
      </c>
      <c r="M1259" s="184" t="s">
        <v>837</v>
      </c>
      <c r="Z1259" s="163"/>
      <c r="AS1259" s="283"/>
      <c r="AT1259" s="283"/>
      <c r="AU1259" s="283"/>
      <c r="AV1259" s="283"/>
      <c r="AW1259" s="283"/>
      <c r="AX1259" s="283"/>
      <c r="AY1259" s="363"/>
      <c r="AZ1259" s="283"/>
      <c r="BA1259" s="283"/>
      <c r="BB1259" s="283"/>
      <c r="BC1259" s="283"/>
      <c r="BD1259" s="164"/>
      <c r="BE1259" s="164"/>
      <c r="BF1259" s="164"/>
      <c r="BG1259" s="164"/>
      <c r="BH1259" s="164"/>
      <c r="BI1259" s="164"/>
      <c r="BJ1259" s="165"/>
      <c r="BK1259" s="164"/>
      <c r="BL1259" s="165"/>
      <c r="BM1259" s="165"/>
      <c r="BN1259" s="165"/>
      <c r="BO1259" s="165"/>
      <c r="BP1259" s="165"/>
      <c r="BQ1259" s="165"/>
      <c r="BR1259" s="165"/>
      <c r="BS1259" s="289"/>
      <c r="BT1259" s="297">
        <v>4</v>
      </c>
      <c r="BU1259" s="284">
        <v>5.0999999999999996</v>
      </c>
      <c r="BV1259" s="298">
        <v>0</v>
      </c>
      <c r="BW1259" s="297"/>
      <c r="BX1259" s="297"/>
      <c r="BY1259" s="297"/>
      <c r="BZ1259" s="297"/>
      <c r="CA1259" s="284"/>
      <c r="CB1259" s="298"/>
      <c r="CC1259" s="297"/>
      <c r="CD1259" s="284"/>
      <c r="CE1259" s="352"/>
      <c r="CF1259" s="298"/>
      <c r="CG1259" s="297"/>
      <c r="CH1259" s="284"/>
      <c r="CI1259" s="352"/>
      <c r="CJ1259" s="298"/>
      <c r="CK1259" s="297"/>
      <c r="CL1259" s="284"/>
      <c r="CM1259" s="352"/>
      <c r="CN1259" s="298"/>
      <c r="CO1259" s="297"/>
      <c r="CP1259" s="284"/>
      <c r="CQ1259" s="352"/>
      <c r="CR1259" s="298"/>
      <c r="CS1259" s="297"/>
      <c r="CT1259" s="284"/>
      <c r="CU1259" s="352"/>
      <c r="CV1259" s="352"/>
      <c r="CW1259" s="298"/>
      <c r="CX1259" s="297"/>
      <c r="CY1259" s="284"/>
      <c r="CZ1259" s="352"/>
      <c r="DA1259" s="352"/>
      <c r="DB1259" s="298"/>
      <c r="DC1259" s="297"/>
      <c r="DD1259" s="284"/>
      <c r="DE1259" s="352"/>
      <c r="DF1259" s="352"/>
      <c r="DG1259" s="298"/>
      <c r="DH1259" s="297">
        <v>0</v>
      </c>
      <c r="DI1259" s="289">
        <v>0</v>
      </c>
      <c r="DJ1259" s="163">
        <v>4</v>
      </c>
      <c r="DK1259" s="163">
        <v>0</v>
      </c>
      <c r="DL1259" s="163">
        <v>0</v>
      </c>
      <c r="DM1259" s="163">
        <v>0</v>
      </c>
      <c r="DN1259" s="163">
        <v>1</v>
      </c>
      <c r="DO1259" s="163">
        <v>0</v>
      </c>
      <c r="DP1259" s="165">
        <v>5.0999999999999996</v>
      </c>
      <c r="DQ1259" s="165"/>
      <c r="DR1259" s="165">
        <v>5.0999999046325604</v>
      </c>
      <c r="DS1259" s="163">
        <v>29</v>
      </c>
      <c r="DT1259" s="163">
        <v>10</v>
      </c>
      <c r="DU1259" s="163">
        <v>11</v>
      </c>
      <c r="DV1259" s="163">
        <v>10</v>
      </c>
      <c r="DW1259" s="163">
        <v>2</v>
      </c>
      <c r="DX1259" s="163">
        <v>3</v>
      </c>
      <c r="DY1259" s="163">
        <v>0</v>
      </c>
      <c r="DZ1259" s="163">
        <v>1</v>
      </c>
      <c r="EA1259" s="163">
        <v>1</v>
      </c>
      <c r="EB1259" s="163">
        <v>0</v>
      </c>
      <c r="EC1259" s="163">
        <v>4</v>
      </c>
      <c r="ED1259" s="165">
        <v>6.75000040233137</v>
      </c>
      <c r="EE1259" s="165">
        <v>5.0625003017485302</v>
      </c>
      <c r="EF1259" s="165">
        <v>3.3750002011656801</v>
      </c>
      <c r="EG1259" s="165">
        <v>16.875001005828398</v>
      </c>
      <c r="EH1259" s="166">
        <v>2.4375001452863301</v>
      </c>
      <c r="EI1259" s="165">
        <v>194.71613848362</v>
      </c>
      <c r="EJ1259" s="164">
        <v>0.4</v>
      </c>
      <c r="EK1259" s="164">
        <v>0.42105263157894701</v>
      </c>
      <c r="EL1259" s="283">
        <v>0.66666666600000002</v>
      </c>
      <c r="EM1259" s="283">
        <v>0.14285714199999999</v>
      </c>
      <c r="EN1259" s="283">
        <v>0.19047618999999999</v>
      </c>
      <c r="EO1259" s="283">
        <v>9.5238100000000006E-2</v>
      </c>
      <c r="EP1259" s="283">
        <v>0.57142857000000002</v>
      </c>
      <c r="EQ1259" s="283">
        <v>8.3333329999999997E-2</v>
      </c>
      <c r="ER1259" s="165">
        <v>-0.56285702995581799</v>
      </c>
      <c r="ES1259" s="166">
        <v>16.875001005828398</v>
      </c>
      <c r="ET1259" s="166">
        <v>7.82</v>
      </c>
      <c r="EU1259" s="166">
        <v>8.79168896824123</v>
      </c>
      <c r="EV1259" s="166">
        <v>5.0507676204490002</v>
      </c>
      <c r="EW1259" s="166">
        <v>4.2059374889235901</v>
      </c>
      <c r="EX1259" s="289">
        <v>-0.25485771894454901</v>
      </c>
    </row>
    <row r="1260" spans="1:154" ht="13" customHeight="1">
      <c r="A1260" s="160" t="s">
        <v>19</v>
      </c>
      <c r="C1260" s="160">
        <v>21306</v>
      </c>
      <c r="D1260" s="160">
        <v>656641</v>
      </c>
      <c r="E1260" s="160" t="s">
        <v>14</v>
      </c>
      <c r="G1260" s="175"/>
      <c r="H1260" s="162" t="s">
        <v>2467</v>
      </c>
      <c r="I1260" s="162" t="s">
        <v>247</v>
      </c>
      <c r="J1260" s="161">
        <v>28</v>
      </c>
      <c r="K1260" s="161">
        <v>1</v>
      </c>
      <c r="M1260" s="184" t="s">
        <v>46</v>
      </c>
      <c r="Z1260" s="163"/>
      <c r="AS1260" s="283"/>
      <c r="AT1260" s="283"/>
      <c r="AU1260" s="283"/>
      <c r="AV1260" s="283"/>
      <c r="AW1260" s="283"/>
      <c r="AX1260" s="283"/>
      <c r="AY1260" s="363"/>
      <c r="AZ1260" s="283"/>
      <c r="BA1260" s="283"/>
      <c r="BB1260" s="283"/>
      <c r="BC1260" s="283"/>
      <c r="BD1260" s="164"/>
      <c r="BE1260" s="164"/>
      <c r="BF1260" s="164"/>
      <c r="BG1260" s="164"/>
      <c r="BH1260" s="164"/>
      <c r="BI1260" s="164"/>
      <c r="BJ1260" s="165"/>
      <c r="BK1260" s="164"/>
      <c r="BL1260" s="165"/>
      <c r="BM1260" s="165"/>
      <c r="BN1260" s="165"/>
      <c r="BO1260" s="165"/>
      <c r="BP1260" s="165"/>
      <c r="BQ1260" s="165"/>
      <c r="BR1260" s="165"/>
      <c r="BS1260" s="289"/>
      <c r="BT1260" s="297">
        <v>46</v>
      </c>
      <c r="BU1260" s="284">
        <v>43.2</v>
      </c>
      <c r="BV1260" s="298">
        <v>-1</v>
      </c>
      <c r="BW1260" s="297"/>
      <c r="BX1260" s="297"/>
      <c r="BY1260" s="297"/>
      <c r="BZ1260" s="297"/>
      <c r="CA1260" s="284"/>
      <c r="CB1260" s="298"/>
      <c r="CC1260" s="297"/>
      <c r="CD1260" s="284"/>
      <c r="CE1260" s="352"/>
      <c r="CF1260" s="298"/>
      <c r="CG1260" s="297"/>
      <c r="CH1260" s="284"/>
      <c r="CI1260" s="352"/>
      <c r="CJ1260" s="298"/>
      <c r="CK1260" s="297"/>
      <c r="CL1260" s="284"/>
      <c r="CM1260" s="352"/>
      <c r="CN1260" s="298"/>
      <c r="CO1260" s="297"/>
      <c r="CP1260" s="284"/>
      <c r="CQ1260" s="352"/>
      <c r="CR1260" s="298"/>
      <c r="CS1260" s="297"/>
      <c r="CT1260" s="284"/>
      <c r="CU1260" s="352"/>
      <c r="CV1260" s="352"/>
      <c r="CW1260" s="298"/>
      <c r="CX1260" s="297"/>
      <c r="CY1260" s="284"/>
      <c r="CZ1260" s="352"/>
      <c r="DA1260" s="352"/>
      <c r="DB1260" s="298"/>
      <c r="DC1260" s="297"/>
      <c r="DD1260" s="284"/>
      <c r="DE1260" s="352"/>
      <c r="DF1260" s="352"/>
      <c r="DG1260" s="298"/>
      <c r="DH1260" s="297">
        <v>-1</v>
      </c>
      <c r="DI1260" s="289">
        <v>0</v>
      </c>
      <c r="DJ1260" s="163">
        <v>46</v>
      </c>
      <c r="DK1260" s="163">
        <v>0</v>
      </c>
      <c r="DL1260" s="163">
        <v>0</v>
      </c>
      <c r="DM1260" s="163">
        <v>2</v>
      </c>
      <c r="DN1260" s="163">
        <v>3</v>
      </c>
      <c r="DO1260" s="163">
        <v>0</v>
      </c>
      <c r="DP1260" s="165">
        <v>43.2</v>
      </c>
      <c r="DQ1260" s="165"/>
      <c r="DR1260" s="165">
        <v>43.200000762939403</v>
      </c>
      <c r="DS1260" s="163">
        <v>192</v>
      </c>
      <c r="DT1260" s="163">
        <v>39</v>
      </c>
      <c r="DU1260" s="163">
        <v>20</v>
      </c>
      <c r="DV1260" s="163">
        <v>18</v>
      </c>
      <c r="DW1260" s="163">
        <v>6</v>
      </c>
      <c r="DX1260" s="163">
        <v>27</v>
      </c>
      <c r="DY1260" s="163">
        <v>3</v>
      </c>
      <c r="DZ1260" s="163">
        <v>1</v>
      </c>
      <c r="EA1260" s="163">
        <v>4</v>
      </c>
      <c r="EB1260" s="163">
        <v>0</v>
      </c>
      <c r="EC1260" s="163">
        <v>40</v>
      </c>
      <c r="ED1260" s="165">
        <v>8.2442774499515199</v>
      </c>
      <c r="EE1260" s="165">
        <v>5.5648872787172703</v>
      </c>
      <c r="EF1260" s="165">
        <v>1.2366416174927199</v>
      </c>
      <c r="EG1260" s="165">
        <v>8.0381705137027293</v>
      </c>
      <c r="EH1260" s="166">
        <v>1.5114508658244401</v>
      </c>
      <c r="EI1260" s="165">
        <v>120.7400445371</v>
      </c>
      <c r="EJ1260" s="164">
        <v>0.23780487804878001</v>
      </c>
      <c r="EK1260" s="164">
        <v>0.27966101694915202</v>
      </c>
      <c r="EL1260" s="283">
        <v>0.36065573699999998</v>
      </c>
      <c r="EM1260" s="283">
        <v>0.180327868</v>
      </c>
      <c r="EN1260" s="283">
        <v>0.45901639300000002</v>
      </c>
      <c r="EO1260" s="283">
        <v>8.8709679999999999E-2</v>
      </c>
      <c r="EP1260" s="283">
        <v>0.40322581000000002</v>
      </c>
      <c r="EQ1260" s="283">
        <v>0.12147239</v>
      </c>
      <c r="ER1260" s="165">
        <v>-0.61919810401440101</v>
      </c>
      <c r="ES1260" s="166">
        <v>3.70992485247818</v>
      </c>
      <c r="ET1260" s="166">
        <v>4.97</v>
      </c>
      <c r="EU1260" s="166">
        <v>5.0445518298984897</v>
      </c>
      <c r="EV1260" s="166">
        <v>5.1974806425578599</v>
      </c>
      <c r="EW1260" s="166">
        <v>4.8524084783793997</v>
      </c>
      <c r="EX1260" s="289">
        <v>-0.25688159465789701</v>
      </c>
    </row>
    <row r="1261" spans="1:154" ht="13" customHeight="1">
      <c r="A1261" s="160" t="s">
        <v>19</v>
      </c>
      <c r="C1261" s="160">
        <v>26790</v>
      </c>
      <c r="D1261" s="160">
        <v>683409</v>
      </c>
      <c r="E1261" s="160" t="s">
        <v>246</v>
      </c>
      <c r="G1261" s="175"/>
      <c r="H1261" s="162" t="s">
        <v>4104</v>
      </c>
      <c r="I1261" s="162" t="s">
        <v>1857</v>
      </c>
      <c r="J1261" s="160">
        <v>21</v>
      </c>
      <c r="K1261" s="161">
        <v>1</v>
      </c>
      <c r="Z1261" s="163"/>
      <c r="AS1261" s="283"/>
      <c r="AT1261" s="283"/>
      <c r="AU1261" s="283"/>
      <c r="AV1261" s="283"/>
      <c r="AW1261" s="283"/>
      <c r="AX1261" s="283"/>
      <c r="AY1261" s="363"/>
      <c r="AZ1261" s="283"/>
      <c r="BA1261" s="283"/>
      <c r="BB1261" s="283"/>
      <c r="BC1261" s="283"/>
      <c r="BD1261" s="164"/>
      <c r="BE1261" s="164"/>
      <c r="BF1261" s="164"/>
      <c r="BG1261" s="164"/>
      <c r="BH1261" s="164"/>
      <c r="BI1261" s="164"/>
      <c r="BJ1261" s="165"/>
      <c r="BK1261" s="164"/>
      <c r="BL1261" s="165"/>
      <c r="BM1261" s="165"/>
      <c r="BN1261" s="165"/>
      <c r="BO1261" s="165"/>
      <c r="BP1261" s="165"/>
      <c r="BQ1261" s="165"/>
      <c r="BR1261" s="165"/>
      <c r="BS1261" s="289"/>
      <c r="BT1261" s="297">
        <v>30</v>
      </c>
      <c r="BU1261" s="284">
        <v>31.2</v>
      </c>
      <c r="BV1261" s="298">
        <v>0</v>
      </c>
      <c r="BW1261" s="297"/>
      <c r="BX1261" s="297"/>
      <c r="BY1261" s="297"/>
      <c r="BZ1261" s="297"/>
      <c r="CA1261" s="284"/>
      <c r="CB1261" s="298"/>
      <c r="CC1261" s="297"/>
      <c r="CD1261" s="284"/>
      <c r="CE1261" s="352"/>
      <c r="CF1261" s="298"/>
      <c r="CG1261" s="297"/>
      <c r="CH1261" s="284"/>
      <c r="CI1261" s="352"/>
      <c r="CJ1261" s="298"/>
      <c r="CK1261" s="297"/>
      <c r="CL1261" s="284"/>
      <c r="CM1261" s="352"/>
      <c r="CN1261" s="298"/>
      <c r="CO1261" s="297"/>
      <c r="CP1261" s="284"/>
      <c r="CQ1261" s="352"/>
      <c r="CR1261" s="298"/>
      <c r="CS1261" s="297"/>
      <c r="CT1261" s="284"/>
      <c r="CU1261" s="352"/>
      <c r="CV1261" s="352"/>
      <c r="CW1261" s="298"/>
      <c r="CX1261" s="297"/>
      <c r="CY1261" s="284"/>
      <c r="CZ1261" s="352"/>
      <c r="DA1261" s="352"/>
      <c r="DB1261" s="298"/>
      <c r="DC1261" s="297"/>
      <c r="DD1261" s="284"/>
      <c r="DE1261" s="352"/>
      <c r="DF1261" s="352"/>
      <c r="DG1261" s="298"/>
      <c r="DH1261" s="183">
        <v>0</v>
      </c>
      <c r="DI1261" s="289">
        <v>0</v>
      </c>
      <c r="DJ1261" s="163">
        <v>30</v>
      </c>
      <c r="DK1261" s="163">
        <v>0</v>
      </c>
      <c r="DL1261" s="163">
        <v>0</v>
      </c>
      <c r="DM1261" s="163">
        <v>2</v>
      </c>
      <c r="DN1261" s="163">
        <v>3</v>
      </c>
      <c r="DO1261" s="163">
        <v>1</v>
      </c>
      <c r="DP1261" s="165">
        <v>31.2</v>
      </c>
      <c r="DQ1261" s="165"/>
      <c r="DR1261" s="165">
        <v>31.2000007629394</v>
      </c>
      <c r="DS1261" s="163">
        <v>133</v>
      </c>
      <c r="DT1261" s="163">
        <v>31</v>
      </c>
      <c r="DU1261" s="163">
        <v>17</v>
      </c>
      <c r="DV1261" s="163">
        <v>16</v>
      </c>
      <c r="DW1261" s="163">
        <v>7</v>
      </c>
      <c r="DX1261" s="163">
        <v>10</v>
      </c>
      <c r="DY1261" s="163">
        <v>0</v>
      </c>
      <c r="DZ1261" s="163">
        <v>1</v>
      </c>
      <c r="EA1261" s="163">
        <v>0</v>
      </c>
      <c r="EB1261" s="163">
        <v>0</v>
      </c>
      <c r="EC1261" s="163">
        <v>28</v>
      </c>
      <c r="ED1261" s="165">
        <v>7.9578958552565497</v>
      </c>
      <c r="EE1261" s="165">
        <v>2.8421056625916199</v>
      </c>
      <c r="EF1261" s="165">
        <v>1.9894739638141301</v>
      </c>
      <c r="EG1261" s="165">
        <v>8.8105275540340404</v>
      </c>
      <c r="EH1261" s="166">
        <v>1.29473702406951</v>
      </c>
      <c r="EI1261" s="165">
        <v>100.53247816109599</v>
      </c>
      <c r="EJ1261" s="164">
        <v>0.25409836065573699</v>
      </c>
      <c r="EK1261" s="164">
        <v>0.27586206896551702</v>
      </c>
      <c r="EL1261" s="283">
        <v>0.5</v>
      </c>
      <c r="EM1261" s="283">
        <v>0.17021276499999999</v>
      </c>
      <c r="EN1261" s="283">
        <v>0.32978723399999998</v>
      </c>
      <c r="EO1261" s="283">
        <v>0.10638298</v>
      </c>
      <c r="EP1261" s="283">
        <v>0.46808511000000003</v>
      </c>
      <c r="EQ1261" s="283">
        <v>0.19066147999999999</v>
      </c>
      <c r="ER1261" s="165">
        <v>-0.55262402082405004</v>
      </c>
      <c r="ES1261" s="166">
        <v>4.5473690601466004</v>
      </c>
      <c r="ET1261" s="166">
        <v>4.87</v>
      </c>
      <c r="EU1261" s="166">
        <v>5.31405735581209</v>
      </c>
      <c r="EV1261" s="166">
        <v>3.9206443233778998</v>
      </c>
      <c r="EW1261" s="166">
        <v>3.7265966821614702</v>
      </c>
      <c r="EX1261" s="289">
        <v>-0.26026824116706798</v>
      </c>
    </row>
    <row r="1262" spans="1:154" ht="13" customHeight="1">
      <c r="A1262" s="160" t="s">
        <v>19</v>
      </c>
      <c r="B1262" s="200"/>
      <c r="C1262" s="160">
        <v>30171</v>
      </c>
      <c r="D1262" s="200">
        <v>696131</v>
      </c>
      <c r="E1262" s="200" t="s">
        <v>2177</v>
      </c>
      <c r="F1262" s="200"/>
      <c r="G1262" s="175"/>
      <c r="H1262" s="162" t="s">
        <v>764</v>
      </c>
      <c r="I1262" s="162" t="s">
        <v>1948</v>
      </c>
      <c r="J1262" s="160">
        <v>24</v>
      </c>
      <c r="K1262" s="161">
        <v>1</v>
      </c>
      <c r="Z1262" s="163"/>
      <c r="AS1262" s="283"/>
      <c r="AT1262" s="283"/>
      <c r="AU1262" s="283"/>
      <c r="AV1262" s="283"/>
      <c r="AW1262" s="283"/>
      <c r="AX1262" s="283"/>
      <c r="AY1262" s="363"/>
      <c r="AZ1262" s="283"/>
      <c r="BA1262" s="283"/>
      <c r="BB1262" s="283"/>
      <c r="BC1262" s="283"/>
      <c r="BD1262" s="164"/>
      <c r="BE1262" s="164"/>
      <c r="BF1262" s="164"/>
      <c r="BG1262" s="164"/>
      <c r="BH1262" s="164"/>
      <c r="BI1262" s="164"/>
      <c r="BJ1262" s="165"/>
      <c r="BK1262" s="164"/>
      <c r="BL1262" s="165"/>
      <c r="BM1262" s="165"/>
      <c r="BN1262" s="165"/>
      <c r="BO1262" s="165"/>
      <c r="BP1262" s="165"/>
      <c r="BQ1262" s="165"/>
      <c r="BR1262" s="165"/>
      <c r="BS1262" s="289"/>
      <c r="BT1262" s="297">
        <v>9</v>
      </c>
      <c r="BU1262" s="284">
        <v>36.1</v>
      </c>
      <c r="BV1262" s="298">
        <v>0</v>
      </c>
      <c r="BW1262" s="297"/>
      <c r="BX1262" s="297"/>
      <c r="BY1262" s="297"/>
      <c r="BZ1262" s="297"/>
      <c r="CA1262" s="284"/>
      <c r="CB1262" s="298"/>
      <c r="CC1262" s="297"/>
      <c r="CD1262" s="284"/>
      <c r="CE1262" s="352"/>
      <c r="CF1262" s="298"/>
      <c r="CG1262" s="297"/>
      <c r="CH1262" s="284"/>
      <c r="CI1262" s="352"/>
      <c r="CJ1262" s="298"/>
      <c r="CK1262" s="297"/>
      <c r="CL1262" s="284"/>
      <c r="CM1262" s="352"/>
      <c r="CN1262" s="298"/>
      <c r="CO1262" s="297"/>
      <c r="CP1262" s="284"/>
      <c r="CQ1262" s="352"/>
      <c r="CR1262" s="298"/>
      <c r="CS1262" s="297"/>
      <c r="CT1262" s="284"/>
      <c r="CU1262" s="352"/>
      <c r="CV1262" s="352"/>
      <c r="CW1262" s="298"/>
      <c r="CX1262" s="297"/>
      <c r="CY1262" s="284"/>
      <c r="CZ1262" s="352"/>
      <c r="DA1262" s="352"/>
      <c r="DB1262" s="298"/>
      <c r="DC1262" s="297"/>
      <c r="DD1262" s="284"/>
      <c r="DE1262" s="352"/>
      <c r="DF1262" s="352"/>
      <c r="DG1262" s="298"/>
      <c r="DH1262" s="183">
        <v>0</v>
      </c>
      <c r="DI1262" s="289">
        <v>0</v>
      </c>
      <c r="DJ1262" s="163">
        <v>9</v>
      </c>
      <c r="DK1262" s="163">
        <v>8</v>
      </c>
      <c r="DL1262" s="163">
        <v>0</v>
      </c>
      <c r="DM1262" s="163">
        <v>1</v>
      </c>
      <c r="DN1262" s="163">
        <v>5</v>
      </c>
      <c r="DO1262" s="163">
        <v>0</v>
      </c>
      <c r="DP1262" s="165">
        <v>36.1</v>
      </c>
      <c r="DQ1262" s="165">
        <v>33.200000762939403</v>
      </c>
      <c r="DR1262" s="165">
        <v>2.20000004768371</v>
      </c>
      <c r="DS1262" s="163">
        <v>169</v>
      </c>
      <c r="DT1262" s="163">
        <v>46</v>
      </c>
      <c r="DU1262" s="163">
        <v>26</v>
      </c>
      <c r="DV1262" s="163">
        <v>26</v>
      </c>
      <c r="DW1262" s="163">
        <v>7</v>
      </c>
      <c r="DX1262" s="163">
        <v>15</v>
      </c>
      <c r="DY1262" s="163">
        <v>0</v>
      </c>
      <c r="DZ1262" s="163">
        <v>3</v>
      </c>
      <c r="EA1262" s="163">
        <v>0</v>
      </c>
      <c r="EB1262" s="163">
        <v>0</v>
      </c>
      <c r="EC1262" s="163">
        <v>31</v>
      </c>
      <c r="ED1262" s="165">
        <v>7.6788997544192101</v>
      </c>
      <c r="EE1262" s="165">
        <v>3.7155966553641302</v>
      </c>
      <c r="EF1262" s="165">
        <v>1.73394510583659</v>
      </c>
      <c r="EG1262" s="165">
        <v>11.394496409783301</v>
      </c>
      <c r="EH1262" s="166">
        <v>1.67889922946083</v>
      </c>
      <c r="EI1262" s="165">
        <v>130.361530552315</v>
      </c>
      <c r="EJ1262" s="164">
        <v>0.30463576158940397</v>
      </c>
      <c r="EK1262" s="164">
        <v>0.34513274336283101</v>
      </c>
      <c r="EL1262" s="283">
        <v>0.319327731</v>
      </c>
      <c r="EM1262" s="283">
        <v>0.218487394</v>
      </c>
      <c r="EN1262" s="283">
        <v>0.462184873</v>
      </c>
      <c r="EO1262" s="283">
        <v>0.1</v>
      </c>
      <c r="EP1262" s="283">
        <v>0.40833332999999999</v>
      </c>
      <c r="EQ1262" s="283">
        <v>6.7873299999999998E-2</v>
      </c>
      <c r="ER1262" s="165">
        <v>-0.17511646068529199</v>
      </c>
      <c r="ES1262" s="166">
        <v>6.4403675359644996</v>
      </c>
      <c r="ET1262" s="166">
        <v>6.12</v>
      </c>
      <c r="EU1262" s="166">
        <v>5.4510925025593302</v>
      </c>
      <c r="EV1262" s="166">
        <v>5.23547186479946</v>
      </c>
      <c r="EW1262" s="166">
        <v>4.8777329896683996</v>
      </c>
      <c r="EX1262" s="289">
        <v>-0.26052193343639302</v>
      </c>
    </row>
    <row r="1263" spans="1:154" ht="13" customHeight="1">
      <c r="A1263" s="160" t="s">
        <v>19</v>
      </c>
      <c r="C1263" s="160">
        <v>33168</v>
      </c>
      <c r="D1263" s="160">
        <v>814005</v>
      </c>
      <c r="E1263" s="160" t="s">
        <v>614</v>
      </c>
      <c r="G1263" s="175"/>
      <c r="H1263" s="162" t="s">
        <v>4202</v>
      </c>
      <c r="I1263" s="162" t="s">
        <v>247</v>
      </c>
      <c r="J1263" s="160">
        <v>23</v>
      </c>
      <c r="K1263" s="161">
        <v>1</v>
      </c>
      <c r="Z1263" s="163"/>
      <c r="AS1263" s="283"/>
      <c r="AT1263" s="283"/>
      <c r="AU1263" s="283"/>
      <c r="AV1263" s="283"/>
      <c r="AW1263" s="283"/>
      <c r="AX1263" s="283"/>
      <c r="AY1263" s="363"/>
      <c r="AZ1263" s="283"/>
      <c r="BA1263" s="283"/>
      <c r="BB1263" s="283"/>
      <c r="BC1263" s="283"/>
      <c r="BD1263" s="164"/>
      <c r="BE1263" s="164"/>
      <c r="BF1263" s="164"/>
      <c r="BG1263" s="164"/>
      <c r="BH1263" s="164"/>
      <c r="BI1263" s="164"/>
      <c r="BJ1263" s="165"/>
      <c r="BK1263" s="164"/>
      <c r="BL1263" s="165"/>
      <c r="BM1263" s="165"/>
      <c r="BN1263" s="165"/>
      <c r="BO1263" s="165"/>
      <c r="BP1263" s="165"/>
      <c r="BQ1263" s="165"/>
      <c r="BR1263" s="165"/>
      <c r="BS1263" s="289"/>
      <c r="BT1263" s="297">
        <v>3</v>
      </c>
      <c r="BU1263" s="284">
        <v>11.2</v>
      </c>
      <c r="BV1263" s="298">
        <v>-2</v>
      </c>
      <c r="BW1263" s="297"/>
      <c r="BX1263" s="297"/>
      <c r="BY1263" s="297"/>
      <c r="BZ1263" s="297"/>
      <c r="CA1263" s="284"/>
      <c r="CB1263" s="298"/>
      <c r="CC1263" s="297"/>
      <c r="CD1263" s="284"/>
      <c r="CE1263" s="352"/>
      <c r="CF1263" s="298"/>
      <c r="CG1263" s="297"/>
      <c r="CH1263" s="284"/>
      <c r="CI1263" s="352"/>
      <c r="CJ1263" s="298"/>
      <c r="CK1263" s="297"/>
      <c r="CL1263" s="284"/>
      <c r="CM1263" s="352"/>
      <c r="CN1263" s="298"/>
      <c r="CO1263" s="297"/>
      <c r="CP1263" s="284"/>
      <c r="CQ1263" s="352"/>
      <c r="CR1263" s="298"/>
      <c r="CS1263" s="297"/>
      <c r="CT1263" s="284"/>
      <c r="CU1263" s="352"/>
      <c r="CV1263" s="352"/>
      <c r="CW1263" s="298"/>
      <c r="CX1263" s="297"/>
      <c r="CY1263" s="284"/>
      <c r="CZ1263" s="352"/>
      <c r="DA1263" s="352"/>
      <c r="DB1263" s="298"/>
      <c r="DC1263" s="297"/>
      <c r="DD1263" s="284"/>
      <c r="DE1263" s="352"/>
      <c r="DF1263" s="352"/>
      <c r="DG1263" s="298"/>
      <c r="DH1263" s="183">
        <v>-2</v>
      </c>
      <c r="DI1263" s="289">
        <v>0</v>
      </c>
      <c r="DJ1263" s="163">
        <v>3</v>
      </c>
      <c r="DK1263" s="163">
        <v>3</v>
      </c>
      <c r="DL1263" s="163">
        <v>0</v>
      </c>
      <c r="DM1263" s="163">
        <v>0</v>
      </c>
      <c r="DN1263" s="163">
        <v>1</v>
      </c>
      <c r="DO1263" s="163">
        <v>0</v>
      </c>
      <c r="DP1263" s="165">
        <v>11.2</v>
      </c>
      <c r="DQ1263" s="165">
        <v>11.199999809265099</v>
      </c>
      <c r="DR1263" s="165"/>
      <c r="DS1263" s="163">
        <v>55</v>
      </c>
      <c r="DT1263" s="163">
        <v>16</v>
      </c>
      <c r="DU1263" s="163">
        <v>9</v>
      </c>
      <c r="DV1263" s="163">
        <v>9</v>
      </c>
      <c r="DW1263" s="163">
        <v>5</v>
      </c>
      <c r="DX1263" s="163">
        <v>3</v>
      </c>
      <c r="DY1263" s="163">
        <v>0</v>
      </c>
      <c r="DZ1263" s="163">
        <v>0</v>
      </c>
      <c r="EA1263" s="163">
        <v>2</v>
      </c>
      <c r="EB1263" s="163">
        <v>0</v>
      </c>
      <c r="EC1263" s="163">
        <v>11</v>
      </c>
      <c r="ED1263" s="165">
        <v>8.4857147481490394</v>
      </c>
      <c r="EE1263" s="165">
        <v>2.3142858404042799</v>
      </c>
      <c r="EF1263" s="165">
        <v>3.8571430673404699</v>
      </c>
      <c r="EG1263" s="165">
        <v>12.3428578154895</v>
      </c>
      <c r="EH1263" s="166">
        <v>1.62857151732153</v>
      </c>
      <c r="EI1263" s="165">
        <v>130.096056695828</v>
      </c>
      <c r="EJ1263" s="164">
        <v>0.30769230769230699</v>
      </c>
      <c r="EK1263" s="164">
        <v>0.30555555555555503</v>
      </c>
      <c r="EL1263" s="283">
        <v>0.25</v>
      </c>
      <c r="EM1263" s="283">
        <v>0.22500000000000001</v>
      </c>
      <c r="EN1263" s="283">
        <v>0.52500000000000002</v>
      </c>
      <c r="EO1263" s="283">
        <v>0.14634146000000001</v>
      </c>
      <c r="EP1263" s="283">
        <v>0.29268293000000001</v>
      </c>
      <c r="EQ1263" s="283">
        <v>0.11297071</v>
      </c>
      <c r="ER1263" s="165">
        <v>0.410719957849429</v>
      </c>
      <c r="ES1263" s="166">
        <v>6.9428575212128498</v>
      </c>
      <c r="ET1263" s="166">
        <v>5.89</v>
      </c>
      <c r="EU1263" s="166">
        <v>7.6238317330029597</v>
      </c>
      <c r="EV1263" s="166">
        <v>4.7741923067231102</v>
      </c>
      <c r="EW1263" s="166">
        <v>4.5529872770050304</v>
      </c>
      <c r="EX1263" s="289">
        <v>-0.26898387074470498</v>
      </c>
    </row>
    <row r="1264" spans="1:154" ht="13" customHeight="1">
      <c r="A1264" s="160" t="s">
        <v>19</v>
      </c>
      <c r="B1264" s="160">
        <v>11590</v>
      </c>
      <c r="C1264" s="160">
        <v>19979</v>
      </c>
      <c r="D1264" s="160">
        <v>668676</v>
      </c>
      <c r="E1264" s="160" t="s">
        <v>18</v>
      </c>
      <c r="G1264" s="175"/>
      <c r="H1264" s="168" t="s">
        <v>1273</v>
      </c>
      <c r="I1264" s="169" t="s">
        <v>174</v>
      </c>
      <c r="J1264" s="170">
        <v>29</v>
      </c>
      <c r="K1264" s="161">
        <v>1</v>
      </c>
      <c r="M1264" s="184" t="s">
        <v>837</v>
      </c>
      <c r="Z1264" s="163"/>
      <c r="AS1264" s="283"/>
      <c r="AT1264" s="283"/>
      <c r="AU1264" s="283"/>
      <c r="AV1264" s="283"/>
      <c r="AW1264" s="283"/>
      <c r="AX1264" s="283"/>
      <c r="AY1264" s="363"/>
      <c r="AZ1264" s="283"/>
      <c r="BA1264" s="283"/>
      <c r="BB1264" s="283"/>
      <c r="BC1264" s="283"/>
      <c r="BD1264" s="164"/>
      <c r="BE1264" s="164"/>
      <c r="BF1264" s="164"/>
      <c r="BG1264" s="164"/>
      <c r="BH1264" s="164"/>
      <c r="BI1264" s="164"/>
      <c r="BJ1264" s="165"/>
      <c r="BK1264" s="164"/>
      <c r="BL1264" s="165"/>
      <c r="BM1264" s="165"/>
      <c r="BN1264" s="165"/>
      <c r="BO1264" s="165"/>
      <c r="BP1264" s="165"/>
      <c r="BQ1264" s="165"/>
      <c r="BR1264" s="165"/>
      <c r="BS1264" s="289"/>
      <c r="BT1264" s="297">
        <v>3</v>
      </c>
      <c r="BU1264" s="284">
        <v>12</v>
      </c>
      <c r="BV1264" s="298">
        <v>0</v>
      </c>
      <c r="BW1264" s="297"/>
      <c r="BX1264" s="297"/>
      <c r="BY1264" s="297"/>
      <c r="BZ1264" s="297"/>
      <c r="CA1264" s="284"/>
      <c r="CB1264" s="298"/>
      <c r="CC1264" s="297"/>
      <c r="CD1264" s="284"/>
      <c r="CE1264" s="352"/>
      <c r="CF1264" s="298"/>
      <c r="CG1264" s="297"/>
      <c r="CH1264" s="284"/>
      <c r="CI1264" s="352"/>
      <c r="CJ1264" s="298"/>
      <c r="CK1264" s="297"/>
      <c r="CL1264" s="284"/>
      <c r="CM1264" s="352"/>
      <c r="CN1264" s="298"/>
      <c r="CO1264" s="297"/>
      <c r="CP1264" s="284"/>
      <c r="CQ1264" s="352"/>
      <c r="CR1264" s="298"/>
      <c r="CS1264" s="297"/>
      <c r="CT1264" s="284"/>
      <c r="CU1264" s="352"/>
      <c r="CV1264" s="352"/>
      <c r="CW1264" s="298"/>
      <c r="CX1264" s="297"/>
      <c r="CY1264" s="284"/>
      <c r="CZ1264" s="352"/>
      <c r="DA1264" s="352"/>
      <c r="DB1264" s="298"/>
      <c r="DC1264" s="297"/>
      <c r="DD1264" s="284"/>
      <c r="DE1264" s="352"/>
      <c r="DF1264" s="352"/>
      <c r="DG1264" s="298"/>
      <c r="DH1264" s="297">
        <v>0</v>
      </c>
      <c r="DI1264" s="289">
        <v>0</v>
      </c>
      <c r="DJ1264" s="163">
        <v>3</v>
      </c>
      <c r="DK1264" s="163">
        <v>3</v>
      </c>
      <c r="DL1264" s="163">
        <v>0</v>
      </c>
      <c r="DM1264" s="163">
        <v>1</v>
      </c>
      <c r="DN1264" s="163">
        <v>1</v>
      </c>
      <c r="DO1264" s="163">
        <v>0</v>
      </c>
      <c r="DP1264" s="165">
        <v>12</v>
      </c>
      <c r="DQ1264" s="165">
        <v>12</v>
      </c>
      <c r="DR1264" s="165"/>
      <c r="DS1264" s="163">
        <v>54</v>
      </c>
      <c r="DT1264" s="163">
        <v>12</v>
      </c>
      <c r="DU1264" s="163">
        <v>11</v>
      </c>
      <c r="DV1264" s="163">
        <v>11</v>
      </c>
      <c r="DW1264" s="163">
        <v>4</v>
      </c>
      <c r="DX1264" s="163">
        <v>7</v>
      </c>
      <c r="DY1264" s="163">
        <v>0</v>
      </c>
      <c r="DZ1264" s="163">
        <v>0</v>
      </c>
      <c r="EA1264" s="163">
        <v>0</v>
      </c>
      <c r="EB1264" s="163">
        <v>0</v>
      </c>
      <c r="EC1264" s="163">
        <v>5</v>
      </c>
      <c r="ED1264" s="165">
        <v>3.7500002980232399</v>
      </c>
      <c r="EE1264" s="165">
        <v>5.2500004172325401</v>
      </c>
      <c r="EF1264" s="165">
        <v>3.0000002384185902</v>
      </c>
      <c r="EG1264" s="165">
        <v>9.0000007152557906</v>
      </c>
      <c r="EH1264" s="166">
        <v>1.58333345916537</v>
      </c>
      <c r="EI1264" s="165">
        <v>126.48228050233701</v>
      </c>
      <c r="EJ1264" s="164">
        <v>0.25531914893617003</v>
      </c>
      <c r="EK1264" s="164">
        <v>0.21052631578947301</v>
      </c>
      <c r="EL1264" s="283">
        <v>0.19512195099999999</v>
      </c>
      <c r="EM1264" s="283">
        <v>0.17073170700000001</v>
      </c>
      <c r="EN1264" s="283">
        <v>0.634146341</v>
      </c>
      <c r="EO1264" s="283">
        <v>0.23809524000000001</v>
      </c>
      <c r="EP1264" s="283">
        <v>0.45238095</v>
      </c>
      <c r="EQ1264" s="283">
        <v>7.1770329999999993E-2</v>
      </c>
      <c r="ER1264" s="165">
        <v>-0.165805714372915</v>
      </c>
      <c r="ES1264" s="166">
        <v>8.2500006556511405</v>
      </c>
      <c r="ET1264" s="166">
        <v>8.73</v>
      </c>
      <c r="EU1264" s="166">
        <v>8.4166890501976308</v>
      </c>
      <c r="EV1264" s="166">
        <v>7.3595834944959302</v>
      </c>
      <c r="EW1264" s="166">
        <v>7.4979012209610802</v>
      </c>
      <c r="EX1264" s="289">
        <v>-0.272494345903396</v>
      </c>
    </row>
    <row r="1265" spans="1:155" ht="13" customHeight="1">
      <c r="A1265" s="160" t="s">
        <v>19</v>
      </c>
      <c r="C1265" s="160">
        <v>8246</v>
      </c>
      <c r="D1265" s="160">
        <v>502179</v>
      </c>
      <c r="E1265" s="160" t="s">
        <v>470</v>
      </c>
      <c r="G1265" s="175"/>
      <c r="H1265" s="162" t="s">
        <v>1693</v>
      </c>
      <c r="I1265" s="162" t="s">
        <v>1694</v>
      </c>
      <c r="J1265" s="161">
        <v>37</v>
      </c>
      <c r="K1265" s="161">
        <v>1</v>
      </c>
      <c r="M1265" s="184" t="s">
        <v>837</v>
      </c>
      <c r="Z1265" s="163"/>
      <c r="AS1265" s="283"/>
      <c r="AT1265" s="283"/>
      <c r="AU1265" s="283"/>
      <c r="AV1265" s="283"/>
      <c r="AW1265" s="283"/>
      <c r="AX1265" s="283"/>
      <c r="AY1265" s="363"/>
      <c r="AZ1265" s="283"/>
      <c r="BA1265" s="283"/>
      <c r="BB1265" s="283"/>
      <c r="BC1265" s="283"/>
      <c r="BD1265" s="164"/>
      <c r="BE1265" s="164"/>
      <c r="BF1265" s="164"/>
      <c r="BG1265" s="164"/>
      <c r="BH1265" s="164"/>
      <c r="BI1265" s="164"/>
      <c r="BJ1265" s="165"/>
      <c r="BK1265" s="164"/>
      <c r="BL1265" s="165"/>
      <c r="BM1265" s="165"/>
      <c r="BN1265" s="165"/>
      <c r="BO1265" s="165"/>
      <c r="BP1265" s="165"/>
      <c r="BQ1265" s="165"/>
      <c r="BR1265" s="165"/>
      <c r="BS1265" s="289"/>
      <c r="BT1265" s="297">
        <v>3</v>
      </c>
      <c r="BU1265" s="284">
        <v>8.1999999999999993</v>
      </c>
      <c r="BV1265" s="298">
        <v>0</v>
      </c>
      <c r="BW1265" s="297"/>
      <c r="BX1265" s="297"/>
      <c r="BY1265" s="297"/>
      <c r="BZ1265" s="297"/>
      <c r="CA1265" s="284"/>
      <c r="CB1265" s="298"/>
      <c r="CC1265" s="297"/>
      <c r="CD1265" s="284"/>
      <c r="CE1265" s="352"/>
      <c r="CF1265" s="298"/>
      <c r="CG1265" s="297"/>
      <c r="CH1265" s="284"/>
      <c r="CI1265" s="352"/>
      <c r="CJ1265" s="298"/>
      <c r="CK1265" s="297"/>
      <c r="CL1265" s="284"/>
      <c r="CM1265" s="352"/>
      <c r="CN1265" s="298"/>
      <c r="CO1265" s="297"/>
      <c r="CP1265" s="284"/>
      <c r="CQ1265" s="352"/>
      <c r="CR1265" s="298"/>
      <c r="CS1265" s="297"/>
      <c r="CT1265" s="284"/>
      <c r="CU1265" s="352"/>
      <c r="CV1265" s="352"/>
      <c r="CW1265" s="298"/>
      <c r="CX1265" s="297"/>
      <c r="CY1265" s="284"/>
      <c r="CZ1265" s="352"/>
      <c r="DA1265" s="352"/>
      <c r="DB1265" s="298"/>
      <c r="DC1265" s="297"/>
      <c r="DD1265" s="284"/>
      <c r="DE1265" s="352"/>
      <c r="DF1265" s="352"/>
      <c r="DG1265" s="298"/>
      <c r="DH1265" s="297">
        <v>0</v>
      </c>
      <c r="DI1265" s="289">
        <v>0</v>
      </c>
      <c r="DJ1265" s="163">
        <v>3</v>
      </c>
      <c r="DK1265" s="163">
        <v>1</v>
      </c>
      <c r="DL1265" s="163">
        <v>0</v>
      </c>
      <c r="DM1265" s="163">
        <v>0</v>
      </c>
      <c r="DN1265" s="163">
        <v>1</v>
      </c>
      <c r="DO1265" s="163">
        <v>0</v>
      </c>
      <c r="DP1265" s="165">
        <v>8.1999999999999993</v>
      </c>
      <c r="DQ1265" s="165">
        <v>4</v>
      </c>
      <c r="DR1265" s="165">
        <v>4.1999998092651296</v>
      </c>
      <c r="DS1265" s="163">
        <v>44</v>
      </c>
      <c r="DT1265" s="163">
        <v>14</v>
      </c>
      <c r="DU1265" s="163">
        <v>8</v>
      </c>
      <c r="DV1265" s="163">
        <v>8</v>
      </c>
      <c r="DW1265" s="163">
        <v>3</v>
      </c>
      <c r="DX1265" s="163">
        <v>5</v>
      </c>
      <c r="DY1265" s="163">
        <v>0</v>
      </c>
      <c r="DZ1265" s="163">
        <v>1</v>
      </c>
      <c r="EA1265" s="163">
        <v>0</v>
      </c>
      <c r="EB1265" s="163">
        <v>0</v>
      </c>
      <c r="EC1265" s="163">
        <v>3</v>
      </c>
      <c r="ED1265" s="165">
        <v>3.1153848439278802</v>
      </c>
      <c r="EE1265" s="165">
        <v>5.1923080732131401</v>
      </c>
      <c r="EF1265" s="165">
        <v>3.1153848439278802</v>
      </c>
      <c r="EG1265" s="165">
        <v>14.538462604996701</v>
      </c>
      <c r="EH1265" s="166">
        <v>2.1923078531344302</v>
      </c>
      <c r="EI1265" s="165">
        <v>175.12931039415699</v>
      </c>
      <c r="EJ1265" s="164">
        <v>0.36842105263157798</v>
      </c>
      <c r="EK1265" s="164">
        <v>0.34375</v>
      </c>
      <c r="EL1265" s="283">
        <v>0.31428571399999999</v>
      </c>
      <c r="EM1265" s="283">
        <v>0.22857142799999999</v>
      </c>
      <c r="EN1265" s="283">
        <v>0.45714285700000001</v>
      </c>
      <c r="EO1265" s="283">
        <v>0.17142857</v>
      </c>
      <c r="EP1265" s="283">
        <v>0.45714285999999998</v>
      </c>
      <c r="EQ1265" s="283">
        <v>4.4303799999999997E-2</v>
      </c>
      <c r="ER1265" s="165">
        <v>0.240026921355221</v>
      </c>
      <c r="ES1265" s="166">
        <v>8.3076929171410203</v>
      </c>
      <c r="ET1265" s="166">
        <v>9.8000000000000007</v>
      </c>
      <c r="EU1265" s="166">
        <v>9.0513044492733101</v>
      </c>
      <c r="EV1265" s="166">
        <v>7.3428830936281102</v>
      </c>
      <c r="EW1265" s="166">
        <v>6.6926321993263098</v>
      </c>
      <c r="EX1265" s="289">
        <v>-0.27695053070783598</v>
      </c>
    </row>
    <row r="1266" spans="1:155" ht="13" customHeight="1">
      <c r="A1266" s="160" t="s">
        <v>19</v>
      </c>
      <c r="B1266" s="160">
        <v>9140</v>
      </c>
      <c r="C1266" s="160">
        <v>11760</v>
      </c>
      <c r="D1266" s="160">
        <v>592767</v>
      </c>
      <c r="E1266" s="160" t="s">
        <v>129</v>
      </c>
      <c r="G1266" s="175"/>
      <c r="H1266" s="168" t="s">
        <v>420</v>
      </c>
      <c r="I1266" s="169" t="s">
        <v>260</v>
      </c>
      <c r="J1266" s="170">
        <v>35</v>
      </c>
      <c r="K1266" s="161">
        <v>1</v>
      </c>
      <c r="M1266" s="184" t="s">
        <v>46</v>
      </c>
      <c r="Z1266" s="163"/>
      <c r="AS1266" s="283"/>
      <c r="AT1266" s="283"/>
      <c r="AU1266" s="283"/>
      <c r="AV1266" s="283"/>
      <c r="AW1266" s="283"/>
      <c r="AX1266" s="283"/>
      <c r="AY1266" s="363"/>
      <c r="AZ1266" s="283"/>
      <c r="BA1266" s="283"/>
      <c r="BB1266" s="283"/>
      <c r="BC1266" s="283"/>
      <c r="BD1266" s="164"/>
      <c r="BE1266" s="164"/>
      <c r="BF1266" s="164"/>
      <c r="BG1266" s="164"/>
      <c r="BH1266" s="164"/>
      <c r="BI1266" s="164"/>
      <c r="BJ1266" s="165"/>
      <c r="BK1266" s="164"/>
      <c r="BL1266" s="165"/>
      <c r="BM1266" s="165"/>
      <c r="BN1266" s="165"/>
      <c r="BO1266" s="165"/>
      <c r="BP1266" s="165"/>
      <c r="BQ1266" s="165"/>
      <c r="BR1266" s="165"/>
      <c r="BS1266" s="289"/>
      <c r="BT1266" s="297">
        <v>49</v>
      </c>
      <c r="BU1266" s="284">
        <v>58</v>
      </c>
      <c r="BV1266" s="298">
        <v>-2</v>
      </c>
      <c r="BW1266" s="297"/>
      <c r="BX1266" s="297"/>
      <c r="BY1266" s="297"/>
      <c r="BZ1266" s="297"/>
      <c r="CA1266" s="284"/>
      <c r="CB1266" s="298"/>
      <c r="CC1266" s="297"/>
      <c r="CD1266" s="284"/>
      <c r="CE1266" s="352"/>
      <c r="CF1266" s="298"/>
      <c r="CG1266" s="297"/>
      <c r="CH1266" s="284"/>
      <c r="CI1266" s="352"/>
      <c r="CJ1266" s="298"/>
      <c r="CK1266" s="297"/>
      <c r="CL1266" s="284"/>
      <c r="CM1266" s="352"/>
      <c r="CN1266" s="298"/>
      <c r="CO1266" s="297"/>
      <c r="CP1266" s="284"/>
      <c r="CQ1266" s="352"/>
      <c r="CR1266" s="298"/>
      <c r="CS1266" s="297"/>
      <c r="CT1266" s="284"/>
      <c r="CU1266" s="352"/>
      <c r="CV1266" s="352"/>
      <c r="CW1266" s="298"/>
      <c r="CX1266" s="297"/>
      <c r="CY1266" s="284"/>
      <c r="CZ1266" s="352"/>
      <c r="DA1266" s="352"/>
      <c r="DB1266" s="298"/>
      <c r="DC1266" s="297"/>
      <c r="DD1266" s="284"/>
      <c r="DE1266" s="352"/>
      <c r="DF1266" s="352"/>
      <c r="DG1266" s="298"/>
      <c r="DH1266" s="297">
        <v>-2</v>
      </c>
      <c r="DI1266" s="289">
        <v>0</v>
      </c>
      <c r="DJ1266" s="163">
        <v>50</v>
      </c>
      <c r="DK1266" s="163">
        <v>0</v>
      </c>
      <c r="DL1266" s="163">
        <v>0</v>
      </c>
      <c r="DM1266" s="163">
        <v>4</v>
      </c>
      <c r="DN1266" s="163">
        <v>8</v>
      </c>
      <c r="DO1266" s="163">
        <v>0</v>
      </c>
      <c r="DP1266" s="165">
        <v>58.2</v>
      </c>
      <c r="DQ1266" s="165"/>
      <c r="DR1266" s="165">
        <v>58.200000762939403</v>
      </c>
      <c r="DS1266" s="163">
        <v>257</v>
      </c>
      <c r="DT1266" s="163">
        <v>57</v>
      </c>
      <c r="DU1266" s="163">
        <v>29</v>
      </c>
      <c r="DV1266" s="163">
        <v>25</v>
      </c>
      <c r="DW1266" s="163">
        <v>10</v>
      </c>
      <c r="DX1266" s="163">
        <v>25</v>
      </c>
      <c r="DY1266" s="163">
        <v>3</v>
      </c>
      <c r="DZ1266" s="163">
        <v>3</v>
      </c>
      <c r="EA1266" s="163">
        <v>5</v>
      </c>
      <c r="EB1266" s="163">
        <v>0</v>
      </c>
      <c r="EC1266" s="163">
        <v>56</v>
      </c>
      <c r="ED1266" s="165">
        <v>8.5909105805328601</v>
      </c>
      <c r="EE1266" s="165">
        <v>3.83522793773788</v>
      </c>
      <c r="EF1266" s="165">
        <v>1.53409117509515</v>
      </c>
      <c r="EG1266" s="165">
        <v>8.7443196980423803</v>
      </c>
      <c r="EH1266" s="166">
        <v>1.3977275150866899</v>
      </c>
      <c r="EI1266" s="165">
        <v>108.52938339860999</v>
      </c>
      <c r="EJ1266" s="164">
        <v>0.24890829694323099</v>
      </c>
      <c r="EK1266" s="164">
        <v>0.28834355828220798</v>
      </c>
      <c r="EL1266" s="283">
        <v>0.35294117600000002</v>
      </c>
      <c r="EM1266" s="283">
        <v>0.217647058</v>
      </c>
      <c r="EN1266" s="283">
        <v>0.42941176399999997</v>
      </c>
      <c r="EO1266" s="283">
        <v>6.3583819999999999E-2</v>
      </c>
      <c r="EP1266" s="283">
        <v>0.38150288999999998</v>
      </c>
      <c r="EQ1266" s="283">
        <v>0.11307768</v>
      </c>
      <c r="ER1266" s="165">
        <v>-1.50287198727253</v>
      </c>
      <c r="ES1266" s="166">
        <v>3.83522793773788</v>
      </c>
      <c r="ET1266" s="166">
        <v>3.75</v>
      </c>
      <c r="EU1266" s="166">
        <v>4.9053252980729303</v>
      </c>
      <c r="EV1266" s="166">
        <v>4.5709561011956898</v>
      </c>
      <c r="EW1266" s="166">
        <v>4.1323268866567204</v>
      </c>
      <c r="EX1266" s="289">
        <v>-0.279444009065628</v>
      </c>
    </row>
    <row r="1267" spans="1:155" ht="13" customHeight="1">
      <c r="A1267" s="160" t="s">
        <v>19</v>
      </c>
      <c r="B1267" s="160">
        <v>11840</v>
      </c>
      <c r="C1267" s="160">
        <v>25918</v>
      </c>
      <c r="D1267" s="160">
        <v>668868</v>
      </c>
      <c r="E1267" s="160" t="s">
        <v>276</v>
      </c>
      <c r="G1267" s="175"/>
      <c r="H1267" s="162" t="s">
        <v>1921</v>
      </c>
      <c r="I1267" s="162" t="s">
        <v>287</v>
      </c>
      <c r="J1267" s="160">
        <v>26</v>
      </c>
      <c r="K1267" s="161">
        <v>1</v>
      </c>
      <c r="M1267" s="184" t="s">
        <v>46</v>
      </c>
      <c r="Z1267" s="163"/>
      <c r="AS1267" s="283"/>
      <c r="AT1267" s="283"/>
      <c r="AU1267" s="283"/>
      <c r="AV1267" s="283"/>
      <c r="AW1267" s="283"/>
      <c r="AX1267" s="283"/>
      <c r="AY1267" s="363"/>
      <c r="AZ1267" s="283"/>
      <c r="BA1267" s="283"/>
      <c r="BB1267" s="283"/>
      <c r="BC1267" s="283"/>
      <c r="BD1267" s="164"/>
      <c r="BE1267" s="164"/>
      <c r="BF1267" s="164"/>
      <c r="BG1267" s="164"/>
      <c r="BH1267" s="164"/>
      <c r="BI1267" s="164"/>
      <c r="BJ1267" s="165"/>
      <c r="BK1267" s="164"/>
      <c r="BL1267" s="165"/>
      <c r="BM1267" s="165"/>
      <c r="BN1267" s="165"/>
      <c r="BO1267" s="165"/>
      <c r="BP1267" s="165"/>
      <c r="BQ1267" s="165"/>
      <c r="BR1267" s="165"/>
      <c r="BS1267" s="289"/>
      <c r="BT1267" s="297">
        <v>5</v>
      </c>
      <c r="BU1267" s="284">
        <v>17</v>
      </c>
      <c r="BV1267" s="298">
        <v>0</v>
      </c>
      <c r="BW1267" s="297"/>
      <c r="BX1267" s="297"/>
      <c r="BY1267" s="297"/>
      <c r="BZ1267" s="297"/>
      <c r="CA1267" s="284"/>
      <c r="CB1267" s="298"/>
      <c r="CC1267" s="297"/>
      <c r="CD1267" s="284"/>
      <c r="CE1267" s="352"/>
      <c r="CF1267" s="298"/>
      <c r="CG1267" s="297"/>
      <c r="CH1267" s="284"/>
      <c r="CI1267" s="352"/>
      <c r="CJ1267" s="298"/>
      <c r="CK1267" s="297"/>
      <c r="CL1267" s="284"/>
      <c r="CM1267" s="352"/>
      <c r="CN1267" s="298"/>
      <c r="CO1267" s="297"/>
      <c r="CP1267" s="284"/>
      <c r="CQ1267" s="352"/>
      <c r="CR1267" s="298"/>
      <c r="CS1267" s="297"/>
      <c r="CT1267" s="284"/>
      <c r="CU1267" s="352"/>
      <c r="CV1267" s="352"/>
      <c r="CW1267" s="298"/>
      <c r="CX1267" s="297"/>
      <c r="CY1267" s="284"/>
      <c r="CZ1267" s="352"/>
      <c r="DA1267" s="352"/>
      <c r="DB1267" s="298"/>
      <c r="DC1267" s="297"/>
      <c r="DD1267" s="284"/>
      <c r="DE1267" s="352"/>
      <c r="DF1267" s="352"/>
      <c r="DG1267" s="298"/>
      <c r="DH1267" s="297">
        <v>0</v>
      </c>
      <c r="DI1267" s="289">
        <v>0</v>
      </c>
      <c r="DJ1267" s="163">
        <v>5</v>
      </c>
      <c r="DK1267" s="163">
        <v>2</v>
      </c>
      <c r="DL1267" s="163">
        <v>0</v>
      </c>
      <c r="DM1267" s="163">
        <v>0</v>
      </c>
      <c r="DN1267" s="163">
        <v>2</v>
      </c>
      <c r="DO1267" s="163">
        <v>0</v>
      </c>
      <c r="DP1267" s="165">
        <v>17</v>
      </c>
      <c r="DQ1267" s="165">
        <v>10.1000003814697</v>
      </c>
      <c r="DR1267" s="165">
        <v>6.1999998092651296</v>
      </c>
      <c r="DS1267" s="163">
        <v>83</v>
      </c>
      <c r="DT1267" s="163">
        <v>24</v>
      </c>
      <c r="DU1267" s="163">
        <v>18</v>
      </c>
      <c r="DV1267" s="163">
        <v>18</v>
      </c>
      <c r="DW1267" s="163">
        <v>6</v>
      </c>
      <c r="DX1267" s="163">
        <v>8</v>
      </c>
      <c r="DY1267" s="163">
        <v>0</v>
      </c>
      <c r="DZ1267" s="163">
        <v>1</v>
      </c>
      <c r="EA1267" s="163">
        <v>0</v>
      </c>
      <c r="EB1267" s="163">
        <v>0</v>
      </c>
      <c r="EC1267" s="163">
        <v>20</v>
      </c>
      <c r="ED1267" s="165">
        <v>10.5882364820857</v>
      </c>
      <c r="EE1267" s="165">
        <v>4.2352945928343102</v>
      </c>
      <c r="EF1267" s="165">
        <v>3.1764709446257302</v>
      </c>
      <c r="EG1267" s="165">
        <v>12.7058837785029</v>
      </c>
      <c r="EH1267" s="166">
        <v>1.8823531523707999</v>
      </c>
      <c r="EI1267" s="165">
        <v>146.15912240417001</v>
      </c>
      <c r="EJ1267" s="164">
        <v>0.32432432432432401</v>
      </c>
      <c r="EK1267" s="164">
        <v>0.375</v>
      </c>
      <c r="EL1267" s="283">
        <v>0.407407407</v>
      </c>
      <c r="EM1267" s="283">
        <v>0.185185185</v>
      </c>
      <c r="EN1267" s="283">
        <v>0.407407407</v>
      </c>
      <c r="EO1267" s="283">
        <v>0.12962963</v>
      </c>
      <c r="EP1267" s="283">
        <v>0.40740741000000003</v>
      </c>
      <c r="EQ1267" s="283">
        <v>9.1482649999999999E-2</v>
      </c>
      <c r="ER1267" s="165">
        <v>-3.5937697527510401E-2</v>
      </c>
      <c r="ES1267" s="166">
        <v>9.5294128338772008</v>
      </c>
      <c r="ET1267" s="166">
        <v>4.93</v>
      </c>
      <c r="EU1267" s="166">
        <v>6.9902184737182802</v>
      </c>
      <c r="EV1267" s="166">
        <v>4.3588248650759702</v>
      </c>
      <c r="EW1267" s="166">
        <v>4.0193497487453502</v>
      </c>
      <c r="EX1267" s="289">
        <v>-0.28332715481519699</v>
      </c>
    </row>
    <row r="1268" spans="1:155" ht="13" customHeight="1">
      <c r="A1268" s="160" t="s">
        <v>19</v>
      </c>
      <c r="C1268" s="160">
        <v>31900</v>
      </c>
      <c r="D1268" s="160">
        <v>800049</v>
      </c>
      <c r="E1268" s="160" t="s">
        <v>2172</v>
      </c>
      <c r="G1268" s="175"/>
      <c r="H1268" s="162" t="s">
        <v>4196</v>
      </c>
      <c r="I1268" s="162" t="s">
        <v>613</v>
      </c>
      <c r="J1268" s="160">
        <v>23</v>
      </c>
      <c r="K1268" s="161">
        <v>1</v>
      </c>
      <c r="Z1268" s="163"/>
      <c r="AS1268" s="283"/>
      <c r="AT1268" s="283"/>
      <c r="AU1268" s="283"/>
      <c r="AV1268" s="283"/>
      <c r="AW1268" s="283"/>
      <c r="AX1268" s="283"/>
      <c r="AY1268" s="363"/>
      <c r="AZ1268" s="283"/>
      <c r="BA1268" s="283"/>
      <c r="BB1268" s="283"/>
      <c r="BC1268" s="283"/>
      <c r="BD1268" s="164"/>
      <c r="BE1268" s="164"/>
      <c r="BF1268" s="164"/>
      <c r="BG1268" s="164"/>
      <c r="BH1268" s="164"/>
      <c r="BI1268" s="164"/>
      <c r="BJ1268" s="165"/>
      <c r="BK1268" s="164"/>
      <c r="BL1268" s="165"/>
      <c r="BM1268" s="165"/>
      <c r="BN1268" s="165"/>
      <c r="BO1268" s="165"/>
      <c r="BP1268" s="165"/>
      <c r="BQ1268" s="165"/>
      <c r="BR1268" s="165"/>
      <c r="BS1268" s="289"/>
      <c r="BT1268" s="297">
        <v>8</v>
      </c>
      <c r="BU1268" s="284">
        <v>33.200000000000003</v>
      </c>
      <c r="BV1268" s="298">
        <v>1</v>
      </c>
      <c r="BW1268" s="297"/>
      <c r="BX1268" s="297"/>
      <c r="BY1268" s="297"/>
      <c r="BZ1268" s="297"/>
      <c r="CA1268" s="284"/>
      <c r="CB1268" s="298"/>
      <c r="CC1268" s="297"/>
      <c r="CD1268" s="284"/>
      <c r="CE1268" s="352"/>
      <c r="CF1268" s="298"/>
      <c r="CG1268" s="297"/>
      <c r="CH1268" s="284"/>
      <c r="CI1268" s="352"/>
      <c r="CJ1268" s="298"/>
      <c r="CK1268" s="297"/>
      <c r="CL1268" s="284"/>
      <c r="CM1268" s="352"/>
      <c r="CN1268" s="298"/>
      <c r="CO1268" s="297"/>
      <c r="CP1268" s="284"/>
      <c r="CQ1268" s="352"/>
      <c r="CR1268" s="298"/>
      <c r="CS1268" s="297"/>
      <c r="CT1268" s="284"/>
      <c r="CU1268" s="352"/>
      <c r="CV1268" s="352"/>
      <c r="CW1268" s="298"/>
      <c r="CX1268" s="297"/>
      <c r="CY1268" s="284"/>
      <c r="CZ1268" s="352"/>
      <c r="DA1268" s="352"/>
      <c r="DB1268" s="298"/>
      <c r="DC1268" s="297"/>
      <c r="DD1268" s="284"/>
      <c r="DE1268" s="352"/>
      <c r="DF1268" s="352"/>
      <c r="DG1268" s="298"/>
      <c r="DH1268" s="183">
        <v>1</v>
      </c>
      <c r="DI1268" s="289">
        <v>0</v>
      </c>
      <c r="DJ1268" s="163">
        <v>8</v>
      </c>
      <c r="DK1268" s="163">
        <v>8</v>
      </c>
      <c r="DL1268" s="163">
        <v>0</v>
      </c>
      <c r="DM1268" s="163">
        <v>1</v>
      </c>
      <c r="DN1268" s="163">
        <v>3</v>
      </c>
      <c r="DO1268" s="163">
        <v>0</v>
      </c>
      <c r="DP1268" s="165">
        <v>33.200000000000003</v>
      </c>
      <c r="DQ1268" s="165">
        <v>33.200000762939403</v>
      </c>
      <c r="DR1268" s="165"/>
      <c r="DS1268" s="163">
        <v>158</v>
      </c>
      <c r="DT1268" s="163">
        <v>40</v>
      </c>
      <c r="DU1268" s="163">
        <v>28</v>
      </c>
      <c r="DV1268" s="163">
        <v>28</v>
      </c>
      <c r="DW1268" s="163">
        <v>6</v>
      </c>
      <c r="DX1268" s="163">
        <v>21</v>
      </c>
      <c r="DY1268" s="163">
        <v>0</v>
      </c>
      <c r="DZ1268" s="163">
        <v>2</v>
      </c>
      <c r="EA1268" s="163">
        <v>0</v>
      </c>
      <c r="EB1268" s="163">
        <v>0</v>
      </c>
      <c r="EC1268" s="163">
        <v>22</v>
      </c>
      <c r="ED1268" s="165">
        <v>5.88118856306839</v>
      </c>
      <c r="EE1268" s="165">
        <v>5.6138618102016498</v>
      </c>
      <c r="EF1268" s="165">
        <v>1.6039605172004701</v>
      </c>
      <c r="EG1268" s="165">
        <v>10.6930701146698</v>
      </c>
      <c r="EH1268" s="166">
        <v>1.81188132498571</v>
      </c>
      <c r="EI1268" s="165">
        <v>140.687194656792</v>
      </c>
      <c r="EJ1268" s="164">
        <v>0.296296296296296</v>
      </c>
      <c r="EK1268" s="164">
        <v>0.31775700934579398</v>
      </c>
      <c r="EL1268" s="283">
        <v>0.33628318499999998</v>
      </c>
      <c r="EM1268" s="283">
        <v>0.21238937999999999</v>
      </c>
      <c r="EN1268" s="283">
        <v>0.451327433</v>
      </c>
      <c r="EO1268" s="283">
        <v>6.1946899999999999E-2</v>
      </c>
      <c r="EP1268" s="283">
        <v>0.38938053</v>
      </c>
      <c r="EQ1268" s="283">
        <v>7.0085469999999997E-2</v>
      </c>
      <c r="ER1268" s="165">
        <v>0.15859533753545299</v>
      </c>
      <c r="ES1268" s="166">
        <v>7.4851490802688598</v>
      </c>
      <c r="ET1268" s="166">
        <v>5.52</v>
      </c>
      <c r="EU1268" s="166">
        <v>6.2260948046622797</v>
      </c>
      <c r="EV1268" s="166">
        <v>6.1998778773110796</v>
      </c>
      <c r="EW1268" s="166">
        <v>6.0482280054505297</v>
      </c>
      <c r="EX1268" s="289">
        <v>-0.28599080443382202</v>
      </c>
    </row>
    <row r="1269" spans="1:155" ht="13" customHeight="1">
      <c r="A1269" s="160" t="s">
        <v>19</v>
      </c>
      <c r="B1269" s="160">
        <v>12803</v>
      </c>
      <c r="C1269" s="160">
        <v>21238</v>
      </c>
      <c r="D1269" s="160">
        <v>642216</v>
      </c>
      <c r="E1269" s="160" t="s">
        <v>555</v>
      </c>
      <c r="G1269" s="175"/>
      <c r="H1269" s="162" t="s">
        <v>3419</v>
      </c>
      <c r="I1269" s="162" t="s">
        <v>3420</v>
      </c>
      <c r="J1269" s="160">
        <v>28</v>
      </c>
      <c r="K1269" s="161">
        <v>1</v>
      </c>
      <c r="Z1269" s="163"/>
      <c r="AS1269" s="283"/>
      <c r="AT1269" s="283"/>
      <c r="AU1269" s="283"/>
      <c r="AV1269" s="283"/>
      <c r="AW1269" s="283"/>
      <c r="AX1269" s="283"/>
      <c r="AY1269" s="363"/>
      <c r="AZ1269" s="283"/>
      <c r="BA1269" s="283"/>
      <c r="BB1269" s="283"/>
      <c r="BC1269" s="283"/>
      <c r="BD1269" s="164"/>
      <c r="BE1269" s="164"/>
      <c r="BF1269" s="164"/>
      <c r="BG1269" s="164"/>
      <c r="BH1269" s="164"/>
      <c r="BI1269" s="164"/>
      <c r="BJ1269" s="165"/>
      <c r="BK1269" s="164"/>
      <c r="BL1269" s="165"/>
      <c r="BM1269" s="165"/>
      <c r="BN1269" s="165"/>
      <c r="BO1269" s="165"/>
      <c r="BP1269" s="165"/>
      <c r="BQ1269" s="165"/>
      <c r="BR1269" s="165"/>
      <c r="BS1269" s="289"/>
      <c r="BT1269" s="297">
        <v>2</v>
      </c>
      <c r="BU1269" s="284">
        <v>7.2</v>
      </c>
      <c r="BV1269" s="298">
        <v>0</v>
      </c>
      <c r="BW1269" s="297"/>
      <c r="BX1269" s="297"/>
      <c r="BY1269" s="297"/>
      <c r="BZ1269" s="297"/>
      <c r="CA1269" s="284"/>
      <c r="CB1269" s="298"/>
      <c r="CC1269" s="297"/>
      <c r="CD1269" s="284"/>
      <c r="CE1269" s="352"/>
      <c r="CF1269" s="298"/>
      <c r="CG1269" s="297"/>
      <c r="CH1269" s="284"/>
      <c r="CI1269" s="352"/>
      <c r="CJ1269" s="298"/>
      <c r="CK1269" s="297"/>
      <c r="CL1269" s="284"/>
      <c r="CM1269" s="352"/>
      <c r="CN1269" s="298"/>
      <c r="CO1269" s="297"/>
      <c r="CP1269" s="284"/>
      <c r="CQ1269" s="352"/>
      <c r="CR1269" s="298"/>
      <c r="CS1269" s="297"/>
      <c r="CT1269" s="284"/>
      <c r="CU1269" s="352"/>
      <c r="CV1269" s="352"/>
      <c r="CW1269" s="298"/>
      <c r="CX1269" s="297"/>
      <c r="CY1269" s="284"/>
      <c r="CZ1269" s="352"/>
      <c r="DA1269" s="352"/>
      <c r="DB1269" s="298"/>
      <c r="DC1269" s="297"/>
      <c r="DD1269" s="284"/>
      <c r="DE1269" s="352"/>
      <c r="DF1269" s="352"/>
      <c r="DG1269" s="298"/>
      <c r="DH1269" s="297">
        <v>0</v>
      </c>
      <c r="DI1269" s="289">
        <v>0</v>
      </c>
      <c r="DJ1269" s="163">
        <v>2</v>
      </c>
      <c r="DK1269" s="163">
        <v>2</v>
      </c>
      <c r="DL1269" s="163">
        <v>0</v>
      </c>
      <c r="DM1269" s="163">
        <v>0</v>
      </c>
      <c r="DN1269" s="163">
        <v>2</v>
      </c>
      <c r="DO1269" s="163">
        <v>0</v>
      </c>
      <c r="DP1269" s="165">
        <v>7.2</v>
      </c>
      <c r="DQ1269" s="165">
        <v>7.1999998092651296</v>
      </c>
      <c r="DR1269" s="165"/>
      <c r="DS1269" s="163">
        <v>41</v>
      </c>
      <c r="DT1269" s="163">
        <v>14</v>
      </c>
      <c r="DU1269" s="163">
        <v>14</v>
      </c>
      <c r="DV1269" s="163">
        <v>13</v>
      </c>
      <c r="DW1269" s="163">
        <v>3</v>
      </c>
      <c r="DX1269" s="163">
        <v>4</v>
      </c>
      <c r="DY1269" s="163">
        <v>0</v>
      </c>
      <c r="DZ1269" s="163">
        <v>0</v>
      </c>
      <c r="EA1269" s="163">
        <v>0</v>
      </c>
      <c r="EB1269" s="163">
        <v>0</v>
      </c>
      <c r="EC1269" s="163">
        <v>4</v>
      </c>
      <c r="ED1269" s="165">
        <v>4.6956525633150603</v>
      </c>
      <c r="EE1269" s="165">
        <v>4.6956525633150603</v>
      </c>
      <c r="EF1269" s="165">
        <v>3.5217394224862901</v>
      </c>
      <c r="EG1269" s="165">
        <v>16.434783971602702</v>
      </c>
      <c r="EH1269" s="166">
        <v>2.3478262816575302</v>
      </c>
      <c r="EI1269" s="165">
        <v>182.30172614119201</v>
      </c>
      <c r="EJ1269" s="164">
        <v>0.37837837837837801</v>
      </c>
      <c r="EK1269" s="164">
        <v>0.36666666666666597</v>
      </c>
      <c r="EL1269" s="283">
        <v>0.515151515</v>
      </c>
      <c r="EM1269" s="283">
        <v>0.181818181</v>
      </c>
      <c r="EN1269" s="283">
        <v>0.303030303</v>
      </c>
      <c r="EO1269" s="283">
        <v>0.15151514999999999</v>
      </c>
      <c r="EP1269" s="283">
        <v>0.39393939</v>
      </c>
      <c r="EQ1269" s="283">
        <v>0.13605442000000001</v>
      </c>
      <c r="ER1269" s="165">
        <v>-0.28280527061055599</v>
      </c>
      <c r="ES1269" s="166">
        <v>15.2608708307739</v>
      </c>
      <c r="ET1269" s="166">
        <v>7.39</v>
      </c>
      <c r="EU1269" s="166">
        <v>8.7753847502580804</v>
      </c>
      <c r="EV1269" s="166">
        <v>5.6607390575036103</v>
      </c>
      <c r="EW1269" s="166">
        <v>5.62437886477431</v>
      </c>
      <c r="EX1269" s="289">
        <v>-0.28652298450469899</v>
      </c>
    </row>
    <row r="1270" spans="1:155" ht="13" customHeight="1">
      <c r="A1270" s="160" t="s">
        <v>19</v>
      </c>
      <c r="B1270" s="287"/>
      <c r="C1270" s="287">
        <v>24607</v>
      </c>
      <c r="D1270" s="287">
        <v>680742</v>
      </c>
      <c r="E1270" s="287" t="s">
        <v>2170</v>
      </c>
      <c r="G1270" s="175"/>
      <c r="H1270" s="162" t="s">
        <v>3663</v>
      </c>
      <c r="I1270" s="162" t="s">
        <v>616</v>
      </c>
      <c r="J1270" s="160">
        <v>27</v>
      </c>
      <c r="K1270" s="161">
        <v>1</v>
      </c>
      <c r="Z1270" s="163"/>
      <c r="AS1270" s="283"/>
      <c r="AT1270" s="283"/>
      <c r="AU1270" s="283"/>
      <c r="AV1270" s="283"/>
      <c r="AW1270" s="283"/>
      <c r="AX1270" s="283"/>
      <c r="AY1270" s="363"/>
      <c r="AZ1270" s="283"/>
      <c r="BA1270" s="283"/>
      <c r="BB1270" s="283"/>
      <c r="BC1270" s="283"/>
      <c r="BD1270" s="164"/>
      <c r="BE1270" s="164"/>
      <c r="BF1270" s="164"/>
      <c r="BG1270" s="164"/>
      <c r="BH1270" s="164"/>
      <c r="BI1270" s="164"/>
      <c r="BJ1270" s="165"/>
      <c r="BK1270" s="164"/>
      <c r="BL1270" s="165"/>
      <c r="BM1270" s="165"/>
      <c r="BN1270" s="165"/>
      <c r="BO1270" s="165"/>
      <c r="BP1270" s="165"/>
      <c r="BQ1270" s="165"/>
      <c r="BR1270" s="165"/>
      <c r="BS1270" s="289"/>
      <c r="BT1270" s="297">
        <v>1</v>
      </c>
      <c r="BU1270" s="284">
        <v>2.2000000000000002</v>
      </c>
      <c r="BV1270" s="298">
        <v>0</v>
      </c>
      <c r="BW1270" s="297"/>
      <c r="BX1270" s="297"/>
      <c r="BY1270" s="297"/>
      <c r="BZ1270" s="297"/>
      <c r="CA1270" s="284"/>
      <c r="CB1270" s="298"/>
      <c r="CC1270" s="297"/>
      <c r="CD1270" s="284"/>
      <c r="CE1270" s="352"/>
      <c r="CF1270" s="298"/>
      <c r="CG1270" s="297"/>
      <c r="CH1270" s="284"/>
      <c r="CI1270" s="352"/>
      <c r="CJ1270" s="298"/>
      <c r="CK1270" s="297"/>
      <c r="CL1270" s="284"/>
      <c r="CM1270" s="352"/>
      <c r="CN1270" s="298"/>
      <c r="CO1270" s="297"/>
      <c r="CP1270" s="284"/>
      <c r="CQ1270" s="352"/>
      <c r="CR1270" s="298"/>
      <c r="CS1270" s="297"/>
      <c r="CT1270" s="284"/>
      <c r="CU1270" s="352"/>
      <c r="CV1270" s="352"/>
      <c r="CW1270" s="298"/>
      <c r="CX1270" s="297"/>
      <c r="CY1270" s="284"/>
      <c r="CZ1270" s="352"/>
      <c r="DA1270" s="352"/>
      <c r="DB1270" s="298"/>
      <c r="DC1270" s="297"/>
      <c r="DD1270" s="284"/>
      <c r="DE1270" s="352"/>
      <c r="DF1270" s="352"/>
      <c r="DG1270" s="298"/>
      <c r="DH1270" s="297">
        <v>0</v>
      </c>
      <c r="DI1270" s="289">
        <v>0</v>
      </c>
      <c r="DJ1270" s="163">
        <v>1</v>
      </c>
      <c r="DK1270" s="163">
        <v>1</v>
      </c>
      <c r="DL1270" s="163">
        <v>0</v>
      </c>
      <c r="DM1270" s="163">
        <v>0</v>
      </c>
      <c r="DN1270" s="163">
        <v>1</v>
      </c>
      <c r="DO1270" s="163">
        <v>0</v>
      </c>
      <c r="DP1270" s="165">
        <v>2.2000000000000002</v>
      </c>
      <c r="DQ1270" s="165">
        <v>2.20000004768371</v>
      </c>
      <c r="DR1270" s="165"/>
      <c r="DS1270" s="163">
        <v>17</v>
      </c>
      <c r="DT1270" s="163">
        <v>6</v>
      </c>
      <c r="DU1270" s="163">
        <v>4</v>
      </c>
      <c r="DV1270" s="163">
        <v>4</v>
      </c>
      <c r="DW1270" s="163">
        <v>3</v>
      </c>
      <c r="DX1270" s="163">
        <v>3</v>
      </c>
      <c r="DY1270" s="163">
        <v>0</v>
      </c>
      <c r="DZ1270" s="163">
        <v>0</v>
      </c>
      <c r="EA1270" s="163">
        <v>0</v>
      </c>
      <c r="EB1270" s="163">
        <v>0</v>
      </c>
      <c r="EC1270" s="163">
        <v>3</v>
      </c>
      <c r="ED1270" s="165">
        <v>10.1250024139886</v>
      </c>
      <c r="EE1270" s="165">
        <v>10.1250024139886</v>
      </c>
      <c r="EF1270" s="165">
        <v>10.1250024139886</v>
      </c>
      <c r="EG1270" s="165">
        <v>20.2500048279773</v>
      </c>
      <c r="EH1270" s="166">
        <v>3.3750008046628901</v>
      </c>
      <c r="EI1270" s="165">
        <v>269.607009186813</v>
      </c>
      <c r="EJ1270" s="164">
        <v>0.42857142857142799</v>
      </c>
      <c r="EK1270" s="164">
        <v>0.375</v>
      </c>
      <c r="EL1270" s="283">
        <v>0.36363636300000002</v>
      </c>
      <c r="EM1270" s="283">
        <v>0.181818181</v>
      </c>
      <c r="EN1270" s="283">
        <v>0.45454545400000002</v>
      </c>
      <c r="EO1270" s="283">
        <v>9.0909089999999998E-2</v>
      </c>
      <c r="EP1270" s="283">
        <v>0.36363635999999999</v>
      </c>
      <c r="EQ1270" s="283">
        <v>0.14705882000000001</v>
      </c>
      <c r="ER1270" s="165">
        <v>8.6321802611240395E-2</v>
      </c>
      <c r="ES1270" s="166">
        <v>13.5000032186515</v>
      </c>
      <c r="ET1270" s="166">
        <v>6.6</v>
      </c>
      <c r="EU1270" s="166">
        <v>18.9166923880586</v>
      </c>
      <c r="EV1270" s="166">
        <v>7.12688676511004</v>
      </c>
      <c r="EW1270" s="166">
        <v>6.1230232302272301</v>
      </c>
      <c r="EX1270" s="289">
        <v>-0.29405650496482799</v>
      </c>
    </row>
    <row r="1271" spans="1:155" ht="13" customHeight="1">
      <c r="A1271" s="160" t="s">
        <v>19</v>
      </c>
      <c r="C1271" s="160">
        <v>30031</v>
      </c>
      <c r="D1271" s="160">
        <v>687924</v>
      </c>
      <c r="E1271" s="160" t="s">
        <v>188</v>
      </c>
      <c r="G1271" s="175"/>
      <c r="H1271" s="162" t="s">
        <v>4136</v>
      </c>
      <c r="I1271" s="162" t="s">
        <v>1816</v>
      </c>
      <c r="J1271" s="160">
        <v>23</v>
      </c>
      <c r="K1271" s="161">
        <v>1</v>
      </c>
      <c r="Z1271" s="163"/>
      <c r="AS1271" s="283"/>
      <c r="AT1271" s="283"/>
      <c r="AU1271" s="283"/>
      <c r="AV1271" s="283"/>
      <c r="AW1271" s="283"/>
      <c r="AX1271" s="283"/>
      <c r="AY1271" s="363"/>
      <c r="AZ1271" s="283"/>
      <c r="BA1271" s="283"/>
      <c r="BB1271" s="283"/>
      <c r="BC1271" s="283"/>
      <c r="BD1271" s="164"/>
      <c r="BE1271" s="164"/>
      <c r="BF1271" s="164"/>
      <c r="BG1271" s="164"/>
      <c r="BH1271" s="164"/>
      <c r="BI1271" s="164"/>
      <c r="BJ1271" s="165"/>
      <c r="BK1271" s="164"/>
      <c r="BL1271" s="165"/>
      <c r="BM1271" s="165"/>
      <c r="BN1271" s="165"/>
      <c r="BO1271" s="165"/>
      <c r="BP1271" s="165"/>
      <c r="BQ1271" s="165"/>
      <c r="BR1271" s="165"/>
      <c r="BS1271" s="289"/>
      <c r="BT1271" s="297">
        <v>7</v>
      </c>
      <c r="BU1271" s="284">
        <v>31.2</v>
      </c>
      <c r="BV1271" s="298">
        <v>0</v>
      </c>
      <c r="BW1271" s="297"/>
      <c r="BX1271" s="297"/>
      <c r="BY1271" s="297"/>
      <c r="BZ1271" s="297"/>
      <c r="CA1271" s="284"/>
      <c r="CB1271" s="298"/>
      <c r="CC1271" s="297"/>
      <c r="CD1271" s="284"/>
      <c r="CE1271" s="352"/>
      <c r="CF1271" s="298"/>
      <c r="CG1271" s="297"/>
      <c r="CH1271" s="284"/>
      <c r="CI1271" s="352"/>
      <c r="CJ1271" s="298"/>
      <c r="CK1271" s="297"/>
      <c r="CL1271" s="284"/>
      <c r="CM1271" s="352"/>
      <c r="CN1271" s="298"/>
      <c r="CO1271" s="297"/>
      <c r="CP1271" s="284"/>
      <c r="CQ1271" s="352"/>
      <c r="CR1271" s="298"/>
      <c r="CS1271" s="297"/>
      <c r="CT1271" s="284"/>
      <c r="CU1271" s="352"/>
      <c r="CV1271" s="352"/>
      <c r="CW1271" s="298"/>
      <c r="CX1271" s="297"/>
      <c r="CY1271" s="284"/>
      <c r="CZ1271" s="352"/>
      <c r="DA1271" s="352"/>
      <c r="DB1271" s="298"/>
      <c r="DC1271" s="297"/>
      <c r="DD1271" s="284"/>
      <c r="DE1271" s="352"/>
      <c r="DF1271" s="352"/>
      <c r="DG1271" s="298"/>
      <c r="DH1271" s="183">
        <v>0</v>
      </c>
      <c r="DI1271" s="289">
        <v>0</v>
      </c>
      <c r="DJ1271" s="163">
        <v>7</v>
      </c>
      <c r="DK1271" s="163">
        <v>7</v>
      </c>
      <c r="DL1271" s="163">
        <v>0</v>
      </c>
      <c r="DM1271" s="163">
        <v>2</v>
      </c>
      <c r="DN1271" s="163">
        <v>1</v>
      </c>
      <c r="DO1271" s="163">
        <v>0</v>
      </c>
      <c r="DP1271" s="165">
        <v>31.2</v>
      </c>
      <c r="DQ1271" s="165">
        <v>31.2000007629394</v>
      </c>
      <c r="DR1271" s="165"/>
      <c r="DS1271" s="163">
        <v>140</v>
      </c>
      <c r="DT1271" s="163">
        <v>30</v>
      </c>
      <c r="DU1271" s="163">
        <v>22</v>
      </c>
      <c r="DV1271" s="163">
        <v>22</v>
      </c>
      <c r="DW1271" s="163">
        <v>8</v>
      </c>
      <c r="DX1271" s="163">
        <v>12</v>
      </c>
      <c r="DY1271" s="163">
        <v>1</v>
      </c>
      <c r="DZ1271" s="163">
        <v>5</v>
      </c>
      <c r="EA1271" s="163">
        <v>1</v>
      </c>
      <c r="EB1271" s="163">
        <v>0</v>
      </c>
      <c r="EC1271" s="163">
        <v>19</v>
      </c>
      <c r="ED1271" s="165">
        <v>5.40000043367088</v>
      </c>
      <c r="EE1271" s="165">
        <v>3.4105265896868699</v>
      </c>
      <c r="EF1271" s="165">
        <v>2.2736843931245798</v>
      </c>
      <c r="EG1271" s="165">
        <v>8.5263164742171806</v>
      </c>
      <c r="EH1271" s="166">
        <v>1.32631589598933</v>
      </c>
      <c r="EI1271" s="165">
        <v>102.984483620593</v>
      </c>
      <c r="EJ1271" s="164">
        <v>0.24390243902438999</v>
      </c>
      <c r="EK1271" s="164">
        <v>0.22916666666666599</v>
      </c>
      <c r="EL1271" s="283">
        <v>0.37254901899999998</v>
      </c>
      <c r="EM1271" s="283">
        <v>0.156862745</v>
      </c>
      <c r="EN1271" s="283">
        <v>0.47058823500000002</v>
      </c>
      <c r="EO1271" s="283">
        <v>0.11538461999999999</v>
      </c>
      <c r="EP1271" s="283">
        <v>0.35576922999999999</v>
      </c>
      <c r="EQ1271" s="283">
        <v>8.0979280000000001E-2</v>
      </c>
      <c r="ER1271" s="165">
        <v>0.37267483137232799</v>
      </c>
      <c r="ES1271" s="166">
        <v>6.2526320810926004</v>
      </c>
      <c r="ET1271" s="166">
        <v>5</v>
      </c>
      <c r="EU1271" s="166">
        <v>6.86142577179253</v>
      </c>
      <c r="EV1271" s="166">
        <v>5.8692482609043797</v>
      </c>
      <c r="EW1271" s="166">
        <v>5.4504021920569699</v>
      </c>
      <c r="EX1271" s="289">
        <v>-0.29416272044181802</v>
      </c>
    </row>
    <row r="1272" spans="1:155" ht="13" customHeight="1">
      <c r="A1272" s="160" t="s">
        <v>19</v>
      </c>
      <c r="C1272" s="160">
        <v>30226</v>
      </c>
      <c r="D1272" s="160">
        <v>702352</v>
      </c>
      <c r="E1272" s="160" t="s">
        <v>2177</v>
      </c>
      <c r="G1272" s="175"/>
      <c r="H1272" s="162" t="s">
        <v>4189</v>
      </c>
      <c r="I1272" s="162" t="s">
        <v>867</v>
      </c>
      <c r="J1272" s="160">
        <v>30</v>
      </c>
      <c r="K1272" s="161">
        <v>1</v>
      </c>
      <c r="Z1272" s="163"/>
      <c r="AS1272" s="283"/>
      <c r="AT1272" s="283"/>
      <c r="AU1272" s="283"/>
      <c r="AV1272" s="283"/>
      <c r="AW1272" s="283"/>
      <c r="AX1272" s="283"/>
      <c r="AY1272" s="363"/>
      <c r="AZ1272" s="283"/>
      <c r="BA1272" s="283"/>
      <c r="BB1272" s="283"/>
      <c r="BC1272" s="283"/>
      <c r="BD1272" s="164"/>
      <c r="BE1272" s="164"/>
      <c r="BF1272" s="164"/>
      <c r="BG1272" s="164"/>
      <c r="BH1272" s="164"/>
      <c r="BI1272" s="164"/>
      <c r="BJ1272" s="165"/>
      <c r="BK1272" s="164"/>
      <c r="BL1272" s="165"/>
      <c r="BM1272" s="165"/>
      <c r="BN1272" s="165"/>
      <c r="BO1272" s="165"/>
      <c r="BP1272" s="165"/>
      <c r="BQ1272" s="165"/>
      <c r="BR1272" s="165"/>
      <c r="BS1272" s="289"/>
      <c r="BT1272" s="297">
        <v>27</v>
      </c>
      <c r="BU1272" s="284">
        <v>48.2</v>
      </c>
      <c r="BV1272" s="298">
        <v>1</v>
      </c>
      <c r="BW1272" s="297"/>
      <c r="BX1272" s="297"/>
      <c r="BY1272" s="297"/>
      <c r="BZ1272" s="297"/>
      <c r="CA1272" s="284"/>
      <c r="CB1272" s="298"/>
      <c r="CC1272" s="297"/>
      <c r="CD1272" s="284"/>
      <c r="CE1272" s="352"/>
      <c r="CF1272" s="298"/>
      <c r="CG1272" s="297"/>
      <c r="CH1272" s="284"/>
      <c r="CI1272" s="352"/>
      <c r="CJ1272" s="298"/>
      <c r="CK1272" s="297"/>
      <c r="CL1272" s="284"/>
      <c r="CM1272" s="352"/>
      <c r="CN1272" s="298"/>
      <c r="CO1272" s="297"/>
      <c r="CP1272" s="284"/>
      <c r="CQ1272" s="352"/>
      <c r="CR1272" s="298"/>
      <c r="CS1272" s="297"/>
      <c r="CT1272" s="284"/>
      <c r="CU1272" s="352"/>
      <c r="CV1272" s="352"/>
      <c r="CW1272" s="298"/>
      <c r="CX1272" s="297"/>
      <c r="CY1272" s="284"/>
      <c r="CZ1272" s="352"/>
      <c r="DA1272" s="352"/>
      <c r="DB1272" s="298"/>
      <c r="DC1272" s="297"/>
      <c r="DD1272" s="284"/>
      <c r="DE1272" s="352"/>
      <c r="DF1272" s="352"/>
      <c r="DG1272" s="298"/>
      <c r="DH1272" s="183">
        <v>1</v>
      </c>
      <c r="DI1272" s="289">
        <v>0</v>
      </c>
      <c r="DJ1272" s="163">
        <v>27</v>
      </c>
      <c r="DK1272" s="163">
        <v>2</v>
      </c>
      <c r="DL1272" s="163">
        <v>0</v>
      </c>
      <c r="DM1272" s="163">
        <v>3</v>
      </c>
      <c r="DN1272" s="163">
        <v>1</v>
      </c>
      <c r="DO1272" s="163">
        <v>1</v>
      </c>
      <c r="DP1272" s="165">
        <v>48.2</v>
      </c>
      <c r="DQ1272" s="165">
        <v>9.1000003814697195</v>
      </c>
      <c r="DR1272" s="165">
        <v>39.099998474121001</v>
      </c>
      <c r="DS1272" s="163">
        <v>202</v>
      </c>
      <c r="DT1272" s="163">
        <v>47</v>
      </c>
      <c r="DU1272" s="163">
        <v>20</v>
      </c>
      <c r="DV1272" s="163">
        <v>17</v>
      </c>
      <c r="DW1272" s="163">
        <v>9</v>
      </c>
      <c r="DX1272" s="163">
        <v>11</v>
      </c>
      <c r="DY1272" s="163">
        <v>1</v>
      </c>
      <c r="DZ1272" s="163">
        <v>1</v>
      </c>
      <c r="EA1272" s="163">
        <v>0</v>
      </c>
      <c r="EB1272" s="163">
        <v>0</v>
      </c>
      <c r="EC1272" s="163">
        <v>37</v>
      </c>
      <c r="ED1272" s="165">
        <v>6.8424665132413498</v>
      </c>
      <c r="EE1272" s="165">
        <v>2.0342468012339099</v>
      </c>
      <c r="EF1272" s="165">
        <v>1.66438374646411</v>
      </c>
      <c r="EG1272" s="165">
        <v>8.6917817870903598</v>
      </c>
      <c r="EH1272" s="166">
        <v>1.19178095425825</v>
      </c>
      <c r="EI1272" s="165">
        <v>92.538245627820402</v>
      </c>
      <c r="EJ1272" s="164">
        <v>0.24736842105263099</v>
      </c>
      <c r="EK1272" s="164">
        <v>0.26388888888888801</v>
      </c>
      <c r="EL1272" s="283">
        <v>0.53947368399999995</v>
      </c>
      <c r="EM1272" s="283">
        <v>0.125</v>
      </c>
      <c r="EN1272" s="283">
        <v>0.33552631500000002</v>
      </c>
      <c r="EO1272" s="283">
        <v>7.843137E-2</v>
      </c>
      <c r="EP1272" s="283">
        <v>0.36601307</v>
      </c>
      <c r="EQ1272" s="283">
        <v>7.5520829999999997E-2</v>
      </c>
      <c r="ER1272" s="165">
        <v>4.78876604266084E-2</v>
      </c>
      <c r="ES1272" s="166">
        <v>3.1438359655433201</v>
      </c>
      <c r="ET1272" s="166">
        <v>4.05</v>
      </c>
      <c r="EU1272" s="166">
        <v>4.7899764844547796</v>
      </c>
      <c r="EV1272" s="166">
        <v>3.9704701642584199</v>
      </c>
      <c r="EW1272" s="166">
        <v>3.78799846735145</v>
      </c>
      <c r="EX1272" s="289">
        <v>-0.298823757097125</v>
      </c>
    </row>
    <row r="1273" spans="1:155" ht="13" customHeight="1">
      <c r="A1273" s="160" t="s">
        <v>19</v>
      </c>
      <c r="C1273" s="160">
        <v>27474</v>
      </c>
      <c r="D1273" s="160">
        <v>676974</v>
      </c>
      <c r="E1273" s="160" t="s">
        <v>686</v>
      </c>
      <c r="G1273" s="175"/>
      <c r="H1273" s="162" t="s">
        <v>3105</v>
      </c>
      <c r="I1273" s="162" t="s">
        <v>273</v>
      </c>
      <c r="J1273" s="160">
        <v>25</v>
      </c>
      <c r="K1273" s="161">
        <v>1</v>
      </c>
      <c r="Z1273" s="163"/>
      <c r="AS1273" s="283"/>
      <c r="AT1273" s="283"/>
      <c r="AU1273" s="283"/>
      <c r="AV1273" s="283"/>
      <c r="AW1273" s="283"/>
      <c r="AX1273" s="283"/>
      <c r="AY1273" s="363"/>
      <c r="AZ1273" s="283"/>
      <c r="BA1273" s="283"/>
      <c r="BB1273" s="283"/>
      <c r="BC1273" s="283"/>
      <c r="BD1273" s="164"/>
      <c r="BE1273" s="164"/>
      <c r="BF1273" s="164"/>
      <c r="BG1273" s="164"/>
      <c r="BH1273" s="164"/>
      <c r="BI1273" s="164"/>
      <c r="BJ1273" s="165"/>
      <c r="BK1273" s="164"/>
      <c r="BL1273" s="165"/>
      <c r="BM1273" s="165"/>
      <c r="BN1273" s="165"/>
      <c r="BO1273" s="165"/>
      <c r="BP1273" s="165"/>
      <c r="BQ1273" s="165"/>
      <c r="BR1273" s="165"/>
      <c r="BS1273" s="289"/>
      <c r="BT1273" s="297">
        <v>11</v>
      </c>
      <c r="BU1273" s="284">
        <v>57</v>
      </c>
      <c r="BV1273" s="298">
        <v>0</v>
      </c>
      <c r="BW1273" s="297"/>
      <c r="BX1273" s="297"/>
      <c r="BY1273" s="297"/>
      <c r="BZ1273" s="297"/>
      <c r="CA1273" s="284"/>
      <c r="CB1273" s="298"/>
      <c r="CC1273" s="297"/>
      <c r="CD1273" s="284"/>
      <c r="CE1273" s="352"/>
      <c r="CF1273" s="298"/>
      <c r="CG1273" s="297"/>
      <c r="CH1273" s="284"/>
      <c r="CI1273" s="352"/>
      <c r="CJ1273" s="298"/>
      <c r="CK1273" s="297"/>
      <c r="CL1273" s="284"/>
      <c r="CM1273" s="352"/>
      <c r="CN1273" s="298"/>
      <c r="CO1273" s="297"/>
      <c r="CP1273" s="284"/>
      <c r="CQ1273" s="352"/>
      <c r="CR1273" s="298"/>
      <c r="CS1273" s="297"/>
      <c r="CT1273" s="284"/>
      <c r="CU1273" s="352"/>
      <c r="CV1273" s="352"/>
      <c r="CW1273" s="298"/>
      <c r="CX1273" s="297"/>
      <c r="CY1273" s="284"/>
      <c r="CZ1273" s="352"/>
      <c r="DA1273" s="352"/>
      <c r="DB1273" s="298"/>
      <c r="DC1273" s="297"/>
      <c r="DD1273" s="284"/>
      <c r="DE1273" s="352"/>
      <c r="DF1273" s="352"/>
      <c r="DG1273" s="298"/>
      <c r="DH1273" s="297">
        <v>0</v>
      </c>
      <c r="DI1273" s="289">
        <v>0</v>
      </c>
      <c r="DJ1273" s="163">
        <v>11</v>
      </c>
      <c r="DK1273" s="163">
        <v>11</v>
      </c>
      <c r="DL1273" s="163">
        <v>0</v>
      </c>
      <c r="DM1273" s="163">
        <v>3</v>
      </c>
      <c r="DN1273" s="163">
        <v>5</v>
      </c>
      <c r="DO1273" s="163">
        <v>0</v>
      </c>
      <c r="DP1273" s="165">
        <v>57</v>
      </c>
      <c r="DQ1273" s="165">
        <v>57</v>
      </c>
      <c r="DR1273" s="165"/>
      <c r="DS1273" s="163">
        <v>248</v>
      </c>
      <c r="DT1273" s="163">
        <v>62</v>
      </c>
      <c r="DU1273" s="163">
        <v>38</v>
      </c>
      <c r="DV1273" s="163">
        <v>36</v>
      </c>
      <c r="DW1273" s="163">
        <v>14</v>
      </c>
      <c r="DX1273" s="163">
        <v>19</v>
      </c>
      <c r="DY1273" s="163">
        <v>0</v>
      </c>
      <c r="DZ1273" s="163">
        <v>3</v>
      </c>
      <c r="EA1273" s="163">
        <v>0</v>
      </c>
      <c r="EB1273" s="163">
        <v>0</v>
      </c>
      <c r="EC1273" s="163">
        <v>46</v>
      </c>
      <c r="ED1273" s="165">
        <v>7.2631578947368398</v>
      </c>
      <c r="EE1273" s="165">
        <v>3</v>
      </c>
      <c r="EF1273" s="165">
        <v>2.2105263157894699</v>
      </c>
      <c r="EG1273" s="165">
        <v>9.7894736842105203</v>
      </c>
      <c r="EH1273" s="166">
        <v>1.42105263157894</v>
      </c>
      <c r="EI1273" s="165">
        <v>110.340509303538</v>
      </c>
      <c r="EJ1273" s="164">
        <v>0.27433628318584002</v>
      </c>
      <c r="EK1273" s="164">
        <v>0.28915662650602397</v>
      </c>
      <c r="EL1273" s="283">
        <v>0.5</v>
      </c>
      <c r="EM1273" s="283">
        <v>0.13888888799999999</v>
      </c>
      <c r="EN1273" s="283">
        <v>0.36111111099999998</v>
      </c>
      <c r="EO1273" s="283">
        <v>0.13888888999999999</v>
      </c>
      <c r="EP1273" s="283">
        <v>0.47222222000000003</v>
      </c>
      <c r="EQ1273" s="283">
        <v>0.10330578999999999</v>
      </c>
      <c r="ER1273" s="165">
        <v>9.8108662467391902E-2</v>
      </c>
      <c r="ES1273" s="166">
        <v>5.6842105263157796</v>
      </c>
      <c r="ET1273" s="166">
        <v>4.8</v>
      </c>
      <c r="EU1273" s="166">
        <v>5.9035307382282403</v>
      </c>
      <c r="EV1273" s="166">
        <v>4.4348787355841202</v>
      </c>
      <c r="EW1273" s="166">
        <v>4.4416503767439703</v>
      </c>
      <c r="EX1273" s="289">
        <v>-0.31601038575172402</v>
      </c>
    </row>
    <row r="1274" spans="1:155" ht="13" customHeight="1">
      <c r="A1274" s="160" t="s">
        <v>19</v>
      </c>
      <c r="B1274" s="160">
        <v>11464</v>
      </c>
      <c r="C1274" s="160">
        <v>19866</v>
      </c>
      <c r="D1274" s="160">
        <v>656232</v>
      </c>
      <c r="E1274" s="160" t="s">
        <v>3331</v>
      </c>
      <c r="G1274" s="175"/>
      <c r="H1274" s="162" t="s">
        <v>1628</v>
      </c>
      <c r="I1274" s="162" t="s">
        <v>544</v>
      </c>
      <c r="J1274" s="161">
        <v>28</v>
      </c>
      <c r="K1274" s="161">
        <v>1</v>
      </c>
      <c r="M1274" s="184" t="s">
        <v>837</v>
      </c>
      <c r="Z1274" s="163"/>
      <c r="AS1274" s="283"/>
      <c r="AT1274" s="283"/>
      <c r="AU1274" s="283"/>
      <c r="AV1274" s="283"/>
      <c r="AW1274" s="283"/>
      <c r="AX1274" s="283"/>
      <c r="AY1274" s="363"/>
      <c r="AZ1274" s="283"/>
      <c r="BA1274" s="283"/>
      <c r="BB1274" s="283"/>
      <c r="BC1274" s="283"/>
      <c r="BD1274" s="164"/>
      <c r="BE1274" s="164"/>
      <c r="BF1274" s="164"/>
      <c r="BG1274" s="164"/>
      <c r="BH1274" s="164"/>
      <c r="BI1274" s="164"/>
      <c r="BJ1274" s="165"/>
      <c r="BK1274" s="164"/>
      <c r="BL1274" s="165"/>
      <c r="BM1274" s="165"/>
      <c r="BN1274" s="165"/>
      <c r="BO1274" s="165"/>
      <c r="BP1274" s="165"/>
      <c r="BQ1274" s="165"/>
      <c r="BR1274" s="165"/>
      <c r="BS1274" s="289"/>
      <c r="BT1274" s="297">
        <v>16</v>
      </c>
      <c r="BU1274" s="284">
        <v>29.2</v>
      </c>
      <c r="BV1274" s="298">
        <v>0</v>
      </c>
      <c r="BW1274" s="297"/>
      <c r="BX1274" s="297"/>
      <c r="BY1274" s="297"/>
      <c r="BZ1274" s="297"/>
      <c r="CA1274" s="284"/>
      <c r="CB1274" s="298"/>
      <c r="CC1274" s="297"/>
      <c r="CD1274" s="284"/>
      <c r="CE1274" s="352"/>
      <c r="CF1274" s="298"/>
      <c r="CG1274" s="297"/>
      <c r="CH1274" s="284"/>
      <c r="CI1274" s="352"/>
      <c r="CJ1274" s="298"/>
      <c r="CK1274" s="297"/>
      <c r="CL1274" s="284"/>
      <c r="CM1274" s="352"/>
      <c r="CN1274" s="298"/>
      <c r="CO1274" s="297"/>
      <c r="CP1274" s="284"/>
      <c r="CQ1274" s="352"/>
      <c r="CR1274" s="298"/>
      <c r="CS1274" s="297"/>
      <c r="CT1274" s="284"/>
      <c r="CU1274" s="352"/>
      <c r="CV1274" s="352"/>
      <c r="CW1274" s="298"/>
      <c r="CX1274" s="297"/>
      <c r="CY1274" s="284"/>
      <c r="CZ1274" s="352"/>
      <c r="DA1274" s="352"/>
      <c r="DB1274" s="298"/>
      <c r="DC1274" s="297"/>
      <c r="DD1274" s="284"/>
      <c r="DE1274" s="352"/>
      <c r="DF1274" s="352"/>
      <c r="DG1274" s="298"/>
      <c r="DH1274" s="297">
        <v>0</v>
      </c>
      <c r="DI1274" s="289">
        <v>0</v>
      </c>
      <c r="DJ1274" s="163">
        <v>16</v>
      </c>
      <c r="DK1274" s="163">
        <v>0</v>
      </c>
      <c r="DL1274" s="163">
        <v>0</v>
      </c>
      <c r="DM1274" s="163">
        <v>1</v>
      </c>
      <c r="DN1274" s="163">
        <v>0</v>
      </c>
      <c r="DO1274" s="163">
        <v>0</v>
      </c>
      <c r="DP1274" s="165">
        <v>29.2</v>
      </c>
      <c r="DQ1274" s="165"/>
      <c r="DR1274" s="165">
        <v>29.2000007629394</v>
      </c>
      <c r="DS1274" s="163">
        <v>140</v>
      </c>
      <c r="DT1274" s="163">
        <v>39</v>
      </c>
      <c r="DU1274" s="163">
        <v>17</v>
      </c>
      <c r="DV1274" s="163">
        <v>17</v>
      </c>
      <c r="DW1274" s="163">
        <v>5</v>
      </c>
      <c r="DX1274" s="163">
        <v>13</v>
      </c>
      <c r="DY1274" s="163">
        <v>0</v>
      </c>
      <c r="DZ1274" s="163">
        <v>2</v>
      </c>
      <c r="EA1274" s="163">
        <v>1</v>
      </c>
      <c r="EB1274" s="163">
        <v>0</v>
      </c>
      <c r="EC1274" s="163">
        <v>14</v>
      </c>
      <c r="ED1274" s="165">
        <v>4.2471915118518204</v>
      </c>
      <c r="EE1274" s="165">
        <v>3.9438206895766901</v>
      </c>
      <c r="EF1274" s="165">
        <v>1.51685411137565</v>
      </c>
      <c r="EG1274" s="165">
        <v>11.83146206873</v>
      </c>
      <c r="EH1274" s="166">
        <v>1.7528091953674101</v>
      </c>
      <c r="EI1274" s="165">
        <v>140.02060212408</v>
      </c>
      <c r="EJ1274" s="164">
        <v>0.312</v>
      </c>
      <c r="EK1274" s="164">
        <v>0.320754716981132</v>
      </c>
      <c r="EL1274" s="283">
        <v>0.38738738700000003</v>
      </c>
      <c r="EM1274" s="283">
        <v>0.21621621599999999</v>
      </c>
      <c r="EN1274" s="283">
        <v>0.39639639599999998</v>
      </c>
      <c r="EO1274" s="283">
        <v>9.9099099999999996E-2</v>
      </c>
      <c r="EP1274" s="283">
        <v>0.38738739</v>
      </c>
      <c r="EQ1274" s="283">
        <v>6.0784310000000001E-2</v>
      </c>
      <c r="ER1274" s="165">
        <v>-0.23952467110950901</v>
      </c>
      <c r="ES1274" s="166">
        <v>5.1573039786772101</v>
      </c>
      <c r="ET1274" s="166">
        <v>6.69</v>
      </c>
      <c r="EU1274" s="166">
        <v>5.93073390258294</v>
      </c>
      <c r="EV1274" s="166">
        <v>5.9823955045418797</v>
      </c>
      <c r="EW1274" s="166">
        <v>5.5680364819761596</v>
      </c>
      <c r="EX1274" s="289">
        <v>-0.335584416985511</v>
      </c>
      <c r="EY1274" s="292"/>
    </row>
    <row r="1275" spans="1:155" ht="13" customHeight="1">
      <c r="A1275" s="160" t="s">
        <v>19</v>
      </c>
      <c r="C1275" s="160">
        <v>21574</v>
      </c>
      <c r="D1275" s="160">
        <v>663893</v>
      </c>
      <c r="E1275" s="160" t="s">
        <v>470</v>
      </c>
      <c r="G1275" s="175"/>
      <c r="H1275" s="162" t="s">
        <v>2981</v>
      </c>
      <c r="I1275" s="162" t="s">
        <v>2875</v>
      </c>
      <c r="J1275" s="160">
        <v>27</v>
      </c>
      <c r="K1275" s="161">
        <v>1</v>
      </c>
      <c r="Z1275" s="163"/>
      <c r="AS1275" s="283"/>
      <c r="AT1275" s="283"/>
      <c r="AU1275" s="283"/>
      <c r="AV1275" s="283"/>
      <c r="AW1275" s="283"/>
      <c r="AX1275" s="283"/>
      <c r="AY1275" s="363"/>
      <c r="AZ1275" s="283"/>
      <c r="BA1275" s="283"/>
      <c r="BB1275" s="283"/>
      <c r="BC1275" s="283"/>
      <c r="BD1275" s="164"/>
      <c r="BE1275" s="164"/>
      <c r="BF1275" s="164"/>
      <c r="BG1275" s="164"/>
      <c r="BH1275" s="164"/>
      <c r="BI1275" s="164"/>
      <c r="BJ1275" s="165"/>
      <c r="BK1275" s="164"/>
      <c r="BL1275" s="165"/>
      <c r="BM1275" s="165"/>
      <c r="BN1275" s="165"/>
      <c r="BO1275" s="165"/>
      <c r="BP1275" s="165"/>
      <c r="BQ1275" s="165"/>
      <c r="BR1275" s="165"/>
      <c r="BS1275" s="289"/>
      <c r="BT1275" s="297">
        <v>49</v>
      </c>
      <c r="BU1275" s="284">
        <v>45.2</v>
      </c>
      <c r="BV1275" s="298">
        <v>0</v>
      </c>
      <c r="BW1275" s="297"/>
      <c r="BX1275" s="297"/>
      <c r="BY1275" s="297"/>
      <c r="BZ1275" s="297"/>
      <c r="CA1275" s="284"/>
      <c r="CB1275" s="298"/>
      <c r="CC1275" s="297"/>
      <c r="CD1275" s="284"/>
      <c r="CE1275" s="352"/>
      <c r="CF1275" s="298"/>
      <c r="CG1275" s="297"/>
      <c r="CH1275" s="284"/>
      <c r="CI1275" s="352"/>
      <c r="CJ1275" s="298"/>
      <c r="CK1275" s="297"/>
      <c r="CL1275" s="284"/>
      <c r="CM1275" s="352"/>
      <c r="CN1275" s="298"/>
      <c r="CO1275" s="297"/>
      <c r="CP1275" s="284"/>
      <c r="CQ1275" s="352"/>
      <c r="CR1275" s="298"/>
      <c r="CS1275" s="297"/>
      <c r="CT1275" s="284"/>
      <c r="CU1275" s="352"/>
      <c r="CV1275" s="352"/>
      <c r="CW1275" s="298"/>
      <c r="CX1275" s="297"/>
      <c r="CY1275" s="284"/>
      <c r="CZ1275" s="352"/>
      <c r="DA1275" s="352"/>
      <c r="DB1275" s="298"/>
      <c r="DC1275" s="297"/>
      <c r="DD1275" s="284"/>
      <c r="DE1275" s="352"/>
      <c r="DF1275" s="352"/>
      <c r="DG1275" s="298"/>
      <c r="DH1275" s="297">
        <v>0</v>
      </c>
      <c r="DI1275" s="289">
        <v>0</v>
      </c>
      <c r="DJ1275" s="163">
        <v>49</v>
      </c>
      <c r="DK1275" s="163">
        <v>0</v>
      </c>
      <c r="DL1275" s="163">
        <v>0</v>
      </c>
      <c r="DM1275" s="163">
        <v>1</v>
      </c>
      <c r="DN1275" s="163">
        <v>2</v>
      </c>
      <c r="DO1275" s="163">
        <v>1</v>
      </c>
      <c r="DP1275" s="165">
        <v>45.2</v>
      </c>
      <c r="DQ1275" s="165"/>
      <c r="DR1275" s="165">
        <v>45.200000762939403</v>
      </c>
      <c r="DS1275" s="163">
        <v>193</v>
      </c>
      <c r="DT1275" s="163">
        <v>41</v>
      </c>
      <c r="DU1275" s="163">
        <v>21</v>
      </c>
      <c r="DV1275" s="163">
        <v>19</v>
      </c>
      <c r="DW1275" s="163">
        <v>7</v>
      </c>
      <c r="DX1275" s="163">
        <v>19</v>
      </c>
      <c r="DY1275" s="163">
        <v>2</v>
      </c>
      <c r="DZ1275" s="163">
        <v>1</v>
      </c>
      <c r="EA1275" s="163">
        <v>5</v>
      </c>
      <c r="EB1275" s="163">
        <v>0</v>
      </c>
      <c r="EC1275" s="163">
        <v>36</v>
      </c>
      <c r="ED1275" s="165">
        <v>7.0948920913790001</v>
      </c>
      <c r="EE1275" s="165">
        <v>3.74452638156114</v>
      </c>
      <c r="EF1275" s="165">
        <v>1.3795623511014701</v>
      </c>
      <c r="EG1275" s="165">
        <v>8.0802937707371996</v>
      </c>
      <c r="EH1275" s="166">
        <v>1.3138689058109201</v>
      </c>
      <c r="EI1275" s="165">
        <v>104.956498282854</v>
      </c>
      <c r="EJ1275" s="164">
        <v>0.23699421965317899</v>
      </c>
      <c r="EK1275" s="164">
        <v>0.261538461538461</v>
      </c>
      <c r="EL1275" s="283">
        <v>0.70895522300000002</v>
      </c>
      <c r="EM1275" s="283">
        <v>0.141791044</v>
      </c>
      <c r="EN1275" s="283">
        <v>0.149253731</v>
      </c>
      <c r="EO1275" s="283">
        <v>5.8394160000000001E-2</v>
      </c>
      <c r="EP1275" s="283">
        <v>0.37956203999999999</v>
      </c>
      <c r="EQ1275" s="283">
        <v>0.12482066</v>
      </c>
      <c r="ER1275" s="165">
        <v>0.53710059756705097</v>
      </c>
      <c r="ES1275" s="166">
        <v>3.74452638156114</v>
      </c>
      <c r="ET1275" s="166">
        <v>3.94</v>
      </c>
      <c r="EU1275" s="166">
        <v>4.8966160256161402</v>
      </c>
      <c r="EV1275" s="166">
        <v>3.5661508388435101</v>
      </c>
      <c r="EW1275" s="166">
        <v>3.39238126405467</v>
      </c>
      <c r="EX1275" s="289">
        <v>-0.34843662381172102</v>
      </c>
    </row>
    <row r="1276" spans="1:155" ht="13" customHeight="1">
      <c r="A1276" s="160" t="s">
        <v>19</v>
      </c>
      <c r="C1276" s="160">
        <v>31204</v>
      </c>
      <c r="D1276" s="160">
        <v>680736</v>
      </c>
      <c r="E1276" s="160" t="s">
        <v>15</v>
      </c>
      <c r="G1276" s="175"/>
      <c r="H1276" s="162" t="s">
        <v>4076</v>
      </c>
      <c r="I1276" s="162" t="s">
        <v>564</v>
      </c>
      <c r="J1276" s="160">
        <v>23</v>
      </c>
      <c r="K1276" s="161">
        <v>1</v>
      </c>
      <c r="Z1276" s="163"/>
      <c r="AS1276" s="283"/>
      <c r="AT1276" s="283"/>
      <c r="AU1276" s="283"/>
      <c r="AV1276" s="283"/>
      <c r="AW1276" s="283"/>
      <c r="AX1276" s="283"/>
      <c r="AY1276" s="363"/>
      <c r="AZ1276" s="283"/>
      <c r="BA1276" s="283"/>
      <c r="BB1276" s="283"/>
      <c r="BC1276" s="283"/>
      <c r="BD1276" s="164"/>
      <c r="BE1276" s="164"/>
      <c r="BF1276" s="164"/>
      <c r="BG1276" s="164"/>
      <c r="BH1276" s="164"/>
      <c r="BI1276" s="164"/>
      <c r="BJ1276" s="165"/>
      <c r="BK1276" s="164"/>
      <c r="BL1276" s="165"/>
      <c r="BM1276" s="165"/>
      <c r="BN1276" s="165"/>
      <c r="BO1276" s="165"/>
      <c r="BP1276" s="165"/>
      <c r="BQ1276" s="165"/>
      <c r="BR1276" s="165"/>
      <c r="BS1276" s="289"/>
      <c r="BT1276" s="297">
        <v>8</v>
      </c>
      <c r="BU1276" s="284">
        <v>36.1</v>
      </c>
      <c r="BV1276" s="298">
        <v>-1</v>
      </c>
      <c r="BW1276" s="297"/>
      <c r="BX1276" s="297"/>
      <c r="BY1276" s="297"/>
      <c r="BZ1276" s="297"/>
      <c r="CA1276" s="284"/>
      <c r="CB1276" s="298"/>
      <c r="CC1276" s="297"/>
      <c r="CD1276" s="284"/>
      <c r="CE1276" s="352"/>
      <c r="CF1276" s="298"/>
      <c r="CG1276" s="297"/>
      <c r="CH1276" s="284"/>
      <c r="CI1276" s="352"/>
      <c r="CJ1276" s="298"/>
      <c r="CK1276" s="297"/>
      <c r="CL1276" s="284"/>
      <c r="CM1276" s="352"/>
      <c r="CN1276" s="298"/>
      <c r="CO1276" s="297"/>
      <c r="CP1276" s="284"/>
      <c r="CQ1276" s="352"/>
      <c r="CR1276" s="298"/>
      <c r="CS1276" s="297"/>
      <c r="CT1276" s="284"/>
      <c r="CU1276" s="352"/>
      <c r="CV1276" s="352"/>
      <c r="CW1276" s="298"/>
      <c r="CX1276" s="297"/>
      <c r="CY1276" s="284"/>
      <c r="CZ1276" s="352"/>
      <c r="DA1276" s="352"/>
      <c r="DB1276" s="298"/>
      <c r="DC1276" s="297"/>
      <c r="DD1276" s="284"/>
      <c r="DE1276" s="352"/>
      <c r="DF1276" s="352"/>
      <c r="DG1276" s="298"/>
      <c r="DH1276" s="183">
        <v>-1</v>
      </c>
      <c r="DI1276" s="289">
        <v>0</v>
      </c>
      <c r="DJ1276" s="163">
        <v>8</v>
      </c>
      <c r="DK1276" s="163">
        <v>6</v>
      </c>
      <c r="DL1276" s="163">
        <v>0</v>
      </c>
      <c r="DM1276" s="163">
        <v>1</v>
      </c>
      <c r="DN1276" s="163">
        <v>2</v>
      </c>
      <c r="DO1276" s="163">
        <v>1</v>
      </c>
      <c r="DP1276" s="165">
        <v>36.1</v>
      </c>
      <c r="DQ1276" s="165">
        <v>30.100000381469702</v>
      </c>
      <c r="DR1276" s="165">
        <v>6</v>
      </c>
      <c r="DS1276" s="163">
        <v>154</v>
      </c>
      <c r="DT1276" s="163">
        <v>34</v>
      </c>
      <c r="DU1276" s="163">
        <v>24</v>
      </c>
      <c r="DV1276" s="163">
        <v>23</v>
      </c>
      <c r="DW1276" s="163">
        <v>9</v>
      </c>
      <c r="DX1276" s="163">
        <v>16</v>
      </c>
      <c r="DY1276" s="163">
        <v>0</v>
      </c>
      <c r="DZ1276" s="163">
        <v>1</v>
      </c>
      <c r="EA1276" s="163">
        <v>1</v>
      </c>
      <c r="EB1276" s="163">
        <v>0</v>
      </c>
      <c r="EC1276" s="163">
        <v>26</v>
      </c>
      <c r="ED1276" s="165">
        <v>6.4403671978720203</v>
      </c>
      <c r="EE1276" s="165">
        <v>3.96330289099817</v>
      </c>
      <c r="EF1276" s="165">
        <v>2.2293578761864699</v>
      </c>
      <c r="EG1276" s="165">
        <v>8.4220186433711106</v>
      </c>
      <c r="EH1276" s="166">
        <v>1.3761468371521399</v>
      </c>
      <c r="EI1276" s="165">
        <v>106.853707958096</v>
      </c>
      <c r="EJ1276" s="164">
        <v>0.24817518248175099</v>
      </c>
      <c r="EK1276" s="164">
        <v>0.24509803921568599</v>
      </c>
      <c r="EL1276" s="283">
        <v>0.30909090900000002</v>
      </c>
      <c r="EM1276" s="283">
        <v>0.245454545</v>
      </c>
      <c r="EN1276" s="283">
        <v>0.44545454499999998</v>
      </c>
      <c r="EO1276" s="283">
        <v>0.11711712000000001</v>
      </c>
      <c r="EP1276" s="283">
        <v>0.36936936999999997</v>
      </c>
      <c r="EQ1276" s="283">
        <v>9.1062389999999993E-2</v>
      </c>
      <c r="ER1276" s="165">
        <v>-2.0544948719333999E-2</v>
      </c>
      <c r="ES1276" s="166">
        <v>5.6972479058098697</v>
      </c>
      <c r="ET1276" s="166">
        <v>6.48</v>
      </c>
      <c r="EU1276" s="166">
        <v>6.3593492951580597</v>
      </c>
      <c r="EV1276" s="166">
        <v>5.1784268642517599</v>
      </c>
      <c r="EW1276" s="166">
        <v>5.2199901425450097</v>
      </c>
      <c r="EX1276" s="289">
        <v>-0.35569449141621501</v>
      </c>
    </row>
    <row r="1277" spans="1:155" ht="13" customHeight="1">
      <c r="A1277" s="160" t="s">
        <v>19</v>
      </c>
      <c r="C1277" s="160">
        <v>19225</v>
      </c>
      <c r="D1277" s="160">
        <v>669952</v>
      </c>
      <c r="E1277" s="160" t="s">
        <v>3331</v>
      </c>
      <c r="G1277" s="175"/>
      <c r="H1277" s="162" t="s">
        <v>11</v>
      </c>
      <c r="I1277" s="162" t="s">
        <v>144</v>
      </c>
      <c r="J1277" s="161">
        <v>29</v>
      </c>
      <c r="K1277" s="161">
        <v>1</v>
      </c>
      <c r="M1277" s="184" t="s">
        <v>837</v>
      </c>
      <c r="Z1277" s="163"/>
      <c r="AS1277" s="283"/>
      <c r="AT1277" s="283"/>
      <c r="AU1277" s="283"/>
      <c r="AV1277" s="283"/>
      <c r="AW1277" s="283"/>
      <c r="AX1277" s="283"/>
      <c r="AY1277" s="363"/>
      <c r="AZ1277" s="283"/>
      <c r="BA1277" s="283"/>
      <c r="BB1277" s="283"/>
      <c r="BC1277" s="283"/>
      <c r="BD1277" s="164"/>
      <c r="BE1277" s="164"/>
      <c r="BF1277" s="164"/>
      <c r="BG1277" s="164"/>
      <c r="BH1277" s="164"/>
      <c r="BI1277" s="164"/>
      <c r="BJ1277" s="165"/>
      <c r="BK1277" s="164"/>
      <c r="BL1277" s="165"/>
      <c r="BM1277" s="165"/>
      <c r="BN1277" s="165"/>
      <c r="BO1277" s="165"/>
      <c r="BP1277" s="165"/>
      <c r="BQ1277" s="165"/>
      <c r="BR1277" s="165"/>
      <c r="BS1277" s="289"/>
      <c r="BT1277" s="297">
        <v>13</v>
      </c>
      <c r="BU1277" s="284">
        <v>23.2</v>
      </c>
      <c r="BV1277" s="298">
        <v>1</v>
      </c>
      <c r="BW1277" s="297"/>
      <c r="BX1277" s="297"/>
      <c r="BY1277" s="297"/>
      <c r="BZ1277" s="297"/>
      <c r="CA1277" s="284"/>
      <c r="CB1277" s="298"/>
      <c r="CC1277" s="297"/>
      <c r="CD1277" s="284"/>
      <c r="CE1277" s="352"/>
      <c r="CF1277" s="298"/>
      <c r="CG1277" s="297"/>
      <c r="CH1277" s="284"/>
      <c r="CI1277" s="352"/>
      <c r="CJ1277" s="298"/>
      <c r="CK1277" s="297"/>
      <c r="CL1277" s="284"/>
      <c r="CM1277" s="352"/>
      <c r="CN1277" s="298"/>
      <c r="CO1277" s="297"/>
      <c r="CP1277" s="284"/>
      <c r="CQ1277" s="352"/>
      <c r="CR1277" s="298"/>
      <c r="CS1277" s="297"/>
      <c r="CT1277" s="284"/>
      <c r="CU1277" s="352"/>
      <c r="CV1277" s="352"/>
      <c r="CW1277" s="298"/>
      <c r="CX1277" s="297"/>
      <c r="CY1277" s="284"/>
      <c r="CZ1277" s="352"/>
      <c r="DA1277" s="352"/>
      <c r="DB1277" s="298"/>
      <c r="DC1277" s="297"/>
      <c r="DD1277" s="284"/>
      <c r="DE1277" s="352"/>
      <c r="DF1277" s="352"/>
      <c r="DG1277" s="298"/>
      <c r="DH1277" s="297">
        <v>1</v>
      </c>
      <c r="DI1277" s="289">
        <v>0</v>
      </c>
      <c r="DJ1277" s="163">
        <v>13</v>
      </c>
      <c r="DK1277" s="163">
        <v>0</v>
      </c>
      <c r="DL1277" s="163">
        <v>0</v>
      </c>
      <c r="DM1277" s="163">
        <v>1</v>
      </c>
      <c r="DN1277" s="163">
        <v>1</v>
      </c>
      <c r="DO1277" s="163">
        <v>0</v>
      </c>
      <c r="DP1277" s="165">
        <v>23.2</v>
      </c>
      <c r="DQ1277" s="165"/>
      <c r="DR1277" s="165">
        <v>23.200000286102199</v>
      </c>
      <c r="DS1277" s="163">
        <v>110</v>
      </c>
      <c r="DT1277" s="163">
        <v>26</v>
      </c>
      <c r="DU1277" s="163">
        <v>21</v>
      </c>
      <c r="DV1277" s="163">
        <v>19</v>
      </c>
      <c r="DW1277" s="163">
        <v>4</v>
      </c>
      <c r="DX1277" s="163">
        <v>13</v>
      </c>
      <c r="DY1277" s="163">
        <v>2</v>
      </c>
      <c r="DZ1277" s="163">
        <v>1</v>
      </c>
      <c r="EA1277" s="163">
        <v>1</v>
      </c>
      <c r="EB1277" s="163">
        <v>0</v>
      </c>
      <c r="EC1277" s="163">
        <v>13</v>
      </c>
      <c r="ED1277" s="165">
        <v>4.9436625030584702</v>
      </c>
      <c r="EE1277" s="165">
        <v>4.9436625030584702</v>
      </c>
      <c r="EF1277" s="165">
        <v>1.5211269240179901</v>
      </c>
      <c r="EG1277" s="165">
        <v>9.8873250061169404</v>
      </c>
      <c r="EH1277" s="166">
        <v>1.64788750101949</v>
      </c>
      <c r="EI1277" s="165">
        <v>129.27657061899501</v>
      </c>
      <c r="EJ1277" s="164">
        <v>0.27083333333333298</v>
      </c>
      <c r="EK1277" s="164">
        <v>0.278481012658227</v>
      </c>
      <c r="EL1277" s="283">
        <v>0.407407407</v>
      </c>
      <c r="EM1277" s="283">
        <v>0.234567901</v>
      </c>
      <c r="EN1277" s="283">
        <v>0.35802469100000001</v>
      </c>
      <c r="EO1277" s="283">
        <v>8.4337350000000005E-2</v>
      </c>
      <c r="EP1277" s="283">
        <v>0.42168675</v>
      </c>
      <c r="EQ1277" s="283">
        <v>7.0217920000000003E-2</v>
      </c>
      <c r="ER1277" s="165">
        <v>-0.74270700253228406</v>
      </c>
      <c r="ES1277" s="166">
        <v>7.2253528890854604</v>
      </c>
      <c r="ET1277" s="166">
        <v>6.36</v>
      </c>
      <c r="EU1277" s="166">
        <v>6.0399283783323998</v>
      </c>
      <c r="EV1277" s="166">
        <v>5.6956065036054104</v>
      </c>
      <c r="EW1277" s="166">
        <v>5.59900594720383</v>
      </c>
      <c r="EX1277" s="289">
        <v>-0.363081384450197</v>
      </c>
    </row>
    <row r="1278" spans="1:155" ht="13" customHeight="1">
      <c r="A1278" s="160" t="s">
        <v>19</v>
      </c>
      <c r="C1278" s="160">
        <v>27470</v>
      </c>
      <c r="D1278" s="160">
        <v>676106</v>
      </c>
      <c r="E1278" s="160" t="s">
        <v>598</v>
      </c>
      <c r="G1278" s="175"/>
      <c r="H1278" s="162" t="s">
        <v>3546</v>
      </c>
      <c r="I1278" s="162" t="s">
        <v>3547</v>
      </c>
      <c r="J1278" s="160">
        <v>25</v>
      </c>
      <c r="K1278" s="161">
        <v>1</v>
      </c>
      <c r="Z1278" s="163"/>
      <c r="AS1278" s="283"/>
      <c r="AT1278" s="283"/>
      <c r="AU1278" s="283"/>
      <c r="AV1278" s="283"/>
      <c r="AW1278" s="283"/>
      <c r="AX1278" s="283"/>
      <c r="AY1278" s="363"/>
      <c r="AZ1278" s="283"/>
      <c r="BA1278" s="283"/>
      <c r="BB1278" s="283"/>
      <c r="BC1278" s="283"/>
      <c r="BD1278" s="164"/>
      <c r="BE1278" s="164"/>
      <c r="BF1278" s="164"/>
      <c r="BG1278" s="164"/>
      <c r="BH1278" s="164"/>
      <c r="BI1278" s="164"/>
      <c r="BJ1278" s="165"/>
      <c r="BK1278" s="164"/>
      <c r="BL1278" s="165"/>
      <c r="BM1278" s="165"/>
      <c r="BN1278" s="165"/>
      <c r="BO1278" s="165"/>
      <c r="BP1278" s="165"/>
      <c r="BQ1278" s="165"/>
      <c r="BR1278" s="165"/>
      <c r="BS1278" s="289"/>
      <c r="BT1278" s="297">
        <v>12</v>
      </c>
      <c r="BU1278" s="284">
        <v>60.2</v>
      </c>
      <c r="BV1278" s="298">
        <v>-1</v>
      </c>
      <c r="BW1278" s="297"/>
      <c r="BX1278" s="297"/>
      <c r="BY1278" s="297"/>
      <c r="BZ1278" s="297"/>
      <c r="CA1278" s="284"/>
      <c r="CB1278" s="298"/>
      <c r="CC1278" s="297"/>
      <c r="CD1278" s="284"/>
      <c r="CE1278" s="352"/>
      <c r="CF1278" s="298"/>
      <c r="CG1278" s="297"/>
      <c r="CH1278" s="284"/>
      <c r="CI1278" s="352"/>
      <c r="CJ1278" s="298"/>
      <c r="CK1278" s="297"/>
      <c r="CL1278" s="284"/>
      <c r="CM1278" s="352"/>
      <c r="CN1278" s="298"/>
      <c r="CO1278" s="297"/>
      <c r="CP1278" s="284"/>
      <c r="CQ1278" s="352"/>
      <c r="CR1278" s="298"/>
      <c r="CS1278" s="297"/>
      <c r="CT1278" s="284"/>
      <c r="CU1278" s="352"/>
      <c r="CV1278" s="352"/>
      <c r="CW1278" s="298"/>
      <c r="CX1278" s="297"/>
      <c r="CY1278" s="284"/>
      <c r="CZ1278" s="352"/>
      <c r="DA1278" s="352"/>
      <c r="DB1278" s="298"/>
      <c r="DC1278" s="297"/>
      <c r="DD1278" s="284"/>
      <c r="DE1278" s="352"/>
      <c r="DF1278" s="352"/>
      <c r="DG1278" s="298"/>
      <c r="DH1278" s="297">
        <v>-1</v>
      </c>
      <c r="DI1278" s="289">
        <v>0</v>
      </c>
      <c r="DJ1278" s="163">
        <v>12</v>
      </c>
      <c r="DK1278" s="163">
        <v>12</v>
      </c>
      <c r="DL1278" s="163">
        <v>0</v>
      </c>
      <c r="DM1278" s="163">
        <v>4</v>
      </c>
      <c r="DN1278" s="163">
        <v>4</v>
      </c>
      <c r="DO1278" s="163">
        <v>0</v>
      </c>
      <c r="DP1278" s="165">
        <v>60.2</v>
      </c>
      <c r="DQ1278" s="165">
        <v>60.200000762939403</v>
      </c>
      <c r="DR1278" s="165"/>
      <c r="DS1278" s="163">
        <v>266</v>
      </c>
      <c r="DT1278" s="163">
        <v>62</v>
      </c>
      <c r="DU1278" s="163">
        <v>37</v>
      </c>
      <c r="DV1278" s="163">
        <v>32</v>
      </c>
      <c r="DW1278" s="163">
        <v>12</v>
      </c>
      <c r="DX1278" s="163">
        <v>19</v>
      </c>
      <c r="DY1278" s="163">
        <v>0</v>
      </c>
      <c r="DZ1278" s="163">
        <v>6</v>
      </c>
      <c r="EA1278" s="163">
        <v>0</v>
      </c>
      <c r="EB1278" s="163">
        <v>0</v>
      </c>
      <c r="EC1278" s="163">
        <v>39</v>
      </c>
      <c r="ED1278" s="165">
        <v>5.78571452824999</v>
      </c>
      <c r="EE1278" s="165">
        <v>2.8186814368397402</v>
      </c>
      <c r="EF1278" s="165">
        <v>1.7802198548461501</v>
      </c>
      <c r="EG1278" s="165">
        <v>9.1978025833717805</v>
      </c>
      <c r="EH1278" s="166">
        <v>1.3351648911346099</v>
      </c>
      <c r="EI1278" s="165">
        <v>106.65769696194</v>
      </c>
      <c r="EJ1278" s="164">
        <v>0.257261410788381</v>
      </c>
      <c r="EK1278" s="164">
        <v>0.26315789473684198</v>
      </c>
      <c r="EL1278" s="283">
        <v>0.34653465300000003</v>
      </c>
      <c r="EM1278" s="283">
        <v>0.23267326699999999</v>
      </c>
      <c r="EN1278" s="283">
        <v>0.42079207899999999</v>
      </c>
      <c r="EO1278" s="283">
        <v>9.9009899999999998E-2</v>
      </c>
      <c r="EP1278" s="283">
        <v>0.44554454999999998</v>
      </c>
      <c r="EQ1278" s="283">
        <v>9.5566499999999999E-2</v>
      </c>
      <c r="ER1278" s="165">
        <v>0.23150458266429799</v>
      </c>
      <c r="ES1278" s="166">
        <v>4.7472529462563999</v>
      </c>
      <c r="ET1278" s="166">
        <v>5.93</v>
      </c>
      <c r="EU1278" s="166">
        <v>5.6886667606637999</v>
      </c>
      <c r="EV1278" s="166">
        <v>5.2358470579596199</v>
      </c>
      <c r="EW1278" s="166">
        <v>5.10922386208399</v>
      </c>
      <c r="EX1278" s="289">
        <v>-0.36580801010131803</v>
      </c>
    </row>
    <row r="1279" spans="1:155" ht="13" customHeight="1">
      <c r="A1279" s="160" t="s">
        <v>19</v>
      </c>
      <c r="B1279" s="160">
        <v>10418</v>
      </c>
      <c r="C1279" s="160">
        <v>15734</v>
      </c>
      <c r="D1279" s="160">
        <v>641745</v>
      </c>
      <c r="E1279" s="160" t="s">
        <v>3331</v>
      </c>
      <c r="G1279" s="175"/>
      <c r="H1279" s="168" t="s">
        <v>899</v>
      </c>
      <c r="I1279" s="169" t="s">
        <v>293</v>
      </c>
      <c r="J1279" s="170">
        <v>28</v>
      </c>
      <c r="K1279" s="161">
        <v>1</v>
      </c>
      <c r="M1279" s="184" t="s">
        <v>837</v>
      </c>
      <c r="Z1279" s="163"/>
      <c r="AS1279" s="283"/>
      <c r="AT1279" s="283"/>
      <c r="AU1279" s="283"/>
      <c r="AV1279" s="283"/>
      <c r="AW1279" s="283"/>
      <c r="AX1279" s="283"/>
      <c r="AY1279" s="363"/>
      <c r="AZ1279" s="283"/>
      <c r="BA1279" s="283"/>
      <c r="BB1279" s="283"/>
      <c r="BC1279" s="283"/>
      <c r="BD1279" s="164"/>
      <c r="BE1279" s="164"/>
      <c r="BF1279" s="164"/>
      <c r="BG1279" s="164"/>
      <c r="BH1279" s="164"/>
      <c r="BI1279" s="164"/>
      <c r="BJ1279" s="165"/>
      <c r="BK1279" s="164"/>
      <c r="BL1279" s="165"/>
      <c r="BM1279" s="165"/>
      <c r="BN1279" s="165"/>
      <c r="BO1279" s="165"/>
      <c r="BP1279" s="165"/>
      <c r="BQ1279" s="165"/>
      <c r="BR1279" s="165"/>
      <c r="BS1279" s="289"/>
      <c r="BT1279" s="297">
        <v>16</v>
      </c>
      <c r="BU1279" s="284">
        <v>41.1</v>
      </c>
      <c r="BV1279" s="298">
        <v>0</v>
      </c>
      <c r="BW1279" s="297"/>
      <c r="BX1279" s="297"/>
      <c r="BY1279" s="297"/>
      <c r="BZ1279" s="297"/>
      <c r="CA1279" s="284"/>
      <c r="CB1279" s="298"/>
      <c r="CC1279" s="297"/>
      <c r="CD1279" s="284"/>
      <c r="CE1279" s="352"/>
      <c r="CF1279" s="298"/>
      <c r="CG1279" s="297"/>
      <c r="CH1279" s="284"/>
      <c r="CI1279" s="352"/>
      <c r="CJ1279" s="298"/>
      <c r="CK1279" s="297"/>
      <c r="CL1279" s="284"/>
      <c r="CM1279" s="352"/>
      <c r="CN1279" s="298"/>
      <c r="CO1279" s="297"/>
      <c r="CP1279" s="284"/>
      <c r="CQ1279" s="352"/>
      <c r="CR1279" s="298"/>
      <c r="CS1279" s="297"/>
      <c r="CT1279" s="284"/>
      <c r="CU1279" s="352"/>
      <c r="CV1279" s="352"/>
      <c r="CW1279" s="298"/>
      <c r="CX1279" s="297"/>
      <c r="CY1279" s="284"/>
      <c r="CZ1279" s="352"/>
      <c r="DA1279" s="352"/>
      <c r="DB1279" s="298"/>
      <c r="DC1279" s="297"/>
      <c r="DD1279" s="284"/>
      <c r="DE1279" s="352"/>
      <c r="DF1279" s="352"/>
      <c r="DG1279" s="298"/>
      <c r="DH1279" s="297">
        <v>0</v>
      </c>
      <c r="DI1279" s="289">
        <v>0</v>
      </c>
      <c r="DJ1279" s="163">
        <v>16</v>
      </c>
      <c r="DK1279" s="163">
        <v>2</v>
      </c>
      <c r="DL1279" s="163">
        <v>0</v>
      </c>
      <c r="DM1279" s="163">
        <v>0</v>
      </c>
      <c r="DN1279" s="163">
        <v>4</v>
      </c>
      <c r="DO1279" s="163">
        <v>1</v>
      </c>
      <c r="DP1279" s="165">
        <v>41.1</v>
      </c>
      <c r="DQ1279" s="165">
        <v>8.1999998092651296</v>
      </c>
      <c r="DR1279" s="165">
        <v>32.200000762939403</v>
      </c>
      <c r="DS1279" s="163">
        <v>192</v>
      </c>
      <c r="DT1279" s="163">
        <v>48</v>
      </c>
      <c r="DU1279" s="163">
        <v>28</v>
      </c>
      <c r="DV1279" s="163">
        <v>25</v>
      </c>
      <c r="DW1279" s="163">
        <v>9</v>
      </c>
      <c r="DX1279" s="163">
        <v>15</v>
      </c>
      <c r="DY1279" s="163">
        <v>0</v>
      </c>
      <c r="DZ1279" s="163">
        <v>2</v>
      </c>
      <c r="EA1279" s="163">
        <v>3</v>
      </c>
      <c r="EB1279" s="163">
        <v>0</v>
      </c>
      <c r="EC1279" s="163">
        <v>32</v>
      </c>
      <c r="ED1279" s="165">
        <v>6.9677426321325999</v>
      </c>
      <c r="EE1279" s="165">
        <v>3.2661293588121598</v>
      </c>
      <c r="EF1279" s="165">
        <v>1.9596776152872899</v>
      </c>
      <c r="EG1279" s="165">
        <v>10.451613948198901</v>
      </c>
      <c r="EH1279" s="166">
        <v>1.5241937007790001</v>
      </c>
      <c r="EI1279" s="165">
        <v>121.75798729311801</v>
      </c>
      <c r="EJ1279" s="164">
        <v>0.27428571428571402</v>
      </c>
      <c r="EK1279" s="164">
        <v>0.29104477611940299</v>
      </c>
      <c r="EL1279" s="283">
        <v>0.5</v>
      </c>
      <c r="EM1279" s="283">
        <v>0.15492957700000001</v>
      </c>
      <c r="EN1279" s="283">
        <v>0.34507042199999999</v>
      </c>
      <c r="EO1279" s="283">
        <v>0.10489510000000001</v>
      </c>
      <c r="EP1279" s="283">
        <v>0.38461538000000001</v>
      </c>
      <c r="EQ1279" s="283">
        <v>9.0053759999999997E-2</v>
      </c>
      <c r="ER1279" s="165">
        <v>-0.71609735734125202</v>
      </c>
      <c r="ES1279" s="166">
        <v>5.4435489313536003</v>
      </c>
      <c r="ET1279" s="166">
        <v>4.68</v>
      </c>
      <c r="EU1279" s="166">
        <v>5.68281791679075</v>
      </c>
      <c r="EV1279" s="166">
        <v>4.6447489382934801</v>
      </c>
      <c r="EW1279" s="166">
        <v>4.36403415297527</v>
      </c>
      <c r="EX1279" s="289">
        <v>-0.37771443650126402</v>
      </c>
    </row>
    <row r="1280" spans="1:155" ht="13" customHeight="1">
      <c r="A1280" s="160" t="s">
        <v>19</v>
      </c>
      <c r="B1280" s="160">
        <v>11191</v>
      </c>
      <c r="C1280" s="160">
        <v>17464</v>
      </c>
      <c r="D1280" s="160">
        <v>642546</v>
      </c>
      <c r="E1280" s="160" t="s">
        <v>3331</v>
      </c>
      <c r="G1280" s="175"/>
      <c r="H1280" s="168" t="s">
        <v>584</v>
      </c>
      <c r="I1280" s="169" t="s">
        <v>616</v>
      </c>
      <c r="J1280" s="170">
        <v>27</v>
      </c>
      <c r="K1280" s="161">
        <v>1</v>
      </c>
      <c r="M1280" s="184" t="s">
        <v>837</v>
      </c>
      <c r="Z1280" s="163"/>
      <c r="AS1280" s="283"/>
      <c r="AT1280" s="283"/>
      <c r="AU1280" s="283"/>
      <c r="AV1280" s="283"/>
      <c r="AW1280" s="283"/>
      <c r="AX1280" s="283"/>
      <c r="AY1280" s="363"/>
      <c r="AZ1280" s="283"/>
      <c r="BA1280" s="283"/>
      <c r="BB1280" s="283"/>
      <c r="BC1280" s="283"/>
      <c r="BD1280" s="164"/>
      <c r="BE1280" s="164"/>
      <c r="BF1280" s="164"/>
      <c r="BG1280" s="164"/>
      <c r="BH1280" s="164"/>
      <c r="BI1280" s="164"/>
      <c r="BJ1280" s="165"/>
      <c r="BK1280" s="164"/>
      <c r="BL1280" s="165"/>
      <c r="BM1280" s="165"/>
      <c r="BN1280" s="165"/>
      <c r="BO1280" s="165"/>
      <c r="BP1280" s="165"/>
      <c r="BQ1280" s="165"/>
      <c r="BR1280" s="165"/>
      <c r="BS1280" s="289"/>
      <c r="BT1280" s="297">
        <v>29</v>
      </c>
      <c r="BU1280" s="284">
        <v>43.1</v>
      </c>
      <c r="BV1280" s="298">
        <v>-1</v>
      </c>
      <c r="BW1280" s="297"/>
      <c r="BX1280" s="297"/>
      <c r="BY1280" s="297"/>
      <c r="BZ1280" s="297"/>
      <c r="CA1280" s="284"/>
      <c r="CB1280" s="298"/>
      <c r="CC1280" s="297"/>
      <c r="CD1280" s="284"/>
      <c r="CE1280" s="352"/>
      <c r="CF1280" s="298"/>
      <c r="CG1280" s="297"/>
      <c r="CH1280" s="284"/>
      <c r="CI1280" s="352"/>
      <c r="CJ1280" s="298"/>
      <c r="CK1280" s="297"/>
      <c r="CL1280" s="284"/>
      <c r="CM1280" s="352"/>
      <c r="CN1280" s="298"/>
      <c r="CO1280" s="297"/>
      <c r="CP1280" s="284"/>
      <c r="CQ1280" s="352"/>
      <c r="CR1280" s="298"/>
      <c r="CS1280" s="297"/>
      <c r="CT1280" s="284"/>
      <c r="CU1280" s="352"/>
      <c r="CV1280" s="352"/>
      <c r="CW1280" s="298"/>
      <c r="CX1280" s="297"/>
      <c r="CY1280" s="284"/>
      <c r="CZ1280" s="352"/>
      <c r="DA1280" s="352"/>
      <c r="DB1280" s="298"/>
      <c r="DC1280" s="297"/>
      <c r="DD1280" s="284"/>
      <c r="DE1280" s="352"/>
      <c r="DF1280" s="352"/>
      <c r="DG1280" s="298"/>
      <c r="DH1280" s="297">
        <v>-1</v>
      </c>
      <c r="DI1280" s="289">
        <v>0</v>
      </c>
      <c r="DJ1280" s="163">
        <v>29</v>
      </c>
      <c r="DK1280" s="163">
        <v>1</v>
      </c>
      <c r="DL1280" s="163">
        <v>0</v>
      </c>
      <c r="DM1280" s="163">
        <v>3</v>
      </c>
      <c r="DN1280" s="163">
        <v>1</v>
      </c>
      <c r="DO1280" s="163">
        <v>0</v>
      </c>
      <c r="DP1280" s="165">
        <v>43.1</v>
      </c>
      <c r="DQ1280" s="165">
        <v>2.0999999046325599</v>
      </c>
      <c r="DR1280" s="165">
        <v>40.300000667572</v>
      </c>
      <c r="DS1280" s="163">
        <v>192</v>
      </c>
      <c r="DT1280" s="163">
        <v>41</v>
      </c>
      <c r="DU1280" s="163">
        <v>28</v>
      </c>
      <c r="DV1280" s="163">
        <v>26</v>
      </c>
      <c r="DW1280" s="163">
        <v>6</v>
      </c>
      <c r="DX1280" s="163">
        <v>28</v>
      </c>
      <c r="DY1280" s="163">
        <v>1</v>
      </c>
      <c r="DZ1280" s="163">
        <v>1</v>
      </c>
      <c r="EA1280" s="163">
        <v>2</v>
      </c>
      <c r="EB1280" s="163">
        <v>0</v>
      </c>
      <c r="EC1280" s="163">
        <v>39</v>
      </c>
      <c r="ED1280" s="165">
        <v>8.10000130726762</v>
      </c>
      <c r="EE1280" s="165">
        <v>5.8153855539357204</v>
      </c>
      <c r="EF1280" s="165">
        <v>1.2461540472719399</v>
      </c>
      <c r="EG1280" s="165">
        <v>8.5153859896916</v>
      </c>
      <c r="EH1280" s="166">
        <v>1.5923079492919201</v>
      </c>
      <c r="EI1280" s="165">
        <v>127.199194536448</v>
      </c>
      <c r="EJ1280" s="164">
        <v>0.251533742331288</v>
      </c>
      <c r="EK1280" s="164">
        <v>0.29661016949152502</v>
      </c>
      <c r="EL1280" s="283">
        <v>0.49593495900000001</v>
      </c>
      <c r="EM1280" s="283">
        <v>0.162601626</v>
      </c>
      <c r="EN1280" s="283">
        <v>0.34146341400000002</v>
      </c>
      <c r="EO1280" s="283">
        <v>8.8709679999999999E-2</v>
      </c>
      <c r="EP1280" s="283">
        <v>0.39516129</v>
      </c>
      <c r="EQ1280" s="283">
        <v>0.1310616</v>
      </c>
      <c r="ER1280" s="165">
        <v>-0.473147994862608</v>
      </c>
      <c r="ES1280" s="166">
        <v>5.4000008715117396</v>
      </c>
      <c r="ET1280" s="166">
        <v>4.74</v>
      </c>
      <c r="EU1280" s="166">
        <v>5.1743812646809904</v>
      </c>
      <c r="EV1280" s="166">
        <v>4.8399600647924199</v>
      </c>
      <c r="EW1280" s="166">
        <v>4.8507223121089202</v>
      </c>
      <c r="EX1280" s="289">
        <v>-0.378588261082768</v>
      </c>
    </row>
    <row r="1281" spans="1:160" ht="13" customHeight="1">
      <c r="A1281" s="160" t="s">
        <v>19</v>
      </c>
      <c r="B1281" s="160">
        <v>12625</v>
      </c>
      <c r="C1281" s="160">
        <v>17701</v>
      </c>
      <c r="D1281" s="160">
        <v>621016</v>
      </c>
      <c r="E1281" s="160" t="s">
        <v>3331</v>
      </c>
      <c r="G1281" s="175"/>
      <c r="H1281" s="162" t="s">
        <v>2869</v>
      </c>
      <c r="I1281" s="162" t="s">
        <v>565</v>
      </c>
      <c r="J1281" s="160">
        <v>30</v>
      </c>
      <c r="K1281" s="161">
        <v>1</v>
      </c>
      <c r="M1281" s="184" t="s">
        <v>837</v>
      </c>
      <c r="Z1281" s="163"/>
      <c r="AS1281" s="283"/>
      <c r="AT1281" s="283"/>
      <c r="AU1281" s="283"/>
      <c r="AV1281" s="283"/>
      <c r="AW1281" s="283"/>
      <c r="AX1281" s="283"/>
      <c r="AY1281" s="363"/>
      <c r="AZ1281" s="283"/>
      <c r="BA1281" s="283"/>
      <c r="BB1281" s="283"/>
      <c r="BC1281" s="283"/>
      <c r="BD1281" s="164"/>
      <c r="BE1281" s="164"/>
      <c r="BF1281" s="164"/>
      <c r="BG1281" s="164"/>
      <c r="BH1281" s="164"/>
      <c r="BI1281" s="164"/>
      <c r="BJ1281" s="165"/>
      <c r="BK1281" s="164"/>
      <c r="BL1281" s="165"/>
      <c r="BM1281" s="165"/>
      <c r="BN1281" s="165"/>
      <c r="BO1281" s="165"/>
      <c r="BP1281" s="165"/>
      <c r="BQ1281" s="165"/>
      <c r="BR1281" s="165"/>
      <c r="BS1281" s="289"/>
      <c r="BT1281" s="297">
        <v>13</v>
      </c>
      <c r="BU1281" s="284">
        <v>16.100000000000001</v>
      </c>
      <c r="BV1281" s="298">
        <v>0</v>
      </c>
      <c r="BW1281" s="297"/>
      <c r="BX1281" s="297"/>
      <c r="BY1281" s="297"/>
      <c r="BZ1281" s="297"/>
      <c r="CA1281" s="284"/>
      <c r="CB1281" s="298"/>
      <c r="CC1281" s="297"/>
      <c r="CD1281" s="284"/>
      <c r="CE1281" s="352"/>
      <c r="CF1281" s="298"/>
      <c r="CG1281" s="297"/>
      <c r="CH1281" s="284"/>
      <c r="CI1281" s="352"/>
      <c r="CJ1281" s="298"/>
      <c r="CK1281" s="297"/>
      <c r="CL1281" s="284"/>
      <c r="CM1281" s="352"/>
      <c r="CN1281" s="298"/>
      <c r="CO1281" s="297"/>
      <c r="CP1281" s="284"/>
      <c r="CQ1281" s="352"/>
      <c r="CR1281" s="298"/>
      <c r="CS1281" s="297"/>
      <c r="CT1281" s="284"/>
      <c r="CU1281" s="352"/>
      <c r="CV1281" s="352"/>
      <c r="CW1281" s="298"/>
      <c r="CX1281" s="297"/>
      <c r="CY1281" s="284"/>
      <c r="CZ1281" s="352"/>
      <c r="DA1281" s="352"/>
      <c r="DB1281" s="298"/>
      <c r="DC1281" s="297"/>
      <c r="DD1281" s="284"/>
      <c r="DE1281" s="352"/>
      <c r="DF1281" s="352"/>
      <c r="DG1281" s="298"/>
      <c r="DH1281" s="297">
        <v>0</v>
      </c>
      <c r="DI1281" s="289">
        <v>0</v>
      </c>
      <c r="DJ1281" s="163">
        <v>13</v>
      </c>
      <c r="DK1281" s="163">
        <v>0</v>
      </c>
      <c r="DL1281" s="163">
        <v>0</v>
      </c>
      <c r="DM1281" s="163">
        <v>0</v>
      </c>
      <c r="DN1281" s="163">
        <v>0</v>
      </c>
      <c r="DO1281" s="163">
        <v>0</v>
      </c>
      <c r="DP1281" s="165">
        <v>16.100000000000001</v>
      </c>
      <c r="DQ1281" s="165"/>
      <c r="DR1281" s="165">
        <v>16.100000381469702</v>
      </c>
      <c r="DS1281" s="163">
        <v>83</v>
      </c>
      <c r="DT1281" s="163">
        <v>19</v>
      </c>
      <c r="DU1281" s="163">
        <v>15</v>
      </c>
      <c r="DV1281" s="163">
        <v>14</v>
      </c>
      <c r="DW1281" s="163">
        <v>4</v>
      </c>
      <c r="DX1281" s="163">
        <v>10</v>
      </c>
      <c r="DY1281" s="163">
        <v>1</v>
      </c>
      <c r="DZ1281" s="163">
        <v>5</v>
      </c>
      <c r="EA1281" s="163">
        <v>2</v>
      </c>
      <c r="EB1281" s="163">
        <v>0</v>
      </c>
      <c r="EC1281" s="163">
        <v>17</v>
      </c>
      <c r="ED1281" s="165">
        <v>9.3673482149754204</v>
      </c>
      <c r="EE1281" s="165">
        <v>5.5102048323384798</v>
      </c>
      <c r="EF1281" s="165">
        <v>2.2040819329353898</v>
      </c>
      <c r="EG1281" s="165">
        <v>10.4693891814431</v>
      </c>
      <c r="EH1281" s="166">
        <v>1.77551044597573</v>
      </c>
      <c r="EI1281" s="165">
        <v>138.82161030455001</v>
      </c>
      <c r="EJ1281" s="164">
        <v>0.27941176470588203</v>
      </c>
      <c r="EK1281" s="164">
        <v>0.31914893617021201</v>
      </c>
      <c r="EL1281" s="283">
        <v>0.33333333300000001</v>
      </c>
      <c r="EM1281" s="283">
        <v>0.21568627400000001</v>
      </c>
      <c r="EN1281" s="283">
        <v>0.45098039200000001</v>
      </c>
      <c r="EO1281" s="283">
        <v>0.11764706</v>
      </c>
      <c r="EP1281" s="283">
        <v>0.43137255000000002</v>
      </c>
      <c r="EQ1281" s="283">
        <v>0.10031348</v>
      </c>
      <c r="ER1281" s="165">
        <v>-1.1070044517334701</v>
      </c>
      <c r="ES1281" s="166">
        <v>7.7142867652738696</v>
      </c>
      <c r="ET1281" s="166">
        <v>6.94</v>
      </c>
      <c r="EU1281" s="166">
        <v>7.0238320156020198</v>
      </c>
      <c r="EV1281" s="166">
        <v>5.9694493518911997</v>
      </c>
      <c r="EW1281" s="166">
        <v>4.6253366885132499</v>
      </c>
      <c r="EX1281" s="289">
        <v>-0.38344001770019498</v>
      </c>
    </row>
    <row r="1282" spans="1:160" ht="13" customHeight="1">
      <c r="A1282" s="160" t="s">
        <v>19</v>
      </c>
      <c r="C1282" s="160">
        <v>20462</v>
      </c>
      <c r="D1282" s="160">
        <v>676614</v>
      </c>
      <c r="E1282" s="160" t="s">
        <v>239</v>
      </c>
      <c r="G1282" s="175"/>
      <c r="H1282" s="162" t="s">
        <v>4052</v>
      </c>
      <c r="I1282" s="162" t="s">
        <v>577</v>
      </c>
      <c r="J1282" s="160">
        <v>29</v>
      </c>
      <c r="K1282" s="161">
        <v>1</v>
      </c>
      <c r="Z1282" s="163"/>
      <c r="AS1282" s="283"/>
      <c r="AT1282" s="283"/>
      <c r="AU1282" s="283"/>
      <c r="AV1282" s="283"/>
      <c r="AW1282" s="283"/>
      <c r="AX1282" s="283"/>
      <c r="AY1282" s="363"/>
      <c r="AZ1282" s="283"/>
      <c r="BA1282" s="283"/>
      <c r="BB1282" s="283"/>
      <c r="BC1282" s="283"/>
      <c r="BD1282" s="164"/>
      <c r="BE1282" s="164"/>
      <c r="BF1282" s="164"/>
      <c r="BG1282" s="164"/>
      <c r="BH1282" s="164"/>
      <c r="BI1282" s="164"/>
      <c r="BJ1282" s="165"/>
      <c r="BK1282" s="164"/>
      <c r="BL1282" s="165"/>
      <c r="BM1282" s="165"/>
      <c r="BN1282" s="165"/>
      <c r="BO1282" s="165"/>
      <c r="BP1282" s="165"/>
      <c r="BQ1282" s="165"/>
      <c r="BR1282" s="165"/>
      <c r="BS1282" s="289"/>
      <c r="BT1282" s="297">
        <v>6</v>
      </c>
      <c r="BU1282" s="284">
        <v>27.1</v>
      </c>
      <c r="BV1282" s="298">
        <v>0</v>
      </c>
      <c r="BW1282" s="297"/>
      <c r="BX1282" s="297"/>
      <c r="BY1282" s="297"/>
      <c r="BZ1282" s="297"/>
      <c r="CA1282" s="284"/>
      <c r="CB1282" s="298"/>
      <c r="CC1282" s="297"/>
      <c r="CD1282" s="284"/>
      <c r="CE1282" s="352"/>
      <c r="CF1282" s="298"/>
      <c r="CG1282" s="297"/>
      <c r="CH1282" s="284"/>
      <c r="CI1282" s="352"/>
      <c r="CJ1282" s="298"/>
      <c r="CK1282" s="297"/>
      <c r="CL1282" s="284"/>
      <c r="CM1282" s="352"/>
      <c r="CN1282" s="298"/>
      <c r="CO1282" s="297"/>
      <c r="CP1282" s="284"/>
      <c r="CQ1282" s="352"/>
      <c r="CR1282" s="298"/>
      <c r="CS1282" s="297"/>
      <c r="CT1282" s="284"/>
      <c r="CU1282" s="352"/>
      <c r="CV1282" s="352"/>
      <c r="CW1282" s="298"/>
      <c r="CX1282" s="297"/>
      <c r="CY1282" s="284"/>
      <c r="CZ1282" s="352"/>
      <c r="DA1282" s="352"/>
      <c r="DB1282" s="298"/>
      <c r="DC1282" s="297"/>
      <c r="DD1282" s="284"/>
      <c r="DE1282" s="352"/>
      <c r="DF1282" s="352"/>
      <c r="DG1282" s="298"/>
      <c r="DH1282" s="183">
        <v>0</v>
      </c>
      <c r="DI1282" s="289">
        <v>0</v>
      </c>
      <c r="DJ1282" s="163">
        <v>6</v>
      </c>
      <c r="DK1282" s="163">
        <v>0</v>
      </c>
      <c r="DL1282" s="163">
        <v>0</v>
      </c>
      <c r="DM1282" s="163">
        <v>1</v>
      </c>
      <c r="DN1282" s="163">
        <v>1</v>
      </c>
      <c r="DO1282" s="163">
        <v>0</v>
      </c>
      <c r="DP1282" s="165">
        <v>27.1</v>
      </c>
      <c r="DQ1282" s="165"/>
      <c r="DR1282" s="165">
        <v>27.100000381469702</v>
      </c>
      <c r="DS1282" s="163">
        <v>104</v>
      </c>
      <c r="DT1282" s="163">
        <v>16</v>
      </c>
      <c r="DU1282" s="163">
        <v>11</v>
      </c>
      <c r="DV1282" s="163">
        <v>11</v>
      </c>
      <c r="DW1282" s="163">
        <v>6</v>
      </c>
      <c r="DX1282" s="163">
        <v>9</v>
      </c>
      <c r="DY1282" s="163">
        <v>0</v>
      </c>
      <c r="DZ1282" s="163">
        <v>1</v>
      </c>
      <c r="EA1282" s="163">
        <v>0</v>
      </c>
      <c r="EB1282" s="163">
        <v>0</v>
      </c>
      <c r="EC1282" s="163">
        <v>18</v>
      </c>
      <c r="ED1282" s="165">
        <v>5.9268295440129304</v>
      </c>
      <c r="EE1282" s="165">
        <v>2.9634147720064599</v>
      </c>
      <c r="EF1282" s="165">
        <v>1.9756098480043101</v>
      </c>
      <c r="EG1282" s="165">
        <v>5.2682929280114896</v>
      </c>
      <c r="EH1282" s="166">
        <v>0.91463418889088399</v>
      </c>
      <c r="EI1282" s="165">
        <v>73.064216111056197</v>
      </c>
      <c r="EJ1282" s="164">
        <v>0.170212765957446</v>
      </c>
      <c r="EK1282" s="164">
        <v>0.14285714285714199</v>
      </c>
      <c r="EL1282" s="283">
        <v>0.2</v>
      </c>
      <c r="EM1282" s="283">
        <v>0.18666666600000001</v>
      </c>
      <c r="EN1282" s="283">
        <v>0.61333333300000004</v>
      </c>
      <c r="EO1282" s="283">
        <v>9.2105259999999994E-2</v>
      </c>
      <c r="EP1282" s="283">
        <v>0.31578947000000002</v>
      </c>
      <c r="EQ1282" s="283">
        <v>0.10962566999999999</v>
      </c>
      <c r="ER1282" s="165">
        <v>0.391332624878792</v>
      </c>
      <c r="ES1282" s="166">
        <v>3.6219513880079002</v>
      </c>
      <c r="ET1282" s="166">
        <v>4.5199999999999996</v>
      </c>
      <c r="EU1282" s="166">
        <v>5.8008350969708298</v>
      </c>
      <c r="EV1282" s="166">
        <v>5.4919389000869501</v>
      </c>
      <c r="EW1282" s="166">
        <v>5.23922054017474</v>
      </c>
      <c r="EX1282" s="289">
        <v>-0.39162695407867398</v>
      </c>
    </row>
    <row r="1283" spans="1:160" ht="13" customHeight="1">
      <c r="A1283" s="160" t="s">
        <v>19</v>
      </c>
      <c r="C1283" s="160">
        <v>14510</v>
      </c>
      <c r="D1283" s="160">
        <v>600986</v>
      </c>
      <c r="E1283" s="160" t="s">
        <v>3331</v>
      </c>
      <c r="G1283" s="175"/>
      <c r="H1283" s="162" t="s">
        <v>3363</v>
      </c>
      <c r="I1283" s="162" t="s">
        <v>3364</v>
      </c>
      <c r="J1283" s="160">
        <v>31</v>
      </c>
      <c r="K1283" s="161">
        <v>1</v>
      </c>
      <c r="Z1283" s="163"/>
      <c r="AS1283" s="283"/>
      <c r="AT1283" s="283"/>
      <c r="AU1283" s="283"/>
      <c r="AV1283" s="283"/>
      <c r="AW1283" s="283"/>
      <c r="AX1283" s="283"/>
      <c r="AY1283" s="363"/>
      <c r="AZ1283" s="283"/>
      <c r="BA1283" s="283"/>
      <c r="BB1283" s="283"/>
      <c r="BC1283" s="283"/>
      <c r="BD1283" s="164"/>
      <c r="BE1283" s="164"/>
      <c r="BF1283" s="164"/>
      <c r="BG1283" s="164"/>
      <c r="BH1283" s="164"/>
      <c r="BI1283" s="164"/>
      <c r="BJ1283" s="165"/>
      <c r="BK1283" s="164"/>
      <c r="BL1283" s="165"/>
      <c r="BM1283" s="165"/>
      <c r="BN1283" s="165"/>
      <c r="BO1283" s="165"/>
      <c r="BP1283" s="165"/>
      <c r="BQ1283" s="165"/>
      <c r="BR1283" s="165"/>
      <c r="BS1283" s="289"/>
      <c r="BT1283" s="297">
        <v>28</v>
      </c>
      <c r="BU1283" s="284">
        <v>38</v>
      </c>
      <c r="BV1283" s="298">
        <v>0</v>
      </c>
      <c r="BW1283" s="297"/>
      <c r="BX1283" s="297"/>
      <c r="BY1283" s="297"/>
      <c r="BZ1283" s="297"/>
      <c r="CA1283" s="284"/>
      <c r="CB1283" s="298"/>
      <c r="CC1283" s="297"/>
      <c r="CD1283" s="284"/>
      <c r="CE1283" s="352"/>
      <c r="CF1283" s="298"/>
      <c r="CG1283" s="297"/>
      <c r="CH1283" s="284"/>
      <c r="CI1283" s="352"/>
      <c r="CJ1283" s="298"/>
      <c r="CK1283" s="297"/>
      <c r="CL1283" s="284"/>
      <c r="CM1283" s="352"/>
      <c r="CN1283" s="298"/>
      <c r="CO1283" s="297"/>
      <c r="CP1283" s="284"/>
      <c r="CQ1283" s="352"/>
      <c r="CR1283" s="298"/>
      <c r="CS1283" s="297"/>
      <c r="CT1283" s="284"/>
      <c r="CU1283" s="352"/>
      <c r="CV1283" s="352"/>
      <c r="CW1283" s="298"/>
      <c r="CX1283" s="297"/>
      <c r="CY1283" s="284"/>
      <c r="CZ1283" s="352"/>
      <c r="DA1283" s="352"/>
      <c r="DB1283" s="298"/>
      <c r="DC1283" s="297"/>
      <c r="DD1283" s="284"/>
      <c r="DE1283" s="352"/>
      <c r="DF1283" s="352"/>
      <c r="DG1283" s="298"/>
      <c r="DH1283" s="297">
        <v>0</v>
      </c>
      <c r="DI1283" s="289">
        <v>0</v>
      </c>
      <c r="DJ1283" s="163">
        <v>28</v>
      </c>
      <c r="DK1283" s="163">
        <v>0</v>
      </c>
      <c r="DL1283" s="163">
        <v>0</v>
      </c>
      <c r="DM1283" s="163">
        <v>0</v>
      </c>
      <c r="DN1283" s="163">
        <v>1</v>
      </c>
      <c r="DO1283" s="163">
        <v>1</v>
      </c>
      <c r="DP1283" s="165">
        <v>38</v>
      </c>
      <c r="DQ1283" s="165"/>
      <c r="DR1283" s="165">
        <v>37.300000190734799</v>
      </c>
      <c r="DS1283" s="163">
        <v>177</v>
      </c>
      <c r="DT1283" s="163">
        <v>37</v>
      </c>
      <c r="DU1283" s="163">
        <v>23</v>
      </c>
      <c r="DV1283" s="163">
        <v>22</v>
      </c>
      <c r="DW1283" s="163">
        <v>8</v>
      </c>
      <c r="DX1283" s="163">
        <v>26</v>
      </c>
      <c r="DY1283" s="163">
        <v>1</v>
      </c>
      <c r="DZ1283" s="163">
        <v>2</v>
      </c>
      <c r="EA1283" s="163">
        <v>3</v>
      </c>
      <c r="EB1283" s="163">
        <v>1</v>
      </c>
      <c r="EC1283" s="163">
        <v>39</v>
      </c>
      <c r="ED1283" s="165">
        <v>9.2368434961484809</v>
      </c>
      <c r="EE1283" s="165">
        <v>6.1578956640989899</v>
      </c>
      <c r="EF1283" s="165">
        <v>1.8947371274150699</v>
      </c>
      <c r="EG1283" s="165">
        <v>8.7631592142947099</v>
      </c>
      <c r="EH1283" s="166">
        <v>1.65789498648818</v>
      </c>
      <c r="EI1283" s="165">
        <v>118.513898208901</v>
      </c>
      <c r="EJ1283" s="164">
        <v>0.24832214765100599</v>
      </c>
      <c r="EK1283" s="164">
        <v>0.28431372549019601</v>
      </c>
      <c r="EL1283" s="283">
        <v>0.38532110000000003</v>
      </c>
      <c r="EM1283" s="283">
        <v>0.22018348600000001</v>
      </c>
      <c r="EN1283" s="283">
        <v>0.39449541199999999</v>
      </c>
      <c r="EO1283" s="283">
        <v>9.0909089999999998E-2</v>
      </c>
      <c r="EP1283" s="283">
        <v>0.43636364</v>
      </c>
      <c r="EQ1283" s="283">
        <v>0.10135135000000001</v>
      </c>
      <c r="ER1283" s="165">
        <v>-0.61531057814152901</v>
      </c>
      <c r="ES1283" s="166">
        <v>5.2105271003914497</v>
      </c>
      <c r="ET1283" s="166">
        <v>5.27</v>
      </c>
      <c r="EU1283" s="166">
        <v>6.0614259109603399</v>
      </c>
      <c r="EV1283" s="166">
        <v>5.0356500243204101</v>
      </c>
      <c r="EW1283" s="166">
        <v>4.7477151328257898</v>
      </c>
      <c r="EX1283" s="289">
        <v>-0.39859953150153099</v>
      </c>
    </row>
    <row r="1284" spans="1:160" ht="13" customHeight="1">
      <c r="A1284" s="160" t="s">
        <v>19</v>
      </c>
      <c r="C1284" s="160">
        <v>29950</v>
      </c>
      <c r="D1284" s="160">
        <v>673929</v>
      </c>
      <c r="E1284" s="160" t="s">
        <v>164</v>
      </c>
      <c r="G1284" s="175"/>
      <c r="H1284" s="162" t="s">
        <v>4040</v>
      </c>
      <c r="I1284" s="162" t="s">
        <v>539</v>
      </c>
      <c r="J1284" s="160">
        <v>25</v>
      </c>
      <c r="K1284" s="161">
        <v>1</v>
      </c>
      <c r="Z1284" s="163"/>
      <c r="AS1284" s="283"/>
      <c r="AT1284" s="283"/>
      <c r="AU1284" s="283"/>
      <c r="AV1284" s="283"/>
      <c r="AW1284" s="283"/>
      <c r="AX1284" s="283"/>
      <c r="AY1284" s="363"/>
      <c r="AZ1284" s="283"/>
      <c r="BA1284" s="283"/>
      <c r="BB1284" s="283"/>
      <c r="BC1284" s="283"/>
      <c r="BD1284" s="164"/>
      <c r="BE1284" s="164"/>
      <c r="BF1284" s="164"/>
      <c r="BG1284" s="164"/>
      <c r="BH1284" s="164"/>
      <c r="BI1284" s="164"/>
      <c r="BJ1284" s="165"/>
      <c r="BK1284" s="164"/>
      <c r="BL1284" s="165"/>
      <c r="BM1284" s="165"/>
      <c r="BN1284" s="165"/>
      <c r="BO1284" s="165"/>
      <c r="BP1284" s="165"/>
      <c r="BQ1284" s="165"/>
      <c r="BR1284" s="165"/>
      <c r="BS1284" s="289"/>
      <c r="BT1284" s="297">
        <v>33</v>
      </c>
      <c r="BU1284" s="284">
        <v>31.1</v>
      </c>
      <c r="BV1284" s="298">
        <v>1</v>
      </c>
      <c r="BW1284" s="297"/>
      <c r="BX1284" s="297"/>
      <c r="BY1284" s="297"/>
      <c r="BZ1284" s="297"/>
      <c r="CA1284" s="284"/>
      <c r="CB1284" s="298"/>
      <c r="CC1284" s="297"/>
      <c r="CD1284" s="284"/>
      <c r="CE1284" s="352"/>
      <c r="CF1284" s="298"/>
      <c r="CG1284" s="297"/>
      <c r="CH1284" s="284"/>
      <c r="CI1284" s="352"/>
      <c r="CJ1284" s="298"/>
      <c r="CK1284" s="297"/>
      <c r="CL1284" s="284"/>
      <c r="CM1284" s="352"/>
      <c r="CN1284" s="298"/>
      <c r="CO1284" s="297"/>
      <c r="CP1284" s="284"/>
      <c r="CQ1284" s="352"/>
      <c r="CR1284" s="298"/>
      <c r="CS1284" s="297"/>
      <c r="CT1284" s="284"/>
      <c r="CU1284" s="352"/>
      <c r="CV1284" s="352"/>
      <c r="CW1284" s="298"/>
      <c r="CX1284" s="297"/>
      <c r="CY1284" s="284"/>
      <c r="CZ1284" s="352"/>
      <c r="DA1284" s="352"/>
      <c r="DB1284" s="298"/>
      <c r="DC1284" s="297"/>
      <c r="DD1284" s="284"/>
      <c r="DE1284" s="352"/>
      <c r="DF1284" s="352"/>
      <c r="DG1284" s="298"/>
      <c r="DH1284" s="183">
        <v>1</v>
      </c>
      <c r="DI1284" s="289">
        <v>0</v>
      </c>
      <c r="DJ1284" s="163">
        <v>33</v>
      </c>
      <c r="DK1284" s="163">
        <v>0</v>
      </c>
      <c r="DL1284" s="163">
        <v>0</v>
      </c>
      <c r="DM1284" s="163">
        <v>0</v>
      </c>
      <c r="DN1284" s="163">
        <v>2</v>
      </c>
      <c r="DO1284" s="163">
        <v>2</v>
      </c>
      <c r="DP1284" s="165">
        <v>31.1</v>
      </c>
      <c r="DQ1284" s="165"/>
      <c r="DR1284" s="165">
        <v>31.100000381469702</v>
      </c>
      <c r="DS1284" s="163">
        <v>142</v>
      </c>
      <c r="DT1284" s="163">
        <v>32</v>
      </c>
      <c r="DU1284" s="163">
        <v>22</v>
      </c>
      <c r="DV1284" s="163">
        <v>22</v>
      </c>
      <c r="DW1284" s="163">
        <v>6</v>
      </c>
      <c r="DX1284" s="163">
        <v>18</v>
      </c>
      <c r="DY1284" s="163">
        <v>0</v>
      </c>
      <c r="DZ1284" s="163">
        <v>1</v>
      </c>
      <c r="EA1284" s="163">
        <v>3</v>
      </c>
      <c r="EB1284" s="163">
        <v>0</v>
      </c>
      <c r="EC1284" s="163">
        <v>26</v>
      </c>
      <c r="ED1284" s="165">
        <v>7.46808631865908</v>
      </c>
      <c r="EE1284" s="165">
        <v>5.1702136052255101</v>
      </c>
      <c r="EF1284" s="165">
        <v>1.7234045350751701</v>
      </c>
      <c r="EG1284" s="165">
        <v>9.1914908537342495</v>
      </c>
      <c r="EH1284" s="166">
        <v>1.5957449398844099</v>
      </c>
      <c r="EI1284" s="165">
        <v>127.473753509283</v>
      </c>
      <c r="EJ1284" s="164">
        <v>0.26016260162601601</v>
      </c>
      <c r="EK1284" s="164">
        <v>0.28571428571428498</v>
      </c>
      <c r="EL1284" s="283">
        <v>0.35789473599999999</v>
      </c>
      <c r="EM1284" s="283">
        <v>0.178947368</v>
      </c>
      <c r="EN1284" s="283">
        <v>0.46315789400000001</v>
      </c>
      <c r="EO1284" s="283">
        <v>7.2164950000000005E-2</v>
      </c>
      <c r="EP1284" s="283">
        <v>0.35051546</v>
      </c>
      <c r="EQ1284" s="283">
        <v>0.11607143</v>
      </c>
      <c r="ER1284" s="165">
        <v>-0.40390387446620402</v>
      </c>
      <c r="ES1284" s="166">
        <v>6.3191499619423004</v>
      </c>
      <c r="ET1284" s="166">
        <v>4.93</v>
      </c>
      <c r="EU1284" s="166">
        <v>5.8156252331732201</v>
      </c>
      <c r="EV1284" s="166">
        <v>5.4496451953858003</v>
      </c>
      <c r="EW1284" s="166">
        <v>4.9880545240358902</v>
      </c>
      <c r="EX1284" s="289">
        <v>-0.40934661030769298</v>
      </c>
    </row>
    <row r="1285" spans="1:160" ht="13" customHeight="1">
      <c r="A1285" s="160" t="s">
        <v>19</v>
      </c>
      <c r="C1285" s="160">
        <v>33527</v>
      </c>
      <c r="D1285" s="160">
        <v>694462</v>
      </c>
      <c r="E1285" s="160" t="s">
        <v>555</v>
      </c>
      <c r="G1285" s="175"/>
      <c r="H1285" s="162" t="s">
        <v>4168</v>
      </c>
      <c r="I1285" s="162" t="s">
        <v>4167</v>
      </c>
      <c r="J1285" s="160">
        <v>22</v>
      </c>
      <c r="K1285" s="161">
        <v>1</v>
      </c>
      <c r="Z1285" s="163"/>
      <c r="AS1285" s="283"/>
      <c r="AT1285" s="283"/>
      <c r="AU1285" s="283"/>
      <c r="AV1285" s="283"/>
      <c r="AW1285" s="283"/>
      <c r="AX1285" s="283"/>
      <c r="AY1285" s="363"/>
      <c r="AZ1285" s="283"/>
      <c r="BA1285" s="283"/>
      <c r="BB1285" s="283"/>
      <c r="BC1285" s="283"/>
      <c r="BD1285" s="164"/>
      <c r="BE1285" s="164"/>
      <c r="BF1285" s="164"/>
      <c r="BG1285" s="164"/>
      <c r="BH1285" s="164"/>
      <c r="BI1285" s="164"/>
      <c r="BJ1285" s="165"/>
      <c r="BK1285" s="164"/>
      <c r="BL1285" s="165"/>
      <c r="BM1285" s="165"/>
      <c r="BN1285" s="165"/>
      <c r="BO1285" s="165"/>
      <c r="BP1285" s="165"/>
      <c r="BQ1285" s="165"/>
      <c r="BR1285" s="165"/>
      <c r="BS1285" s="289"/>
      <c r="BT1285" s="297">
        <v>2</v>
      </c>
      <c r="BU1285" s="284">
        <v>7</v>
      </c>
      <c r="BV1285" s="298">
        <v>-1</v>
      </c>
      <c r="BW1285" s="297"/>
      <c r="BX1285" s="297"/>
      <c r="BY1285" s="297"/>
      <c r="BZ1285" s="297"/>
      <c r="CA1285" s="284"/>
      <c r="CB1285" s="298"/>
      <c r="CC1285" s="297"/>
      <c r="CD1285" s="284"/>
      <c r="CE1285" s="352"/>
      <c r="CF1285" s="298"/>
      <c r="CG1285" s="297"/>
      <c r="CH1285" s="284"/>
      <c r="CI1285" s="352"/>
      <c r="CJ1285" s="298"/>
      <c r="CK1285" s="297"/>
      <c r="CL1285" s="284"/>
      <c r="CM1285" s="352"/>
      <c r="CN1285" s="298"/>
      <c r="CO1285" s="297"/>
      <c r="CP1285" s="284"/>
      <c r="CQ1285" s="352"/>
      <c r="CR1285" s="298"/>
      <c r="CS1285" s="297"/>
      <c r="CT1285" s="284"/>
      <c r="CU1285" s="352"/>
      <c r="CV1285" s="352"/>
      <c r="CW1285" s="298"/>
      <c r="CX1285" s="297"/>
      <c r="CY1285" s="284"/>
      <c r="CZ1285" s="352"/>
      <c r="DA1285" s="352"/>
      <c r="DB1285" s="298"/>
      <c r="DC1285" s="297"/>
      <c r="DD1285" s="284"/>
      <c r="DE1285" s="352"/>
      <c r="DF1285" s="352"/>
      <c r="DG1285" s="298"/>
      <c r="DH1285" s="183">
        <v>-1</v>
      </c>
      <c r="DI1285" s="289">
        <v>0</v>
      </c>
      <c r="DJ1285" s="163">
        <v>2</v>
      </c>
      <c r="DK1285" s="163">
        <v>2</v>
      </c>
      <c r="DL1285" s="163">
        <v>0</v>
      </c>
      <c r="DM1285" s="163">
        <v>0</v>
      </c>
      <c r="DN1285" s="163">
        <v>1</v>
      </c>
      <c r="DO1285" s="163">
        <v>0</v>
      </c>
      <c r="DP1285" s="165">
        <v>7</v>
      </c>
      <c r="DQ1285" s="165">
        <v>7</v>
      </c>
      <c r="DR1285" s="165"/>
      <c r="DS1285" s="163">
        <v>36</v>
      </c>
      <c r="DT1285" s="163">
        <v>9</v>
      </c>
      <c r="DU1285" s="163">
        <v>13</v>
      </c>
      <c r="DV1285" s="163">
        <v>13</v>
      </c>
      <c r="DW1285" s="163">
        <v>3</v>
      </c>
      <c r="DX1285" s="163">
        <v>8</v>
      </c>
      <c r="DY1285" s="163">
        <v>0</v>
      </c>
      <c r="DZ1285" s="163">
        <v>1</v>
      </c>
      <c r="EA1285" s="163">
        <v>0</v>
      </c>
      <c r="EB1285" s="163">
        <v>0</v>
      </c>
      <c r="EC1285" s="163">
        <v>3</v>
      </c>
      <c r="ED1285" s="165">
        <v>3.8571433826369299</v>
      </c>
      <c r="EE1285" s="165">
        <v>10.2857156870318</v>
      </c>
      <c r="EF1285" s="165">
        <v>3.8571433826369299</v>
      </c>
      <c r="EG1285" s="165">
        <v>11.571430147910799</v>
      </c>
      <c r="EH1285" s="166">
        <v>2.42857175943807</v>
      </c>
      <c r="EI1285" s="165">
        <v>188.571372278339</v>
      </c>
      <c r="EJ1285" s="164">
        <v>0.33333333333333298</v>
      </c>
      <c r="EK1285" s="164">
        <v>0.28571428571428498</v>
      </c>
      <c r="EL1285" s="283">
        <v>0.45833333300000001</v>
      </c>
      <c r="EM1285" s="283">
        <v>0.125</v>
      </c>
      <c r="EN1285" s="283">
        <v>0.41666666600000002</v>
      </c>
      <c r="EO1285" s="283">
        <v>4.1666670000000003E-2</v>
      </c>
      <c r="EP1285" s="283">
        <v>0.33333332999999998</v>
      </c>
      <c r="EQ1285" s="283">
        <v>8.2706769999999999E-2</v>
      </c>
      <c r="ER1285" s="165">
        <v>-0.164801790505514</v>
      </c>
      <c r="ES1285" s="166">
        <v>16.714287991426701</v>
      </c>
      <c r="ET1285" s="166">
        <v>5.77</v>
      </c>
      <c r="EU1285" s="166">
        <v>11.738118372158199</v>
      </c>
      <c r="EV1285" s="166">
        <v>8.3268395744256907</v>
      </c>
      <c r="EW1285" s="166">
        <v>8.2396998546944893</v>
      </c>
      <c r="EX1285" s="289">
        <v>-0.41723200678825301</v>
      </c>
    </row>
    <row r="1286" spans="1:160" ht="13" customHeight="1">
      <c r="A1286" s="160" t="s">
        <v>19</v>
      </c>
      <c r="B1286" s="160">
        <v>9666</v>
      </c>
      <c r="C1286" s="160">
        <v>13763</v>
      </c>
      <c r="D1286" s="160">
        <v>608678</v>
      </c>
      <c r="E1286" s="160" t="s">
        <v>164</v>
      </c>
      <c r="G1286" s="175"/>
      <c r="H1286" s="168" t="s">
        <v>848</v>
      </c>
      <c r="I1286" s="169" t="s">
        <v>801</v>
      </c>
      <c r="J1286" s="170">
        <v>32</v>
      </c>
      <c r="K1286" s="161">
        <v>1</v>
      </c>
      <c r="M1286" s="184" t="s">
        <v>837</v>
      </c>
      <c r="Z1286" s="163"/>
      <c r="AS1286" s="283"/>
      <c r="AT1286" s="283"/>
      <c r="AU1286" s="283"/>
      <c r="AV1286" s="283"/>
      <c r="AW1286" s="283"/>
      <c r="AX1286" s="283"/>
      <c r="AY1286" s="363"/>
      <c r="AZ1286" s="283"/>
      <c r="BA1286" s="283"/>
      <c r="BB1286" s="283"/>
      <c r="BC1286" s="283"/>
      <c r="BD1286" s="164"/>
      <c r="BE1286" s="164"/>
      <c r="BF1286" s="164"/>
      <c r="BG1286" s="164"/>
      <c r="BH1286" s="164"/>
      <c r="BI1286" s="164"/>
      <c r="BJ1286" s="165"/>
      <c r="BK1286" s="164"/>
      <c r="BL1286" s="165"/>
      <c r="BM1286" s="165"/>
      <c r="BN1286" s="165"/>
      <c r="BO1286" s="165"/>
      <c r="BP1286" s="165"/>
      <c r="BQ1286" s="165"/>
      <c r="BR1286" s="165"/>
      <c r="BS1286" s="289"/>
      <c r="BT1286" s="297">
        <v>23</v>
      </c>
      <c r="BU1286" s="284">
        <v>19</v>
      </c>
      <c r="BV1286" s="298">
        <v>-2</v>
      </c>
      <c r="BW1286" s="297"/>
      <c r="BX1286" s="297"/>
      <c r="BY1286" s="297"/>
      <c r="BZ1286" s="297"/>
      <c r="CA1286" s="284"/>
      <c r="CB1286" s="298"/>
      <c r="CC1286" s="297"/>
      <c r="CD1286" s="284"/>
      <c r="CE1286" s="352"/>
      <c r="CF1286" s="298"/>
      <c r="CG1286" s="297"/>
      <c r="CH1286" s="284"/>
      <c r="CI1286" s="352"/>
      <c r="CJ1286" s="298"/>
      <c r="CK1286" s="297"/>
      <c r="CL1286" s="284"/>
      <c r="CM1286" s="352"/>
      <c r="CN1286" s="298"/>
      <c r="CO1286" s="297"/>
      <c r="CP1286" s="284"/>
      <c r="CQ1286" s="352"/>
      <c r="CR1286" s="298"/>
      <c r="CS1286" s="297"/>
      <c r="CT1286" s="284"/>
      <c r="CU1286" s="352"/>
      <c r="CV1286" s="352"/>
      <c r="CW1286" s="298"/>
      <c r="CX1286" s="297"/>
      <c r="CY1286" s="284"/>
      <c r="CZ1286" s="352"/>
      <c r="DA1286" s="352"/>
      <c r="DB1286" s="298"/>
      <c r="DC1286" s="297"/>
      <c r="DD1286" s="284"/>
      <c r="DE1286" s="352"/>
      <c r="DF1286" s="352"/>
      <c r="DG1286" s="298"/>
      <c r="DH1286" s="297">
        <v>-2</v>
      </c>
      <c r="DI1286" s="289">
        <v>0</v>
      </c>
      <c r="DJ1286" s="163">
        <v>23</v>
      </c>
      <c r="DK1286" s="163">
        <v>0</v>
      </c>
      <c r="DL1286" s="163">
        <v>0</v>
      </c>
      <c r="DM1286" s="163">
        <v>0</v>
      </c>
      <c r="DN1286" s="163">
        <v>2</v>
      </c>
      <c r="DO1286" s="163">
        <v>0</v>
      </c>
      <c r="DP1286" s="165">
        <v>19</v>
      </c>
      <c r="DQ1286" s="165"/>
      <c r="DR1286" s="165">
        <v>19</v>
      </c>
      <c r="DS1286" s="163">
        <v>89</v>
      </c>
      <c r="DT1286" s="163">
        <v>20</v>
      </c>
      <c r="DU1286" s="163">
        <v>17</v>
      </c>
      <c r="DV1286" s="163">
        <v>14</v>
      </c>
      <c r="DW1286" s="163">
        <v>4</v>
      </c>
      <c r="DX1286" s="163">
        <v>14</v>
      </c>
      <c r="DY1286" s="163">
        <v>1</v>
      </c>
      <c r="DZ1286" s="163">
        <v>0</v>
      </c>
      <c r="EA1286" s="163">
        <v>2</v>
      </c>
      <c r="EB1286" s="163">
        <v>0</v>
      </c>
      <c r="EC1286" s="163">
        <v>17</v>
      </c>
      <c r="ED1286" s="165">
        <v>8.0526340040811206</v>
      </c>
      <c r="EE1286" s="165">
        <v>6.6315809445373901</v>
      </c>
      <c r="EF1286" s="165">
        <v>1.8947374127249701</v>
      </c>
      <c r="EG1286" s="165">
        <v>9.4736870636248494</v>
      </c>
      <c r="EH1286" s="166">
        <v>1.7894742231291301</v>
      </c>
      <c r="EI1286" s="165">
        <v>142.94953430772</v>
      </c>
      <c r="EJ1286" s="164">
        <v>0.266666666666666</v>
      </c>
      <c r="EK1286" s="164">
        <v>0.296296296296296</v>
      </c>
      <c r="EL1286" s="283">
        <v>0.49122807000000002</v>
      </c>
      <c r="EM1286" s="283">
        <v>0.24561403500000001</v>
      </c>
      <c r="EN1286" s="283">
        <v>0.263157894</v>
      </c>
      <c r="EO1286" s="283">
        <v>0.10344828</v>
      </c>
      <c r="EP1286" s="283">
        <v>0.34482759000000002</v>
      </c>
      <c r="EQ1286" s="283">
        <v>0.16343489999999999</v>
      </c>
      <c r="ER1286" s="165">
        <v>-8.4634791071715607E-2</v>
      </c>
      <c r="ES1286" s="166">
        <v>6.6315809445373901</v>
      </c>
      <c r="ET1286" s="166">
        <v>5.85</v>
      </c>
      <c r="EU1286" s="166">
        <v>6.3245843208400299</v>
      </c>
      <c r="EV1286" s="166">
        <v>4.7815089878996799</v>
      </c>
      <c r="EW1286" s="166">
        <v>5.0766085724887704</v>
      </c>
      <c r="EX1286" s="289">
        <v>-0.422801673412323</v>
      </c>
    </row>
    <row r="1287" spans="1:160" ht="13" customHeight="1">
      <c r="A1287" s="160" t="s">
        <v>19</v>
      </c>
      <c r="C1287" s="160">
        <v>25651</v>
      </c>
      <c r="D1287" s="160">
        <v>686654</v>
      </c>
      <c r="E1287" s="160" t="s">
        <v>345</v>
      </c>
      <c r="G1287" s="175"/>
      <c r="H1287" s="162" t="s">
        <v>3509</v>
      </c>
      <c r="I1287" s="162" t="s">
        <v>448</v>
      </c>
      <c r="J1287" s="160">
        <v>27</v>
      </c>
      <c r="K1287" s="161">
        <v>1</v>
      </c>
      <c r="Z1287" s="163"/>
      <c r="AS1287" s="283"/>
      <c r="AT1287" s="283"/>
      <c r="AU1287" s="283"/>
      <c r="AV1287" s="283"/>
      <c r="AW1287" s="283"/>
      <c r="AX1287" s="283"/>
      <c r="AY1287" s="363"/>
      <c r="AZ1287" s="283"/>
      <c r="BA1287" s="283"/>
      <c r="BB1287" s="283"/>
      <c r="BC1287" s="283"/>
      <c r="BD1287" s="164"/>
      <c r="BE1287" s="164"/>
      <c r="BF1287" s="164"/>
      <c r="BG1287" s="164"/>
      <c r="BH1287" s="164"/>
      <c r="BI1287" s="164"/>
      <c r="BJ1287" s="165"/>
      <c r="BK1287" s="164"/>
      <c r="BL1287" s="165"/>
      <c r="BM1287" s="165"/>
      <c r="BN1287" s="165"/>
      <c r="BO1287" s="165"/>
      <c r="BP1287" s="165"/>
      <c r="BQ1287" s="165"/>
      <c r="BR1287" s="165"/>
      <c r="BS1287" s="289"/>
      <c r="BT1287" s="297">
        <v>3</v>
      </c>
      <c r="BU1287" s="284">
        <v>4.0999999999999996</v>
      </c>
      <c r="BV1287" s="298">
        <v>0</v>
      </c>
      <c r="BW1287" s="297"/>
      <c r="BX1287" s="297"/>
      <c r="BY1287" s="297"/>
      <c r="BZ1287" s="297"/>
      <c r="CA1287" s="284"/>
      <c r="CB1287" s="298"/>
      <c r="CC1287" s="297"/>
      <c r="CD1287" s="284"/>
      <c r="CE1287" s="352"/>
      <c r="CF1287" s="298"/>
      <c r="CG1287" s="297"/>
      <c r="CH1287" s="284"/>
      <c r="CI1287" s="352"/>
      <c r="CJ1287" s="298"/>
      <c r="CK1287" s="297"/>
      <c r="CL1287" s="284"/>
      <c r="CM1287" s="352"/>
      <c r="CN1287" s="298"/>
      <c r="CO1287" s="297"/>
      <c r="CP1287" s="284"/>
      <c r="CQ1287" s="352"/>
      <c r="CR1287" s="298"/>
      <c r="CS1287" s="297"/>
      <c r="CT1287" s="284"/>
      <c r="CU1287" s="352"/>
      <c r="CV1287" s="352"/>
      <c r="CW1287" s="298"/>
      <c r="CX1287" s="297"/>
      <c r="CY1287" s="284"/>
      <c r="CZ1287" s="352"/>
      <c r="DA1287" s="352"/>
      <c r="DB1287" s="298"/>
      <c r="DC1287" s="297"/>
      <c r="DD1287" s="284"/>
      <c r="DE1287" s="352"/>
      <c r="DF1287" s="352"/>
      <c r="DG1287" s="298"/>
      <c r="DH1287" s="297">
        <v>0</v>
      </c>
      <c r="DI1287" s="289">
        <v>0</v>
      </c>
      <c r="DJ1287" s="163">
        <v>3</v>
      </c>
      <c r="DK1287" s="163">
        <v>0</v>
      </c>
      <c r="DL1287" s="163">
        <v>0</v>
      </c>
      <c r="DM1287" s="163">
        <v>0</v>
      </c>
      <c r="DN1287" s="163">
        <v>0</v>
      </c>
      <c r="DO1287" s="163">
        <v>0</v>
      </c>
      <c r="DP1287" s="165">
        <v>4.0999999999999996</v>
      </c>
      <c r="DQ1287" s="165"/>
      <c r="DR1287" s="165">
        <v>4.0999999046325604</v>
      </c>
      <c r="DS1287" s="163">
        <v>21</v>
      </c>
      <c r="DT1287" s="163">
        <v>7</v>
      </c>
      <c r="DU1287" s="163">
        <v>7</v>
      </c>
      <c r="DV1287" s="163">
        <v>7</v>
      </c>
      <c r="DW1287" s="163">
        <v>4</v>
      </c>
      <c r="DX1287" s="163">
        <v>2</v>
      </c>
      <c r="DY1287" s="163">
        <v>0</v>
      </c>
      <c r="DZ1287" s="163">
        <v>0</v>
      </c>
      <c r="EA1287" s="163">
        <v>0</v>
      </c>
      <c r="EB1287" s="163">
        <v>0</v>
      </c>
      <c r="EC1287" s="163">
        <v>3</v>
      </c>
      <c r="ED1287" s="165">
        <v>6.2307710591157903</v>
      </c>
      <c r="EE1287" s="165">
        <v>4.1538473727438596</v>
      </c>
      <c r="EF1287" s="165">
        <v>8.3076947454877192</v>
      </c>
      <c r="EG1287" s="165">
        <v>14.538465804603501</v>
      </c>
      <c r="EH1287" s="166">
        <v>2.0769236863719298</v>
      </c>
      <c r="EI1287" s="165">
        <v>161.266945534754</v>
      </c>
      <c r="EJ1287" s="164">
        <v>0.36842105263157798</v>
      </c>
      <c r="EK1287" s="164">
        <v>0.25</v>
      </c>
      <c r="EL1287" s="283">
        <v>0.25</v>
      </c>
      <c r="EM1287" s="283">
        <v>0.1875</v>
      </c>
      <c r="EN1287" s="283">
        <v>0.5625</v>
      </c>
      <c r="EO1287" s="283">
        <v>0.25</v>
      </c>
      <c r="EP1287" s="283">
        <v>0.5</v>
      </c>
      <c r="EQ1287" s="283">
        <v>6.8965520000000002E-2</v>
      </c>
      <c r="ER1287" s="165">
        <v>0.28251856830141697</v>
      </c>
      <c r="ES1287" s="166">
        <v>14.538465804603501</v>
      </c>
      <c r="ET1287" s="166">
        <v>13.89</v>
      </c>
      <c r="EU1287" s="166">
        <v>15.1666921542251</v>
      </c>
      <c r="EV1287" s="166">
        <v>6.3072156704101596</v>
      </c>
      <c r="EW1287" s="166">
        <v>5.5503088608208797</v>
      </c>
      <c r="EX1287" s="289">
        <v>-0.42496523261070202</v>
      </c>
    </row>
    <row r="1288" spans="1:160" ht="13" customHeight="1">
      <c r="A1288" s="160" t="s">
        <v>19</v>
      </c>
      <c r="C1288" s="160">
        <v>15849</v>
      </c>
      <c r="D1288" s="160">
        <v>592288</v>
      </c>
      <c r="E1288" s="160" t="s">
        <v>686</v>
      </c>
      <c r="G1288" s="175"/>
      <c r="H1288" s="162" t="s">
        <v>2278</v>
      </c>
      <c r="I1288" s="162" t="s">
        <v>2279</v>
      </c>
      <c r="J1288" s="161">
        <v>32</v>
      </c>
      <c r="K1288" s="161">
        <v>1</v>
      </c>
      <c r="M1288" s="184" t="s">
        <v>46</v>
      </c>
      <c r="Z1288" s="163"/>
      <c r="AS1288" s="283"/>
      <c r="AT1288" s="283"/>
      <c r="AU1288" s="283"/>
      <c r="AV1288" s="283"/>
      <c r="AW1288" s="283"/>
      <c r="AX1288" s="283"/>
      <c r="AY1288" s="363"/>
      <c r="AZ1288" s="283"/>
      <c r="BA1288" s="283"/>
      <c r="BB1288" s="283"/>
      <c r="BC1288" s="283"/>
      <c r="BD1288" s="164"/>
      <c r="BE1288" s="164"/>
      <c r="BF1288" s="164"/>
      <c r="BG1288" s="164"/>
      <c r="BH1288" s="164"/>
      <c r="BI1288" s="164"/>
      <c r="BJ1288" s="165"/>
      <c r="BK1288" s="164"/>
      <c r="BL1288" s="165"/>
      <c r="BM1288" s="165"/>
      <c r="BN1288" s="165"/>
      <c r="BO1288" s="165"/>
      <c r="BP1288" s="165"/>
      <c r="BQ1288" s="165"/>
      <c r="BR1288" s="165"/>
      <c r="BS1288" s="289"/>
      <c r="BT1288" s="297">
        <v>12</v>
      </c>
      <c r="BU1288" s="284">
        <v>17.2</v>
      </c>
      <c r="BV1288" s="298">
        <v>1</v>
      </c>
      <c r="BW1288" s="297"/>
      <c r="BX1288" s="297"/>
      <c r="BY1288" s="297"/>
      <c r="BZ1288" s="297"/>
      <c r="CA1288" s="284"/>
      <c r="CB1288" s="298"/>
      <c r="CC1288" s="297"/>
      <c r="CD1288" s="284"/>
      <c r="CE1288" s="352"/>
      <c r="CF1288" s="298"/>
      <c r="CG1288" s="297"/>
      <c r="CH1288" s="284"/>
      <c r="CI1288" s="352"/>
      <c r="CJ1288" s="298"/>
      <c r="CK1288" s="297"/>
      <c r="CL1288" s="284"/>
      <c r="CM1288" s="352"/>
      <c r="CN1288" s="298"/>
      <c r="CO1288" s="297"/>
      <c r="CP1288" s="284"/>
      <c r="CQ1288" s="352"/>
      <c r="CR1288" s="298"/>
      <c r="CS1288" s="297"/>
      <c r="CT1288" s="284"/>
      <c r="CU1288" s="352"/>
      <c r="CV1288" s="352"/>
      <c r="CW1288" s="298"/>
      <c r="CX1288" s="297"/>
      <c r="CY1288" s="284"/>
      <c r="CZ1288" s="352"/>
      <c r="DA1288" s="352"/>
      <c r="DB1288" s="298"/>
      <c r="DC1288" s="297"/>
      <c r="DD1288" s="284"/>
      <c r="DE1288" s="352"/>
      <c r="DF1288" s="352"/>
      <c r="DG1288" s="298"/>
      <c r="DH1288" s="297">
        <v>1</v>
      </c>
      <c r="DI1288" s="289">
        <v>0</v>
      </c>
      <c r="DJ1288" s="163">
        <v>12</v>
      </c>
      <c r="DK1288" s="163">
        <v>0</v>
      </c>
      <c r="DL1288" s="163">
        <v>0</v>
      </c>
      <c r="DM1288" s="163">
        <v>0</v>
      </c>
      <c r="DN1288" s="163">
        <v>0</v>
      </c>
      <c r="DO1288" s="163">
        <v>0</v>
      </c>
      <c r="DP1288" s="165">
        <v>17.2</v>
      </c>
      <c r="DQ1288" s="165"/>
      <c r="DR1288" s="165">
        <v>17.2000007629394</v>
      </c>
      <c r="DS1288" s="163">
        <v>82</v>
      </c>
      <c r="DT1288" s="163">
        <v>20</v>
      </c>
      <c r="DU1288" s="163">
        <v>14</v>
      </c>
      <c r="DV1288" s="163">
        <v>13</v>
      </c>
      <c r="DW1288" s="163">
        <v>4</v>
      </c>
      <c r="DX1288" s="163">
        <v>7</v>
      </c>
      <c r="DY1288" s="163">
        <v>0</v>
      </c>
      <c r="DZ1288" s="163">
        <v>3</v>
      </c>
      <c r="EA1288" s="163">
        <v>0</v>
      </c>
      <c r="EB1288" s="163">
        <v>0</v>
      </c>
      <c r="EC1288" s="163">
        <v>12</v>
      </c>
      <c r="ED1288" s="165">
        <v>6.1132084271713003</v>
      </c>
      <c r="EE1288" s="165">
        <v>3.5660382491832499</v>
      </c>
      <c r="EF1288" s="165">
        <v>2.0377361423904299</v>
      </c>
      <c r="EG1288" s="165">
        <v>10.188680711952101</v>
      </c>
      <c r="EH1288" s="166">
        <v>1.52830210679282</v>
      </c>
      <c r="EI1288" s="165">
        <v>118.668111993727</v>
      </c>
      <c r="EJ1288" s="164">
        <v>0.27777777777777701</v>
      </c>
      <c r="EK1288" s="164">
        <v>0.28571428571428498</v>
      </c>
      <c r="EL1288" s="283">
        <v>0.6</v>
      </c>
      <c r="EM1288" s="283">
        <v>0.116666666</v>
      </c>
      <c r="EN1288" s="283">
        <v>0.28333333300000002</v>
      </c>
      <c r="EO1288" s="283">
        <v>0.1</v>
      </c>
      <c r="EP1288" s="283">
        <v>0.45</v>
      </c>
      <c r="EQ1288" s="283">
        <v>4.6357620000000002E-2</v>
      </c>
      <c r="ER1288" s="165">
        <v>0.219472213302009</v>
      </c>
      <c r="ES1288" s="166">
        <v>6.6226424627688996</v>
      </c>
      <c r="ET1288" s="166">
        <v>5.81</v>
      </c>
      <c r="EU1288" s="166">
        <v>6.4497079734830001</v>
      </c>
      <c r="EV1288" s="166">
        <v>4.9613561273941897</v>
      </c>
      <c r="EW1288" s="166">
        <v>4.29998953615892</v>
      </c>
      <c r="EX1288" s="289">
        <v>-0.42860019207000699</v>
      </c>
    </row>
    <row r="1289" spans="1:160" ht="13" customHeight="1">
      <c r="A1289" s="160" t="s">
        <v>19</v>
      </c>
      <c r="B1289" s="160">
        <v>11804</v>
      </c>
      <c r="C1289" s="160">
        <v>22810</v>
      </c>
      <c r="D1289" s="160">
        <v>672710</v>
      </c>
      <c r="E1289" s="160" t="s">
        <v>3331</v>
      </c>
      <c r="G1289" s="175"/>
      <c r="H1289" s="162" t="s">
        <v>626</v>
      </c>
      <c r="I1289" s="162" t="s">
        <v>2602</v>
      </c>
      <c r="J1289" s="161">
        <v>24</v>
      </c>
      <c r="K1289" s="161">
        <v>1</v>
      </c>
      <c r="M1289" s="184" t="s">
        <v>837</v>
      </c>
      <c r="Z1289" s="163"/>
      <c r="AS1289" s="283"/>
      <c r="AT1289" s="283"/>
      <c r="AU1289" s="283"/>
      <c r="AV1289" s="283"/>
      <c r="AW1289" s="283"/>
      <c r="AX1289" s="283"/>
      <c r="AY1289" s="363"/>
      <c r="AZ1289" s="283"/>
      <c r="BA1289" s="283"/>
      <c r="BB1289" s="283"/>
      <c r="BC1289" s="283"/>
      <c r="BD1289" s="164"/>
      <c r="BE1289" s="164"/>
      <c r="BF1289" s="164"/>
      <c r="BG1289" s="164"/>
      <c r="BH1289" s="164"/>
      <c r="BI1289" s="164"/>
      <c r="BJ1289" s="165"/>
      <c r="BK1289" s="164"/>
      <c r="BL1289" s="165"/>
      <c r="BM1289" s="165"/>
      <c r="BN1289" s="165"/>
      <c r="BO1289" s="165"/>
      <c r="BP1289" s="165"/>
      <c r="BQ1289" s="165"/>
      <c r="BR1289" s="165"/>
      <c r="BS1289" s="289"/>
      <c r="BT1289" s="297">
        <v>48</v>
      </c>
      <c r="BU1289" s="284">
        <v>68</v>
      </c>
      <c r="BV1289" s="298">
        <v>0</v>
      </c>
      <c r="BW1289" s="297"/>
      <c r="BX1289" s="297"/>
      <c r="BY1289" s="297"/>
      <c r="BZ1289" s="297"/>
      <c r="CA1289" s="284"/>
      <c r="CB1289" s="298"/>
      <c r="CC1289" s="297"/>
      <c r="CD1289" s="284"/>
      <c r="CE1289" s="352"/>
      <c r="CF1289" s="298"/>
      <c r="CG1289" s="297"/>
      <c r="CH1289" s="284"/>
      <c r="CI1289" s="352"/>
      <c r="CJ1289" s="298"/>
      <c r="CK1289" s="297"/>
      <c r="CL1289" s="284"/>
      <c r="CM1289" s="352"/>
      <c r="CN1289" s="298"/>
      <c r="CO1289" s="297"/>
      <c r="CP1289" s="284"/>
      <c r="CQ1289" s="352"/>
      <c r="CR1289" s="298"/>
      <c r="CS1289" s="297"/>
      <c r="CT1289" s="284"/>
      <c r="CU1289" s="352"/>
      <c r="CV1289" s="352"/>
      <c r="CW1289" s="298"/>
      <c r="CX1289" s="297"/>
      <c r="CY1289" s="284"/>
      <c r="CZ1289" s="352"/>
      <c r="DA1289" s="352"/>
      <c r="DB1289" s="298"/>
      <c r="DC1289" s="297"/>
      <c r="DD1289" s="284"/>
      <c r="DE1289" s="352"/>
      <c r="DF1289" s="352"/>
      <c r="DG1289" s="298"/>
      <c r="DH1289" s="297">
        <v>0</v>
      </c>
      <c r="DI1289" s="289">
        <v>0</v>
      </c>
      <c r="DJ1289" s="163">
        <v>49</v>
      </c>
      <c r="DK1289" s="163">
        <v>3</v>
      </c>
      <c r="DL1289" s="163">
        <v>0</v>
      </c>
      <c r="DM1289" s="163">
        <v>2</v>
      </c>
      <c r="DN1289" s="163">
        <v>4</v>
      </c>
      <c r="DO1289" s="163">
        <v>2</v>
      </c>
      <c r="DP1289" s="165">
        <v>68.099999999999994</v>
      </c>
      <c r="DQ1289" s="165">
        <v>7.1999998092651296</v>
      </c>
      <c r="DR1289" s="165">
        <v>60.199998855590799</v>
      </c>
      <c r="DS1289" s="163">
        <v>298</v>
      </c>
      <c r="DT1289" s="163">
        <v>63</v>
      </c>
      <c r="DU1289" s="163">
        <v>36</v>
      </c>
      <c r="DV1289" s="163">
        <v>33</v>
      </c>
      <c r="DW1289" s="163">
        <v>11</v>
      </c>
      <c r="DX1289" s="163">
        <v>31</v>
      </c>
      <c r="DY1289" s="163">
        <v>6</v>
      </c>
      <c r="DZ1289" s="163">
        <v>4</v>
      </c>
      <c r="EA1289" s="163">
        <v>3</v>
      </c>
      <c r="EB1289" s="163">
        <v>0</v>
      </c>
      <c r="EC1289" s="163">
        <v>56</v>
      </c>
      <c r="ED1289" s="165">
        <v>7.37561071682953</v>
      </c>
      <c r="EE1289" s="165">
        <v>4.08292736110206</v>
      </c>
      <c r="EF1289" s="165">
        <v>1.4487806765200799</v>
      </c>
      <c r="EG1289" s="165">
        <v>8.29756205643322</v>
      </c>
      <c r="EH1289" s="166">
        <v>1.37560993528169</v>
      </c>
      <c r="EI1289" s="165">
        <v>109.004894276332</v>
      </c>
      <c r="EJ1289" s="164">
        <v>0.23954372623574099</v>
      </c>
      <c r="EK1289" s="164">
        <v>0.265306122448979</v>
      </c>
      <c r="EL1289" s="283">
        <v>0.44390243899999998</v>
      </c>
      <c r="EM1289" s="283">
        <v>0.151219512</v>
      </c>
      <c r="EN1289" s="283">
        <v>0.40487804799999999</v>
      </c>
      <c r="EO1289" s="283">
        <v>9.661836E-2</v>
      </c>
      <c r="EP1289" s="283">
        <v>0.42995169</v>
      </c>
      <c r="EQ1289" s="283">
        <v>9.0824840000000004E-2</v>
      </c>
      <c r="ER1289" s="165">
        <v>-1.85757784590429</v>
      </c>
      <c r="ES1289" s="166">
        <v>4.3463420295602599</v>
      </c>
      <c r="ET1289" s="166">
        <v>4.9000000000000004</v>
      </c>
      <c r="EU1289" s="166">
        <v>5.15693279464924</v>
      </c>
      <c r="EV1289" s="166">
        <v>4.9009044030610101</v>
      </c>
      <c r="EW1289" s="166">
        <v>4.5481381954815996</v>
      </c>
      <c r="EX1289" s="289">
        <v>-0.42876223474740899</v>
      </c>
    </row>
    <row r="1290" spans="1:160" ht="13" customHeight="1">
      <c r="A1290" s="160" t="s">
        <v>19</v>
      </c>
      <c r="C1290" s="160">
        <v>20038</v>
      </c>
      <c r="D1290" s="160">
        <v>670766</v>
      </c>
      <c r="E1290" s="160" t="s">
        <v>3331</v>
      </c>
      <c r="G1290" s="175"/>
      <c r="H1290" s="162" t="s">
        <v>2412</v>
      </c>
      <c r="I1290" s="162" t="s">
        <v>1840</v>
      </c>
      <c r="J1290" s="161">
        <v>28</v>
      </c>
      <c r="K1290" s="161">
        <v>1</v>
      </c>
      <c r="M1290" s="184" t="s">
        <v>837</v>
      </c>
      <c r="Z1290" s="163"/>
      <c r="AS1290" s="283"/>
      <c r="AT1290" s="283"/>
      <c r="AU1290" s="283"/>
      <c r="AV1290" s="283"/>
      <c r="AW1290" s="283"/>
      <c r="AX1290" s="283"/>
      <c r="AY1290" s="363"/>
      <c r="AZ1290" s="283"/>
      <c r="BA1290" s="283"/>
      <c r="BB1290" s="283"/>
      <c r="BC1290" s="283"/>
      <c r="BD1290" s="164"/>
      <c r="BE1290" s="164"/>
      <c r="BF1290" s="164"/>
      <c r="BG1290" s="164"/>
      <c r="BH1290" s="164"/>
      <c r="BI1290" s="164"/>
      <c r="BJ1290" s="165"/>
      <c r="BK1290" s="164"/>
      <c r="BL1290" s="165"/>
      <c r="BM1290" s="165"/>
      <c r="BN1290" s="165"/>
      <c r="BO1290" s="165"/>
      <c r="BP1290" s="165"/>
      <c r="BQ1290" s="165"/>
      <c r="BR1290" s="165"/>
      <c r="BS1290" s="289"/>
      <c r="BT1290" s="297">
        <v>12</v>
      </c>
      <c r="BU1290" s="284">
        <v>42</v>
      </c>
      <c r="BV1290" s="298">
        <v>0</v>
      </c>
      <c r="BW1290" s="297"/>
      <c r="BX1290" s="297"/>
      <c r="BY1290" s="297"/>
      <c r="BZ1290" s="297"/>
      <c r="CA1290" s="284"/>
      <c r="CB1290" s="298"/>
      <c r="CC1290" s="297"/>
      <c r="CD1290" s="284"/>
      <c r="CE1290" s="352"/>
      <c r="CF1290" s="298"/>
      <c r="CG1290" s="297"/>
      <c r="CH1290" s="284"/>
      <c r="CI1290" s="352"/>
      <c r="CJ1290" s="298"/>
      <c r="CK1290" s="297"/>
      <c r="CL1290" s="284"/>
      <c r="CM1290" s="352"/>
      <c r="CN1290" s="298"/>
      <c r="CO1290" s="297"/>
      <c r="CP1290" s="284"/>
      <c r="CQ1290" s="352"/>
      <c r="CR1290" s="298"/>
      <c r="CS1290" s="297"/>
      <c r="CT1290" s="284"/>
      <c r="CU1290" s="352"/>
      <c r="CV1290" s="352"/>
      <c r="CW1290" s="298"/>
      <c r="CX1290" s="297"/>
      <c r="CY1290" s="284"/>
      <c r="CZ1290" s="352"/>
      <c r="DA1290" s="352"/>
      <c r="DB1290" s="298"/>
      <c r="DC1290" s="297"/>
      <c r="DD1290" s="284"/>
      <c r="DE1290" s="352"/>
      <c r="DF1290" s="352"/>
      <c r="DG1290" s="298"/>
      <c r="DH1290" s="297">
        <v>0</v>
      </c>
      <c r="DI1290" s="289">
        <v>0</v>
      </c>
      <c r="DJ1290" s="163">
        <v>12</v>
      </c>
      <c r="DK1290" s="163">
        <v>5</v>
      </c>
      <c r="DL1290" s="163">
        <v>0</v>
      </c>
      <c r="DM1290" s="163">
        <v>0</v>
      </c>
      <c r="DN1290" s="163">
        <v>0</v>
      </c>
      <c r="DO1290" s="163">
        <v>2</v>
      </c>
      <c r="DP1290" s="165">
        <v>42</v>
      </c>
      <c r="DQ1290" s="165">
        <v>21.100000381469702</v>
      </c>
      <c r="DR1290" s="165">
        <v>20.199999809265101</v>
      </c>
      <c r="DS1290" s="163">
        <v>195</v>
      </c>
      <c r="DT1290" s="163">
        <v>53</v>
      </c>
      <c r="DU1290" s="163">
        <v>32</v>
      </c>
      <c r="DV1290" s="163">
        <v>29</v>
      </c>
      <c r="DW1290" s="163">
        <v>9</v>
      </c>
      <c r="DX1290" s="163">
        <v>15</v>
      </c>
      <c r="DY1290" s="163">
        <v>0</v>
      </c>
      <c r="DZ1290" s="163">
        <v>6</v>
      </c>
      <c r="EA1290" s="163">
        <v>2</v>
      </c>
      <c r="EB1290" s="163">
        <v>0</v>
      </c>
      <c r="EC1290" s="163">
        <v>28</v>
      </c>
      <c r="ED1290" s="165">
        <v>6.0000002724783803</v>
      </c>
      <c r="EE1290" s="165">
        <v>3.2142858602562701</v>
      </c>
      <c r="EF1290" s="165">
        <v>1.92857151615376</v>
      </c>
      <c r="EG1290" s="165">
        <v>11.357143372905499</v>
      </c>
      <c r="EH1290" s="166">
        <v>1.61904769257353</v>
      </c>
      <c r="EI1290" s="165">
        <v>126.512991863122</v>
      </c>
      <c r="EJ1290" s="164">
        <v>0.30459770114942503</v>
      </c>
      <c r="EK1290" s="164">
        <v>0.321167883211678</v>
      </c>
      <c r="EL1290" s="283">
        <v>0.34265734199999998</v>
      </c>
      <c r="EM1290" s="283">
        <v>0.167832167</v>
      </c>
      <c r="EN1290" s="283">
        <v>0.48951048899999999</v>
      </c>
      <c r="EO1290" s="283">
        <v>8.2191780000000006E-2</v>
      </c>
      <c r="EP1290" s="283">
        <v>0.39041095999999997</v>
      </c>
      <c r="EQ1290" s="283">
        <v>5.8823529999999999E-2</v>
      </c>
      <c r="ER1290" s="165">
        <v>4.84382155966257E-2</v>
      </c>
      <c r="ES1290" s="166">
        <v>6.2142859964954704</v>
      </c>
      <c r="ET1290" s="166">
        <v>5.66</v>
      </c>
      <c r="EU1290" s="166">
        <v>6.1190697194226997</v>
      </c>
      <c r="EV1290" s="166">
        <v>5.8535306998362797</v>
      </c>
      <c r="EW1290" s="166">
        <v>5.1370249574807696</v>
      </c>
      <c r="EX1290" s="289">
        <v>-0.44076064974069501</v>
      </c>
    </row>
    <row r="1291" spans="1:160" ht="13" customHeight="1">
      <c r="A1291" s="160" t="s">
        <v>19</v>
      </c>
      <c r="C1291" s="160">
        <v>31508</v>
      </c>
      <c r="D1291" s="160">
        <v>702674</v>
      </c>
      <c r="E1291" s="160" t="s">
        <v>18</v>
      </c>
      <c r="G1291" s="175"/>
      <c r="H1291" s="162" t="s">
        <v>4193</v>
      </c>
      <c r="I1291" s="162" t="s">
        <v>4192</v>
      </c>
      <c r="J1291" s="160">
        <v>20</v>
      </c>
      <c r="K1291" s="161">
        <v>1</v>
      </c>
      <c r="Z1291" s="163"/>
      <c r="AS1291" s="283"/>
      <c r="AT1291" s="283"/>
      <c r="AU1291" s="283"/>
      <c r="AV1291" s="283"/>
      <c r="AW1291" s="283"/>
      <c r="AX1291" s="283"/>
      <c r="AY1291" s="363"/>
      <c r="AZ1291" s="283"/>
      <c r="BA1291" s="283"/>
      <c r="BB1291" s="283"/>
      <c r="BC1291" s="283"/>
      <c r="BD1291" s="164"/>
      <c r="BE1291" s="164"/>
      <c r="BF1291" s="164"/>
      <c r="BG1291" s="164"/>
      <c r="BH1291" s="164"/>
      <c r="BI1291" s="164"/>
      <c r="BJ1291" s="165"/>
      <c r="BK1291" s="164"/>
      <c r="BL1291" s="165"/>
      <c r="BM1291" s="165"/>
      <c r="BN1291" s="165"/>
      <c r="BO1291" s="165"/>
      <c r="BP1291" s="165"/>
      <c r="BQ1291" s="165"/>
      <c r="BR1291" s="165"/>
      <c r="BS1291" s="289"/>
      <c r="BT1291" s="297">
        <v>3</v>
      </c>
      <c r="BU1291" s="284">
        <v>10.1</v>
      </c>
      <c r="BV1291" s="298">
        <v>0</v>
      </c>
      <c r="BW1291" s="297"/>
      <c r="BX1291" s="297"/>
      <c r="BY1291" s="297"/>
      <c r="BZ1291" s="297"/>
      <c r="CA1291" s="284"/>
      <c r="CB1291" s="298"/>
      <c r="CC1291" s="297"/>
      <c r="CD1291" s="284"/>
      <c r="CE1291" s="352"/>
      <c r="CF1291" s="298"/>
      <c r="CG1291" s="297"/>
      <c r="CH1291" s="284"/>
      <c r="CI1291" s="352"/>
      <c r="CJ1291" s="298"/>
      <c r="CK1291" s="297"/>
      <c r="CL1291" s="284"/>
      <c r="CM1291" s="352"/>
      <c r="CN1291" s="298"/>
      <c r="CO1291" s="297"/>
      <c r="CP1291" s="284"/>
      <c r="CQ1291" s="352"/>
      <c r="CR1291" s="298"/>
      <c r="CS1291" s="297"/>
      <c r="CT1291" s="284"/>
      <c r="CU1291" s="352"/>
      <c r="CV1291" s="352"/>
      <c r="CW1291" s="298"/>
      <c r="CX1291" s="297"/>
      <c r="CY1291" s="284"/>
      <c r="CZ1291" s="352"/>
      <c r="DA1291" s="352"/>
      <c r="DB1291" s="298"/>
      <c r="DC1291" s="297"/>
      <c r="DD1291" s="284"/>
      <c r="DE1291" s="352"/>
      <c r="DF1291" s="352"/>
      <c r="DG1291" s="298"/>
      <c r="DH1291" s="183">
        <v>0</v>
      </c>
      <c r="DI1291" s="289">
        <v>0</v>
      </c>
      <c r="DJ1291" s="163">
        <v>3</v>
      </c>
      <c r="DK1291" s="163">
        <v>3</v>
      </c>
      <c r="DL1291" s="163">
        <v>0</v>
      </c>
      <c r="DM1291" s="163">
        <v>1</v>
      </c>
      <c r="DN1291" s="163">
        <v>2</v>
      </c>
      <c r="DO1291" s="163">
        <v>0</v>
      </c>
      <c r="DP1291" s="165">
        <v>10.1</v>
      </c>
      <c r="DQ1291" s="165">
        <v>10.1000003814697</v>
      </c>
      <c r="DR1291" s="165"/>
      <c r="DS1291" s="163">
        <v>52</v>
      </c>
      <c r="DT1291" s="163">
        <v>14</v>
      </c>
      <c r="DU1291" s="163">
        <v>12</v>
      </c>
      <c r="DV1291" s="163">
        <v>11</v>
      </c>
      <c r="DW1291" s="163">
        <v>5</v>
      </c>
      <c r="DX1291" s="163">
        <v>7</v>
      </c>
      <c r="DY1291" s="163">
        <v>0</v>
      </c>
      <c r="DZ1291" s="163">
        <v>1</v>
      </c>
      <c r="EA1291" s="163">
        <v>0</v>
      </c>
      <c r="EB1291" s="163">
        <v>0</v>
      </c>
      <c r="EC1291" s="163">
        <v>8</v>
      </c>
      <c r="ED1291" s="165">
        <v>6.96774214983731</v>
      </c>
      <c r="EE1291" s="165">
        <v>6.0967743811076396</v>
      </c>
      <c r="EF1291" s="165">
        <v>4.3548388436483201</v>
      </c>
      <c r="EG1291" s="165">
        <v>12.193548762215199</v>
      </c>
      <c r="EH1291" s="166">
        <v>2.0322581270358802</v>
      </c>
      <c r="EI1291" s="165">
        <v>162.343971820316</v>
      </c>
      <c r="EJ1291" s="164">
        <v>0.31818181818181801</v>
      </c>
      <c r="EK1291" s="164">
        <v>0.29032258064516098</v>
      </c>
      <c r="EL1291" s="283">
        <v>0.55555555499999998</v>
      </c>
      <c r="EM1291" s="283">
        <v>8.3333332999999996E-2</v>
      </c>
      <c r="EN1291" s="283">
        <v>0.36111111099999998</v>
      </c>
      <c r="EO1291" s="283">
        <v>0.13888888999999999</v>
      </c>
      <c r="EP1291" s="283">
        <v>0.41666667000000002</v>
      </c>
      <c r="EQ1291" s="283">
        <v>0.11165049000000001</v>
      </c>
      <c r="ER1291" s="165">
        <v>0.21414645689887499</v>
      </c>
      <c r="ES1291" s="166">
        <v>9.5806454560262999</v>
      </c>
      <c r="ET1291" s="166">
        <v>7.25</v>
      </c>
      <c r="EU1291" s="166">
        <v>10.231204979327901</v>
      </c>
      <c r="EV1291" s="166">
        <v>5.8432081188392404</v>
      </c>
      <c r="EW1291" s="166">
        <v>5.5519186826823397</v>
      </c>
      <c r="EX1291" s="289">
        <v>-0.45285260677337602</v>
      </c>
      <c r="FD1291" s="167"/>
    </row>
    <row r="1292" spans="1:160" ht="13" customHeight="1">
      <c r="A1292" s="160" t="s">
        <v>19</v>
      </c>
      <c r="C1292" s="160">
        <v>27753</v>
      </c>
      <c r="D1292" s="160">
        <v>690544</v>
      </c>
      <c r="E1292" s="160" t="s">
        <v>609</v>
      </c>
      <c r="G1292" s="175"/>
      <c r="H1292" s="162" t="s">
        <v>4143</v>
      </c>
      <c r="I1292" s="162" t="s">
        <v>334</v>
      </c>
      <c r="J1292" s="160">
        <v>26</v>
      </c>
      <c r="K1292" s="161">
        <v>1</v>
      </c>
      <c r="Z1292" s="163"/>
      <c r="AS1292" s="283"/>
      <c r="AT1292" s="283"/>
      <c r="AU1292" s="283"/>
      <c r="AV1292" s="283"/>
      <c r="AW1292" s="283"/>
      <c r="AX1292" s="283"/>
      <c r="AY1292" s="363"/>
      <c r="AZ1292" s="283"/>
      <c r="BA1292" s="283"/>
      <c r="BB1292" s="283"/>
      <c r="BC1292" s="283"/>
      <c r="BD1292" s="164"/>
      <c r="BE1292" s="164"/>
      <c r="BF1292" s="164"/>
      <c r="BG1292" s="164"/>
      <c r="BH1292" s="164"/>
      <c r="BI1292" s="164"/>
      <c r="BJ1292" s="165"/>
      <c r="BK1292" s="164"/>
      <c r="BL1292" s="165"/>
      <c r="BM1292" s="165"/>
      <c r="BN1292" s="165"/>
      <c r="BO1292" s="165"/>
      <c r="BP1292" s="165"/>
      <c r="BQ1292" s="165"/>
      <c r="BR1292" s="165"/>
      <c r="BS1292" s="289"/>
      <c r="BT1292" s="297">
        <v>18</v>
      </c>
      <c r="BU1292" s="284">
        <v>18</v>
      </c>
      <c r="BV1292" s="298">
        <v>0</v>
      </c>
      <c r="BW1292" s="297"/>
      <c r="BX1292" s="297"/>
      <c r="BY1292" s="297"/>
      <c r="BZ1292" s="297"/>
      <c r="CA1292" s="284"/>
      <c r="CB1292" s="298"/>
      <c r="CC1292" s="297"/>
      <c r="CD1292" s="284"/>
      <c r="CE1292" s="352"/>
      <c r="CF1292" s="298"/>
      <c r="CG1292" s="297"/>
      <c r="CH1292" s="284"/>
      <c r="CI1292" s="352"/>
      <c r="CJ1292" s="298"/>
      <c r="CK1292" s="297"/>
      <c r="CL1292" s="284"/>
      <c r="CM1292" s="352"/>
      <c r="CN1292" s="298"/>
      <c r="CO1292" s="297"/>
      <c r="CP1292" s="284"/>
      <c r="CQ1292" s="352"/>
      <c r="CR1292" s="298"/>
      <c r="CS1292" s="297"/>
      <c r="CT1292" s="284"/>
      <c r="CU1292" s="352"/>
      <c r="CV1292" s="352"/>
      <c r="CW1292" s="298"/>
      <c r="CX1292" s="297"/>
      <c r="CY1292" s="284"/>
      <c r="CZ1292" s="352"/>
      <c r="DA1292" s="352"/>
      <c r="DB1292" s="298"/>
      <c r="DC1292" s="297"/>
      <c r="DD1292" s="284"/>
      <c r="DE1292" s="352"/>
      <c r="DF1292" s="352"/>
      <c r="DG1292" s="298"/>
      <c r="DH1292" s="183">
        <v>0</v>
      </c>
      <c r="DI1292" s="289">
        <v>0</v>
      </c>
      <c r="DJ1292" s="163">
        <v>18</v>
      </c>
      <c r="DK1292" s="163">
        <v>0</v>
      </c>
      <c r="DL1292" s="163">
        <v>0</v>
      </c>
      <c r="DM1292" s="163">
        <v>1</v>
      </c>
      <c r="DN1292" s="163">
        <v>1</v>
      </c>
      <c r="DO1292" s="163">
        <v>0</v>
      </c>
      <c r="DP1292" s="165">
        <v>18</v>
      </c>
      <c r="DQ1292" s="165"/>
      <c r="DR1292" s="165">
        <v>18</v>
      </c>
      <c r="DS1292" s="163">
        <v>88</v>
      </c>
      <c r="DT1292" s="163">
        <v>22</v>
      </c>
      <c r="DU1292" s="163">
        <v>14</v>
      </c>
      <c r="DV1292" s="163">
        <v>13</v>
      </c>
      <c r="DW1292" s="163">
        <v>5</v>
      </c>
      <c r="DX1292" s="163">
        <v>10</v>
      </c>
      <c r="DY1292" s="163">
        <v>2</v>
      </c>
      <c r="DZ1292" s="163">
        <v>0</v>
      </c>
      <c r="EA1292" s="163">
        <v>0</v>
      </c>
      <c r="EB1292" s="163">
        <v>0</v>
      </c>
      <c r="EC1292" s="163">
        <v>13</v>
      </c>
      <c r="ED1292" s="165">
        <v>6.500002066295</v>
      </c>
      <c r="EE1292" s="165">
        <v>5.0000015894576997</v>
      </c>
      <c r="EF1292" s="165">
        <v>2.5000007947288498</v>
      </c>
      <c r="EG1292" s="165">
        <v>11.000003496806899</v>
      </c>
      <c r="EH1292" s="166">
        <v>1.7777783429182901</v>
      </c>
      <c r="EI1292" s="165">
        <v>142.01522600204601</v>
      </c>
      <c r="EJ1292" s="164">
        <v>0.28205128205128199</v>
      </c>
      <c r="EK1292" s="164">
        <v>0.28333333333333299</v>
      </c>
      <c r="EL1292" s="283">
        <v>0.46875</v>
      </c>
      <c r="EM1292" s="283">
        <v>0.28125</v>
      </c>
      <c r="EN1292" s="283">
        <v>0.25</v>
      </c>
      <c r="EO1292" s="283">
        <v>0.10769231</v>
      </c>
      <c r="EP1292" s="283">
        <v>0.4</v>
      </c>
      <c r="EQ1292" s="283">
        <v>9.8684209999999994E-2</v>
      </c>
      <c r="ER1292" s="165">
        <v>-0.264565705544966</v>
      </c>
      <c r="ES1292" s="166">
        <v>6.500002066295</v>
      </c>
      <c r="ET1292" s="166">
        <v>6.24</v>
      </c>
      <c r="EU1292" s="166">
        <v>7.0000231848826502</v>
      </c>
      <c r="EV1292" s="166">
        <v>4.7330048348054401</v>
      </c>
      <c r="EW1292" s="166">
        <v>4.8966546038540599</v>
      </c>
      <c r="EX1292" s="289">
        <v>-0.48073878884315402</v>
      </c>
    </row>
    <row r="1293" spans="1:160" ht="13" customHeight="1">
      <c r="A1293" s="160" t="s">
        <v>19</v>
      </c>
      <c r="C1293" s="160">
        <v>19588</v>
      </c>
      <c r="D1293" s="160">
        <v>670871</v>
      </c>
      <c r="E1293" s="160" t="s">
        <v>18</v>
      </c>
      <c r="G1293" s="175"/>
      <c r="H1293" s="162" t="s">
        <v>3396</v>
      </c>
      <c r="I1293" s="162" t="s">
        <v>257</v>
      </c>
      <c r="J1293" s="160">
        <v>25</v>
      </c>
      <c r="K1293" s="161">
        <v>1</v>
      </c>
      <c r="Z1293" s="163"/>
      <c r="AS1293" s="283"/>
      <c r="AT1293" s="283"/>
      <c r="AU1293" s="283"/>
      <c r="AV1293" s="283"/>
      <c r="AW1293" s="283"/>
      <c r="AX1293" s="283"/>
      <c r="AY1293" s="363"/>
      <c r="AZ1293" s="283"/>
      <c r="BA1293" s="283"/>
      <c r="BB1293" s="283"/>
      <c r="BC1293" s="283"/>
      <c r="BD1293" s="164"/>
      <c r="BE1293" s="164"/>
      <c r="BF1293" s="164"/>
      <c r="BG1293" s="164"/>
      <c r="BH1293" s="164"/>
      <c r="BI1293" s="164"/>
      <c r="BJ1293" s="165"/>
      <c r="BK1293" s="164"/>
      <c r="BL1293" s="165"/>
      <c r="BM1293" s="165"/>
      <c r="BN1293" s="165"/>
      <c r="BO1293" s="165"/>
      <c r="BP1293" s="165"/>
      <c r="BQ1293" s="165"/>
      <c r="BR1293" s="165"/>
      <c r="BS1293" s="289"/>
      <c r="BT1293" s="297">
        <v>14</v>
      </c>
      <c r="BU1293" s="284">
        <v>16.2</v>
      </c>
      <c r="BV1293" s="298">
        <v>0</v>
      </c>
      <c r="BW1293" s="297"/>
      <c r="BX1293" s="297"/>
      <c r="BY1293" s="297"/>
      <c r="BZ1293" s="297"/>
      <c r="CA1293" s="284"/>
      <c r="CB1293" s="298"/>
      <c r="CC1293" s="297"/>
      <c r="CD1293" s="284"/>
      <c r="CE1293" s="352"/>
      <c r="CF1293" s="298"/>
      <c r="CG1293" s="297"/>
      <c r="CH1293" s="284"/>
      <c r="CI1293" s="352"/>
      <c r="CJ1293" s="298"/>
      <c r="CK1293" s="297"/>
      <c r="CL1293" s="284"/>
      <c r="CM1293" s="352"/>
      <c r="CN1293" s="298"/>
      <c r="CO1293" s="297"/>
      <c r="CP1293" s="284"/>
      <c r="CQ1293" s="352"/>
      <c r="CR1293" s="298"/>
      <c r="CS1293" s="297"/>
      <c r="CT1293" s="284"/>
      <c r="CU1293" s="352"/>
      <c r="CV1293" s="352"/>
      <c r="CW1293" s="298"/>
      <c r="CX1293" s="297"/>
      <c r="CY1293" s="284"/>
      <c r="CZ1293" s="352"/>
      <c r="DA1293" s="352"/>
      <c r="DB1293" s="298"/>
      <c r="DC1293" s="297"/>
      <c r="DD1293" s="284"/>
      <c r="DE1293" s="352"/>
      <c r="DF1293" s="352"/>
      <c r="DG1293" s="298"/>
      <c r="DH1293" s="297">
        <v>0</v>
      </c>
      <c r="DI1293" s="289">
        <v>0</v>
      </c>
      <c r="DJ1293" s="163">
        <v>15</v>
      </c>
      <c r="DK1293" s="163">
        <v>0</v>
      </c>
      <c r="DL1293" s="163">
        <v>0</v>
      </c>
      <c r="DM1293" s="163">
        <v>0</v>
      </c>
      <c r="DN1293" s="163">
        <v>0</v>
      </c>
      <c r="DO1293" s="163">
        <v>2</v>
      </c>
      <c r="DP1293" s="165">
        <v>17.2</v>
      </c>
      <c r="DQ1293" s="165"/>
      <c r="DR1293" s="165">
        <v>17.2000007629394</v>
      </c>
      <c r="DS1293" s="163">
        <v>76</v>
      </c>
      <c r="DT1293" s="163">
        <v>16</v>
      </c>
      <c r="DU1293" s="163">
        <v>10</v>
      </c>
      <c r="DV1293" s="163">
        <v>10</v>
      </c>
      <c r="DW1293" s="163">
        <v>5</v>
      </c>
      <c r="DX1293" s="163">
        <v>8</v>
      </c>
      <c r="DY1293" s="163">
        <v>2</v>
      </c>
      <c r="DZ1293" s="163">
        <v>1</v>
      </c>
      <c r="EA1293" s="163">
        <v>1</v>
      </c>
      <c r="EB1293" s="163">
        <v>0</v>
      </c>
      <c r="EC1293" s="163">
        <v>12</v>
      </c>
      <c r="ED1293" s="165">
        <v>6.1132084271713003</v>
      </c>
      <c r="EE1293" s="165">
        <v>4.0754722847808598</v>
      </c>
      <c r="EF1293" s="165">
        <v>2.5471701779880398</v>
      </c>
      <c r="EG1293" s="165">
        <v>8.1509445695617302</v>
      </c>
      <c r="EH1293" s="166">
        <v>1.3584907615936199</v>
      </c>
      <c r="EI1293" s="165">
        <v>108.521050049869</v>
      </c>
      <c r="EJ1293" s="164">
        <v>0.23880597014925301</v>
      </c>
      <c r="EK1293" s="164">
        <v>0.22</v>
      </c>
      <c r="EL1293" s="283">
        <v>0.36363636300000002</v>
      </c>
      <c r="EM1293" s="283">
        <v>0.23636363599999999</v>
      </c>
      <c r="EN1293" s="283">
        <v>0.4</v>
      </c>
      <c r="EO1293" s="283">
        <v>7.2727269999999997E-2</v>
      </c>
      <c r="EP1293" s="283">
        <v>0.49090908999999999</v>
      </c>
      <c r="EQ1293" s="283">
        <v>8.1180810000000006E-2</v>
      </c>
      <c r="ER1293" s="165">
        <v>1.4092958851635999</v>
      </c>
      <c r="ES1293" s="166">
        <v>5.0943403559760796</v>
      </c>
      <c r="ET1293" s="166">
        <v>4.1900000000000004</v>
      </c>
      <c r="EU1293" s="166">
        <v>7.0157457908136802</v>
      </c>
      <c r="EV1293" s="166">
        <v>5.2194991363216596</v>
      </c>
      <c r="EW1293" s="166">
        <v>4.9658827065266697</v>
      </c>
      <c r="EX1293" s="289">
        <v>-0.48553973436355502</v>
      </c>
      <c r="EY1293" s="292"/>
    </row>
    <row r="1294" spans="1:160" ht="13" customHeight="1">
      <c r="A1294" s="160" t="s">
        <v>19</v>
      </c>
      <c r="B1294" s="160">
        <v>9698</v>
      </c>
      <c r="C1294" s="160">
        <v>6895</v>
      </c>
      <c r="D1294" s="160">
        <v>502624</v>
      </c>
      <c r="E1294" s="160" t="s">
        <v>3331</v>
      </c>
      <c r="G1294" s="175"/>
      <c r="H1294" s="168" t="s">
        <v>117</v>
      </c>
      <c r="I1294" s="169" t="s">
        <v>352</v>
      </c>
      <c r="J1294" s="170">
        <v>36</v>
      </c>
      <c r="K1294" s="161">
        <v>1</v>
      </c>
      <c r="M1294" s="184" t="s">
        <v>837</v>
      </c>
      <c r="Z1294" s="163"/>
      <c r="AS1294" s="283"/>
      <c r="AT1294" s="283"/>
      <c r="AU1294" s="283"/>
      <c r="AV1294" s="283"/>
      <c r="AW1294" s="283"/>
      <c r="AX1294" s="283"/>
      <c r="AY1294" s="363"/>
      <c r="AZ1294" s="283"/>
      <c r="BA1294" s="283"/>
      <c r="BB1294" s="283"/>
      <c r="BC1294" s="283"/>
      <c r="BD1294" s="164"/>
      <c r="BE1294" s="164"/>
      <c r="BF1294" s="164"/>
      <c r="BG1294" s="164"/>
      <c r="BH1294" s="164"/>
      <c r="BI1294" s="164"/>
      <c r="BJ1294" s="165"/>
      <c r="BK1294" s="164"/>
      <c r="BL1294" s="165"/>
      <c r="BM1294" s="165"/>
      <c r="BN1294" s="165"/>
      <c r="BO1294" s="165"/>
      <c r="BP1294" s="165"/>
      <c r="BQ1294" s="165"/>
      <c r="BR1294" s="165"/>
      <c r="BS1294" s="289"/>
      <c r="BT1294" s="297">
        <v>29</v>
      </c>
      <c r="BU1294" s="284">
        <v>58.1</v>
      </c>
      <c r="BV1294" s="298">
        <v>-1</v>
      </c>
      <c r="BW1294" s="297"/>
      <c r="BX1294" s="297"/>
      <c r="BY1294" s="297"/>
      <c r="BZ1294" s="297"/>
      <c r="CA1294" s="284"/>
      <c r="CB1294" s="298"/>
      <c r="CC1294" s="297"/>
      <c r="CD1294" s="284"/>
      <c r="CE1294" s="352"/>
      <c r="CF1294" s="298"/>
      <c r="CG1294" s="297"/>
      <c r="CH1294" s="284"/>
      <c r="CI1294" s="352"/>
      <c r="CJ1294" s="298"/>
      <c r="CK1294" s="297"/>
      <c r="CL1294" s="284"/>
      <c r="CM1294" s="352"/>
      <c r="CN1294" s="298"/>
      <c r="CO1294" s="297"/>
      <c r="CP1294" s="284"/>
      <c r="CQ1294" s="352"/>
      <c r="CR1294" s="298"/>
      <c r="CS1294" s="297"/>
      <c r="CT1294" s="284"/>
      <c r="CU1294" s="352"/>
      <c r="CV1294" s="352"/>
      <c r="CW1294" s="298"/>
      <c r="CX1294" s="297"/>
      <c r="CY1294" s="284"/>
      <c r="CZ1294" s="352"/>
      <c r="DA1294" s="352"/>
      <c r="DB1294" s="298"/>
      <c r="DC1294" s="297"/>
      <c r="DD1294" s="284"/>
      <c r="DE1294" s="352"/>
      <c r="DF1294" s="352"/>
      <c r="DG1294" s="298"/>
      <c r="DH1294" s="297">
        <v>-1</v>
      </c>
      <c r="DI1294" s="289">
        <v>0</v>
      </c>
      <c r="DJ1294" s="163">
        <v>29</v>
      </c>
      <c r="DK1294" s="163">
        <v>1</v>
      </c>
      <c r="DL1294" s="163">
        <v>0</v>
      </c>
      <c r="DM1294" s="163">
        <v>0</v>
      </c>
      <c r="DN1294" s="163">
        <v>2</v>
      </c>
      <c r="DO1294" s="163">
        <v>3</v>
      </c>
      <c r="DP1294" s="165">
        <v>58.1</v>
      </c>
      <c r="DQ1294" s="165">
        <v>1.20000004768371</v>
      </c>
      <c r="DR1294" s="165">
        <v>56.199998378753598</v>
      </c>
      <c r="DS1294" s="163">
        <v>255</v>
      </c>
      <c r="DT1294" s="163">
        <v>55</v>
      </c>
      <c r="DU1294" s="163">
        <v>41</v>
      </c>
      <c r="DV1294" s="163">
        <v>35</v>
      </c>
      <c r="DW1294" s="163">
        <v>12</v>
      </c>
      <c r="DX1294" s="163">
        <v>21</v>
      </c>
      <c r="DY1294" s="163">
        <v>1</v>
      </c>
      <c r="DZ1294" s="163">
        <v>4</v>
      </c>
      <c r="EA1294" s="163">
        <v>3</v>
      </c>
      <c r="EB1294" s="163">
        <v>0</v>
      </c>
      <c r="EC1294" s="163">
        <v>42</v>
      </c>
      <c r="ED1294" s="165">
        <v>6.4800002471923897</v>
      </c>
      <c r="EE1294" s="165">
        <v>3.2400001235961899</v>
      </c>
      <c r="EF1294" s="165">
        <v>1.8514286420549599</v>
      </c>
      <c r="EG1294" s="165">
        <v>8.4857146094186096</v>
      </c>
      <c r="EH1294" s="166">
        <v>1.3028571925571999</v>
      </c>
      <c r="EI1294" s="165">
        <v>104.07684365514</v>
      </c>
      <c r="EJ1294" s="164">
        <v>0.23913043478260801</v>
      </c>
      <c r="EK1294" s="164">
        <v>0.24431818181818099</v>
      </c>
      <c r="EL1294" s="283">
        <v>0.31550802100000003</v>
      </c>
      <c r="EM1294" s="283">
        <v>0.16577540099999999</v>
      </c>
      <c r="EN1294" s="283">
        <v>0.51871657699999996</v>
      </c>
      <c r="EO1294" s="283">
        <v>8.5106379999999995E-2</v>
      </c>
      <c r="EP1294" s="283">
        <v>0.32978722999999999</v>
      </c>
      <c r="EQ1294" s="283">
        <v>0.1021611</v>
      </c>
      <c r="ER1294" s="165">
        <v>-4.1087499895193798</v>
      </c>
      <c r="ES1294" s="166">
        <v>5.4000002059936598</v>
      </c>
      <c r="ET1294" s="166">
        <v>4.6500000000000004</v>
      </c>
      <c r="EU1294" s="166">
        <v>5.6866887290954597</v>
      </c>
      <c r="EV1294" s="166">
        <v>5.5268178862620996</v>
      </c>
      <c r="EW1294" s="166">
        <v>4.8329349847328</v>
      </c>
      <c r="EX1294" s="289">
        <v>-0.49410139024257599</v>
      </c>
    </row>
    <row r="1295" spans="1:160" ht="13" customHeight="1">
      <c r="A1295" s="160" t="s">
        <v>19</v>
      </c>
      <c r="B1295" s="160">
        <v>11237</v>
      </c>
      <c r="C1295" s="160">
        <v>17490</v>
      </c>
      <c r="D1295" s="160">
        <v>650893</v>
      </c>
      <c r="E1295" s="160" t="s">
        <v>470</v>
      </c>
      <c r="G1295" s="175"/>
      <c r="H1295" s="168" t="s">
        <v>182</v>
      </c>
      <c r="I1295" s="169" t="s">
        <v>1241</v>
      </c>
      <c r="J1295" s="170">
        <v>27</v>
      </c>
      <c r="K1295" s="161">
        <v>1</v>
      </c>
      <c r="M1295" s="184" t="s">
        <v>46</v>
      </c>
      <c r="Z1295" s="163"/>
      <c r="AS1295" s="283"/>
      <c r="AT1295" s="283"/>
      <c r="AU1295" s="283"/>
      <c r="AV1295" s="283"/>
      <c r="AW1295" s="283"/>
      <c r="AX1295" s="283"/>
      <c r="AY1295" s="363"/>
      <c r="AZ1295" s="283"/>
      <c r="BA1295" s="283"/>
      <c r="BB1295" s="283"/>
      <c r="BC1295" s="283"/>
      <c r="BD1295" s="164"/>
      <c r="BE1295" s="164"/>
      <c r="BF1295" s="164"/>
      <c r="BG1295" s="164"/>
      <c r="BH1295" s="164"/>
      <c r="BI1295" s="164"/>
      <c r="BJ1295" s="165"/>
      <c r="BK1295" s="164"/>
      <c r="BL1295" s="165"/>
      <c r="BM1295" s="165"/>
      <c r="BN1295" s="165"/>
      <c r="BO1295" s="165"/>
      <c r="BP1295" s="165"/>
      <c r="BQ1295" s="165"/>
      <c r="BR1295" s="165"/>
      <c r="BS1295" s="289"/>
      <c r="BT1295" s="297">
        <v>69</v>
      </c>
      <c r="BU1295" s="284">
        <v>62.2</v>
      </c>
      <c r="BV1295" s="298">
        <v>-2</v>
      </c>
      <c r="BW1295" s="297"/>
      <c r="BX1295" s="297"/>
      <c r="BY1295" s="297"/>
      <c r="BZ1295" s="297"/>
      <c r="CA1295" s="284"/>
      <c r="CB1295" s="298"/>
      <c r="CC1295" s="297"/>
      <c r="CD1295" s="284"/>
      <c r="CE1295" s="352"/>
      <c r="CF1295" s="298"/>
      <c r="CG1295" s="297"/>
      <c r="CH1295" s="284"/>
      <c r="CI1295" s="352"/>
      <c r="CJ1295" s="298"/>
      <c r="CK1295" s="297"/>
      <c r="CL1295" s="284"/>
      <c r="CM1295" s="352"/>
      <c r="CN1295" s="298"/>
      <c r="CO1295" s="297"/>
      <c r="CP1295" s="284"/>
      <c r="CQ1295" s="352"/>
      <c r="CR1295" s="298"/>
      <c r="CS1295" s="297"/>
      <c r="CT1295" s="284"/>
      <c r="CU1295" s="352"/>
      <c r="CV1295" s="352"/>
      <c r="CW1295" s="298"/>
      <c r="CX1295" s="297"/>
      <c r="CY1295" s="284"/>
      <c r="CZ1295" s="352"/>
      <c r="DA1295" s="352"/>
      <c r="DB1295" s="298"/>
      <c r="DC1295" s="297"/>
      <c r="DD1295" s="284"/>
      <c r="DE1295" s="352"/>
      <c r="DF1295" s="352"/>
      <c r="DG1295" s="298"/>
      <c r="DH1295" s="297">
        <v>-2</v>
      </c>
      <c r="DI1295" s="289">
        <v>0</v>
      </c>
      <c r="DJ1295" s="163">
        <v>69</v>
      </c>
      <c r="DK1295" s="163">
        <v>0</v>
      </c>
      <c r="DL1295" s="163">
        <v>0</v>
      </c>
      <c r="DM1295" s="163">
        <v>3</v>
      </c>
      <c r="DN1295" s="163">
        <v>3</v>
      </c>
      <c r="DO1295" s="163">
        <v>2</v>
      </c>
      <c r="DP1295" s="165">
        <v>62.2</v>
      </c>
      <c r="DQ1295" s="165"/>
      <c r="DR1295" s="165">
        <v>62.200000762939403</v>
      </c>
      <c r="DS1295" s="163">
        <v>271</v>
      </c>
      <c r="DT1295" s="163">
        <v>63</v>
      </c>
      <c r="DU1295" s="163">
        <v>31</v>
      </c>
      <c r="DV1295" s="163">
        <v>25</v>
      </c>
      <c r="DW1295" s="163">
        <v>10</v>
      </c>
      <c r="DX1295" s="163">
        <v>29</v>
      </c>
      <c r="DY1295" s="163">
        <v>4</v>
      </c>
      <c r="DZ1295" s="163">
        <v>2</v>
      </c>
      <c r="EA1295" s="163">
        <v>2</v>
      </c>
      <c r="EB1295" s="163">
        <v>2</v>
      </c>
      <c r="EC1295" s="163">
        <v>50</v>
      </c>
      <c r="ED1295" s="165">
        <v>7.1808526665987698</v>
      </c>
      <c r="EE1295" s="165">
        <v>4.1648945466272798</v>
      </c>
      <c r="EF1295" s="165">
        <v>1.4361705333197501</v>
      </c>
      <c r="EG1295" s="165">
        <v>9.0478743599144504</v>
      </c>
      <c r="EH1295" s="166">
        <v>1.4680854340601901</v>
      </c>
      <c r="EI1295" s="165">
        <v>117.275860367454</v>
      </c>
      <c r="EJ1295" s="164">
        <v>0.26250000000000001</v>
      </c>
      <c r="EK1295" s="164">
        <v>0.29444444444444401</v>
      </c>
      <c r="EL1295" s="283">
        <v>0.42780748600000001</v>
      </c>
      <c r="EM1295" s="283">
        <v>0.197860962</v>
      </c>
      <c r="EN1295" s="283">
        <v>0.37433155000000001</v>
      </c>
      <c r="EO1295" s="283">
        <v>7.368421E-2</v>
      </c>
      <c r="EP1295" s="283">
        <v>0.41052632</v>
      </c>
      <c r="EQ1295" s="283">
        <v>0.11542192</v>
      </c>
      <c r="ER1295" s="165">
        <v>1.2738734248347201</v>
      </c>
      <c r="ES1295" s="166">
        <v>3.59042633329938</v>
      </c>
      <c r="ET1295" s="166">
        <v>4.3099999999999996</v>
      </c>
      <c r="EU1295" s="166">
        <v>5.1294550285020799</v>
      </c>
      <c r="EV1295" s="166">
        <v>4.7440405012621802</v>
      </c>
      <c r="EW1295" s="166">
        <v>4.5798852014121199</v>
      </c>
      <c r="EX1295" s="289">
        <v>-0.50071936845779397</v>
      </c>
    </row>
    <row r="1296" spans="1:160" ht="13" customHeight="1">
      <c r="A1296" s="160" t="s">
        <v>19</v>
      </c>
      <c r="C1296" s="160">
        <v>29833</v>
      </c>
      <c r="D1296" s="160">
        <v>680897</v>
      </c>
      <c r="E1296" s="160" t="s">
        <v>164</v>
      </c>
      <c r="G1296" s="175"/>
      <c r="H1296" s="162" t="s">
        <v>4082</v>
      </c>
      <c r="I1296" s="162" t="s">
        <v>220</v>
      </c>
      <c r="J1296" s="160">
        <v>24</v>
      </c>
      <c r="K1296" s="161">
        <v>1</v>
      </c>
      <c r="Z1296" s="163"/>
      <c r="AS1296" s="283"/>
      <c r="AT1296" s="283"/>
      <c r="AU1296" s="283"/>
      <c r="AV1296" s="283"/>
      <c r="AW1296" s="283"/>
      <c r="AX1296" s="283"/>
      <c r="AY1296" s="363"/>
      <c r="AZ1296" s="283"/>
      <c r="BA1296" s="283"/>
      <c r="BB1296" s="283"/>
      <c r="BC1296" s="283"/>
      <c r="BD1296" s="164"/>
      <c r="BE1296" s="164"/>
      <c r="BF1296" s="164"/>
      <c r="BG1296" s="164"/>
      <c r="BH1296" s="164"/>
      <c r="BI1296" s="164"/>
      <c r="BJ1296" s="165"/>
      <c r="BK1296" s="164"/>
      <c r="BL1296" s="165"/>
      <c r="BM1296" s="165"/>
      <c r="BN1296" s="165"/>
      <c r="BO1296" s="165"/>
      <c r="BP1296" s="165"/>
      <c r="BQ1296" s="165"/>
      <c r="BR1296" s="165"/>
      <c r="BS1296" s="289"/>
      <c r="BT1296" s="297">
        <v>9</v>
      </c>
      <c r="BU1296" s="284">
        <v>35.200000000000003</v>
      </c>
      <c r="BV1296" s="298">
        <v>-2</v>
      </c>
      <c r="BW1296" s="297"/>
      <c r="BX1296" s="297"/>
      <c r="BY1296" s="297"/>
      <c r="BZ1296" s="297"/>
      <c r="CA1296" s="284"/>
      <c r="CB1296" s="298"/>
      <c r="CC1296" s="297"/>
      <c r="CD1296" s="284"/>
      <c r="CE1296" s="352"/>
      <c r="CF1296" s="298"/>
      <c r="CG1296" s="297"/>
      <c r="CH1296" s="284"/>
      <c r="CI1296" s="352"/>
      <c r="CJ1296" s="298"/>
      <c r="CK1296" s="297"/>
      <c r="CL1296" s="284"/>
      <c r="CM1296" s="352"/>
      <c r="CN1296" s="298"/>
      <c r="CO1296" s="297"/>
      <c r="CP1296" s="284"/>
      <c r="CQ1296" s="352"/>
      <c r="CR1296" s="298"/>
      <c r="CS1296" s="297"/>
      <c r="CT1296" s="284"/>
      <c r="CU1296" s="352"/>
      <c r="CV1296" s="352"/>
      <c r="CW1296" s="298"/>
      <c r="CX1296" s="297"/>
      <c r="CY1296" s="284"/>
      <c r="CZ1296" s="352"/>
      <c r="DA1296" s="352"/>
      <c r="DB1296" s="298"/>
      <c r="DC1296" s="297"/>
      <c r="DD1296" s="284"/>
      <c r="DE1296" s="352"/>
      <c r="DF1296" s="352"/>
      <c r="DG1296" s="298"/>
      <c r="DH1296" s="183">
        <v>-2</v>
      </c>
      <c r="DI1296" s="289">
        <v>0</v>
      </c>
      <c r="DJ1296" s="163">
        <v>9</v>
      </c>
      <c r="DK1296" s="163">
        <v>8</v>
      </c>
      <c r="DL1296" s="163">
        <v>0</v>
      </c>
      <c r="DM1296" s="163">
        <v>0</v>
      </c>
      <c r="DN1296" s="163">
        <v>7</v>
      </c>
      <c r="DO1296" s="163">
        <v>0</v>
      </c>
      <c r="DP1296" s="165">
        <v>35.200000000000003</v>
      </c>
      <c r="DQ1296" s="165">
        <v>32.099998474121001</v>
      </c>
      <c r="DR1296" s="165">
        <v>3.0999999046325599</v>
      </c>
      <c r="DS1296" s="163">
        <v>174</v>
      </c>
      <c r="DT1296" s="163">
        <v>32</v>
      </c>
      <c r="DU1296" s="163">
        <v>33</v>
      </c>
      <c r="DV1296" s="163">
        <v>28</v>
      </c>
      <c r="DW1296" s="163">
        <v>7</v>
      </c>
      <c r="DX1296" s="163">
        <v>36</v>
      </c>
      <c r="DY1296" s="163">
        <v>0</v>
      </c>
      <c r="DZ1296" s="163">
        <v>1</v>
      </c>
      <c r="EA1296" s="163">
        <v>3</v>
      </c>
      <c r="EB1296" s="163">
        <v>0</v>
      </c>
      <c r="EC1296" s="163">
        <v>26</v>
      </c>
      <c r="ED1296" s="165">
        <v>6.5607479559260096</v>
      </c>
      <c r="EE1296" s="165">
        <v>9.0841125543591001</v>
      </c>
      <c r="EF1296" s="165">
        <v>1.7663552189031499</v>
      </c>
      <c r="EG1296" s="165">
        <v>8.07476671498587</v>
      </c>
      <c r="EH1296" s="166">
        <v>1.9065421410383301</v>
      </c>
      <c r="EI1296" s="165">
        <v>152.30133392081001</v>
      </c>
      <c r="EJ1296" s="164">
        <v>0.233576642335766</v>
      </c>
      <c r="EK1296" s="164">
        <v>0.240384615384615</v>
      </c>
      <c r="EL1296" s="283">
        <v>0.31531531499999998</v>
      </c>
      <c r="EM1296" s="283">
        <v>0.144144144</v>
      </c>
      <c r="EN1296" s="283">
        <v>0.54054053999999996</v>
      </c>
      <c r="EO1296" s="283">
        <v>0.12612613</v>
      </c>
      <c r="EP1296" s="283">
        <v>0.31531532000000001</v>
      </c>
      <c r="EQ1296" s="283">
        <v>0.10461957</v>
      </c>
      <c r="ER1296" s="165">
        <v>-3.7665479912432701E-2</v>
      </c>
      <c r="ES1296" s="166">
        <v>7.06542087561263</v>
      </c>
      <c r="ET1296" s="166">
        <v>6.4</v>
      </c>
      <c r="EU1296" s="166">
        <v>7.3722962970202204</v>
      </c>
      <c r="EV1296" s="166">
        <v>7.3646227456892301</v>
      </c>
      <c r="EW1296" s="166">
        <v>7.1828718484307901</v>
      </c>
      <c r="EX1296" s="289">
        <v>-0.51391855534166098</v>
      </c>
    </row>
    <row r="1297" spans="1:272" ht="13" customHeight="1">
      <c r="A1297" s="160" t="s">
        <v>19</v>
      </c>
      <c r="B1297" s="160">
        <v>9135</v>
      </c>
      <c r="C1297" s="160">
        <v>10314</v>
      </c>
      <c r="D1297" s="160">
        <v>541640</v>
      </c>
      <c r="E1297" s="160" t="s">
        <v>2178</v>
      </c>
      <c r="G1297" s="175"/>
      <c r="H1297" s="162" t="s">
        <v>534</v>
      </c>
      <c r="I1297" s="162" t="s">
        <v>1864</v>
      </c>
      <c r="J1297" s="161">
        <v>34</v>
      </c>
      <c r="K1297" s="161">
        <v>1</v>
      </c>
      <c r="M1297" s="184" t="s">
        <v>837</v>
      </c>
      <c r="Z1297" s="163"/>
      <c r="AS1297" s="283"/>
      <c r="AT1297" s="283"/>
      <c r="AU1297" s="283"/>
      <c r="AV1297" s="283"/>
      <c r="AW1297" s="283"/>
      <c r="AX1297" s="283"/>
      <c r="AY1297" s="363"/>
      <c r="AZ1297" s="283"/>
      <c r="BA1297" s="283"/>
      <c r="BB1297" s="283"/>
      <c r="BC1297" s="283"/>
      <c r="BD1297" s="164"/>
      <c r="BE1297" s="164"/>
      <c r="BF1297" s="164"/>
      <c r="BG1297" s="164"/>
      <c r="BH1297" s="164"/>
      <c r="BI1297" s="164"/>
      <c r="BJ1297" s="165"/>
      <c r="BK1297" s="164"/>
      <c r="BL1297" s="165"/>
      <c r="BM1297" s="165"/>
      <c r="BN1297" s="165"/>
      <c r="BO1297" s="165"/>
      <c r="BP1297" s="165"/>
      <c r="BQ1297" s="165"/>
      <c r="BR1297" s="165"/>
      <c r="BS1297" s="289"/>
      <c r="BT1297" s="297">
        <v>13</v>
      </c>
      <c r="BU1297" s="284">
        <v>20.2</v>
      </c>
      <c r="BV1297" s="298">
        <v>0</v>
      </c>
      <c r="BW1297" s="297"/>
      <c r="BX1297" s="297"/>
      <c r="BY1297" s="297"/>
      <c r="BZ1297" s="297"/>
      <c r="CA1297" s="284"/>
      <c r="CB1297" s="298"/>
      <c r="CC1297" s="297"/>
      <c r="CD1297" s="284"/>
      <c r="CE1297" s="352"/>
      <c r="CF1297" s="298"/>
      <c r="CG1297" s="297"/>
      <c r="CH1297" s="284"/>
      <c r="CI1297" s="352"/>
      <c r="CJ1297" s="298"/>
      <c r="CK1297" s="297"/>
      <c r="CL1297" s="284"/>
      <c r="CM1297" s="352"/>
      <c r="CN1297" s="298"/>
      <c r="CO1297" s="297"/>
      <c r="CP1297" s="284"/>
      <c r="CQ1297" s="352"/>
      <c r="CR1297" s="298"/>
      <c r="CS1297" s="297"/>
      <c r="CT1297" s="284"/>
      <c r="CU1297" s="352"/>
      <c r="CV1297" s="352"/>
      <c r="CW1297" s="298"/>
      <c r="CX1297" s="297"/>
      <c r="CY1297" s="284"/>
      <c r="CZ1297" s="352"/>
      <c r="DA1297" s="352"/>
      <c r="DB1297" s="298"/>
      <c r="DC1297" s="297"/>
      <c r="DD1297" s="284"/>
      <c r="DE1297" s="352"/>
      <c r="DF1297" s="352"/>
      <c r="DG1297" s="298"/>
      <c r="DH1297" s="297">
        <v>0</v>
      </c>
      <c r="DI1297" s="289">
        <v>0</v>
      </c>
      <c r="DJ1297" s="163">
        <v>13</v>
      </c>
      <c r="DK1297" s="163">
        <v>0</v>
      </c>
      <c r="DL1297" s="163">
        <v>0</v>
      </c>
      <c r="DM1297" s="163">
        <v>3</v>
      </c>
      <c r="DN1297" s="163">
        <v>0</v>
      </c>
      <c r="DO1297" s="163">
        <v>1</v>
      </c>
      <c r="DP1297" s="165">
        <v>20.2</v>
      </c>
      <c r="DQ1297" s="165"/>
      <c r="DR1297" s="165">
        <v>20.2000007629394</v>
      </c>
      <c r="DS1297" s="163">
        <v>85</v>
      </c>
      <c r="DT1297" s="163">
        <v>12</v>
      </c>
      <c r="DU1297" s="163">
        <v>12</v>
      </c>
      <c r="DV1297" s="163">
        <v>10</v>
      </c>
      <c r="DW1297" s="163">
        <v>5</v>
      </c>
      <c r="DX1297" s="163">
        <v>10</v>
      </c>
      <c r="DY1297" s="163">
        <v>1</v>
      </c>
      <c r="DZ1297" s="163">
        <v>1</v>
      </c>
      <c r="EA1297" s="163">
        <v>2</v>
      </c>
      <c r="EB1297" s="163">
        <v>0</v>
      </c>
      <c r="EC1297" s="163">
        <v>15</v>
      </c>
      <c r="ED1297" s="165">
        <v>6.5322588683416098</v>
      </c>
      <c r="EE1297" s="165">
        <v>4.3548392455610703</v>
      </c>
      <c r="EF1297" s="165">
        <v>2.1774196227805298</v>
      </c>
      <c r="EG1297" s="165">
        <v>5.2258070946732902</v>
      </c>
      <c r="EH1297" s="166">
        <v>1.0645162600260401</v>
      </c>
      <c r="EI1297" s="165">
        <v>85.037326420732398</v>
      </c>
      <c r="EJ1297" s="164">
        <v>0.162162162162162</v>
      </c>
      <c r="EK1297" s="164">
        <v>0.12962962962962901</v>
      </c>
      <c r="EL1297" s="283">
        <v>0.37288135500000003</v>
      </c>
      <c r="EM1297" s="283">
        <v>8.4745762000000002E-2</v>
      </c>
      <c r="EN1297" s="283">
        <v>0.54237288100000003</v>
      </c>
      <c r="EO1297" s="283">
        <v>0.15254237000000001</v>
      </c>
      <c r="EP1297" s="283">
        <v>0.32203389999999998</v>
      </c>
      <c r="EQ1297" s="283">
        <v>0.10264901</v>
      </c>
      <c r="ER1297" s="165">
        <v>9.8326060895679301E-2</v>
      </c>
      <c r="ES1297" s="166">
        <v>4.3548392455610703</v>
      </c>
      <c r="ET1297" s="166">
        <v>4.55</v>
      </c>
      <c r="EU1297" s="166">
        <v>6.4570116185001201</v>
      </c>
      <c r="EV1297" s="166">
        <v>5.6531743586737999</v>
      </c>
      <c r="EW1297" s="166">
        <v>5.0332135411515004</v>
      </c>
      <c r="EX1297" s="289">
        <v>-0.53515535593032804</v>
      </c>
    </row>
    <row r="1298" spans="1:272" ht="13" customHeight="1">
      <c r="A1298" s="160" t="s">
        <v>19</v>
      </c>
      <c r="C1298" s="160">
        <v>23460</v>
      </c>
      <c r="D1298" s="160">
        <v>676714</v>
      </c>
      <c r="E1298" s="160" t="s">
        <v>45</v>
      </c>
      <c r="G1298" s="175"/>
      <c r="H1298" s="162" t="s">
        <v>471</v>
      </c>
      <c r="I1298" s="162" t="s">
        <v>544</v>
      </c>
      <c r="J1298" s="160">
        <v>28</v>
      </c>
      <c r="K1298" s="161">
        <v>1</v>
      </c>
      <c r="M1298" s="184" t="s">
        <v>46</v>
      </c>
      <c r="Z1298" s="163"/>
      <c r="AS1298" s="283"/>
      <c r="AT1298" s="283"/>
      <c r="AU1298" s="283"/>
      <c r="AV1298" s="283"/>
      <c r="AW1298" s="283"/>
      <c r="AX1298" s="283"/>
      <c r="AY1298" s="363"/>
      <c r="AZ1298" s="283"/>
      <c r="BA1298" s="283"/>
      <c r="BB1298" s="283"/>
      <c r="BC1298" s="283"/>
      <c r="BD1298" s="164"/>
      <c r="BE1298" s="164"/>
      <c r="BF1298" s="164"/>
      <c r="BG1298" s="164"/>
      <c r="BH1298" s="164"/>
      <c r="BI1298" s="164"/>
      <c r="BJ1298" s="165"/>
      <c r="BK1298" s="164"/>
      <c r="BL1298" s="165"/>
      <c r="BM1298" s="165"/>
      <c r="BN1298" s="165"/>
      <c r="BO1298" s="165"/>
      <c r="BP1298" s="165"/>
      <c r="BQ1298" s="165"/>
      <c r="BR1298" s="165"/>
      <c r="BS1298" s="289"/>
      <c r="BT1298" s="297">
        <v>15</v>
      </c>
      <c r="BU1298" s="284">
        <v>17.2</v>
      </c>
      <c r="BV1298" s="298">
        <v>0</v>
      </c>
      <c r="BW1298" s="297"/>
      <c r="BX1298" s="297"/>
      <c r="BY1298" s="297"/>
      <c r="BZ1298" s="297"/>
      <c r="CA1298" s="284"/>
      <c r="CB1298" s="298"/>
      <c r="CC1298" s="297"/>
      <c r="CD1298" s="284"/>
      <c r="CE1298" s="352"/>
      <c r="CF1298" s="298"/>
      <c r="CG1298" s="297"/>
      <c r="CH1298" s="284"/>
      <c r="CI1298" s="352"/>
      <c r="CJ1298" s="298"/>
      <c r="CK1298" s="297"/>
      <c r="CL1298" s="284"/>
      <c r="CM1298" s="352"/>
      <c r="CN1298" s="298"/>
      <c r="CO1298" s="297"/>
      <c r="CP1298" s="284"/>
      <c r="CQ1298" s="352"/>
      <c r="CR1298" s="298"/>
      <c r="CS1298" s="297"/>
      <c r="CT1298" s="284"/>
      <c r="CU1298" s="352"/>
      <c r="CV1298" s="352"/>
      <c r="CW1298" s="298"/>
      <c r="CX1298" s="297"/>
      <c r="CY1298" s="284"/>
      <c r="CZ1298" s="352"/>
      <c r="DA1298" s="352"/>
      <c r="DB1298" s="298"/>
      <c r="DC1298" s="297"/>
      <c r="DD1298" s="284"/>
      <c r="DE1298" s="352"/>
      <c r="DF1298" s="352"/>
      <c r="DG1298" s="298"/>
      <c r="DH1298" s="297">
        <v>0</v>
      </c>
      <c r="DI1298" s="289">
        <v>0</v>
      </c>
      <c r="DJ1298" s="163">
        <v>15</v>
      </c>
      <c r="DK1298" s="163">
        <v>2</v>
      </c>
      <c r="DL1298" s="163">
        <v>0</v>
      </c>
      <c r="DM1298" s="163">
        <v>0</v>
      </c>
      <c r="DN1298" s="163">
        <v>0</v>
      </c>
      <c r="DO1298" s="163">
        <v>0</v>
      </c>
      <c r="DP1298" s="165">
        <v>17.2</v>
      </c>
      <c r="DQ1298" s="165">
        <v>1.20000004768371</v>
      </c>
      <c r="DR1298" s="165">
        <v>16</v>
      </c>
      <c r="DS1298" s="163">
        <v>89</v>
      </c>
      <c r="DT1298" s="163">
        <v>24</v>
      </c>
      <c r="DU1298" s="163">
        <v>16</v>
      </c>
      <c r="DV1298" s="163">
        <v>16</v>
      </c>
      <c r="DW1298" s="163">
        <v>8</v>
      </c>
      <c r="DX1298" s="163">
        <v>10</v>
      </c>
      <c r="DY1298" s="163">
        <v>0</v>
      </c>
      <c r="DZ1298" s="163">
        <v>2</v>
      </c>
      <c r="EA1298" s="163">
        <v>1</v>
      </c>
      <c r="EB1298" s="163">
        <v>0</v>
      </c>
      <c r="EC1298" s="163">
        <v>21</v>
      </c>
      <c r="ED1298" s="165">
        <v>10.6981153250508</v>
      </c>
      <c r="EE1298" s="165">
        <v>5.0943406309765997</v>
      </c>
      <c r="EF1298" s="165">
        <v>4.0754725047812803</v>
      </c>
      <c r="EG1298" s="165">
        <v>12.226417514343799</v>
      </c>
      <c r="EH1298" s="166">
        <v>1.9245286828133801</v>
      </c>
      <c r="EI1298" s="165">
        <v>149.433926873594</v>
      </c>
      <c r="EJ1298" s="164">
        <v>0.31168831168831101</v>
      </c>
      <c r="EK1298" s="164">
        <v>0.33333333333333298</v>
      </c>
      <c r="EL1298" s="283">
        <v>0.28571428500000001</v>
      </c>
      <c r="EM1298" s="283">
        <v>0.23214285700000001</v>
      </c>
      <c r="EN1298" s="283">
        <v>0.48214285699999998</v>
      </c>
      <c r="EO1298" s="283">
        <v>0.21428570999999999</v>
      </c>
      <c r="EP1298" s="283">
        <v>0.41071428999999998</v>
      </c>
      <c r="EQ1298" s="283">
        <v>0.11396011</v>
      </c>
      <c r="ER1298" s="165">
        <v>0.68878339081114404</v>
      </c>
      <c r="ES1298" s="166">
        <v>8.1509450095625606</v>
      </c>
      <c r="ET1298" s="166">
        <v>9.98</v>
      </c>
      <c r="EU1298" s="166">
        <v>8.7138595422507201</v>
      </c>
      <c r="EV1298" s="166">
        <v>5.1380195612662698</v>
      </c>
      <c r="EW1298" s="166">
        <v>4.2369778539954597</v>
      </c>
      <c r="EX1298" s="289">
        <v>-0.54558487981557802</v>
      </c>
    </row>
    <row r="1299" spans="1:272" ht="13" customHeight="1">
      <c r="A1299" s="160" t="s">
        <v>19</v>
      </c>
      <c r="B1299" s="160">
        <v>10469</v>
      </c>
      <c r="C1299" s="160">
        <v>17735</v>
      </c>
      <c r="D1299" s="160">
        <v>641302</v>
      </c>
      <c r="E1299" s="160" t="s">
        <v>2178</v>
      </c>
      <c r="G1299" s="175"/>
      <c r="H1299" s="168" t="s">
        <v>945</v>
      </c>
      <c r="I1299" s="169" t="s">
        <v>571</v>
      </c>
      <c r="J1299" s="170">
        <v>29</v>
      </c>
      <c r="K1299" s="161">
        <v>1</v>
      </c>
      <c r="M1299" s="184" t="s">
        <v>46</v>
      </c>
      <c r="Z1299" s="163"/>
      <c r="AS1299" s="283"/>
      <c r="AT1299" s="283"/>
      <c r="AU1299" s="283"/>
      <c r="AV1299" s="283"/>
      <c r="AW1299" s="283"/>
      <c r="AX1299" s="283"/>
      <c r="AY1299" s="363"/>
      <c r="AZ1299" s="283"/>
      <c r="BA1299" s="283"/>
      <c r="BB1299" s="283"/>
      <c r="BC1299" s="283"/>
      <c r="BD1299" s="164"/>
      <c r="BE1299" s="164"/>
      <c r="BF1299" s="164"/>
      <c r="BG1299" s="164"/>
      <c r="BH1299" s="164"/>
      <c r="BI1299" s="164"/>
      <c r="BJ1299" s="165"/>
      <c r="BK1299" s="164"/>
      <c r="BL1299" s="165"/>
      <c r="BM1299" s="165"/>
      <c r="BN1299" s="165"/>
      <c r="BO1299" s="165"/>
      <c r="BP1299" s="165"/>
      <c r="BQ1299" s="165"/>
      <c r="BR1299" s="165"/>
      <c r="BS1299" s="289"/>
      <c r="BT1299" s="297">
        <v>23</v>
      </c>
      <c r="BU1299" s="284">
        <v>107.2</v>
      </c>
      <c r="BV1299" s="298">
        <v>-1</v>
      </c>
      <c r="BW1299" s="297"/>
      <c r="BX1299" s="297"/>
      <c r="BY1299" s="297"/>
      <c r="BZ1299" s="297"/>
      <c r="CA1299" s="284"/>
      <c r="CB1299" s="298"/>
      <c r="CC1299" s="297"/>
      <c r="CD1299" s="284"/>
      <c r="CE1299" s="352"/>
      <c r="CF1299" s="298"/>
      <c r="CG1299" s="297"/>
      <c r="CH1299" s="284"/>
      <c r="CI1299" s="352"/>
      <c r="CJ1299" s="298"/>
      <c r="CK1299" s="297"/>
      <c r="CL1299" s="284"/>
      <c r="CM1299" s="352"/>
      <c r="CN1299" s="298"/>
      <c r="CO1299" s="297"/>
      <c r="CP1299" s="284"/>
      <c r="CQ1299" s="352"/>
      <c r="CR1299" s="298"/>
      <c r="CS1299" s="297"/>
      <c r="CT1299" s="284"/>
      <c r="CU1299" s="352"/>
      <c r="CV1299" s="352"/>
      <c r="CW1299" s="298"/>
      <c r="CX1299" s="297"/>
      <c r="CY1299" s="284"/>
      <c r="CZ1299" s="352"/>
      <c r="DA1299" s="352"/>
      <c r="DB1299" s="298"/>
      <c r="DC1299" s="297"/>
      <c r="DD1299" s="284"/>
      <c r="DE1299" s="352"/>
      <c r="DF1299" s="352"/>
      <c r="DG1299" s="298"/>
      <c r="DH1299" s="297">
        <v>-1</v>
      </c>
      <c r="DI1299" s="289">
        <v>0</v>
      </c>
      <c r="DJ1299" s="163">
        <v>23</v>
      </c>
      <c r="DK1299" s="163">
        <v>9</v>
      </c>
      <c r="DL1299" s="163">
        <v>0</v>
      </c>
      <c r="DM1299" s="163">
        <v>6</v>
      </c>
      <c r="DN1299" s="163">
        <v>5</v>
      </c>
      <c r="DO1299" s="163">
        <v>0</v>
      </c>
      <c r="DP1299" s="165">
        <v>107.2</v>
      </c>
      <c r="DQ1299" s="165">
        <v>45.200000762939403</v>
      </c>
      <c r="DR1299" s="165">
        <v>62</v>
      </c>
      <c r="DS1299" s="163">
        <v>455</v>
      </c>
      <c r="DT1299" s="163">
        <v>110</v>
      </c>
      <c r="DU1299" s="163">
        <v>61</v>
      </c>
      <c r="DV1299" s="163">
        <v>61</v>
      </c>
      <c r="DW1299" s="163">
        <v>23</v>
      </c>
      <c r="DX1299" s="163">
        <v>24</v>
      </c>
      <c r="DY1299" s="163">
        <v>1</v>
      </c>
      <c r="DZ1299" s="163">
        <v>5</v>
      </c>
      <c r="EA1299" s="163">
        <v>0</v>
      </c>
      <c r="EB1299" s="163">
        <v>0</v>
      </c>
      <c r="EC1299" s="163">
        <v>90</v>
      </c>
      <c r="ED1299" s="165">
        <v>7.5232202584954697</v>
      </c>
      <c r="EE1299" s="165">
        <v>2.00619206893212</v>
      </c>
      <c r="EF1299" s="165">
        <v>1.9226007327266199</v>
      </c>
      <c r="EG1299" s="165">
        <v>9.1950469826055805</v>
      </c>
      <c r="EH1299" s="166">
        <v>1.24458211683752</v>
      </c>
      <c r="EI1299" s="165">
        <v>99.421624357649094</v>
      </c>
      <c r="EJ1299" s="164">
        <v>0.25821596244131401</v>
      </c>
      <c r="EK1299" s="164">
        <v>0.27795527156549499</v>
      </c>
      <c r="EL1299" s="283">
        <v>0.31212121199999998</v>
      </c>
      <c r="EM1299" s="283">
        <v>0.18484848400000001</v>
      </c>
      <c r="EN1299" s="283">
        <v>0.50303030299999996</v>
      </c>
      <c r="EO1299" s="283">
        <v>9.8214289999999996E-2</v>
      </c>
      <c r="EP1299" s="283">
        <v>0.36904762000000002</v>
      </c>
      <c r="EQ1299" s="283">
        <v>9.1671660000000002E-2</v>
      </c>
      <c r="ER1299" s="165">
        <v>0.509930588391863</v>
      </c>
      <c r="ES1299" s="166">
        <v>5.09907150853582</v>
      </c>
      <c r="ET1299" s="166">
        <v>4.71</v>
      </c>
      <c r="EU1299" s="166">
        <v>5.0800014394466499</v>
      </c>
      <c r="EV1299" s="166">
        <v>4.6342688221727801</v>
      </c>
      <c r="EW1299" s="166">
        <v>4.1998559858173996</v>
      </c>
      <c r="EX1299" s="289">
        <v>-0.56987960636615698</v>
      </c>
    </row>
    <row r="1300" spans="1:272" ht="13" customHeight="1">
      <c r="A1300" s="160" t="s">
        <v>19</v>
      </c>
      <c r="B1300" s="160">
        <v>11955</v>
      </c>
      <c r="C1300" s="160">
        <v>21205</v>
      </c>
      <c r="D1300" s="160">
        <v>641401</v>
      </c>
      <c r="E1300" s="160" t="s">
        <v>3331</v>
      </c>
      <c r="G1300" s="175"/>
      <c r="H1300" s="162" t="s">
        <v>1642</v>
      </c>
      <c r="I1300" s="162" t="s">
        <v>986</v>
      </c>
      <c r="J1300" s="161">
        <v>29</v>
      </c>
      <c r="K1300" s="161">
        <v>1</v>
      </c>
      <c r="M1300" s="184" t="s">
        <v>837</v>
      </c>
      <c r="Z1300" s="163"/>
      <c r="AS1300" s="283"/>
      <c r="AT1300" s="283"/>
      <c r="AU1300" s="283"/>
      <c r="AV1300" s="283"/>
      <c r="AW1300" s="283"/>
      <c r="AX1300" s="283"/>
      <c r="AY1300" s="363"/>
      <c r="AZ1300" s="283"/>
      <c r="BA1300" s="283"/>
      <c r="BB1300" s="283"/>
      <c r="BC1300" s="283"/>
      <c r="BD1300" s="164"/>
      <c r="BE1300" s="164"/>
      <c r="BF1300" s="164"/>
      <c r="BG1300" s="164"/>
      <c r="BH1300" s="164"/>
      <c r="BI1300" s="164"/>
      <c r="BJ1300" s="165"/>
      <c r="BK1300" s="164"/>
      <c r="BL1300" s="165"/>
      <c r="BM1300" s="165"/>
      <c r="BN1300" s="165"/>
      <c r="BO1300" s="165"/>
      <c r="BP1300" s="165"/>
      <c r="BQ1300" s="165"/>
      <c r="BR1300" s="165"/>
      <c r="BS1300" s="289"/>
      <c r="BT1300" s="297">
        <v>4</v>
      </c>
      <c r="BU1300" s="284">
        <v>3</v>
      </c>
      <c r="BV1300" s="298">
        <v>0</v>
      </c>
      <c r="BW1300" s="297"/>
      <c r="BX1300" s="297"/>
      <c r="BY1300" s="297"/>
      <c r="BZ1300" s="297"/>
      <c r="CA1300" s="284"/>
      <c r="CB1300" s="298"/>
      <c r="CC1300" s="297"/>
      <c r="CD1300" s="284"/>
      <c r="CE1300" s="352"/>
      <c r="CF1300" s="298"/>
      <c r="CG1300" s="297"/>
      <c r="CH1300" s="284"/>
      <c r="CI1300" s="352"/>
      <c r="CJ1300" s="298"/>
      <c r="CK1300" s="297"/>
      <c r="CL1300" s="284"/>
      <c r="CM1300" s="352"/>
      <c r="CN1300" s="298"/>
      <c r="CO1300" s="297"/>
      <c r="CP1300" s="284"/>
      <c r="CQ1300" s="352"/>
      <c r="CR1300" s="298"/>
      <c r="CS1300" s="297"/>
      <c r="CT1300" s="284"/>
      <c r="CU1300" s="352"/>
      <c r="CV1300" s="352"/>
      <c r="CW1300" s="298"/>
      <c r="CX1300" s="297"/>
      <c r="CY1300" s="284"/>
      <c r="CZ1300" s="352"/>
      <c r="DA1300" s="352"/>
      <c r="DB1300" s="298"/>
      <c r="DC1300" s="297"/>
      <c r="DD1300" s="284"/>
      <c r="DE1300" s="352"/>
      <c r="DF1300" s="352"/>
      <c r="DG1300" s="298"/>
      <c r="DH1300" s="297">
        <v>0</v>
      </c>
      <c r="DI1300" s="289">
        <v>0</v>
      </c>
      <c r="DJ1300" s="163">
        <v>4</v>
      </c>
      <c r="DK1300" s="163">
        <v>0</v>
      </c>
      <c r="DL1300" s="163">
        <v>0</v>
      </c>
      <c r="DM1300" s="163">
        <v>0</v>
      </c>
      <c r="DN1300" s="163">
        <v>1</v>
      </c>
      <c r="DO1300" s="163">
        <v>0</v>
      </c>
      <c r="DP1300" s="165">
        <v>3</v>
      </c>
      <c r="DQ1300" s="165"/>
      <c r="DR1300" s="165">
        <v>3</v>
      </c>
      <c r="DS1300" s="163">
        <v>19</v>
      </c>
      <c r="DT1300" s="163">
        <v>5</v>
      </c>
      <c r="DU1300" s="163">
        <v>9</v>
      </c>
      <c r="DV1300" s="163">
        <v>8</v>
      </c>
      <c r="DW1300" s="163">
        <v>4</v>
      </c>
      <c r="DX1300" s="163">
        <v>6</v>
      </c>
      <c r="DY1300" s="163">
        <v>0</v>
      </c>
      <c r="DZ1300" s="163">
        <v>0</v>
      </c>
      <c r="EA1300" s="163">
        <v>1</v>
      </c>
      <c r="EB1300" s="163">
        <v>0</v>
      </c>
      <c r="EC1300" s="163">
        <v>3</v>
      </c>
      <c r="ED1300" s="165">
        <v>9.0000032186519601</v>
      </c>
      <c r="EE1300" s="165">
        <v>18.000006437303899</v>
      </c>
      <c r="EF1300" s="165">
        <v>12.0000042915359</v>
      </c>
      <c r="EG1300" s="165">
        <v>15.0000053644199</v>
      </c>
      <c r="EH1300" s="166">
        <v>3.6666679779693201</v>
      </c>
      <c r="EI1300" s="165">
        <v>284.70586039207802</v>
      </c>
      <c r="EJ1300" s="164">
        <v>0.38461538461538403</v>
      </c>
      <c r="EK1300" s="164">
        <v>0.16666666666666599</v>
      </c>
      <c r="EL1300" s="283">
        <v>0.3</v>
      </c>
      <c r="EM1300" s="283">
        <v>0.1</v>
      </c>
      <c r="EN1300" s="283">
        <v>0.6</v>
      </c>
      <c r="EO1300" s="283">
        <v>0.3</v>
      </c>
      <c r="EP1300" s="283">
        <v>0.5</v>
      </c>
      <c r="EQ1300" s="283">
        <v>0.10309277999999999</v>
      </c>
      <c r="ER1300" s="165">
        <v>-0.331463425442733</v>
      </c>
      <c r="ES1300" s="166">
        <v>24.000008583071899</v>
      </c>
      <c r="ET1300" s="166">
        <v>24.64</v>
      </c>
      <c r="EU1300" s="166">
        <v>24.500029595695601</v>
      </c>
      <c r="EV1300" s="166">
        <v>10.1909014788435</v>
      </c>
      <c r="EW1300" s="166">
        <v>8.9929755007571597</v>
      </c>
      <c r="EX1300" s="289">
        <v>-0.57073459029197604</v>
      </c>
    </row>
    <row r="1301" spans="1:272" ht="13" customHeight="1">
      <c r="A1301" s="160" t="s">
        <v>19</v>
      </c>
      <c r="B1301" s="160">
        <v>10383</v>
      </c>
      <c r="C1301" s="160">
        <v>14361</v>
      </c>
      <c r="D1301" s="160">
        <v>621389</v>
      </c>
      <c r="E1301" s="160" t="s">
        <v>246</v>
      </c>
      <c r="G1301" s="175"/>
      <c r="H1301" s="162" t="s">
        <v>2842</v>
      </c>
      <c r="I1301" s="162" t="s">
        <v>448</v>
      </c>
      <c r="J1301" s="160">
        <v>33</v>
      </c>
      <c r="K1301" s="161">
        <v>1</v>
      </c>
      <c r="M1301" s="184" t="s">
        <v>46</v>
      </c>
      <c r="Z1301" s="163"/>
      <c r="AS1301" s="283"/>
      <c r="AT1301" s="283"/>
      <c r="AU1301" s="283"/>
      <c r="AV1301" s="283"/>
      <c r="AW1301" s="283"/>
      <c r="AX1301" s="283"/>
      <c r="AY1301" s="363"/>
      <c r="AZ1301" s="283"/>
      <c r="BA1301" s="283"/>
      <c r="BB1301" s="283"/>
      <c r="BC1301" s="283"/>
      <c r="BD1301" s="164"/>
      <c r="BE1301" s="164"/>
      <c r="BF1301" s="164"/>
      <c r="BG1301" s="164"/>
      <c r="BH1301" s="164"/>
      <c r="BI1301" s="164"/>
      <c r="BJ1301" s="165"/>
      <c r="BK1301" s="164"/>
      <c r="BL1301" s="165"/>
      <c r="BM1301" s="165"/>
      <c r="BN1301" s="165"/>
      <c r="BO1301" s="165"/>
      <c r="BP1301" s="165"/>
      <c r="BQ1301" s="165"/>
      <c r="BR1301" s="165"/>
      <c r="BS1301" s="289"/>
      <c r="BT1301" s="297">
        <v>20</v>
      </c>
      <c r="BU1301" s="284">
        <v>71.099999999999994</v>
      </c>
      <c r="BV1301" s="298">
        <v>4</v>
      </c>
      <c r="BW1301" s="297"/>
      <c r="BX1301" s="297"/>
      <c r="BY1301" s="297"/>
      <c r="BZ1301" s="297"/>
      <c r="CA1301" s="284"/>
      <c r="CB1301" s="298"/>
      <c r="CC1301" s="297"/>
      <c r="CD1301" s="284"/>
      <c r="CE1301" s="352"/>
      <c r="CF1301" s="298"/>
      <c r="CG1301" s="297"/>
      <c r="CH1301" s="284"/>
      <c r="CI1301" s="352"/>
      <c r="CJ1301" s="298"/>
      <c r="CK1301" s="297"/>
      <c r="CL1301" s="284"/>
      <c r="CM1301" s="352"/>
      <c r="CN1301" s="298"/>
      <c r="CO1301" s="297"/>
      <c r="CP1301" s="284"/>
      <c r="CQ1301" s="352"/>
      <c r="CR1301" s="298"/>
      <c r="CS1301" s="297"/>
      <c r="CT1301" s="284"/>
      <c r="CU1301" s="352"/>
      <c r="CV1301" s="352"/>
      <c r="CW1301" s="298"/>
      <c r="CX1301" s="297"/>
      <c r="CY1301" s="284"/>
      <c r="CZ1301" s="352"/>
      <c r="DA1301" s="352"/>
      <c r="DB1301" s="298"/>
      <c r="DC1301" s="297"/>
      <c r="DD1301" s="284"/>
      <c r="DE1301" s="352"/>
      <c r="DF1301" s="352"/>
      <c r="DG1301" s="298"/>
      <c r="DH1301" s="297">
        <v>4</v>
      </c>
      <c r="DI1301" s="289">
        <v>0</v>
      </c>
      <c r="DJ1301" s="163">
        <v>20</v>
      </c>
      <c r="DK1301" s="163">
        <v>12</v>
      </c>
      <c r="DL1301" s="163">
        <v>0</v>
      </c>
      <c r="DM1301" s="163">
        <v>3</v>
      </c>
      <c r="DN1301" s="163">
        <v>8</v>
      </c>
      <c r="DO1301" s="163">
        <v>0</v>
      </c>
      <c r="DP1301" s="165">
        <v>71.099999999999994</v>
      </c>
      <c r="DQ1301" s="165">
        <v>56.099998474121001</v>
      </c>
      <c r="DR1301" s="165">
        <v>15</v>
      </c>
      <c r="DS1301" s="163">
        <v>330</v>
      </c>
      <c r="DT1301" s="163">
        <v>103</v>
      </c>
      <c r="DU1301" s="163">
        <v>55</v>
      </c>
      <c r="DV1301" s="163">
        <v>55</v>
      </c>
      <c r="DW1301" s="163">
        <v>17</v>
      </c>
      <c r="DX1301" s="163">
        <v>18</v>
      </c>
      <c r="DY1301" s="163">
        <v>0</v>
      </c>
      <c r="DZ1301" s="163">
        <v>6</v>
      </c>
      <c r="EA1301" s="163">
        <v>1</v>
      </c>
      <c r="EB1301" s="163">
        <v>0</v>
      </c>
      <c r="EC1301" s="163">
        <v>36</v>
      </c>
      <c r="ED1301" s="165">
        <v>4.54205621645559</v>
      </c>
      <c r="EE1301" s="165">
        <v>2.2710281082277901</v>
      </c>
      <c r="EF1301" s="165">
        <v>2.1448598799929099</v>
      </c>
      <c r="EG1301" s="165">
        <v>12.9953275081923</v>
      </c>
      <c r="EH1301" s="166">
        <v>1.69626173515779</v>
      </c>
      <c r="EI1301" s="165">
        <v>131.70967746736599</v>
      </c>
      <c r="EJ1301" s="164">
        <v>0.33660130718954201</v>
      </c>
      <c r="EK1301" s="164">
        <v>0.33992094861659999</v>
      </c>
      <c r="EL1301" s="283">
        <v>0.409090909</v>
      </c>
      <c r="EM1301" s="283">
        <v>0.24242424200000001</v>
      </c>
      <c r="EN1301" s="283">
        <v>0.34848484800000001</v>
      </c>
      <c r="EO1301" s="283">
        <v>0.12222222000000001</v>
      </c>
      <c r="EP1301" s="283">
        <v>0.42592593000000001</v>
      </c>
      <c r="EQ1301" s="283">
        <v>6.2665490000000004E-2</v>
      </c>
      <c r="ER1301" s="165">
        <v>0.68347534483414996</v>
      </c>
      <c r="ES1301" s="166">
        <v>6.9392525529182603</v>
      </c>
      <c r="ET1301" s="166">
        <v>7.3</v>
      </c>
      <c r="EU1301" s="166">
        <v>6.2648195707326302</v>
      </c>
      <c r="EV1301" s="166">
        <v>5.1168804043981098</v>
      </c>
      <c r="EW1301" s="166">
        <v>5.17873665665625</v>
      </c>
      <c r="EX1301" s="289">
        <v>-0.63661823421716601</v>
      </c>
    </row>
    <row r="1302" spans="1:272" ht="13" customHeight="1">
      <c r="A1302" s="160" t="s">
        <v>19</v>
      </c>
      <c r="C1302" s="160">
        <v>20185</v>
      </c>
      <c r="D1302" s="160">
        <v>647315</v>
      </c>
      <c r="E1302" s="160" t="s">
        <v>470</v>
      </c>
      <c r="G1302" s="175"/>
      <c r="H1302" s="162" t="s">
        <v>2421</v>
      </c>
      <c r="I1302" s="162" t="s">
        <v>174</v>
      </c>
      <c r="J1302" s="161">
        <v>27</v>
      </c>
      <c r="K1302" s="161">
        <v>1</v>
      </c>
      <c r="M1302" s="184" t="s">
        <v>837</v>
      </c>
      <c r="Z1302" s="163"/>
      <c r="AS1302" s="283"/>
      <c r="AT1302" s="283"/>
      <c r="AU1302" s="283"/>
      <c r="AV1302" s="283"/>
      <c r="AW1302" s="283"/>
      <c r="AX1302" s="283"/>
      <c r="AY1302" s="363"/>
      <c r="AZ1302" s="283"/>
      <c r="BA1302" s="283"/>
      <c r="BB1302" s="283"/>
      <c r="BC1302" s="283"/>
      <c r="BD1302" s="164"/>
      <c r="BE1302" s="164"/>
      <c r="BF1302" s="164"/>
      <c r="BG1302" s="164"/>
      <c r="BH1302" s="164"/>
      <c r="BI1302" s="164"/>
      <c r="BJ1302" s="165"/>
      <c r="BK1302" s="164"/>
      <c r="BL1302" s="165"/>
      <c r="BM1302" s="165"/>
      <c r="BN1302" s="165"/>
      <c r="BO1302" s="165"/>
      <c r="BP1302" s="165"/>
      <c r="BQ1302" s="165"/>
      <c r="BR1302" s="165"/>
      <c r="BS1302" s="289"/>
      <c r="BT1302" s="297">
        <v>58</v>
      </c>
      <c r="BU1302" s="284">
        <v>48.1</v>
      </c>
      <c r="BV1302" s="298">
        <v>-2</v>
      </c>
      <c r="BW1302" s="297"/>
      <c r="BX1302" s="297"/>
      <c r="BY1302" s="297"/>
      <c r="BZ1302" s="297"/>
      <c r="CA1302" s="284"/>
      <c r="CB1302" s="298"/>
      <c r="CC1302" s="297"/>
      <c r="CD1302" s="284"/>
      <c r="CE1302" s="352"/>
      <c r="CF1302" s="298"/>
      <c r="CG1302" s="297"/>
      <c r="CH1302" s="284"/>
      <c r="CI1302" s="352"/>
      <c r="CJ1302" s="298"/>
      <c r="CK1302" s="297"/>
      <c r="CL1302" s="284"/>
      <c r="CM1302" s="352"/>
      <c r="CN1302" s="298"/>
      <c r="CO1302" s="297"/>
      <c r="CP1302" s="284"/>
      <c r="CQ1302" s="352"/>
      <c r="CR1302" s="298"/>
      <c r="CS1302" s="297"/>
      <c r="CT1302" s="284"/>
      <c r="CU1302" s="352"/>
      <c r="CV1302" s="352"/>
      <c r="CW1302" s="298"/>
      <c r="CX1302" s="297"/>
      <c r="CY1302" s="284"/>
      <c r="CZ1302" s="352"/>
      <c r="DA1302" s="352"/>
      <c r="DB1302" s="298"/>
      <c r="DC1302" s="297"/>
      <c r="DD1302" s="284"/>
      <c r="DE1302" s="352"/>
      <c r="DF1302" s="352"/>
      <c r="DG1302" s="298"/>
      <c r="DH1302" s="297">
        <v>-2</v>
      </c>
      <c r="DI1302" s="289">
        <v>0</v>
      </c>
      <c r="DJ1302" s="163">
        <v>58</v>
      </c>
      <c r="DK1302" s="163">
        <v>0</v>
      </c>
      <c r="DL1302" s="163">
        <v>0</v>
      </c>
      <c r="DM1302" s="163">
        <v>2</v>
      </c>
      <c r="DN1302" s="163">
        <v>4</v>
      </c>
      <c r="DO1302" s="163">
        <v>1</v>
      </c>
      <c r="DP1302" s="165">
        <v>48.1</v>
      </c>
      <c r="DQ1302" s="165"/>
      <c r="DR1302" s="165">
        <v>48.099998474121001</v>
      </c>
      <c r="DS1302" s="163">
        <v>209</v>
      </c>
      <c r="DT1302" s="163">
        <v>45</v>
      </c>
      <c r="DU1302" s="163">
        <v>36</v>
      </c>
      <c r="DV1302" s="163">
        <v>30</v>
      </c>
      <c r="DW1302" s="163">
        <v>9</v>
      </c>
      <c r="DX1302" s="163">
        <v>19</v>
      </c>
      <c r="DY1302" s="163">
        <v>4</v>
      </c>
      <c r="DZ1302" s="163">
        <v>2</v>
      </c>
      <c r="EA1302" s="163">
        <v>1</v>
      </c>
      <c r="EB1302" s="163">
        <v>1</v>
      </c>
      <c r="EC1302" s="163">
        <v>33</v>
      </c>
      <c r="ED1302" s="165">
        <v>6.1448296877837496</v>
      </c>
      <c r="EE1302" s="165">
        <v>3.5379322444815502</v>
      </c>
      <c r="EF1302" s="165">
        <v>1.67586264212284</v>
      </c>
      <c r="EG1302" s="165">
        <v>8.3793132106142103</v>
      </c>
      <c r="EH1302" s="166">
        <v>1.32413838389953</v>
      </c>
      <c r="EI1302" s="165">
        <v>105.776860538636</v>
      </c>
      <c r="EJ1302" s="164">
        <v>0.239361702127659</v>
      </c>
      <c r="EK1302" s="164">
        <v>0.24657534246575299</v>
      </c>
      <c r="EL1302" s="283">
        <v>0.54605263100000001</v>
      </c>
      <c r="EM1302" s="283">
        <v>0.17763157800000001</v>
      </c>
      <c r="EN1302" s="283">
        <v>0.27631578899999998</v>
      </c>
      <c r="EO1302" s="283">
        <v>7.0967740000000001E-2</v>
      </c>
      <c r="EP1302" s="283">
        <v>0.43870967999999999</v>
      </c>
      <c r="EQ1302" s="283">
        <v>9.4086020000000006E-2</v>
      </c>
      <c r="ER1302" s="165">
        <v>-0.68122067665297004</v>
      </c>
      <c r="ES1302" s="166">
        <v>5.5862088070761402</v>
      </c>
      <c r="ET1302" s="166">
        <v>4.49</v>
      </c>
      <c r="EU1302" s="166">
        <v>5.5253101292861198</v>
      </c>
      <c r="EV1302" s="166">
        <v>4.4185873440955099</v>
      </c>
      <c r="EW1302" s="166">
        <v>4.35046860354326</v>
      </c>
      <c r="EX1302" s="289">
        <v>-0.67924940586089999</v>
      </c>
    </row>
    <row r="1303" spans="1:272" ht="13" customHeight="1">
      <c r="A1303" s="160" t="s">
        <v>19</v>
      </c>
      <c r="C1303" s="160">
        <v>21955</v>
      </c>
      <c r="D1303" s="160">
        <v>666720</v>
      </c>
      <c r="E1303" s="160" t="s">
        <v>3331</v>
      </c>
      <c r="G1303" s="175"/>
      <c r="H1303" s="162" t="s">
        <v>165</v>
      </c>
      <c r="I1303" s="162" t="s">
        <v>2977</v>
      </c>
      <c r="J1303" s="160">
        <v>26</v>
      </c>
      <c r="K1303" s="161">
        <v>1</v>
      </c>
      <c r="Z1303" s="163"/>
      <c r="AS1303" s="283"/>
      <c r="AT1303" s="283"/>
      <c r="AU1303" s="283"/>
      <c r="AV1303" s="283"/>
      <c r="AW1303" s="283"/>
      <c r="AX1303" s="283"/>
      <c r="AY1303" s="363"/>
      <c r="AZ1303" s="283"/>
      <c r="BA1303" s="283"/>
      <c r="BB1303" s="283"/>
      <c r="BC1303" s="283"/>
      <c r="BD1303" s="164"/>
      <c r="BE1303" s="164"/>
      <c r="BF1303" s="164"/>
      <c r="BG1303" s="164"/>
      <c r="BH1303" s="164"/>
      <c r="BI1303" s="164"/>
      <c r="BJ1303" s="165"/>
      <c r="BK1303" s="164"/>
      <c r="BL1303" s="165"/>
      <c r="BM1303" s="165"/>
      <c r="BN1303" s="165"/>
      <c r="BO1303" s="165"/>
      <c r="BP1303" s="165"/>
      <c r="BQ1303" s="165"/>
      <c r="BR1303" s="165"/>
      <c r="BS1303" s="289"/>
      <c r="BT1303" s="297">
        <v>16</v>
      </c>
      <c r="BU1303" s="284">
        <v>21.2</v>
      </c>
      <c r="BV1303" s="298">
        <v>1</v>
      </c>
      <c r="BW1303" s="297"/>
      <c r="BX1303" s="297"/>
      <c r="BY1303" s="297"/>
      <c r="BZ1303" s="297"/>
      <c r="CA1303" s="284"/>
      <c r="CB1303" s="298"/>
      <c r="CC1303" s="297"/>
      <c r="CD1303" s="284"/>
      <c r="CE1303" s="352"/>
      <c r="CF1303" s="298"/>
      <c r="CG1303" s="297"/>
      <c r="CH1303" s="284"/>
      <c r="CI1303" s="352"/>
      <c r="CJ1303" s="298"/>
      <c r="CK1303" s="297"/>
      <c r="CL1303" s="284"/>
      <c r="CM1303" s="352"/>
      <c r="CN1303" s="298"/>
      <c r="CO1303" s="297"/>
      <c r="CP1303" s="284"/>
      <c r="CQ1303" s="352"/>
      <c r="CR1303" s="298"/>
      <c r="CS1303" s="297"/>
      <c r="CT1303" s="284"/>
      <c r="CU1303" s="352"/>
      <c r="CV1303" s="352"/>
      <c r="CW1303" s="298"/>
      <c r="CX1303" s="297"/>
      <c r="CY1303" s="284"/>
      <c r="CZ1303" s="352"/>
      <c r="DA1303" s="352"/>
      <c r="DB1303" s="298"/>
      <c r="DC1303" s="297"/>
      <c r="DD1303" s="284"/>
      <c r="DE1303" s="352"/>
      <c r="DF1303" s="352"/>
      <c r="DG1303" s="298"/>
      <c r="DH1303" s="297">
        <v>1</v>
      </c>
      <c r="DI1303" s="289">
        <v>0</v>
      </c>
      <c r="DJ1303" s="163">
        <v>16</v>
      </c>
      <c r="DK1303" s="163">
        <v>0</v>
      </c>
      <c r="DL1303" s="163">
        <v>0</v>
      </c>
      <c r="DM1303" s="163">
        <v>1</v>
      </c>
      <c r="DN1303" s="163">
        <v>0</v>
      </c>
      <c r="DO1303" s="163">
        <v>0</v>
      </c>
      <c r="DP1303" s="165">
        <v>21.2</v>
      </c>
      <c r="DQ1303" s="165"/>
      <c r="DR1303" s="165">
        <v>21.199999809265101</v>
      </c>
      <c r="DS1303" s="163">
        <v>105</v>
      </c>
      <c r="DT1303" s="163">
        <v>26</v>
      </c>
      <c r="DU1303" s="163">
        <v>22</v>
      </c>
      <c r="DV1303" s="163">
        <v>21</v>
      </c>
      <c r="DW1303" s="163">
        <v>7</v>
      </c>
      <c r="DX1303" s="163">
        <v>13</v>
      </c>
      <c r="DY1303" s="163">
        <v>1</v>
      </c>
      <c r="DZ1303" s="163">
        <v>2</v>
      </c>
      <c r="EA1303" s="163">
        <v>2</v>
      </c>
      <c r="EB1303" s="163">
        <v>0</v>
      </c>
      <c r="EC1303" s="163">
        <v>17</v>
      </c>
      <c r="ED1303" s="165">
        <v>7.0615392903887502</v>
      </c>
      <c r="EE1303" s="165">
        <v>5.4000006338266902</v>
      </c>
      <c r="EF1303" s="165">
        <v>2.9076926489836001</v>
      </c>
      <c r="EG1303" s="165">
        <v>10.8000012676533</v>
      </c>
      <c r="EH1303" s="166">
        <v>1.80000021127556</v>
      </c>
      <c r="EI1303" s="165">
        <v>143.79038749476899</v>
      </c>
      <c r="EJ1303" s="164">
        <v>0.28888888888888797</v>
      </c>
      <c r="EK1303" s="164">
        <v>0.28787878787878701</v>
      </c>
      <c r="EL1303" s="283">
        <v>0.34722222200000002</v>
      </c>
      <c r="EM1303" s="283">
        <v>0.19444444399999999</v>
      </c>
      <c r="EN1303" s="283">
        <v>0.45833333300000001</v>
      </c>
      <c r="EO1303" s="283">
        <v>0.12328767</v>
      </c>
      <c r="EP1303" s="283">
        <v>0.49315068000000001</v>
      </c>
      <c r="EQ1303" s="283">
        <v>8.6757989999999993E-2</v>
      </c>
      <c r="ER1303" s="165">
        <v>0.30417482293437498</v>
      </c>
      <c r="ES1303" s="166">
        <v>8.7230779469508093</v>
      </c>
      <c r="ET1303" s="166">
        <v>8.73</v>
      </c>
      <c r="EU1303" s="166">
        <v>7.8743814932242504</v>
      </c>
      <c r="EV1303" s="166">
        <v>5.9774337555586099</v>
      </c>
      <c r="EW1303" s="166">
        <v>5.2366224122060299</v>
      </c>
      <c r="EX1303" s="289">
        <v>-0.70879967510700204</v>
      </c>
    </row>
    <row r="1304" spans="1:272" ht="13" customHeight="1">
      <c r="A1304" s="160" t="s">
        <v>19</v>
      </c>
      <c r="C1304" s="160">
        <v>23223</v>
      </c>
      <c r="D1304" s="160">
        <v>675650</v>
      </c>
      <c r="E1304" s="160" t="s">
        <v>13</v>
      </c>
      <c r="G1304" s="175"/>
      <c r="H1304" s="162" t="s">
        <v>799</v>
      </c>
      <c r="I1304" s="162" t="s">
        <v>596</v>
      </c>
      <c r="J1304" s="160">
        <v>25</v>
      </c>
      <c r="K1304" s="161">
        <v>1</v>
      </c>
      <c r="Z1304" s="163"/>
      <c r="AS1304" s="283"/>
      <c r="AT1304" s="283"/>
      <c r="AU1304" s="283"/>
      <c r="AV1304" s="283"/>
      <c r="AW1304" s="283"/>
      <c r="AX1304" s="283"/>
      <c r="AY1304" s="363"/>
      <c r="AZ1304" s="283"/>
      <c r="BA1304" s="283"/>
      <c r="BB1304" s="283"/>
      <c r="BC1304" s="283"/>
      <c r="BD1304" s="164"/>
      <c r="BE1304" s="164"/>
      <c r="BF1304" s="164"/>
      <c r="BG1304" s="164"/>
      <c r="BH1304" s="164"/>
      <c r="BI1304" s="164"/>
      <c r="BJ1304" s="165"/>
      <c r="BK1304" s="164"/>
      <c r="BL1304" s="165"/>
      <c r="BM1304" s="165"/>
      <c r="BN1304" s="165"/>
      <c r="BO1304" s="165"/>
      <c r="BP1304" s="165"/>
      <c r="BQ1304" s="165"/>
      <c r="BR1304" s="165"/>
      <c r="BS1304" s="289"/>
      <c r="BT1304" s="297">
        <v>5</v>
      </c>
      <c r="BU1304" s="284">
        <v>13</v>
      </c>
      <c r="BV1304" s="298">
        <v>0</v>
      </c>
      <c r="BW1304" s="297"/>
      <c r="BX1304" s="297"/>
      <c r="BY1304" s="297"/>
      <c r="BZ1304" s="297"/>
      <c r="CA1304" s="284"/>
      <c r="CB1304" s="298"/>
      <c r="CC1304" s="297"/>
      <c r="CD1304" s="284"/>
      <c r="CE1304" s="352"/>
      <c r="CF1304" s="298"/>
      <c r="CG1304" s="297"/>
      <c r="CH1304" s="284"/>
      <c r="CI1304" s="352"/>
      <c r="CJ1304" s="298"/>
      <c r="CK1304" s="297"/>
      <c r="CL1304" s="284"/>
      <c r="CM1304" s="352"/>
      <c r="CN1304" s="298"/>
      <c r="CO1304" s="297"/>
      <c r="CP1304" s="284"/>
      <c r="CQ1304" s="352"/>
      <c r="CR1304" s="298"/>
      <c r="CS1304" s="297"/>
      <c r="CT1304" s="284"/>
      <c r="CU1304" s="352"/>
      <c r="CV1304" s="352"/>
      <c r="CW1304" s="298"/>
      <c r="CX1304" s="297"/>
      <c r="CY1304" s="284"/>
      <c r="CZ1304" s="352"/>
      <c r="DA1304" s="352"/>
      <c r="DB1304" s="298"/>
      <c r="DC1304" s="297"/>
      <c r="DD1304" s="284"/>
      <c r="DE1304" s="352"/>
      <c r="DF1304" s="352"/>
      <c r="DG1304" s="298"/>
      <c r="DH1304" s="183">
        <v>0</v>
      </c>
      <c r="DI1304" s="289">
        <v>0</v>
      </c>
      <c r="DJ1304" s="163">
        <v>5</v>
      </c>
      <c r="DK1304" s="163">
        <v>2</v>
      </c>
      <c r="DL1304" s="163">
        <v>0</v>
      </c>
      <c r="DM1304" s="163">
        <v>1</v>
      </c>
      <c r="DN1304" s="163">
        <v>2</v>
      </c>
      <c r="DO1304" s="163">
        <v>0</v>
      </c>
      <c r="DP1304" s="165">
        <v>13</v>
      </c>
      <c r="DQ1304" s="165">
        <v>6.1999998092651296</v>
      </c>
      <c r="DR1304" s="165">
        <v>6.0999999046325604</v>
      </c>
      <c r="DS1304" s="163">
        <v>64</v>
      </c>
      <c r="DT1304" s="163">
        <v>16</v>
      </c>
      <c r="DU1304" s="163">
        <v>16</v>
      </c>
      <c r="DV1304" s="163">
        <v>16</v>
      </c>
      <c r="DW1304" s="163">
        <v>9</v>
      </c>
      <c r="DX1304" s="163">
        <v>9</v>
      </c>
      <c r="DY1304" s="163">
        <v>0</v>
      </c>
      <c r="DZ1304" s="163">
        <v>1</v>
      </c>
      <c r="EA1304" s="163">
        <v>1</v>
      </c>
      <c r="EB1304" s="163">
        <v>0</v>
      </c>
      <c r="EC1304" s="163">
        <v>10</v>
      </c>
      <c r="ED1304" s="165">
        <v>6.9230774309508503</v>
      </c>
      <c r="EE1304" s="165">
        <v>6.2307696878557701</v>
      </c>
      <c r="EF1304" s="165">
        <v>6.2307696878557701</v>
      </c>
      <c r="EG1304" s="165">
        <v>11.0769238895213</v>
      </c>
      <c r="EH1304" s="166">
        <v>1.9230770641530099</v>
      </c>
      <c r="EI1304" s="165">
        <v>149.321213003087</v>
      </c>
      <c r="EJ1304" s="164">
        <v>0.296296296296296</v>
      </c>
      <c r="EK1304" s="164">
        <v>0.2</v>
      </c>
      <c r="EL1304" s="283">
        <v>0.29545454500000001</v>
      </c>
      <c r="EM1304" s="283">
        <v>6.8181818000000005E-2</v>
      </c>
      <c r="EN1304" s="283">
        <v>0.63636363600000001</v>
      </c>
      <c r="EO1304" s="283">
        <v>0.22727273000000001</v>
      </c>
      <c r="EP1304" s="283">
        <v>0.47727272999999998</v>
      </c>
      <c r="EQ1304" s="283">
        <v>9.2307689999999998E-2</v>
      </c>
      <c r="ER1304" s="165">
        <v>0.309458796008449</v>
      </c>
      <c r="ES1304" s="166">
        <v>11.0769238895213</v>
      </c>
      <c r="ET1304" s="166">
        <v>10.41</v>
      </c>
      <c r="EU1304" s="166">
        <v>12.9359201188624</v>
      </c>
      <c r="EV1304" s="166">
        <v>7.1927615955112802</v>
      </c>
      <c r="EW1304" s="166">
        <v>6.1060360390612303</v>
      </c>
      <c r="EX1304" s="289">
        <v>-0.74364921450614896</v>
      </c>
    </row>
    <row r="1305" spans="1:272" ht="13" customHeight="1">
      <c r="A1305" s="160" t="s">
        <v>19</v>
      </c>
      <c r="B1305" s="160">
        <v>9598</v>
      </c>
      <c r="C1305" s="160">
        <v>12760</v>
      </c>
      <c r="D1305" s="160">
        <v>606160</v>
      </c>
      <c r="E1305" s="160" t="s">
        <v>614</v>
      </c>
      <c r="G1305" s="175"/>
      <c r="H1305" s="168" t="s">
        <v>224</v>
      </c>
      <c r="I1305" s="169" t="s">
        <v>526</v>
      </c>
      <c r="J1305" s="170">
        <v>33</v>
      </c>
      <c r="K1305" s="161">
        <v>1</v>
      </c>
      <c r="M1305" s="184" t="s">
        <v>837</v>
      </c>
      <c r="Z1305" s="163"/>
      <c r="AS1305" s="283"/>
      <c r="AT1305" s="283"/>
      <c r="AU1305" s="283"/>
      <c r="AV1305" s="283"/>
      <c r="AW1305" s="283"/>
      <c r="AX1305" s="283"/>
      <c r="AY1305" s="363"/>
      <c r="AZ1305" s="283"/>
      <c r="BA1305" s="283"/>
      <c r="BB1305" s="283"/>
      <c r="BC1305" s="283"/>
      <c r="BD1305" s="164"/>
      <c r="BE1305" s="164"/>
      <c r="BF1305" s="164"/>
      <c r="BG1305" s="164"/>
      <c r="BH1305" s="164"/>
      <c r="BI1305" s="164"/>
      <c r="BJ1305" s="165"/>
      <c r="BK1305" s="164"/>
      <c r="BL1305" s="165"/>
      <c r="BM1305" s="165"/>
      <c r="BN1305" s="165"/>
      <c r="BO1305" s="165"/>
      <c r="BP1305" s="165"/>
      <c r="BQ1305" s="165"/>
      <c r="BR1305" s="165"/>
      <c r="BS1305" s="289"/>
      <c r="BT1305" s="297">
        <v>41</v>
      </c>
      <c r="BU1305" s="284">
        <v>38.1</v>
      </c>
      <c r="BV1305" s="298">
        <v>-2</v>
      </c>
      <c r="BW1305" s="297"/>
      <c r="BX1305" s="297"/>
      <c r="BY1305" s="297"/>
      <c r="BZ1305" s="297"/>
      <c r="CA1305" s="284"/>
      <c r="CB1305" s="298"/>
      <c r="CC1305" s="297"/>
      <c r="CD1305" s="284"/>
      <c r="CE1305" s="352"/>
      <c r="CF1305" s="298"/>
      <c r="CG1305" s="297"/>
      <c r="CH1305" s="284"/>
      <c r="CI1305" s="352"/>
      <c r="CJ1305" s="298"/>
      <c r="CK1305" s="297"/>
      <c r="CL1305" s="284"/>
      <c r="CM1305" s="352"/>
      <c r="CN1305" s="298"/>
      <c r="CO1305" s="297"/>
      <c r="CP1305" s="284"/>
      <c r="CQ1305" s="352"/>
      <c r="CR1305" s="298"/>
      <c r="CS1305" s="297"/>
      <c r="CT1305" s="284"/>
      <c r="CU1305" s="352"/>
      <c r="CV1305" s="352"/>
      <c r="CW1305" s="298"/>
      <c r="CX1305" s="297"/>
      <c r="CY1305" s="284"/>
      <c r="CZ1305" s="352"/>
      <c r="DA1305" s="352"/>
      <c r="DB1305" s="298"/>
      <c r="DC1305" s="297"/>
      <c r="DD1305" s="284"/>
      <c r="DE1305" s="352"/>
      <c r="DF1305" s="352"/>
      <c r="DG1305" s="298"/>
      <c r="DH1305" s="297">
        <v>-2</v>
      </c>
      <c r="DI1305" s="289">
        <v>0</v>
      </c>
      <c r="DJ1305" s="163">
        <v>41</v>
      </c>
      <c r="DK1305" s="163">
        <v>0</v>
      </c>
      <c r="DL1305" s="163">
        <v>0</v>
      </c>
      <c r="DM1305" s="163">
        <v>1</v>
      </c>
      <c r="DN1305" s="163">
        <v>2</v>
      </c>
      <c r="DO1305" s="163">
        <v>0</v>
      </c>
      <c r="DP1305" s="165">
        <v>38.1</v>
      </c>
      <c r="DQ1305" s="165"/>
      <c r="DR1305" s="165">
        <v>38.099998474121001</v>
      </c>
      <c r="DS1305" s="163">
        <v>164</v>
      </c>
      <c r="DT1305" s="163">
        <v>35</v>
      </c>
      <c r="DU1305" s="163">
        <v>21</v>
      </c>
      <c r="DV1305" s="163">
        <v>20</v>
      </c>
      <c r="DW1305" s="163">
        <v>8</v>
      </c>
      <c r="DX1305" s="163">
        <v>19</v>
      </c>
      <c r="DY1305" s="163">
        <v>0</v>
      </c>
      <c r="DZ1305" s="163">
        <v>3</v>
      </c>
      <c r="EA1305" s="163">
        <v>0</v>
      </c>
      <c r="EB1305" s="163">
        <v>0</v>
      </c>
      <c r="EC1305" s="163">
        <v>23</v>
      </c>
      <c r="ED1305" s="165">
        <v>5.4000007164997497</v>
      </c>
      <c r="EE1305" s="165">
        <v>4.4608701571084897</v>
      </c>
      <c r="EF1305" s="165">
        <v>1.87826111878252</v>
      </c>
      <c r="EG1305" s="165">
        <v>8.2173923946735403</v>
      </c>
      <c r="EH1305" s="166">
        <v>1.40869583908689</v>
      </c>
      <c r="EI1305" s="165">
        <v>112.531609327441</v>
      </c>
      <c r="EJ1305" s="164">
        <v>0.24647887323943601</v>
      </c>
      <c r="EK1305" s="164">
        <v>0.24324324324324301</v>
      </c>
      <c r="EL1305" s="283">
        <v>0.42016806699999998</v>
      </c>
      <c r="EM1305" s="283">
        <v>0.218487394</v>
      </c>
      <c r="EN1305" s="283">
        <v>0.36134453700000002</v>
      </c>
      <c r="EO1305" s="283">
        <v>0.10084034</v>
      </c>
      <c r="EP1305" s="283">
        <v>0.42016807</v>
      </c>
      <c r="EQ1305" s="283">
        <v>7.61347E-2</v>
      </c>
      <c r="ER1305" s="165">
        <v>7.8939199584764697E-2</v>
      </c>
      <c r="ES1305" s="166">
        <v>4.6956527969563</v>
      </c>
      <c r="ET1305" s="166">
        <v>5.77</v>
      </c>
      <c r="EU1305" s="166">
        <v>6.4014716708683199</v>
      </c>
      <c r="EV1305" s="166">
        <v>5.3846155927436703</v>
      </c>
      <c r="EW1305" s="166">
        <v>5.2603504478920398</v>
      </c>
      <c r="EX1305" s="289">
        <v>-0.91772300004959095</v>
      </c>
    </row>
    <row r="1306" spans="1:272" ht="13" customHeight="1">
      <c r="A1306" s="160" t="s">
        <v>19</v>
      </c>
      <c r="B1306" s="160">
        <v>12811</v>
      </c>
      <c r="C1306" s="160">
        <v>20546</v>
      </c>
      <c r="D1306" s="160">
        <v>681982</v>
      </c>
      <c r="E1306" s="160" t="s">
        <v>14</v>
      </c>
      <c r="G1306" s="175"/>
      <c r="H1306" s="162" t="s">
        <v>117</v>
      </c>
      <c r="I1306" s="162" t="s">
        <v>493</v>
      </c>
      <c r="J1306" s="160">
        <v>27</v>
      </c>
      <c r="K1306" s="161">
        <v>1</v>
      </c>
      <c r="Z1306" s="163"/>
      <c r="AS1306" s="283"/>
      <c r="AT1306" s="283"/>
      <c r="AU1306" s="283"/>
      <c r="AV1306" s="283"/>
      <c r="AW1306" s="283"/>
      <c r="AX1306" s="283"/>
      <c r="AY1306" s="363"/>
      <c r="AZ1306" s="283"/>
      <c r="BA1306" s="283"/>
      <c r="BB1306" s="283"/>
      <c r="BC1306" s="283"/>
      <c r="BD1306" s="164"/>
      <c r="BE1306" s="164"/>
      <c r="BF1306" s="164"/>
      <c r="BG1306" s="164"/>
      <c r="BH1306" s="164"/>
      <c r="BI1306" s="164"/>
      <c r="BJ1306" s="165"/>
      <c r="BK1306" s="164"/>
      <c r="BL1306" s="165"/>
      <c r="BM1306" s="165"/>
      <c r="BN1306" s="165"/>
      <c r="BO1306" s="165"/>
      <c r="BP1306" s="165"/>
      <c r="BQ1306" s="165"/>
      <c r="BR1306" s="165"/>
      <c r="BS1306" s="289"/>
      <c r="BT1306" s="297">
        <v>23</v>
      </c>
      <c r="BU1306" s="284">
        <v>26.2</v>
      </c>
      <c r="BV1306" s="298">
        <v>-1</v>
      </c>
      <c r="BW1306" s="297"/>
      <c r="BX1306" s="297"/>
      <c r="BY1306" s="297"/>
      <c r="BZ1306" s="297"/>
      <c r="CA1306" s="284"/>
      <c r="CB1306" s="298"/>
      <c r="CC1306" s="297"/>
      <c r="CD1306" s="284"/>
      <c r="CE1306" s="352"/>
      <c r="CF1306" s="298"/>
      <c r="CG1306" s="297"/>
      <c r="CH1306" s="284"/>
      <c r="CI1306" s="352"/>
      <c r="CJ1306" s="298"/>
      <c r="CK1306" s="297"/>
      <c r="CL1306" s="284"/>
      <c r="CM1306" s="352"/>
      <c r="CN1306" s="298"/>
      <c r="CO1306" s="297"/>
      <c r="CP1306" s="284"/>
      <c r="CQ1306" s="352"/>
      <c r="CR1306" s="298"/>
      <c r="CS1306" s="297"/>
      <c r="CT1306" s="284"/>
      <c r="CU1306" s="352"/>
      <c r="CV1306" s="352"/>
      <c r="CW1306" s="298"/>
      <c r="CX1306" s="297"/>
      <c r="CY1306" s="284"/>
      <c r="CZ1306" s="352"/>
      <c r="DA1306" s="352"/>
      <c r="DB1306" s="298"/>
      <c r="DC1306" s="297"/>
      <c r="DD1306" s="284"/>
      <c r="DE1306" s="352"/>
      <c r="DF1306" s="352"/>
      <c r="DG1306" s="298"/>
      <c r="DH1306" s="297">
        <v>-1</v>
      </c>
      <c r="DI1306" s="289">
        <v>0</v>
      </c>
      <c r="DJ1306" s="163">
        <v>23</v>
      </c>
      <c r="DK1306" s="163">
        <v>0</v>
      </c>
      <c r="DL1306" s="163">
        <v>0</v>
      </c>
      <c r="DM1306" s="163">
        <v>0</v>
      </c>
      <c r="DN1306" s="163">
        <v>1</v>
      </c>
      <c r="DO1306" s="163">
        <v>1</v>
      </c>
      <c r="DP1306" s="165">
        <v>26.2</v>
      </c>
      <c r="DQ1306" s="165"/>
      <c r="DR1306" s="165">
        <v>26.2000007629394</v>
      </c>
      <c r="DS1306" s="163">
        <v>120</v>
      </c>
      <c r="DT1306" s="163">
        <v>33</v>
      </c>
      <c r="DU1306" s="163">
        <v>24</v>
      </c>
      <c r="DV1306" s="163">
        <v>24</v>
      </c>
      <c r="DW1306" s="163">
        <v>11</v>
      </c>
      <c r="DX1306" s="163">
        <v>10</v>
      </c>
      <c r="DY1306" s="163">
        <v>3</v>
      </c>
      <c r="DZ1306" s="163">
        <v>1</v>
      </c>
      <c r="EA1306" s="163">
        <v>0</v>
      </c>
      <c r="EB1306" s="163">
        <v>0</v>
      </c>
      <c r="EC1306" s="163">
        <v>29</v>
      </c>
      <c r="ED1306" s="165">
        <v>9.7875023335223901</v>
      </c>
      <c r="EE1306" s="165">
        <v>3.3750008046628901</v>
      </c>
      <c r="EF1306" s="165">
        <v>3.7125008851291801</v>
      </c>
      <c r="EG1306" s="165">
        <v>11.1375026553875</v>
      </c>
      <c r="EH1306" s="166">
        <v>1.6125003844500501</v>
      </c>
      <c r="EI1306" s="165">
        <v>128.81223772258801</v>
      </c>
      <c r="EJ1306" s="164">
        <v>0.302752293577981</v>
      </c>
      <c r="EK1306" s="164">
        <v>0.31884057971014401</v>
      </c>
      <c r="EL1306" s="283">
        <v>0.4</v>
      </c>
      <c r="EM1306" s="283">
        <v>0.13750000000000001</v>
      </c>
      <c r="EN1306" s="283">
        <v>0.46250000000000002</v>
      </c>
      <c r="EO1306" s="283">
        <v>0.1</v>
      </c>
      <c r="EP1306" s="283">
        <v>0.41249999999999998</v>
      </c>
      <c r="EQ1306" s="283">
        <v>0.10351966999999999</v>
      </c>
      <c r="ER1306" s="165">
        <v>0.77937092670045505</v>
      </c>
      <c r="ES1306" s="166">
        <v>8.1000019311909508</v>
      </c>
      <c r="ET1306" s="166">
        <v>5.07</v>
      </c>
      <c r="EU1306" s="166">
        <v>7.5916896879675502</v>
      </c>
      <c r="EV1306" s="166">
        <v>4.3272348287513704</v>
      </c>
      <c r="EW1306" s="166">
        <v>3.67040411968659</v>
      </c>
      <c r="EX1306" s="289">
        <v>-0.93508952856063798</v>
      </c>
    </row>
    <row r="1307" spans="1:272" ht="13" customHeight="1">
      <c r="A1307" s="160" t="s">
        <v>19</v>
      </c>
      <c r="C1307" s="160">
        <v>25311</v>
      </c>
      <c r="D1307" s="160">
        <v>682610</v>
      </c>
      <c r="E1307" s="160" t="s">
        <v>686</v>
      </c>
      <c r="G1307" s="175"/>
      <c r="H1307" s="162" t="s">
        <v>4093</v>
      </c>
      <c r="I1307" s="162" t="s">
        <v>4092</v>
      </c>
      <c r="J1307" s="160">
        <v>24</v>
      </c>
      <c r="K1307" s="161">
        <v>1</v>
      </c>
      <c r="Z1307" s="163"/>
      <c r="AS1307" s="283"/>
      <c r="AT1307" s="283"/>
      <c r="AU1307" s="283"/>
      <c r="AV1307" s="283"/>
      <c r="AW1307" s="283"/>
      <c r="AX1307" s="283"/>
      <c r="AY1307" s="363"/>
      <c r="AZ1307" s="283"/>
      <c r="BA1307" s="283"/>
      <c r="BB1307" s="283"/>
      <c r="BC1307" s="283"/>
      <c r="BD1307" s="164"/>
      <c r="BE1307" s="164"/>
      <c r="BF1307" s="164"/>
      <c r="BG1307" s="164"/>
      <c r="BH1307" s="164"/>
      <c r="BI1307" s="164"/>
      <c r="BJ1307" s="165"/>
      <c r="BK1307" s="164"/>
      <c r="BL1307" s="165"/>
      <c r="BM1307" s="165"/>
      <c r="BN1307" s="165"/>
      <c r="BO1307" s="165"/>
      <c r="BP1307" s="165"/>
      <c r="BQ1307" s="165"/>
      <c r="BR1307" s="165"/>
      <c r="BS1307" s="289"/>
      <c r="BT1307" s="297">
        <v>18</v>
      </c>
      <c r="BU1307" s="284">
        <v>82.2</v>
      </c>
      <c r="BV1307" s="298">
        <v>0</v>
      </c>
      <c r="BW1307" s="297"/>
      <c r="BX1307" s="297"/>
      <c r="BY1307" s="297"/>
      <c r="BZ1307" s="297"/>
      <c r="CA1307" s="284"/>
      <c r="CB1307" s="298"/>
      <c r="CC1307" s="297"/>
      <c r="CD1307" s="284"/>
      <c r="CE1307" s="352"/>
      <c r="CF1307" s="298"/>
      <c r="CG1307" s="297"/>
      <c r="CH1307" s="284"/>
      <c r="CI1307" s="352"/>
      <c r="CJ1307" s="298"/>
      <c r="CK1307" s="297"/>
      <c r="CL1307" s="284"/>
      <c r="CM1307" s="352"/>
      <c r="CN1307" s="298"/>
      <c r="CO1307" s="297"/>
      <c r="CP1307" s="284"/>
      <c r="CQ1307" s="352"/>
      <c r="CR1307" s="298"/>
      <c r="CS1307" s="297"/>
      <c r="CT1307" s="284"/>
      <c r="CU1307" s="352"/>
      <c r="CV1307" s="352"/>
      <c r="CW1307" s="298"/>
      <c r="CX1307" s="297"/>
      <c r="CY1307" s="284"/>
      <c r="CZ1307" s="352"/>
      <c r="DA1307" s="352"/>
      <c r="DB1307" s="298"/>
      <c r="DC1307" s="297"/>
      <c r="DD1307" s="284"/>
      <c r="DE1307" s="352"/>
      <c r="DF1307" s="352"/>
      <c r="DG1307" s="298"/>
      <c r="DH1307" s="183">
        <v>0</v>
      </c>
      <c r="DI1307" s="289">
        <v>0</v>
      </c>
      <c r="DJ1307" s="163">
        <v>18</v>
      </c>
      <c r="DK1307" s="163">
        <v>17</v>
      </c>
      <c r="DL1307" s="163">
        <v>0</v>
      </c>
      <c r="DM1307" s="163">
        <v>2</v>
      </c>
      <c r="DN1307" s="163">
        <v>7</v>
      </c>
      <c r="DO1307" s="163">
        <v>0</v>
      </c>
      <c r="DP1307" s="165">
        <v>82.2</v>
      </c>
      <c r="DQ1307" s="165">
        <v>78.199996948242102</v>
      </c>
      <c r="DR1307" s="165">
        <v>4</v>
      </c>
      <c r="DS1307" s="163">
        <v>379</v>
      </c>
      <c r="DT1307" s="163">
        <v>89</v>
      </c>
      <c r="DU1307" s="163">
        <v>66</v>
      </c>
      <c r="DV1307" s="163">
        <v>60</v>
      </c>
      <c r="DW1307" s="163">
        <v>26</v>
      </c>
      <c r="DX1307" s="163">
        <v>42</v>
      </c>
      <c r="DY1307" s="163">
        <v>0</v>
      </c>
      <c r="DZ1307" s="163">
        <v>5</v>
      </c>
      <c r="EA1307" s="163">
        <v>4</v>
      </c>
      <c r="EB1307" s="163">
        <v>1</v>
      </c>
      <c r="EC1307" s="163">
        <v>70</v>
      </c>
      <c r="ED1307" s="165">
        <v>7.6209679763845601</v>
      </c>
      <c r="EE1307" s="165">
        <v>4.5725807858307297</v>
      </c>
      <c r="EF1307" s="165">
        <v>2.8306452483714</v>
      </c>
      <c r="EG1307" s="165">
        <v>9.6895164271175105</v>
      </c>
      <c r="EH1307" s="166">
        <v>1.5846774681053599</v>
      </c>
      <c r="EI1307" s="165">
        <v>123.045491086635</v>
      </c>
      <c r="EJ1307" s="164">
        <v>0.26807228915662601</v>
      </c>
      <c r="EK1307" s="164">
        <v>0.266949152542372</v>
      </c>
      <c r="EL1307" s="283">
        <v>0.33969465599999998</v>
      </c>
      <c r="EM1307" s="283">
        <v>0.20610687</v>
      </c>
      <c r="EN1307" s="283">
        <v>0.45419847299999999</v>
      </c>
      <c r="EO1307" s="283">
        <v>0.13740458</v>
      </c>
      <c r="EP1307" s="283">
        <v>0.44656488999999999</v>
      </c>
      <c r="EQ1307" s="283">
        <v>9.6904439999999994E-2</v>
      </c>
      <c r="ER1307" s="165">
        <v>-2.74048320637061E-2</v>
      </c>
      <c r="ES1307" s="166">
        <v>6.5322582654724801</v>
      </c>
      <c r="ET1307" s="166">
        <v>6.94</v>
      </c>
      <c r="EU1307" s="166">
        <v>7.2674952107339204</v>
      </c>
      <c r="EV1307" s="166">
        <v>5.3554852510570399</v>
      </c>
      <c r="EW1307" s="166">
        <v>5.1115816234943603</v>
      </c>
      <c r="EX1307" s="289">
        <v>-1.6400654348544701</v>
      </c>
    </row>
    <row r="1308" spans="1:272" ht="13" customHeight="1">
      <c r="A1308" s="160" t="s">
        <v>19</v>
      </c>
      <c r="B1308" s="160">
        <v>10892</v>
      </c>
      <c r="C1308" s="160">
        <v>22117</v>
      </c>
      <c r="D1308" s="160">
        <v>668472</v>
      </c>
      <c r="E1308" s="160" t="s">
        <v>2170</v>
      </c>
      <c r="G1308" s="175"/>
      <c r="H1308" s="162" t="s">
        <v>2993</v>
      </c>
      <c r="I1308" s="162" t="s">
        <v>220</v>
      </c>
      <c r="J1308" s="160">
        <v>25</v>
      </c>
      <c r="K1308" s="161">
        <v>1</v>
      </c>
      <c r="L1308" s="161" t="s">
        <v>46</v>
      </c>
      <c r="Z1308" s="163"/>
      <c r="AS1308" s="283"/>
      <c r="AT1308" s="283"/>
      <c r="AU1308" s="283"/>
      <c r="AV1308" s="283"/>
      <c r="AW1308" s="283"/>
      <c r="AX1308" s="283"/>
      <c r="AY1308" s="363"/>
      <c r="AZ1308" s="283"/>
      <c r="BA1308" s="283"/>
      <c r="BB1308" s="283"/>
      <c r="BC1308" s="283"/>
      <c r="BD1308" s="164"/>
      <c r="BE1308" s="164"/>
      <c r="BF1308" s="164"/>
      <c r="BG1308" s="164"/>
      <c r="BH1308" s="164"/>
      <c r="BI1308" s="164"/>
      <c r="BJ1308" s="165"/>
      <c r="BK1308" s="164"/>
      <c r="BL1308" s="165"/>
      <c r="BM1308" s="165"/>
      <c r="BN1308" s="165"/>
      <c r="BO1308" s="165"/>
      <c r="BP1308" s="165"/>
      <c r="BQ1308" s="165"/>
      <c r="BR1308" s="165"/>
      <c r="BS1308" s="289"/>
      <c r="BT1308" s="297">
        <v>1</v>
      </c>
      <c r="BU1308" s="284">
        <v>1</v>
      </c>
      <c r="BV1308" s="298">
        <v>0</v>
      </c>
      <c r="BW1308" s="297"/>
      <c r="BX1308" s="297"/>
      <c r="BY1308" s="297"/>
      <c r="BZ1308" s="297"/>
      <c r="CA1308" s="284"/>
      <c r="CB1308" s="298"/>
      <c r="CC1308" s="297"/>
      <c r="CD1308" s="284"/>
      <c r="CE1308" s="352"/>
      <c r="CF1308" s="298"/>
      <c r="CG1308" s="297"/>
      <c r="CH1308" s="284"/>
      <c r="CI1308" s="352"/>
      <c r="CJ1308" s="298"/>
      <c r="CK1308" s="297"/>
      <c r="CL1308" s="284"/>
      <c r="CM1308" s="352"/>
      <c r="CN1308" s="298"/>
      <c r="CO1308" s="297"/>
      <c r="CP1308" s="284"/>
      <c r="CQ1308" s="352"/>
      <c r="CR1308" s="298"/>
      <c r="CS1308" s="297"/>
      <c r="CT1308" s="284"/>
      <c r="CU1308" s="352"/>
      <c r="CV1308" s="352"/>
      <c r="CW1308" s="298"/>
      <c r="CX1308" s="297"/>
      <c r="CY1308" s="284"/>
      <c r="CZ1308" s="352"/>
      <c r="DA1308" s="352"/>
      <c r="DB1308" s="298"/>
      <c r="DC1308" s="297"/>
      <c r="DD1308" s="284"/>
      <c r="DE1308" s="352"/>
      <c r="DF1308" s="352"/>
      <c r="DG1308" s="298"/>
      <c r="DH1308" s="297">
        <v>0</v>
      </c>
      <c r="DI1308" s="289">
        <v>0</v>
      </c>
      <c r="DP1308" s="165"/>
      <c r="DQ1308" s="165"/>
      <c r="DR1308" s="165"/>
      <c r="ED1308" s="165"/>
      <c r="EE1308" s="165"/>
      <c r="EF1308" s="165"/>
      <c r="EG1308" s="165"/>
      <c r="EH1308" s="166"/>
      <c r="EI1308" s="165"/>
      <c r="EJ1308" s="164"/>
      <c r="EK1308" s="164"/>
      <c r="EL1308" s="283"/>
      <c r="EM1308" s="283"/>
      <c r="EN1308" s="283"/>
      <c r="EO1308" s="283"/>
      <c r="EP1308" s="283"/>
      <c r="EQ1308" s="283"/>
      <c r="ER1308" s="165"/>
      <c r="ES1308" s="166"/>
      <c r="ET1308" s="166"/>
      <c r="EU1308" s="166"/>
      <c r="EV1308" s="166"/>
      <c r="EW1308" s="166"/>
      <c r="EX1308" s="289"/>
    </row>
    <row r="1309" spans="1:272" ht="13" customHeight="1">
      <c r="A1309" s="160" t="s">
        <v>19</v>
      </c>
      <c r="B1309" s="160">
        <v>10318</v>
      </c>
      <c r="C1309" s="160">
        <v>13723</v>
      </c>
      <c r="D1309" s="160">
        <v>607732</v>
      </c>
      <c r="E1309" s="160" t="s">
        <v>246</v>
      </c>
      <c r="G1309" s="175"/>
      <c r="H1309" s="168" t="s">
        <v>1015</v>
      </c>
      <c r="I1309" s="169" t="s">
        <v>576</v>
      </c>
      <c r="J1309" s="170">
        <v>34</v>
      </c>
      <c r="K1309" s="161">
        <v>2</v>
      </c>
      <c r="L1309" s="161" t="s">
        <v>837</v>
      </c>
      <c r="Z1309" s="163">
        <v>82</v>
      </c>
      <c r="AA1309" s="163">
        <v>281</v>
      </c>
      <c r="AB1309" s="163">
        <v>243</v>
      </c>
      <c r="AC1309" s="163">
        <v>64</v>
      </c>
      <c r="AD1309" s="163">
        <v>37</v>
      </c>
      <c r="AE1309" s="163">
        <v>17</v>
      </c>
      <c r="AF1309" s="163">
        <v>1</v>
      </c>
      <c r="AG1309" s="163">
        <v>9</v>
      </c>
      <c r="AH1309" s="163">
        <v>31</v>
      </c>
      <c r="AI1309" s="163">
        <v>36</v>
      </c>
      <c r="AJ1309" s="163">
        <v>0</v>
      </c>
      <c r="AK1309" s="163">
        <v>0</v>
      </c>
      <c r="AL1309" s="163">
        <v>27</v>
      </c>
      <c r="AM1309" s="163">
        <v>1</v>
      </c>
      <c r="AN1309" s="163">
        <v>65</v>
      </c>
      <c r="AO1309" s="163">
        <v>9</v>
      </c>
      <c r="AP1309" s="163">
        <v>1</v>
      </c>
      <c r="AQ1309" s="163">
        <v>1</v>
      </c>
      <c r="AR1309" s="163">
        <v>10</v>
      </c>
      <c r="AS1309" s="283">
        <v>9.6085408999999997E-2</v>
      </c>
      <c r="AT1309" s="283">
        <v>0.231316725</v>
      </c>
      <c r="AU1309" s="283">
        <v>0.39444444000000001</v>
      </c>
      <c r="AV1309" s="283">
        <v>0.23888888999999999</v>
      </c>
      <c r="AW1309" s="283">
        <v>7.2222220000000004E-2</v>
      </c>
      <c r="AX1309" s="283">
        <v>0.34444444000000002</v>
      </c>
      <c r="AY1309" s="363">
        <v>107.23099999999999</v>
      </c>
      <c r="AZ1309" s="283">
        <v>0.11545624</v>
      </c>
      <c r="BA1309" s="283">
        <v>0.45251396599999999</v>
      </c>
      <c r="BB1309" s="283">
        <v>0.18994413399999999</v>
      </c>
      <c r="BC1309" s="283">
        <v>0.357541899</v>
      </c>
      <c r="BD1309" s="164">
        <v>0.32352941099999999</v>
      </c>
      <c r="BE1309" s="164">
        <v>0.26337448499999999</v>
      </c>
      <c r="BF1309" s="164">
        <v>0.35714285699999998</v>
      </c>
      <c r="BG1309" s="164">
        <v>0.45267489700000002</v>
      </c>
      <c r="BH1309" s="164">
        <v>0.809817754</v>
      </c>
      <c r="BI1309" s="164">
        <v>0.189300412</v>
      </c>
      <c r="BJ1309" s="165">
        <v>120.515388600983</v>
      </c>
      <c r="BK1309" s="164">
        <v>0.35263231364629599</v>
      </c>
      <c r="BL1309" s="165">
        <v>9.6014745297236193</v>
      </c>
      <c r="BM1309" s="165">
        <v>42.472312657753903</v>
      </c>
      <c r="BN1309" s="165">
        <v>113.90723690811301</v>
      </c>
      <c r="BO1309" s="165">
        <v>9.6601793854006704E-2</v>
      </c>
      <c r="BP1309" s="165">
        <v>-3.4858776926994302</v>
      </c>
      <c r="BQ1309" s="165">
        <v>9.0932941305311203</v>
      </c>
      <c r="BR1309" s="165">
        <v>1.1872587042255101</v>
      </c>
      <c r="BS1309" s="289">
        <v>0.93913477226973796</v>
      </c>
      <c r="BT1309" s="297"/>
      <c r="BU1309" s="284"/>
      <c r="BV1309" s="298"/>
      <c r="BW1309" s="297">
        <v>76</v>
      </c>
      <c r="BX1309" s="297">
        <v>603.20000000000005</v>
      </c>
      <c r="BY1309" s="297">
        <v>-5</v>
      </c>
      <c r="BZ1309" s="297">
        <v>-1</v>
      </c>
      <c r="CA1309" s="284">
        <v>3</v>
      </c>
      <c r="CB1309" s="298">
        <v>-7</v>
      </c>
      <c r="CC1309" s="297"/>
      <c r="CD1309" s="284"/>
      <c r="CE1309" s="352"/>
      <c r="CF1309" s="298"/>
      <c r="CG1309" s="297"/>
      <c r="CH1309" s="284"/>
      <c r="CI1309" s="352"/>
      <c r="CJ1309" s="298"/>
      <c r="CK1309" s="297"/>
      <c r="CL1309" s="284"/>
      <c r="CM1309" s="352"/>
      <c r="CN1309" s="298"/>
      <c r="CO1309" s="297"/>
      <c r="CP1309" s="284"/>
      <c r="CQ1309" s="352"/>
      <c r="CR1309" s="298"/>
      <c r="CS1309" s="297"/>
      <c r="CT1309" s="284"/>
      <c r="CU1309" s="352"/>
      <c r="CV1309" s="352"/>
      <c r="CW1309" s="298"/>
      <c r="CX1309" s="297"/>
      <c r="CY1309" s="284"/>
      <c r="CZ1309" s="352"/>
      <c r="DA1309" s="352"/>
      <c r="DB1309" s="298"/>
      <c r="DC1309" s="297"/>
      <c r="DD1309" s="284"/>
      <c r="DE1309" s="352"/>
      <c r="DF1309" s="352"/>
      <c r="DG1309" s="298"/>
      <c r="DH1309" s="297">
        <v>-5</v>
      </c>
      <c r="DI1309" s="289">
        <v>-1.4382638931274401</v>
      </c>
      <c r="DP1309" s="165"/>
      <c r="DQ1309" s="165"/>
      <c r="DR1309" s="165"/>
      <c r="ED1309" s="165"/>
      <c r="EE1309" s="165"/>
      <c r="EF1309" s="165"/>
      <c r="EG1309" s="165"/>
      <c r="EH1309" s="166"/>
      <c r="EI1309" s="165"/>
      <c r="EJ1309" s="164"/>
      <c r="EK1309" s="164"/>
      <c r="EL1309" s="283"/>
      <c r="EM1309" s="283"/>
      <c r="EN1309" s="283"/>
      <c r="EO1309" s="283"/>
      <c r="EP1309" s="283"/>
      <c r="EQ1309" s="283"/>
      <c r="ER1309" s="165"/>
      <c r="ES1309" s="166"/>
      <c r="ET1309" s="166"/>
      <c r="EU1309" s="166"/>
      <c r="EV1309" s="166"/>
      <c r="EW1309" s="166"/>
      <c r="EX1309" s="289"/>
    </row>
    <row r="1310" spans="1:272" ht="13" customHeight="1">
      <c r="A1310" s="160" t="s">
        <v>19</v>
      </c>
      <c r="B1310" s="160">
        <v>10669</v>
      </c>
      <c r="C1310" s="160">
        <v>15905</v>
      </c>
      <c r="D1310" s="160">
        <v>620443</v>
      </c>
      <c r="E1310" s="160" t="s">
        <v>345</v>
      </c>
      <c r="G1310" s="175"/>
      <c r="H1310" s="162" t="s">
        <v>1923</v>
      </c>
      <c r="I1310" s="162" t="s">
        <v>589</v>
      </c>
      <c r="J1310" s="161">
        <v>28</v>
      </c>
      <c r="K1310" s="161">
        <v>2</v>
      </c>
      <c r="L1310" s="161" t="s">
        <v>837</v>
      </c>
      <c r="Z1310" s="163">
        <v>48</v>
      </c>
      <c r="AA1310" s="163">
        <v>130</v>
      </c>
      <c r="AB1310" s="163">
        <v>118</v>
      </c>
      <c r="AC1310" s="163">
        <v>27</v>
      </c>
      <c r="AD1310" s="163">
        <v>16</v>
      </c>
      <c r="AE1310" s="163">
        <v>8</v>
      </c>
      <c r="AF1310" s="163">
        <v>0</v>
      </c>
      <c r="AG1310" s="163">
        <v>3</v>
      </c>
      <c r="AH1310" s="163">
        <v>14</v>
      </c>
      <c r="AI1310" s="163">
        <v>15</v>
      </c>
      <c r="AJ1310" s="163">
        <v>0</v>
      </c>
      <c r="AK1310" s="163">
        <v>1</v>
      </c>
      <c r="AL1310" s="163">
        <v>9</v>
      </c>
      <c r="AM1310" s="163">
        <v>0</v>
      </c>
      <c r="AN1310" s="163">
        <v>28</v>
      </c>
      <c r="AO1310" s="163">
        <v>2</v>
      </c>
      <c r="AP1310" s="163">
        <v>1</v>
      </c>
      <c r="AQ1310" s="163">
        <v>0</v>
      </c>
      <c r="AR1310" s="163">
        <v>5</v>
      </c>
      <c r="AS1310" s="283">
        <v>6.9230768999999998E-2</v>
      </c>
      <c r="AT1310" s="283">
        <v>0.215384615</v>
      </c>
      <c r="AU1310" s="283">
        <v>0.37362636999999999</v>
      </c>
      <c r="AV1310" s="283">
        <v>0.25274724999999998</v>
      </c>
      <c r="AW1310" s="283">
        <v>6.5934069999999997E-2</v>
      </c>
      <c r="AX1310" s="283">
        <v>0.46153845999999998</v>
      </c>
      <c r="AY1310" s="363">
        <v>108.60599999999999</v>
      </c>
      <c r="AZ1310" s="283">
        <v>9.2156859999999993E-2</v>
      </c>
      <c r="BA1310" s="283">
        <v>0.42857142799999998</v>
      </c>
      <c r="BB1310" s="283">
        <v>0.26373626300000003</v>
      </c>
      <c r="BC1310" s="283">
        <v>0.307692307</v>
      </c>
      <c r="BD1310" s="164">
        <v>0.27272727200000002</v>
      </c>
      <c r="BE1310" s="164">
        <v>0.228813559</v>
      </c>
      <c r="BF1310" s="164">
        <v>0.29230769200000001</v>
      </c>
      <c r="BG1310" s="164">
        <v>0.37288135500000003</v>
      </c>
      <c r="BH1310" s="164">
        <v>0.66518904700000003</v>
      </c>
      <c r="BI1310" s="164">
        <v>0.144067796</v>
      </c>
      <c r="BJ1310" s="165">
        <v>91.718693247361898</v>
      </c>
      <c r="BK1310" s="164">
        <v>0.29180257182854802</v>
      </c>
      <c r="BL1310" s="165">
        <v>-1.92276552760496</v>
      </c>
      <c r="BM1310" s="165">
        <v>13.2843837842951</v>
      </c>
      <c r="BN1310" s="165">
        <v>89.583347373707994</v>
      </c>
      <c r="BO1310" s="165">
        <v>-0.30382889146116399</v>
      </c>
      <c r="BP1310" s="165">
        <v>-1.04354385286569</v>
      </c>
      <c r="BQ1310" s="165">
        <v>8.2661273458647795</v>
      </c>
      <c r="BR1310" s="165">
        <v>-2.6628643690933198</v>
      </c>
      <c r="BS1310" s="289">
        <v>0.853706864759465</v>
      </c>
      <c r="BT1310" s="297"/>
      <c r="BU1310" s="284"/>
      <c r="BV1310" s="298"/>
      <c r="BW1310" s="297">
        <v>42</v>
      </c>
      <c r="BX1310" s="297">
        <v>289</v>
      </c>
      <c r="BY1310" s="297">
        <v>4</v>
      </c>
      <c r="BZ1310" s="297">
        <v>4</v>
      </c>
      <c r="CA1310" s="284">
        <v>-1</v>
      </c>
      <c r="CB1310" s="298">
        <v>1</v>
      </c>
      <c r="CC1310" s="297"/>
      <c r="CD1310" s="284"/>
      <c r="CE1310" s="352"/>
      <c r="CF1310" s="298"/>
      <c r="CG1310" s="297"/>
      <c r="CH1310" s="284"/>
      <c r="CI1310" s="352"/>
      <c r="CJ1310" s="298"/>
      <c r="CK1310" s="297"/>
      <c r="CL1310" s="284"/>
      <c r="CM1310" s="352"/>
      <c r="CN1310" s="298"/>
      <c r="CO1310" s="297"/>
      <c r="CP1310" s="284"/>
      <c r="CQ1310" s="352"/>
      <c r="CR1310" s="298"/>
      <c r="CS1310" s="297"/>
      <c r="CT1310" s="284"/>
      <c r="CU1310" s="352"/>
      <c r="CV1310" s="352"/>
      <c r="CW1310" s="298"/>
      <c r="CX1310" s="297"/>
      <c r="CY1310" s="284"/>
      <c r="CZ1310" s="352"/>
      <c r="DA1310" s="352"/>
      <c r="DB1310" s="298"/>
      <c r="DC1310" s="297"/>
      <c r="DD1310" s="284"/>
      <c r="DE1310" s="352"/>
      <c r="DF1310" s="352"/>
      <c r="DG1310" s="298"/>
      <c r="DH1310" s="297">
        <v>4</v>
      </c>
      <c r="DI1310" s="289">
        <v>6.60600626468658</v>
      </c>
      <c r="DP1310" s="165"/>
      <c r="DQ1310" s="165"/>
      <c r="DR1310" s="165"/>
      <c r="ED1310" s="165"/>
      <c r="EE1310" s="165"/>
      <c r="EF1310" s="165"/>
      <c r="EG1310" s="165"/>
      <c r="EH1310" s="166"/>
      <c r="EI1310" s="165"/>
      <c r="EJ1310" s="164"/>
      <c r="EK1310" s="164"/>
      <c r="EL1310" s="283"/>
      <c r="EM1310" s="283"/>
      <c r="EN1310" s="283"/>
      <c r="EO1310" s="283"/>
      <c r="EP1310" s="283"/>
      <c r="EQ1310" s="283"/>
      <c r="ER1310" s="165"/>
      <c r="ES1310" s="166"/>
      <c r="ET1310" s="166"/>
      <c r="EU1310" s="166"/>
      <c r="EV1310" s="166"/>
      <c r="EW1310" s="166"/>
      <c r="EX1310" s="289"/>
    </row>
    <row r="1311" spans="1:272" ht="13" customHeight="1">
      <c r="A1311" s="160" t="s">
        <v>19</v>
      </c>
      <c r="C1311" s="160">
        <v>29554</v>
      </c>
      <c r="D1311" s="160">
        <v>680728</v>
      </c>
      <c r="E1311" s="160" t="s">
        <v>45</v>
      </c>
      <c r="G1311" s="175"/>
      <c r="H1311" s="162" t="s">
        <v>4204</v>
      </c>
      <c r="I1311" s="162" t="s">
        <v>550</v>
      </c>
      <c r="J1311" s="160">
        <v>24</v>
      </c>
      <c r="K1311" s="161">
        <v>2</v>
      </c>
      <c r="Z1311" s="163">
        <v>25</v>
      </c>
      <c r="AA1311" s="163">
        <v>87</v>
      </c>
      <c r="AB1311" s="163">
        <v>80</v>
      </c>
      <c r="AC1311" s="163">
        <v>25</v>
      </c>
      <c r="AD1311" s="163">
        <v>16</v>
      </c>
      <c r="AE1311" s="163">
        <v>5</v>
      </c>
      <c r="AF1311" s="163">
        <v>0</v>
      </c>
      <c r="AG1311" s="163">
        <v>4</v>
      </c>
      <c r="AH1311" s="163">
        <v>12</v>
      </c>
      <c r="AI1311" s="163">
        <v>19</v>
      </c>
      <c r="AJ1311" s="163">
        <v>1</v>
      </c>
      <c r="AK1311" s="163">
        <v>1</v>
      </c>
      <c r="AL1311" s="163">
        <v>7</v>
      </c>
      <c r="AM1311" s="163">
        <v>0</v>
      </c>
      <c r="AN1311" s="163">
        <v>28</v>
      </c>
      <c r="AO1311" s="163">
        <v>0</v>
      </c>
      <c r="AP1311" s="163">
        <v>0</v>
      </c>
      <c r="AQ1311" s="163">
        <v>0</v>
      </c>
      <c r="AR1311" s="163">
        <v>1</v>
      </c>
      <c r="AS1311" s="283">
        <v>8.045977E-2</v>
      </c>
      <c r="AT1311" s="283">
        <v>0.32183908</v>
      </c>
      <c r="AU1311" s="283">
        <v>0.40384615000000001</v>
      </c>
      <c r="AV1311" s="283">
        <v>0.30769231000000002</v>
      </c>
      <c r="AW1311" s="283">
        <v>0.11538461999999999</v>
      </c>
      <c r="AX1311" s="283">
        <v>0.34615384999999999</v>
      </c>
      <c r="AY1311" s="363">
        <v>106.343</v>
      </c>
      <c r="AZ1311" s="283">
        <v>0.13946587999999999</v>
      </c>
      <c r="BA1311" s="283">
        <v>0.35294117600000002</v>
      </c>
      <c r="BB1311" s="283">
        <v>0.196078431</v>
      </c>
      <c r="BC1311" s="283">
        <v>0.45098039200000001</v>
      </c>
      <c r="BD1311" s="164">
        <v>0.4375</v>
      </c>
      <c r="BE1311" s="164">
        <v>0.3125</v>
      </c>
      <c r="BF1311" s="164">
        <v>0.36781609100000001</v>
      </c>
      <c r="BG1311" s="164">
        <v>0.52500000000000002</v>
      </c>
      <c r="BH1311" s="164">
        <v>0.89281609100000003</v>
      </c>
      <c r="BI1311" s="164">
        <v>0.21249999999999999</v>
      </c>
      <c r="BJ1311" s="165">
        <v>135.28507311283099</v>
      </c>
      <c r="BK1311" s="164">
        <v>0.38393059201624202</v>
      </c>
      <c r="BL1311" s="165">
        <v>5.1642934215583702</v>
      </c>
      <c r="BM1311" s="165">
        <v>15.3413856533684</v>
      </c>
      <c r="BN1311" s="165">
        <v>146.44342520094801</v>
      </c>
      <c r="BO1311" s="165">
        <v>0.64004700948000603</v>
      </c>
      <c r="BP1311" s="165">
        <v>-0.86446460336446695</v>
      </c>
      <c r="BQ1311" s="165">
        <v>7.1982299600590798</v>
      </c>
      <c r="BR1311" s="165">
        <v>3.9672889915623499</v>
      </c>
      <c r="BS1311" s="289">
        <v>0.74341684732136204</v>
      </c>
      <c r="BT1311" s="297"/>
      <c r="BU1311" s="284"/>
      <c r="BV1311" s="298"/>
      <c r="BW1311" s="297">
        <v>24</v>
      </c>
      <c r="BX1311" s="297">
        <v>179.2</v>
      </c>
      <c r="BY1311" s="297">
        <v>-2</v>
      </c>
      <c r="BZ1311" s="297">
        <v>-1</v>
      </c>
      <c r="CA1311" s="284">
        <v>0</v>
      </c>
      <c r="CB1311" s="298">
        <v>-1</v>
      </c>
      <c r="CC1311" s="297"/>
      <c r="CD1311" s="284"/>
      <c r="CE1311" s="352"/>
      <c r="CF1311" s="298"/>
      <c r="CG1311" s="297"/>
      <c r="CH1311" s="284"/>
      <c r="CI1311" s="352"/>
      <c r="CJ1311" s="298"/>
      <c r="CK1311" s="297"/>
      <c r="CL1311" s="284"/>
      <c r="CM1311" s="352"/>
      <c r="CN1311" s="298"/>
      <c r="CO1311" s="297"/>
      <c r="CP1311" s="284"/>
      <c r="CQ1311" s="352"/>
      <c r="CR1311" s="298"/>
      <c r="CS1311" s="297"/>
      <c r="CT1311" s="284"/>
      <c r="CU1311" s="352"/>
      <c r="CV1311" s="352"/>
      <c r="CW1311" s="298"/>
      <c r="CX1311" s="297"/>
      <c r="CY1311" s="284"/>
      <c r="CZ1311" s="352"/>
      <c r="DA1311" s="352"/>
      <c r="DB1311" s="298"/>
      <c r="DC1311" s="297"/>
      <c r="DD1311" s="284"/>
      <c r="DE1311" s="352"/>
      <c r="DF1311" s="352"/>
      <c r="DG1311" s="298"/>
      <c r="DH1311" s="183">
        <v>-2</v>
      </c>
      <c r="DI1311" s="289">
        <v>0.337866090238094</v>
      </c>
      <c r="DP1311" s="165"/>
      <c r="DQ1311" s="165"/>
      <c r="DR1311" s="165"/>
      <c r="ED1311" s="165"/>
      <c r="EE1311" s="165"/>
      <c r="EF1311" s="165"/>
      <c r="EG1311" s="165"/>
      <c r="EH1311" s="166"/>
      <c r="EI1311" s="165"/>
      <c r="EJ1311" s="164"/>
      <c r="EK1311" s="164"/>
      <c r="EL1311" s="283"/>
      <c r="EM1311" s="283"/>
      <c r="EN1311" s="283"/>
      <c r="EO1311" s="283"/>
      <c r="EP1311" s="283"/>
      <c r="EQ1311" s="283"/>
      <c r="ER1311" s="165"/>
      <c r="ES1311" s="166"/>
      <c r="ET1311" s="166"/>
      <c r="EU1311" s="166"/>
      <c r="EV1311" s="166"/>
      <c r="EW1311" s="166"/>
    </row>
    <row r="1312" spans="1:272" ht="13" customHeight="1">
      <c r="A1312" s="160" t="s">
        <v>19</v>
      </c>
      <c r="C1312" s="160">
        <v>21646</v>
      </c>
      <c r="D1312" s="160">
        <v>665561</v>
      </c>
      <c r="E1312" s="160" t="s">
        <v>13</v>
      </c>
      <c r="G1312" s="175"/>
      <c r="H1312" s="162" t="s">
        <v>1793</v>
      </c>
      <c r="I1312" s="162" t="s">
        <v>526</v>
      </c>
      <c r="J1312" s="161">
        <v>25</v>
      </c>
      <c r="K1312" s="161">
        <v>2</v>
      </c>
      <c r="L1312" s="161" t="s">
        <v>838</v>
      </c>
      <c r="Z1312" s="163">
        <v>17</v>
      </c>
      <c r="AA1312" s="163">
        <v>56</v>
      </c>
      <c r="AB1312" s="163">
        <v>51</v>
      </c>
      <c r="AC1312" s="163">
        <v>15</v>
      </c>
      <c r="AD1312" s="163">
        <v>8</v>
      </c>
      <c r="AE1312" s="163">
        <v>4</v>
      </c>
      <c r="AF1312" s="163">
        <v>0</v>
      </c>
      <c r="AG1312" s="163">
        <v>3</v>
      </c>
      <c r="AH1312" s="163">
        <v>8</v>
      </c>
      <c r="AI1312" s="163">
        <v>6</v>
      </c>
      <c r="AJ1312" s="163">
        <v>0</v>
      </c>
      <c r="AK1312" s="163">
        <v>0</v>
      </c>
      <c r="AL1312" s="163">
        <v>3</v>
      </c>
      <c r="AM1312" s="163">
        <v>0</v>
      </c>
      <c r="AN1312" s="163">
        <v>8</v>
      </c>
      <c r="AO1312" s="163">
        <v>1</v>
      </c>
      <c r="AP1312" s="163">
        <v>0</v>
      </c>
      <c r="AQ1312" s="163">
        <v>1</v>
      </c>
      <c r="AR1312" s="163">
        <v>1</v>
      </c>
      <c r="AS1312" s="283">
        <v>5.3571427999999997E-2</v>
      </c>
      <c r="AT1312" s="283">
        <v>0.14285714199999999</v>
      </c>
      <c r="AU1312" s="283">
        <v>0.36363635999999999</v>
      </c>
      <c r="AV1312" s="283">
        <v>0.29545454999999998</v>
      </c>
      <c r="AW1312" s="283">
        <v>6.8181820000000004E-2</v>
      </c>
      <c r="AX1312" s="283">
        <v>0.27272727000000002</v>
      </c>
      <c r="AY1312" s="363">
        <v>102.792</v>
      </c>
      <c r="AZ1312" s="283">
        <v>6.6666669999999997E-2</v>
      </c>
      <c r="BA1312" s="283">
        <v>0.30232558100000001</v>
      </c>
      <c r="BB1312" s="283">
        <v>0.325581395</v>
      </c>
      <c r="BC1312" s="283">
        <v>0.37209302300000002</v>
      </c>
      <c r="BD1312" s="164">
        <v>0.3</v>
      </c>
      <c r="BE1312" s="164">
        <v>0.29411764699999998</v>
      </c>
      <c r="BF1312" s="164">
        <v>0.345454545</v>
      </c>
      <c r="BG1312" s="164">
        <v>0.54901960699999997</v>
      </c>
      <c r="BH1312" s="164">
        <v>0.89447415200000002</v>
      </c>
      <c r="BI1312" s="164">
        <v>0.25490195999999998</v>
      </c>
      <c r="BJ1312" s="165">
        <v>162.27967197743001</v>
      </c>
      <c r="BK1312" s="164">
        <v>0.38196159492839399</v>
      </c>
      <c r="BL1312" s="165">
        <v>3.23539589210404</v>
      </c>
      <c r="BM1312" s="165">
        <v>9.7861679033841007</v>
      </c>
      <c r="BN1312" s="165">
        <v>146.16336699834901</v>
      </c>
      <c r="BO1312" s="165">
        <v>-0.49354871745137602</v>
      </c>
      <c r="BP1312" s="165">
        <v>-0.51383087038993802</v>
      </c>
      <c r="BQ1312" s="165">
        <v>5.7644187105353</v>
      </c>
      <c r="BR1312" s="165">
        <v>2.57750923796547</v>
      </c>
      <c r="BS1312" s="289">
        <v>0.59533607681397904</v>
      </c>
      <c r="BT1312" s="297"/>
      <c r="BU1312" s="284"/>
      <c r="BV1312" s="298"/>
      <c r="BW1312" s="297">
        <v>17</v>
      </c>
      <c r="BX1312" s="297">
        <v>129</v>
      </c>
      <c r="BY1312" s="297">
        <v>1</v>
      </c>
      <c r="BZ1312" s="297">
        <v>1</v>
      </c>
      <c r="CA1312" s="284">
        <v>0</v>
      </c>
      <c r="CB1312" s="298">
        <v>0</v>
      </c>
      <c r="CC1312" s="297"/>
      <c r="CD1312" s="284"/>
      <c r="CE1312" s="352"/>
      <c r="CF1312" s="298"/>
      <c r="CG1312" s="297"/>
      <c r="CH1312" s="284"/>
      <c r="CI1312" s="352"/>
      <c r="CJ1312" s="298"/>
      <c r="CK1312" s="297"/>
      <c r="CL1312" s="284"/>
      <c r="CM1312" s="352"/>
      <c r="CN1312" s="298"/>
      <c r="CO1312" s="297"/>
      <c r="CP1312" s="284"/>
      <c r="CQ1312" s="352"/>
      <c r="CR1312" s="298"/>
      <c r="CS1312" s="297"/>
      <c r="CT1312" s="284"/>
      <c r="CU1312" s="352"/>
      <c r="CV1312" s="352"/>
      <c r="CW1312" s="298"/>
      <c r="CX1312" s="297"/>
      <c r="CY1312" s="284"/>
      <c r="CZ1312" s="352"/>
      <c r="DA1312" s="352"/>
      <c r="DB1312" s="298"/>
      <c r="DC1312" s="297"/>
      <c r="DD1312" s="284"/>
      <c r="DE1312" s="352"/>
      <c r="DF1312" s="352"/>
      <c r="DG1312" s="298"/>
      <c r="DH1312" s="297">
        <v>1</v>
      </c>
      <c r="DI1312" s="289">
        <v>1.32470035552978</v>
      </c>
      <c r="DP1312" s="165"/>
      <c r="DQ1312" s="165"/>
      <c r="DR1312" s="165"/>
      <c r="ED1312" s="165"/>
      <c r="EE1312" s="165"/>
      <c r="EF1312" s="165"/>
      <c r="EG1312" s="165"/>
      <c r="EH1312" s="166"/>
      <c r="EI1312" s="165"/>
      <c r="EJ1312" s="164"/>
      <c r="EK1312" s="164"/>
      <c r="EL1312" s="283"/>
      <c r="EM1312" s="283"/>
      <c r="EN1312" s="283"/>
      <c r="EO1312" s="283"/>
      <c r="EP1312" s="283"/>
      <c r="EQ1312" s="283"/>
      <c r="ER1312" s="165"/>
      <c r="ES1312" s="166"/>
      <c r="ET1312" s="166"/>
      <c r="EU1312" s="166"/>
      <c r="EV1312" s="166"/>
      <c r="EW1312" s="166"/>
      <c r="EX1312" s="289"/>
      <c r="FE1312" s="167"/>
      <c r="FF1312" s="167"/>
      <c r="FG1312" s="167"/>
      <c r="FH1312" s="167"/>
      <c r="FI1312" s="167"/>
      <c r="FJ1312" s="167"/>
      <c r="FK1312" s="167"/>
      <c r="FL1312" s="167"/>
      <c r="FM1312" s="167"/>
      <c r="FN1312" s="167"/>
      <c r="FO1312" s="167"/>
      <c r="FP1312" s="167"/>
      <c r="FQ1312" s="167"/>
      <c r="FR1312" s="167"/>
      <c r="FS1312" s="167"/>
      <c r="FT1312" s="167"/>
      <c r="FU1312" s="167"/>
      <c r="FV1312" s="167"/>
      <c r="FW1312" s="167"/>
      <c r="FX1312" s="167"/>
      <c r="FY1312" s="167"/>
      <c r="FZ1312" s="167"/>
      <c r="GA1312" s="167"/>
      <c r="GB1312" s="167"/>
      <c r="GC1312" s="167"/>
      <c r="GD1312" s="167"/>
      <c r="GE1312" s="167"/>
      <c r="GF1312" s="167"/>
      <c r="GG1312" s="167"/>
      <c r="GH1312" s="167"/>
      <c r="GI1312" s="167"/>
      <c r="GJ1312" s="167"/>
      <c r="GK1312" s="167"/>
      <c r="GL1312" s="167"/>
      <c r="GM1312" s="167"/>
      <c r="GN1312" s="167"/>
      <c r="GO1312" s="167"/>
      <c r="GP1312" s="167"/>
      <c r="GQ1312" s="167"/>
      <c r="GR1312" s="167"/>
      <c r="GS1312" s="167"/>
      <c r="GT1312" s="167"/>
      <c r="GU1312" s="167"/>
      <c r="GV1312" s="167"/>
      <c r="GW1312" s="167"/>
      <c r="GX1312" s="167"/>
      <c r="GY1312" s="167"/>
      <c r="GZ1312" s="167"/>
      <c r="HA1312" s="167"/>
      <c r="HB1312" s="167"/>
      <c r="HC1312" s="167"/>
      <c r="HD1312" s="167"/>
      <c r="HE1312" s="167"/>
      <c r="HF1312" s="167"/>
      <c r="HG1312" s="167"/>
      <c r="HH1312" s="167"/>
      <c r="HI1312" s="167"/>
      <c r="HJ1312" s="167"/>
      <c r="HK1312" s="167"/>
      <c r="HL1312" s="167"/>
      <c r="HM1312" s="167"/>
      <c r="HN1312" s="167"/>
      <c r="HO1312" s="167"/>
      <c r="HP1312" s="167"/>
      <c r="HQ1312" s="167"/>
      <c r="HR1312" s="167"/>
      <c r="HS1312" s="167"/>
      <c r="HT1312" s="167"/>
      <c r="HU1312" s="167"/>
      <c r="HV1312" s="167"/>
      <c r="HW1312" s="167"/>
      <c r="HX1312" s="167"/>
      <c r="HY1312" s="167"/>
      <c r="HZ1312" s="167"/>
      <c r="IA1312" s="167"/>
      <c r="IB1312" s="167"/>
      <c r="IC1312" s="167"/>
      <c r="ID1312" s="167"/>
      <c r="IE1312" s="167"/>
      <c r="IF1312" s="167"/>
      <c r="IG1312" s="167"/>
      <c r="IH1312" s="167"/>
      <c r="II1312" s="167"/>
      <c r="IJ1312" s="167"/>
      <c r="IK1312" s="167"/>
      <c r="IL1312" s="167"/>
      <c r="IM1312" s="167"/>
      <c r="IN1312" s="167"/>
      <c r="IO1312" s="167"/>
      <c r="IP1312" s="167"/>
      <c r="IQ1312" s="167"/>
      <c r="IR1312" s="167"/>
      <c r="IS1312" s="167"/>
      <c r="IT1312" s="167"/>
      <c r="IU1312" s="167"/>
      <c r="IV1312" s="167"/>
      <c r="IW1312" s="167"/>
      <c r="IX1312" s="167"/>
      <c r="IY1312" s="167"/>
      <c r="IZ1312" s="167"/>
      <c r="JA1312" s="167"/>
      <c r="JB1312" s="167"/>
      <c r="JC1312" s="167"/>
      <c r="JD1312" s="167"/>
      <c r="JE1312" s="167"/>
      <c r="JF1312" s="167"/>
      <c r="JG1312" s="167"/>
      <c r="JH1312" s="167"/>
      <c r="JI1312" s="167"/>
      <c r="JJ1312" s="167"/>
      <c r="JK1312" s="167"/>
      <c r="JL1312" s="167"/>
    </row>
    <row r="1313" spans="1:154" ht="13" customHeight="1">
      <c r="A1313" s="160" t="s">
        <v>19</v>
      </c>
      <c r="B1313" s="160">
        <v>9971</v>
      </c>
      <c r="C1313" s="160">
        <v>12158</v>
      </c>
      <c r="D1313" s="160">
        <v>605131</v>
      </c>
      <c r="E1313" s="160" t="s">
        <v>15</v>
      </c>
      <c r="G1313" s="175"/>
      <c r="H1313" s="168" t="s">
        <v>383</v>
      </c>
      <c r="I1313" s="169" t="s">
        <v>595</v>
      </c>
      <c r="J1313" s="170">
        <v>34</v>
      </c>
      <c r="K1313" s="161">
        <v>2</v>
      </c>
      <c r="L1313" s="161" t="s">
        <v>837</v>
      </c>
      <c r="Z1313" s="163">
        <v>54</v>
      </c>
      <c r="AA1313" s="163">
        <v>156</v>
      </c>
      <c r="AB1313" s="163">
        <v>140</v>
      </c>
      <c r="AC1313" s="163">
        <v>37</v>
      </c>
      <c r="AD1313" s="163">
        <v>33</v>
      </c>
      <c r="AE1313" s="163">
        <v>3</v>
      </c>
      <c r="AF1313" s="163">
        <v>0</v>
      </c>
      <c r="AG1313" s="163">
        <v>1</v>
      </c>
      <c r="AH1313" s="163">
        <v>12</v>
      </c>
      <c r="AI1313" s="163">
        <v>11</v>
      </c>
      <c r="AJ1313" s="163">
        <v>3</v>
      </c>
      <c r="AK1313" s="163">
        <v>0</v>
      </c>
      <c r="AL1313" s="163">
        <v>14</v>
      </c>
      <c r="AM1313" s="163">
        <v>0</v>
      </c>
      <c r="AN1313" s="163">
        <v>36</v>
      </c>
      <c r="AO1313" s="163">
        <v>0</v>
      </c>
      <c r="AP1313" s="163">
        <v>0</v>
      </c>
      <c r="AQ1313" s="163">
        <v>2</v>
      </c>
      <c r="AR1313" s="163">
        <v>3</v>
      </c>
      <c r="AS1313" s="283">
        <v>8.9743588999999999E-2</v>
      </c>
      <c r="AT1313" s="283">
        <v>0.23076922999999999</v>
      </c>
      <c r="AU1313" s="283">
        <v>0.37735848999999999</v>
      </c>
      <c r="AV1313" s="283">
        <v>0.26415094</v>
      </c>
      <c r="AW1313" s="283">
        <v>1.886792E-2</v>
      </c>
      <c r="AX1313" s="283">
        <v>0.31132074999999998</v>
      </c>
      <c r="AY1313" s="363">
        <v>108.492</v>
      </c>
      <c r="AZ1313" s="283">
        <v>9.2748739999999996E-2</v>
      </c>
      <c r="BA1313" s="283">
        <v>0.49038461500000002</v>
      </c>
      <c r="BB1313" s="283">
        <v>0.22115384599999999</v>
      </c>
      <c r="BC1313" s="283">
        <v>0.28846153800000002</v>
      </c>
      <c r="BD1313" s="164">
        <v>0.349514563</v>
      </c>
      <c r="BE1313" s="164">
        <v>0.264285714</v>
      </c>
      <c r="BF1313" s="164">
        <v>0.331168831</v>
      </c>
      <c r="BG1313" s="164">
        <v>0.30714285699999999</v>
      </c>
      <c r="BH1313" s="164">
        <v>0.63831168800000004</v>
      </c>
      <c r="BI1313" s="164">
        <v>4.2857143E-2</v>
      </c>
      <c r="BJ1313" s="165">
        <v>27.284384584291999</v>
      </c>
      <c r="BK1313" s="164">
        <v>0.28933268204911899</v>
      </c>
      <c r="BL1313" s="165">
        <v>-2.6174336174897399</v>
      </c>
      <c r="BM1313" s="165">
        <v>15.631145556790401</v>
      </c>
      <c r="BN1313" s="165">
        <v>86.105686202020195</v>
      </c>
      <c r="BO1313" s="165">
        <v>0.60868674457064997</v>
      </c>
      <c r="BP1313" s="165">
        <v>9.0311087667942005E-2</v>
      </c>
      <c r="BQ1313" s="165">
        <v>5.2165880355589396</v>
      </c>
      <c r="BR1313" s="165">
        <v>-2.50161722548525</v>
      </c>
      <c r="BS1313" s="289">
        <v>0.53875736850420597</v>
      </c>
      <c r="BT1313" s="297"/>
      <c r="BU1313" s="284"/>
      <c r="BV1313" s="298"/>
      <c r="BW1313" s="297">
        <v>44</v>
      </c>
      <c r="BX1313" s="297">
        <v>357.1</v>
      </c>
      <c r="BY1313" s="297">
        <v>1</v>
      </c>
      <c r="BZ1313" s="297">
        <v>-3</v>
      </c>
      <c r="CA1313" s="284">
        <v>1</v>
      </c>
      <c r="CB1313" s="298">
        <v>0</v>
      </c>
      <c r="CC1313" s="297"/>
      <c r="CD1313" s="284"/>
      <c r="CE1313" s="352"/>
      <c r="CF1313" s="298"/>
      <c r="CG1313" s="297">
        <v>2</v>
      </c>
      <c r="CH1313" s="284">
        <v>2.1</v>
      </c>
      <c r="CI1313" s="352">
        <v>0</v>
      </c>
      <c r="CJ1313" s="298"/>
      <c r="CK1313" s="297"/>
      <c r="CL1313" s="284"/>
      <c r="CM1313" s="352"/>
      <c r="CN1313" s="298"/>
      <c r="CO1313" s="297"/>
      <c r="CP1313" s="284"/>
      <c r="CQ1313" s="352"/>
      <c r="CR1313" s="298"/>
      <c r="CS1313" s="297"/>
      <c r="CT1313" s="284"/>
      <c r="CU1313" s="352"/>
      <c r="CV1313" s="352"/>
      <c r="CW1313" s="298"/>
      <c r="CX1313" s="297"/>
      <c r="CY1313" s="284"/>
      <c r="CZ1313" s="352"/>
      <c r="DA1313" s="352"/>
      <c r="DB1313" s="298"/>
      <c r="DC1313" s="297"/>
      <c r="DD1313" s="284"/>
      <c r="DE1313" s="352"/>
      <c r="DF1313" s="352"/>
      <c r="DG1313" s="298"/>
      <c r="DH1313" s="297">
        <v>1</v>
      </c>
      <c r="DI1313" s="289">
        <v>2.5306227207183798</v>
      </c>
      <c r="DP1313" s="165"/>
      <c r="DQ1313" s="165"/>
      <c r="DR1313" s="165"/>
      <c r="ED1313" s="165"/>
      <c r="EE1313" s="165"/>
      <c r="EF1313" s="165"/>
      <c r="EG1313" s="165"/>
      <c r="EH1313" s="166"/>
      <c r="EI1313" s="165"/>
      <c r="EJ1313" s="164"/>
      <c r="EK1313" s="164"/>
      <c r="EL1313" s="283"/>
      <c r="EM1313" s="283"/>
      <c r="EN1313" s="283"/>
      <c r="EO1313" s="283"/>
      <c r="EP1313" s="283"/>
      <c r="EQ1313" s="283"/>
      <c r="ER1313" s="165"/>
      <c r="ES1313" s="166"/>
      <c r="ET1313" s="166"/>
      <c r="EU1313" s="166"/>
      <c r="EV1313" s="166"/>
      <c r="EW1313" s="166"/>
      <c r="EX1313" s="289"/>
    </row>
    <row r="1314" spans="1:154" ht="13" customHeight="1">
      <c r="A1314" s="160" t="s">
        <v>19</v>
      </c>
      <c r="C1314" s="160">
        <v>25782</v>
      </c>
      <c r="D1314" s="160">
        <v>686780</v>
      </c>
      <c r="E1314" s="160" t="s">
        <v>276</v>
      </c>
      <c r="G1314" s="175"/>
      <c r="H1314" s="162" t="s">
        <v>4121</v>
      </c>
      <c r="I1314" s="162" t="s">
        <v>591</v>
      </c>
      <c r="J1314" s="160">
        <v>25</v>
      </c>
      <c r="K1314" s="161">
        <v>2</v>
      </c>
      <c r="Z1314" s="163">
        <v>68</v>
      </c>
      <c r="AA1314" s="163">
        <v>218</v>
      </c>
      <c r="AB1314" s="163">
        <v>202</v>
      </c>
      <c r="AC1314" s="163">
        <v>48</v>
      </c>
      <c r="AD1314" s="163">
        <v>36</v>
      </c>
      <c r="AE1314" s="163">
        <v>3</v>
      </c>
      <c r="AF1314" s="163">
        <v>2</v>
      </c>
      <c r="AG1314" s="163">
        <v>7</v>
      </c>
      <c r="AH1314" s="163">
        <v>19</v>
      </c>
      <c r="AI1314" s="163">
        <v>27</v>
      </c>
      <c r="AJ1314" s="163">
        <v>2</v>
      </c>
      <c r="AK1314" s="163">
        <v>0</v>
      </c>
      <c r="AL1314" s="163">
        <v>13</v>
      </c>
      <c r="AM1314" s="163">
        <v>0</v>
      </c>
      <c r="AN1314" s="163">
        <v>58</v>
      </c>
      <c r="AO1314" s="163">
        <v>0</v>
      </c>
      <c r="AP1314" s="163">
        <v>2</v>
      </c>
      <c r="AQ1314" s="163">
        <v>1</v>
      </c>
      <c r="AR1314" s="163">
        <v>7</v>
      </c>
      <c r="AS1314" s="283">
        <v>5.9633026999999998E-2</v>
      </c>
      <c r="AT1314" s="283">
        <v>0.26605504499999999</v>
      </c>
      <c r="AU1314" s="283">
        <v>0.35374149999999999</v>
      </c>
      <c r="AV1314" s="283">
        <v>0.25170068000000001</v>
      </c>
      <c r="AW1314" s="283">
        <v>4.7619050000000003E-2</v>
      </c>
      <c r="AX1314" s="283">
        <v>0.40136053999999999</v>
      </c>
      <c r="AY1314" s="363">
        <v>109.747</v>
      </c>
      <c r="AZ1314" s="283">
        <v>0.11882353</v>
      </c>
      <c r="BA1314" s="283">
        <v>0.43150684900000003</v>
      </c>
      <c r="BB1314" s="283">
        <v>0.19178082099999999</v>
      </c>
      <c r="BC1314" s="283">
        <v>0.37671232799999999</v>
      </c>
      <c r="BD1314" s="164">
        <v>0.29496402799999999</v>
      </c>
      <c r="BE1314" s="164">
        <v>0.23762376199999999</v>
      </c>
      <c r="BF1314" s="164">
        <v>0.28110598999999997</v>
      </c>
      <c r="BG1314" s="164">
        <v>0.37623762300000002</v>
      </c>
      <c r="BH1314" s="164">
        <v>0.65734361299999999</v>
      </c>
      <c r="BI1314" s="164">
        <v>0.138613861</v>
      </c>
      <c r="BJ1314" s="165">
        <v>88.246523858055497</v>
      </c>
      <c r="BK1314" s="164">
        <v>0.28567150688391102</v>
      </c>
      <c r="BL1314" s="165">
        <v>-4.3000839354459597</v>
      </c>
      <c r="BM1314" s="165">
        <v>21.2011356798942</v>
      </c>
      <c r="BN1314" s="165">
        <v>83.410889093306693</v>
      </c>
      <c r="BO1314" s="165">
        <v>0.27155249008781701</v>
      </c>
      <c r="BP1314" s="165">
        <v>-0.40623115748166999</v>
      </c>
      <c r="BQ1314" s="165">
        <v>4.5863381776038104</v>
      </c>
      <c r="BR1314" s="165">
        <v>-4.7307808177534802</v>
      </c>
      <c r="BS1314" s="289">
        <v>0.473666594101953</v>
      </c>
      <c r="BT1314" s="297"/>
      <c r="BU1314" s="284"/>
      <c r="BV1314" s="298"/>
      <c r="BW1314" s="297">
        <v>65</v>
      </c>
      <c r="BX1314" s="297">
        <v>533.20000000000005</v>
      </c>
      <c r="BY1314" s="297">
        <v>3</v>
      </c>
      <c r="BZ1314" s="297">
        <v>-2</v>
      </c>
      <c r="CA1314" s="284">
        <v>1</v>
      </c>
      <c r="CB1314" s="298">
        <v>1</v>
      </c>
      <c r="CC1314" s="297">
        <v>1</v>
      </c>
      <c r="CD1314" s="284">
        <v>1</v>
      </c>
      <c r="CE1314" s="352">
        <v>0</v>
      </c>
      <c r="CF1314" s="298"/>
      <c r="CG1314" s="297"/>
      <c r="CH1314" s="284"/>
      <c r="CI1314" s="352"/>
      <c r="CJ1314" s="298"/>
      <c r="CK1314" s="297"/>
      <c r="CL1314" s="284"/>
      <c r="CM1314" s="352"/>
      <c r="CN1314" s="298"/>
      <c r="CO1314" s="297"/>
      <c r="CP1314" s="284"/>
      <c r="CQ1314" s="352"/>
      <c r="CR1314" s="298"/>
      <c r="CS1314" s="297"/>
      <c r="CT1314" s="284"/>
      <c r="CU1314" s="352"/>
      <c r="CV1314" s="352"/>
      <c r="CW1314" s="298"/>
      <c r="CX1314" s="297"/>
      <c r="CY1314" s="284"/>
      <c r="CZ1314" s="352"/>
      <c r="DA1314" s="352"/>
      <c r="DB1314" s="298"/>
      <c r="DC1314" s="297"/>
      <c r="DD1314" s="284"/>
      <c r="DE1314" s="352"/>
      <c r="DF1314" s="352"/>
      <c r="DG1314" s="298"/>
      <c r="DH1314" s="183">
        <v>3</v>
      </c>
      <c r="DI1314" s="289">
        <v>2.06780493259429</v>
      </c>
      <c r="DP1314" s="165"/>
      <c r="DQ1314" s="165"/>
      <c r="DR1314" s="165"/>
      <c r="ED1314" s="165"/>
      <c r="EE1314" s="165"/>
      <c r="EF1314" s="165"/>
      <c r="EG1314" s="165"/>
      <c r="EH1314" s="166"/>
      <c r="EI1314" s="165"/>
      <c r="EJ1314" s="164"/>
      <c r="EK1314" s="164"/>
      <c r="EL1314" s="283"/>
      <c r="EM1314" s="283"/>
      <c r="EN1314" s="283"/>
      <c r="EO1314" s="283"/>
      <c r="EP1314" s="283"/>
      <c r="EQ1314" s="283"/>
      <c r="ER1314" s="165"/>
    </row>
    <row r="1315" spans="1:154" ht="13" customHeight="1">
      <c r="A1315" s="160" t="s">
        <v>19</v>
      </c>
      <c r="B1315" s="160">
        <v>12786</v>
      </c>
      <c r="C1315" s="160">
        <v>21587</v>
      </c>
      <c r="D1315" s="160">
        <v>663967</v>
      </c>
      <c r="E1315" s="160" t="s">
        <v>614</v>
      </c>
      <c r="G1315" s="175"/>
      <c r="H1315" s="162" t="s">
        <v>3429</v>
      </c>
      <c r="I1315" s="162" t="s">
        <v>3430</v>
      </c>
      <c r="J1315" s="160">
        <v>28</v>
      </c>
      <c r="K1315" s="161">
        <v>2</v>
      </c>
      <c r="L1315" s="161" t="s">
        <v>46</v>
      </c>
      <c r="Z1315" s="163">
        <v>12</v>
      </c>
      <c r="AA1315" s="163">
        <v>32</v>
      </c>
      <c r="AB1315" s="163">
        <v>25</v>
      </c>
      <c r="AC1315" s="163">
        <v>8</v>
      </c>
      <c r="AD1315" s="163">
        <v>6</v>
      </c>
      <c r="AE1315" s="163">
        <v>2</v>
      </c>
      <c r="AF1315" s="163">
        <v>0</v>
      </c>
      <c r="AG1315" s="163">
        <v>0</v>
      </c>
      <c r="AH1315" s="163">
        <v>5</v>
      </c>
      <c r="AI1315" s="163">
        <v>8</v>
      </c>
      <c r="AJ1315" s="163">
        <v>0</v>
      </c>
      <c r="AK1315" s="163">
        <v>0</v>
      </c>
      <c r="AL1315" s="163">
        <v>2</v>
      </c>
      <c r="AM1315" s="163">
        <v>0</v>
      </c>
      <c r="AN1315" s="163">
        <v>6</v>
      </c>
      <c r="AO1315" s="163">
        <v>2</v>
      </c>
      <c r="AP1315" s="163">
        <v>2</v>
      </c>
      <c r="AQ1315" s="163">
        <v>1</v>
      </c>
      <c r="AR1315" s="163">
        <v>0</v>
      </c>
      <c r="AS1315" s="283">
        <v>6.25E-2</v>
      </c>
      <c r="AT1315" s="283">
        <v>0.1875</v>
      </c>
      <c r="AU1315" s="283">
        <v>0.5</v>
      </c>
      <c r="AV1315" s="283">
        <v>0.27272727000000002</v>
      </c>
      <c r="AW1315" s="283">
        <v>0</v>
      </c>
      <c r="AX1315" s="283">
        <v>0.13636364000000001</v>
      </c>
      <c r="AY1315" s="363">
        <v>99.633099999999999</v>
      </c>
      <c r="AZ1315" s="283">
        <v>0.11711712000000001</v>
      </c>
      <c r="BA1315" s="283">
        <v>0.28571428500000001</v>
      </c>
      <c r="BB1315" s="283">
        <v>0.38095237999999998</v>
      </c>
      <c r="BC1315" s="283">
        <v>0.33333333300000001</v>
      </c>
      <c r="BD1315" s="164">
        <v>0.38095237999999998</v>
      </c>
      <c r="BE1315" s="164">
        <v>0.32</v>
      </c>
      <c r="BF1315" s="164">
        <v>0.38709677399999998</v>
      </c>
      <c r="BG1315" s="164">
        <v>0.4</v>
      </c>
      <c r="BH1315" s="164">
        <v>0.787096774</v>
      </c>
      <c r="BI1315" s="164">
        <v>0.08</v>
      </c>
      <c r="BJ1315" s="165">
        <v>51.685045134204003</v>
      </c>
      <c r="BK1315" s="164">
        <v>0.342509742706052</v>
      </c>
      <c r="BL1315" s="165">
        <v>0.83269413238456602</v>
      </c>
      <c r="BM1315" s="165">
        <v>4.5759924245445998</v>
      </c>
      <c r="BN1315" s="165">
        <v>126.264197170816</v>
      </c>
      <c r="BO1315" s="165">
        <v>0.25213997110161901</v>
      </c>
      <c r="BP1315" s="165">
        <v>0.25890378654003099</v>
      </c>
      <c r="BQ1315" s="165">
        <v>4.0865722117393197</v>
      </c>
      <c r="BR1315" s="165">
        <v>1.2205597204535199</v>
      </c>
      <c r="BS1315" s="289">
        <v>0.422051899822522</v>
      </c>
      <c r="BT1315" s="297"/>
      <c r="BU1315" s="284"/>
      <c r="BV1315" s="298"/>
      <c r="BW1315" s="297">
        <v>10</v>
      </c>
      <c r="BX1315" s="297">
        <v>70</v>
      </c>
      <c r="BY1315" s="297">
        <v>0</v>
      </c>
      <c r="BZ1315" s="297">
        <v>1</v>
      </c>
      <c r="CA1315" s="284">
        <v>0</v>
      </c>
      <c r="CB1315" s="298">
        <v>1</v>
      </c>
      <c r="CC1315" s="297"/>
      <c r="CD1315" s="284"/>
      <c r="CE1315" s="352"/>
      <c r="CF1315" s="298"/>
      <c r="CG1315" s="297"/>
      <c r="CH1315" s="284"/>
      <c r="CI1315" s="352"/>
      <c r="CJ1315" s="298"/>
      <c r="CK1315" s="297"/>
      <c r="CL1315" s="284"/>
      <c r="CM1315" s="352"/>
      <c r="CN1315" s="298"/>
      <c r="CO1315" s="297"/>
      <c r="CP1315" s="284"/>
      <c r="CQ1315" s="352"/>
      <c r="CR1315" s="298"/>
      <c r="CS1315" s="297"/>
      <c r="CT1315" s="284"/>
      <c r="CU1315" s="352"/>
      <c r="CV1315" s="352"/>
      <c r="CW1315" s="298"/>
      <c r="CX1315" s="297"/>
      <c r="CY1315" s="284"/>
      <c r="CZ1315" s="352"/>
      <c r="DA1315" s="352"/>
      <c r="DB1315" s="298"/>
      <c r="DC1315" s="297"/>
      <c r="DD1315" s="284"/>
      <c r="DE1315" s="352"/>
      <c r="DF1315" s="352"/>
      <c r="DG1315" s="298"/>
      <c r="DH1315" s="297">
        <v>0</v>
      </c>
      <c r="DI1315" s="289">
        <v>1.7983027547597801</v>
      </c>
      <c r="DP1315" s="165"/>
      <c r="DQ1315" s="165"/>
      <c r="DR1315" s="165"/>
      <c r="ED1315" s="165"/>
      <c r="EE1315" s="165"/>
      <c r="EF1315" s="165"/>
      <c r="EG1315" s="165"/>
      <c r="EH1315" s="166"/>
      <c r="EI1315" s="165"/>
      <c r="EJ1315" s="164"/>
      <c r="EK1315" s="164"/>
      <c r="EL1315" s="283"/>
      <c r="EM1315" s="283"/>
      <c r="EN1315" s="283"/>
      <c r="EO1315" s="283"/>
      <c r="EP1315" s="283"/>
      <c r="EQ1315" s="283"/>
      <c r="ER1315" s="165"/>
      <c r="ES1315" s="166"/>
      <c r="ET1315" s="166"/>
      <c r="EU1315" s="166"/>
      <c r="EV1315" s="166"/>
      <c r="EW1315" s="166"/>
      <c r="EX1315" s="289"/>
    </row>
    <row r="1316" spans="1:154" ht="13" customHeight="1">
      <c r="A1316" s="160" t="s">
        <v>19</v>
      </c>
      <c r="B1316" s="160">
        <v>10478</v>
      </c>
      <c r="C1316" s="160">
        <v>18067</v>
      </c>
      <c r="D1316" s="160">
        <v>596117</v>
      </c>
      <c r="E1316" s="160" t="s">
        <v>13</v>
      </c>
      <c r="G1316" s="175"/>
      <c r="H1316" s="162" t="s">
        <v>1911</v>
      </c>
      <c r="I1316" s="162" t="s">
        <v>307</v>
      </c>
      <c r="J1316" s="161">
        <v>31</v>
      </c>
      <c r="K1316" s="161">
        <v>2</v>
      </c>
      <c r="L1316" s="161" t="s">
        <v>46</v>
      </c>
      <c r="Z1316" s="163">
        <v>56</v>
      </c>
      <c r="AA1316" s="163">
        <v>187</v>
      </c>
      <c r="AB1316" s="163">
        <v>164</v>
      </c>
      <c r="AC1316" s="163">
        <v>34</v>
      </c>
      <c r="AD1316" s="163">
        <v>28</v>
      </c>
      <c r="AE1316" s="163">
        <v>4</v>
      </c>
      <c r="AF1316" s="163">
        <v>1</v>
      </c>
      <c r="AG1316" s="163">
        <v>1</v>
      </c>
      <c r="AH1316" s="163">
        <v>18</v>
      </c>
      <c r="AI1316" s="163">
        <v>11</v>
      </c>
      <c r="AJ1316" s="163">
        <v>5</v>
      </c>
      <c r="AK1316" s="163">
        <v>0</v>
      </c>
      <c r="AL1316" s="163">
        <v>17</v>
      </c>
      <c r="AM1316" s="163">
        <v>0</v>
      </c>
      <c r="AN1316" s="163">
        <v>50</v>
      </c>
      <c r="AO1316" s="163">
        <v>4</v>
      </c>
      <c r="AP1316" s="163">
        <v>1</v>
      </c>
      <c r="AQ1316" s="163">
        <v>0</v>
      </c>
      <c r="AR1316" s="163">
        <v>0</v>
      </c>
      <c r="AS1316" s="283">
        <v>9.0909089999999998E-2</v>
      </c>
      <c r="AT1316" s="283">
        <v>0.26737967899999998</v>
      </c>
      <c r="AU1316" s="283">
        <v>0.43478261000000001</v>
      </c>
      <c r="AV1316" s="283">
        <v>0.26086957</v>
      </c>
      <c r="AW1316" s="283">
        <v>0</v>
      </c>
      <c r="AX1316" s="283">
        <v>8.6206900000000003E-2</v>
      </c>
      <c r="AY1316" s="363">
        <v>98.852699999999999</v>
      </c>
      <c r="AZ1316" s="283">
        <v>0.10977242</v>
      </c>
      <c r="BA1316" s="283">
        <v>0.29906542000000003</v>
      </c>
      <c r="BB1316" s="283">
        <v>0.28971962600000001</v>
      </c>
      <c r="BC1316" s="283">
        <v>0.41121495299999999</v>
      </c>
      <c r="BD1316" s="164">
        <v>0.28947368400000001</v>
      </c>
      <c r="BE1316" s="164">
        <v>0.20731707299999999</v>
      </c>
      <c r="BF1316" s="164">
        <v>0.29569892399999997</v>
      </c>
      <c r="BG1316" s="164">
        <v>0.26219512099999998</v>
      </c>
      <c r="BH1316" s="164">
        <v>0.55789404499999995</v>
      </c>
      <c r="BI1316" s="164">
        <v>5.4878047999999999E-2</v>
      </c>
      <c r="BJ1316" s="165">
        <v>34.937321110444401</v>
      </c>
      <c r="BK1316" s="164">
        <v>0.25774835418629299</v>
      </c>
      <c r="BL1316" s="165">
        <v>-7.8912871531676201</v>
      </c>
      <c r="BM1316" s="165">
        <v>13.983612241642501</v>
      </c>
      <c r="BN1316" s="165">
        <v>62.559341639588901</v>
      </c>
      <c r="BO1316" s="165">
        <v>0.30709577082534101</v>
      </c>
      <c r="BP1316" s="165">
        <v>1.5967136248946101</v>
      </c>
      <c r="BQ1316" s="165">
        <v>3.4114750178531099</v>
      </c>
      <c r="BR1316" s="165">
        <v>-6.7756169490050198</v>
      </c>
      <c r="BS1316" s="289">
        <v>0.35232939438727301</v>
      </c>
      <c r="BT1316" s="297"/>
      <c r="BU1316" s="284"/>
      <c r="BV1316" s="298"/>
      <c r="BW1316" s="297">
        <v>51</v>
      </c>
      <c r="BX1316" s="297">
        <v>415.1</v>
      </c>
      <c r="BY1316" s="297">
        <v>-3</v>
      </c>
      <c r="BZ1316" s="297">
        <v>2</v>
      </c>
      <c r="CA1316" s="284">
        <v>0</v>
      </c>
      <c r="CB1316" s="298">
        <v>-2</v>
      </c>
      <c r="CC1316" s="297"/>
      <c r="CD1316" s="284"/>
      <c r="CE1316" s="352"/>
      <c r="CF1316" s="298"/>
      <c r="CG1316" s="297"/>
      <c r="CH1316" s="284"/>
      <c r="CI1316" s="352"/>
      <c r="CJ1316" s="298"/>
      <c r="CK1316" s="297"/>
      <c r="CL1316" s="284"/>
      <c r="CM1316" s="352"/>
      <c r="CN1316" s="298"/>
      <c r="CO1316" s="297"/>
      <c r="CP1316" s="284"/>
      <c r="CQ1316" s="352"/>
      <c r="CR1316" s="298"/>
      <c r="CS1316" s="297"/>
      <c r="CT1316" s="284"/>
      <c r="CU1316" s="352"/>
      <c r="CV1316" s="352"/>
      <c r="CW1316" s="298"/>
      <c r="CX1316" s="297"/>
      <c r="CY1316" s="284"/>
      <c r="CZ1316" s="352"/>
      <c r="DA1316" s="352"/>
      <c r="DB1316" s="298"/>
      <c r="DC1316" s="297"/>
      <c r="DD1316" s="284"/>
      <c r="DE1316" s="352"/>
      <c r="DF1316" s="352"/>
      <c r="DG1316" s="298"/>
      <c r="DH1316" s="297">
        <v>-3</v>
      </c>
      <c r="DI1316" s="289">
        <v>3.9686436653137198</v>
      </c>
      <c r="DP1316" s="165"/>
      <c r="DQ1316" s="165"/>
      <c r="DR1316" s="165"/>
      <c r="ED1316" s="165"/>
      <c r="EE1316" s="165"/>
      <c r="EF1316" s="165"/>
      <c r="EG1316" s="165"/>
      <c r="EH1316" s="166"/>
      <c r="EI1316" s="165"/>
      <c r="EJ1316" s="164"/>
      <c r="EK1316" s="164"/>
      <c r="EL1316" s="283"/>
      <c r="EM1316" s="283"/>
      <c r="EN1316" s="283"/>
      <c r="EO1316" s="283"/>
      <c r="EP1316" s="283"/>
      <c r="EQ1316" s="283"/>
      <c r="ER1316" s="165"/>
      <c r="ES1316" s="166"/>
      <c r="ET1316" s="166"/>
      <c r="EU1316" s="166"/>
      <c r="EV1316" s="166"/>
      <c r="EW1316" s="166"/>
      <c r="EX1316" s="289"/>
    </row>
    <row r="1317" spans="1:154" ht="13" customHeight="1">
      <c r="A1317" s="160" t="s">
        <v>19</v>
      </c>
      <c r="B1317" s="160">
        <v>12009</v>
      </c>
      <c r="C1317" s="160">
        <v>16953</v>
      </c>
      <c r="D1317" s="160">
        <v>644433</v>
      </c>
      <c r="E1317" s="160" t="s">
        <v>555</v>
      </c>
      <c r="G1317" s="175"/>
      <c r="H1317" s="162" t="s">
        <v>1926</v>
      </c>
      <c r="I1317" s="162" t="s">
        <v>2300</v>
      </c>
      <c r="J1317" s="161">
        <v>29</v>
      </c>
      <c r="K1317" s="161">
        <v>2</v>
      </c>
      <c r="L1317" s="161" t="s">
        <v>837</v>
      </c>
      <c r="Z1317" s="163">
        <v>19</v>
      </c>
      <c r="AA1317" s="163">
        <v>54</v>
      </c>
      <c r="AB1317" s="163">
        <v>52</v>
      </c>
      <c r="AC1317" s="163">
        <v>13</v>
      </c>
      <c r="AD1317" s="163">
        <v>7</v>
      </c>
      <c r="AE1317" s="163">
        <v>6</v>
      </c>
      <c r="AF1317" s="163">
        <v>0</v>
      </c>
      <c r="AG1317" s="163">
        <v>0</v>
      </c>
      <c r="AH1317" s="163">
        <v>3</v>
      </c>
      <c r="AI1317" s="163">
        <v>6</v>
      </c>
      <c r="AJ1317" s="163">
        <v>0</v>
      </c>
      <c r="AK1317" s="163">
        <v>0</v>
      </c>
      <c r="AL1317" s="163">
        <v>1</v>
      </c>
      <c r="AM1317" s="163">
        <v>0</v>
      </c>
      <c r="AN1317" s="163">
        <v>17</v>
      </c>
      <c r="AO1317" s="163">
        <v>0</v>
      </c>
      <c r="AP1317" s="163">
        <v>1</v>
      </c>
      <c r="AQ1317" s="163">
        <v>0</v>
      </c>
      <c r="AR1317" s="163">
        <v>2</v>
      </c>
      <c r="AS1317" s="283">
        <v>1.8518518000000001E-2</v>
      </c>
      <c r="AT1317" s="283">
        <v>0.314814814</v>
      </c>
      <c r="AU1317" s="283">
        <v>0.41666667000000002</v>
      </c>
      <c r="AV1317" s="283">
        <v>0.22222222</v>
      </c>
      <c r="AW1317" s="283">
        <v>2.7777779999999998E-2</v>
      </c>
      <c r="AX1317" s="283">
        <v>0.36111111000000001</v>
      </c>
      <c r="AY1317" s="363">
        <v>107.56399999999999</v>
      </c>
      <c r="AZ1317" s="283">
        <v>0.18131868000000001</v>
      </c>
      <c r="BA1317" s="283">
        <v>0.44444444399999999</v>
      </c>
      <c r="BB1317" s="283">
        <v>0.25</v>
      </c>
      <c r="BC1317" s="283">
        <v>0.30555555499999998</v>
      </c>
      <c r="BD1317" s="164">
        <v>0.36111111099999998</v>
      </c>
      <c r="BE1317" s="164">
        <v>0.25</v>
      </c>
      <c r="BF1317" s="164">
        <v>0.25925925900000002</v>
      </c>
      <c r="BG1317" s="164">
        <v>0.36538461500000002</v>
      </c>
      <c r="BH1317" s="164">
        <v>0.62464387399999999</v>
      </c>
      <c r="BI1317" s="164">
        <v>0.115384615</v>
      </c>
      <c r="BJ1317" s="165">
        <v>73.457958006450994</v>
      </c>
      <c r="BK1317" s="164">
        <v>0.26644041803148</v>
      </c>
      <c r="BL1317" s="165">
        <v>-1.9009889048992099</v>
      </c>
      <c r="BM1317" s="165">
        <v>4.4158269631208302</v>
      </c>
      <c r="BN1317" s="165">
        <v>67.806320322519198</v>
      </c>
      <c r="BO1317" s="165">
        <v>-0.38535045322588501</v>
      </c>
      <c r="BP1317" s="165">
        <v>-3.7981942296028098E-3</v>
      </c>
      <c r="BQ1317" s="165">
        <v>2.6516580184453602</v>
      </c>
      <c r="BR1317" s="165">
        <v>-2.0826602039395299</v>
      </c>
      <c r="BS1317" s="289">
        <v>0.27385721978669297</v>
      </c>
      <c r="BT1317" s="297"/>
      <c r="BU1317" s="284"/>
      <c r="BV1317" s="298"/>
      <c r="BW1317" s="297">
        <v>19</v>
      </c>
      <c r="BX1317" s="297">
        <v>142.19999999999999</v>
      </c>
      <c r="BY1317" s="297">
        <v>2</v>
      </c>
      <c r="BZ1317" s="297">
        <v>1</v>
      </c>
      <c r="CA1317" s="284">
        <v>0</v>
      </c>
      <c r="CB1317" s="298">
        <v>0</v>
      </c>
      <c r="CC1317" s="297"/>
      <c r="CD1317" s="284"/>
      <c r="CE1317" s="352"/>
      <c r="CF1317" s="298"/>
      <c r="CG1317" s="297"/>
      <c r="CH1317" s="284"/>
      <c r="CI1317" s="352"/>
      <c r="CJ1317" s="298"/>
      <c r="CK1317" s="297"/>
      <c r="CL1317" s="284"/>
      <c r="CM1317" s="352"/>
      <c r="CN1317" s="298"/>
      <c r="CO1317" s="297"/>
      <c r="CP1317" s="284"/>
      <c r="CQ1317" s="352"/>
      <c r="CR1317" s="298"/>
      <c r="CS1317" s="297"/>
      <c r="CT1317" s="284"/>
      <c r="CU1317" s="352"/>
      <c r="CV1317" s="352"/>
      <c r="CW1317" s="298"/>
      <c r="CX1317" s="297"/>
      <c r="CY1317" s="284"/>
      <c r="CZ1317" s="352"/>
      <c r="DA1317" s="352"/>
      <c r="DB1317" s="298"/>
      <c r="DC1317" s="297"/>
      <c r="DD1317" s="284"/>
      <c r="DE1317" s="352"/>
      <c r="DF1317" s="352"/>
      <c r="DG1317" s="298"/>
      <c r="DH1317" s="297">
        <v>2</v>
      </c>
      <c r="DI1317" s="289">
        <v>2.9386165738105698</v>
      </c>
      <c r="DP1317" s="165"/>
      <c r="DQ1317" s="165"/>
      <c r="DR1317" s="165"/>
      <c r="ED1317" s="165"/>
      <c r="EE1317" s="165"/>
      <c r="EF1317" s="165"/>
      <c r="EG1317" s="165"/>
      <c r="EH1317" s="166"/>
      <c r="EI1317" s="165"/>
      <c r="EJ1317" s="164"/>
      <c r="EK1317" s="164"/>
      <c r="EL1317" s="283"/>
      <c r="EM1317" s="283"/>
      <c r="EN1317" s="283"/>
      <c r="EO1317" s="283"/>
      <c r="EP1317" s="283"/>
      <c r="EQ1317" s="283"/>
      <c r="ER1317" s="165"/>
      <c r="ES1317" s="166"/>
      <c r="ET1317" s="166"/>
      <c r="EU1317" s="166"/>
      <c r="EV1317" s="166"/>
      <c r="EW1317" s="166"/>
      <c r="EX1317" s="289"/>
    </row>
    <row r="1318" spans="1:154" ht="13" customHeight="1">
      <c r="A1318" s="160" t="s">
        <v>19</v>
      </c>
      <c r="C1318" s="160">
        <v>25575</v>
      </c>
      <c r="D1318" s="160">
        <v>668832</v>
      </c>
      <c r="E1318" s="160" t="s">
        <v>354</v>
      </c>
      <c r="G1318" s="175"/>
      <c r="H1318" s="162" t="s">
        <v>340</v>
      </c>
      <c r="I1318" s="162" t="s">
        <v>547</v>
      </c>
      <c r="J1318" s="160">
        <v>26</v>
      </c>
      <c r="K1318" s="161">
        <v>2</v>
      </c>
      <c r="Z1318" s="163">
        <v>54</v>
      </c>
      <c r="AA1318" s="163">
        <v>157</v>
      </c>
      <c r="AB1318" s="163">
        <v>140</v>
      </c>
      <c r="AC1318" s="163">
        <v>33</v>
      </c>
      <c r="AD1318" s="163">
        <v>24</v>
      </c>
      <c r="AE1318" s="163">
        <v>4</v>
      </c>
      <c r="AF1318" s="163">
        <v>0</v>
      </c>
      <c r="AG1318" s="163">
        <v>5</v>
      </c>
      <c r="AH1318" s="163">
        <v>13</v>
      </c>
      <c r="AI1318" s="163">
        <v>15</v>
      </c>
      <c r="AJ1318" s="163">
        <v>0</v>
      </c>
      <c r="AK1318" s="163">
        <v>0</v>
      </c>
      <c r="AL1318" s="163">
        <v>16</v>
      </c>
      <c r="AM1318" s="163">
        <v>1</v>
      </c>
      <c r="AN1318" s="163">
        <v>59</v>
      </c>
      <c r="AO1318" s="163">
        <v>1</v>
      </c>
      <c r="AP1318" s="163">
        <v>0</v>
      </c>
      <c r="AQ1318" s="163">
        <v>0</v>
      </c>
      <c r="AR1318" s="163">
        <v>2</v>
      </c>
      <c r="AS1318" s="283">
        <v>0.10191082799999999</v>
      </c>
      <c r="AT1318" s="283">
        <v>0.37579617799999998</v>
      </c>
      <c r="AU1318" s="283">
        <v>0.39506173</v>
      </c>
      <c r="AV1318" s="283">
        <v>0.2345679</v>
      </c>
      <c r="AW1318" s="283">
        <v>0.12345679</v>
      </c>
      <c r="AX1318" s="283">
        <v>0.38271604999999997</v>
      </c>
      <c r="AY1318" s="363">
        <v>111.364</v>
      </c>
      <c r="AZ1318" s="283">
        <v>0.19811321000000001</v>
      </c>
      <c r="BA1318" s="283">
        <v>0.45679012299999999</v>
      </c>
      <c r="BB1318" s="283">
        <v>0.185185185</v>
      </c>
      <c r="BC1318" s="283">
        <v>0.35802469100000001</v>
      </c>
      <c r="BD1318" s="164">
        <v>0.36842105200000003</v>
      </c>
      <c r="BE1318" s="164">
        <v>0.235714285</v>
      </c>
      <c r="BF1318" s="164">
        <v>0.31847133700000002</v>
      </c>
      <c r="BG1318" s="164">
        <v>0.37142857099999999</v>
      </c>
      <c r="BH1318" s="164">
        <v>0.68989990800000001</v>
      </c>
      <c r="BI1318" s="164">
        <v>0.13571428599999999</v>
      </c>
      <c r="BJ1318" s="165">
        <v>87.679987465828404</v>
      </c>
      <c r="BK1318" s="164">
        <v>0.304384935360688</v>
      </c>
      <c r="BL1318" s="165">
        <v>-0.73216281988473497</v>
      </c>
      <c r="BM1318" s="165">
        <v>17.633394426025401</v>
      </c>
      <c r="BN1318" s="165">
        <v>101.87146780041201</v>
      </c>
      <c r="BO1318" s="165">
        <v>0.55618587805462805</v>
      </c>
      <c r="BP1318" s="165">
        <v>-2.7381212115287701</v>
      </c>
      <c r="BQ1318" s="165">
        <v>1.7825166071411001</v>
      </c>
      <c r="BR1318" s="165">
        <v>-2.4019290224537402</v>
      </c>
      <c r="BS1318" s="289">
        <v>0.18409426813698701</v>
      </c>
      <c r="BT1318" s="297"/>
      <c r="BU1318" s="284"/>
      <c r="BV1318" s="298"/>
      <c r="BW1318" s="297">
        <v>43</v>
      </c>
      <c r="BX1318" s="297">
        <v>316</v>
      </c>
      <c r="BY1318" s="297">
        <v>-5</v>
      </c>
      <c r="BZ1318" s="297">
        <v>-1</v>
      </c>
      <c r="CA1318" s="284">
        <v>0</v>
      </c>
      <c r="CB1318" s="298">
        <v>-2</v>
      </c>
      <c r="CC1318" s="297"/>
      <c r="CD1318" s="284"/>
      <c r="CE1318" s="352"/>
      <c r="CF1318" s="298"/>
      <c r="CG1318" s="297"/>
      <c r="CH1318" s="284"/>
      <c r="CI1318" s="352"/>
      <c r="CJ1318" s="298"/>
      <c r="CK1318" s="297"/>
      <c r="CL1318" s="284"/>
      <c r="CM1318" s="352"/>
      <c r="CN1318" s="298"/>
      <c r="CO1318" s="297"/>
      <c r="CP1318" s="284"/>
      <c r="CQ1318" s="352"/>
      <c r="CR1318" s="298"/>
      <c r="CS1318" s="297"/>
      <c r="CT1318" s="284"/>
      <c r="CU1318" s="352"/>
      <c r="CV1318" s="352"/>
      <c r="CW1318" s="298"/>
      <c r="CX1318" s="297"/>
      <c r="CY1318" s="284"/>
      <c r="CZ1318" s="352"/>
      <c r="DA1318" s="352"/>
      <c r="DB1318" s="298"/>
      <c r="DC1318" s="297"/>
      <c r="DD1318" s="284"/>
      <c r="DE1318" s="352"/>
      <c r="DF1318" s="352"/>
      <c r="DG1318" s="298"/>
      <c r="DH1318" s="183">
        <v>-5</v>
      </c>
      <c r="DI1318" s="289">
        <v>-1.0540052652359</v>
      </c>
      <c r="DP1318" s="165"/>
      <c r="DQ1318" s="165"/>
      <c r="DR1318" s="165"/>
      <c r="ED1318" s="165"/>
      <c r="EE1318" s="165"/>
      <c r="EF1318" s="165"/>
      <c r="EG1318" s="165"/>
      <c r="EH1318" s="166"/>
      <c r="EI1318" s="165"/>
      <c r="EL1318" s="283"/>
      <c r="EM1318" s="283"/>
      <c r="EN1318" s="283"/>
      <c r="EO1318" s="283"/>
      <c r="EP1318" s="283"/>
      <c r="EQ1318" s="283"/>
      <c r="ER1318" s="165"/>
    </row>
    <row r="1319" spans="1:154" ht="13" customHeight="1">
      <c r="A1319" s="160" t="s">
        <v>19</v>
      </c>
      <c r="B1319" s="160">
        <v>10829</v>
      </c>
      <c r="C1319" s="160">
        <v>13755</v>
      </c>
      <c r="D1319" s="160">
        <v>621512</v>
      </c>
      <c r="E1319" s="160" t="s">
        <v>3331</v>
      </c>
      <c r="G1319" s="175"/>
      <c r="H1319" s="168" t="s">
        <v>1060</v>
      </c>
      <c r="I1319" s="169" t="s">
        <v>3362</v>
      </c>
      <c r="J1319" s="170">
        <v>30</v>
      </c>
      <c r="K1319" s="161">
        <v>2</v>
      </c>
      <c r="L1319" s="161" t="s">
        <v>837</v>
      </c>
      <c r="Z1319" s="163">
        <v>49</v>
      </c>
      <c r="AA1319" s="163">
        <v>140</v>
      </c>
      <c r="AB1319" s="163">
        <v>130</v>
      </c>
      <c r="AC1319" s="163">
        <v>25</v>
      </c>
      <c r="AD1319" s="163">
        <v>17</v>
      </c>
      <c r="AE1319" s="163">
        <v>4</v>
      </c>
      <c r="AF1319" s="163">
        <v>0</v>
      </c>
      <c r="AG1319" s="163">
        <v>4</v>
      </c>
      <c r="AH1319" s="163">
        <v>14</v>
      </c>
      <c r="AI1319" s="163">
        <v>12</v>
      </c>
      <c r="AJ1319" s="163">
        <v>0</v>
      </c>
      <c r="AK1319" s="163">
        <v>0</v>
      </c>
      <c r="AL1319" s="163">
        <v>5</v>
      </c>
      <c r="AM1319" s="163">
        <v>0</v>
      </c>
      <c r="AN1319" s="163">
        <v>35</v>
      </c>
      <c r="AO1319" s="163">
        <v>0</v>
      </c>
      <c r="AP1319" s="163">
        <v>2</v>
      </c>
      <c r="AQ1319" s="163">
        <v>3</v>
      </c>
      <c r="AR1319" s="163">
        <v>1</v>
      </c>
      <c r="AS1319" s="283">
        <v>3.5714284999999998E-2</v>
      </c>
      <c r="AT1319" s="283">
        <v>0.25</v>
      </c>
      <c r="AU1319" s="283">
        <v>0.39</v>
      </c>
      <c r="AV1319" s="283">
        <v>0.3</v>
      </c>
      <c r="AW1319" s="283">
        <v>0.12</v>
      </c>
      <c r="AX1319" s="283">
        <v>0.44</v>
      </c>
      <c r="AY1319" s="363">
        <v>108.361</v>
      </c>
      <c r="AZ1319" s="283">
        <v>0.1916996</v>
      </c>
      <c r="BA1319" s="283">
        <v>0.41666666600000002</v>
      </c>
      <c r="BB1319" s="283">
        <v>0.16666666599999999</v>
      </c>
      <c r="BC1319" s="283">
        <v>0.41666666600000002</v>
      </c>
      <c r="BD1319" s="164">
        <v>0.22580645099999999</v>
      </c>
      <c r="BE1319" s="164">
        <v>0.192307692</v>
      </c>
      <c r="BF1319" s="164">
        <v>0.21897810200000001</v>
      </c>
      <c r="BG1319" s="164">
        <v>0.31538461499999998</v>
      </c>
      <c r="BH1319" s="164">
        <v>0.53436271700000004</v>
      </c>
      <c r="BI1319" s="164">
        <v>0.123076923</v>
      </c>
      <c r="BJ1319" s="165">
        <v>78.355155742308</v>
      </c>
      <c r="BK1319" s="164">
        <v>0.23102893881554101</v>
      </c>
      <c r="BL1319" s="165">
        <v>-8.9122736451902806</v>
      </c>
      <c r="BM1319" s="165">
        <v>7.4646563830098698</v>
      </c>
      <c r="BN1319" s="165">
        <v>48.370994388133397</v>
      </c>
      <c r="BO1319" s="165">
        <v>-0.26660888524021997</v>
      </c>
      <c r="BP1319" s="165">
        <v>-0.62670038640499104</v>
      </c>
      <c r="BQ1319" s="165">
        <v>1.40313671829761</v>
      </c>
      <c r="BR1319" s="165">
        <v>-9.2700699118652707</v>
      </c>
      <c r="BS1319" s="289">
        <v>0.144912774566192</v>
      </c>
      <c r="BT1319" s="297"/>
      <c r="BU1319" s="284"/>
      <c r="BV1319" s="298"/>
      <c r="BW1319" s="297">
        <v>48</v>
      </c>
      <c r="BX1319" s="297">
        <v>359</v>
      </c>
      <c r="BY1319" s="297">
        <v>-2</v>
      </c>
      <c r="BZ1319" s="297">
        <v>2</v>
      </c>
      <c r="CA1319" s="284">
        <v>1</v>
      </c>
      <c r="CB1319" s="298">
        <v>0</v>
      </c>
      <c r="CC1319" s="297"/>
      <c r="CD1319" s="284"/>
      <c r="CE1319" s="352"/>
      <c r="CF1319" s="298"/>
      <c r="CG1319" s="297"/>
      <c r="CH1319" s="284"/>
      <c r="CI1319" s="352"/>
      <c r="CJ1319" s="298"/>
      <c r="CK1319" s="297"/>
      <c r="CL1319" s="284"/>
      <c r="CM1319" s="352"/>
      <c r="CN1319" s="298"/>
      <c r="CO1319" s="297"/>
      <c r="CP1319" s="284"/>
      <c r="CQ1319" s="352"/>
      <c r="CR1319" s="298"/>
      <c r="CS1319" s="297"/>
      <c r="CT1319" s="284"/>
      <c r="CU1319" s="352"/>
      <c r="CV1319" s="352"/>
      <c r="CW1319" s="298"/>
      <c r="CX1319" s="297"/>
      <c r="CY1319" s="284"/>
      <c r="CZ1319" s="352"/>
      <c r="DA1319" s="352"/>
      <c r="DB1319" s="298"/>
      <c r="DC1319" s="297"/>
      <c r="DD1319" s="284"/>
      <c r="DE1319" s="352"/>
      <c r="DF1319" s="352"/>
      <c r="DG1319" s="298"/>
      <c r="DH1319" s="297">
        <v>-2</v>
      </c>
      <c r="DI1319" s="289">
        <v>6.0176838375627897</v>
      </c>
      <c r="DP1319" s="165"/>
      <c r="DQ1319" s="165"/>
      <c r="DR1319" s="165"/>
      <c r="ED1319" s="165"/>
      <c r="EE1319" s="165"/>
      <c r="EF1319" s="165"/>
      <c r="EG1319" s="165"/>
      <c r="EH1319" s="166"/>
      <c r="EI1319" s="165"/>
      <c r="EJ1319" s="164"/>
      <c r="EK1319" s="164"/>
      <c r="EL1319" s="283"/>
      <c r="EM1319" s="283"/>
      <c r="EN1319" s="283"/>
      <c r="EO1319" s="283"/>
      <c r="EP1319" s="283"/>
      <c r="EQ1319" s="283"/>
      <c r="ER1319" s="165"/>
      <c r="ES1319" s="166"/>
      <c r="ET1319" s="166"/>
      <c r="EU1319" s="166"/>
      <c r="EV1319" s="166"/>
      <c r="EW1319" s="166"/>
      <c r="EX1319" s="289"/>
    </row>
    <row r="1320" spans="1:154" ht="13" customHeight="1">
      <c r="A1320" s="160" t="s">
        <v>19</v>
      </c>
      <c r="B1320" s="160">
        <v>11652</v>
      </c>
      <c r="C1320" s="160">
        <v>13897</v>
      </c>
      <c r="D1320" s="160">
        <v>623168</v>
      </c>
      <c r="E1320" s="160" t="s">
        <v>3331</v>
      </c>
      <c r="G1320" s="175"/>
      <c r="H1320" s="162" t="s">
        <v>1246</v>
      </c>
      <c r="I1320" s="162" t="s">
        <v>571</v>
      </c>
      <c r="J1320" s="161">
        <v>33</v>
      </c>
      <c r="K1320" s="161">
        <v>2</v>
      </c>
      <c r="L1320" s="161" t="s">
        <v>2547</v>
      </c>
      <c r="Z1320" s="163">
        <v>8</v>
      </c>
      <c r="AA1320" s="163">
        <v>16</v>
      </c>
      <c r="AB1320" s="163">
        <v>12</v>
      </c>
      <c r="AC1320" s="163">
        <v>1</v>
      </c>
      <c r="AD1320" s="163">
        <v>1</v>
      </c>
      <c r="AE1320" s="163">
        <v>0</v>
      </c>
      <c r="AF1320" s="163">
        <v>0</v>
      </c>
      <c r="AG1320" s="163">
        <v>0</v>
      </c>
      <c r="AH1320" s="163">
        <v>2</v>
      </c>
      <c r="AI1320" s="163">
        <v>0</v>
      </c>
      <c r="AJ1320" s="163">
        <v>0</v>
      </c>
      <c r="AK1320" s="163">
        <v>0</v>
      </c>
      <c r="AL1320" s="163">
        <v>3</v>
      </c>
      <c r="AM1320" s="163">
        <v>0</v>
      </c>
      <c r="AN1320" s="163">
        <v>6</v>
      </c>
      <c r="AO1320" s="163">
        <v>1</v>
      </c>
      <c r="AP1320" s="163">
        <v>0</v>
      </c>
      <c r="AQ1320" s="163">
        <v>0</v>
      </c>
      <c r="AR1320" s="163">
        <v>0</v>
      </c>
      <c r="AS1320" s="283">
        <v>0.1875</v>
      </c>
      <c r="AT1320" s="283">
        <v>0.375</v>
      </c>
      <c r="AU1320" s="283">
        <v>0.5</v>
      </c>
      <c r="AV1320" s="283">
        <v>0</v>
      </c>
      <c r="AW1320" s="283">
        <v>0</v>
      </c>
      <c r="AX1320" s="283">
        <v>0.16666666999999999</v>
      </c>
      <c r="AY1320" s="363">
        <v>97.901200000000003</v>
      </c>
      <c r="AZ1320" s="283">
        <v>9.6774189999999996E-2</v>
      </c>
      <c r="BA1320" s="283">
        <v>0</v>
      </c>
      <c r="BB1320" s="283">
        <v>0</v>
      </c>
      <c r="BC1320" s="283">
        <v>1</v>
      </c>
      <c r="BD1320" s="164">
        <v>0.16666666599999999</v>
      </c>
      <c r="BE1320" s="164">
        <v>8.3333332999999996E-2</v>
      </c>
      <c r="BF1320" s="164">
        <v>0.3125</v>
      </c>
      <c r="BG1320" s="164">
        <v>8.3333332999999996E-2</v>
      </c>
      <c r="BH1320" s="164">
        <v>0.39583333300000001</v>
      </c>
      <c r="BI1320" s="164">
        <v>0</v>
      </c>
      <c r="BJ1320" s="165">
        <v>0</v>
      </c>
      <c r="BK1320" s="164">
        <v>0.22933093085885001</v>
      </c>
      <c r="BL1320" s="165">
        <v>-1.04114330063656</v>
      </c>
      <c r="BM1320" s="165">
        <v>0.83050584544344797</v>
      </c>
      <c r="BN1320" s="165">
        <v>45.115327018823102</v>
      </c>
      <c r="BO1320" s="165">
        <v>5.0035079894515298E-2</v>
      </c>
      <c r="BP1320" s="165">
        <v>-6.3293537124991403E-2</v>
      </c>
      <c r="BQ1320" s="165">
        <v>0.93961439219220499</v>
      </c>
      <c r="BR1320" s="165">
        <v>-1.06808669927612</v>
      </c>
      <c r="BS1320" s="289">
        <v>9.7041241113054594E-2</v>
      </c>
      <c r="BT1320" s="297"/>
      <c r="BU1320" s="284"/>
      <c r="BV1320" s="298"/>
      <c r="BW1320" s="297">
        <v>5</v>
      </c>
      <c r="BX1320" s="297">
        <v>29</v>
      </c>
      <c r="BY1320" s="297">
        <v>1</v>
      </c>
      <c r="BZ1320" s="297">
        <v>0</v>
      </c>
      <c r="CA1320" s="284">
        <v>0</v>
      </c>
      <c r="CB1320" s="298">
        <v>0</v>
      </c>
      <c r="CC1320" s="297"/>
      <c r="CD1320" s="284"/>
      <c r="CE1320" s="352"/>
      <c r="CF1320" s="298"/>
      <c r="CG1320" s="297"/>
      <c r="CH1320" s="284"/>
      <c r="CI1320" s="352"/>
      <c r="CJ1320" s="298"/>
      <c r="CK1320" s="297"/>
      <c r="CL1320" s="284"/>
      <c r="CM1320" s="352"/>
      <c r="CN1320" s="298"/>
      <c r="CO1320" s="297"/>
      <c r="CP1320" s="284"/>
      <c r="CQ1320" s="352"/>
      <c r="CR1320" s="298"/>
      <c r="CS1320" s="297"/>
      <c r="CT1320" s="284"/>
      <c r="CU1320" s="352"/>
      <c r="CV1320" s="352"/>
      <c r="CW1320" s="298"/>
      <c r="CX1320" s="297"/>
      <c r="CY1320" s="284"/>
      <c r="CZ1320" s="352"/>
      <c r="DA1320" s="352"/>
      <c r="DB1320" s="298"/>
      <c r="DC1320" s="297"/>
      <c r="DD1320" s="284"/>
      <c r="DE1320" s="352"/>
      <c r="DF1320" s="352"/>
      <c r="DG1320" s="298"/>
      <c r="DH1320" s="297">
        <v>1</v>
      </c>
      <c r="DI1320" s="289">
        <v>1.47384622320532</v>
      </c>
      <c r="DP1320" s="165"/>
      <c r="DQ1320" s="165"/>
      <c r="DR1320" s="165"/>
      <c r="ED1320" s="165"/>
      <c r="EE1320" s="165"/>
      <c r="EF1320" s="165"/>
      <c r="EG1320" s="165"/>
      <c r="EH1320" s="166"/>
      <c r="EI1320" s="165"/>
      <c r="EJ1320" s="164"/>
      <c r="EK1320" s="164"/>
      <c r="EL1320" s="283"/>
      <c r="EM1320" s="283"/>
      <c r="EN1320" s="283"/>
      <c r="EO1320" s="283"/>
      <c r="EP1320" s="283"/>
      <c r="EQ1320" s="283"/>
      <c r="ER1320" s="165"/>
      <c r="ES1320" s="166"/>
      <c r="ET1320" s="166"/>
      <c r="EU1320" s="166"/>
      <c r="EV1320" s="166"/>
      <c r="EW1320" s="166"/>
      <c r="EX1320" s="289"/>
    </row>
    <row r="1321" spans="1:154" ht="13" customHeight="1">
      <c r="A1321" s="160" t="s">
        <v>19</v>
      </c>
      <c r="C1321" s="160">
        <v>23372</v>
      </c>
      <c r="D1321" s="160">
        <v>676439</v>
      </c>
      <c r="E1321" s="160" t="s">
        <v>15</v>
      </c>
      <c r="G1321" s="175"/>
      <c r="H1321" s="162" t="s">
        <v>4048</v>
      </c>
      <c r="I1321" s="162" t="s">
        <v>163</v>
      </c>
      <c r="J1321" s="160">
        <v>27</v>
      </c>
      <c r="K1321" s="161">
        <v>2</v>
      </c>
      <c r="Z1321" s="163">
        <v>5</v>
      </c>
      <c r="AA1321" s="163">
        <v>14</v>
      </c>
      <c r="AB1321" s="163">
        <v>12</v>
      </c>
      <c r="AC1321" s="163">
        <v>4</v>
      </c>
      <c r="AD1321" s="163">
        <v>4</v>
      </c>
      <c r="AE1321" s="163">
        <v>0</v>
      </c>
      <c r="AF1321" s="163">
        <v>0</v>
      </c>
      <c r="AG1321" s="163">
        <v>0</v>
      </c>
      <c r="AH1321" s="163">
        <v>2</v>
      </c>
      <c r="AI1321" s="163">
        <v>1</v>
      </c>
      <c r="AJ1321" s="163">
        <v>0</v>
      </c>
      <c r="AK1321" s="163">
        <v>0</v>
      </c>
      <c r="AL1321" s="163">
        <v>2</v>
      </c>
      <c r="AM1321" s="163">
        <v>0</v>
      </c>
      <c r="AN1321" s="163">
        <v>2</v>
      </c>
      <c r="AO1321" s="163">
        <v>0</v>
      </c>
      <c r="AP1321" s="163">
        <v>0</v>
      </c>
      <c r="AQ1321" s="163">
        <v>0</v>
      </c>
      <c r="AR1321" s="163">
        <v>1</v>
      </c>
      <c r="AS1321" s="283">
        <v>0.14285714199999999</v>
      </c>
      <c r="AT1321" s="283">
        <v>0.14285714199999999</v>
      </c>
      <c r="AU1321" s="283">
        <v>0.5</v>
      </c>
      <c r="AV1321" s="283">
        <v>0.2</v>
      </c>
      <c r="AW1321" s="283">
        <v>0</v>
      </c>
      <c r="AX1321" s="283">
        <v>0.2</v>
      </c>
      <c r="AY1321" s="363">
        <v>102.062</v>
      </c>
      <c r="AZ1321" s="283">
        <v>7.0175440000000006E-2</v>
      </c>
      <c r="BA1321" s="283">
        <v>0.6</v>
      </c>
      <c r="BB1321" s="283">
        <v>0.1</v>
      </c>
      <c r="BC1321" s="283">
        <v>0.3</v>
      </c>
      <c r="BD1321" s="164">
        <v>0.4</v>
      </c>
      <c r="BE1321" s="164">
        <v>0.33333333300000001</v>
      </c>
      <c r="BF1321" s="164">
        <v>0.42857142799999998</v>
      </c>
      <c r="BG1321" s="164">
        <v>0.33333333300000001</v>
      </c>
      <c r="BH1321" s="164">
        <v>0.76190476100000004</v>
      </c>
      <c r="BI1321" s="164">
        <v>0</v>
      </c>
      <c r="BJ1321" s="165">
        <v>0</v>
      </c>
      <c r="BK1321" s="164">
        <v>0.35036459139415099</v>
      </c>
      <c r="BL1321" s="165">
        <v>0.45281248015099701</v>
      </c>
      <c r="BM1321" s="165">
        <v>2.0905054829710101</v>
      </c>
      <c r="BN1321" s="165">
        <v>127.184344693588</v>
      </c>
      <c r="BO1321" s="165">
        <v>-4.5066182793119497E-2</v>
      </c>
      <c r="BP1321" s="165">
        <v>-5.3028495516627999E-2</v>
      </c>
      <c r="BQ1321" s="165">
        <v>0.87027562071317299</v>
      </c>
      <c r="BR1321" s="165">
        <v>0.40207292220303298</v>
      </c>
      <c r="BS1321" s="289">
        <v>8.9880090222335507E-2</v>
      </c>
      <c r="BT1321" s="297"/>
      <c r="BU1321" s="284"/>
      <c r="BV1321" s="298"/>
      <c r="BW1321" s="297">
        <v>4</v>
      </c>
      <c r="BX1321" s="297">
        <v>28</v>
      </c>
      <c r="BY1321" s="297">
        <v>0</v>
      </c>
      <c r="BZ1321" s="297">
        <v>0</v>
      </c>
      <c r="CA1321" s="284">
        <v>0</v>
      </c>
      <c r="CB1321" s="298">
        <v>0</v>
      </c>
      <c r="CC1321" s="297"/>
      <c r="CD1321" s="284"/>
      <c r="CE1321" s="352"/>
      <c r="CF1321" s="298"/>
      <c r="CG1321" s="297"/>
      <c r="CH1321" s="284"/>
      <c r="CI1321" s="352"/>
      <c r="CJ1321" s="298"/>
      <c r="CK1321" s="297"/>
      <c r="CL1321" s="284"/>
      <c r="CM1321" s="352"/>
      <c r="CN1321" s="298"/>
      <c r="CO1321" s="297"/>
      <c r="CP1321" s="284"/>
      <c r="CQ1321" s="352"/>
      <c r="CR1321" s="298"/>
      <c r="CS1321" s="297"/>
      <c r="CT1321" s="284"/>
      <c r="CU1321" s="352"/>
      <c r="CV1321" s="352"/>
      <c r="CW1321" s="298"/>
      <c r="CX1321" s="297"/>
      <c r="CY1321" s="284"/>
      <c r="CZ1321" s="352"/>
      <c r="DA1321" s="352"/>
      <c r="DB1321" s="298"/>
      <c r="DC1321" s="297"/>
      <c r="DD1321" s="284"/>
      <c r="DE1321" s="352"/>
      <c r="DF1321" s="352"/>
      <c r="DG1321" s="298"/>
      <c r="DH1321" s="183">
        <v>0</v>
      </c>
      <c r="DI1321" s="289">
        <v>2.6504192501306499E-3</v>
      </c>
      <c r="DP1321" s="165"/>
      <c r="DQ1321" s="165"/>
      <c r="DR1321" s="165"/>
      <c r="ED1321" s="165"/>
      <c r="EE1321" s="165"/>
      <c r="EF1321" s="165"/>
      <c r="EG1321" s="165"/>
      <c r="EH1321" s="166"/>
      <c r="EI1321" s="165"/>
      <c r="EL1321" s="283"/>
      <c r="EM1321" s="283"/>
      <c r="EN1321" s="283"/>
      <c r="EO1321" s="283"/>
      <c r="EP1321" s="283"/>
      <c r="EQ1321" s="283"/>
      <c r="ER1321" s="165"/>
    </row>
    <row r="1322" spans="1:154" ht="13" customHeight="1">
      <c r="A1322" s="160" t="s">
        <v>19</v>
      </c>
      <c r="C1322" s="160">
        <v>25475</v>
      </c>
      <c r="D1322" s="160">
        <v>686482</v>
      </c>
      <c r="E1322" s="160" t="s">
        <v>2178</v>
      </c>
      <c r="G1322" s="175"/>
      <c r="H1322" s="162" t="s">
        <v>4115</v>
      </c>
      <c r="I1322" s="162" t="s">
        <v>145</v>
      </c>
      <c r="J1322" s="160">
        <v>26</v>
      </c>
      <c r="K1322" s="161">
        <v>2</v>
      </c>
      <c r="Z1322" s="163">
        <v>15</v>
      </c>
      <c r="AA1322" s="163">
        <v>37</v>
      </c>
      <c r="AB1322" s="163">
        <v>35</v>
      </c>
      <c r="AC1322" s="163">
        <v>6</v>
      </c>
      <c r="AD1322" s="163">
        <v>5</v>
      </c>
      <c r="AE1322" s="163">
        <v>0</v>
      </c>
      <c r="AF1322" s="163">
        <v>0</v>
      </c>
      <c r="AG1322" s="163">
        <v>1</v>
      </c>
      <c r="AH1322" s="163">
        <v>2</v>
      </c>
      <c r="AI1322" s="163">
        <v>5</v>
      </c>
      <c r="AJ1322" s="163">
        <v>0</v>
      </c>
      <c r="AK1322" s="163">
        <v>0</v>
      </c>
      <c r="AL1322" s="163">
        <v>1</v>
      </c>
      <c r="AM1322" s="163">
        <v>0</v>
      </c>
      <c r="AN1322" s="163">
        <v>6</v>
      </c>
      <c r="AO1322" s="163">
        <v>0</v>
      </c>
      <c r="AP1322" s="163">
        <v>1</v>
      </c>
      <c r="AQ1322" s="163">
        <v>0</v>
      </c>
      <c r="AR1322" s="163">
        <v>0</v>
      </c>
      <c r="AS1322" s="283">
        <v>2.7027026999999999E-2</v>
      </c>
      <c r="AT1322" s="283">
        <v>0.162162162</v>
      </c>
      <c r="AU1322" s="283">
        <v>0.6</v>
      </c>
      <c r="AV1322" s="283">
        <v>0.16666666999999999</v>
      </c>
      <c r="AW1322" s="283">
        <v>6.6666669999999997E-2</v>
      </c>
      <c r="AX1322" s="283">
        <v>0.33333332999999998</v>
      </c>
      <c r="AY1322" s="363">
        <v>105.583</v>
      </c>
      <c r="AZ1322" s="283">
        <v>0.16153845999999999</v>
      </c>
      <c r="BA1322" s="283">
        <v>0.63333333300000005</v>
      </c>
      <c r="BB1322" s="283">
        <v>0.133333333</v>
      </c>
      <c r="BC1322" s="283">
        <v>0.233333333</v>
      </c>
      <c r="BD1322" s="164">
        <v>0.17241379300000001</v>
      </c>
      <c r="BE1322" s="164">
        <v>0.171428571</v>
      </c>
      <c r="BF1322" s="164">
        <v>0.18918918900000001</v>
      </c>
      <c r="BG1322" s="164">
        <v>0.257142857</v>
      </c>
      <c r="BH1322" s="164">
        <v>0.44633204599999998</v>
      </c>
      <c r="BI1322" s="164">
        <v>8.5714286000000001E-2</v>
      </c>
      <c r="BJ1322" s="165">
        <v>55.3768342569509</v>
      </c>
      <c r="BK1322" s="164">
        <v>0.19317014475126501</v>
      </c>
      <c r="BL1322" s="165">
        <v>-3.4845061683264502</v>
      </c>
      <c r="BM1322" s="165">
        <v>0.84368248198358797</v>
      </c>
      <c r="BN1322" s="165">
        <v>23.7206552177764</v>
      </c>
      <c r="BO1322" s="165">
        <v>5.8221087609177597E-3</v>
      </c>
      <c r="BP1322" s="165">
        <v>-5.1230453187599702E-2</v>
      </c>
      <c r="BQ1322" s="165">
        <v>0.74603454729719498</v>
      </c>
      <c r="BR1322" s="165">
        <v>-3.28057427068063</v>
      </c>
      <c r="BS1322" s="289">
        <v>7.7048754238458403E-2</v>
      </c>
      <c r="BT1322" s="297"/>
      <c r="BU1322" s="284"/>
      <c r="BV1322" s="298"/>
      <c r="BW1322" s="297">
        <v>14</v>
      </c>
      <c r="BX1322" s="297">
        <v>85</v>
      </c>
      <c r="BY1322" s="297">
        <v>1</v>
      </c>
      <c r="BZ1322" s="297">
        <v>1</v>
      </c>
      <c r="CA1322" s="284">
        <v>0</v>
      </c>
      <c r="CB1322" s="298">
        <v>1</v>
      </c>
      <c r="CC1322" s="297"/>
      <c r="CD1322" s="284"/>
      <c r="CE1322" s="352"/>
      <c r="CF1322" s="298"/>
      <c r="CG1322" s="297"/>
      <c r="CH1322" s="284"/>
      <c r="CI1322" s="352"/>
      <c r="CJ1322" s="298"/>
      <c r="CK1322" s="297"/>
      <c r="CL1322" s="284"/>
      <c r="CM1322" s="352"/>
      <c r="CN1322" s="298"/>
      <c r="CO1322" s="297"/>
      <c r="CP1322" s="284"/>
      <c r="CQ1322" s="352"/>
      <c r="CR1322" s="298"/>
      <c r="CS1322" s="297"/>
      <c r="CT1322" s="284"/>
      <c r="CU1322" s="352"/>
      <c r="CV1322" s="352"/>
      <c r="CW1322" s="298"/>
      <c r="CX1322" s="297"/>
      <c r="CY1322" s="284"/>
      <c r="CZ1322" s="352"/>
      <c r="DA1322" s="352"/>
      <c r="DB1322" s="298"/>
      <c r="DC1322" s="297"/>
      <c r="DD1322" s="284"/>
      <c r="DE1322" s="352"/>
      <c r="DF1322" s="352"/>
      <c r="DG1322" s="298"/>
      <c r="DH1322" s="183">
        <v>1</v>
      </c>
      <c r="DI1322" s="289">
        <v>2.79206943511962</v>
      </c>
      <c r="DP1322" s="165"/>
      <c r="DQ1322" s="165"/>
      <c r="DR1322" s="165"/>
      <c r="ED1322" s="165"/>
      <c r="EE1322" s="165"/>
      <c r="EF1322" s="165"/>
      <c r="EG1322" s="165"/>
      <c r="EH1322" s="166"/>
      <c r="EI1322" s="165"/>
      <c r="EL1322" s="283"/>
      <c r="EM1322" s="283"/>
      <c r="EN1322" s="283"/>
      <c r="EO1322" s="283"/>
      <c r="EP1322" s="283"/>
      <c r="EQ1322" s="283"/>
      <c r="ER1322" s="165"/>
    </row>
    <row r="1323" spans="1:154" ht="13" customHeight="1">
      <c r="A1323" s="160" t="s">
        <v>19</v>
      </c>
      <c r="C1323" s="160">
        <v>14412</v>
      </c>
      <c r="D1323" s="160">
        <v>621529</v>
      </c>
      <c r="E1323" s="160" t="s">
        <v>345</v>
      </c>
      <c r="G1323" s="175"/>
      <c r="H1323" s="162" t="s">
        <v>303</v>
      </c>
      <c r="I1323" s="162" t="s">
        <v>536</v>
      </c>
      <c r="J1323" s="161">
        <v>33</v>
      </c>
      <c r="K1323" s="161">
        <v>2</v>
      </c>
      <c r="L1323" s="161" t="s">
        <v>837</v>
      </c>
      <c r="Z1323" s="163">
        <v>1</v>
      </c>
      <c r="AA1323" s="163">
        <v>0</v>
      </c>
      <c r="AB1323" s="163">
        <v>0</v>
      </c>
      <c r="AC1323" s="163">
        <v>0</v>
      </c>
      <c r="AD1323" s="163">
        <v>0</v>
      </c>
      <c r="AE1323" s="163">
        <v>0</v>
      </c>
      <c r="AF1323" s="163">
        <v>0</v>
      </c>
      <c r="AG1323" s="163">
        <v>0</v>
      </c>
      <c r="AH1323" s="163">
        <v>0</v>
      </c>
      <c r="AI1323" s="163">
        <v>0</v>
      </c>
      <c r="AJ1323" s="163">
        <v>0</v>
      </c>
      <c r="AK1323" s="163">
        <v>0</v>
      </c>
      <c r="AL1323" s="163">
        <v>0</v>
      </c>
      <c r="AM1323" s="163">
        <v>0</v>
      </c>
      <c r="AN1323" s="163">
        <v>0</v>
      </c>
      <c r="AO1323" s="163">
        <v>0</v>
      </c>
      <c r="AP1323" s="163">
        <v>0</v>
      </c>
      <c r="AQ1323" s="163">
        <v>0</v>
      </c>
      <c r="AR1323" s="163">
        <v>0</v>
      </c>
      <c r="AS1323" s="283">
        <v>0</v>
      </c>
      <c r="AT1323" s="283">
        <v>0</v>
      </c>
      <c r="AU1323" s="283"/>
      <c r="AV1323" s="283"/>
      <c r="AW1323" s="283"/>
      <c r="AX1323" s="283"/>
      <c r="AY1323" s="363"/>
      <c r="AZ1323" s="283"/>
      <c r="BA1323" s="283">
        <v>0</v>
      </c>
      <c r="BB1323" s="283">
        <v>0</v>
      </c>
      <c r="BC1323" s="283">
        <v>0</v>
      </c>
      <c r="BD1323" s="164">
        <v>0</v>
      </c>
      <c r="BE1323" s="164">
        <v>0</v>
      </c>
      <c r="BF1323" s="164">
        <v>0</v>
      </c>
      <c r="BG1323" s="164">
        <v>0</v>
      </c>
      <c r="BH1323" s="164">
        <v>0</v>
      </c>
      <c r="BI1323" s="164">
        <v>0</v>
      </c>
      <c r="BJ1323" s="165"/>
      <c r="BK1323" s="164">
        <v>0</v>
      </c>
      <c r="BL1323" s="165">
        <v>0</v>
      </c>
      <c r="BM1323" s="165">
        <v>0</v>
      </c>
      <c r="BN1323" s="165"/>
      <c r="BO1323" s="165"/>
      <c r="BP1323" s="165">
        <v>0</v>
      </c>
      <c r="BQ1323" s="165">
        <v>1.92388463765382E-2</v>
      </c>
      <c r="BR1323" s="165">
        <v>0</v>
      </c>
      <c r="BS1323" s="289">
        <v>1.9869443736455299E-3</v>
      </c>
      <c r="BT1323" s="297"/>
      <c r="BU1323" s="284"/>
      <c r="BV1323" s="298"/>
      <c r="BW1323" s="297">
        <v>1</v>
      </c>
      <c r="BX1323" s="297">
        <v>1</v>
      </c>
      <c r="BY1323" s="297">
        <v>0</v>
      </c>
      <c r="BZ1323" s="297">
        <v>0</v>
      </c>
      <c r="CA1323" s="284">
        <v>0</v>
      </c>
      <c r="CB1323" s="298">
        <v>0</v>
      </c>
      <c r="CC1323" s="297"/>
      <c r="CD1323" s="284"/>
      <c r="CE1323" s="352"/>
      <c r="CF1323" s="298"/>
      <c r="CG1323" s="297"/>
      <c r="CH1323" s="284"/>
      <c r="CI1323" s="352"/>
      <c r="CJ1323" s="298"/>
      <c r="CK1323" s="297"/>
      <c r="CL1323" s="284"/>
      <c r="CM1323" s="352"/>
      <c r="CN1323" s="298"/>
      <c r="CO1323" s="297"/>
      <c r="CP1323" s="284"/>
      <c r="CQ1323" s="352"/>
      <c r="CR1323" s="298"/>
      <c r="CS1323" s="297"/>
      <c r="CT1323" s="284"/>
      <c r="CU1323" s="352"/>
      <c r="CV1323" s="352"/>
      <c r="CW1323" s="298"/>
      <c r="CX1323" s="297"/>
      <c r="CY1323" s="284"/>
      <c r="CZ1323" s="352"/>
      <c r="DA1323" s="352"/>
      <c r="DB1323" s="298"/>
      <c r="DC1323" s="297"/>
      <c r="DD1323" s="284"/>
      <c r="DE1323" s="352"/>
      <c r="DF1323" s="352"/>
      <c r="DG1323" s="298"/>
      <c r="DH1323" s="297">
        <v>0</v>
      </c>
      <c r="DI1323" s="289">
        <v>1.92388463765382E-2</v>
      </c>
      <c r="DP1323" s="165"/>
      <c r="DQ1323" s="165"/>
      <c r="DR1323" s="165"/>
      <c r="ED1323" s="165"/>
      <c r="EE1323" s="165"/>
      <c r="EF1323" s="165"/>
      <c r="EG1323" s="165"/>
      <c r="EH1323" s="166"/>
      <c r="EI1323" s="165"/>
      <c r="EJ1323" s="164"/>
      <c r="EK1323" s="164"/>
      <c r="EL1323" s="283"/>
      <c r="EM1323" s="283"/>
      <c r="EN1323" s="283"/>
      <c r="EO1323" s="283"/>
      <c r="EP1323" s="283"/>
      <c r="EQ1323" s="283"/>
      <c r="ER1323" s="165"/>
      <c r="ES1323" s="166"/>
      <c r="ET1323" s="166"/>
      <c r="EU1323" s="166"/>
      <c r="EV1323" s="166"/>
      <c r="EW1323" s="166"/>
      <c r="EX1323" s="289"/>
    </row>
    <row r="1324" spans="1:154" ht="13" customHeight="1">
      <c r="A1324" s="160" t="s">
        <v>19</v>
      </c>
      <c r="C1324" s="160">
        <v>19722</v>
      </c>
      <c r="D1324" s="160">
        <v>665966</v>
      </c>
      <c r="E1324" s="160" t="s">
        <v>16</v>
      </c>
      <c r="G1324" s="175"/>
      <c r="H1324" s="162" t="s">
        <v>1020</v>
      </c>
      <c r="I1324" s="162" t="s">
        <v>597</v>
      </c>
      <c r="J1324" s="160">
        <v>25</v>
      </c>
      <c r="K1324" s="161">
        <v>2</v>
      </c>
      <c r="Z1324" s="163">
        <v>6</v>
      </c>
      <c r="AA1324" s="163">
        <v>15</v>
      </c>
      <c r="AB1324" s="163">
        <v>13</v>
      </c>
      <c r="AC1324" s="163">
        <v>3</v>
      </c>
      <c r="AD1324" s="163">
        <v>3</v>
      </c>
      <c r="AE1324" s="163">
        <v>0</v>
      </c>
      <c r="AF1324" s="163">
        <v>0</v>
      </c>
      <c r="AG1324" s="163">
        <v>0</v>
      </c>
      <c r="AH1324" s="163">
        <v>0</v>
      </c>
      <c r="AI1324" s="163">
        <v>0</v>
      </c>
      <c r="AJ1324" s="163">
        <v>0</v>
      </c>
      <c r="AK1324" s="163">
        <v>0</v>
      </c>
      <c r="AL1324" s="163">
        <v>2</v>
      </c>
      <c r="AM1324" s="163">
        <v>0</v>
      </c>
      <c r="AN1324" s="163">
        <v>6</v>
      </c>
      <c r="AO1324" s="163">
        <v>0</v>
      </c>
      <c r="AP1324" s="163">
        <v>0</v>
      </c>
      <c r="AQ1324" s="163">
        <v>0</v>
      </c>
      <c r="AR1324" s="163">
        <v>0</v>
      </c>
      <c r="AS1324" s="283">
        <v>0.133333333</v>
      </c>
      <c r="AT1324" s="283">
        <v>0.4</v>
      </c>
      <c r="AU1324" s="283">
        <v>0.42857142999999998</v>
      </c>
      <c r="AV1324" s="283">
        <v>0.28571428999999998</v>
      </c>
      <c r="AW1324" s="283">
        <v>0</v>
      </c>
      <c r="AX1324" s="283">
        <v>0.85714285999999995</v>
      </c>
      <c r="AY1324" s="363">
        <v>108.21599999999999</v>
      </c>
      <c r="AZ1324" s="283">
        <v>0.17647059000000001</v>
      </c>
      <c r="BA1324" s="283">
        <v>0.571428571</v>
      </c>
      <c r="BB1324" s="283">
        <v>0.28571428500000001</v>
      </c>
      <c r="BC1324" s="283">
        <v>0.14285714199999999</v>
      </c>
      <c r="BD1324" s="164">
        <v>0.42857142799999998</v>
      </c>
      <c r="BE1324" s="164">
        <v>0.23076922999999999</v>
      </c>
      <c r="BF1324" s="164">
        <v>0.33333333300000001</v>
      </c>
      <c r="BG1324" s="164">
        <v>0.23076922999999999</v>
      </c>
      <c r="BH1324" s="164">
        <v>0.56410256299999995</v>
      </c>
      <c r="BI1324" s="164">
        <v>0</v>
      </c>
      <c r="BJ1324" s="165">
        <v>0</v>
      </c>
      <c r="BK1324" s="164">
        <v>0.26822623809178597</v>
      </c>
      <c r="BL1324" s="165">
        <v>-0.50649243487943996</v>
      </c>
      <c r="BM1324" s="165">
        <v>1.2481786395705701</v>
      </c>
      <c r="BN1324" s="165">
        <v>72.460181595590498</v>
      </c>
      <c r="BO1324" s="165">
        <v>-0.16799558628414701</v>
      </c>
      <c r="BP1324" s="165">
        <v>-0.19543334096670101</v>
      </c>
      <c r="BQ1324" s="165">
        <v>-2.4938282202604301E-2</v>
      </c>
      <c r="BR1324" s="165">
        <v>-0.66810323192705501</v>
      </c>
      <c r="BS1324" s="289">
        <v>-2.5755691656894901E-3</v>
      </c>
      <c r="BT1324" s="297"/>
      <c r="BU1324" s="284"/>
      <c r="BV1324" s="298"/>
      <c r="BW1324" s="297">
        <v>6</v>
      </c>
      <c r="BX1324" s="297">
        <v>35</v>
      </c>
      <c r="BY1324" s="297">
        <v>1</v>
      </c>
      <c r="BZ1324" s="297">
        <v>0</v>
      </c>
      <c r="CA1324" s="284">
        <v>0</v>
      </c>
      <c r="CB1324" s="298">
        <v>0</v>
      </c>
      <c r="CC1324" s="297"/>
      <c r="CD1324" s="284"/>
      <c r="CE1324" s="352"/>
      <c r="CF1324" s="298"/>
      <c r="CG1324" s="297"/>
      <c r="CH1324" s="284"/>
      <c r="CI1324" s="352"/>
      <c r="CJ1324" s="298"/>
      <c r="CK1324" s="297"/>
      <c r="CL1324" s="284"/>
      <c r="CM1324" s="352"/>
      <c r="CN1324" s="298"/>
      <c r="CO1324" s="297"/>
      <c r="CP1324" s="284"/>
      <c r="CQ1324" s="352"/>
      <c r="CR1324" s="298"/>
      <c r="CS1324" s="297"/>
      <c r="CT1324" s="284"/>
      <c r="CU1324" s="352"/>
      <c r="CV1324" s="352"/>
      <c r="CW1324" s="298"/>
      <c r="CX1324" s="297"/>
      <c r="CY1324" s="284"/>
      <c r="CZ1324" s="352"/>
      <c r="DA1324" s="352"/>
      <c r="DB1324" s="298"/>
      <c r="DC1324" s="297"/>
      <c r="DD1324" s="284"/>
      <c r="DE1324" s="352"/>
      <c r="DF1324" s="352"/>
      <c r="DG1324" s="298"/>
      <c r="DH1324" s="183">
        <v>1</v>
      </c>
      <c r="DI1324" s="289">
        <v>0.142676010727882</v>
      </c>
      <c r="DP1324" s="165"/>
      <c r="DQ1324" s="165"/>
      <c r="DR1324" s="165"/>
      <c r="ED1324" s="165"/>
      <c r="EE1324" s="165"/>
      <c r="EF1324" s="165"/>
      <c r="EG1324" s="165"/>
      <c r="EH1324" s="166"/>
      <c r="EI1324" s="165"/>
      <c r="EL1324" s="283"/>
      <c r="EM1324" s="283"/>
      <c r="EN1324" s="283"/>
      <c r="EO1324" s="283"/>
      <c r="EP1324" s="283"/>
      <c r="EQ1324" s="283"/>
      <c r="ER1324" s="165"/>
    </row>
    <row r="1325" spans="1:154" ht="13" customHeight="1">
      <c r="A1325" s="160" t="s">
        <v>19</v>
      </c>
      <c r="C1325" s="160">
        <v>19802</v>
      </c>
      <c r="D1325" s="160">
        <v>640902</v>
      </c>
      <c r="E1325" s="160" t="s">
        <v>686</v>
      </c>
      <c r="G1325" s="175"/>
      <c r="H1325" s="162" t="s">
        <v>3986</v>
      </c>
      <c r="I1325" s="162" t="s">
        <v>3985</v>
      </c>
      <c r="J1325" s="160">
        <v>28</v>
      </c>
      <c r="K1325" s="161">
        <v>2</v>
      </c>
      <c r="Z1325" s="163">
        <v>20</v>
      </c>
      <c r="AA1325" s="163">
        <v>40</v>
      </c>
      <c r="AB1325" s="163">
        <v>39</v>
      </c>
      <c r="AC1325" s="163">
        <v>9</v>
      </c>
      <c r="AD1325" s="163">
        <v>9</v>
      </c>
      <c r="AE1325" s="163">
        <v>0</v>
      </c>
      <c r="AF1325" s="163">
        <v>0</v>
      </c>
      <c r="AG1325" s="163">
        <v>0</v>
      </c>
      <c r="AH1325" s="163">
        <v>2</v>
      </c>
      <c r="AI1325" s="163">
        <v>4</v>
      </c>
      <c r="AJ1325" s="163">
        <v>0</v>
      </c>
      <c r="AK1325" s="163">
        <v>0</v>
      </c>
      <c r="AL1325" s="163">
        <v>0</v>
      </c>
      <c r="AM1325" s="163">
        <v>0</v>
      </c>
      <c r="AN1325" s="163">
        <v>10</v>
      </c>
      <c r="AO1325" s="163">
        <v>1</v>
      </c>
      <c r="AP1325" s="163">
        <v>0</v>
      </c>
      <c r="AQ1325" s="163">
        <v>0</v>
      </c>
      <c r="AR1325" s="163">
        <v>2</v>
      </c>
      <c r="AS1325" s="283">
        <v>0</v>
      </c>
      <c r="AT1325" s="283">
        <v>0.25</v>
      </c>
      <c r="AU1325" s="283">
        <v>0.27586207000000001</v>
      </c>
      <c r="AV1325" s="283">
        <v>0.34482759000000002</v>
      </c>
      <c r="AW1325" s="283">
        <v>3.4482760000000001E-2</v>
      </c>
      <c r="AX1325" s="283">
        <v>0.37931034000000002</v>
      </c>
      <c r="AY1325" s="363">
        <v>105.758</v>
      </c>
      <c r="AZ1325" s="283">
        <v>0.10759494</v>
      </c>
      <c r="BA1325" s="283">
        <v>0.517241379</v>
      </c>
      <c r="BB1325" s="283">
        <v>0.27586206800000002</v>
      </c>
      <c r="BC1325" s="283">
        <v>0.20689655100000001</v>
      </c>
      <c r="BD1325" s="164">
        <v>0.31034482699999999</v>
      </c>
      <c r="BE1325" s="164">
        <v>0.23076922999999999</v>
      </c>
      <c r="BF1325" s="164">
        <v>0.25</v>
      </c>
      <c r="BG1325" s="164">
        <v>0.23076922999999999</v>
      </c>
      <c r="BH1325" s="164">
        <v>0.48076922999999999</v>
      </c>
      <c r="BI1325" s="164">
        <v>0</v>
      </c>
      <c r="BJ1325" s="165">
        <v>0</v>
      </c>
      <c r="BK1325" s="164">
        <v>0.21638970971107399</v>
      </c>
      <c r="BL1325" s="165">
        <v>-3.0194933277607401</v>
      </c>
      <c r="BM1325" s="165">
        <v>1.6596295374393</v>
      </c>
      <c r="BN1325" s="165">
        <v>32.689653533485298</v>
      </c>
      <c r="BO1325" s="165">
        <v>-0.18923002198582201</v>
      </c>
      <c r="BP1325" s="165">
        <v>-0.173721738159656</v>
      </c>
      <c r="BQ1325" s="165">
        <v>-0.163851446756765</v>
      </c>
      <c r="BR1325" s="165">
        <v>-3.39333050819639</v>
      </c>
      <c r="BS1325" s="289">
        <v>-1.6922205410614299E-2</v>
      </c>
      <c r="BT1325" s="297"/>
      <c r="BU1325" s="284"/>
      <c r="BV1325" s="298"/>
      <c r="BW1325" s="297">
        <v>18</v>
      </c>
      <c r="BX1325" s="297">
        <v>99</v>
      </c>
      <c r="BY1325" s="297">
        <v>1</v>
      </c>
      <c r="BZ1325" s="297">
        <v>2</v>
      </c>
      <c r="CA1325" s="284">
        <v>0</v>
      </c>
      <c r="CB1325" s="298">
        <v>0</v>
      </c>
      <c r="CC1325" s="297">
        <v>1</v>
      </c>
      <c r="CD1325" s="284">
        <v>1.2</v>
      </c>
      <c r="CE1325" s="352">
        <v>0</v>
      </c>
      <c r="CF1325" s="298">
        <v>0</v>
      </c>
      <c r="CG1325" s="297"/>
      <c r="CH1325" s="284"/>
      <c r="CI1325" s="352"/>
      <c r="CJ1325" s="298"/>
      <c r="CK1325" s="297"/>
      <c r="CL1325" s="284"/>
      <c r="CM1325" s="352"/>
      <c r="CN1325" s="298"/>
      <c r="CO1325" s="297"/>
      <c r="CP1325" s="284"/>
      <c r="CQ1325" s="352"/>
      <c r="CR1325" s="298"/>
      <c r="CS1325" s="297"/>
      <c r="CT1325" s="284"/>
      <c r="CU1325" s="352"/>
      <c r="CV1325" s="352"/>
      <c r="CW1325" s="298"/>
      <c r="CX1325" s="297"/>
      <c r="CY1325" s="284"/>
      <c r="CZ1325" s="352"/>
      <c r="DA1325" s="352"/>
      <c r="DB1325" s="298"/>
      <c r="DC1325" s="297"/>
      <c r="DD1325" s="284"/>
      <c r="DE1325" s="352"/>
      <c r="DF1325" s="352"/>
      <c r="DG1325" s="298"/>
      <c r="DH1325" s="183">
        <v>1</v>
      </c>
      <c r="DI1325" s="289">
        <v>1.89932969212532</v>
      </c>
      <c r="DP1325" s="165"/>
      <c r="DQ1325" s="165"/>
      <c r="DR1325" s="165"/>
      <c r="ED1325" s="165"/>
      <c r="EE1325" s="165"/>
      <c r="EF1325" s="165"/>
      <c r="EG1325" s="165"/>
      <c r="EH1325" s="166"/>
      <c r="EI1325" s="165"/>
      <c r="EL1325" s="283"/>
      <c r="EM1325" s="283"/>
      <c r="EN1325" s="283"/>
      <c r="EO1325" s="283"/>
      <c r="EP1325" s="283"/>
      <c r="EQ1325" s="283"/>
      <c r="ER1325" s="165"/>
    </row>
    <row r="1326" spans="1:154" ht="13" customHeight="1">
      <c r="A1326" s="160" t="s">
        <v>19</v>
      </c>
      <c r="B1326" s="160">
        <v>11201</v>
      </c>
      <c r="C1326" s="160">
        <v>18887</v>
      </c>
      <c r="D1326" s="160">
        <v>664874</v>
      </c>
      <c r="E1326" s="160" t="s">
        <v>598</v>
      </c>
      <c r="G1326" s="175"/>
      <c r="H1326" s="162" t="s">
        <v>2362</v>
      </c>
      <c r="I1326" s="162" t="s">
        <v>2363</v>
      </c>
      <c r="J1326" s="161">
        <v>30</v>
      </c>
      <c r="K1326" s="161">
        <v>2</v>
      </c>
      <c r="L1326" s="161" t="s">
        <v>837</v>
      </c>
      <c r="Z1326" s="163">
        <v>18</v>
      </c>
      <c r="AA1326" s="163">
        <v>43</v>
      </c>
      <c r="AB1326" s="163">
        <v>39</v>
      </c>
      <c r="AC1326" s="163">
        <v>6</v>
      </c>
      <c r="AD1326" s="163">
        <v>3</v>
      </c>
      <c r="AE1326" s="163">
        <v>2</v>
      </c>
      <c r="AF1326" s="163">
        <v>0</v>
      </c>
      <c r="AG1326" s="163">
        <v>1</v>
      </c>
      <c r="AH1326" s="163">
        <v>4</v>
      </c>
      <c r="AI1326" s="163">
        <v>2</v>
      </c>
      <c r="AJ1326" s="163">
        <v>0</v>
      </c>
      <c r="AK1326" s="163">
        <v>0</v>
      </c>
      <c r="AL1326" s="163">
        <v>3</v>
      </c>
      <c r="AM1326" s="163">
        <v>0</v>
      </c>
      <c r="AN1326" s="163">
        <v>16</v>
      </c>
      <c r="AO1326" s="163">
        <v>0</v>
      </c>
      <c r="AP1326" s="163">
        <v>0</v>
      </c>
      <c r="AQ1326" s="163">
        <v>1</v>
      </c>
      <c r="AR1326" s="163">
        <v>2</v>
      </c>
      <c r="AS1326" s="283">
        <v>6.9767440999999999E-2</v>
      </c>
      <c r="AT1326" s="283">
        <v>0.37209302300000002</v>
      </c>
      <c r="AU1326" s="283">
        <v>0.75</v>
      </c>
      <c r="AV1326" s="283">
        <v>8.3333329999999997E-2</v>
      </c>
      <c r="AW1326" s="283">
        <v>4.1666670000000003E-2</v>
      </c>
      <c r="AX1326" s="283">
        <v>0.41666667000000002</v>
      </c>
      <c r="AY1326" s="363">
        <v>105.873</v>
      </c>
      <c r="AZ1326" s="283">
        <v>0.16959063999999999</v>
      </c>
      <c r="BA1326" s="283">
        <v>0.34782608599999998</v>
      </c>
      <c r="BB1326" s="283">
        <v>0.26086956500000003</v>
      </c>
      <c r="BC1326" s="283">
        <v>0.391304347</v>
      </c>
      <c r="BD1326" s="164">
        <v>0.22727272700000001</v>
      </c>
      <c r="BE1326" s="164">
        <v>0.15384615300000001</v>
      </c>
      <c r="BF1326" s="164">
        <v>0.21428571399999999</v>
      </c>
      <c r="BG1326" s="164">
        <v>0.28205128200000001</v>
      </c>
      <c r="BH1326" s="164">
        <v>0.49633699599999997</v>
      </c>
      <c r="BI1326" s="164">
        <v>0.128205129</v>
      </c>
      <c r="BJ1326" s="165">
        <v>82.828598485018105</v>
      </c>
      <c r="BK1326" s="164">
        <v>0.220738754385993</v>
      </c>
      <c r="BL1326" s="165">
        <v>-3.09543924550547</v>
      </c>
      <c r="BM1326" s="165">
        <v>1.9346178345845599</v>
      </c>
      <c r="BN1326" s="165">
        <v>45.4422775718471</v>
      </c>
      <c r="BO1326" s="165">
        <v>-0.179230720363319</v>
      </c>
      <c r="BP1326" s="165">
        <v>-6.0071230866014902E-2</v>
      </c>
      <c r="BQ1326" s="165">
        <v>-0.30581087926424499</v>
      </c>
      <c r="BR1326" s="165">
        <v>-2.7443665550558198</v>
      </c>
      <c r="BS1326" s="289">
        <v>-3.1583453293472299E-2</v>
      </c>
      <c r="BT1326" s="297"/>
      <c r="BU1326" s="284"/>
      <c r="BV1326" s="298"/>
      <c r="BW1326" s="297">
        <v>18</v>
      </c>
      <c r="BX1326" s="297">
        <v>121</v>
      </c>
      <c r="BY1326" s="297">
        <v>-2</v>
      </c>
      <c r="BZ1326" s="297">
        <v>0</v>
      </c>
      <c r="CA1326" s="284">
        <v>0</v>
      </c>
      <c r="CB1326" s="298">
        <v>0</v>
      </c>
      <c r="CC1326" s="297"/>
      <c r="CD1326" s="284"/>
      <c r="CE1326" s="352"/>
      <c r="CF1326" s="298"/>
      <c r="CG1326" s="297"/>
      <c r="CH1326" s="284"/>
      <c r="CI1326" s="352"/>
      <c r="CJ1326" s="298"/>
      <c r="CK1326" s="297"/>
      <c r="CL1326" s="284"/>
      <c r="CM1326" s="352"/>
      <c r="CN1326" s="298"/>
      <c r="CO1326" s="297"/>
      <c r="CP1326" s="284"/>
      <c r="CQ1326" s="352"/>
      <c r="CR1326" s="298"/>
      <c r="CS1326" s="297"/>
      <c r="CT1326" s="284"/>
      <c r="CU1326" s="352"/>
      <c r="CV1326" s="352"/>
      <c r="CW1326" s="298"/>
      <c r="CX1326" s="297"/>
      <c r="CY1326" s="284"/>
      <c r="CZ1326" s="352"/>
      <c r="DA1326" s="352"/>
      <c r="DB1326" s="298"/>
      <c r="DC1326" s="297"/>
      <c r="DD1326" s="284"/>
      <c r="DE1326" s="352"/>
      <c r="DF1326" s="352"/>
      <c r="DG1326" s="298"/>
      <c r="DH1326" s="297">
        <v>-2</v>
      </c>
      <c r="DI1326" s="289">
        <v>1.00382071733474</v>
      </c>
      <c r="DP1326" s="165"/>
      <c r="DQ1326" s="165"/>
      <c r="DR1326" s="165"/>
      <c r="ED1326" s="165"/>
      <c r="EE1326" s="165"/>
      <c r="EF1326" s="165"/>
      <c r="EG1326" s="165"/>
      <c r="EH1326" s="166"/>
      <c r="EI1326" s="165"/>
      <c r="EJ1326" s="164"/>
      <c r="EK1326" s="164"/>
      <c r="EL1326" s="283"/>
      <c r="EM1326" s="283"/>
      <c r="EN1326" s="283"/>
      <c r="EO1326" s="283"/>
      <c r="EP1326" s="283"/>
      <c r="EQ1326" s="283"/>
      <c r="ER1326" s="165"/>
      <c r="ES1326" s="166"/>
      <c r="ET1326" s="166"/>
      <c r="EU1326" s="166"/>
      <c r="EV1326" s="166"/>
      <c r="EW1326" s="166"/>
      <c r="EX1326" s="289"/>
    </row>
    <row r="1327" spans="1:154" ht="13" customHeight="1">
      <c r="A1327" s="160" t="s">
        <v>19</v>
      </c>
      <c r="C1327" s="160">
        <v>17837</v>
      </c>
      <c r="D1327" s="160">
        <v>656883</v>
      </c>
      <c r="E1327" s="160" t="s">
        <v>2177</v>
      </c>
      <c r="G1327" s="175"/>
      <c r="H1327" s="162" t="s">
        <v>2328</v>
      </c>
      <c r="I1327" s="162" t="s">
        <v>2329</v>
      </c>
      <c r="J1327" s="161">
        <v>28</v>
      </c>
      <c r="K1327" s="161">
        <v>2</v>
      </c>
      <c r="L1327" s="161" t="s">
        <v>837</v>
      </c>
      <c r="Z1327" s="163">
        <v>6</v>
      </c>
      <c r="AA1327" s="163">
        <v>15</v>
      </c>
      <c r="AB1327" s="163">
        <v>14</v>
      </c>
      <c r="AC1327" s="163">
        <v>2</v>
      </c>
      <c r="AD1327" s="163">
        <v>0</v>
      </c>
      <c r="AE1327" s="163">
        <v>1</v>
      </c>
      <c r="AF1327" s="163">
        <v>0</v>
      </c>
      <c r="AG1327" s="163">
        <v>1</v>
      </c>
      <c r="AH1327" s="163">
        <v>1</v>
      </c>
      <c r="AI1327" s="163">
        <v>1</v>
      </c>
      <c r="AJ1327" s="163">
        <v>0</v>
      </c>
      <c r="AK1327" s="163">
        <v>0</v>
      </c>
      <c r="AL1327" s="163">
        <v>1</v>
      </c>
      <c r="AM1327" s="163">
        <v>0</v>
      </c>
      <c r="AN1327" s="163">
        <v>5</v>
      </c>
      <c r="AO1327" s="163">
        <v>0</v>
      </c>
      <c r="AP1327" s="163">
        <v>0</v>
      </c>
      <c r="AQ1327" s="163">
        <v>0</v>
      </c>
      <c r="AR1327" s="163">
        <v>1</v>
      </c>
      <c r="AS1327" s="283">
        <v>6.6666665999999999E-2</v>
      </c>
      <c r="AT1327" s="283">
        <v>0.33333333300000001</v>
      </c>
      <c r="AU1327" s="283">
        <v>0.66666667000000002</v>
      </c>
      <c r="AV1327" s="283">
        <v>0</v>
      </c>
      <c r="AW1327" s="283">
        <v>0.11111111</v>
      </c>
      <c r="AX1327" s="283">
        <v>0.44444444</v>
      </c>
      <c r="AY1327" s="363">
        <v>106.496</v>
      </c>
      <c r="AZ1327" s="283">
        <v>0.22448979999999999</v>
      </c>
      <c r="BA1327" s="283">
        <v>0.44444444399999999</v>
      </c>
      <c r="BB1327" s="283">
        <v>0</v>
      </c>
      <c r="BC1327" s="283">
        <v>0.55555555499999998</v>
      </c>
      <c r="BD1327" s="164">
        <v>0.125</v>
      </c>
      <c r="BE1327" s="164">
        <v>0.14285714199999999</v>
      </c>
      <c r="BF1327" s="164">
        <v>0.2</v>
      </c>
      <c r="BG1327" s="164">
        <v>0.42857142799999998</v>
      </c>
      <c r="BH1327" s="164">
        <v>0.62857142799999999</v>
      </c>
      <c r="BI1327" s="164">
        <v>0.28571428599999998</v>
      </c>
      <c r="BJ1327" s="165">
        <v>181.89589680418899</v>
      </c>
      <c r="BK1327" s="164">
        <v>0.26621253093083702</v>
      </c>
      <c r="BL1327" s="165">
        <v>-0.53080373325319796</v>
      </c>
      <c r="BM1327" s="165">
        <v>1.22386734119681</v>
      </c>
      <c r="BN1327" s="165">
        <v>70.812858917824002</v>
      </c>
      <c r="BO1327" s="165">
        <v>1.3002298943084E-2</v>
      </c>
      <c r="BP1327" s="165">
        <v>-7.2701665922067999E-3</v>
      </c>
      <c r="BQ1327" s="165">
        <v>-0.37430579580068402</v>
      </c>
      <c r="BR1327" s="165">
        <v>-0.530803213516993</v>
      </c>
      <c r="BS1327" s="289">
        <v>-3.8657452761619499E-2</v>
      </c>
      <c r="BT1327" s="297"/>
      <c r="BU1327" s="284"/>
      <c r="BV1327" s="298"/>
      <c r="BW1327" s="297">
        <v>6</v>
      </c>
      <c r="BX1327" s="297">
        <v>38</v>
      </c>
      <c r="BY1327" s="297">
        <v>-1</v>
      </c>
      <c r="BZ1327" s="297">
        <v>-1</v>
      </c>
      <c r="CA1327" s="284">
        <v>0</v>
      </c>
      <c r="CB1327" s="298">
        <v>0</v>
      </c>
      <c r="CC1327" s="297"/>
      <c r="CD1327" s="284"/>
      <c r="CE1327" s="352"/>
      <c r="CF1327" s="298"/>
      <c r="CG1327" s="297"/>
      <c r="CH1327" s="284"/>
      <c r="CI1327" s="352"/>
      <c r="CJ1327" s="298"/>
      <c r="CK1327" s="297"/>
      <c r="CL1327" s="284"/>
      <c r="CM1327" s="352"/>
      <c r="CN1327" s="298"/>
      <c r="CO1327" s="297"/>
      <c r="CP1327" s="284"/>
      <c r="CQ1327" s="352"/>
      <c r="CR1327" s="298"/>
      <c r="CS1327" s="297"/>
      <c r="CT1327" s="284"/>
      <c r="CU1327" s="352"/>
      <c r="CV1327" s="352"/>
      <c r="CW1327" s="298"/>
      <c r="CX1327" s="297"/>
      <c r="CY1327" s="284"/>
      <c r="CZ1327" s="352"/>
      <c r="DA1327" s="352"/>
      <c r="DB1327" s="298"/>
      <c r="DC1327" s="297"/>
      <c r="DD1327" s="284"/>
      <c r="DE1327" s="352"/>
      <c r="DF1327" s="352"/>
      <c r="DG1327" s="298"/>
      <c r="DH1327" s="297">
        <v>-1</v>
      </c>
      <c r="DI1327" s="289">
        <v>-0.34230859577655698</v>
      </c>
      <c r="DP1327" s="165"/>
      <c r="DQ1327" s="165"/>
      <c r="DR1327" s="165"/>
      <c r="ED1327" s="165"/>
      <c r="EE1327" s="165"/>
      <c r="EF1327" s="165"/>
      <c r="EG1327" s="165"/>
      <c r="EH1327" s="166"/>
      <c r="EI1327" s="165"/>
      <c r="EJ1327" s="164"/>
      <c r="EK1327" s="164"/>
      <c r="EL1327" s="283"/>
      <c r="EM1327" s="283"/>
      <c r="EN1327" s="283"/>
      <c r="EO1327" s="283"/>
      <c r="EP1327" s="283"/>
      <c r="EQ1327" s="283"/>
      <c r="ER1327" s="165"/>
      <c r="ES1327" s="166"/>
      <c r="ET1327" s="166"/>
      <c r="EU1327" s="166"/>
      <c r="EV1327" s="166"/>
      <c r="EW1327" s="166"/>
      <c r="EX1327" s="289"/>
    </row>
    <row r="1328" spans="1:154" ht="13" customHeight="1">
      <c r="A1328" s="160" t="s">
        <v>19</v>
      </c>
      <c r="C1328" s="160">
        <v>27464</v>
      </c>
      <c r="D1328" s="160">
        <v>693307</v>
      </c>
      <c r="E1328" s="160" t="s">
        <v>239</v>
      </c>
      <c r="G1328" s="175"/>
      <c r="H1328" s="162" t="s">
        <v>4157</v>
      </c>
      <c r="I1328" s="162" t="s">
        <v>23</v>
      </c>
      <c r="J1328" s="160">
        <v>25</v>
      </c>
      <c r="K1328" s="161">
        <v>2</v>
      </c>
      <c r="Z1328" s="163">
        <v>27</v>
      </c>
      <c r="AA1328" s="163">
        <v>87</v>
      </c>
      <c r="AB1328" s="163">
        <v>84</v>
      </c>
      <c r="AC1328" s="163">
        <v>14</v>
      </c>
      <c r="AD1328" s="163">
        <v>6</v>
      </c>
      <c r="AE1328" s="163">
        <v>5</v>
      </c>
      <c r="AF1328" s="163">
        <v>2</v>
      </c>
      <c r="AG1328" s="163">
        <v>1</v>
      </c>
      <c r="AH1328" s="163">
        <v>2</v>
      </c>
      <c r="AI1328" s="163">
        <v>11</v>
      </c>
      <c r="AJ1328" s="163">
        <v>0</v>
      </c>
      <c r="AK1328" s="163">
        <v>0</v>
      </c>
      <c r="AL1328" s="163">
        <v>3</v>
      </c>
      <c r="AM1328" s="163">
        <v>0</v>
      </c>
      <c r="AN1328" s="163">
        <v>30</v>
      </c>
      <c r="AO1328" s="163">
        <v>0</v>
      </c>
      <c r="AP1328" s="163">
        <v>0</v>
      </c>
      <c r="AQ1328" s="163">
        <v>0</v>
      </c>
      <c r="AR1328" s="163">
        <v>2</v>
      </c>
      <c r="AS1328" s="283">
        <v>3.4482758000000002E-2</v>
      </c>
      <c r="AT1328" s="283">
        <v>0.34482758600000002</v>
      </c>
      <c r="AU1328" s="283">
        <v>0.42592593000000001</v>
      </c>
      <c r="AV1328" s="283">
        <v>0.27777777999999997</v>
      </c>
      <c r="AW1328" s="283">
        <v>3.703704E-2</v>
      </c>
      <c r="AX1328" s="283">
        <v>0.48148148000000002</v>
      </c>
      <c r="AY1328" s="363">
        <v>107.905</v>
      </c>
      <c r="AZ1328" s="283">
        <v>0.12990937</v>
      </c>
      <c r="BA1328" s="283">
        <v>0.42592592499999998</v>
      </c>
      <c r="BB1328" s="283">
        <v>0.24074074000000001</v>
      </c>
      <c r="BC1328" s="283">
        <v>0.33333333300000001</v>
      </c>
      <c r="BD1328" s="164">
        <v>0.24528301799999999</v>
      </c>
      <c r="BE1328" s="164">
        <v>0.16666666599999999</v>
      </c>
      <c r="BF1328" s="164">
        <v>0.195402298</v>
      </c>
      <c r="BG1328" s="164">
        <v>0.30952380899999998</v>
      </c>
      <c r="BH1328" s="164">
        <v>0.50492610699999996</v>
      </c>
      <c r="BI1328" s="164">
        <v>0.14285714299999999</v>
      </c>
      <c r="BJ1328" s="165">
        <v>92.2947235462305</v>
      </c>
      <c r="BK1328" s="164">
        <v>0.21677372715939</v>
      </c>
      <c r="BL1328" s="165">
        <v>-6.5405079886299102</v>
      </c>
      <c r="BM1328" s="165">
        <v>3.6365842431801698</v>
      </c>
      <c r="BN1328" s="165">
        <v>37.464505346972999</v>
      </c>
      <c r="BO1328" s="165">
        <v>2.48057526551285E-2</v>
      </c>
      <c r="BP1328" s="165">
        <v>0.24946302920579899</v>
      </c>
      <c r="BQ1328" s="165">
        <v>-0.47593246525903798</v>
      </c>
      <c r="BR1328" s="165">
        <v>-5.9757103189807896</v>
      </c>
      <c r="BS1328" s="289">
        <v>-4.9153224448785698E-2</v>
      </c>
      <c r="BT1328" s="297"/>
      <c r="BU1328" s="284"/>
      <c r="BV1328" s="298"/>
      <c r="BW1328" s="297">
        <v>27</v>
      </c>
      <c r="BX1328" s="297">
        <v>213.2</v>
      </c>
      <c r="BY1328" s="297">
        <v>0</v>
      </c>
      <c r="BZ1328" s="297">
        <v>0</v>
      </c>
      <c r="CA1328" s="284">
        <v>1</v>
      </c>
      <c r="CB1328" s="298">
        <v>0</v>
      </c>
      <c r="CC1328" s="297"/>
      <c r="CD1328" s="284"/>
      <c r="CE1328" s="352"/>
      <c r="CF1328" s="298"/>
      <c r="CG1328" s="297"/>
      <c r="CH1328" s="284"/>
      <c r="CI1328" s="352"/>
      <c r="CJ1328" s="298"/>
      <c r="CK1328" s="297"/>
      <c r="CL1328" s="284"/>
      <c r="CM1328" s="352"/>
      <c r="CN1328" s="298"/>
      <c r="CO1328" s="297"/>
      <c r="CP1328" s="284"/>
      <c r="CQ1328" s="352"/>
      <c r="CR1328" s="298"/>
      <c r="CS1328" s="297"/>
      <c r="CT1328" s="284"/>
      <c r="CU1328" s="352"/>
      <c r="CV1328" s="352"/>
      <c r="CW1328" s="298"/>
      <c r="CX1328" s="297"/>
      <c r="CY1328" s="284"/>
      <c r="CZ1328" s="352"/>
      <c r="DA1328" s="352"/>
      <c r="DB1328" s="298"/>
      <c r="DC1328" s="297"/>
      <c r="DD1328" s="284"/>
      <c r="DE1328" s="352"/>
      <c r="DF1328" s="352"/>
      <c r="DG1328" s="298"/>
      <c r="DH1328" s="183">
        <v>0</v>
      </c>
      <c r="DI1328" s="289">
        <v>2.5969420075416498</v>
      </c>
      <c r="DP1328" s="165"/>
      <c r="DQ1328" s="165"/>
      <c r="DR1328" s="165"/>
      <c r="ED1328" s="165"/>
      <c r="EE1328" s="165"/>
      <c r="EF1328" s="165"/>
      <c r="EG1328" s="165"/>
      <c r="EH1328" s="166"/>
      <c r="EI1328" s="165"/>
      <c r="EL1328" s="283"/>
      <c r="EM1328" s="283"/>
      <c r="EN1328" s="283"/>
      <c r="EO1328" s="283"/>
      <c r="EP1328" s="283"/>
      <c r="EQ1328" s="283"/>
      <c r="ER1328" s="165"/>
    </row>
    <row r="1329" spans="1:154" ht="13" customHeight="1">
      <c r="A1329" s="160" t="s">
        <v>19</v>
      </c>
      <c r="C1329" s="160">
        <v>16925</v>
      </c>
      <c r="D1329" s="160">
        <v>605244</v>
      </c>
      <c r="E1329" s="160" t="s">
        <v>13</v>
      </c>
      <c r="G1329" s="175"/>
      <c r="H1329" s="162" t="s">
        <v>528</v>
      </c>
      <c r="I1329" s="162" t="s">
        <v>2299</v>
      </c>
      <c r="J1329" s="161">
        <v>31</v>
      </c>
      <c r="K1329" s="161">
        <v>2</v>
      </c>
      <c r="L1329" s="161" t="s">
        <v>837</v>
      </c>
      <c r="Z1329" s="163">
        <v>3</v>
      </c>
      <c r="AA1329" s="163">
        <v>7</v>
      </c>
      <c r="AB1329" s="163">
        <v>7</v>
      </c>
      <c r="AC1329" s="163">
        <v>0</v>
      </c>
      <c r="AD1329" s="163">
        <v>0</v>
      </c>
      <c r="AE1329" s="163">
        <v>0</v>
      </c>
      <c r="AF1329" s="163">
        <v>0</v>
      </c>
      <c r="AG1329" s="163">
        <v>0</v>
      </c>
      <c r="AH1329" s="163">
        <v>0</v>
      </c>
      <c r="AI1329" s="163">
        <v>0</v>
      </c>
      <c r="AJ1329" s="163">
        <v>0</v>
      </c>
      <c r="AK1329" s="163">
        <v>0</v>
      </c>
      <c r="AL1329" s="163">
        <v>0</v>
      </c>
      <c r="AM1329" s="163">
        <v>0</v>
      </c>
      <c r="AN1329" s="163">
        <v>3</v>
      </c>
      <c r="AO1329" s="163">
        <v>0</v>
      </c>
      <c r="AP1329" s="163">
        <v>0</v>
      </c>
      <c r="AQ1329" s="163">
        <v>0</v>
      </c>
      <c r="AR1329" s="163">
        <v>1</v>
      </c>
      <c r="AS1329" s="283">
        <v>0</v>
      </c>
      <c r="AT1329" s="283">
        <v>0.42857142799999998</v>
      </c>
      <c r="AU1329" s="283">
        <v>0.5</v>
      </c>
      <c r="AV1329" s="283">
        <v>0.25</v>
      </c>
      <c r="AW1329" s="283">
        <v>0</v>
      </c>
      <c r="AX1329" s="283">
        <v>0.25</v>
      </c>
      <c r="AY1329" s="363">
        <v>107.66200000000001</v>
      </c>
      <c r="AZ1329" s="283">
        <v>0.16666666999999999</v>
      </c>
      <c r="BA1329" s="283">
        <v>0.75</v>
      </c>
      <c r="BB1329" s="283">
        <v>0</v>
      </c>
      <c r="BC1329" s="283">
        <v>0.25</v>
      </c>
      <c r="BD1329" s="164">
        <v>0</v>
      </c>
      <c r="BE1329" s="164">
        <v>0</v>
      </c>
      <c r="BF1329" s="164">
        <v>0</v>
      </c>
      <c r="BG1329" s="164">
        <v>0</v>
      </c>
      <c r="BH1329" s="164">
        <v>0</v>
      </c>
      <c r="BI1329" s="164">
        <v>0</v>
      </c>
      <c r="BJ1329" s="165">
        <v>0</v>
      </c>
      <c r="BK1329" s="164">
        <v>0</v>
      </c>
      <c r="BL1329" s="165">
        <v>-1.74755594612316</v>
      </c>
      <c r="BM1329" s="165">
        <v>-0.92870944471315497</v>
      </c>
      <c r="BN1329" s="165">
        <v>-100</v>
      </c>
      <c r="BO1329" s="165">
        <v>-3.2441238255605701E-2</v>
      </c>
      <c r="BP1329" s="165">
        <v>0</v>
      </c>
      <c r="BQ1329" s="165">
        <v>-1.00921260228597</v>
      </c>
      <c r="BR1329" s="165">
        <v>-1.7655629190917399</v>
      </c>
      <c r="BS1329" s="289">
        <v>-0.104229186234871</v>
      </c>
      <c r="BT1329" s="297"/>
      <c r="BU1329" s="284"/>
      <c r="BV1329" s="298"/>
      <c r="BW1329" s="297">
        <v>3</v>
      </c>
      <c r="BX1329" s="297">
        <v>18</v>
      </c>
      <c r="BY1329" s="297">
        <v>1</v>
      </c>
      <c r="BZ1329" s="297">
        <v>0</v>
      </c>
      <c r="CA1329" s="284">
        <v>0</v>
      </c>
      <c r="CB1329" s="298">
        <v>0</v>
      </c>
      <c r="CC1329" s="297"/>
      <c r="CD1329" s="284"/>
      <c r="CE1329" s="352"/>
      <c r="CF1329" s="298"/>
      <c r="CG1329" s="297"/>
      <c r="CH1329" s="284"/>
      <c r="CI1329" s="352"/>
      <c r="CJ1329" s="298"/>
      <c r="CK1329" s="297"/>
      <c r="CL1329" s="284"/>
      <c r="CM1329" s="352"/>
      <c r="CN1329" s="298"/>
      <c r="CO1329" s="297"/>
      <c r="CP1329" s="284"/>
      <c r="CQ1329" s="352"/>
      <c r="CR1329" s="298"/>
      <c r="CS1329" s="297"/>
      <c r="CT1329" s="284"/>
      <c r="CU1329" s="352"/>
      <c r="CV1329" s="352"/>
      <c r="CW1329" s="298"/>
      <c r="CX1329" s="297"/>
      <c r="CY1329" s="284"/>
      <c r="CZ1329" s="352"/>
      <c r="DA1329" s="352"/>
      <c r="DB1329" s="298"/>
      <c r="DC1329" s="297"/>
      <c r="DD1329" s="284"/>
      <c r="DE1329" s="352"/>
      <c r="DF1329" s="352"/>
      <c r="DG1329" s="298"/>
      <c r="DH1329" s="297">
        <v>1</v>
      </c>
      <c r="DI1329" s="289">
        <v>0.52357417717576005</v>
      </c>
      <c r="DP1329" s="165"/>
      <c r="DQ1329" s="165"/>
      <c r="DR1329" s="165"/>
      <c r="ED1329" s="165"/>
      <c r="EE1329" s="165"/>
      <c r="EF1329" s="165"/>
      <c r="EG1329" s="165"/>
      <c r="EH1329" s="166"/>
      <c r="EI1329" s="165"/>
      <c r="EJ1329" s="164"/>
      <c r="EK1329" s="164"/>
      <c r="EL1329" s="283"/>
      <c r="EM1329" s="283"/>
      <c r="EN1329" s="283"/>
      <c r="EO1329" s="283"/>
      <c r="EP1329" s="283"/>
      <c r="EQ1329" s="283"/>
      <c r="ER1329" s="165"/>
      <c r="ES1329" s="166"/>
      <c r="ET1329" s="166"/>
      <c r="EU1329" s="166"/>
      <c r="EV1329" s="166"/>
      <c r="EW1329" s="166"/>
      <c r="EX1329" s="289"/>
    </row>
    <row r="1330" spans="1:154" ht="13" customHeight="1">
      <c r="A1330" s="160" t="s">
        <v>19</v>
      </c>
      <c r="C1330" s="160">
        <v>17276</v>
      </c>
      <c r="D1330" s="160">
        <v>656577</v>
      </c>
      <c r="E1330" s="160" t="s">
        <v>2178</v>
      </c>
      <c r="G1330" s="175"/>
      <c r="H1330" s="162" t="s">
        <v>279</v>
      </c>
      <c r="I1330" s="162" t="s">
        <v>277</v>
      </c>
      <c r="J1330" s="161">
        <v>28</v>
      </c>
      <c r="K1330" s="161">
        <v>2</v>
      </c>
      <c r="L1330" s="161" t="s">
        <v>837</v>
      </c>
      <c r="Z1330" s="163">
        <v>58</v>
      </c>
      <c r="AA1330" s="163">
        <v>155</v>
      </c>
      <c r="AB1330" s="163">
        <v>139</v>
      </c>
      <c r="AC1330" s="163">
        <v>17</v>
      </c>
      <c r="AD1330" s="163">
        <v>7</v>
      </c>
      <c r="AE1330" s="163">
        <v>7</v>
      </c>
      <c r="AF1330" s="163">
        <v>0</v>
      </c>
      <c r="AG1330" s="163">
        <v>3</v>
      </c>
      <c r="AH1330" s="163">
        <v>17</v>
      </c>
      <c r="AI1330" s="163">
        <v>12</v>
      </c>
      <c r="AJ1330" s="163">
        <v>1</v>
      </c>
      <c r="AK1330" s="163">
        <v>0</v>
      </c>
      <c r="AL1330" s="163">
        <v>12</v>
      </c>
      <c r="AM1330" s="163">
        <v>0</v>
      </c>
      <c r="AN1330" s="163">
        <v>53</v>
      </c>
      <c r="AO1330" s="163">
        <v>2</v>
      </c>
      <c r="AP1330" s="163">
        <v>1</v>
      </c>
      <c r="AQ1330" s="163">
        <v>1</v>
      </c>
      <c r="AR1330" s="163">
        <v>2</v>
      </c>
      <c r="AS1330" s="283">
        <v>7.7419353999999996E-2</v>
      </c>
      <c r="AT1330" s="283">
        <v>0.34193548299999998</v>
      </c>
      <c r="AU1330" s="283">
        <v>0.38636364000000001</v>
      </c>
      <c r="AV1330" s="283">
        <v>0.19318182</v>
      </c>
      <c r="AW1330" s="283">
        <v>9.0909089999999998E-2</v>
      </c>
      <c r="AX1330" s="283">
        <v>0.31818182</v>
      </c>
      <c r="AY1330" s="363">
        <v>110.2</v>
      </c>
      <c r="AZ1330" s="283">
        <v>0.19298245999999999</v>
      </c>
      <c r="BA1330" s="283">
        <v>0.40229884999999999</v>
      </c>
      <c r="BB1330" s="283">
        <v>0.10344827500000001</v>
      </c>
      <c r="BC1330" s="283">
        <v>0.49425287299999998</v>
      </c>
      <c r="BD1330" s="164">
        <v>0.16666666599999999</v>
      </c>
      <c r="BE1330" s="164">
        <v>0.12230215799999999</v>
      </c>
      <c r="BF1330" s="164">
        <v>0.201298701</v>
      </c>
      <c r="BG1330" s="164">
        <v>0.237410071</v>
      </c>
      <c r="BH1330" s="164">
        <v>0.43870877200000002</v>
      </c>
      <c r="BI1330" s="164">
        <v>0.11510791300000001</v>
      </c>
      <c r="BJ1330" s="165">
        <v>74.366970983862899</v>
      </c>
      <c r="BK1330" s="164">
        <v>0.20007716874023501</v>
      </c>
      <c r="BL1330" s="165">
        <v>-13.735581066703199</v>
      </c>
      <c r="BM1330" s="165">
        <v>4.3960200359469299</v>
      </c>
      <c r="BN1330" s="165">
        <v>28.5791969445511</v>
      </c>
      <c r="BO1330" s="165">
        <v>-0.20008541894315501</v>
      </c>
      <c r="BP1330" s="165">
        <v>0.60062157362699498</v>
      </c>
      <c r="BQ1330" s="165">
        <v>-1.0174079584067599</v>
      </c>
      <c r="BR1330" s="165">
        <v>-12.0660361314767</v>
      </c>
      <c r="BS1330" s="289">
        <v>-0.10507558400818399</v>
      </c>
      <c r="BT1330" s="297"/>
      <c r="BU1330" s="284"/>
      <c r="BV1330" s="298"/>
      <c r="BW1330" s="297">
        <v>58</v>
      </c>
      <c r="BX1330" s="297">
        <v>407</v>
      </c>
      <c r="BY1330" s="297">
        <v>2</v>
      </c>
      <c r="BZ1330" s="297">
        <v>-1</v>
      </c>
      <c r="CA1330" s="284">
        <v>0</v>
      </c>
      <c r="CB1330" s="298">
        <v>4</v>
      </c>
      <c r="CC1330" s="297"/>
      <c r="CD1330" s="284"/>
      <c r="CE1330" s="352"/>
      <c r="CF1330" s="298"/>
      <c r="CG1330" s="297"/>
      <c r="CH1330" s="284"/>
      <c r="CI1330" s="352"/>
      <c r="CJ1330" s="298"/>
      <c r="CK1330" s="297"/>
      <c r="CL1330" s="284"/>
      <c r="CM1330" s="352"/>
      <c r="CN1330" s="298"/>
      <c r="CO1330" s="297"/>
      <c r="CP1330" s="284"/>
      <c r="CQ1330" s="352"/>
      <c r="CR1330" s="298"/>
      <c r="CS1330" s="297"/>
      <c r="CT1330" s="284"/>
      <c r="CU1330" s="352"/>
      <c r="CV1330" s="352"/>
      <c r="CW1330" s="298"/>
      <c r="CX1330" s="297"/>
      <c r="CY1330" s="284"/>
      <c r="CZ1330" s="352"/>
      <c r="DA1330" s="352"/>
      <c r="DB1330" s="298"/>
      <c r="DC1330" s="297"/>
      <c r="DD1330" s="284"/>
      <c r="DE1330" s="352"/>
      <c r="DF1330" s="352"/>
      <c r="DG1330" s="298"/>
      <c r="DH1330" s="297">
        <v>2</v>
      </c>
      <c r="DI1330" s="289">
        <v>5.8769091367721504</v>
      </c>
      <c r="DP1330" s="165"/>
      <c r="DQ1330" s="165"/>
      <c r="DR1330" s="165"/>
      <c r="ED1330" s="165"/>
      <c r="EE1330" s="165"/>
      <c r="EF1330" s="165"/>
      <c r="EG1330" s="165"/>
      <c r="EH1330" s="166"/>
      <c r="EI1330" s="165"/>
      <c r="EJ1330" s="164"/>
      <c r="EK1330" s="164"/>
      <c r="EL1330" s="283"/>
      <c r="EM1330" s="283"/>
      <c r="EN1330" s="283"/>
      <c r="EO1330" s="283"/>
      <c r="EP1330" s="283"/>
      <c r="EQ1330" s="283"/>
      <c r="ER1330" s="165"/>
      <c r="ES1330" s="166"/>
      <c r="ET1330" s="166"/>
      <c r="EU1330" s="166"/>
      <c r="EV1330" s="166"/>
      <c r="EW1330" s="166"/>
      <c r="EX1330" s="289"/>
    </row>
    <row r="1331" spans="1:154" ht="13" customHeight="1">
      <c r="A1331" s="160" t="s">
        <v>19</v>
      </c>
      <c r="B1331" s="160">
        <v>12063</v>
      </c>
      <c r="C1331" s="160">
        <v>18217</v>
      </c>
      <c r="D1331" s="160">
        <v>664954</v>
      </c>
      <c r="E1331" s="160" t="s">
        <v>2172</v>
      </c>
      <c r="G1331" s="175"/>
      <c r="H1331" s="162" t="s">
        <v>3381</v>
      </c>
      <c r="I1331" s="162" t="s">
        <v>570</v>
      </c>
      <c r="J1331" s="160">
        <v>30</v>
      </c>
      <c r="K1331" s="161">
        <v>2</v>
      </c>
      <c r="L1331" s="161" t="s">
        <v>46</v>
      </c>
      <c r="Z1331" s="163">
        <v>7</v>
      </c>
      <c r="AA1331" s="163">
        <v>17</v>
      </c>
      <c r="AB1331" s="163">
        <v>16</v>
      </c>
      <c r="AC1331" s="163">
        <v>3</v>
      </c>
      <c r="AD1331" s="163">
        <v>2</v>
      </c>
      <c r="AE1331" s="163">
        <v>0</v>
      </c>
      <c r="AF1331" s="163">
        <v>0</v>
      </c>
      <c r="AG1331" s="163">
        <v>1</v>
      </c>
      <c r="AH1331" s="163">
        <v>1</v>
      </c>
      <c r="AI1331" s="163">
        <v>2</v>
      </c>
      <c r="AJ1331" s="163">
        <v>0</v>
      </c>
      <c r="AK1331" s="163">
        <v>0</v>
      </c>
      <c r="AL1331" s="163">
        <v>1</v>
      </c>
      <c r="AM1331" s="163">
        <v>0</v>
      </c>
      <c r="AN1331" s="163">
        <v>4</v>
      </c>
      <c r="AO1331" s="163">
        <v>0</v>
      </c>
      <c r="AP1331" s="163">
        <v>0</v>
      </c>
      <c r="AQ1331" s="163">
        <v>0</v>
      </c>
      <c r="AR1331" s="163">
        <v>0</v>
      </c>
      <c r="AS1331" s="283">
        <v>5.8823528999999999E-2</v>
      </c>
      <c r="AT1331" s="283">
        <v>0.235294117</v>
      </c>
      <c r="AU1331" s="283">
        <v>0.25</v>
      </c>
      <c r="AV1331" s="283">
        <v>0.66666667000000002</v>
      </c>
      <c r="AW1331" s="283">
        <v>8.3333329999999997E-2</v>
      </c>
      <c r="AX1331" s="283">
        <v>0.25</v>
      </c>
      <c r="AY1331" s="363">
        <v>99.306799999999996</v>
      </c>
      <c r="AZ1331" s="283">
        <v>0.12244898</v>
      </c>
      <c r="BA1331" s="283">
        <v>9.0909089999999998E-2</v>
      </c>
      <c r="BB1331" s="283">
        <v>9.0909089999999998E-2</v>
      </c>
      <c r="BC1331" s="283">
        <v>0.81818181800000001</v>
      </c>
      <c r="BD1331" s="164">
        <v>0.181818181</v>
      </c>
      <c r="BE1331" s="164">
        <v>0.1875</v>
      </c>
      <c r="BF1331" s="164">
        <v>0.235294117</v>
      </c>
      <c r="BG1331" s="164">
        <v>0.375</v>
      </c>
      <c r="BH1331" s="164">
        <v>0.61029411700000002</v>
      </c>
      <c r="BI1331" s="164">
        <v>0.1875</v>
      </c>
      <c r="BJ1331" s="165">
        <v>119.36918215838</v>
      </c>
      <c r="BK1331" s="164">
        <v>0.26483313125722502</v>
      </c>
      <c r="BL1331" s="165">
        <v>-0.62045137615594304</v>
      </c>
      <c r="BM1331" s="165">
        <v>1.3681758415540699</v>
      </c>
      <c r="BN1331" s="165">
        <v>71.594225550118693</v>
      </c>
      <c r="BO1331" s="165">
        <v>-0.36103096809067903</v>
      </c>
      <c r="BP1331" s="165">
        <v>-8.1047568470239598E-2</v>
      </c>
      <c r="BQ1331" s="165">
        <v>-1.12980495680774</v>
      </c>
      <c r="BR1331" s="165">
        <v>-0.65850083188805097</v>
      </c>
      <c r="BS1331" s="289">
        <v>-0.116683690815452</v>
      </c>
      <c r="BT1331" s="297"/>
      <c r="BU1331" s="284"/>
      <c r="BV1331" s="298"/>
      <c r="BW1331" s="297">
        <v>5</v>
      </c>
      <c r="BX1331" s="297">
        <v>37</v>
      </c>
      <c r="BY1331" s="297">
        <v>-1</v>
      </c>
      <c r="BZ1331" s="297">
        <v>-1</v>
      </c>
      <c r="CA1331" s="284">
        <v>0</v>
      </c>
      <c r="CB1331" s="298">
        <v>0</v>
      </c>
      <c r="CC1331" s="297">
        <v>2</v>
      </c>
      <c r="CD1331" s="284">
        <v>2</v>
      </c>
      <c r="CE1331" s="352">
        <v>0</v>
      </c>
      <c r="CF1331" s="298"/>
      <c r="CG1331" s="297"/>
      <c r="CH1331" s="284"/>
      <c r="CI1331" s="352"/>
      <c r="CJ1331" s="298"/>
      <c r="CK1331" s="297"/>
      <c r="CL1331" s="284"/>
      <c r="CM1331" s="352"/>
      <c r="CN1331" s="298"/>
      <c r="CO1331" s="297"/>
      <c r="CP1331" s="284"/>
      <c r="CQ1331" s="352"/>
      <c r="CR1331" s="298"/>
      <c r="CS1331" s="297"/>
      <c r="CT1331" s="284"/>
      <c r="CU1331" s="352"/>
      <c r="CV1331" s="352"/>
      <c r="CW1331" s="298"/>
      <c r="CX1331" s="297"/>
      <c r="CY1331" s="284"/>
      <c r="CZ1331" s="352"/>
      <c r="DA1331" s="352"/>
      <c r="DB1331" s="298"/>
      <c r="DC1331" s="297"/>
      <c r="DD1331" s="284"/>
      <c r="DE1331" s="352"/>
      <c r="DF1331" s="352"/>
      <c r="DG1331" s="298"/>
      <c r="DH1331" s="297">
        <v>-1</v>
      </c>
      <c r="DI1331" s="289">
        <v>-1.03661760687828</v>
      </c>
      <c r="DP1331" s="165"/>
      <c r="DQ1331" s="165"/>
      <c r="DR1331" s="165"/>
      <c r="ED1331" s="165"/>
      <c r="EE1331" s="165"/>
      <c r="EF1331" s="165"/>
      <c r="EG1331" s="165"/>
      <c r="EH1331" s="166"/>
      <c r="EI1331" s="165"/>
      <c r="EJ1331" s="164"/>
      <c r="EK1331" s="164"/>
      <c r="EL1331" s="283"/>
      <c r="EM1331" s="283"/>
      <c r="EN1331" s="283"/>
      <c r="EO1331" s="283"/>
      <c r="EP1331" s="283"/>
      <c r="EQ1331" s="283"/>
      <c r="ER1331" s="165"/>
      <c r="ES1331" s="166"/>
      <c r="ET1331" s="166"/>
      <c r="EU1331" s="166"/>
      <c r="EV1331" s="166"/>
      <c r="EW1331" s="166"/>
      <c r="EX1331" s="289"/>
    </row>
    <row r="1332" spans="1:154" ht="13" customHeight="1">
      <c r="A1332" s="160" t="s">
        <v>19</v>
      </c>
      <c r="C1332" s="160">
        <v>21730</v>
      </c>
      <c r="D1332" s="160">
        <v>665856</v>
      </c>
      <c r="E1332" s="160" t="s">
        <v>567</v>
      </c>
      <c r="G1332" s="175"/>
      <c r="H1332" s="162" t="s">
        <v>1053</v>
      </c>
      <c r="I1332" s="162" t="s">
        <v>4001</v>
      </c>
      <c r="J1332" s="160">
        <v>24</v>
      </c>
      <c r="K1332" s="161">
        <v>2</v>
      </c>
      <c r="Z1332" s="163">
        <v>5</v>
      </c>
      <c r="AA1332" s="163">
        <v>7</v>
      </c>
      <c r="AB1332" s="163">
        <v>6</v>
      </c>
      <c r="AC1332" s="163">
        <v>0</v>
      </c>
      <c r="AD1332" s="163">
        <v>0</v>
      </c>
      <c r="AE1332" s="163">
        <v>0</v>
      </c>
      <c r="AF1332" s="163">
        <v>0</v>
      </c>
      <c r="AG1332" s="163">
        <v>0</v>
      </c>
      <c r="AH1332" s="163">
        <v>1</v>
      </c>
      <c r="AI1332" s="163">
        <v>0</v>
      </c>
      <c r="AJ1332" s="163">
        <v>0</v>
      </c>
      <c r="AK1332" s="163">
        <v>0</v>
      </c>
      <c r="AL1332" s="163">
        <v>1</v>
      </c>
      <c r="AM1332" s="163">
        <v>0</v>
      </c>
      <c r="AN1332" s="163">
        <v>3</v>
      </c>
      <c r="AO1332" s="163">
        <v>0</v>
      </c>
      <c r="AP1332" s="163">
        <v>0</v>
      </c>
      <c r="AQ1332" s="163">
        <v>0</v>
      </c>
      <c r="AR1332" s="163">
        <v>0</v>
      </c>
      <c r="AS1332" s="283">
        <v>0.14285714199999999</v>
      </c>
      <c r="AT1332" s="283">
        <v>0.42857142799999998</v>
      </c>
      <c r="AU1332" s="283">
        <v>0.66666667000000002</v>
      </c>
      <c r="AV1332" s="283">
        <v>0</v>
      </c>
      <c r="AW1332" s="283">
        <v>0</v>
      </c>
      <c r="AX1332" s="283">
        <v>0</v>
      </c>
      <c r="AY1332" s="363">
        <v>85.658000000000001</v>
      </c>
      <c r="AZ1332" s="283">
        <v>0.14285713999999999</v>
      </c>
      <c r="BA1332" s="283">
        <v>1</v>
      </c>
      <c r="BB1332" s="283">
        <v>0</v>
      </c>
      <c r="BC1332" s="283">
        <v>0</v>
      </c>
      <c r="BD1332" s="164">
        <v>0</v>
      </c>
      <c r="BE1332" s="164">
        <v>0</v>
      </c>
      <c r="BF1332" s="164">
        <v>0.14285714199999999</v>
      </c>
      <c r="BG1332" s="164">
        <v>0</v>
      </c>
      <c r="BH1332" s="164">
        <v>0.14285714199999999</v>
      </c>
      <c r="BI1332" s="164">
        <v>0</v>
      </c>
      <c r="BJ1332" s="165">
        <v>0</v>
      </c>
      <c r="BK1332" s="164">
        <v>9.8447246210915704E-2</v>
      </c>
      <c r="BL1332" s="165">
        <v>-1.19290189109304</v>
      </c>
      <c r="BM1332" s="165">
        <v>-0.37405538968303598</v>
      </c>
      <c r="BN1332" s="165">
        <v>-46.283587119282998</v>
      </c>
      <c r="BO1332" s="165">
        <v>-4.3756659731803503E-2</v>
      </c>
      <c r="BP1332" s="165">
        <v>1.45711619406938E-2</v>
      </c>
      <c r="BQ1332" s="165">
        <v>-1.1408097302962901</v>
      </c>
      <c r="BR1332" s="165">
        <v>-1.1570824854032</v>
      </c>
      <c r="BS1332" s="289">
        <v>-0.11782023883597099</v>
      </c>
      <c r="BT1332" s="297"/>
      <c r="BU1332" s="284"/>
      <c r="BV1332" s="298"/>
      <c r="BW1332" s="297">
        <v>2</v>
      </c>
      <c r="BX1332" s="297">
        <v>1</v>
      </c>
      <c r="BY1332" s="297">
        <v>0</v>
      </c>
      <c r="BZ1332" s="297">
        <v>0</v>
      </c>
      <c r="CA1332" s="284">
        <v>0</v>
      </c>
      <c r="CB1332" s="298">
        <v>0</v>
      </c>
      <c r="CC1332" s="297"/>
      <c r="CD1332" s="284"/>
      <c r="CE1332" s="352"/>
      <c r="CF1332" s="298"/>
      <c r="CG1332" s="297"/>
      <c r="CH1332" s="284"/>
      <c r="CI1332" s="352"/>
      <c r="CJ1332" s="298"/>
      <c r="CK1332" s="297"/>
      <c r="CL1332" s="284"/>
      <c r="CM1332" s="352"/>
      <c r="CN1332" s="298"/>
      <c r="CO1332" s="297"/>
      <c r="CP1332" s="284"/>
      <c r="CQ1332" s="352"/>
      <c r="CR1332" s="298"/>
      <c r="CS1332" s="297"/>
      <c r="CT1332" s="284"/>
      <c r="CU1332" s="352"/>
      <c r="CV1332" s="352"/>
      <c r="CW1332" s="298"/>
      <c r="CX1332" s="297"/>
      <c r="CY1332" s="284"/>
      <c r="CZ1332" s="352"/>
      <c r="DA1332" s="352"/>
      <c r="DB1332" s="298"/>
      <c r="DC1332" s="297"/>
      <c r="DD1332" s="284"/>
      <c r="DE1332" s="352"/>
      <c r="DF1332" s="352"/>
      <c r="DG1332" s="298"/>
      <c r="DH1332" s="183">
        <v>0</v>
      </c>
      <c r="DI1332" s="289">
        <v>-0.21728874975815399</v>
      </c>
      <c r="DP1332" s="165"/>
      <c r="DQ1332" s="165"/>
      <c r="DR1332" s="165"/>
      <c r="ED1332" s="165"/>
      <c r="EE1332" s="165"/>
      <c r="EF1332" s="165"/>
      <c r="EG1332" s="165"/>
      <c r="EH1332" s="166"/>
      <c r="EI1332" s="165"/>
      <c r="EL1332" s="283"/>
      <c r="EM1332" s="283"/>
      <c r="EN1332" s="283"/>
      <c r="EO1332" s="283"/>
      <c r="EP1332" s="283"/>
      <c r="EQ1332" s="283"/>
      <c r="ER1332" s="165"/>
    </row>
    <row r="1333" spans="1:154" ht="13" customHeight="1">
      <c r="A1333" s="160" t="s">
        <v>19</v>
      </c>
      <c r="C1333" s="160">
        <v>22045</v>
      </c>
      <c r="D1333" s="160">
        <v>667428</v>
      </c>
      <c r="E1333" s="160" t="s">
        <v>438</v>
      </c>
      <c r="G1333" s="175"/>
      <c r="H1333" s="162" t="s">
        <v>2839</v>
      </c>
      <c r="I1333" s="162" t="s">
        <v>493</v>
      </c>
      <c r="J1333" s="160">
        <v>27</v>
      </c>
      <c r="K1333" s="161">
        <v>2</v>
      </c>
      <c r="Z1333" s="163">
        <v>3</v>
      </c>
      <c r="AA1333" s="163">
        <v>8</v>
      </c>
      <c r="AB1333" s="163">
        <v>7</v>
      </c>
      <c r="AC1333" s="163">
        <v>0</v>
      </c>
      <c r="AD1333" s="163">
        <v>0</v>
      </c>
      <c r="AE1333" s="163">
        <v>0</v>
      </c>
      <c r="AF1333" s="163">
        <v>0</v>
      </c>
      <c r="AG1333" s="163">
        <v>0</v>
      </c>
      <c r="AH1333" s="163">
        <v>1</v>
      </c>
      <c r="AI1333" s="163">
        <v>0</v>
      </c>
      <c r="AJ1333" s="163">
        <v>0</v>
      </c>
      <c r="AK1333" s="163">
        <v>0</v>
      </c>
      <c r="AL1333" s="163">
        <v>1</v>
      </c>
      <c r="AM1333" s="163">
        <v>0</v>
      </c>
      <c r="AN1333" s="163">
        <v>6</v>
      </c>
      <c r="AO1333" s="163">
        <v>0</v>
      </c>
      <c r="AP1333" s="163">
        <v>0</v>
      </c>
      <c r="AQ1333" s="163">
        <v>0</v>
      </c>
      <c r="AR1333" s="163">
        <v>0</v>
      </c>
      <c r="AS1333" s="283">
        <v>0.125</v>
      </c>
      <c r="AT1333" s="283">
        <v>0.75</v>
      </c>
      <c r="AU1333" s="283">
        <v>0</v>
      </c>
      <c r="AV1333" s="283">
        <v>1</v>
      </c>
      <c r="AW1333" s="283">
        <v>0</v>
      </c>
      <c r="AX1333" s="283">
        <v>0</v>
      </c>
      <c r="AY1333" s="363">
        <v>89.114800000000002</v>
      </c>
      <c r="AZ1333" s="283">
        <v>0.20408163000000001</v>
      </c>
      <c r="BA1333" s="283">
        <v>0</v>
      </c>
      <c r="BB1333" s="283">
        <v>0</v>
      </c>
      <c r="BC1333" s="283">
        <v>1</v>
      </c>
      <c r="BD1333" s="164">
        <v>0</v>
      </c>
      <c r="BE1333" s="164">
        <v>0</v>
      </c>
      <c r="BF1333" s="164">
        <v>0.125</v>
      </c>
      <c r="BG1333" s="164">
        <v>0</v>
      </c>
      <c r="BH1333" s="164">
        <v>0.125</v>
      </c>
      <c r="BI1333" s="164">
        <v>0</v>
      </c>
      <c r="BJ1333" s="165">
        <v>0</v>
      </c>
      <c r="BK1333" s="164">
        <v>8.6141340434551197E-2</v>
      </c>
      <c r="BL1333" s="165">
        <v>-1.4425527405392</v>
      </c>
      <c r="BM1333" s="165">
        <v>-0.50672816749920102</v>
      </c>
      <c r="BN1333" s="165">
        <v>-54.941174363225002</v>
      </c>
      <c r="BO1333" s="165">
        <v>-6.9893155199382606E-2</v>
      </c>
      <c r="BP1333" s="165">
        <v>-3.80864217877388E-2</v>
      </c>
      <c r="BQ1333" s="165">
        <v>-1.1936485886972099</v>
      </c>
      <c r="BR1333" s="165">
        <v>-1.5203250077020001</v>
      </c>
      <c r="BS1333" s="289">
        <v>-0.12327731616559599</v>
      </c>
      <c r="BT1333" s="297"/>
      <c r="BU1333" s="284"/>
      <c r="BV1333" s="298"/>
      <c r="BW1333" s="297">
        <v>2</v>
      </c>
      <c r="BX1333" s="297">
        <v>16</v>
      </c>
      <c r="BY1333" s="297">
        <v>0</v>
      </c>
      <c r="BZ1333" s="297">
        <v>0</v>
      </c>
      <c r="CA1333" s="284">
        <v>0</v>
      </c>
      <c r="CB1333" s="298">
        <v>0</v>
      </c>
      <c r="CC1333" s="297"/>
      <c r="CD1333" s="284"/>
      <c r="CE1333" s="352"/>
      <c r="CF1333" s="298"/>
      <c r="CG1333" s="297"/>
      <c r="CH1333" s="284"/>
      <c r="CI1333" s="352"/>
      <c r="CJ1333" s="298"/>
      <c r="CK1333" s="297"/>
      <c r="CL1333" s="284"/>
      <c r="CM1333" s="352"/>
      <c r="CN1333" s="298"/>
      <c r="CO1333" s="297"/>
      <c r="CP1333" s="284"/>
      <c r="CQ1333" s="352"/>
      <c r="CR1333" s="298"/>
      <c r="CS1333" s="297"/>
      <c r="CT1333" s="284"/>
      <c r="CU1333" s="352"/>
      <c r="CV1333" s="352"/>
      <c r="CW1333" s="298"/>
      <c r="CX1333" s="297"/>
      <c r="CY1333" s="284"/>
      <c r="CZ1333" s="352"/>
      <c r="DA1333" s="352"/>
      <c r="DB1333" s="298"/>
      <c r="DC1333" s="297"/>
      <c r="DD1333" s="284"/>
      <c r="DE1333" s="352"/>
      <c r="DF1333" s="352"/>
      <c r="DG1333" s="298"/>
      <c r="DH1333" s="183">
        <v>0</v>
      </c>
      <c r="DI1333" s="289">
        <v>6.06465451419353E-2</v>
      </c>
      <c r="DP1333" s="165"/>
      <c r="DQ1333" s="165"/>
      <c r="DR1333" s="165"/>
      <c r="ED1333" s="165"/>
      <c r="EE1333" s="165"/>
      <c r="EF1333" s="165"/>
      <c r="EG1333" s="165"/>
      <c r="EH1333" s="166"/>
      <c r="EI1333" s="165"/>
      <c r="EL1333" s="283"/>
      <c r="EM1333" s="283"/>
      <c r="EN1333" s="283"/>
      <c r="EO1333" s="283"/>
      <c r="EP1333" s="283"/>
      <c r="EQ1333" s="283"/>
      <c r="ER1333" s="165"/>
    </row>
    <row r="1334" spans="1:154" ht="13" customHeight="1">
      <c r="A1334" s="160" t="s">
        <v>19</v>
      </c>
      <c r="C1334" s="160">
        <v>10655</v>
      </c>
      <c r="D1334" s="160">
        <v>542963</v>
      </c>
      <c r="E1334" s="160" t="s">
        <v>2178</v>
      </c>
      <c r="G1334" s="175"/>
      <c r="H1334" s="162" t="s">
        <v>1638</v>
      </c>
      <c r="I1334" s="162" t="s">
        <v>1639</v>
      </c>
      <c r="J1334" s="161">
        <v>34</v>
      </c>
      <c r="K1334" s="161">
        <v>2</v>
      </c>
      <c r="L1334" s="161" t="s">
        <v>46</v>
      </c>
      <c r="Z1334" s="163">
        <v>3</v>
      </c>
      <c r="AA1334" s="163">
        <v>9</v>
      </c>
      <c r="AB1334" s="163">
        <v>9</v>
      </c>
      <c r="AC1334" s="163">
        <v>1</v>
      </c>
      <c r="AD1334" s="163">
        <v>1</v>
      </c>
      <c r="AE1334" s="163">
        <v>0</v>
      </c>
      <c r="AF1334" s="163">
        <v>0</v>
      </c>
      <c r="AG1334" s="163">
        <v>0</v>
      </c>
      <c r="AH1334" s="163">
        <v>0</v>
      </c>
      <c r="AI1334" s="163">
        <v>0</v>
      </c>
      <c r="AJ1334" s="163">
        <v>0</v>
      </c>
      <c r="AK1334" s="163">
        <v>0</v>
      </c>
      <c r="AL1334" s="163">
        <v>0</v>
      </c>
      <c r="AM1334" s="163">
        <v>0</v>
      </c>
      <c r="AN1334" s="163">
        <v>2</v>
      </c>
      <c r="AO1334" s="163">
        <v>0</v>
      </c>
      <c r="AP1334" s="163">
        <v>0</v>
      </c>
      <c r="AQ1334" s="163">
        <v>0</v>
      </c>
      <c r="AR1334" s="163">
        <v>0</v>
      </c>
      <c r="AS1334" s="283">
        <v>0</v>
      </c>
      <c r="AT1334" s="283">
        <v>0.222222222</v>
      </c>
      <c r="AU1334" s="283">
        <v>0.28571428999999998</v>
      </c>
      <c r="AV1334" s="283">
        <v>0.14285713999999999</v>
      </c>
      <c r="AW1334" s="283">
        <v>0.14285713999999999</v>
      </c>
      <c r="AX1334" s="283">
        <v>0.42857142999999998</v>
      </c>
      <c r="AY1334" s="363">
        <v>105.06</v>
      </c>
      <c r="AZ1334" s="283">
        <v>0.11764706</v>
      </c>
      <c r="BA1334" s="283">
        <v>0.14285714199999999</v>
      </c>
      <c r="BB1334" s="283">
        <v>0.28571428500000001</v>
      </c>
      <c r="BC1334" s="283">
        <v>0.571428571</v>
      </c>
      <c r="BD1334" s="164">
        <v>0.14285714199999999</v>
      </c>
      <c r="BE1334" s="164">
        <v>0.111111111</v>
      </c>
      <c r="BF1334" s="164">
        <v>0.111111111</v>
      </c>
      <c r="BG1334" s="164">
        <v>0.111111111</v>
      </c>
      <c r="BH1334" s="164">
        <v>0.222222222</v>
      </c>
      <c r="BI1334" s="164">
        <v>0</v>
      </c>
      <c r="BJ1334" s="165">
        <v>0</v>
      </c>
      <c r="BK1334" s="164">
        <v>9.7967856460147398E-2</v>
      </c>
      <c r="BL1334" s="165">
        <v>-1.53720357943122</v>
      </c>
      <c r="BM1334" s="165">
        <v>-0.48440093476121299</v>
      </c>
      <c r="BN1334" s="165">
        <v>-43.2465785554758</v>
      </c>
      <c r="BO1334" s="165">
        <v>-3.4949572481357903E-2</v>
      </c>
      <c r="BP1334" s="165">
        <v>-7.0793412625789601E-2</v>
      </c>
      <c r="BQ1334" s="165">
        <v>-1.3053553174136301</v>
      </c>
      <c r="BR1334" s="165">
        <v>-1.5459304742867199</v>
      </c>
      <c r="BS1334" s="289">
        <v>-0.13481413348703999</v>
      </c>
      <c r="BT1334" s="297"/>
      <c r="BU1334" s="284"/>
      <c r="BV1334" s="298"/>
      <c r="BW1334" s="297">
        <v>3</v>
      </c>
      <c r="BX1334" s="297">
        <v>25.2</v>
      </c>
      <c r="BY1334" s="297">
        <v>1</v>
      </c>
      <c r="BZ1334" s="297">
        <v>0</v>
      </c>
      <c r="CA1334" s="284">
        <v>0</v>
      </c>
      <c r="CB1334" s="298">
        <v>0</v>
      </c>
      <c r="CC1334" s="297"/>
      <c r="CD1334" s="284"/>
      <c r="CE1334" s="352"/>
      <c r="CF1334" s="298"/>
      <c r="CG1334" s="297"/>
      <c r="CH1334" s="284"/>
      <c r="CI1334" s="352"/>
      <c r="CJ1334" s="298"/>
      <c r="CK1334" s="297"/>
      <c r="CL1334" s="284"/>
      <c r="CM1334" s="352"/>
      <c r="CN1334" s="298"/>
      <c r="CO1334" s="297"/>
      <c r="CP1334" s="284"/>
      <c r="CQ1334" s="352"/>
      <c r="CR1334" s="298"/>
      <c r="CS1334" s="297"/>
      <c r="CT1334" s="284"/>
      <c r="CU1334" s="352"/>
      <c r="CV1334" s="352"/>
      <c r="CW1334" s="298"/>
      <c r="CX1334" s="297"/>
      <c r="CY1334" s="284"/>
      <c r="CZ1334" s="352"/>
      <c r="DA1334" s="352"/>
      <c r="DB1334" s="298"/>
      <c r="DC1334" s="297"/>
      <c r="DD1334" s="284"/>
      <c r="DE1334" s="352"/>
      <c r="DF1334" s="352"/>
      <c r="DG1334" s="298"/>
      <c r="DH1334" s="297">
        <v>1</v>
      </c>
      <c r="DI1334" s="289">
        <v>-5.9718206524848903E-2</v>
      </c>
      <c r="DP1334" s="165"/>
      <c r="DQ1334" s="165"/>
      <c r="DR1334" s="165"/>
      <c r="ED1334" s="165"/>
      <c r="EE1334" s="165"/>
      <c r="EF1334" s="165"/>
      <c r="EG1334" s="165"/>
      <c r="EH1334" s="166"/>
      <c r="EI1334" s="165"/>
      <c r="EJ1334" s="164"/>
      <c r="EK1334" s="164"/>
      <c r="EL1334" s="283"/>
      <c r="EM1334" s="283"/>
      <c r="EN1334" s="283"/>
      <c r="EO1334" s="283"/>
      <c r="EP1334" s="283"/>
      <c r="EQ1334" s="283"/>
      <c r="ER1334" s="165"/>
      <c r="ES1334" s="166"/>
      <c r="ET1334" s="166"/>
      <c r="EU1334" s="166"/>
      <c r="EV1334" s="166"/>
      <c r="EW1334" s="166"/>
      <c r="EX1334" s="289"/>
    </row>
    <row r="1335" spans="1:154" ht="13" customHeight="1">
      <c r="A1335" s="160" t="s">
        <v>19</v>
      </c>
      <c r="C1335" s="160">
        <v>14942</v>
      </c>
      <c r="D1335" s="160">
        <v>595284</v>
      </c>
      <c r="E1335" s="160" t="s">
        <v>2177</v>
      </c>
      <c r="G1335" s="175"/>
      <c r="H1335" s="168" t="s">
        <v>973</v>
      </c>
      <c r="I1335" s="169" t="s">
        <v>136</v>
      </c>
      <c r="J1335" s="170">
        <v>32</v>
      </c>
      <c r="K1335" s="161">
        <v>2</v>
      </c>
      <c r="L1335" s="161" t="s">
        <v>838</v>
      </c>
      <c r="Z1335" s="163">
        <v>3</v>
      </c>
      <c r="AA1335" s="163">
        <v>6</v>
      </c>
      <c r="AB1335" s="163">
        <v>6</v>
      </c>
      <c r="AC1335" s="163">
        <v>1</v>
      </c>
      <c r="AD1335" s="163">
        <v>1</v>
      </c>
      <c r="AE1335" s="163">
        <v>0</v>
      </c>
      <c r="AF1335" s="163">
        <v>0</v>
      </c>
      <c r="AG1335" s="163">
        <v>0</v>
      </c>
      <c r="AH1335" s="163">
        <v>0</v>
      </c>
      <c r="AI1335" s="163">
        <v>0</v>
      </c>
      <c r="AJ1335" s="163">
        <v>0</v>
      </c>
      <c r="AK1335" s="163">
        <v>0</v>
      </c>
      <c r="AL1335" s="163">
        <v>0</v>
      </c>
      <c r="AM1335" s="163">
        <v>0</v>
      </c>
      <c r="AN1335" s="163">
        <v>2</v>
      </c>
      <c r="AO1335" s="163">
        <v>0</v>
      </c>
      <c r="AP1335" s="163">
        <v>0</v>
      </c>
      <c r="AQ1335" s="163">
        <v>0</v>
      </c>
      <c r="AR1335" s="163">
        <v>0</v>
      </c>
      <c r="AS1335" s="283">
        <v>0</v>
      </c>
      <c r="AT1335" s="283">
        <v>0.33333333300000001</v>
      </c>
      <c r="AU1335" s="283">
        <v>0.25</v>
      </c>
      <c r="AV1335" s="283">
        <v>0.5</v>
      </c>
      <c r="AW1335" s="283">
        <v>0</v>
      </c>
      <c r="AX1335" s="283">
        <v>0.5</v>
      </c>
      <c r="AY1335" s="363">
        <v>102.27200000000001</v>
      </c>
      <c r="AZ1335" s="283">
        <v>0.4</v>
      </c>
      <c r="BA1335" s="283">
        <v>0.75</v>
      </c>
      <c r="BB1335" s="283">
        <v>0</v>
      </c>
      <c r="BC1335" s="283">
        <v>0.25</v>
      </c>
      <c r="BD1335" s="164">
        <v>0.25</v>
      </c>
      <c r="BE1335" s="164">
        <v>0.16666666599999999</v>
      </c>
      <c r="BF1335" s="164">
        <v>0.16666666599999999</v>
      </c>
      <c r="BG1335" s="164">
        <v>0.16666666599999999</v>
      </c>
      <c r="BH1335" s="164">
        <v>0.33333333199999998</v>
      </c>
      <c r="BI1335" s="164">
        <v>0</v>
      </c>
      <c r="BJ1335" s="165">
        <v>0</v>
      </c>
      <c r="BK1335" s="164">
        <v>0.14695178469022099</v>
      </c>
      <c r="BL1335" s="165">
        <v>-0.78825103109272499</v>
      </c>
      <c r="BM1335" s="165">
        <v>-8.6382601312718701E-2</v>
      </c>
      <c r="BN1335" s="165">
        <v>-9.4577981670105906</v>
      </c>
      <c r="BO1335" s="165">
        <v>-4.4353317590756197E-2</v>
      </c>
      <c r="BP1335" s="165">
        <v>-7.8924223780632002E-3</v>
      </c>
      <c r="BQ1335" s="165">
        <v>-1.32488488815294</v>
      </c>
      <c r="BR1335" s="165">
        <v>-0.79323517893942297</v>
      </c>
      <c r="BS1335" s="289">
        <v>-0.136831103212809</v>
      </c>
      <c r="BT1335" s="297"/>
      <c r="BU1335" s="284"/>
      <c r="BV1335" s="298"/>
      <c r="BW1335" s="297">
        <v>3</v>
      </c>
      <c r="BX1335" s="297">
        <v>17</v>
      </c>
      <c r="BY1335" s="297">
        <v>0</v>
      </c>
      <c r="BZ1335" s="297">
        <v>0</v>
      </c>
      <c r="CA1335" s="284">
        <v>0</v>
      </c>
      <c r="CB1335" s="298">
        <v>0</v>
      </c>
      <c r="CC1335" s="297"/>
      <c r="CD1335" s="284"/>
      <c r="CE1335" s="352"/>
      <c r="CF1335" s="298"/>
      <c r="CG1335" s="297"/>
      <c r="CH1335" s="284"/>
      <c r="CI1335" s="352"/>
      <c r="CJ1335" s="298"/>
      <c r="CK1335" s="297"/>
      <c r="CL1335" s="284"/>
      <c r="CM1335" s="352"/>
      <c r="CN1335" s="298"/>
      <c r="CO1335" s="297"/>
      <c r="CP1335" s="284"/>
      <c r="CQ1335" s="352"/>
      <c r="CR1335" s="298"/>
      <c r="CS1335" s="297"/>
      <c r="CT1335" s="284"/>
      <c r="CU1335" s="352"/>
      <c r="CV1335" s="352"/>
      <c r="CW1335" s="298"/>
      <c r="CX1335" s="297"/>
      <c r="CY1335" s="284"/>
      <c r="CZ1335" s="352"/>
      <c r="DA1335" s="352"/>
      <c r="DB1335" s="298"/>
      <c r="DC1335" s="297"/>
      <c r="DD1335" s="284"/>
      <c r="DE1335" s="352"/>
      <c r="DF1335" s="352"/>
      <c r="DG1335" s="298"/>
      <c r="DH1335" s="297">
        <v>0</v>
      </c>
      <c r="DI1335" s="289">
        <v>-0.731172114610672</v>
      </c>
      <c r="DP1335" s="165"/>
      <c r="DQ1335" s="165"/>
      <c r="DR1335" s="165"/>
      <c r="ED1335" s="165"/>
      <c r="EE1335" s="165"/>
      <c r="EF1335" s="165"/>
      <c r="EG1335" s="165"/>
      <c r="EH1335" s="166"/>
      <c r="EI1335" s="165"/>
      <c r="EJ1335" s="164"/>
      <c r="EK1335" s="164"/>
      <c r="EL1335" s="283"/>
      <c r="EM1335" s="283"/>
      <c r="EN1335" s="283"/>
      <c r="EO1335" s="283"/>
      <c r="EP1335" s="283"/>
      <c r="EQ1335" s="283"/>
      <c r="ER1335" s="165"/>
      <c r="ES1335" s="166"/>
      <c r="ET1335" s="166"/>
      <c r="EU1335" s="166"/>
      <c r="EV1335" s="166"/>
      <c r="EW1335" s="166"/>
      <c r="EX1335" s="289"/>
    </row>
    <row r="1336" spans="1:154" ht="13" customHeight="1">
      <c r="A1336" s="160" t="s">
        <v>19</v>
      </c>
      <c r="B1336" s="160">
        <v>12070</v>
      </c>
      <c r="C1336" s="160">
        <v>19422</v>
      </c>
      <c r="D1336" s="160">
        <v>661531</v>
      </c>
      <c r="E1336" s="160" t="s">
        <v>470</v>
      </c>
      <c r="G1336" s="175"/>
      <c r="H1336" s="162" t="s">
        <v>2892</v>
      </c>
      <c r="I1336" s="162" t="s">
        <v>155</v>
      </c>
      <c r="J1336" s="160">
        <v>29</v>
      </c>
      <c r="K1336" s="161">
        <v>2</v>
      </c>
      <c r="L1336" s="161" t="s">
        <v>837</v>
      </c>
      <c r="Z1336" s="163">
        <v>28</v>
      </c>
      <c r="AA1336" s="163">
        <v>71</v>
      </c>
      <c r="AB1336" s="163">
        <v>63</v>
      </c>
      <c r="AC1336" s="163">
        <v>10</v>
      </c>
      <c r="AD1336" s="163">
        <v>6</v>
      </c>
      <c r="AE1336" s="163">
        <v>4</v>
      </c>
      <c r="AF1336" s="163">
        <v>0</v>
      </c>
      <c r="AG1336" s="163">
        <v>0</v>
      </c>
      <c r="AH1336" s="163">
        <v>6</v>
      </c>
      <c r="AI1336" s="163">
        <v>3</v>
      </c>
      <c r="AJ1336" s="163">
        <v>0</v>
      </c>
      <c r="AK1336" s="163">
        <v>0</v>
      </c>
      <c r="AL1336" s="163">
        <v>5</v>
      </c>
      <c r="AM1336" s="163">
        <v>0</v>
      </c>
      <c r="AN1336" s="163">
        <v>22</v>
      </c>
      <c r="AO1336" s="163">
        <v>2</v>
      </c>
      <c r="AP1336" s="163">
        <v>0</v>
      </c>
      <c r="AQ1336" s="163">
        <v>1</v>
      </c>
      <c r="AR1336" s="163">
        <v>0</v>
      </c>
      <c r="AS1336" s="283">
        <v>7.0422534999999994E-2</v>
      </c>
      <c r="AT1336" s="283">
        <v>0.30985915400000003</v>
      </c>
      <c r="AU1336" s="283">
        <v>0.45238095</v>
      </c>
      <c r="AV1336" s="283">
        <v>0.23809524000000001</v>
      </c>
      <c r="AW1336" s="283">
        <v>2.3809520000000001E-2</v>
      </c>
      <c r="AX1336" s="283">
        <v>0.16666666999999999</v>
      </c>
      <c r="AY1336" s="363">
        <v>105.035</v>
      </c>
      <c r="AZ1336" s="283">
        <v>0.11240310000000001</v>
      </c>
      <c r="BA1336" s="283">
        <v>0.32500000000000001</v>
      </c>
      <c r="BB1336" s="283">
        <v>0.25</v>
      </c>
      <c r="BC1336" s="283">
        <v>0.42499999999999999</v>
      </c>
      <c r="BD1336" s="164">
        <v>0.243902439</v>
      </c>
      <c r="BE1336" s="164">
        <v>0.15873015800000001</v>
      </c>
      <c r="BF1336" s="164">
        <v>0.242857142</v>
      </c>
      <c r="BG1336" s="164">
        <v>0.222222222</v>
      </c>
      <c r="BH1336" s="164">
        <v>0.465079364</v>
      </c>
      <c r="BI1336" s="164">
        <v>6.3492064000000001E-2</v>
      </c>
      <c r="BJ1336" s="165">
        <v>41.019877418797101</v>
      </c>
      <c r="BK1336" s="164">
        <v>0.217058378458023</v>
      </c>
      <c r="BL1336" s="165">
        <v>-5.32138952037901</v>
      </c>
      <c r="BM1336" s="165">
        <v>2.98405356535106</v>
      </c>
      <c r="BN1336" s="165">
        <v>37.821982351500303</v>
      </c>
      <c r="BO1336" s="165">
        <v>0.17334571384240799</v>
      </c>
      <c r="BP1336" s="165">
        <v>8.5287861526012407E-2</v>
      </c>
      <c r="BQ1336" s="165">
        <v>-1.49756194425397</v>
      </c>
      <c r="BR1336" s="165">
        <v>-4.9659849869331696</v>
      </c>
      <c r="BS1336" s="289">
        <v>-0.154664797518722</v>
      </c>
      <c r="BT1336" s="297"/>
      <c r="BU1336" s="284"/>
      <c r="BV1336" s="298"/>
      <c r="BW1336" s="297">
        <v>27</v>
      </c>
      <c r="BX1336" s="297">
        <v>182</v>
      </c>
      <c r="BY1336" s="297">
        <v>2</v>
      </c>
      <c r="BZ1336" s="297">
        <v>1</v>
      </c>
      <c r="CA1336" s="284">
        <v>0</v>
      </c>
      <c r="CB1336" s="298">
        <v>-1</v>
      </c>
      <c r="CC1336" s="297"/>
      <c r="CD1336" s="284"/>
      <c r="CE1336" s="352"/>
      <c r="CF1336" s="298"/>
      <c r="CG1336" s="297"/>
      <c r="CH1336" s="284"/>
      <c r="CI1336" s="352"/>
      <c r="CJ1336" s="298"/>
      <c r="CK1336" s="297"/>
      <c r="CL1336" s="284"/>
      <c r="CM1336" s="352"/>
      <c r="CN1336" s="298"/>
      <c r="CO1336" s="297"/>
      <c r="CP1336" s="284"/>
      <c r="CQ1336" s="352"/>
      <c r="CR1336" s="298"/>
      <c r="CS1336" s="297"/>
      <c r="CT1336" s="284"/>
      <c r="CU1336" s="352"/>
      <c r="CV1336" s="352"/>
      <c r="CW1336" s="298"/>
      <c r="CX1336" s="297"/>
      <c r="CY1336" s="284"/>
      <c r="CZ1336" s="352"/>
      <c r="DA1336" s="352"/>
      <c r="DB1336" s="298"/>
      <c r="DC1336" s="297"/>
      <c r="DD1336" s="284"/>
      <c r="DE1336" s="352"/>
      <c r="DF1336" s="352"/>
      <c r="DG1336" s="298"/>
      <c r="DH1336" s="297">
        <v>2</v>
      </c>
      <c r="DI1336" s="289">
        <v>1.0994420647621099</v>
      </c>
      <c r="DP1336" s="165"/>
      <c r="DQ1336" s="165"/>
      <c r="DR1336" s="165"/>
      <c r="ED1336" s="165"/>
      <c r="EE1336" s="165"/>
      <c r="EF1336" s="165"/>
      <c r="EG1336" s="165"/>
      <c r="EH1336" s="166"/>
      <c r="EI1336" s="165"/>
      <c r="EJ1336" s="164"/>
      <c r="EK1336" s="164"/>
      <c r="EL1336" s="283"/>
      <c r="EM1336" s="283"/>
      <c r="EN1336" s="283"/>
      <c r="EO1336" s="283"/>
      <c r="EP1336" s="283"/>
      <c r="EQ1336" s="283"/>
      <c r="ER1336" s="165"/>
      <c r="ES1336" s="166"/>
      <c r="ET1336" s="166"/>
      <c r="EU1336" s="166"/>
      <c r="EV1336" s="166"/>
      <c r="EW1336" s="166"/>
      <c r="EX1336" s="289"/>
    </row>
    <row r="1337" spans="1:154" ht="13" customHeight="1">
      <c r="A1337" s="160" t="s">
        <v>19</v>
      </c>
      <c r="C1337" s="160">
        <v>18551</v>
      </c>
      <c r="D1337" s="160">
        <v>645305</v>
      </c>
      <c r="E1337" s="160" t="s">
        <v>686</v>
      </c>
      <c r="G1337" s="175"/>
      <c r="H1337" s="162" t="s">
        <v>615</v>
      </c>
      <c r="I1337" s="162" t="s">
        <v>1885</v>
      </c>
      <c r="J1337" s="161">
        <v>27</v>
      </c>
      <c r="K1337" s="161">
        <v>2</v>
      </c>
      <c r="L1337" s="161" t="s">
        <v>837</v>
      </c>
      <c r="Z1337" s="163">
        <v>31</v>
      </c>
      <c r="AA1337" s="163">
        <v>96</v>
      </c>
      <c r="AB1337" s="163">
        <v>84</v>
      </c>
      <c r="AC1337" s="163">
        <v>14</v>
      </c>
      <c r="AD1337" s="163">
        <v>12</v>
      </c>
      <c r="AE1337" s="163">
        <v>2</v>
      </c>
      <c r="AF1337" s="163">
        <v>0</v>
      </c>
      <c r="AG1337" s="163">
        <v>0</v>
      </c>
      <c r="AH1337" s="163">
        <v>5</v>
      </c>
      <c r="AI1337" s="163">
        <v>4</v>
      </c>
      <c r="AJ1337" s="163">
        <v>2</v>
      </c>
      <c r="AK1337" s="163">
        <v>1</v>
      </c>
      <c r="AL1337" s="163">
        <v>4</v>
      </c>
      <c r="AM1337" s="163">
        <v>0</v>
      </c>
      <c r="AN1337" s="163">
        <v>24</v>
      </c>
      <c r="AO1337" s="163">
        <v>1</v>
      </c>
      <c r="AP1337" s="163">
        <v>1</v>
      </c>
      <c r="AQ1337" s="163">
        <v>6</v>
      </c>
      <c r="AR1337" s="163">
        <v>2</v>
      </c>
      <c r="AS1337" s="283">
        <v>4.1666665999999998E-2</v>
      </c>
      <c r="AT1337" s="283">
        <v>0.25</v>
      </c>
      <c r="AU1337" s="283">
        <v>0.32835820999999998</v>
      </c>
      <c r="AV1337" s="283">
        <v>0.26865672000000002</v>
      </c>
      <c r="AW1337" s="283">
        <v>4.4776120000000003E-2</v>
      </c>
      <c r="AX1337" s="283">
        <v>0.35820896000000002</v>
      </c>
      <c r="AY1337" s="363">
        <v>105.057</v>
      </c>
      <c r="AZ1337" s="283">
        <v>0.10059172</v>
      </c>
      <c r="BA1337" s="283">
        <v>0.52459016300000005</v>
      </c>
      <c r="BB1337" s="283">
        <v>0.180327868</v>
      </c>
      <c r="BC1337" s="283">
        <v>0.295081967</v>
      </c>
      <c r="BD1337" s="164">
        <v>0.229508196</v>
      </c>
      <c r="BE1337" s="164">
        <v>0.16666666599999999</v>
      </c>
      <c r="BF1337" s="164">
        <v>0.21111111099999999</v>
      </c>
      <c r="BG1337" s="164">
        <v>0.19047618999999999</v>
      </c>
      <c r="BH1337" s="164">
        <v>0.40158730100000001</v>
      </c>
      <c r="BI1337" s="164">
        <v>2.3809523999999999E-2</v>
      </c>
      <c r="BJ1337" s="165">
        <v>15.157991506455</v>
      </c>
      <c r="BK1337" s="164">
        <v>0.184068174494637</v>
      </c>
      <c r="BL1337" s="165">
        <v>-9.7441591816936999</v>
      </c>
      <c r="BM1337" s="165">
        <v>1.4857356947864</v>
      </c>
      <c r="BN1337" s="165">
        <v>10.9350448160491</v>
      </c>
      <c r="BO1337" s="165">
        <v>0.30212433441772701</v>
      </c>
      <c r="BP1337" s="165">
        <v>-0.17319573834538399</v>
      </c>
      <c r="BQ1337" s="165">
        <v>-2.2037613253091801</v>
      </c>
      <c r="BR1337" s="165">
        <v>-10.3976319815014</v>
      </c>
      <c r="BS1337" s="289">
        <v>-0.22759946622998001</v>
      </c>
      <c r="BT1337" s="297"/>
      <c r="BU1337" s="284"/>
      <c r="BV1337" s="298"/>
      <c r="BW1337" s="297">
        <v>30</v>
      </c>
      <c r="BX1337" s="297">
        <v>244</v>
      </c>
      <c r="BY1337" s="297">
        <v>0</v>
      </c>
      <c r="BZ1337" s="297">
        <v>0</v>
      </c>
      <c r="CA1337" s="284">
        <v>2</v>
      </c>
      <c r="CB1337" s="298">
        <v>-1</v>
      </c>
      <c r="CC1337" s="297"/>
      <c r="CD1337" s="284"/>
      <c r="CE1337" s="352"/>
      <c r="CF1337" s="298"/>
      <c r="CG1337" s="297"/>
      <c r="CH1337" s="284"/>
      <c r="CI1337" s="352"/>
      <c r="CJ1337" s="298"/>
      <c r="CK1337" s="297"/>
      <c r="CL1337" s="284"/>
      <c r="CM1337" s="352"/>
      <c r="CN1337" s="298"/>
      <c r="CO1337" s="297"/>
      <c r="CP1337" s="284"/>
      <c r="CQ1337" s="352"/>
      <c r="CR1337" s="298"/>
      <c r="CS1337" s="297"/>
      <c r="CT1337" s="284"/>
      <c r="CU1337" s="352"/>
      <c r="CV1337" s="352"/>
      <c r="CW1337" s="298"/>
      <c r="CX1337" s="297"/>
      <c r="CY1337" s="284"/>
      <c r="CZ1337" s="352"/>
      <c r="DA1337" s="352"/>
      <c r="DB1337" s="298"/>
      <c r="DC1337" s="297"/>
      <c r="DD1337" s="284"/>
      <c r="DE1337" s="352"/>
      <c r="DF1337" s="352"/>
      <c r="DG1337" s="298"/>
      <c r="DH1337" s="297">
        <v>0</v>
      </c>
      <c r="DI1337" s="289">
        <v>5.0015121698379499</v>
      </c>
      <c r="DP1337" s="165"/>
      <c r="DQ1337" s="165"/>
      <c r="DR1337" s="165"/>
      <c r="ED1337" s="165"/>
      <c r="EE1337" s="165"/>
      <c r="EF1337" s="165"/>
      <c r="EG1337" s="165"/>
      <c r="EH1337" s="166"/>
      <c r="EI1337" s="165"/>
      <c r="EJ1337" s="164"/>
      <c r="EK1337" s="164"/>
      <c r="EL1337" s="283"/>
      <c r="EM1337" s="283"/>
      <c r="EN1337" s="283"/>
      <c r="EO1337" s="283"/>
      <c r="EP1337" s="283"/>
      <c r="EQ1337" s="283"/>
      <c r="ER1337" s="165"/>
      <c r="ES1337" s="166"/>
      <c r="ET1337" s="166"/>
      <c r="EU1337" s="166"/>
      <c r="EV1337" s="166"/>
      <c r="EW1337" s="166"/>
      <c r="EX1337" s="289"/>
    </row>
    <row r="1338" spans="1:154" ht="13" customHeight="1">
      <c r="A1338" s="160" t="s">
        <v>19</v>
      </c>
      <c r="C1338" s="160">
        <v>27763</v>
      </c>
      <c r="D1338" s="160">
        <v>691011</v>
      </c>
      <c r="E1338" s="160" t="s">
        <v>246</v>
      </c>
      <c r="G1338" s="175"/>
      <c r="H1338" s="162" t="s">
        <v>498</v>
      </c>
      <c r="I1338" s="162" t="s">
        <v>260</v>
      </c>
      <c r="J1338" s="160">
        <v>22</v>
      </c>
      <c r="K1338" s="161">
        <v>2</v>
      </c>
      <c r="Z1338" s="163">
        <v>16</v>
      </c>
      <c r="AA1338" s="163">
        <v>53</v>
      </c>
      <c r="AB1338" s="163">
        <v>51</v>
      </c>
      <c r="AC1338" s="163">
        <v>9</v>
      </c>
      <c r="AD1338" s="163">
        <v>6</v>
      </c>
      <c r="AE1338" s="163">
        <v>3</v>
      </c>
      <c r="AF1338" s="163">
        <v>0</v>
      </c>
      <c r="AG1338" s="163">
        <v>0</v>
      </c>
      <c r="AH1338" s="163">
        <v>4</v>
      </c>
      <c r="AI1338" s="163">
        <v>6</v>
      </c>
      <c r="AJ1338" s="163">
        <v>0</v>
      </c>
      <c r="AK1338" s="163">
        <v>1</v>
      </c>
      <c r="AL1338" s="163">
        <v>2</v>
      </c>
      <c r="AM1338" s="163">
        <v>0</v>
      </c>
      <c r="AN1338" s="163">
        <v>18</v>
      </c>
      <c r="AO1338" s="163">
        <v>0</v>
      </c>
      <c r="AP1338" s="163">
        <v>0</v>
      </c>
      <c r="AQ1338" s="163">
        <v>0</v>
      </c>
      <c r="AR1338" s="163">
        <v>2</v>
      </c>
      <c r="AS1338" s="283">
        <v>3.7735849000000002E-2</v>
      </c>
      <c r="AT1338" s="283">
        <v>0.339622641</v>
      </c>
      <c r="AU1338" s="283">
        <v>0.39393939</v>
      </c>
      <c r="AV1338" s="283">
        <v>0.21212121</v>
      </c>
      <c r="AW1338" s="283">
        <v>3.0303030000000002E-2</v>
      </c>
      <c r="AX1338" s="283">
        <v>0.15151514999999999</v>
      </c>
      <c r="AY1338" s="363">
        <v>101.038</v>
      </c>
      <c r="AZ1338" s="283">
        <v>0.15343915</v>
      </c>
      <c r="BA1338" s="283">
        <v>0.48484848400000002</v>
      </c>
      <c r="BB1338" s="283">
        <v>9.0909089999999998E-2</v>
      </c>
      <c r="BC1338" s="283">
        <v>0.42424242400000001</v>
      </c>
      <c r="BD1338" s="164">
        <v>0.27272727200000002</v>
      </c>
      <c r="BE1338" s="164">
        <v>0.17647058800000001</v>
      </c>
      <c r="BF1338" s="164">
        <v>0.207547169</v>
      </c>
      <c r="BG1338" s="164">
        <v>0.235294117</v>
      </c>
      <c r="BH1338" s="164">
        <v>0.442841286</v>
      </c>
      <c r="BI1338" s="164">
        <v>5.8823528999999999E-2</v>
      </c>
      <c r="BJ1338" s="165">
        <v>37.449154924798698</v>
      </c>
      <c r="BK1338" s="164">
        <v>0.19682762532863901</v>
      </c>
      <c r="BL1338" s="165">
        <v>-4.8353002915440699</v>
      </c>
      <c r="BM1338" s="165">
        <v>1.36453750484598</v>
      </c>
      <c r="BN1338" s="165">
        <v>9.0400018589264803</v>
      </c>
      <c r="BO1338" s="165">
        <v>-3.1807176654330399E-4</v>
      </c>
      <c r="BP1338" s="165">
        <v>-0.45015033520758102</v>
      </c>
      <c r="BQ1338" s="165">
        <v>-3.6918774008567001</v>
      </c>
      <c r="BR1338" s="165">
        <v>-6.2149948297350299</v>
      </c>
      <c r="BS1338" s="289">
        <v>-0.38128871587472202</v>
      </c>
      <c r="BT1338" s="297"/>
      <c r="BU1338" s="284"/>
      <c r="BV1338" s="298"/>
      <c r="BW1338" s="297">
        <v>14</v>
      </c>
      <c r="BX1338" s="297">
        <v>106</v>
      </c>
      <c r="BY1338" s="297">
        <v>3</v>
      </c>
      <c r="BZ1338" s="297">
        <v>-1</v>
      </c>
      <c r="CA1338" s="284">
        <v>0</v>
      </c>
      <c r="CB1338" s="298">
        <v>0</v>
      </c>
      <c r="CC1338" s="297"/>
      <c r="CD1338" s="284"/>
      <c r="CE1338" s="352"/>
      <c r="CF1338" s="298"/>
      <c r="CG1338" s="297"/>
      <c r="CH1338" s="284"/>
      <c r="CI1338" s="352"/>
      <c r="CJ1338" s="298"/>
      <c r="CK1338" s="297"/>
      <c r="CL1338" s="284"/>
      <c r="CM1338" s="352"/>
      <c r="CN1338" s="298"/>
      <c r="CO1338" s="297"/>
      <c r="CP1338" s="284"/>
      <c r="CQ1338" s="352"/>
      <c r="CR1338" s="298"/>
      <c r="CS1338" s="297"/>
      <c r="CT1338" s="284"/>
      <c r="CU1338" s="352"/>
      <c r="CV1338" s="352"/>
      <c r="CW1338" s="298"/>
      <c r="CX1338" s="297"/>
      <c r="CY1338" s="284"/>
      <c r="CZ1338" s="352"/>
      <c r="DA1338" s="352"/>
      <c r="DB1338" s="298"/>
      <c r="DC1338" s="297"/>
      <c r="DD1338" s="284"/>
      <c r="DE1338" s="352"/>
      <c r="DF1338" s="352"/>
      <c r="DG1338" s="298"/>
      <c r="DH1338" s="183">
        <v>3</v>
      </c>
      <c r="DI1338" s="289">
        <v>0.76066951453685705</v>
      </c>
      <c r="DP1338" s="165"/>
      <c r="DQ1338" s="165"/>
      <c r="DR1338" s="165"/>
      <c r="ED1338" s="165"/>
      <c r="EE1338" s="165"/>
      <c r="EF1338" s="165"/>
      <c r="EG1338" s="165"/>
      <c r="EH1338" s="166"/>
      <c r="EI1338" s="165"/>
      <c r="EL1338" s="283"/>
      <c r="EM1338" s="283"/>
      <c r="EN1338" s="283"/>
      <c r="EO1338" s="283"/>
      <c r="EP1338" s="283"/>
      <c r="EQ1338" s="283"/>
      <c r="ER1338" s="165"/>
    </row>
    <row r="1339" spans="1:154" ht="13" customHeight="1">
      <c r="A1339" s="160" t="s">
        <v>19</v>
      </c>
      <c r="B1339" s="160">
        <v>9766</v>
      </c>
      <c r="C1339" s="160">
        <v>12510</v>
      </c>
      <c r="D1339" s="160">
        <v>592200</v>
      </c>
      <c r="E1339" s="160" t="s">
        <v>2177</v>
      </c>
      <c r="G1339" s="175"/>
      <c r="H1339" s="168" t="s">
        <v>857</v>
      </c>
      <c r="I1339" s="169" t="s">
        <v>858</v>
      </c>
      <c r="J1339" s="170">
        <v>35</v>
      </c>
      <c r="K1339" s="161">
        <v>2</v>
      </c>
      <c r="L1339" s="161" t="s">
        <v>837</v>
      </c>
      <c r="Z1339" s="163">
        <v>41</v>
      </c>
      <c r="AA1339" s="163">
        <v>125</v>
      </c>
      <c r="AB1339" s="163">
        <v>108</v>
      </c>
      <c r="AC1339" s="163">
        <v>21</v>
      </c>
      <c r="AD1339" s="163">
        <v>17</v>
      </c>
      <c r="AE1339" s="163">
        <v>3</v>
      </c>
      <c r="AF1339" s="163">
        <v>0</v>
      </c>
      <c r="AG1339" s="163">
        <v>1</v>
      </c>
      <c r="AH1339" s="163">
        <v>12</v>
      </c>
      <c r="AI1339" s="163">
        <v>8</v>
      </c>
      <c r="AJ1339" s="163">
        <v>0</v>
      </c>
      <c r="AK1339" s="163">
        <v>0</v>
      </c>
      <c r="AL1339" s="163">
        <v>13</v>
      </c>
      <c r="AM1339" s="163">
        <v>0</v>
      </c>
      <c r="AN1339" s="163">
        <v>22</v>
      </c>
      <c r="AO1339" s="163">
        <v>2</v>
      </c>
      <c r="AP1339" s="163">
        <v>0</v>
      </c>
      <c r="AQ1339" s="163">
        <v>2</v>
      </c>
      <c r="AR1339" s="163">
        <v>3</v>
      </c>
      <c r="AS1339" s="283">
        <v>0.104</v>
      </c>
      <c r="AT1339" s="283">
        <v>0.17599999999999999</v>
      </c>
      <c r="AU1339" s="283">
        <v>0.44318182</v>
      </c>
      <c r="AV1339" s="283">
        <v>0.20454544999999999</v>
      </c>
      <c r="AW1339" s="283">
        <v>1.136364E-2</v>
      </c>
      <c r="AX1339" s="283">
        <v>0.17045455000000001</v>
      </c>
      <c r="AY1339" s="363">
        <v>104.474</v>
      </c>
      <c r="AZ1339" s="283">
        <v>7.1278830000000001E-2</v>
      </c>
      <c r="BA1339" s="283">
        <v>0.37647058799999999</v>
      </c>
      <c r="BB1339" s="283">
        <v>0.188235294</v>
      </c>
      <c r="BC1339" s="283">
        <v>0.43529411699999998</v>
      </c>
      <c r="BD1339" s="164">
        <v>0.235294117</v>
      </c>
      <c r="BE1339" s="164">
        <v>0.19444444399999999</v>
      </c>
      <c r="BF1339" s="164">
        <v>0.29268292600000001</v>
      </c>
      <c r="BG1339" s="164">
        <v>0.25</v>
      </c>
      <c r="BH1339" s="164">
        <v>0.54268292600000001</v>
      </c>
      <c r="BI1339" s="164">
        <v>5.5555555999999999E-2</v>
      </c>
      <c r="BJ1339" s="165">
        <v>35.368646848395102</v>
      </c>
      <c r="BK1339" s="164">
        <v>0.25366760172495001</v>
      </c>
      <c r="BL1339" s="165">
        <v>-5.6854790936303496</v>
      </c>
      <c r="BM1339" s="165">
        <v>8.9367798601197794</v>
      </c>
      <c r="BN1339" s="165">
        <v>62.369261655673803</v>
      </c>
      <c r="BO1339" s="165">
        <v>-0.25591552581551402</v>
      </c>
      <c r="BP1339" s="165">
        <v>-0.24215416423976399</v>
      </c>
      <c r="BQ1339" s="165">
        <v>-3.9762685690620101</v>
      </c>
      <c r="BR1339" s="165">
        <v>-5.8670442051333502</v>
      </c>
      <c r="BS1339" s="289">
        <v>-0.41065999004161302</v>
      </c>
      <c r="BT1339" s="297"/>
      <c r="BU1339" s="284"/>
      <c r="BV1339" s="298"/>
      <c r="BW1339" s="297">
        <v>40</v>
      </c>
      <c r="BX1339" s="297">
        <v>312</v>
      </c>
      <c r="BY1339" s="297">
        <v>-1</v>
      </c>
      <c r="BZ1339" s="297">
        <v>-2</v>
      </c>
      <c r="CA1339" s="284">
        <v>-1</v>
      </c>
      <c r="CB1339" s="298">
        <v>-2</v>
      </c>
      <c r="CC1339" s="297"/>
      <c r="CD1339" s="284"/>
      <c r="CE1339" s="352"/>
      <c r="CF1339" s="298"/>
      <c r="CG1339" s="297"/>
      <c r="CH1339" s="284"/>
      <c r="CI1339" s="352"/>
      <c r="CJ1339" s="298"/>
      <c r="CK1339" s="297"/>
      <c r="CL1339" s="284"/>
      <c r="CM1339" s="352"/>
      <c r="CN1339" s="298"/>
      <c r="CO1339" s="297"/>
      <c r="CP1339" s="284"/>
      <c r="CQ1339" s="352"/>
      <c r="CR1339" s="298"/>
      <c r="CS1339" s="297"/>
      <c r="CT1339" s="284"/>
      <c r="CU1339" s="352"/>
      <c r="CV1339" s="352"/>
      <c r="CW1339" s="298"/>
      <c r="CX1339" s="297"/>
      <c r="CY1339" s="284"/>
      <c r="CZ1339" s="352"/>
      <c r="DA1339" s="352"/>
      <c r="DB1339" s="298"/>
      <c r="DC1339" s="297"/>
      <c r="DD1339" s="284"/>
      <c r="DE1339" s="352"/>
      <c r="DF1339" s="352"/>
      <c r="DG1339" s="298"/>
      <c r="DH1339" s="297">
        <v>-1</v>
      </c>
      <c r="DI1339" s="289">
        <v>-2.2659411430358798</v>
      </c>
      <c r="DP1339" s="165"/>
      <c r="DQ1339" s="165"/>
      <c r="DR1339" s="165"/>
      <c r="ED1339" s="165"/>
      <c r="EE1339" s="165"/>
      <c r="EF1339" s="165"/>
      <c r="EG1339" s="165"/>
      <c r="EH1339" s="166"/>
      <c r="EI1339" s="165"/>
      <c r="EJ1339" s="164"/>
      <c r="EK1339" s="164"/>
      <c r="EL1339" s="283"/>
      <c r="EM1339" s="283"/>
      <c r="EN1339" s="283"/>
      <c r="EO1339" s="283"/>
      <c r="EP1339" s="283"/>
      <c r="EQ1339" s="283"/>
      <c r="ER1339" s="165"/>
      <c r="ES1339" s="166"/>
      <c r="ET1339" s="166"/>
      <c r="EU1339" s="166"/>
      <c r="EV1339" s="166"/>
      <c r="EW1339" s="166"/>
      <c r="EX1339" s="289"/>
    </row>
    <row r="1340" spans="1:154" ht="13" customHeight="1">
      <c r="A1340" s="160" t="s">
        <v>19</v>
      </c>
      <c r="B1340" s="160">
        <v>9664</v>
      </c>
      <c r="C1340" s="160">
        <v>10200</v>
      </c>
      <c r="D1340" s="160">
        <v>571466</v>
      </c>
      <c r="E1340" s="160" t="s">
        <v>45</v>
      </c>
      <c r="G1340" s="175"/>
      <c r="H1340" s="168" t="s">
        <v>706</v>
      </c>
      <c r="I1340" s="169" t="s">
        <v>578</v>
      </c>
      <c r="J1340" s="170">
        <v>33</v>
      </c>
      <c r="K1340" s="161">
        <v>2</v>
      </c>
      <c r="L1340" s="161" t="s">
        <v>2547</v>
      </c>
      <c r="Z1340" s="163">
        <v>31</v>
      </c>
      <c r="AA1340" s="163">
        <v>96</v>
      </c>
      <c r="AB1340" s="163">
        <v>81</v>
      </c>
      <c r="AC1340" s="163">
        <v>14</v>
      </c>
      <c r="AD1340" s="163">
        <v>11</v>
      </c>
      <c r="AE1340" s="163">
        <v>3</v>
      </c>
      <c r="AF1340" s="163">
        <v>0</v>
      </c>
      <c r="AG1340" s="163">
        <v>0</v>
      </c>
      <c r="AH1340" s="163">
        <v>13</v>
      </c>
      <c r="AI1340" s="163">
        <v>6</v>
      </c>
      <c r="AJ1340" s="163">
        <v>1</v>
      </c>
      <c r="AK1340" s="163">
        <v>0</v>
      </c>
      <c r="AL1340" s="163">
        <v>13</v>
      </c>
      <c r="AM1340" s="163">
        <v>0</v>
      </c>
      <c r="AN1340" s="163">
        <v>31</v>
      </c>
      <c r="AO1340" s="163">
        <v>0</v>
      </c>
      <c r="AP1340" s="163">
        <v>0</v>
      </c>
      <c r="AQ1340" s="163">
        <v>2</v>
      </c>
      <c r="AR1340" s="163">
        <v>0</v>
      </c>
      <c r="AS1340" s="283">
        <v>0.13541666599999999</v>
      </c>
      <c r="AT1340" s="283">
        <v>0.32291666600000002</v>
      </c>
      <c r="AU1340" s="283">
        <v>0.42307692000000002</v>
      </c>
      <c r="AV1340" s="283">
        <v>0.15384614999999999</v>
      </c>
      <c r="AW1340" s="283">
        <v>3.8461540000000002E-2</v>
      </c>
      <c r="AX1340" s="283">
        <v>0.21153846000000001</v>
      </c>
      <c r="AY1340" s="363">
        <v>101.63</v>
      </c>
      <c r="AZ1340" s="283">
        <v>0.104</v>
      </c>
      <c r="BA1340" s="283">
        <v>0.48936170200000001</v>
      </c>
      <c r="BB1340" s="283">
        <v>0.27659574399999998</v>
      </c>
      <c r="BC1340" s="283">
        <v>0.23404255299999999</v>
      </c>
      <c r="BD1340" s="164">
        <v>0.28000000000000003</v>
      </c>
      <c r="BE1340" s="164">
        <v>0.172839506</v>
      </c>
      <c r="BF1340" s="164">
        <v>0.28723404200000002</v>
      </c>
      <c r="BG1340" s="164">
        <v>0.209876543</v>
      </c>
      <c r="BH1340" s="164">
        <v>0.49711058499999999</v>
      </c>
      <c r="BI1340" s="164">
        <v>3.7037037000000002E-2</v>
      </c>
      <c r="BJ1340" s="165">
        <v>23.5790976867182</v>
      </c>
      <c r="BK1340" s="164">
        <v>0.238519740865585</v>
      </c>
      <c r="BL1340" s="165">
        <v>-5.5368716788945198</v>
      </c>
      <c r="BM1340" s="165">
        <v>5.6930231975855801</v>
      </c>
      <c r="BN1340" s="165">
        <v>48.571955022664604</v>
      </c>
      <c r="BO1340" s="165">
        <v>0.14302565731133199</v>
      </c>
      <c r="BP1340" s="165">
        <v>0.101430743932724</v>
      </c>
      <c r="BQ1340" s="165">
        <v>-4.30099438107586</v>
      </c>
      <c r="BR1340" s="165">
        <v>-5.8023814333138404</v>
      </c>
      <c r="BS1340" s="289">
        <v>-0.44419693464475801</v>
      </c>
      <c r="BT1340" s="297"/>
      <c r="BU1340" s="284"/>
      <c r="BV1340" s="298"/>
      <c r="BW1340" s="297">
        <v>31</v>
      </c>
      <c r="BX1340" s="297">
        <v>248</v>
      </c>
      <c r="BY1340" s="297">
        <v>-2</v>
      </c>
      <c r="BZ1340" s="297">
        <v>0</v>
      </c>
      <c r="CA1340" s="284">
        <v>0</v>
      </c>
      <c r="CB1340" s="298">
        <v>-2</v>
      </c>
      <c r="CC1340" s="297"/>
      <c r="CD1340" s="284"/>
      <c r="CE1340" s="352"/>
      <c r="CF1340" s="298"/>
      <c r="CG1340" s="297"/>
      <c r="CH1340" s="284"/>
      <c r="CI1340" s="352"/>
      <c r="CJ1340" s="298"/>
      <c r="CK1340" s="297"/>
      <c r="CL1340" s="284"/>
      <c r="CM1340" s="352"/>
      <c r="CN1340" s="298"/>
      <c r="CO1340" s="297"/>
      <c r="CP1340" s="284"/>
      <c r="CQ1340" s="352"/>
      <c r="CR1340" s="298"/>
      <c r="CS1340" s="297"/>
      <c r="CT1340" s="284"/>
      <c r="CU1340" s="352"/>
      <c r="CV1340" s="352"/>
      <c r="CW1340" s="298"/>
      <c r="CX1340" s="297"/>
      <c r="CY1340" s="284"/>
      <c r="CZ1340" s="352"/>
      <c r="DA1340" s="352"/>
      <c r="DB1340" s="298"/>
      <c r="DC1340" s="297"/>
      <c r="DD1340" s="284"/>
      <c r="DE1340" s="352"/>
      <c r="DF1340" s="352"/>
      <c r="DG1340" s="298"/>
      <c r="DH1340" s="297">
        <v>-2</v>
      </c>
      <c r="DI1340" s="289">
        <v>-1.69097143411636</v>
      </c>
      <c r="DP1340" s="165"/>
      <c r="DQ1340" s="165"/>
      <c r="DR1340" s="165"/>
      <c r="ED1340" s="165"/>
      <c r="EE1340" s="165"/>
      <c r="EF1340" s="165"/>
      <c r="EG1340" s="165"/>
      <c r="EH1340" s="166"/>
      <c r="EI1340" s="165"/>
      <c r="EJ1340" s="164"/>
      <c r="EK1340" s="164"/>
      <c r="EL1340" s="283"/>
      <c r="EM1340" s="283"/>
      <c r="EN1340" s="283"/>
      <c r="EO1340" s="283"/>
      <c r="EP1340" s="283"/>
      <c r="EQ1340" s="283"/>
      <c r="ER1340" s="165"/>
      <c r="ES1340" s="166"/>
      <c r="ET1340" s="166"/>
      <c r="EU1340" s="166"/>
      <c r="EV1340" s="166"/>
      <c r="EW1340" s="166"/>
      <c r="EX1340" s="289"/>
    </row>
    <row r="1341" spans="1:154" ht="13" customHeight="1">
      <c r="A1341" s="160" t="s">
        <v>19</v>
      </c>
      <c r="C1341" s="160">
        <v>19824</v>
      </c>
      <c r="D1341" s="160">
        <v>642020</v>
      </c>
      <c r="E1341" s="160" t="s">
        <v>164</v>
      </c>
      <c r="G1341" s="175"/>
      <c r="H1341" s="162" t="s">
        <v>180</v>
      </c>
      <c r="I1341" s="162" t="s">
        <v>2915</v>
      </c>
      <c r="J1341" s="160">
        <v>29</v>
      </c>
      <c r="K1341" s="161">
        <v>2</v>
      </c>
      <c r="L1341" s="161" t="s">
        <v>837</v>
      </c>
      <c r="Z1341" s="163">
        <v>26</v>
      </c>
      <c r="AA1341" s="163">
        <v>76</v>
      </c>
      <c r="AB1341" s="163">
        <v>70</v>
      </c>
      <c r="AC1341" s="163">
        <v>9</v>
      </c>
      <c r="AD1341" s="163">
        <v>9</v>
      </c>
      <c r="AE1341" s="163">
        <v>0</v>
      </c>
      <c r="AF1341" s="163">
        <v>0</v>
      </c>
      <c r="AG1341" s="163">
        <v>0</v>
      </c>
      <c r="AH1341" s="163">
        <v>2</v>
      </c>
      <c r="AI1341" s="163">
        <v>0</v>
      </c>
      <c r="AJ1341" s="163">
        <v>0</v>
      </c>
      <c r="AK1341" s="163">
        <v>0</v>
      </c>
      <c r="AL1341" s="163">
        <v>5</v>
      </c>
      <c r="AM1341" s="163">
        <v>0</v>
      </c>
      <c r="AN1341" s="163">
        <v>20</v>
      </c>
      <c r="AO1341" s="163">
        <v>1</v>
      </c>
      <c r="AP1341" s="163">
        <v>0</v>
      </c>
      <c r="AQ1341" s="163">
        <v>0</v>
      </c>
      <c r="AR1341" s="163">
        <v>1</v>
      </c>
      <c r="AS1341" s="283">
        <v>6.5789473000000001E-2</v>
      </c>
      <c r="AT1341" s="283">
        <v>0.263157894</v>
      </c>
      <c r="AU1341" s="283">
        <v>0.36</v>
      </c>
      <c r="AV1341" s="283">
        <v>0.24</v>
      </c>
      <c r="AW1341" s="283">
        <v>0.02</v>
      </c>
      <c r="AX1341" s="283">
        <v>0.22</v>
      </c>
      <c r="AY1341" s="363">
        <v>107.133</v>
      </c>
      <c r="AZ1341" s="283">
        <v>0.15100670999999999</v>
      </c>
      <c r="BA1341" s="283">
        <v>0.6</v>
      </c>
      <c r="BB1341" s="283">
        <v>0.12</v>
      </c>
      <c r="BC1341" s="283">
        <v>0.28000000000000003</v>
      </c>
      <c r="BD1341" s="164">
        <v>0.18</v>
      </c>
      <c r="BE1341" s="164">
        <v>0.12857142799999999</v>
      </c>
      <c r="BF1341" s="164">
        <v>0.19736842099999999</v>
      </c>
      <c r="BG1341" s="164">
        <v>0.12857142799999999</v>
      </c>
      <c r="BH1341" s="164">
        <v>0.325939849</v>
      </c>
      <c r="BI1341" s="164">
        <v>0</v>
      </c>
      <c r="BJ1341" s="165">
        <v>0</v>
      </c>
      <c r="BK1341" s="164">
        <v>0.15922686849769699</v>
      </c>
      <c r="BL1341" s="165">
        <v>-9.2336536326721195</v>
      </c>
      <c r="BM1341" s="165">
        <v>-0.34332018879204301</v>
      </c>
      <c r="BN1341" s="165">
        <v>-4.7171196867765897</v>
      </c>
      <c r="BO1341" s="165">
        <v>-0.42732272601529397</v>
      </c>
      <c r="BP1341" s="165">
        <v>-0.27016326040029498</v>
      </c>
      <c r="BQ1341" s="165">
        <v>-5.22561155327557</v>
      </c>
      <c r="BR1341" s="165">
        <v>-9.3763570391848603</v>
      </c>
      <c r="BS1341" s="289">
        <v>-0.53968929692686995</v>
      </c>
      <c r="BT1341" s="297"/>
      <c r="BU1341" s="284"/>
      <c r="BV1341" s="298"/>
      <c r="BW1341" s="297">
        <v>26</v>
      </c>
      <c r="BX1341" s="297">
        <v>193</v>
      </c>
      <c r="BY1341" s="297">
        <v>0</v>
      </c>
      <c r="BZ1341" s="297">
        <v>-1</v>
      </c>
      <c r="CA1341" s="284">
        <v>0</v>
      </c>
      <c r="CB1341" s="298">
        <v>1</v>
      </c>
      <c r="CC1341" s="297"/>
      <c r="CD1341" s="284"/>
      <c r="CE1341" s="352"/>
      <c r="CF1341" s="298"/>
      <c r="CG1341" s="297"/>
      <c r="CH1341" s="284"/>
      <c r="CI1341" s="352"/>
      <c r="CJ1341" s="298"/>
      <c r="CK1341" s="297"/>
      <c r="CL1341" s="284"/>
      <c r="CM1341" s="352"/>
      <c r="CN1341" s="298"/>
      <c r="CO1341" s="297"/>
      <c r="CP1341" s="284"/>
      <c r="CQ1341" s="352"/>
      <c r="CR1341" s="298"/>
      <c r="CS1341" s="297"/>
      <c r="CT1341" s="284"/>
      <c r="CU1341" s="352"/>
      <c r="CV1341" s="352"/>
      <c r="CW1341" s="298"/>
      <c r="CX1341" s="297"/>
      <c r="CY1341" s="284"/>
      <c r="CZ1341" s="352"/>
      <c r="DA1341" s="352"/>
      <c r="DB1341" s="298"/>
      <c r="DC1341" s="297"/>
      <c r="DD1341" s="284"/>
      <c r="DE1341" s="352"/>
      <c r="DF1341" s="352"/>
      <c r="DG1341" s="298"/>
      <c r="DH1341" s="297">
        <v>0</v>
      </c>
      <c r="DI1341" s="289">
        <v>1.6149348616600001</v>
      </c>
      <c r="DP1341" s="165"/>
      <c r="DQ1341" s="165"/>
      <c r="DR1341" s="165"/>
      <c r="ED1341" s="165"/>
      <c r="EE1341" s="165"/>
      <c r="EF1341" s="165"/>
      <c r="EG1341" s="165"/>
      <c r="EH1341" s="166"/>
      <c r="EI1341" s="165"/>
      <c r="EJ1341" s="164"/>
      <c r="EK1341" s="164"/>
      <c r="EL1341" s="283"/>
      <c r="EM1341" s="283"/>
      <c r="EN1341" s="283"/>
      <c r="EO1341" s="283"/>
      <c r="EP1341" s="283"/>
      <c r="EQ1341" s="283"/>
      <c r="ER1341" s="165"/>
      <c r="ES1341" s="166"/>
      <c r="ET1341" s="166"/>
      <c r="EU1341" s="166"/>
      <c r="EV1341" s="166"/>
      <c r="EW1341" s="166"/>
      <c r="EX1341" s="289"/>
    </row>
    <row r="1342" spans="1:154" ht="13" customHeight="1">
      <c r="A1342" s="160" t="s">
        <v>19</v>
      </c>
      <c r="B1342" s="160">
        <v>10337</v>
      </c>
      <c r="C1342" s="160">
        <v>13338</v>
      </c>
      <c r="D1342" s="160">
        <v>553882</v>
      </c>
      <c r="E1342" s="160" t="s">
        <v>345</v>
      </c>
      <c r="G1342" s="175"/>
      <c r="H1342" s="168" t="s">
        <v>3358</v>
      </c>
      <c r="I1342" s="169" t="s">
        <v>227</v>
      </c>
      <c r="J1342" s="170">
        <v>32</v>
      </c>
      <c r="K1342" s="161">
        <v>2</v>
      </c>
      <c r="L1342" s="161" t="s">
        <v>46</v>
      </c>
      <c r="Z1342" s="163">
        <v>28</v>
      </c>
      <c r="AA1342" s="163">
        <v>69</v>
      </c>
      <c r="AB1342" s="163">
        <v>65</v>
      </c>
      <c r="AC1342" s="163">
        <v>10</v>
      </c>
      <c r="AD1342" s="163">
        <v>8</v>
      </c>
      <c r="AE1342" s="163">
        <v>2</v>
      </c>
      <c r="AF1342" s="163">
        <v>0</v>
      </c>
      <c r="AG1342" s="163">
        <v>0</v>
      </c>
      <c r="AH1342" s="163">
        <v>4</v>
      </c>
      <c r="AI1342" s="163">
        <v>5</v>
      </c>
      <c r="AJ1342" s="163">
        <v>0</v>
      </c>
      <c r="AK1342" s="163">
        <v>0</v>
      </c>
      <c r="AL1342" s="163">
        <v>3</v>
      </c>
      <c r="AM1342" s="163">
        <v>0</v>
      </c>
      <c r="AN1342" s="163">
        <v>12</v>
      </c>
      <c r="AO1342" s="163">
        <v>0</v>
      </c>
      <c r="AP1342" s="163">
        <v>0</v>
      </c>
      <c r="AQ1342" s="163">
        <v>1</v>
      </c>
      <c r="AR1342" s="163">
        <v>2</v>
      </c>
      <c r="AS1342" s="283">
        <v>4.3478259999999998E-2</v>
      </c>
      <c r="AT1342" s="283">
        <v>0.17391304299999999</v>
      </c>
      <c r="AU1342" s="283">
        <v>0.27777777999999997</v>
      </c>
      <c r="AV1342" s="283">
        <v>0.27777777999999997</v>
      </c>
      <c r="AW1342" s="283">
        <v>0</v>
      </c>
      <c r="AX1342" s="283">
        <v>0.22222222</v>
      </c>
      <c r="AY1342" s="363">
        <v>99.388000000000005</v>
      </c>
      <c r="AZ1342" s="283">
        <v>7.8066910000000003E-2</v>
      </c>
      <c r="BA1342" s="283">
        <v>0.34615384599999999</v>
      </c>
      <c r="BB1342" s="283">
        <v>0.15384615300000001</v>
      </c>
      <c r="BC1342" s="283">
        <v>0.5</v>
      </c>
      <c r="BD1342" s="164">
        <v>0.188679245</v>
      </c>
      <c r="BE1342" s="164">
        <v>0.15384615300000001</v>
      </c>
      <c r="BF1342" s="164">
        <v>0.19117646999999999</v>
      </c>
      <c r="BG1342" s="164">
        <v>0.18461538399999999</v>
      </c>
      <c r="BH1342" s="164">
        <v>0.37579185399999998</v>
      </c>
      <c r="BI1342" s="164">
        <v>3.0769231000000001E-2</v>
      </c>
      <c r="BJ1342" s="165">
        <v>19.5887890139321</v>
      </c>
      <c r="BK1342" s="164">
        <v>0.171028972548597</v>
      </c>
      <c r="BL1342" s="165">
        <v>-7.7277513181317996</v>
      </c>
      <c r="BM1342" s="165">
        <v>0.34373562433826399</v>
      </c>
      <c r="BN1342" s="165">
        <v>8.2944364931502292</v>
      </c>
      <c r="BO1342" s="165">
        <v>0.40143056793259502</v>
      </c>
      <c r="BP1342" s="165">
        <v>-0.13077761977910901</v>
      </c>
      <c r="BQ1342" s="165">
        <v>-9.5079783513203697</v>
      </c>
      <c r="BR1342" s="165">
        <v>-7.6974696626414101</v>
      </c>
      <c r="BS1342" s="289">
        <v>-0.98196241708848397</v>
      </c>
      <c r="BT1342" s="297"/>
      <c r="BU1342" s="284"/>
      <c r="BV1342" s="298"/>
      <c r="BW1342" s="297">
        <v>28</v>
      </c>
      <c r="BX1342" s="297">
        <v>186</v>
      </c>
      <c r="BY1342" s="297">
        <v>-7</v>
      </c>
      <c r="BZ1342" s="297">
        <v>-2</v>
      </c>
      <c r="CA1342" s="284">
        <v>0</v>
      </c>
      <c r="CB1342" s="298">
        <v>-2</v>
      </c>
      <c r="CC1342" s="297"/>
      <c r="CD1342" s="284"/>
      <c r="CE1342" s="352"/>
      <c r="CF1342" s="298"/>
      <c r="CG1342" s="297"/>
      <c r="CH1342" s="284"/>
      <c r="CI1342" s="352"/>
      <c r="CJ1342" s="298"/>
      <c r="CK1342" s="297"/>
      <c r="CL1342" s="284"/>
      <c r="CM1342" s="352"/>
      <c r="CN1342" s="298"/>
      <c r="CO1342" s="297"/>
      <c r="CP1342" s="284"/>
      <c r="CQ1342" s="352"/>
      <c r="CR1342" s="298"/>
      <c r="CS1342" s="297"/>
      <c r="CT1342" s="284"/>
      <c r="CU1342" s="352"/>
      <c r="CV1342" s="352"/>
      <c r="CW1342" s="298"/>
      <c r="CX1342" s="297"/>
      <c r="CY1342" s="284"/>
      <c r="CZ1342" s="352"/>
      <c r="DA1342" s="352"/>
      <c r="DB1342" s="298"/>
      <c r="DC1342" s="297"/>
      <c r="DD1342" s="284"/>
      <c r="DE1342" s="352"/>
      <c r="DF1342" s="352"/>
      <c r="DG1342" s="298"/>
      <c r="DH1342" s="297">
        <v>-7</v>
      </c>
      <c r="DI1342" s="289">
        <v>-4.1050163507461503</v>
      </c>
      <c r="DP1342" s="165"/>
      <c r="DQ1342" s="165"/>
      <c r="DR1342" s="165"/>
      <c r="ED1342" s="165"/>
      <c r="EE1342" s="165"/>
      <c r="EF1342" s="165"/>
      <c r="EG1342" s="165"/>
      <c r="EH1342" s="166"/>
      <c r="EI1342" s="165"/>
      <c r="EJ1342" s="164"/>
      <c r="EK1342" s="164"/>
      <c r="EL1342" s="283"/>
      <c r="EM1342" s="283"/>
      <c r="EN1342" s="283"/>
      <c r="EO1342" s="283"/>
      <c r="EP1342" s="283"/>
      <c r="EQ1342" s="283"/>
      <c r="ER1342" s="165"/>
      <c r="ES1342" s="166"/>
      <c r="ET1342" s="166"/>
      <c r="EU1342" s="166"/>
      <c r="EV1342" s="166"/>
      <c r="EW1342" s="166"/>
      <c r="EX1342" s="289"/>
    </row>
    <row r="1343" spans="1:154" ht="13" customHeight="1">
      <c r="A1343" s="160" t="s">
        <v>19</v>
      </c>
      <c r="B1343" s="160">
        <v>12319</v>
      </c>
      <c r="C1343" s="160">
        <v>24703</v>
      </c>
      <c r="D1343" s="160">
        <v>681146</v>
      </c>
      <c r="E1343" s="160" t="s">
        <v>686</v>
      </c>
      <c r="G1343" s="175"/>
      <c r="H1343" s="162" t="s">
        <v>3046</v>
      </c>
      <c r="I1343" s="162" t="s">
        <v>1737</v>
      </c>
      <c r="J1343" s="160">
        <v>28</v>
      </c>
      <c r="K1343" s="161">
        <v>3</v>
      </c>
      <c r="L1343" s="161" t="s">
        <v>837</v>
      </c>
      <c r="Z1343" s="163">
        <v>71</v>
      </c>
      <c r="AA1343" s="163">
        <v>272</v>
      </c>
      <c r="AB1343" s="163">
        <v>232</v>
      </c>
      <c r="AC1343" s="163">
        <v>64</v>
      </c>
      <c r="AD1343" s="163">
        <v>43</v>
      </c>
      <c r="AE1343" s="163">
        <v>10</v>
      </c>
      <c r="AF1343" s="163">
        <v>0</v>
      </c>
      <c r="AG1343" s="163">
        <v>11</v>
      </c>
      <c r="AH1343" s="163">
        <v>30</v>
      </c>
      <c r="AI1343" s="163">
        <v>39</v>
      </c>
      <c r="AJ1343" s="163">
        <v>0</v>
      </c>
      <c r="AK1343" s="163">
        <v>1</v>
      </c>
      <c r="AL1343" s="163">
        <v>30</v>
      </c>
      <c r="AM1343" s="163">
        <v>1</v>
      </c>
      <c r="AN1343" s="163">
        <v>55</v>
      </c>
      <c r="AO1343" s="163">
        <v>3</v>
      </c>
      <c r="AP1343" s="163">
        <v>7</v>
      </c>
      <c r="AQ1343" s="163">
        <v>0</v>
      </c>
      <c r="AR1343" s="163">
        <v>9</v>
      </c>
      <c r="AS1343" s="283">
        <v>0.110294117</v>
      </c>
      <c r="AT1343" s="283">
        <v>0.202205882</v>
      </c>
      <c r="AU1343" s="283">
        <v>0.49456522000000003</v>
      </c>
      <c r="AV1343" s="283">
        <v>0.23369565</v>
      </c>
      <c r="AW1343" s="283">
        <v>5.434783E-2</v>
      </c>
      <c r="AX1343" s="283">
        <v>0.33695651999999998</v>
      </c>
      <c r="AY1343" s="363">
        <v>105.926</v>
      </c>
      <c r="AZ1343" s="283">
        <v>5.8721929999999999E-2</v>
      </c>
      <c r="BA1343" s="283">
        <v>0.47282608599999998</v>
      </c>
      <c r="BB1343" s="283">
        <v>0.16304347799999999</v>
      </c>
      <c r="BC1343" s="283">
        <v>0.364130434</v>
      </c>
      <c r="BD1343" s="164">
        <v>0.30635838100000001</v>
      </c>
      <c r="BE1343" s="164">
        <v>0.27586206800000002</v>
      </c>
      <c r="BF1343" s="164">
        <v>0.35661764699999998</v>
      </c>
      <c r="BG1343" s="164">
        <v>0.46120689599999998</v>
      </c>
      <c r="BH1343" s="164">
        <v>0.81782454299999996</v>
      </c>
      <c r="BI1343" s="164">
        <v>0.18534482799999999</v>
      </c>
      <c r="BJ1343" s="165">
        <v>117.997122856776</v>
      </c>
      <c r="BK1343" s="164">
        <v>0.35110373052723698</v>
      </c>
      <c r="BL1343" s="165">
        <v>8.9593134603180697</v>
      </c>
      <c r="BM1343" s="165">
        <v>40.777348943678298</v>
      </c>
      <c r="BN1343" s="165">
        <v>123.361423670126</v>
      </c>
      <c r="BO1343" s="165">
        <v>-0.88764934132624995</v>
      </c>
      <c r="BP1343" s="165">
        <v>-1.6543562784790899</v>
      </c>
      <c r="BQ1343" s="165">
        <v>9.89291118520282</v>
      </c>
      <c r="BR1343" s="165">
        <v>5.9441721743621603</v>
      </c>
      <c r="BS1343" s="289">
        <v>1.02171740621542</v>
      </c>
      <c r="BT1343" s="297"/>
      <c r="BU1343" s="284"/>
      <c r="BV1343" s="298"/>
      <c r="BW1343" s="297"/>
      <c r="BX1343" s="297"/>
      <c r="BY1343" s="297"/>
      <c r="BZ1343" s="297"/>
      <c r="CA1343" s="284"/>
      <c r="CB1343" s="298"/>
      <c r="CC1343" s="297">
        <v>37</v>
      </c>
      <c r="CD1343" s="284">
        <v>296.2</v>
      </c>
      <c r="CE1343" s="352">
        <v>-1</v>
      </c>
      <c r="CF1343" s="298">
        <v>-2</v>
      </c>
      <c r="CG1343" s="297">
        <v>3</v>
      </c>
      <c r="CH1343" s="284">
        <v>12</v>
      </c>
      <c r="CI1343" s="352">
        <v>-1</v>
      </c>
      <c r="CJ1343" s="298">
        <v>1</v>
      </c>
      <c r="CK1343" s="297">
        <v>13</v>
      </c>
      <c r="CL1343" s="284">
        <v>80</v>
      </c>
      <c r="CM1343" s="352">
        <v>0</v>
      </c>
      <c r="CN1343" s="298">
        <v>0</v>
      </c>
      <c r="CO1343" s="297"/>
      <c r="CP1343" s="284"/>
      <c r="CQ1343" s="352"/>
      <c r="CR1343" s="298"/>
      <c r="CS1343" s="297"/>
      <c r="CT1343" s="284"/>
      <c r="CU1343" s="352"/>
      <c r="CV1343" s="352"/>
      <c r="CW1343" s="298"/>
      <c r="CX1343" s="297"/>
      <c r="CY1343" s="284"/>
      <c r="CZ1343" s="352"/>
      <c r="DA1343" s="352"/>
      <c r="DB1343" s="298"/>
      <c r="DC1343" s="297"/>
      <c r="DD1343" s="284"/>
      <c r="DE1343" s="352"/>
      <c r="DF1343" s="352"/>
      <c r="DG1343" s="298"/>
      <c r="DH1343" s="297">
        <v>-2</v>
      </c>
      <c r="DI1343" s="289">
        <v>-5.09627670049667</v>
      </c>
      <c r="DP1343" s="165"/>
      <c r="DQ1343" s="165"/>
      <c r="DR1343" s="165"/>
      <c r="ED1343" s="165"/>
      <c r="EE1343" s="165"/>
      <c r="EF1343" s="165"/>
      <c r="EG1343" s="165"/>
      <c r="EH1343" s="166"/>
      <c r="EI1343" s="165"/>
      <c r="EJ1343" s="164"/>
      <c r="EK1343" s="164"/>
      <c r="EL1343" s="283"/>
      <c r="EM1343" s="283"/>
      <c r="EN1343" s="283"/>
      <c r="EO1343" s="283"/>
      <c r="EP1343" s="283"/>
      <c r="EQ1343" s="283"/>
      <c r="ER1343" s="165"/>
      <c r="ES1343" s="166"/>
      <c r="ET1343" s="166"/>
      <c r="EU1343" s="166"/>
      <c r="EV1343" s="166"/>
      <c r="EW1343" s="166"/>
      <c r="EX1343" s="289"/>
    </row>
    <row r="1344" spans="1:154" ht="13" customHeight="1">
      <c r="A1344" s="160" t="s">
        <v>19</v>
      </c>
      <c r="B1344" s="160">
        <v>11759</v>
      </c>
      <c r="C1344" s="160">
        <v>25845</v>
      </c>
      <c r="D1344" s="160">
        <v>669911</v>
      </c>
      <c r="E1344" s="160" t="s">
        <v>246</v>
      </c>
      <c r="G1344" s="175"/>
      <c r="H1344" s="162" t="s">
        <v>3074</v>
      </c>
      <c r="I1344" s="162" t="s">
        <v>596</v>
      </c>
      <c r="J1344" s="160">
        <v>25</v>
      </c>
      <c r="K1344" s="161">
        <v>3</v>
      </c>
      <c r="L1344" s="161" t="s">
        <v>2547</v>
      </c>
      <c r="Z1344" s="163">
        <v>116</v>
      </c>
      <c r="AA1344" s="163">
        <v>458</v>
      </c>
      <c r="AB1344" s="163">
        <v>399</v>
      </c>
      <c r="AC1344" s="163">
        <v>87</v>
      </c>
      <c r="AD1344" s="163">
        <v>45</v>
      </c>
      <c r="AE1344" s="163">
        <v>14</v>
      </c>
      <c r="AF1344" s="163">
        <v>3</v>
      </c>
      <c r="AG1344" s="163">
        <v>25</v>
      </c>
      <c r="AH1344" s="163">
        <v>62</v>
      </c>
      <c r="AI1344" s="163">
        <v>55</v>
      </c>
      <c r="AJ1344" s="163">
        <v>10</v>
      </c>
      <c r="AK1344" s="163">
        <v>1</v>
      </c>
      <c r="AL1344" s="163">
        <v>54</v>
      </c>
      <c r="AM1344" s="163">
        <v>2</v>
      </c>
      <c r="AN1344" s="163">
        <v>147</v>
      </c>
      <c r="AO1344" s="163">
        <v>1</v>
      </c>
      <c r="AP1344" s="163">
        <v>3</v>
      </c>
      <c r="AQ1344" s="163">
        <v>0</v>
      </c>
      <c r="AR1344" s="163">
        <v>7</v>
      </c>
      <c r="AS1344" s="283">
        <v>0.11790393</v>
      </c>
      <c r="AT1344" s="283">
        <v>0.32096069799999999</v>
      </c>
      <c r="AU1344" s="283">
        <v>0.4</v>
      </c>
      <c r="AV1344" s="283">
        <v>0.20784314000000001</v>
      </c>
      <c r="AW1344" s="283">
        <v>0.171875</v>
      </c>
      <c r="AX1344" s="283">
        <v>0.5</v>
      </c>
      <c r="AY1344" s="363">
        <v>111.977</v>
      </c>
      <c r="AZ1344" s="283">
        <v>0.14947916999999999</v>
      </c>
      <c r="BA1344" s="283">
        <v>0.36078431300000002</v>
      </c>
      <c r="BB1344" s="283">
        <v>0.21568627400000001</v>
      </c>
      <c r="BC1344" s="283">
        <v>0.42352941100000002</v>
      </c>
      <c r="BD1344" s="164">
        <v>0.26956521700000002</v>
      </c>
      <c r="BE1344" s="164">
        <v>0.21804511200000001</v>
      </c>
      <c r="BF1344" s="164">
        <v>0.3107221</v>
      </c>
      <c r="BG1344" s="164">
        <v>0.45614035000000003</v>
      </c>
      <c r="BH1344" s="164">
        <v>0.76686244999999997</v>
      </c>
      <c r="BI1344" s="164">
        <v>0.23809523799999999</v>
      </c>
      <c r="BJ1344" s="165">
        <v>151.57991379127901</v>
      </c>
      <c r="BK1344" s="164">
        <v>0.32924004151270903</v>
      </c>
      <c r="BL1344" s="165">
        <v>7.0263768360590397</v>
      </c>
      <c r="BM1344" s="165">
        <v>60.602333642599497</v>
      </c>
      <c r="BN1344" s="165">
        <v>98.162634312035095</v>
      </c>
      <c r="BO1344" s="165">
        <v>-1.21349704189463</v>
      </c>
      <c r="BP1344" s="165">
        <v>1.0970539599657001</v>
      </c>
      <c r="BQ1344" s="165">
        <v>4.0391645995540397</v>
      </c>
      <c r="BR1344" s="165">
        <v>9.0765796658948794E-2</v>
      </c>
      <c r="BS1344" s="289">
        <v>0.41715574927087701</v>
      </c>
      <c r="BT1344" s="297"/>
      <c r="BU1344" s="284"/>
      <c r="BV1344" s="298"/>
      <c r="BW1344" s="297"/>
      <c r="BX1344" s="297"/>
      <c r="BY1344" s="297"/>
      <c r="BZ1344" s="297"/>
      <c r="CA1344" s="284"/>
      <c r="CB1344" s="298"/>
      <c r="CC1344" s="297">
        <v>106</v>
      </c>
      <c r="CD1344" s="284">
        <v>881.2</v>
      </c>
      <c r="CE1344" s="352">
        <v>10</v>
      </c>
      <c r="CF1344" s="298">
        <v>-5</v>
      </c>
      <c r="CG1344" s="297"/>
      <c r="CH1344" s="284"/>
      <c r="CI1344" s="352"/>
      <c r="CJ1344" s="298"/>
      <c r="CK1344" s="297"/>
      <c r="CL1344" s="284"/>
      <c r="CM1344" s="352"/>
      <c r="CN1344" s="298"/>
      <c r="CO1344" s="297"/>
      <c r="CP1344" s="284"/>
      <c r="CQ1344" s="352"/>
      <c r="CR1344" s="298"/>
      <c r="CS1344" s="297">
        <v>1</v>
      </c>
      <c r="CT1344" s="284">
        <v>1</v>
      </c>
      <c r="CU1344" s="352">
        <v>0</v>
      </c>
      <c r="CV1344" s="352">
        <v>0</v>
      </c>
      <c r="CW1344" s="298">
        <v>0</v>
      </c>
      <c r="CX1344" s="297"/>
      <c r="CY1344" s="284"/>
      <c r="CZ1344" s="352"/>
      <c r="DA1344" s="352"/>
      <c r="DB1344" s="298"/>
      <c r="DC1344" s="297">
        <v>15</v>
      </c>
      <c r="DD1344" s="284">
        <v>105.2</v>
      </c>
      <c r="DE1344" s="352">
        <v>1</v>
      </c>
      <c r="DF1344" s="352">
        <v>-1</v>
      </c>
      <c r="DG1344" s="298">
        <v>0</v>
      </c>
      <c r="DH1344" s="297">
        <v>11</v>
      </c>
      <c r="DI1344" s="289">
        <v>-11.281811475753701</v>
      </c>
      <c r="DP1344" s="165"/>
      <c r="DQ1344" s="165"/>
      <c r="DR1344" s="165"/>
      <c r="ED1344" s="165"/>
      <c r="EE1344" s="165"/>
      <c r="EF1344" s="165"/>
      <c r="EG1344" s="165"/>
      <c r="EH1344" s="166"/>
      <c r="EI1344" s="165"/>
      <c r="EJ1344" s="164"/>
      <c r="EK1344" s="164"/>
      <c r="EL1344" s="283"/>
      <c r="EM1344" s="283"/>
      <c r="EN1344" s="283"/>
      <c r="EO1344" s="283"/>
      <c r="EP1344" s="283"/>
      <c r="EQ1344" s="283"/>
      <c r="ER1344" s="165"/>
      <c r="ES1344" s="166"/>
      <c r="ET1344" s="166"/>
      <c r="EU1344" s="166"/>
      <c r="EV1344" s="166"/>
      <c r="EW1344" s="166"/>
      <c r="EX1344" s="289"/>
    </row>
    <row r="1345" spans="1:154" ht="13" customHeight="1">
      <c r="A1345" s="160" t="s">
        <v>19</v>
      </c>
      <c r="B1345" s="160">
        <v>12283</v>
      </c>
      <c r="C1345" s="160">
        <v>18400</v>
      </c>
      <c r="D1345" s="160">
        <v>660766</v>
      </c>
      <c r="E1345" s="160" t="s">
        <v>2171</v>
      </c>
      <c r="G1345" s="175"/>
      <c r="H1345" s="162" t="s">
        <v>2873</v>
      </c>
      <c r="I1345" s="162" t="s">
        <v>540</v>
      </c>
      <c r="J1345" s="160">
        <v>26</v>
      </c>
      <c r="K1345" s="161">
        <v>3</v>
      </c>
      <c r="L1345" s="161" t="s">
        <v>837</v>
      </c>
      <c r="Z1345" s="163">
        <v>62</v>
      </c>
      <c r="AA1345" s="163">
        <v>249</v>
      </c>
      <c r="AB1345" s="163">
        <v>226</v>
      </c>
      <c r="AC1345" s="163">
        <v>64</v>
      </c>
      <c r="AD1345" s="163">
        <v>43</v>
      </c>
      <c r="AE1345" s="163">
        <v>15</v>
      </c>
      <c r="AF1345" s="163">
        <v>0</v>
      </c>
      <c r="AG1345" s="163">
        <v>6</v>
      </c>
      <c r="AH1345" s="163">
        <v>32</v>
      </c>
      <c r="AI1345" s="163">
        <v>26</v>
      </c>
      <c r="AJ1345" s="163">
        <v>2</v>
      </c>
      <c r="AK1345" s="163">
        <v>1</v>
      </c>
      <c r="AL1345" s="163">
        <v>18</v>
      </c>
      <c r="AM1345" s="163">
        <v>0</v>
      </c>
      <c r="AN1345" s="163">
        <v>42</v>
      </c>
      <c r="AO1345" s="163">
        <v>1</v>
      </c>
      <c r="AP1345" s="163">
        <v>3</v>
      </c>
      <c r="AQ1345" s="163">
        <v>1</v>
      </c>
      <c r="AR1345" s="163">
        <v>9</v>
      </c>
      <c r="AS1345" s="283">
        <v>7.2289155999999993E-2</v>
      </c>
      <c r="AT1345" s="283">
        <v>0.16867469800000001</v>
      </c>
      <c r="AU1345" s="283">
        <v>0.43617021</v>
      </c>
      <c r="AV1345" s="283">
        <v>0.25</v>
      </c>
      <c r="AW1345" s="283">
        <v>5.8510640000000003E-2</v>
      </c>
      <c r="AX1345" s="283">
        <v>0.35106383000000002</v>
      </c>
      <c r="AY1345" s="363">
        <v>112.19</v>
      </c>
      <c r="AZ1345" s="283">
        <v>9.7207859999999993E-2</v>
      </c>
      <c r="BA1345" s="283">
        <v>0.513368983</v>
      </c>
      <c r="BB1345" s="283">
        <v>0.19251336799999999</v>
      </c>
      <c r="BC1345" s="283">
        <v>0.29411764699999998</v>
      </c>
      <c r="BD1345" s="164">
        <v>0.32044198800000001</v>
      </c>
      <c r="BE1345" s="164">
        <v>0.28318584000000002</v>
      </c>
      <c r="BF1345" s="164">
        <v>0.33467741899999998</v>
      </c>
      <c r="BG1345" s="164">
        <v>0.42920353900000002</v>
      </c>
      <c r="BH1345" s="164">
        <v>0.763880958</v>
      </c>
      <c r="BI1345" s="164">
        <v>0.146017699</v>
      </c>
      <c r="BJ1345" s="165">
        <v>92.960070988152196</v>
      </c>
      <c r="BK1345" s="164">
        <v>0.331259936574966</v>
      </c>
      <c r="BL1345" s="165">
        <v>4.2248247726714396</v>
      </c>
      <c r="BM1345" s="165">
        <v>33.352364608541698</v>
      </c>
      <c r="BN1345" s="165">
        <v>112.99097996682799</v>
      </c>
      <c r="BO1345" s="165">
        <v>-0.63256058876126897</v>
      </c>
      <c r="BP1345" s="165">
        <v>-1.5729148238897299</v>
      </c>
      <c r="BQ1345" s="165">
        <v>3.8838208808923298</v>
      </c>
      <c r="BR1345" s="165">
        <v>2.2952283858215599</v>
      </c>
      <c r="BS1345" s="289">
        <v>0.40111220270186398</v>
      </c>
      <c r="BT1345" s="297"/>
      <c r="BU1345" s="284"/>
      <c r="BV1345" s="298"/>
      <c r="BW1345" s="297"/>
      <c r="BX1345" s="297"/>
      <c r="BY1345" s="297"/>
      <c r="BZ1345" s="297"/>
      <c r="CA1345" s="284"/>
      <c r="CB1345" s="298"/>
      <c r="CC1345" s="297">
        <v>47</v>
      </c>
      <c r="CD1345" s="284">
        <v>398.1</v>
      </c>
      <c r="CE1345" s="352">
        <v>-2</v>
      </c>
      <c r="CF1345" s="298">
        <v>-3</v>
      </c>
      <c r="CG1345" s="297"/>
      <c r="CH1345" s="284"/>
      <c r="CI1345" s="352"/>
      <c r="CJ1345" s="298"/>
      <c r="CK1345" s="297"/>
      <c r="CL1345" s="284"/>
      <c r="CM1345" s="352"/>
      <c r="CN1345" s="298"/>
      <c r="CO1345" s="297"/>
      <c r="CP1345" s="284"/>
      <c r="CQ1345" s="352"/>
      <c r="CR1345" s="298"/>
      <c r="CS1345" s="297"/>
      <c r="CT1345" s="284"/>
      <c r="CU1345" s="352"/>
      <c r="CV1345" s="352"/>
      <c r="CW1345" s="298"/>
      <c r="CX1345" s="297"/>
      <c r="CY1345" s="284"/>
      <c r="CZ1345" s="352"/>
      <c r="DA1345" s="352"/>
      <c r="DB1345" s="298"/>
      <c r="DC1345" s="297"/>
      <c r="DD1345" s="284"/>
      <c r="DE1345" s="352"/>
      <c r="DF1345" s="352"/>
      <c r="DG1345" s="298"/>
      <c r="DH1345" s="297">
        <v>-2</v>
      </c>
      <c r="DI1345" s="289">
        <v>-6.6915873289108196</v>
      </c>
      <c r="DP1345" s="165"/>
      <c r="DQ1345" s="165"/>
      <c r="DR1345" s="165"/>
      <c r="ED1345" s="165"/>
      <c r="EE1345" s="165"/>
      <c r="EF1345" s="165"/>
      <c r="EG1345" s="165"/>
      <c r="EH1345" s="166"/>
      <c r="EI1345" s="165"/>
      <c r="EJ1345" s="164"/>
      <c r="EK1345" s="164"/>
      <c r="EL1345" s="283"/>
      <c r="EM1345" s="283"/>
      <c r="EN1345" s="283"/>
      <c r="EO1345" s="283"/>
      <c r="EP1345" s="283"/>
      <c r="EQ1345" s="283"/>
      <c r="ER1345" s="165"/>
      <c r="ES1345" s="166"/>
      <c r="ET1345" s="166"/>
      <c r="EU1345" s="166"/>
      <c r="EV1345" s="166"/>
      <c r="EW1345" s="166"/>
      <c r="EX1345" s="289"/>
    </row>
    <row r="1346" spans="1:154" ht="13" customHeight="1">
      <c r="A1346" s="160" t="s">
        <v>19</v>
      </c>
      <c r="C1346" s="160">
        <v>20054</v>
      </c>
      <c r="D1346" s="160">
        <v>676632</v>
      </c>
      <c r="E1346" s="160" t="s">
        <v>239</v>
      </c>
      <c r="G1346" s="175"/>
      <c r="H1346" s="162" t="s">
        <v>2925</v>
      </c>
      <c r="I1346" s="162" t="s">
        <v>2926</v>
      </c>
      <c r="J1346" s="160">
        <v>28</v>
      </c>
      <c r="K1346" s="161">
        <v>3</v>
      </c>
      <c r="L1346" s="161" t="s">
        <v>46</v>
      </c>
      <c r="Z1346" s="163">
        <v>21</v>
      </c>
      <c r="AA1346" s="163">
        <v>75</v>
      </c>
      <c r="AB1346" s="163">
        <v>67</v>
      </c>
      <c r="AC1346" s="163">
        <v>18</v>
      </c>
      <c r="AD1346" s="163">
        <v>14</v>
      </c>
      <c r="AE1346" s="163">
        <v>3</v>
      </c>
      <c r="AF1346" s="163">
        <v>0</v>
      </c>
      <c r="AG1346" s="163">
        <v>1</v>
      </c>
      <c r="AH1346" s="163">
        <v>8</v>
      </c>
      <c r="AI1346" s="163">
        <v>5</v>
      </c>
      <c r="AJ1346" s="163">
        <v>0</v>
      </c>
      <c r="AK1346" s="163">
        <v>0</v>
      </c>
      <c r="AL1346" s="163">
        <v>6</v>
      </c>
      <c r="AM1346" s="163">
        <v>0</v>
      </c>
      <c r="AN1346" s="163">
        <v>20</v>
      </c>
      <c r="AO1346" s="163">
        <v>0</v>
      </c>
      <c r="AP1346" s="163">
        <v>1</v>
      </c>
      <c r="AQ1346" s="163">
        <v>0</v>
      </c>
      <c r="AR1346" s="163">
        <v>0</v>
      </c>
      <c r="AS1346" s="283">
        <v>0.08</v>
      </c>
      <c r="AT1346" s="283">
        <v>0.266666666</v>
      </c>
      <c r="AU1346" s="283">
        <v>0.3125</v>
      </c>
      <c r="AV1346" s="283">
        <v>0.375</v>
      </c>
      <c r="AW1346" s="283">
        <v>0.10204082</v>
      </c>
      <c r="AX1346" s="283">
        <v>0.34693878</v>
      </c>
      <c r="AY1346" s="363">
        <v>108.292</v>
      </c>
      <c r="AZ1346" s="283">
        <v>0.13043478</v>
      </c>
      <c r="BA1346" s="283">
        <v>0.27083333300000001</v>
      </c>
      <c r="BB1346" s="283">
        <v>0.25</v>
      </c>
      <c r="BC1346" s="283">
        <v>0.47916666600000002</v>
      </c>
      <c r="BD1346" s="164">
        <v>0.36170212699999998</v>
      </c>
      <c r="BE1346" s="164">
        <v>0.26865671600000002</v>
      </c>
      <c r="BF1346" s="164">
        <v>0.324324324</v>
      </c>
      <c r="BG1346" s="164">
        <v>0.358208955</v>
      </c>
      <c r="BH1346" s="164">
        <v>0.68253327900000005</v>
      </c>
      <c r="BI1346" s="164">
        <v>8.9552239000000006E-2</v>
      </c>
      <c r="BJ1346" s="165">
        <v>57.8563939323003</v>
      </c>
      <c r="BK1346" s="164">
        <v>0.30123897017659301</v>
      </c>
      <c r="BL1346" s="165">
        <v>-0.53966402725205598</v>
      </c>
      <c r="BM1346" s="165">
        <v>8.2336913449980198</v>
      </c>
      <c r="BN1346" s="165">
        <v>96.8790822062074</v>
      </c>
      <c r="BO1346" s="165">
        <v>-0.27309208658360901</v>
      </c>
      <c r="BP1346" s="165">
        <v>-6.7369677126407596E-2</v>
      </c>
      <c r="BQ1346" s="165">
        <v>3.2096440478052801</v>
      </c>
      <c r="BR1346" s="165">
        <v>-0.335193497099735</v>
      </c>
      <c r="BS1346" s="289">
        <v>0.33148475004035499</v>
      </c>
      <c r="BT1346" s="297"/>
      <c r="BU1346" s="284"/>
      <c r="BV1346" s="298"/>
      <c r="BW1346" s="297"/>
      <c r="BX1346" s="297"/>
      <c r="BY1346" s="297"/>
      <c r="BZ1346" s="297"/>
      <c r="CA1346" s="284"/>
      <c r="CB1346" s="298"/>
      <c r="CC1346" s="297">
        <v>20</v>
      </c>
      <c r="CD1346" s="284">
        <v>165.2</v>
      </c>
      <c r="CE1346" s="352">
        <v>1</v>
      </c>
      <c r="CF1346" s="298">
        <v>3</v>
      </c>
      <c r="CG1346" s="297"/>
      <c r="CH1346" s="284"/>
      <c r="CI1346" s="352"/>
      <c r="CJ1346" s="298"/>
      <c r="CK1346" s="297"/>
      <c r="CL1346" s="284"/>
      <c r="CM1346" s="352"/>
      <c r="CN1346" s="298"/>
      <c r="CO1346" s="297"/>
      <c r="CP1346" s="284"/>
      <c r="CQ1346" s="352"/>
      <c r="CR1346" s="298"/>
      <c r="CS1346" s="297"/>
      <c r="CT1346" s="284"/>
      <c r="CU1346" s="352"/>
      <c r="CV1346" s="352"/>
      <c r="CW1346" s="298"/>
      <c r="CX1346" s="297"/>
      <c r="CY1346" s="284"/>
      <c r="CZ1346" s="352"/>
      <c r="DA1346" s="352"/>
      <c r="DB1346" s="298"/>
      <c r="DC1346" s="297">
        <v>1</v>
      </c>
      <c r="DD1346" s="284">
        <v>5.2</v>
      </c>
      <c r="DE1346" s="352">
        <v>0</v>
      </c>
      <c r="DF1346" s="352">
        <v>0</v>
      </c>
      <c r="DG1346" s="298">
        <v>0</v>
      </c>
      <c r="DH1346" s="297">
        <v>1</v>
      </c>
      <c r="DI1346" s="289">
        <v>1.04239284992218</v>
      </c>
      <c r="DP1346" s="165"/>
      <c r="DQ1346" s="165"/>
      <c r="DR1346" s="165"/>
      <c r="ED1346" s="165"/>
      <c r="EE1346" s="165"/>
      <c r="EF1346" s="165"/>
      <c r="EG1346" s="165"/>
      <c r="EH1346" s="166"/>
      <c r="EI1346" s="165"/>
      <c r="EJ1346" s="164"/>
      <c r="EK1346" s="164"/>
      <c r="EL1346" s="283"/>
      <c r="EM1346" s="283"/>
      <c r="EN1346" s="283"/>
      <c r="EO1346" s="283"/>
      <c r="EP1346" s="283"/>
      <c r="EQ1346" s="283"/>
      <c r="ER1346" s="165"/>
      <c r="ES1346" s="166"/>
      <c r="ET1346" s="166"/>
      <c r="EU1346" s="166"/>
      <c r="EV1346" s="166"/>
      <c r="EW1346" s="166"/>
      <c r="EX1346" s="289"/>
    </row>
    <row r="1347" spans="1:154" ht="13" customHeight="1">
      <c r="A1347" s="160" t="s">
        <v>19</v>
      </c>
      <c r="C1347" s="160">
        <v>25425</v>
      </c>
      <c r="D1347" s="160">
        <v>668853</v>
      </c>
      <c r="E1347" s="160" t="s">
        <v>2178</v>
      </c>
      <c r="G1347" s="175"/>
      <c r="H1347" s="162" t="s">
        <v>4007</v>
      </c>
      <c r="I1347" s="162" t="s">
        <v>595</v>
      </c>
      <c r="J1347" s="160">
        <v>26</v>
      </c>
      <c r="K1347" s="161">
        <v>3</v>
      </c>
      <c r="Z1347" s="163">
        <v>19</v>
      </c>
      <c r="AA1347" s="163">
        <v>50</v>
      </c>
      <c r="AB1347" s="163">
        <v>42</v>
      </c>
      <c r="AC1347" s="163">
        <v>9</v>
      </c>
      <c r="AD1347" s="163">
        <v>3</v>
      </c>
      <c r="AE1347" s="163">
        <v>5</v>
      </c>
      <c r="AF1347" s="163">
        <v>0</v>
      </c>
      <c r="AG1347" s="163">
        <v>1</v>
      </c>
      <c r="AH1347" s="163">
        <v>3</v>
      </c>
      <c r="AI1347" s="163">
        <v>3</v>
      </c>
      <c r="AJ1347" s="163">
        <v>0</v>
      </c>
      <c r="AK1347" s="163">
        <v>0</v>
      </c>
      <c r="AL1347" s="163">
        <v>8</v>
      </c>
      <c r="AM1347" s="163">
        <v>0</v>
      </c>
      <c r="AN1347" s="163">
        <v>14</v>
      </c>
      <c r="AO1347" s="163">
        <v>0</v>
      </c>
      <c r="AP1347" s="163">
        <v>0</v>
      </c>
      <c r="AQ1347" s="163">
        <v>0</v>
      </c>
      <c r="AR1347" s="163">
        <v>1</v>
      </c>
      <c r="AS1347" s="283">
        <v>0.16</v>
      </c>
      <c r="AT1347" s="283">
        <v>0.28000000000000003</v>
      </c>
      <c r="AU1347" s="283">
        <v>0.28571428999999998</v>
      </c>
      <c r="AV1347" s="283">
        <v>0.42857142999999998</v>
      </c>
      <c r="AW1347" s="283">
        <v>3.5714290000000003E-2</v>
      </c>
      <c r="AX1347" s="283">
        <v>0.25</v>
      </c>
      <c r="AY1347" s="363">
        <v>103.733</v>
      </c>
      <c r="AZ1347" s="283">
        <v>0.12206573</v>
      </c>
      <c r="BA1347" s="283">
        <v>0.321428571</v>
      </c>
      <c r="BB1347" s="283">
        <v>0.28571428500000001</v>
      </c>
      <c r="BC1347" s="283">
        <v>0.39285714199999999</v>
      </c>
      <c r="BD1347" s="164">
        <v>0.29629629600000001</v>
      </c>
      <c r="BE1347" s="164">
        <v>0.21428571399999999</v>
      </c>
      <c r="BF1347" s="164">
        <v>0.34</v>
      </c>
      <c r="BG1347" s="164">
        <v>0.40476190400000001</v>
      </c>
      <c r="BH1347" s="164">
        <v>0.74476190399999997</v>
      </c>
      <c r="BI1347" s="164">
        <v>0.19047618999999999</v>
      </c>
      <c r="BJ1347" s="165">
        <v>123.059630964265</v>
      </c>
      <c r="BK1347" s="164">
        <v>0.329600394964218</v>
      </c>
      <c r="BL1347" s="165">
        <v>0.78157341881045295</v>
      </c>
      <c r="BM1347" s="165">
        <v>6.6304770003105</v>
      </c>
      <c r="BN1347" s="165">
        <v>119.688479350492</v>
      </c>
      <c r="BO1347" s="165">
        <v>7.3250982043409296E-2</v>
      </c>
      <c r="BP1347" s="165">
        <v>-0.207533098757267</v>
      </c>
      <c r="BQ1347" s="165">
        <v>2.5522254889863101</v>
      </c>
      <c r="BR1347" s="165">
        <v>0.91885430766591103</v>
      </c>
      <c r="BS1347" s="289">
        <v>0.26358805389705098</v>
      </c>
      <c r="BT1347" s="297"/>
      <c r="BU1347" s="284"/>
      <c r="BV1347" s="298"/>
      <c r="BW1347" s="297"/>
      <c r="BX1347" s="297"/>
      <c r="BY1347" s="297"/>
      <c r="BZ1347" s="297"/>
      <c r="CA1347" s="284"/>
      <c r="CB1347" s="298"/>
      <c r="CC1347" s="297">
        <v>10</v>
      </c>
      <c r="CD1347" s="284">
        <v>69.099999999999994</v>
      </c>
      <c r="CE1347" s="352">
        <v>0</v>
      </c>
      <c r="CF1347" s="298">
        <v>1</v>
      </c>
      <c r="CG1347" s="297"/>
      <c r="CH1347" s="284"/>
      <c r="CI1347" s="352"/>
      <c r="CJ1347" s="298"/>
      <c r="CK1347" s="297"/>
      <c r="CL1347" s="284"/>
      <c r="CM1347" s="352"/>
      <c r="CN1347" s="298"/>
      <c r="CO1347" s="297"/>
      <c r="CP1347" s="284"/>
      <c r="CQ1347" s="352"/>
      <c r="CR1347" s="298"/>
      <c r="CS1347" s="297"/>
      <c r="CT1347" s="284"/>
      <c r="CU1347" s="352"/>
      <c r="CV1347" s="352"/>
      <c r="CW1347" s="298"/>
      <c r="CX1347" s="297"/>
      <c r="CY1347" s="284"/>
      <c r="CZ1347" s="352"/>
      <c r="DA1347" s="352"/>
      <c r="DB1347" s="298"/>
      <c r="DC1347" s="297"/>
      <c r="DD1347" s="284"/>
      <c r="DE1347" s="352"/>
      <c r="DF1347" s="352"/>
      <c r="DG1347" s="298"/>
      <c r="DH1347" s="183">
        <v>0</v>
      </c>
      <c r="DI1347" s="289">
        <v>-3.4925282001495299E-2</v>
      </c>
      <c r="DP1347" s="165"/>
      <c r="DQ1347" s="165"/>
      <c r="DR1347" s="165"/>
      <c r="ED1347" s="165"/>
      <c r="EE1347" s="165"/>
      <c r="EF1347" s="165"/>
      <c r="EG1347" s="165"/>
      <c r="EH1347" s="166"/>
      <c r="EI1347" s="165"/>
      <c r="EL1347" s="283"/>
      <c r="EM1347" s="283"/>
      <c r="EN1347" s="283"/>
      <c r="EO1347" s="283"/>
      <c r="EP1347" s="283"/>
      <c r="EQ1347" s="283"/>
      <c r="ER1347" s="165"/>
    </row>
    <row r="1348" spans="1:154" ht="13" customHeight="1">
      <c r="A1348" s="160" t="s">
        <v>19</v>
      </c>
      <c r="B1348" s="160">
        <v>11309</v>
      </c>
      <c r="C1348" s="160">
        <v>20572</v>
      </c>
      <c r="D1348" s="160">
        <v>665019</v>
      </c>
      <c r="E1348" s="160" t="s">
        <v>13</v>
      </c>
      <c r="G1348" s="175"/>
      <c r="H1348" s="162" t="s">
        <v>2951</v>
      </c>
      <c r="I1348" s="162" t="s">
        <v>2952</v>
      </c>
      <c r="J1348" s="160">
        <v>28</v>
      </c>
      <c r="K1348" s="161">
        <v>3</v>
      </c>
      <c r="L1348" s="161" t="s">
        <v>46</v>
      </c>
      <c r="Z1348" s="163">
        <v>44</v>
      </c>
      <c r="AA1348" s="163">
        <v>120</v>
      </c>
      <c r="AB1348" s="163">
        <v>114</v>
      </c>
      <c r="AC1348" s="163">
        <v>25</v>
      </c>
      <c r="AD1348" s="163">
        <v>10</v>
      </c>
      <c r="AE1348" s="163">
        <v>9</v>
      </c>
      <c r="AF1348" s="163">
        <v>1</v>
      </c>
      <c r="AG1348" s="163">
        <v>5</v>
      </c>
      <c r="AH1348" s="163">
        <v>17</v>
      </c>
      <c r="AI1348" s="163">
        <v>18</v>
      </c>
      <c r="AJ1348" s="163">
        <v>0</v>
      </c>
      <c r="AK1348" s="163">
        <v>0</v>
      </c>
      <c r="AL1348" s="163">
        <v>5</v>
      </c>
      <c r="AM1348" s="163">
        <v>0</v>
      </c>
      <c r="AN1348" s="163">
        <v>29</v>
      </c>
      <c r="AO1348" s="163">
        <v>1</v>
      </c>
      <c r="AP1348" s="163">
        <v>0</v>
      </c>
      <c r="AQ1348" s="163">
        <v>0</v>
      </c>
      <c r="AR1348" s="163">
        <v>2</v>
      </c>
      <c r="AS1348" s="283">
        <v>4.1666665999999998E-2</v>
      </c>
      <c r="AT1348" s="283">
        <v>0.241666666</v>
      </c>
      <c r="AU1348" s="283">
        <v>0.43529412000000001</v>
      </c>
      <c r="AV1348" s="283">
        <v>0.21176470999999999</v>
      </c>
      <c r="AW1348" s="283">
        <v>7.0588239999999997E-2</v>
      </c>
      <c r="AX1348" s="283">
        <v>0.42352941</v>
      </c>
      <c r="AY1348" s="363">
        <v>108.363</v>
      </c>
      <c r="AZ1348" s="283">
        <v>9.4017089999999998E-2</v>
      </c>
      <c r="BA1348" s="283">
        <v>0.36470588199999998</v>
      </c>
      <c r="BB1348" s="283">
        <v>0.15294117600000001</v>
      </c>
      <c r="BC1348" s="283">
        <v>0.48235294099999998</v>
      </c>
      <c r="BD1348" s="164">
        <v>0.25</v>
      </c>
      <c r="BE1348" s="164">
        <v>0.219298245</v>
      </c>
      <c r="BF1348" s="164">
        <v>0.258333333</v>
      </c>
      <c r="BG1348" s="164">
        <v>0.44736842100000002</v>
      </c>
      <c r="BH1348" s="164">
        <v>0.70570175400000001</v>
      </c>
      <c r="BI1348" s="164">
        <v>0.22807017600000001</v>
      </c>
      <c r="BJ1348" s="165">
        <v>145.19760204713501</v>
      </c>
      <c r="BK1348" s="164">
        <v>0.300924429297447</v>
      </c>
      <c r="BL1348" s="165">
        <v>-0.89384182472469198</v>
      </c>
      <c r="BM1348" s="165">
        <v>13.1435267708754</v>
      </c>
      <c r="BN1348" s="165">
        <v>91.619799743079597</v>
      </c>
      <c r="BO1348" s="165">
        <v>0.68949426396235902</v>
      </c>
      <c r="BP1348" s="165">
        <v>-0.16365557163953701</v>
      </c>
      <c r="BQ1348" s="165">
        <v>1.1124615434115901</v>
      </c>
      <c r="BR1348" s="165">
        <v>-1.36618836153985</v>
      </c>
      <c r="BS1348" s="289">
        <v>0.114892502456606</v>
      </c>
      <c r="BT1348" s="297"/>
      <c r="BU1348" s="284"/>
      <c r="BV1348" s="298"/>
      <c r="BW1348" s="297"/>
      <c r="BX1348" s="297"/>
      <c r="BY1348" s="297"/>
      <c r="BZ1348" s="297"/>
      <c r="CA1348" s="284"/>
      <c r="CB1348" s="298"/>
      <c r="CC1348" s="297">
        <v>15</v>
      </c>
      <c r="CD1348" s="284">
        <v>98</v>
      </c>
      <c r="CE1348" s="352">
        <v>1</v>
      </c>
      <c r="CF1348" s="298">
        <v>-1</v>
      </c>
      <c r="CG1348" s="297">
        <v>8</v>
      </c>
      <c r="CH1348" s="284">
        <v>39.1</v>
      </c>
      <c r="CI1348" s="352">
        <v>1</v>
      </c>
      <c r="CJ1348" s="298">
        <v>3</v>
      </c>
      <c r="CK1348" s="297">
        <v>11</v>
      </c>
      <c r="CL1348" s="284">
        <v>80.2</v>
      </c>
      <c r="CM1348" s="352">
        <v>0</v>
      </c>
      <c r="CN1348" s="298">
        <v>-3</v>
      </c>
      <c r="CO1348" s="297"/>
      <c r="CP1348" s="284"/>
      <c r="CQ1348" s="352"/>
      <c r="CR1348" s="298"/>
      <c r="CS1348" s="297">
        <v>6</v>
      </c>
      <c r="CT1348" s="284">
        <v>11</v>
      </c>
      <c r="CU1348" s="352">
        <v>0</v>
      </c>
      <c r="CV1348" s="352">
        <v>0</v>
      </c>
      <c r="CW1348" s="298">
        <v>0</v>
      </c>
      <c r="CX1348" s="297"/>
      <c r="CY1348" s="284"/>
      <c r="CZ1348" s="352"/>
      <c r="DA1348" s="352"/>
      <c r="DB1348" s="298"/>
      <c r="DC1348" s="297"/>
      <c r="DD1348" s="284"/>
      <c r="DE1348" s="352"/>
      <c r="DF1348" s="352"/>
      <c r="DG1348" s="298"/>
      <c r="DH1348" s="297">
        <v>2</v>
      </c>
      <c r="DI1348" s="289">
        <v>-1.51179820299148</v>
      </c>
      <c r="DP1348" s="165"/>
      <c r="DQ1348" s="165"/>
      <c r="DR1348" s="165"/>
      <c r="ED1348" s="165"/>
      <c r="EE1348" s="165"/>
      <c r="EF1348" s="165"/>
      <c r="EG1348" s="165"/>
      <c r="EH1348" s="166"/>
      <c r="EI1348" s="165"/>
      <c r="EJ1348" s="164"/>
      <c r="EK1348" s="164"/>
      <c r="EL1348" s="283"/>
      <c r="EM1348" s="283"/>
      <c r="EN1348" s="283"/>
      <c r="EO1348" s="283"/>
      <c r="EP1348" s="283"/>
      <c r="EQ1348" s="283"/>
      <c r="ER1348" s="165"/>
      <c r="ES1348" s="166"/>
      <c r="ET1348" s="166"/>
      <c r="EU1348" s="166"/>
      <c r="EV1348" s="166"/>
      <c r="EW1348" s="166"/>
      <c r="EX1348" s="289"/>
    </row>
    <row r="1349" spans="1:154" ht="13" customHeight="1">
      <c r="A1349" s="160" t="s">
        <v>19</v>
      </c>
      <c r="C1349" s="160">
        <v>21797</v>
      </c>
      <c r="D1349" s="160">
        <v>665953</v>
      </c>
      <c r="E1349" s="160" t="s">
        <v>2171</v>
      </c>
      <c r="G1349" s="175"/>
      <c r="H1349" s="162" t="s">
        <v>4002</v>
      </c>
      <c r="I1349" s="162" t="s">
        <v>3405</v>
      </c>
      <c r="J1349" s="160">
        <v>25</v>
      </c>
      <c r="K1349" s="161">
        <v>3</v>
      </c>
      <c r="Z1349" s="163">
        <v>33</v>
      </c>
      <c r="AA1349" s="163">
        <v>132</v>
      </c>
      <c r="AB1349" s="163">
        <v>121</v>
      </c>
      <c r="AC1349" s="163">
        <v>26</v>
      </c>
      <c r="AD1349" s="163">
        <v>10</v>
      </c>
      <c r="AE1349" s="163">
        <v>12</v>
      </c>
      <c r="AF1349" s="163">
        <v>0</v>
      </c>
      <c r="AG1349" s="163">
        <v>4</v>
      </c>
      <c r="AH1349" s="163">
        <v>12</v>
      </c>
      <c r="AI1349" s="163">
        <v>15</v>
      </c>
      <c r="AJ1349" s="163">
        <v>1</v>
      </c>
      <c r="AK1349" s="163">
        <v>1</v>
      </c>
      <c r="AL1349" s="163">
        <v>7</v>
      </c>
      <c r="AM1349" s="163">
        <v>0</v>
      </c>
      <c r="AN1349" s="163">
        <v>24</v>
      </c>
      <c r="AO1349" s="163">
        <v>4</v>
      </c>
      <c r="AP1349" s="163">
        <v>0</v>
      </c>
      <c r="AQ1349" s="163">
        <v>0</v>
      </c>
      <c r="AR1349" s="163">
        <v>3</v>
      </c>
      <c r="AS1349" s="283">
        <v>5.3030303000000001E-2</v>
      </c>
      <c r="AT1349" s="283">
        <v>0.181818181</v>
      </c>
      <c r="AU1349" s="283">
        <v>0.42268041000000001</v>
      </c>
      <c r="AV1349" s="283">
        <v>0.21649484999999999</v>
      </c>
      <c r="AW1349" s="283">
        <v>6.1855670000000001E-2</v>
      </c>
      <c r="AX1349" s="283">
        <v>0.32989690999999999</v>
      </c>
      <c r="AY1349" s="363">
        <v>107.06699999999999</v>
      </c>
      <c r="AZ1349" s="283">
        <v>0.11619048</v>
      </c>
      <c r="BA1349" s="283">
        <v>0.38144329799999999</v>
      </c>
      <c r="BB1349" s="283">
        <v>0.13402061800000001</v>
      </c>
      <c r="BC1349" s="283">
        <v>0.48453608199999998</v>
      </c>
      <c r="BD1349" s="164">
        <v>0.236559139</v>
      </c>
      <c r="BE1349" s="164">
        <v>0.21487603299999999</v>
      </c>
      <c r="BF1349" s="164">
        <v>0.28030303000000001</v>
      </c>
      <c r="BG1349" s="164">
        <v>0.41322313999999999</v>
      </c>
      <c r="BH1349" s="164">
        <v>0.69352617000000005</v>
      </c>
      <c r="BI1349" s="164">
        <v>0.19834710699999999</v>
      </c>
      <c r="BJ1349" s="165">
        <v>126.27483704571</v>
      </c>
      <c r="BK1349" s="164">
        <v>0.30131506332845398</v>
      </c>
      <c r="BL1349" s="165">
        <v>-0.94172443146219798</v>
      </c>
      <c r="BM1349" s="165">
        <v>14.4993810236979</v>
      </c>
      <c r="BN1349" s="165">
        <v>92.836027666177401</v>
      </c>
      <c r="BO1349" s="165">
        <v>-0.186300979745817</v>
      </c>
      <c r="BP1349" s="165">
        <v>-0.90684420615434602</v>
      </c>
      <c r="BQ1349" s="165">
        <v>0.64479404711762101</v>
      </c>
      <c r="BR1349" s="165">
        <v>-2.0376528396676998</v>
      </c>
      <c r="BS1349" s="289">
        <v>6.6592865237640797E-2</v>
      </c>
      <c r="BT1349" s="297"/>
      <c r="BU1349" s="284"/>
      <c r="BV1349" s="298"/>
      <c r="BW1349" s="297"/>
      <c r="BX1349" s="297"/>
      <c r="BY1349" s="297"/>
      <c r="BZ1349" s="297"/>
      <c r="CA1349" s="284"/>
      <c r="CB1349" s="298"/>
      <c r="CC1349" s="297">
        <v>12</v>
      </c>
      <c r="CD1349" s="284">
        <v>102</v>
      </c>
      <c r="CE1349" s="352">
        <v>-1</v>
      </c>
      <c r="CF1349" s="298">
        <v>2</v>
      </c>
      <c r="CG1349" s="297"/>
      <c r="CH1349" s="284"/>
      <c r="CI1349" s="352"/>
      <c r="CJ1349" s="298"/>
      <c r="CK1349" s="297"/>
      <c r="CL1349" s="284"/>
      <c r="CM1349" s="352"/>
      <c r="CN1349" s="298"/>
      <c r="CO1349" s="297"/>
      <c r="CP1349" s="284"/>
      <c r="CQ1349" s="352"/>
      <c r="CR1349" s="298"/>
      <c r="CS1349" s="297"/>
      <c r="CT1349" s="284"/>
      <c r="CU1349" s="352"/>
      <c r="CV1349" s="352"/>
      <c r="CW1349" s="298"/>
      <c r="CX1349" s="297"/>
      <c r="CY1349" s="284"/>
      <c r="CZ1349" s="352"/>
      <c r="DA1349" s="352"/>
      <c r="DB1349" s="298"/>
      <c r="DC1349" s="297"/>
      <c r="DD1349" s="284"/>
      <c r="DE1349" s="352"/>
      <c r="DF1349" s="352"/>
      <c r="DG1349" s="298"/>
      <c r="DH1349" s="183">
        <v>-1</v>
      </c>
      <c r="DI1349" s="289">
        <v>-1.7070460319519001</v>
      </c>
      <c r="DP1349" s="165"/>
      <c r="DQ1349" s="165"/>
      <c r="DR1349" s="165"/>
      <c r="ED1349" s="165"/>
      <c r="EE1349" s="165"/>
      <c r="EF1349" s="165"/>
      <c r="EG1349" s="165"/>
      <c r="EH1349" s="166"/>
      <c r="EI1349" s="165"/>
      <c r="EL1349" s="283"/>
      <c r="EM1349" s="283"/>
      <c r="EN1349" s="283"/>
      <c r="EO1349" s="283"/>
      <c r="EP1349" s="283"/>
      <c r="EQ1349" s="283"/>
      <c r="ER1349" s="165"/>
    </row>
    <row r="1350" spans="1:154" ht="13" customHeight="1">
      <c r="A1350" s="160" t="s">
        <v>19</v>
      </c>
      <c r="B1350" s="160">
        <v>10600</v>
      </c>
      <c r="C1350" s="160">
        <v>15194</v>
      </c>
      <c r="D1350" s="160">
        <v>641343</v>
      </c>
      <c r="E1350" s="160" t="s">
        <v>563</v>
      </c>
      <c r="G1350" s="175"/>
      <c r="H1350" s="168" t="s">
        <v>994</v>
      </c>
      <c r="I1350" s="169" t="s">
        <v>247</v>
      </c>
      <c r="J1350" s="170">
        <v>28</v>
      </c>
      <c r="K1350" s="161">
        <v>3</v>
      </c>
      <c r="L1350" s="161" t="s">
        <v>46</v>
      </c>
      <c r="Z1350" s="163">
        <v>117</v>
      </c>
      <c r="AA1350" s="163">
        <v>346</v>
      </c>
      <c r="AB1350" s="163">
        <v>302</v>
      </c>
      <c r="AC1350" s="163">
        <v>60</v>
      </c>
      <c r="AD1350" s="163">
        <v>37</v>
      </c>
      <c r="AE1350" s="163">
        <v>9</v>
      </c>
      <c r="AF1350" s="163">
        <v>2</v>
      </c>
      <c r="AG1350" s="163">
        <v>12</v>
      </c>
      <c r="AH1350" s="163">
        <v>45</v>
      </c>
      <c r="AI1350" s="163">
        <v>43</v>
      </c>
      <c r="AJ1350" s="163">
        <v>13</v>
      </c>
      <c r="AK1350" s="163">
        <v>1</v>
      </c>
      <c r="AL1350" s="163">
        <v>39</v>
      </c>
      <c r="AM1350" s="163">
        <v>1</v>
      </c>
      <c r="AN1350" s="163">
        <v>118</v>
      </c>
      <c r="AO1350" s="163">
        <v>5</v>
      </c>
      <c r="AP1350" s="163">
        <v>0</v>
      </c>
      <c r="AQ1350" s="163">
        <v>0</v>
      </c>
      <c r="AR1350" s="163">
        <v>0</v>
      </c>
      <c r="AS1350" s="283">
        <v>0.112716763</v>
      </c>
      <c r="AT1350" s="283">
        <v>0.34104046199999999</v>
      </c>
      <c r="AU1350" s="283">
        <v>0.5</v>
      </c>
      <c r="AV1350" s="283">
        <v>0.19021738999999999</v>
      </c>
      <c r="AW1350" s="283">
        <v>0.10326087</v>
      </c>
      <c r="AX1350" s="283">
        <v>0.41847825999999999</v>
      </c>
      <c r="AY1350" s="363">
        <v>110.121</v>
      </c>
      <c r="AZ1350" s="283">
        <v>0.12367725</v>
      </c>
      <c r="BA1350" s="283">
        <v>0.28729281699999998</v>
      </c>
      <c r="BB1350" s="283">
        <v>0.215469613</v>
      </c>
      <c r="BC1350" s="283">
        <v>0.49723756899999999</v>
      </c>
      <c r="BD1350" s="164">
        <v>0.27906976700000002</v>
      </c>
      <c r="BE1350" s="164">
        <v>0.19867549600000001</v>
      </c>
      <c r="BF1350" s="164">
        <v>0.30057803399999999</v>
      </c>
      <c r="BG1350" s="164">
        <v>0.36092715199999997</v>
      </c>
      <c r="BH1350" s="164">
        <v>0.66150518599999997</v>
      </c>
      <c r="BI1350" s="164">
        <v>0.16225165599999999</v>
      </c>
      <c r="BJ1350" s="165">
        <v>103.295186563001</v>
      </c>
      <c r="BK1350" s="164">
        <v>0.29413445859715498</v>
      </c>
      <c r="BL1350" s="165">
        <v>-4.4681265868442797</v>
      </c>
      <c r="BM1350" s="165">
        <v>36.006286197135999</v>
      </c>
      <c r="BN1350" s="165">
        <v>87.267106533346507</v>
      </c>
      <c r="BO1350" s="165">
        <v>1.00580332989854</v>
      </c>
      <c r="BP1350" s="165">
        <v>1.0620157867669999</v>
      </c>
      <c r="BQ1350" s="165">
        <v>0.46187165498632798</v>
      </c>
      <c r="BR1350" s="165">
        <v>-4.2062113203304596</v>
      </c>
      <c r="BS1350" s="289">
        <v>4.7701055887664198E-2</v>
      </c>
      <c r="BT1350" s="297"/>
      <c r="BU1350" s="284"/>
      <c r="BV1350" s="298"/>
      <c r="BW1350" s="297"/>
      <c r="BX1350" s="297"/>
      <c r="BY1350" s="297"/>
      <c r="BZ1350" s="297"/>
      <c r="CA1350" s="284"/>
      <c r="CB1350" s="298"/>
      <c r="CC1350" s="297">
        <v>75</v>
      </c>
      <c r="CD1350" s="284">
        <v>544</v>
      </c>
      <c r="CE1350" s="352">
        <v>-1</v>
      </c>
      <c r="CF1350" s="298">
        <v>0</v>
      </c>
      <c r="CG1350" s="297"/>
      <c r="CH1350" s="284"/>
      <c r="CI1350" s="352"/>
      <c r="CJ1350" s="298"/>
      <c r="CK1350" s="297"/>
      <c r="CL1350" s="284"/>
      <c r="CM1350" s="352"/>
      <c r="CN1350" s="298"/>
      <c r="CO1350" s="297"/>
      <c r="CP1350" s="284"/>
      <c r="CQ1350" s="352"/>
      <c r="CR1350" s="298"/>
      <c r="CS1350" s="297">
        <v>8</v>
      </c>
      <c r="CT1350" s="284">
        <v>43.2</v>
      </c>
      <c r="CU1350" s="352">
        <v>-1</v>
      </c>
      <c r="CV1350" s="352">
        <v>0</v>
      </c>
      <c r="CW1350" s="298">
        <v>0</v>
      </c>
      <c r="CX1350" s="297"/>
      <c r="CY1350" s="284"/>
      <c r="CZ1350" s="352"/>
      <c r="DA1350" s="352"/>
      <c r="DB1350" s="298"/>
      <c r="DC1350" s="297">
        <v>10</v>
      </c>
      <c r="DD1350" s="284">
        <v>27.2</v>
      </c>
      <c r="DE1350" s="352">
        <v>0</v>
      </c>
      <c r="DF1350" s="352">
        <v>-1</v>
      </c>
      <c r="DG1350" s="298">
        <v>0</v>
      </c>
      <c r="DH1350" s="297">
        <v>-2</v>
      </c>
      <c r="DI1350" s="289">
        <v>-6.8377090692520097</v>
      </c>
      <c r="DP1350" s="165"/>
      <c r="DQ1350" s="165"/>
      <c r="DR1350" s="165"/>
      <c r="ED1350" s="165"/>
      <c r="EE1350" s="165"/>
      <c r="EF1350" s="165"/>
      <c r="EG1350" s="165"/>
      <c r="EH1350" s="166"/>
      <c r="EI1350" s="165"/>
      <c r="EJ1350" s="164"/>
      <c r="EK1350" s="164"/>
      <c r="EL1350" s="283"/>
      <c r="EM1350" s="283"/>
      <c r="EN1350" s="283"/>
      <c r="EO1350" s="283"/>
      <c r="EP1350" s="283"/>
      <c r="EQ1350" s="283"/>
      <c r="ER1350" s="165"/>
      <c r="ES1350" s="166"/>
      <c r="ET1350" s="166"/>
      <c r="EU1350" s="166"/>
      <c r="EV1350" s="166"/>
      <c r="EW1350" s="166"/>
      <c r="EX1350" s="289"/>
    </row>
    <row r="1351" spans="1:154" ht="13" customHeight="1">
      <c r="A1351" s="160" t="s">
        <v>19</v>
      </c>
      <c r="C1351" s="160">
        <v>29794</v>
      </c>
      <c r="D1351" s="160">
        <v>700932</v>
      </c>
      <c r="E1351" s="160" t="s">
        <v>213</v>
      </c>
      <c r="G1351" s="175"/>
      <c r="H1351" s="162" t="s">
        <v>4187</v>
      </c>
      <c r="I1351" s="162" t="s">
        <v>547</v>
      </c>
      <c r="J1351" s="160">
        <v>23</v>
      </c>
      <c r="K1351" s="161">
        <v>3</v>
      </c>
      <c r="Z1351" s="163">
        <v>53</v>
      </c>
      <c r="AA1351" s="163">
        <v>156</v>
      </c>
      <c r="AB1351" s="163">
        <v>145</v>
      </c>
      <c r="AC1351" s="163">
        <v>34</v>
      </c>
      <c r="AD1351" s="163">
        <v>17</v>
      </c>
      <c r="AE1351" s="163">
        <v>12</v>
      </c>
      <c r="AF1351" s="163">
        <v>0</v>
      </c>
      <c r="AG1351" s="163">
        <v>5</v>
      </c>
      <c r="AH1351" s="163">
        <v>11</v>
      </c>
      <c r="AI1351" s="163">
        <v>15</v>
      </c>
      <c r="AJ1351" s="163">
        <v>0</v>
      </c>
      <c r="AK1351" s="163">
        <v>0</v>
      </c>
      <c r="AL1351" s="163">
        <v>9</v>
      </c>
      <c r="AM1351" s="163">
        <v>0</v>
      </c>
      <c r="AN1351" s="163">
        <v>41</v>
      </c>
      <c r="AO1351" s="163">
        <v>1</v>
      </c>
      <c r="AP1351" s="163">
        <v>1</v>
      </c>
      <c r="AQ1351" s="163">
        <v>0</v>
      </c>
      <c r="AR1351" s="163">
        <v>3</v>
      </c>
      <c r="AS1351" s="283">
        <v>5.7692306999999998E-2</v>
      </c>
      <c r="AT1351" s="283">
        <v>0.26282051200000001</v>
      </c>
      <c r="AU1351" s="283">
        <v>0.38095237999999998</v>
      </c>
      <c r="AV1351" s="283">
        <v>0.27619048000000002</v>
      </c>
      <c r="AW1351" s="283">
        <v>9.5238100000000006E-2</v>
      </c>
      <c r="AX1351" s="283">
        <v>0.4</v>
      </c>
      <c r="AY1351" s="363">
        <v>109.77800000000001</v>
      </c>
      <c r="AZ1351" s="283">
        <v>0.12421384000000001</v>
      </c>
      <c r="BA1351" s="283">
        <v>0.29523809499999998</v>
      </c>
      <c r="BB1351" s="283">
        <v>0.171428571</v>
      </c>
      <c r="BC1351" s="283">
        <v>0.53333333299999997</v>
      </c>
      <c r="BD1351" s="164">
        <v>0.28999999999999998</v>
      </c>
      <c r="BE1351" s="164">
        <v>0.23448275800000001</v>
      </c>
      <c r="BF1351" s="164">
        <v>0.28205128200000001</v>
      </c>
      <c r="BG1351" s="164">
        <v>0.420689655</v>
      </c>
      <c r="BH1351" s="164">
        <v>0.70274093699999995</v>
      </c>
      <c r="BI1351" s="164">
        <v>0.18620689700000001</v>
      </c>
      <c r="BJ1351" s="165">
        <v>120.301398446813</v>
      </c>
      <c r="BK1351" s="164">
        <v>0.302646537239734</v>
      </c>
      <c r="BL1351" s="165">
        <v>-0.94576955027220999</v>
      </c>
      <c r="BM1351" s="165">
        <v>17.302809624007899</v>
      </c>
      <c r="BN1351" s="165">
        <v>97.921748359064793</v>
      </c>
      <c r="BO1351" s="165">
        <v>0.14378836070009199</v>
      </c>
      <c r="BP1351" s="165">
        <v>1.4404155313968599E-2</v>
      </c>
      <c r="BQ1351" s="165">
        <v>0.26961526182206003</v>
      </c>
      <c r="BR1351" s="165">
        <v>-0.35655691660283301</v>
      </c>
      <c r="BS1351" s="289">
        <v>2.7845252103037101E-2</v>
      </c>
      <c r="BT1351" s="297"/>
      <c r="BU1351" s="284"/>
      <c r="BV1351" s="298"/>
      <c r="BW1351" s="297"/>
      <c r="BX1351" s="297"/>
      <c r="BY1351" s="297"/>
      <c r="BZ1351" s="297"/>
      <c r="CA1351" s="284"/>
      <c r="CB1351" s="298"/>
      <c r="CC1351" s="297">
        <v>6</v>
      </c>
      <c r="CD1351" s="284">
        <v>24</v>
      </c>
      <c r="CE1351" s="352">
        <v>0</v>
      </c>
      <c r="CF1351" s="298">
        <v>0</v>
      </c>
      <c r="CG1351" s="297"/>
      <c r="CH1351" s="284"/>
      <c r="CI1351" s="352"/>
      <c r="CJ1351" s="298"/>
      <c r="CK1351" s="297"/>
      <c r="CL1351" s="284"/>
      <c r="CM1351" s="352"/>
      <c r="CN1351" s="298"/>
      <c r="CO1351" s="297"/>
      <c r="CP1351" s="284"/>
      <c r="CQ1351" s="352"/>
      <c r="CR1351" s="298"/>
      <c r="CS1351" s="297"/>
      <c r="CT1351" s="284"/>
      <c r="CU1351" s="352"/>
      <c r="CV1351" s="352"/>
      <c r="CW1351" s="298"/>
      <c r="CX1351" s="297"/>
      <c r="CY1351" s="284"/>
      <c r="CZ1351" s="352"/>
      <c r="DA1351" s="352"/>
      <c r="DB1351" s="298"/>
      <c r="DC1351" s="297"/>
      <c r="DD1351" s="284"/>
      <c r="DE1351" s="352"/>
      <c r="DF1351" s="352"/>
      <c r="DG1351" s="298"/>
      <c r="DH1351" s="183">
        <v>0</v>
      </c>
      <c r="DI1351" s="289">
        <v>-4.5789127871394104</v>
      </c>
      <c r="DP1351" s="165"/>
      <c r="DQ1351" s="165"/>
      <c r="DR1351" s="165"/>
      <c r="ED1351" s="165"/>
      <c r="EE1351" s="165"/>
      <c r="EF1351" s="165"/>
      <c r="EG1351" s="165"/>
      <c r="EH1351" s="166"/>
      <c r="EI1351" s="165"/>
      <c r="EL1351" s="283"/>
      <c r="EM1351" s="283"/>
      <c r="EN1351" s="283"/>
      <c r="EO1351" s="283"/>
      <c r="EP1351" s="283"/>
      <c r="EQ1351" s="283"/>
      <c r="ER1351" s="165"/>
    </row>
    <row r="1352" spans="1:154" ht="13" customHeight="1">
      <c r="A1352" s="160" t="s">
        <v>19</v>
      </c>
      <c r="B1352" s="160">
        <v>10506</v>
      </c>
      <c r="C1352" s="160">
        <v>17838</v>
      </c>
      <c r="D1352" s="160">
        <v>641432</v>
      </c>
      <c r="E1352" s="160" t="s">
        <v>18</v>
      </c>
      <c r="G1352" s="175"/>
      <c r="H1352" s="168" t="s">
        <v>712</v>
      </c>
      <c r="I1352" s="169" t="s">
        <v>316</v>
      </c>
      <c r="J1352" s="170">
        <v>29</v>
      </c>
      <c r="K1352" s="161">
        <v>3</v>
      </c>
      <c r="L1352" s="161" t="s">
        <v>46</v>
      </c>
      <c r="Z1352" s="163">
        <v>68</v>
      </c>
      <c r="AA1352" s="163">
        <v>254</v>
      </c>
      <c r="AB1352" s="163">
        <v>229</v>
      </c>
      <c r="AC1352" s="163">
        <v>56</v>
      </c>
      <c r="AD1352" s="163">
        <v>35</v>
      </c>
      <c r="AE1352" s="163">
        <v>16</v>
      </c>
      <c r="AF1352" s="163">
        <v>0</v>
      </c>
      <c r="AG1352" s="163">
        <v>5</v>
      </c>
      <c r="AH1352" s="163">
        <v>26</v>
      </c>
      <c r="AI1352" s="163">
        <v>20</v>
      </c>
      <c r="AJ1352" s="163">
        <v>0</v>
      </c>
      <c r="AK1352" s="163">
        <v>1</v>
      </c>
      <c r="AL1352" s="163">
        <v>23</v>
      </c>
      <c r="AM1352" s="163">
        <v>1</v>
      </c>
      <c r="AN1352" s="163">
        <v>31</v>
      </c>
      <c r="AO1352" s="163">
        <v>1</v>
      </c>
      <c r="AP1352" s="163">
        <v>1</v>
      </c>
      <c r="AQ1352" s="163">
        <v>0</v>
      </c>
      <c r="AR1352" s="163">
        <v>5</v>
      </c>
      <c r="AS1352" s="283">
        <v>9.0551180999999994E-2</v>
      </c>
      <c r="AT1352" s="283">
        <v>0.122047244</v>
      </c>
      <c r="AU1352" s="283">
        <v>0.39195980000000002</v>
      </c>
      <c r="AV1352" s="283">
        <v>0.23115578000000001</v>
      </c>
      <c r="AW1352" s="283">
        <v>3.015075E-2</v>
      </c>
      <c r="AX1352" s="283">
        <v>0.37688442</v>
      </c>
      <c r="AY1352" s="363">
        <v>109.569</v>
      </c>
      <c r="AZ1352" s="283">
        <v>5.4223149999999998E-2</v>
      </c>
      <c r="BA1352" s="283">
        <v>0.43216080400000001</v>
      </c>
      <c r="BB1352" s="283">
        <v>0.19597989900000001</v>
      </c>
      <c r="BC1352" s="283">
        <v>0.37185929600000001</v>
      </c>
      <c r="BD1352" s="164">
        <v>0.262886597</v>
      </c>
      <c r="BE1352" s="164">
        <v>0.244541484</v>
      </c>
      <c r="BF1352" s="164">
        <v>0.31496062899999999</v>
      </c>
      <c r="BG1352" s="164">
        <v>0.37991266299999998</v>
      </c>
      <c r="BH1352" s="164">
        <v>0.69487329200000003</v>
      </c>
      <c r="BI1352" s="164">
        <v>0.13537117900000001</v>
      </c>
      <c r="BJ1352" s="165">
        <v>87.458318706067601</v>
      </c>
      <c r="BK1352" s="164">
        <v>0.304585519986661</v>
      </c>
      <c r="BL1352" s="165">
        <v>-1.14351176474792</v>
      </c>
      <c r="BM1352" s="165">
        <v>28.568918429272301</v>
      </c>
      <c r="BN1352" s="165">
        <v>96.270403128813797</v>
      </c>
      <c r="BO1352" s="165">
        <v>-0.28894266624989901</v>
      </c>
      <c r="BP1352" s="165">
        <v>-1.80133609473705</v>
      </c>
      <c r="BQ1352" s="165">
        <v>-0.42529025259045</v>
      </c>
      <c r="BR1352" s="165">
        <v>-2.8852660432885302</v>
      </c>
      <c r="BS1352" s="289">
        <v>-4.3923011703102401E-2</v>
      </c>
      <c r="BT1352" s="297"/>
      <c r="BU1352" s="284"/>
      <c r="BV1352" s="298"/>
      <c r="BW1352" s="297"/>
      <c r="BX1352" s="297"/>
      <c r="BY1352" s="297"/>
      <c r="BZ1352" s="297"/>
      <c r="CA1352" s="284"/>
      <c r="CB1352" s="298"/>
      <c r="CC1352" s="297">
        <v>4</v>
      </c>
      <c r="CD1352" s="284">
        <v>31</v>
      </c>
      <c r="CE1352" s="352">
        <v>0</v>
      </c>
      <c r="CF1352" s="298">
        <v>1</v>
      </c>
      <c r="CG1352" s="297"/>
      <c r="CH1352" s="284"/>
      <c r="CI1352" s="352"/>
      <c r="CJ1352" s="298"/>
      <c r="CK1352" s="297"/>
      <c r="CL1352" s="284"/>
      <c r="CM1352" s="352"/>
      <c r="CN1352" s="298"/>
      <c r="CO1352" s="297"/>
      <c r="CP1352" s="284"/>
      <c r="CQ1352" s="352"/>
      <c r="CR1352" s="298"/>
      <c r="CS1352" s="297">
        <v>1</v>
      </c>
      <c r="CT1352" s="284">
        <v>2</v>
      </c>
      <c r="CU1352" s="352">
        <v>0</v>
      </c>
      <c r="CV1352" s="352">
        <v>0</v>
      </c>
      <c r="CW1352" s="298">
        <v>0</v>
      </c>
      <c r="CX1352" s="297"/>
      <c r="CY1352" s="284"/>
      <c r="CZ1352" s="352"/>
      <c r="DA1352" s="352"/>
      <c r="DB1352" s="298"/>
      <c r="DC1352" s="297"/>
      <c r="DD1352" s="284"/>
      <c r="DE1352" s="352"/>
      <c r="DF1352" s="352"/>
      <c r="DG1352" s="298"/>
      <c r="DH1352" s="297">
        <v>0</v>
      </c>
      <c r="DI1352" s="289">
        <v>-6.0149702429771397</v>
      </c>
      <c r="DP1352" s="165"/>
      <c r="DQ1352" s="165"/>
      <c r="DR1352" s="165"/>
      <c r="ED1352" s="165"/>
      <c r="EE1352" s="165"/>
      <c r="EF1352" s="165"/>
      <c r="EG1352" s="165"/>
      <c r="EH1352" s="166"/>
      <c r="EI1352" s="165"/>
      <c r="EJ1352" s="164"/>
      <c r="EK1352" s="164"/>
      <c r="EL1352" s="283"/>
      <c r="EM1352" s="283"/>
      <c r="EN1352" s="283"/>
      <c r="EO1352" s="283"/>
      <c r="EP1352" s="283"/>
      <c r="EQ1352" s="283"/>
      <c r="ER1352" s="165"/>
      <c r="ES1352" s="166"/>
      <c r="ET1352" s="166"/>
      <c r="EU1352" s="166"/>
      <c r="EV1352" s="166"/>
      <c r="EW1352" s="166"/>
      <c r="EX1352" s="289"/>
    </row>
    <row r="1353" spans="1:154" ht="13" customHeight="1">
      <c r="A1353" s="160" t="s">
        <v>19</v>
      </c>
      <c r="B1353" s="160">
        <v>10344</v>
      </c>
      <c r="C1353" s="160">
        <v>19198</v>
      </c>
      <c r="D1353" s="160">
        <v>493329</v>
      </c>
      <c r="E1353" s="160" t="s">
        <v>2170</v>
      </c>
      <c r="G1353" s="175"/>
      <c r="H1353" s="168" t="s">
        <v>1031</v>
      </c>
      <c r="I1353" s="169" t="s">
        <v>1136</v>
      </c>
      <c r="J1353" s="170">
        <v>40</v>
      </c>
      <c r="K1353" s="161">
        <v>3</v>
      </c>
      <c r="L1353" s="161" t="s">
        <v>837</v>
      </c>
      <c r="Z1353" s="163">
        <v>18</v>
      </c>
      <c r="AA1353" s="163">
        <v>65</v>
      </c>
      <c r="AB1353" s="163">
        <v>54</v>
      </c>
      <c r="AC1353" s="163">
        <v>13</v>
      </c>
      <c r="AD1353" s="163">
        <v>10</v>
      </c>
      <c r="AE1353" s="163">
        <v>3</v>
      </c>
      <c r="AF1353" s="163">
        <v>0</v>
      </c>
      <c r="AG1353" s="163">
        <v>0</v>
      </c>
      <c r="AH1353" s="163">
        <v>7</v>
      </c>
      <c r="AI1353" s="163">
        <v>6</v>
      </c>
      <c r="AJ1353" s="163">
        <v>1</v>
      </c>
      <c r="AK1353" s="163">
        <v>0</v>
      </c>
      <c r="AL1353" s="163">
        <v>9</v>
      </c>
      <c r="AM1353" s="163">
        <v>0</v>
      </c>
      <c r="AN1353" s="163">
        <v>15</v>
      </c>
      <c r="AO1353" s="163">
        <v>0</v>
      </c>
      <c r="AP1353" s="163">
        <v>2</v>
      </c>
      <c r="AQ1353" s="163">
        <v>0</v>
      </c>
      <c r="AR1353" s="163">
        <v>1</v>
      </c>
      <c r="AS1353" s="283">
        <v>0.138461538</v>
      </c>
      <c r="AT1353" s="283">
        <v>0.23076922999999999</v>
      </c>
      <c r="AU1353" s="283">
        <v>0.56097560999999996</v>
      </c>
      <c r="AV1353" s="283">
        <v>7.3170730000000003E-2</v>
      </c>
      <c r="AW1353" s="283">
        <v>2.4390240000000001E-2</v>
      </c>
      <c r="AX1353" s="283">
        <v>0.53658536999999995</v>
      </c>
      <c r="AY1353" s="363">
        <v>105.967</v>
      </c>
      <c r="AZ1353" s="283">
        <v>8.8967969999999993E-2</v>
      </c>
      <c r="BA1353" s="283">
        <v>0.43902438999999999</v>
      </c>
      <c r="BB1353" s="283">
        <v>0.268292682</v>
      </c>
      <c r="BC1353" s="283">
        <v>0.29268292600000001</v>
      </c>
      <c r="BD1353" s="164">
        <v>0.31707317000000002</v>
      </c>
      <c r="BE1353" s="164">
        <v>0.24074074000000001</v>
      </c>
      <c r="BF1353" s="164">
        <v>0.33846153800000001</v>
      </c>
      <c r="BG1353" s="164">
        <v>0.29629629600000001</v>
      </c>
      <c r="BH1353" s="164">
        <v>0.63475783399999997</v>
      </c>
      <c r="BI1353" s="164">
        <v>5.5555555999999999E-2</v>
      </c>
      <c r="BJ1353" s="165">
        <v>35.892392741447502</v>
      </c>
      <c r="BK1353" s="164">
        <v>0.28896341598950898</v>
      </c>
      <c r="BL1353" s="165">
        <v>-1.1099158373501401</v>
      </c>
      <c r="BM1353" s="165">
        <v>6.4936588185999202</v>
      </c>
      <c r="BN1353" s="165">
        <v>82.584789000586795</v>
      </c>
      <c r="BO1353" s="165">
        <v>0.14491076225462901</v>
      </c>
      <c r="BP1353" s="165">
        <v>8.3592623472213703E-2</v>
      </c>
      <c r="BQ1353" s="165">
        <v>-0.54781257168653896</v>
      </c>
      <c r="BR1353" s="165">
        <v>-1.2116397914316801</v>
      </c>
      <c r="BS1353" s="289">
        <v>-5.6576838643103297E-2</v>
      </c>
      <c r="BT1353" s="297"/>
      <c r="BU1353" s="284"/>
      <c r="BV1353" s="298"/>
      <c r="BW1353" s="297"/>
      <c r="BX1353" s="297"/>
      <c r="BY1353" s="297"/>
      <c r="BZ1353" s="297"/>
      <c r="CA1353" s="284"/>
      <c r="CB1353" s="298"/>
      <c r="CC1353" s="297">
        <v>11</v>
      </c>
      <c r="CD1353" s="284">
        <v>92</v>
      </c>
      <c r="CE1353" s="352">
        <v>1</v>
      </c>
      <c r="CF1353" s="298">
        <v>0</v>
      </c>
      <c r="CG1353" s="297"/>
      <c r="CH1353" s="284"/>
      <c r="CI1353" s="352"/>
      <c r="CJ1353" s="298"/>
      <c r="CK1353" s="297"/>
      <c r="CL1353" s="284"/>
      <c r="CM1353" s="352"/>
      <c r="CN1353" s="298"/>
      <c r="CO1353" s="297"/>
      <c r="CP1353" s="284"/>
      <c r="CQ1353" s="352"/>
      <c r="CR1353" s="298"/>
      <c r="CS1353" s="297"/>
      <c r="CT1353" s="284"/>
      <c r="CU1353" s="352"/>
      <c r="CV1353" s="352"/>
      <c r="CW1353" s="298"/>
      <c r="CX1353" s="297"/>
      <c r="CY1353" s="284"/>
      <c r="CZ1353" s="352"/>
      <c r="DA1353" s="352"/>
      <c r="DB1353" s="298"/>
      <c r="DC1353" s="297"/>
      <c r="DD1353" s="284"/>
      <c r="DE1353" s="352"/>
      <c r="DF1353" s="352"/>
      <c r="DG1353" s="298"/>
      <c r="DH1353" s="297">
        <v>1</v>
      </c>
      <c r="DI1353" s="289">
        <v>-1.50495818257331</v>
      </c>
      <c r="DP1353" s="165"/>
      <c r="DQ1353" s="165"/>
      <c r="DR1353" s="165"/>
      <c r="ED1353" s="165"/>
      <c r="EE1353" s="165"/>
      <c r="EF1353" s="165"/>
      <c r="EG1353" s="165"/>
      <c r="EH1353" s="166"/>
      <c r="EI1353" s="165"/>
      <c r="EJ1353" s="164"/>
      <c r="EK1353" s="164"/>
      <c r="EL1353" s="283"/>
      <c r="EM1353" s="283"/>
      <c r="EN1353" s="283"/>
      <c r="EO1353" s="283"/>
      <c r="EP1353" s="283"/>
      <c r="EQ1353" s="283"/>
      <c r="ER1353" s="165"/>
      <c r="ES1353" s="166"/>
      <c r="ET1353" s="166"/>
      <c r="EU1353" s="166"/>
      <c r="EV1353" s="166"/>
      <c r="EW1353" s="166"/>
      <c r="EX1353" s="289"/>
    </row>
    <row r="1354" spans="1:154" ht="13" customHeight="1">
      <c r="A1354" s="160" t="s">
        <v>19</v>
      </c>
      <c r="B1354" s="160">
        <v>9099</v>
      </c>
      <c r="C1354" s="160">
        <v>10441</v>
      </c>
      <c r="D1354" s="160">
        <v>572138</v>
      </c>
      <c r="E1354" s="160" t="s">
        <v>614</v>
      </c>
      <c r="G1354" s="175"/>
      <c r="H1354" s="162" t="s">
        <v>3341</v>
      </c>
      <c r="I1354" s="162" t="s">
        <v>237</v>
      </c>
      <c r="J1354" s="160">
        <v>32</v>
      </c>
      <c r="K1354" s="161">
        <v>3</v>
      </c>
      <c r="L1354" s="161" t="s">
        <v>46</v>
      </c>
      <c r="Z1354" s="163">
        <v>119</v>
      </c>
      <c r="AA1354" s="163">
        <v>405</v>
      </c>
      <c r="AB1354" s="163">
        <v>355</v>
      </c>
      <c r="AC1354" s="163">
        <v>83</v>
      </c>
      <c r="AD1354" s="163">
        <v>56</v>
      </c>
      <c r="AE1354" s="163">
        <v>13</v>
      </c>
      <c r="AF1354" s="163">
        <v>1</v>
      </c>
      <c r="AG1354" s="163">
        <v>13</v>
      </c>
      <c r="AH1354" s="163">
        <v>46</v>
      </c>
      <c r="AI1354" s="163">
        <v>42</v>
      </c>
      <c r="AJ1354" s="163">
        <v>0</v>
      </c>
      <c r="AK1354" s="163">
        <v>0</v>
      </c>
      <c r="AL1354" s="163">
        <v>47</v>
      </c>
      <c r="AM1354" s="163">
        <v>0</v>
      </c>
      <c r="AN1354" s="163">
        <v>111</v>
      </c>
      <c r="AO1354" s="163">
        <v>0</v>
      </c>
      <c r="AP1354" s="163">
        <v>3</v>
      </c>
      <c r="AQ1354" s="163">
        <v>0</v>
      </c>
      <c r="AR1354" s="163">
        <v>2</v>
      </c>
      <c r="AS1354" s="283">
        <v>0.11604938200000001</v>
      </c>
      <c r="AT1354" s="283">
        <v>0.274074074</v>
      </c>
      <c r="AU1354" s="283">
        <v>0.39676113000000002</v>
      </c>
      <c r="AV1354" s="283">
        <v>0.24291498</v>
      </c>
      <c r="AW1354" s="283">
        <v>8.9068830000000002E-2</v>
      </c>
      <c r="AX1354" s="283">
        <v>0.37246963999999999</v>
      </c>
      <c r="AY1354" s="363">
        <v>115.41500000000001</v>
      </c>
      <c r="AZ1354" s="283">
        <v>0.11486486</v>
      </c>
      <c r="BA1354" s="283">
        <v>0.39676113299999999</v>
      </c>
      <c r="BB1354" s="283">
        <v>0.186234817</v>
      </c>
      <c r="BC1354" s="283">
        <v>0.41700404800000002</v>
      </c>
      <c r="BD1354" s="164">
        <v>0.29914529899999998</v>
      </c>
      <c r="BE1354" s="164">
        <v>0.233802816</v>
      </c>
      <c r="BF1354" s="164">
        <v>0.32098765400000001</v>
      </c>
      <c r="BG1354" s="164">
        <v>0.38591549200000003</v>
      </c>
      <c r="BH1354" s="164">
        <v>0.70690314600000004</v>
      </c>
      <c r="BI1354" s="164">
        <v>0.152112676</v>
      </c>
      <c r="BJ1354" s="165">
        <v>98.274381556806901</v>
      </c>
      <c r="BK1354" s="164">
        <v>0.31187060688748702</v>
      </c>
      <c r="BL1354" s="165">
        <v>0.55139267798955405</v>
      </c>
      <c r="BM1354" s="165">
        <v>47.927511688139901</v>
      </c>
      <c r="BN1354" s="165">
        <v>104.712003333856</v>
      </c>
      <c r="BO1354" s="165">
        <v>0.75040288177457504</v>
      </c>
      <c r="BP1354" s="165">
        <v>-3.9677311256527901</v>
      </c>
      <c r="BQ1354" s="165">
        <v>-0.63803353854012801</v>
      </c>
      <c r="BR1354" s="165">
        <v>-1.7841656470627001</v>
      </c>
      <c r="BS1354" s="289">
        <v>-6.5894655260902602E-2</v>
      </c>
      <c r="BT1354" s="297"/>
      <c r="BU1354" s="284"/>
      <c r="BV1354" s="298"/>
      <c r="BW1354" s="297"/>
      <c r="BX1354" s="297"/>
      <c r="BY1354" s="297"/>
      <c r="BZ1354" s="297"/>
      <c r="CA1354" s="284"/>
      <c r="CB1354" s="298"/>
      <c r="CC1354" s="297">
        <v>94</v>
      </c>
      <c r="CD1354" s="284">
        <v>768.2</v>
      </c>
      <c r="CE1354" s="352">
        <v>-8</v>
      </c>
      <c r="CF1354" s="298">
        <v>-7</v>
      </c>
      <c r="CG1354" s="297"/>
      <c r="CH1354" s="284"/>
      <c r="CI1354" s="352"/>
      <c r="CJ1354" s="298"/>
      <c r="CK1354" s="297"/>
      <c r="CL1354" s="284"/>
      <c r="CM1354" s="352"/>
      <c r="CN1354" s="298"/>
      <c r="CO1354" s="297"/>
      <c r="CP1354" s="284"/>
      <c r="CQ1354" s="352"/>
      <c r="CR1354" s="298"/>
      <c r="CS1354" s="297"/>
      <c r="CT1354" s="284"/>
      <c r="CU1354" s="352"/>
      <c r="CV1354" s="352"/>
      <c r="CW1354" s="298"/>
      <c r="CX1354" s="297"/>
      <c r="CY1354" s="284"/>
      <c r="CZ1354" s="352"/>
      <c r="DA1354" s="352"/>
      <c r="DB1354" s="298"/>
      <c r="DC1354" s="297"/>
      <c r="DD1354" s="284"/>
      <c r="DE1354" s="352"/>
      <c r="DF1354" s="352"/>
      <c r="DG1354" s="298"/>
      <c r="DH1354" s="297">
        <v>-8</v>
      </c>
      <c r="DI1354" s="289">
        <v>-12.3670692443847</v>
      </c>
      <c r="DP1354" s="165"/>
      <c r="DQ1354" s="165"/>
      <c r="DR1354" s="165"/>
      <c r="ED1354" s="165"/>
      <c r="EE1354" s="165"/>
      <c r="EF1354" s="165"/>
      <c r="EG1354" s="165"/>
      <c r="EH1354" s="166"/>
      <c r="EI1354" s="165"/>
      <c r="EJ1354" s="164"/>
      <c r="EK1354" s="164"/>
      <c r="EL1354" s="283"/>
      <c r="EM1354" s="283"/>
      <c r="EN1354" s="283"/>
      <c r="EO1354" s="283"/>
      <c r="EP1354" s="283"/>
      <c r="EQ1354" s="283"/>
      <c r="ER1354" s="165"/>
      <c r="ES1354" s="166"/>
      <c r="ET1354" s="166"/>
      <c r="EU1354" s="166"/>
      <c r="EV1354" s="166"/>
      <c r="EW1354" s="166"/>
      <c r="EX1354" s="289"/>
    </row>
    <row r="1355" spans="1:154" ht="13" customHeight="1">
      <c r="A1355" s="160" t="s">
        <v>19</v>
      </c>
      <c r="B1355" s="160">
        <v>12651</v>
      </c>
      <c r="C1355" s="160">
        <v>24782</v>
      </c>
      <c r="D1355" s="160">
        <v>681584</v>
      </c>
      <c r="E1355" s="160" t="s">
        <v>2177</v>
      </c>
      <c r="G1355" s="175"/>
      <c r="H1355" s="162" t="s">
        <v>4</v>
      </c>
      <c r="I1355" s="162" t="s">
        <v>617</v>
      </c>
      <c r="J1355" s="160">
        <v>27</v>
      </c>
      <c r="K1355" s="161">
        <v>3</v>
      </c>
      <c r="L1355" s="161" t="s">
        <v>837</v>
      </c>
      <c r="Z1355" s="163">
        <v>11</v>
      </c>
      <c r="AA1355" s="163">
        <v>37</v>
      </c>
      <c r="AB1355" s="163">
        <v>35</v>
      </c>
      <c r="AC1355" s="163">
        <v>9</v>
      </c>
      <c r="AD1355" s="163">
        <v>4</v>
      </c>
      <c r="AE1355" s="163">
        <v>4</v>
      </c>
      <c r="AF1355" s="163">
        <v>0</v>
      </c>
      <c r="AG1355" s="163">
        <v>1</v>
      </c>
      <c r="AH1355" s="163">
        <v>3</v>
      </c>
      <c r="AI1355" s="163">
        <v>4</v>
      </c>
      <c r="AJ1355" s="163">
        <v>0</v>
      </c>
      <c r="AK1355" s="163">
        <v>0</v>
      </c>
      <c r="AL1355" s="163">
        <v>1</v>
      </c>
      <c r="AM1355" s="163">
        <v>0</v>
      </c>
      <c r="AN1355" s="163">
        <v>13</v>
      </c>
      <c r="AO1355" s="163">
        <v>0</v>
      </c>
      <c r="AP1355" s="163">
        <v>1</v>
      </c>
      <c r="AQ1355" s="163">
        <v>0</v>
      </c>
      <c r="AR1355" s="163">
        <v>0</v>
      </c>
      <c r="AS1355" s="283">
        <v>2.7027026999999999E-2</v>
      </c>
      <c r="AT1355" s="283">
        <v>0.35135135099999998</v>
      </c>
      <c r="AU1355" s="283">
        <v>0.39130435000000002</v>
      </c>
      <c r="AV1355" s="283">
        <v>0.30434782999999999</v>
      </c>
      <c r="AW1355" s="283">
        <v>0.13043478</v>
      </c>
      <c r="AX1355" s="283">
        <v>0.52173913000000005</v>
      </c>
      <c r="AY1355" s="363">
        <v>106.67700000000001</v>
      </c>
      <c r="AZ1355" s="283">
        <v>0.14705882000000001</v>
      </c>
      <c r="BA1355" s="283">
        <v>0.34782608599999998</v>
      </c>
      <c r="BB1355" s="283">
        <v>0.26086956500000003</v>
      </c>
      <c r="BC1355" s="283">
        <v>0.391304347</v>
      </c>
      <c r="BD1355" s="164">
        <v>0.36363636300000002</v>
      </c>
      <c r="BE1355" s="164">
        <v>0.257142857</v>
      </c>
      <c r="BF1355" s="164">
        <v>0.27027026999999998</v>
      </c>
      <c r="BG1355" s="164">
        <v>0.45714285700000001</v>
      </c>
      <c r="BH1355" s="164">
        <v>0.72741312700000005</v>
      </c>
      <c r="BI1355" s="164">
        <v>0.2</v>
      </c>
      <c r="BJ1355" s="165">
        <v>127.327127635605</v>
      </c>
      <c r="BK1355" s="164">
        <v>0.30495592549040501</v>
      </c>
      <c r="BL1355" s="165">
        <v>-0.15554393319490001</v>
      </c>
      <c r="BM1355" s="165">
        <v>4.17264471711513</v>
      </c>
      <c r="BN1355" s="165">
        <v>96.889819166915601</v>
      </c>
      <c r="BO1355" s="165">
        <v>0.28586165346751902</v>
      </c>
      <c r="BP1355" s="165">
        <v>-0.25552525371313001</v>
      </c>
      <c r="BQ1355" s="165">
        <v>-0.72046857354308202</v>
      </c>
      <c r="BR1355" s="165">
        <v>-0.39313482729795102</v>
      </c>
      <c r="BS1355" s="289">
        <v>-7.4408358514447895E-2</v>
      </c>
      <c r="BT1355" s="297"/>
      <c r="BU1355" s="284"/>
      <c r="BV1355" s="298"/>
      <c r="BW1355" s="297"/>
      <c r="BX1355" s="297"/>
      <c r="BY1355" s="297"/>
      <c r="BZ1355" s="297"/>
      <c r="CA1355" s="284"/>
      <c r="CB1355" s="298"/>
      <c r="CC1355" s="297">
        <v>10</v>
      </c>
      <c r="CD1355" s="284">
        <v>86</v>
      </c>
      <c r="CE1355" s="352">
        <v>0</v>
      </c>
      <c r="CF1355" s="298">
        <v>-1</v>
      </c>
      <c r="CG1355" s="297"/>
      <c r="CH1355" s="284"/>
      <c r="CI1355" s="352"/>
      <c r="CJ1355" s="298"/>
      <c r="CK1355" s="297"/>
      <c r="CL1355" s="284"/>
      <c r="CM1355" s="352"/>
      <c r="CN1355" s="298"/>
      <c r="CO1355" s="297"/>
      <c r="CP1355" s="284"/>
      <c r="CQ1355" s="352"/>
      <c r="CR1355" s="298"/>
      <c r="CS1355" s="297"/>
      <c r="CT1355" s="284"/>
      <c r="CU1355" s="352"/>
      <c r="CV1355" s="352"/>
      <c r="CW1355" s="298"/>
      <c r="CX1355" s="297"/>
      <c r="CY1355" s="284"/>
      <c r="CZ1355" s="352"/>
      <c r="DA1355" s="352"/>
      <c r="DB1355" s="298"/>
      <c r="DC1355" s="297"/>
      <c r="DD1355" s="284"/>
      <c r="DE1355" s="352"/>
      <c r="DF1355" s="352"/>
      <c r="DG1355" s="298"/>
      <c r="DH1355" s="297">
        <v>0</v>
      </c>
      <c r="DI1355" s="289">
        <v>-1.5577219128608699</v>
      </c>
      <c r="DP1355" s="165"/>
      <c r="DQ1355" s="165"/>
      <c r="DR1355" s="165"/>
      <c r="ED1355" s="165"/>
      <c r="EE1355" s="165"/>
      <c r="EF1355" s="165"/>
      <c r="EG1355" s="165"/>
      <c r="EH1355" s="166"/>
      <c r="EI1355" s="165"/>
      <c r="EJ1355" s="164"/>
      <c r="EK1355" s="164"/>
      <c r="EL1355" s="283"/>
      <c r="EM1355" s="283"/>
      <c r="EN1355" s="283"/>
      <c r="EO1355" s="283"/>
      <c r="EP1355" s="283"/>
      <c r="EQ1355" s="283"/>
      <c r="ER1355" s="165"/>
      <c r="ES1355" s="166"/>
      <c r="ET1355" s="166"/>
      <c r="EU1355" s="166"/>
      <c r="EV1355" s="166"/>
      <c r="EW1355" s="166"/>
      <c r="EX1355" s="289"/>
    </row>
    <row r="1356" spans="1:154" ht="13" customHeight="1">
      <c r="A1356" s="160" t="s">
        <v>19</v>
      </c>
      <c r="C1356" s="160">
        <v>29949</v>
      </c>
      <c r="D1356" s="160">
        <v>672012</v>
      </c>
      <c r="E1356" s="160" t="s">
        <v>563</v>
      </c>
      <c r="G1356" s="175"/>
      <c r="H1356" s="162" t="s">
        <v>764</v>
      </c>
      <c r="I1356" s="162" t="s">
        <v>571</v>
      </c>
      <c r="J1356" s="160">
        <v>23</v>
      </c>
      <c r="K1356" s="161">
        <v>3</v>
      </c>
      <c r="Z1356" s="163">
        <v>18</v>
      </c>
      <c r="AA1356" s="163">
        <v>57</v>
      </c>
      <c r="AB1356" s="163">
        <v>49</v>
      </c>
      <c r="AC1356" s="163">
        <v>10</v>
      </c>
      <c r="AD1356" s="163">
        <v>8</v>
      </c>
      <c r="AE1356" s="163">
        <v>2</v>
      </c>
      <c r="AF1356" s="163">
        <v>0</v>
      </c>
      <c r="AG1356" s="163">
        <v>0</v>
      </c>
      <c r="AH1356" s="163">
        <v>4</v>
      </c>
      <c r="AI1356" s="163">
        <v>2</v>
      </c>
      <c r="AJ1356" s="163">
        <v>3</v>
      </c>
      <c r="AK1356" s="163">
        <v>0</v>
      </c>
      <c r="AL1356" s="163">
        <v>7</v>
      </c>
      <c r="AM1356" s="163">
        <v>0</v>
      </c>
      <c r="AN1356" s="163">
        <v>17</v>
      </c>
      <c r="AO1356" s="163">
        <v>1</v>
      </c>
      <c r="AP1356" s="163">
        <v>0</v>
      </c>
      <c r="AQ1356" s="163">
        <v>0</v>
      </c>
      <c r="AR1356" s="163">
        <v>0</v>
      </c>
      <c r="AS1356" s="283">
        <v>0.122807017</v>
      </c>
      <c r="AT1356" s="283">
        <v>0.29824561399999999</v>
      </c>
      <c r="AU1356" s="283">
        <v>0.34375</v>
      </c>
      <c r="AV1356" s="283">
        <v>0.3125</v>
      </c>
      <c r="AW1356" s="283">
        <v>0</v>
      </c>
      <c r="AX1356" s="283">
        <v>0.15625</v>
      </c>
      <c r="AY1356" s="363">
        <v>102.583</v>
      </c>
      <c r="AZ1356" s="283">
        <v>9.2050209999999993E-2</v>
      </c>
      <c r="BA1356" s="283">
        <v>0.375</v>
      </c>
      <c r="BB1356" s="283">
        <v>0.1875</v>
      </c>
      <c r="BC1356" s="283">
        <v>0.4375</v>
      </c>
      <c r="BD1356" s="164">
        <v>0.3125</v>
      </c>
      <c r="BE1356" s="164">
        <v>0.20408163200000001</v>
      </c>
      <c r="BF1356" s="164">
        <v>0.31578947299999999</v>
      </c>
      <c r="BG1356" s="164">
        <v>0.244897959</v>
      </c>
      <c r="BH1356" s="164">
        <v>0.56068743200000004</v>
      </c>
      <c r="BI1356" s="164">
        <v>4.0816326999999999E-2</v>
      </c>
      <c r="BJ1356" s="165">
        <v>25.985128387728</v>
      </c>
      <c r="BK1356" s="164">
        <v>0.26502956214703999</v>
      </c>
      <c r="BL1356" s="165">
        <v>-2.0713252983610899</v>
      </c>
      <c r="BM1356" s="165">
        <v>4.5964247845489599</v>
      </c>
      <c r="BN1356" s="165">
        <v>67.677516193845605</v>
      </c>
      <c r="BO1356" s="165">
        <v>-0.322342596543924</v>
      </c>
      <c r="BP1356" s="165">
        <v>0.58400299400091105</v>
      </c>
      <c r="BQ1356" s="165">
        <v>-0.72410336202903203</v>
      </c>
      <c r="BR1356" s="165">
        <v>-1.61913077156952</v>
      </c>
      <c r="BS1356" s="289">
        <v>-7.4783751216806596E-2</v>
      </c>
      <c r="BT1356" s="297"/>
      <c r="BU1356" s="284"/>
      <c r="BV1356" s="298"/>
      <c r="BW1356" s="297"/>
      <c r="BX1356" s="297"/>
      <c r="BY1356" s="297"/>
      <c r="BZ1356" s="297"/>
      <c r="CA1356" s="284"/>
      <c r="CB1356" s="298"/>
      <c r="CC1356" s="297">
        <v>6</v>
      </c>
      <c r="CD1356" s="284">
        <v>42</v>
      </c>
      <c r="CE1356" s="352">
        <v>1</v>
      </c>
      <c r="CF1356" s="298">
        <v>1</v>
      </c>
      <c r="CG1356" s="297"/>
      <c r="CH1356" s="284"/>
      <c r="CI1356" s="352"/>
      <c r="CJ1356" s="298"/>
      <c r="CK1356" s="297"/>
      <c r="CL1356" s="284"/>
      <c r="CM1356" s="352"/>
      <c r="CN1356" s="298"/>
      <c r="CO1356" s="297"/>
      <c r="CP1356" s="284"/>
      <c r="CQ1356" s="352"/>
      <c r="CR1356" s="298"/>
      <c r="CS1356" s="297"/>
      <c r="CT1356" s="284"/>
      <c r="CU1356" s="352"/>
      <c r="CV1356" s="352"/>
      <c r="CW1356" s="298"/>
      <c r="CX1356" s="297"/>
      <c r="CY1356" s="284"/>
      <c r="CZ1356" s="352"/>
      <c r="DA1356" s="352"/>
      <c r="DB1356" s="298"/>
      <c r="DC1356" s="297"/>
      <c r="DD1356" s="284"/>
      <c r="DE1356" s="352"/>
      <c r="DF1356" s="352"/>
      <c r="DG1356" s="298"/>
      <c r="DH1356" s="183">
        <v>1</v>
      </c>
      <c r="DI1356" s="289">
        <v>-1.0004354417324</v>
      </c>
      <c r="DP1356" s="165"/>
      <c r="DQ1356" s="165"/>
      <c r="DR1356" s="165"/>
      <c r="ED1356" s="165"/>
      <c r="EE1356" s="165"/>
      <c r="EF1356" s="165"/>
      <c r="EG1356" s="165"/>
      <c r="EH1356" s="166"/>
      <c r="EI1356" s="165"/>
      <c r="EL1356" s="283"/>
      <c r="EM1356" s="283"/>
      <c r="EN1356" s="283"/>
      <c r="EO1356" s="283"/>
      <c r="EP1356" s="283"/>
      <c r="EQ1356" s="283"/>
      <c r="ER1356" s="165"/>
    </row>
    <row r="1357" spans="1:154" ht="13" customHeight="1">
      <c r="A1357" s="160" t="s">
        <v>19</v>
      </c>
      <c r="C1357" s="160">
        <v>18316</v>
      </c>
      <c r="D1357" s="160">
        <v>621458</v>
      </c>
      <c r="E1357" s="160" t="s">
        <v>188</v>
      </c>
      <c r="G1357" s="175"/>
      <c r="H1357" s="168" t="s">
        <v>3382</v>
      </c>
      <c r="I1357" s="169" t="s">
        <v>328</v>
      </c>
      <c r="J1357" s="170">
        <v>30</v>
      </c>
      <c r="K1357" s="161">
        <v>3</v>
      </c>
      <c r="L1357" s="161" t="s">
        <v>46</v>
      </c>
      <c r="Z1357" s="163">
        <v>5</v>
      </c>
      <c r="AA1357" s="163">
        <v>10</v>
      </c>
      <c r="AB1357" s="163">
        <v>9</v>
      </c>
      <c r="AC1357" s="163">
        <v>1</v>
      </c>
      <c r="AD1357" s="163">
        <v>1</v>
      </c>
      <c r="AE1357" s="163">
        <v>0</v>
      </c>
      <c r="AF1357" s="163">
        <v>0</v>
      </c>
      <c r="AG1357" s="163">
        <v>0</v>
      </c>
      <c r="AH1357" s="163">
        <v>1</v>
      </c>
      <c r="AI1357" s="163">
        <v>0</v>
      </c>
      <c r="AJ1357" s="163">
        <v>0</v>
      </c>
      <c r="AK1357" s="163">
        <v>0</v>
      </c>
      <c r="AL1357" s="163">
        <v>1</v>
      </c>
      <c r="AM1357" s="163">
        <v>0</v>
      </c>
      <c r="AN1357" s="163">
        <v>4</v>
      </c>
      <c r="AO1357" s="163">
        <v>0</v>
      </c>
      <c r="AP1357" s="163">
        <v>0</v>
      </c>
      <c r="AQ1357" s="163">
        <v>0</v>
      </c>
      <c r="AR1357" s="163">
        <v>0</v>
      </c>
      <c r="AS1357" s="283">
        <v>0.1</v>
      </c>
      <c r="AT1357" s="283">
        <v>0.4</v>
      </c>
      <c r="AU1357" s="283">
        <v>0.4</v>
      </c>
      <c r="AV1357" s="283">
        <v>0.2</v>
      </c>
      <c r="AW1357" s="283">
        <v>0</v>
      </c>
      <c r="AX1357" s="283">
        <v>0.2</v>
      </c>
      <c r="AY1357" s="363">
        <v>103.244</v>
      </c>
      <c r="AZ1357" s="283">
        <v>0.22500000000000001</v>
      </c>
      <c r="BA1357" s="283">
        <v>0.6</v>
      </c>
      <c r="BB1357" s="283">
        <v>0.2</v>
      </c>
      <c r="BC1357" s="283">
        <v>0.2</v>
      </c>
      <c r="BD1357" s="164">
        <v>0.2</v>
      </c>
      <c r="BE1357" s="164">
        <v>0.111111111</v>
      </c>
      <c r="BF1357" s="164">
        <v>0.2</v>
      </c>
      <c r="BG1357" s="164">
        <v>0.111111111</v>
      </c>
      <c r="BH1357" s="164">
        <v>0.311111111</v>
      </c>
      <c r="BI1357" s="164">
        <v>0</v>
      </c>
      <c r="BJ1357" s="165">
        <v>0</v>
      </c>
      <c r="BK1357" s="164">
        <v>0.15708414316177299</v>
      </c>
      <c r="BL1357" s="165">
        <v>-1.23220037384727</v>
      </c>
      <c r="BM1357" s="165">
        <v>-6.2419657547259901E-2</v>
      </c>
      <c r="BN1357" s="165">
        <v>-11.0795533060084</v>
      </c>
      <c r="BO1357" s="165">
        <v>-8.4395863727471002E-2</v>
      </c>
      <c r="BP1357" s="165">
        <v>0.139893993735313</v>
      </c>
      <c r="BQ1357" s="165">
        <v>-0.83195744496607205</v>
      </c>
      <c r="BR1357" s="165">
        <v>-1.18840367062785</v>
      </c>
      <c r="BS1357" s="289">
        <v>-8.5922676029252104E-2</v>
      </c>
      <c r="BT1357" s="297"/>
      <c r="BU1357" s="284"/>
      <c r="BV1357" s="298"/>
      <c r="BW1357" s="297"/>
      <c r="BX1357" s="297"/>
      <c r="BY1357" s="297"/>
      <c r="BZ1357" s="297"/>
      <c r="CA1357" s="284"/>
      <c r="CB1357" s="298"/>
      <c r="CC1357" s="297">
        <v>3</v>
      </c>
      <c r="CD1357" s="284">
        <v>17</v>
      </c>
      <c r="CE1357" s="352">
        <v>0</v>
      </c>
      <c r="CF1357" s="298">
        <v>0</v>
      </c>
      <c r="CG1357" s="297"/>
      <c r="CH1357" s="284"/>
      <c r="CI1357" s="352"/>
      <c r="CJ1357" s="298"/>
      <c r="CK1357" s="297"/>
      <c r="CL1357" s="284"/>
      <c r="CM1357" s="352"/>
      <c r="CN1357" s="298"/>
      <c r="CO1357" s="297"/>
      <c r="CP1357" s="284"/>
      <c r="CQ1357" s="352"/>
      <c r="CR1357" s="298"/>
      <c r="CS1357" s="297"/>
      <c r="CT1357" s="284"/>
      <c r="CU1357" s="352"/>
      <c r="CV1357" s="352"/>
      <c r="CW1357" s="298"/>
      <c r="CX1357" s="297"/>
      <c r="CY1357" s="284"/>
      <c r="CZ1357" s="352"/>
      <c r="DA1357" s="352"/>
      <c r="DB1357" s="298"/>
      <c r="DC1357" s="297"/>
      <c r="DD1357" s="284"/>
      <c r="DE1357" s="352"/>
      <c r="DF1357" s="352"/>
      <c r="DG1357" s="298"/>
      <c r="DH1357" s="297">
        <v>0</v>
      </c>
      <c r="DI1357" s="289">
        <v>2.39088833332061E-2</v>
      </c>
      <c r="DP1357" s="165"/>
      <c r="DQ1357" s="165"/>
      <c r="DR1357" s="165"/>
      <c r="ED1357" s="165"/>
      <c r="EE1357" s="165"/>
      <c r="EF1357" s="165"/>
      <c r="EG1357" s="165"/>
      <c r="EH1357" s="166"/>
      <c r="EI1357" s="165"/>
      <c r="EJ1357" s="164"/>
      <c r="EK1357" s="164"/>
      <c r="EL1357" s="283"/>
      <c r="EM1357" s="283"/>
      <c r="EN1357" s="283"/>
      <c r="EO1357" s="283"/>
      <c r="EP1357" s="283"/>
      <c r="EQ1357" s="283"/>
      <c r="ER1357" s="165"/>
      <c r="ES1357" s="166"/>
      <c r="ET1357" s="166"/>
      <c r="EU1357" s="166"/>
      <c r="EV1357" s="166"/>
      <c r="EW1357" s="166"/>
      <c r="EX1357" s="289"/>
    </row>
    <row r="1358" spans="1:154" ht="13" customHeight="1">
      <c r="A1358" s="160" t="s">
        <v>19</v>
      </c>
      <c r="B1358" s="160">
        <v>11390</v>
      </c>
      <c r="C1358" s="160">
        <v>21497</v>
      </c>
      <c r="D1358" s="160">
        <v>663609</v>
      </c>
      <c r="E1358" s="160" t="s">
        <v>276</v>
      </c>
      <c r="G1358" s="175"/>
      <c r="H1358" s="162" t="s">
        <v>2394</v>
      </c>
      <c r="I1358" s="162" t="s">
        <v>3421</v>
      </c>
      <c r="J1358" s="160">
        <v>27</v>
      </c>
      <c r="K1358" s="161">
        <v>3</v>
      </c>
      <c r="L1358" s="161" t="s">
        <v>837</v>
      </c>
      <c r="Z1358" s="163">
        <v>21</v>
      </c>
      <c r="AA1358" s="163">
        <v>49</v>
      </c>
      <c r="AB1358" s="163">
        <v>40</v>
      </c>
      <c r="AC1358" s="163">
        <v>7</v>
      </c>
      <c r="AD1358" s="163">
        <v>3</v>
      </c>
      <c r="AE1358" s="163">
        <v>1</v>
      </c>
      <c r="AF1358" s="163">
        <v>1</v>
      </c>
      <c r="AG1358" s="163">
        <v>2</v>
      </c>
      <c r="AH1358" s="163">
        <v>3</v>
      </c>
      <c r="AI1358" s="163">
        <v>10</v>
      </c>
      <c r="AJ1358" s="163">
        <v>1</v>
      </c>
      <c r="AK1358" s="163">
        <v>0</v>
      </c>
      <c r="AL1358" s="163">
        <v>7</v>
      </c>
      <c r="AM1358" s="163">
        <v>0</v>
      </c>
      <c r="AN1358" s="163">
        <v>11</v>
      </c>
      <c r="AO1358" s="163">
        <v>0</v>
      </c>
      <c r="AP1358" s="163">
        <v>2</v>
      </c>
      <c r="AQ1358" s="163">
        <v>0</v>
      </c>
      <c r="AR1358" s="163">
        <v>1</v>
      </c>
      <c r="AS1358" s="283">
        <v>0.14285714199999999</v>
      </c>
      <c r="AT1358" s="283">
        <v>0.22448979499999999</v>
      </c>
      <c r="AU1358" s="283">
        <v>0.45161289999999998</v>
      </c>
      <c r="AV1358" s="283">
        <v>0.29032258</v>
      </c>
      <c r="AW1358" s="283">
        <v>6.4516130000000005E-2</v>
      </c>
      <c r="AX1358" s="283">
        <v>0.58064515999999999</v>
      </c>
      <c r="AY1358" s="363">
        <v>109.26300000000001</v>
      </c>
      <c r="AZ1358" s="283">
        <v>0.11940299</v>
      </c>
      <c r="BA1358" s="283">
        <v>0.35483870899999997</v>
      </c>
      <c r="BB1358" s="283">
        <v>0.16129032200000001</v>
      </c>
      <c r="BC1358" s="283">
        <v>0.48387096699999999</v>
      </c>
      <c r="BD1358" s="164">
        <v>0.17241379300000001</v>
      </c>
      <c r="BE1358" s="164">
        <v>0.17499999999999999</v>
      </c>
      <c r="BF1358" s="164">
        <v>0.28571428500000001</v>
      </c>
      <c r="BG1358" s="164">
        <v>0.4</v>
      </c>
      <c r="BH1358" s="164">
        <v>0.68571428499999998</v>
      </c>
      <c r="BI1358" s="164">
        <v>0.22500000000000001</v>
      </c>
      <c r="BJ1358" s="165">
        <v>143.24301859005601</v>
      </c>
      <c r="BK1358" s="164">
        <v>0.294135173972772</v>
      </c>
      <c r="BL1358" s="165">
        <v>-0.632741159026323</v>
      </c>
      <c r="BM1358" s="165">
        <v>5.0991843508437196</v>
      </c>
      <c r="BN1358" s="165">
        <v>89.107517195896705</v>
      </c>
      <c r="BO1358" s="165">
        <v>0.34914430523488399</v>
      </c>
      <c r="BP1358" s="165">
        <v>-0.23692283034324599</v>
      </c>
      <c r="BQ1358" s="165">
        <v>-1.1926585109557899</v>
      </c>
      <c r="BR1358" s="165">
        <v>-0.87516316605061095</v>
      </c>
      <c r="BS1358" s="289">
        <v>-0.123175063184348</v>
      </c>
      <c r="BT1358" s="297"/>
      <c r="BU1358" s="284"/>
      <c r="BV1358" s="298"/>
      <c r="BW1358" s="297"/>
      <c r="BX1358" s="297"/>
      <c r="BY1358" s="297"/>
      <c r="BZ1358" s="297"/>
      <c r="CA1358" s="284"/>
      <c r="CB1358" s="298"/>
      <c r="CC1358" s="297">
        <v>1</v>
      </c>
      <c r="CD1358" s="284">
        <v>3</v>
      </c>
      <c r="CE1358" s="352">
        <v>-1</v>
      </c>
      <c r="CF1358" s="298">
        <v>-1</v>
      </c>
      <c r="CG1358" s="297"/>
      <c r="CH1358" s="284"/>
      <c r="CI1358" s="352"/>
      <c r="CJ1358" s="298"/>
      <c r="CK1358" s="297"/>
      <c r="CL1358" s="284"/>
      <c r="CM1358" s="352"/>
      <c r="CN1358" s="298"/>
      <c r="CO1358" s="297"/>
      <c r="CP1358" s="284"/>
      <c r="CQ1358" s="352"/>
      <c r="CR1358" s="298"/>
      <c r="CS1358" s="297"/>
      <c r="CT1358" s="284"/>
      <c r="CU1358" s="352"/>
      <c r="CV1358" s="352"/>
      <c r="CW1358" s="298"/>
      <c r="CX1358" s="297"/>
      <c r="CY1358" s="284"/>
      <c r="CZ1358" s="352"/>
      <c r="DA1358" s="352"/>
      <c r="DB1358" s="298"/>
      <c r="DC1358" s="297"/>
      <c r="DD1358" s="284"/>
      <c r="DE1358" s="352"/>
      <c r="DF1358" s="352"/>
      <c r="DG1358" s="298"/>
      <c r="DH1358" s="297">
        <v>-1</v>
      </c>
      <c r="DI1358" s="289">
        <v>-1.9469283223152101</v>
      </c>
      <c r="DP1358" s="165"/>
      <c r="DQ1358" s="165"/>
      <c r="DR1358" s="165"/>
      <c r="ED1358" s="165"/>
      <c r="EE1358" s="165"/>
      <c r="EF1358" s="165"/>
      <c r="EG1358" s="165"/>
      <c r="EH1358" s="166"/>
      <c r="EI1358" s="165"/>
      <c r="EJ1358" s="164"/>
      <c r="EK1358" s="164"/>
      <c r="EL1358" s="283"/>
      <c r="EM1358" s="283"/>
      <c r="EN1358" s="283"/>
      <c r="EO1358" s="283"/>
      <c r="EP1358" s="283"/>
      <c r="EQ1358" s="283"/>
      <c r="ER1358" s="165"/>
      <c r="ES1358" s="166"/>
      <c r="ET1358" s="166"/>
      <c r="EU1358" s="166"/>
      <c r="EV1358" s="166"/>
      <c r="EW1358" s="166"/>
      <c r="EX1358" s="289"/>
    </row>
    <row r="1359" spans="1:154" ht="13" customHeight="1">
      <c r="A1359" s="160" t="s">
        <v>19</v>
      </c>
      <c r="C1359" s="160">
        <v>19384</v>
      </c>
      <c r="D1359" s="160">
        <v>670092</v>
      </c>
      <c r="E1359" s="160" t="s">
        <v>2177</v>
      </c>
      <c r="G1359" s="175"/>
      <c r="H1359" s="162" t="s">
        <v>63</v>
      </c>
      <c r="I1359" s="162" t="s">
        <v>4020</v>
      </c>
      <c r="J1359" s="160">
        <v>28</v>
      </c>
      <c r="K1359" s="161">
        <v>3</v>
      </c>
      <c r="Z1359" s="163">
        <v>12</v>
      </c>
      <c r="AA1359" s="163">
        <v>29</v>
      </c>
      <c r="AB1359" s="163">
        <v>25</v>
      </c>
      <c r="AC1359" s="163">
        <v>3</v>
      </c>
      <c r="AD1359" s="163">
        <v>3</v>
      </c>
      <c r="AE1359" s="163">
        <v>0</v>
      </c>
      <c r="AF1359" s="163">
        <v>0</v>
      </c>
      <c r="AG1359" s="163">
        <v>0</v>
      </c>
      <c r="AH1359" s="163">
        <v>3</v>
      </c>
      <c r="AI1359" s="163">
        <v>1</v>
      </c>
      <c r="AJ1359" s="163">
        <v>1</v>
      </c>
      <c r="AK1359" s="163">
        <v>0</v>
      </c>
      <c r="AL1359" s="163">
        <v>4</v>
      </c>
      <c r="AM1359" s="163">
        <v>0</v>
      </c>
      <c r="AN1359" s="163">
        <v>6</v>
      </c>
      <c r="AO1359" s="163">
        <v>0</v>
      </c>
      <c r="AP1359" s="163">
        <v>0</v>
      </c>
      <c r="AQ1359" s="163">
        <v>0</v>
      </c>
      <c r="AR1359" s="163">
        <v>1</v>
      </c>
      <c r="AS1359" s="283">
        <v>0.13793103400000001</v>
      </c>
      <c r="AT1359" s="283">
        <v>0.20689655100000001</v>
      </c>
      <c r="AU1359" s="283">
        <v>0.26315789000000001</v>
      </c>
      <c r="AV1359" s="283">
        <v>0.31578947000000002</v>
      </c>
      <c r="AW1359" s="283">
        <v>5.2631579999999997E-2</v>
      </c>
      <c r="AX1359" s="283">
        <v>0.26315789000000001</v>
      </c>
      <c r="AY1359" s="363">
        <v>103.795</v>
      </c>
      <c r="AZ1359" s="283">
        <v>0.10714286000000001</v>
      </c>
      <c r="BA1359" s="283">
        <v>0.33333333300000001</v>
      </c>
      <c r="BB1359" s="283">
        <v>0.111111111</v>
      </c>
      <c r="BC1359" s="283">
        <v>0.55555555499999998</v>
      </c>
      <c r="BD1359" s="164">
        <v>0.15789473600000001</v>
      </c>
      <c r="BE1359" s="164">
        <v>0.12</v>
      </c>
      <c r="BF1359" s="164">
        <v>0.24137931000000001</v>
      </c>
      <c r="BG1359" s="164">
        <v>0.12</v>
      </c>
      <c r="BH1359" s="164">
        <v>0.36137931000000001</v>
      </c>
      <c r="BI1359" s="164">
        <v>0</v>
      </c>
      <c r="BJ1359" s="165">
        <v>0</v>
      </c>
      <c r="BK1359" s="164">
        <v>0.18626396614929699</v>
      </c>
      <c r="BL1359" s="165">
        <v>-2.8922962170655202</v>
      </c>
      <c r="BM1359" s="165">
        <v>0.500067860204503</v>
      </c>
      <c r="BN1359" s="165">
        <v>17.0019946536015</v>
      </c>
      <c r="BO1359" s="165">
        <v>-2.9695102043306099E-2</v>
      </c>
      <c r="BP1359" s="165">
        <v>0.14084491319954301</v>
      </c>
      <c r="BQ1359" s="165">
        <v>-1.5443071624359399</v>
      </c>
      <c r="BR1359" s="165">
        <v>-2.7373946436310499</v>
      </c>
      <c r="BS1359" s="289">
        <v>-0.15949253752161399</v>
      </c>
      <c r="BT1359" s="297"/>
      <c r="BU1359" s="284"/>
      <c r="BV1359" s="298"/>
      <c r="BW1359" s="297"/>
      <c r="BX1359" s="297"/>
      <c r="BY1359" s="297"/>
      <c r="BZ1359" s="297"/>
      <c r="CA1359" s="284"/>
      <c r="CB1359" s="298"/>
      <c r="CC1359" s="297">
        <v>9</v>
      </c>
      <c r="CD1359" s="284">
        <v>67.099999999999994</v>
      </c>
      <c r="CE1359" s="352">
        <v>0</v>
      </c>
      <c r="CF1359" s="298">
        <v>1</v>
      </c>
      <c r="CG1359" s="297"/>
      <c r="CH1359" s="284"/>
      <c r="CI1359" s="352"/>
      <c r="CJ1359" s="298"/>
      <c r="CK1359" s="297"/>
      <c r="CL1359" s="284"/>
      <c r="CM1359" s="352"/>
      <c r="CN1359" s="298"/>
      <c r="CO1359" s="297"/>
      <c r="CP1359" s="284"/>
      <c r="CQ1359" s="352"/>
      <c r="CR1359" s="298"/>
      <c r="CS1359" s="297"/>
      <c r="CT1359" s="284"/>
      <c r="CU1359" s="352"/>
      <c r="CV1359" s="352"/>
      <c r="CW1359" s="298"/>
      <c r="CX1359" s="297"/>
      <c r="CY1359" s="284"/>
      <c r="CZ1359" s="352"/>
      <c r="DA1359" s="352"/>
      <c r="DB1359" s="298"/>
      <c r="DC1359" s="297"/>
      <c r="DD1359" s="284"/>
      <c r="DE1359" s="352"/>
      <c r="DF1359" s="352"/>
      <c r="DG1359" s="298"/>
      <c r="DH1359" s="183">
        <v>0</v>
      </c>
      <c r="DI1359" s="289">
        <v>0.22872918844223</v>
      </c>
      <c r="DP1359" s="165"/>
      <c r="DQ1359" s="165"/>
      <c r="DR1359" s="165"/>
      <c r="ED1359" s="165"/>
      <c r="EE1359" s="165"/>
      <c r="EF1359" s="165"/>
      <c r="EG1359" s="165"/>
      <c r="EH1359" s="166"/>
      <c r="EI1359" s="165"/>
      <c r="EL1359" s="283"/>
      <c r="EM1359" s="283"/>
      <c r="EN1359" s="283"/>
      <c r="EO1359" s="283"/>
      <c r="EP1359" s="283"/>
      <c r="EQ1359" s="283"/>
      <c r="ER1359" s="165"/>
    </row>
    <row r="1360" spans="1:154" ht="13" customHeight="1">
      <c r="A1360" s="160" t="s">
        <v>19</v>
      </c>
      <c r="B1360" s="160">
        <v>12091</v>
      </c>
      <c r="C1360" s="160">
        <v>16686</v>
      </c>
      <c r="D1360" s="160">
        <v>613564</v>
      </c>
      <c r="E1360" s="160" t="s">
        <v>598</v>
      </c>
      <c r="G1360" s="175"/>
      <c r="H1360" s="162" t="s">
        <v>2295</v>
      </c>
      <c r="I1360" s="162" t="s">
        <v>523</v>
      </c>
      <c r="J1360" s="161">
        <v>30</v>
      </c>
      <c r="K1360" s="161">
        <v>3</v>
      </c>
      <c r="L1360" s="161" t="s">
        <v>46</v>
      </c>
      <c r="Z1360" s="163">
        <v>10</v>
      </c>
      <c r="AA1360" s="163">
        <v>30</v>
      </c>
      <c r="AB1360" s="163">
        <v>28</v>
      </c>
      <c r="AC1360" s="163">
        <v>5</v>
      </c>
      <c r="AD1360" s="163">
        <v>3</v>
      </c>
      <c r="AE1360" s="163">
        <v>1</v>
      </c>
      <c r="AF1360" s="163">
        <v>1</v>
      </c>
      <c r="AG1360" s="163">
        <v>0</v>
      </c>
      <c r="AH1360" s="163">
        <v>2</v>
      </c>
      <c r="AI1360" s="163">
        <v>3</v>
      </c>
      <c r="AJ1360" s="163">
        <v>0</v>
      </c>
      <c r="AK1360" s="163">
        <v>0</v>
      </c>
      <c r="AL1360" s="163">
        <v>2</v>
      </c>
      <c r="AM1360" s="163">
        <v>0</v>
      </c>
      <c r="AN1360" s="163">
        <v>9</v>
      </c>
      <c r="AO1360" s="163">
        <v>0</v>
      </c>
      <c r="AP1360" s="163">
        <v>0</v>
      </c>
      <c r="AQ1360" s="163">
        <v>0</v>
      </c>
      <c r="AR1360" s="163">
        <v>0</v>
      </c>
      <c r="AS1360" s="283">
        <v>6.6666665999999999E-2</v>
      </c>
      <c r="AT1360" s="283">
        <v>0.3</v>
      </c>
      <c r="AU1360" s="283">
        <v>0.57894736999999996</v>
      </c>
      <c r="AV1360" s="283">
        <v>0.15789474000000001</v>
      </c>
      <c r="AW1360" s="283">
        <v>0.15789474000000001</v>
      </c>
      <c r="AX1360" s="283">
        <v>0.42105262999999998</v>
      </c>
      <c r="AY1360" s="363">
        <v>106.06</v>
      </c>
      <c r="AZ1360" s="283">
        <v>0.125</v>
      </c>
      <c r="BA1360" s="283">
        <v>0.42105263100000001</v>
      </c>
      <c r="BB1360" s="283">
        <v>0.263157894</v>
      </c>
      <c r="BC1360" s="283">
        <v>0.31578947299999999</v>
      </c>
      <c r="BD1360" s="164">
        <v>0.263157894</v>
      </c>
      <c r="BE1360" s="164">
        <v>0.178571428</v>
      </c>
      <c r="BF1360" s="164">
        <v>0.233333333</v>
      </c>
      <c r="BG1360" s="164">
        <v>0.28571428500000001</v>
      </c>
      <c r="BH1360" s="164">
        <v>0.51904761799999999</v>
      </c>
      <c r="BI1360" s="164">
        <v>0.10714285699999999</v>
      </c>
      <c r="BJ1360" s="165">
        <v>69.221042498157104</v>
      </c>
      <c r="BK1360" s="164">
        <v>0.22892492413520801</v>
      </c>
      <c r="BL1360" s="165">
        <v>-1.96194705116019</v>
      </c>
      <c r="BM1360" s="165">
        <v>1.5473950977398301</v>
      </c>
      <c r="BN1360" s="165">
        <v>51.200596548664301</v>
      </c>
      <c r="BO1360" s="165">
        <v>5.1984614841680099E-2</v>
      </c>
      <c r="BP1360" s="165">
        <v>-9.07678715884685E-3</v>
      </c>
      <c r="BQ1360" s="165">
        <v>-1.63033892847986</v>
      </c>
      <c r="BR1360" s="165">
        <v>-1.6841792420522901</v>
      </c>
      <c r="BS1360" s="289">
        <v>-0.16837770299100499</v>
      </c>
      <c r="BT1360" s="297"/>
      <c r="BU1360" s="284"/>
      <c r="BV1360" s="298"/>
      <c r="BW1360" s="297"/>
      <c r="BX1360" s="297"/>
      <c r="BY1360" s="297"/>
      <c r="BZ1360" s="297"/>
      <c r="CA1360" s="284"/>
      <c r="CB1360" s="298"/>
      <c r="CC1360" s="297">
        <v>5</v>
      </c>
      <c r="CD1360" s="284">
        <v>29</v>
      </c>
      <c r="CE1360" s="352">
        <v>-1</v>
      </c>
      <c r="CF1360" s="298">
        <v>-1</v>
      </c>
      <c r="CG1360" s="297"/>
      <c r="CH1360" s="284"/>
      <c r="CI1360" s="352"/>
      <c r="CJ1360" s="298"/>
      <c r="CK1360" s="297"/>
      <c r="CL1360" s="284"/>
      <c r="CM1360" s="352"/>
      <c r="CN1360" s="298"/>
      <c r="CO1360" s="297"/>
      <c r="CP1360" s="284"/>
      <c r="CQ1360" s="352"/>
      <c r="CR1360" s="298"/>
      <c r="CS1360" s="297">
        <v>1</v>
      </c>
      <c r="CT1360" s="284">
        <v>1</v>
      </c>
      <c r="CU1360" s="352">
        <v>0</v>
      </c>
      <c r="CV1360" s="352"/>
      <c r="CW1360" s="298"/>
      <c r="CX1360" s="297"/>
      <c r="CY1360" s="284"/>
      <c r="CZ1360" s="352"/>
      <c r="DA1360" s="352"/>
      <c r="DB1360" s="298"/>
      <c r="DC1360" s="297">
        <v>1</v>
      </c>
      <c r="DD1360" s="284">
        <v>6</v>
      </c>
      <c r="DE1360" s="352">
        <v>1</v>
      </c>
      <c r="DF1360" s="352">
        <v>0</v>
      </c>
      <c r="DG1360" s="298">
        <v>0</v>
      </c>
      <c r="DH1360" s="297">
        <v>0</v>
      </c>
      <c r="DI1360" s="289">
        <v>-0.94713756442069996</v>
      </c>
      <c r="DP1360" s="165"/>
      <c r="DQ1360" s="165"/>
      <c r="DR1360" s="165"/>
      <c r="ED1360" s="165"/>
      <c r="EE1360" s="165"/>
      <c r="EF1360" s="165"/>
      <c r="EG1360" s="165"/>
      <c r="EH1360" s="166"/>
      <c r="EI1360" s="165"/>
      <c r="EJ1360" s="164"/>
      <c r="EK1360" s="164"/>
      <c r="EL1360" s="283"/>
      <c r="EM1360" s="283"/>
      <c r="EN1360" s="283"/>
      <c r="EO1360" s="283"/>
      <c r="EP1360" s="283"/>
      <c r="EQ1360" s="283"/>
      <c r="ER1360" s="165"/>
      <c r="ES1360" s="166"/>
      <c r="ET1360" s="166"/>
      <c r="EU1360" s="166"/>
      <c r="EV1360" s="166"/>
      <c r="EW1360" s="166"/>
      <c r="EX1360" s="289"/>
    </row>
    <row r="1361" spans="1:154" ht="13" customHeight="1">
      <c r="A1361" s="160" t="s">
        <v>19</v>
      </c>
      <c r="C1361" s="160">
        <v>31396</v>
      </c>
      <c r="D1361" s="160">
        <v>682988</v>
      </c>
      <c r="E1361" s="160" t="s">
        <v>598</v>
      </c>
      <c r="G1361" s="175"/>
      <c r="H1361" s="162" t="s">
        <v>4099</v>
      </c>
      <c r="I1361" s="162" t="s">
        <v>571</v>
      </c>
      <c r="J1361" s="160">
        <v>23</v>
      </c>
      <c r="K1361" s="161">
        <v>3</v>
      </c>
      <c r="Z1361" s="163">
        <v>16</v>
      </c>
      <c r="AA1361" s="163">
        <v>49</v>
      </c>
      <c r="AB1361" s="163">
        <v>45</v>
      </c>
      <c r="AC1361" s="163">
        <v>7</v>
      </c>
      <c r="AD1361" s="163">
        <v>4</v>
      </c>
      <c r="AE1361" s="163">
        <v>1</v>
      </c>
      <c r="AF1361" s="163">
        <v>0</v>
      </c>
      <c r="AG1361" s="163">
        <v>2</v>
      </c>
      <c r="AH1361" s="163">
        <v>3</v>
      </c>
      <c r="AI1361" s="163">
        <v>3</v>
      </c>
      <c r="AJ1361" s="163">
        <v>1</v>
      </c>
      <c r="AK1361" s="163">
        <v>0</v>
      </c>
      <c r="AL1361" s="163">
        <v>3</v>
      </c>
      <c r="AM1361" s="163">
        <v>0</v>
      </c>
      <c r="AN1361" s="163">
        <v>20</v>
      </c>
      <c r="AO1361" s="163">
        <v>1</v>
      </c>
      <c r="AP1361" s="163">
        <v>0</v>
      </c>
      <c r="AQ1361" s="163">
        <v>0</v>
      </c>
      <c r="AR1361" s="163">
        <v>3</v>
      </c>
      <c r="AS1361" s="283">
        <v>6.1224489E-2</v>
      </c>
      <c r="AT1361" s="283">
        <v>0.408163265</v>
      </c>
      <c r="AU1361" s="283">
        <v>0.52</v>
      </c>
      <c r="AV1361" s="283">
        <v>0.24</v>
      </c>
      <c r="AW1361" s="283">
        <v>0.08</v>
      </c>
      <c r="AX1361" s="283">
        <v>0.4</v>
      </c>
      <c r="AY1361" s="363">
        <v>111.672</v>
      </c>
      <c r="AZ1361" s="283">
        <v>0.17857143</v>
      </c>
      <c r="BA1361" s="283">
        <v>0.4</v>
      </c>
      <c r="BB1361" s="283">
        <v>0.12</v>
      </c>
      <c r="BC1361" s="283">
        <v>0.48</v>
      </c>
      <c r="BD1361" s="164">
        <v>0.21739130400000001</v>
      </c>
      <c r="BE1361" s="164">
        <v>0.15555555500000001</v>
      </c>
      <c r="BF1361" s="164">
        <v>0.22448979499999999</v>
      </c>
      <c r="BG1361" s="164">
        <v>0.311111111</v>
      </c>
      <c r="BH1361" s="164">
        <v>0.53560090599999999</v>
      </c>
      <c r="BI1361" s="164">
        <v>0.15555555600000001</v>
      </c>
      <c r="BJ1361" s="165">
        <v>100.498699159202</v>
      </c>
      <c r="BK1361" s="164">
        <v>0.238124394903377</v>
      </c>
      <c r="BL1361" s="165">
        <v>-2.8417033039678401</v>
      </c>
      <c r="BM1361" s="165">
        <v>2.8902222059021998</v>
      </c>
      <c r="BN1361" s="165">
        <v>57.671692155509</v>
      </c>
      <c r="BO1361" s="165">
        <v>-0.28871315572530398</v>
      </c>
      <c r="BP1361" s="165">
        <v>0.14552939590066599</v>
      </c>
      <c r="BQ1361" s="165">
        <v>-1.7473232858993599</v>
      </c>
      <c r="BR1361" s="165">
        <v>-2.2276610674981501</v>
      </c>
      <c r="BS1361" s="289">
        <v>-0.18045958182250699</v>
      </c>
      <c r="BT1361" s="297"/>
      <c r="BU1361" s="284"/>
      <c r="BV1361" s="298"/>
      <c r="BW1361" s="297"/>
      <c r="BX1361" s="297"/>
      <c r="BY1361" s="297"/>
      <c r="BZ1361" s="297"/>
      <c r="CA1361" s="284"/>
      <c r="CB1361" s="298"/>
      <c r="CC1361" s="297">
        <v>16</v>
      </c>
      <c r="CD1361" s="284">
        <v>112</v>
      </c>
      <c r="CE1361" s="352">
        <v>-1</v>
      </c>
      <c r="CF1361" s="298">
        <v>0</v>
      </c>
      <c r="CG1361" s="297"/>
      <c r="CH1361" s="284"/>
      <c r="CI1361" s="352"/>
      <c r="CJ1361" s="298"/>
      <c r="CK1361" s="297"/>
      <c r="CL1361" s="284"/>
      <c r="CM1361" s="352"/>
      <c r="CN1361" s="298"/>
      <c r="CO1361" s="297"/>
      <c r="CP1361" s="284"/>
      <c r="CQ1361" s="352"/>
      <c r="CR1361" s="298"/>
      <c r="CS1361" s="297"/>
      <c r="CT1361" s="284"/>
      <c r="CU1361" s="352"/>
      <c r="CV1361" s="352"/>
      <c r="CW1361" s="298"/>
      <c r="CX1361" s="297"/>
      <c r="CY1361" s="284"/>
      <c r="CZ1361" s="352"/>
      <c r="DA1361" s="352"/>
      <c r="DB1361" s="298"/>
      <c r="DC1361" s="297"/>
      <c r="DD1361" s="284"/>
      <c r="DE1361" s="352"/>
      <c r="DF1361" s="352"/>
      <c r="DG1361" s="298"/>
      <c r="DH1361" s="183">
        <v>-1</v>
      </c>
      <c r="DI1361" s="289">
        <v>-1.1545927524566599</v>
      </c>
      <c r="DP1361" s="165"/>
      <c r="DQ1361" s="165"/>
      <c r="DR1361" s="165"/>
      <c r="ED1361" s="165"/>
      <c r="EE1361" s="165"/>
      <c r="EF1361" s="165"/>
      <c r="EG1361" s="165"/>
      <c r="EH1361" s="166"/>
      <c r="EI1361" s="165"/>
      <c r="EL1361" s="283"/>
      <c r="EM1361" s="283"/>
      <c r="EN1361" s="283"/>
      <c r="EO1361" s="283"/>
      <c r="EP1361" s="283"/>
      <c r="EQ1361" s="283"/>
      <c r="ER1361" s="165"/>
    </row>
    <row r="1362" spans="1:154" ht="13" customHeight="1">
      <c r="A1362" s="160" t="s">
        <v>19</v>
      </c>
      <c r="C1362" s="160">
        <v>19877</v>
      </c>
      <c r="D1362" s="160">
        <v>656484</v>
      </c>
      <c r="E1362" s="160" t="s">
        <v>3331</v>
      </c>
      <c r="G1362" s="175"/>
      <c r="H1362" s="162" t="s">
        <v>654</v>
      </c>
      <c r="I1362" s="162" t="s">
        <v>3401</v>
      </c>
      <c r="J1362" s="160">
        <v>28</v>
      </c>
      <c r="K1362" s="161">
        <v>3</v>
      </c>
      <c r="Z1362" s="163">
        <v>15</v>
      </c>
      <c r="AA1362" s="163">
        <v>31</v>
      </c>
      <c r="AB1362" s="163">
        <v>28</v>
      </c>
      <c r="AC1362" s="163">
        <v>3</v>
      </c>
      <c r="AD1362" s="163">
        <v>2</v>
      </c>
      <c r="AE1362" s="163">
        <v>1</v>
      </c>
      <c r="AF1362" s="163">
        <v>0</v>
      </c>
      <c r="AG1362" s="163">
        <v>0</v>
      </c>
      <c r="AH1362" s="163">
        <v>0</v>
      </c>
      <c r="AI1362" s="163">
        <v>0</v>
      </c>
      <c r="AJ1362" s="163">
        <v>0</v>
      </c>
      <c r="AK1362" s="163">
        <v>0</v>
      </c>
      <c r="AL1362" s="163">
        <v>3</v>
      </c>
      <c r="AM1362" s="163">
        <v>0</v>
      </c>
      <c r="AN1362" s="163">
        <v>16</v>
      </c>
      <c r="AO1362" s="163">
        <v>0</v>
      </c>
      <c r="AP1362" s="163">
        <v>0</v>
      </c>
      <c r="AQ1362" s="163">
        <v>0</v>
      </c>
      <c r="AR1362" s="163">
        <v>0</v>
      </c>
      <c r="AS1362" s="283">
        <v>9.6774192999999994E-2</v>
      </c>
      <c r="AT1362" s="283">
        <v>0.51612903200000004</v>
      </c>
      <c r="AU1362" s="283">
        <v>0.41666667000000002</v>
      </c>
      <c r="AV1362" s="283">
        <v>0.25</v>
      </c>
      <c r="AW1362" s="283">
        <v>0</v>
      </c>
      <c r="AX1362" s="283">
        <v>0.58333332999999998</v>
      </c>
      <c r="AY1362" s="363">
        <v>105.691</v>
      </c>
      <c r="AZ1362" s="283">
        <v>0.23577235999999999</v>
      </c>
      <c r="BA1362" s="283">
        <v>0.5</v>
      </c>
      <c r="BB1362" s="283">
        <v>0.25</v>
      </c>
      <c r="BC1362" s="283">
        <v>0.25</v>
      </c>
      <c r="BD1362" s="164">
        <v>0.25</v>
      </c>
      <c r="BE1362" s="164">
        <v>0.10714285699999999</v>
      </c>
      <c r="BF1362" s="164">
        <v>0.19354838699999999</v>
      </c>
      <c r="BG1362" s="164">
        <v>0.14285714199999999</v>
      </c>
      <c r="BH1362" s="164">
        <v>0.33640552899999998</v>
      </c>
      <c r="BI1362" s="164">
        <v>3.5714284999999998E-2</v>
      </c>
      <c r="BJ1362" s="165">
        <v>23.073681048073301</v>
      </c>
      <c r="BK1362" s="164">
        <v>0.16404063663175</v>
      </c>
      <c r="BL1362" s="165">
        <v>-3.6462519613932902</v>
      </c>
      <c r="BM1362" s="165">
        <v>-1.9931740863260598E-2</v>
      </c>
      <c r="BN1362" s="165">
        <v>5.9140924120102998</v>
      </c>
      <c r="BO1362" s="165">
        <v>-0.195737793023089</v>
      </c>
      <c r="BP1362" s="165">
        <v>-5.6902032345533302E-2</v>
      </c>
      <c r="BQ1362" s="165">
        <v>-1.8748554652929399</v>
      </c>
      <c r="BR1362" s="165">
        <v>-3.5748587807547398</v>
      </c>
      <c r="BS1362" s="289">
        <v>-0.19363081575958199</v>
      </c>
      <c r="BT1362" s="297"/>
      <c r="BU1362" s="284"/>
      <c r="BV1362" s="298"/>
      <c r="BW1362" s="297"/>
      <c r="BX1362" s="297"/>
      <c r="BY1362" s="297"/>
      <c r="BZ1362" s="297"/>
      <c r="CA1362" s="284"/>
      <c r="CB1362" s="298"/>
      <c r="CC1362" s="297">
        <v>7</v>
      </c>
      <c r="CD1362" s="284">
        <v>41</v>
      </c>
      <c r="CE1362" s="352">
        <v>1</v>
      </c>
      <c r="CF1362" s="298">
        <v>0</v>
      </c>
      <c r="CG1362" s="297"/>
      <c r="CH1362" s="284"/>
      <c r="CI1362" s="352"/>
      <c r="CJ1362" s="298"/>
      <c r="CK1362" s="297">
        <v>7</v>
      </c>
      <c r="CL1362" s="284">
        <v>32</v>
      </c>
      <c r="CM1362" s="352">
        <v>2</v>
      </c>
      <c r="CN1362" s="298">
        <v>1</v>
      </c>
      <c r="CO1362" s="297"/>
      <c r="CP1362" s="284"/>
      <c r="CQ1362" s="352"/>
      <c r="CR1362" s="298"/>
      <c r="CS1362" s="297"/>
      <c r="CT1362" s="284"/>
      <c r="CU1362" s="352"/>
      <c r="CV1362" s="352"/>
      <c r="CW1362" s="298"/>
      <c r="CX1362" s="297"/>
      <c r="CY1362" s="284"/>
      <c r="CZ1362" s="352"/>
      <c r="DA1362" s="352"/>
      <c r="DB1362" s="298"/>
      <c r="DC1362" s="297"/>
      <c r="DD1362" s="284"/>
      <c r="DE1362" s="352"/>
      <c r="DF1362" s="352"/>
      <c r="DG1362" s="298"/>
      <c r="DH1362" s="297">
        <v>3</v>
      </c>
      <c r="DI1362" s="289">
        <v>0.66644487343728498</v>
      </c>
      <c r="DP1362" s="165"/>
      <c r="DQ1362" s="165"/>
      <c r="DR1362" s="165"/>
      <c r="ED1362" s="165"/>
      <c r="EE1362" s="165"/>
      <c r="EF1362" s="165"/>
      <c r="EG1362" s="165"/>
      <c r="EH1362" s="166"/>
      <c r="EI1362" s="165"/>
      <c r="EJ1362" s="164"/>
      <c r="EK1362" s="164"/>
      <c r="EL1362" s="283"/>
      <c r="EM1362" s="283"/>
      <c r="EN1362" s="283"/>
      <c r="EO1362" s="283"/>
      <c r="EP1362" s="283"/>
      <c r="EQ1362" s="283"/>
      <c r="ER1362" s="165"/>
      <c r="ES1362" s="166"/>
      <c r="ET1362" s="166"/>
      <c r="EU1362" s="166"/>
      <c r="EV1362" s="166"/>
      <c r="EW1362" s="166"/>
      <c r="EX1362" s="289"/>
    </row>
    <row r="1363" spans="1:154" ht="13" customHeight="1">
      <c r="A1363" s="160" t="s">
        <v>19</v>
      </c>
      <c r="C1363" s="160">
        <v>29782</v>
      </c>
      <c r="D1363" s="160">
        <v>694359</v>
      </c>
      <c r="E1363" s="160" t="s">
        <v>18</v>
      </c>
      <c r="G1363" s="175"/>
      <c r="H1363" s="162" t="s">
        <v>4161</v>
      </c>
      <c r="I1363" s="162" t="s">
        <v>1116</v>
      </c>
      <c r="J1363" s="160">
        <v>25</v>
      </c>
      <c r="K1363" s="161">
        <v>3</v>
      </c>
      <c r="Z1363" s="163">
        <v>30</v>
      </c>
      <c r="AA1363" s="163">
        <v>106</v>
      </c>
      <c r="AB1363" s="163">
        <v>93</v>
      </c>
      <c r="AC1363" s="163">
        <v>17</v>
      </c>
      <c r="AD1363" s="163">
        <v>11</v>
      </c>
      <c r="AE1363" s="163">
        <v>2</v>
      </c>
      <c r="AF1363" s="163">
        <v>0</v>
      </c>
      <c r="AG1363" s="163">
        <v>4</v>
      </c>
      <c r="AH1363" s="163">
        <v>11</v>
      </c>
      <c r="AI1363" s="163">
        <v>8</v>
      </c>
      <c r="AJ1363" s="163">
        <v>1</v>
      </c>
      <c r="AK1363" s="163">
        <v>0</v>
      </c>
      <c r="AL1363" s="163">
        <v>11</v>
      </c>
      <c r="AM1363" s="163">
        <v>0</v>
      </c>
      <c r="AN1363" s="163">
        <v>41</v>
      </c>
      <c r="AO1363" s="163">
        <v>2</v>
      </c>
      <c r="AP1363" s="163">
        <v>0</v>
      </c>
      <c r="AQ1363" s="163">
        <v>0</v>
      </c>
      <c r="AR1363" s="163">
        <v>0</v>
      </c>
      <c r="AS1363" s="283">
        <v>0.103773584</v>
      </c>
      <c r="AT1363" s="283">
        <v>0.38679245200000001</v>
      </c>
      <c r="AU1363" s="283">
        <v>0.38461538000000001</v>
      </c>
      <c r="AV1363" s="283">
        <v>0.32692307999999998</v>
      </c>
      <c r="AW1363" s="283">
        <v>0.11538461999999999</v>
      </c>
      <c r="AX1363" s="283">
        <v>0.40384615000000001</v>
      </c>
      <c r="AY1363" s="363">
        <v>107.916</v>
      </c>
      <c r="AZ1363" s="283">
        <v>0.12473118</v>
      </c>
      <c r="BA1363" s="283">
        <v>0.17307692299999999</v>
      </c>
      <c r="BB1363" s="283">
        <v>0.25</v>
      </c>
      <c r="BC1363" s="283">
        <v>0.57692307600000003</v>
      </c>
      <c r="BD1363" s="164">
        <v>0.27083333300000001</v>
      </c>
      <c r="BE1363" s="164">
        <v>0.18279569800000001</v>
      </c>
      <c r="BF1363" s="164">
        <v>0.28301886700000001</v>
      </c>
      <c r="BG1363" s="164">
        <v>0.33333333300000001</v>
      </c>
      <c r="BH1363" s="164">
        <v>0.61635220000000002</v>
      </c>
      <c r="BI1363" s="164">
        <v>0.150537635</v>
      </c>
      <c r="BJ1363" s="165">
        <v>97.256805742141594</v>
      </c>
      <c r="BK1363" s="164">
        <v>0.27761298530506601</v>
      </c>
      <c r="BL1363" s="165">
        <v>-2.7783809316016002</v>
      </c>
      <c r="BM1363" s="165">
        <v>9.6212946611784993</v>
      </c>
      <c r="BN1363" s="165">
        <v>77.297371409700602</v>
      </c>
      <c r="BO1363" s="165">
        <v>-0.25157963253853499</v>
      </c>
      <c r="BP1363" s="165">
        <v>-0.58697901666164398</v>
      </c>
      <c r="BQ1363" s="165">
        <v>-2.0029316020800998</v>
      </c>
      <c r="BR1363" s="165">
        <v>-3.3404950958348101</v>
      </c>
      <c r="BS1363" s="289">
        <v>-0.206858228381257</v>
      </c>
      <c r="BT1363" s="297"/>
      <c r="BU1363" s="284"/>
      <c r="BV1363" s="298"/>
      <c r="BW1363" s="297"/>
      <c r="BX1363" s="297"/>
      <c r="BY1363" s="297"/>
      <c r="BZ1363" s="297"/>
      <c r="CA1363" s="284"/>
      <c r="CB1363" s="298"/>
      <c r="CC1363" s="297">
        <v>4</v>
      </c>
      <c r="CD1363" s="284">
        <v>34</v>
      </c>
      <c r="CE1363" s="352">
        <v>0</v>
      </c>
      <c r="CF1363" s="298">
        <v>0</v>
      </c>
      <c r="CG1363" s="297"/>
      <c r="CH1363" s="284"/>
      <c r="CI1363" s="352"/>
      <c r="CJ1363" s="298"/>
      <c r="CK1363" s="297"/>
      <c r="CL1363" s="284"/>
      <c r="CM1363" s="352"/>
      <c r="CN1363" s="298"/>
      <c r="CO1363" s="297"/>
      <c r="CP1363" s="284"/>
      <c r="CQ1363" s="352"/>
      <c r="CR1363" s="298"/>
      <c r="CS1363" s="297"/>
      <c r="CT1363" s="284"/>
      <c r="CU1363" s="352"/>
      <c r="CV1363" s="352"/>
      <c r="CW1363" s="298"/>
      <c r="CX1363" s="297"/>
      <c r="CY1363" s="284"/>
      <c r="CZ1363" s="352"/>
      <c r="DA1363" s="352"/>
      <c r="DB1363" s="298"/>
      <c r="DC1363" s="297"/>
      <c r="DD1363" s="284"/>
      <c r="DE1363" s="352"/>
      <c r="DF1363" s="352"/>
      <c r="DG1363" s="298"/>
      <c r="DH1363" s="183">
        <v>0</v>
      </c>
      <c r="DI1363" s="289">
        <v>-2.1992250084877001</v>
      </c>
      <c r="DP1363" s="165"/>
      <c r="DQ1363" s="165"/>
      <c r="DR1363" s="165"/>
      <c r="ED1363" s="165"/>
      <c r="EE1363" s="165"/>
      <c r="EF1363" s="165"/>
      <c r="EG1363" s="165"/>
      <c r="EH1363" s="166"/>
      <c r="EI1363" s="165"/>
      <c r="EL1363" s="283"/>
      <c r="EM1363" s="283"/>
      <c r="EN1363" s="283"/>
      <c r="EO1363" s="283"/>
      <c r="EP1363" s="283"/>
      <c r="EQ1363" s="283"/>
      <c r="ER1363" s="165"/>
    </row>
    <row r="1364" spans="1:154" ht="13" customHeight="1">
      <c r="A1364" s="160" t="s">
        <v>19</v>
      </c>
      <c r="B1364" s="160">
        <v>8953</v>
      </c>
      <c r="C1364" s="160">
        <v>8090</v>
      </c>
      <c r="D1364" s="160">
        <v>572761</v>
      </c>
      <c r="E1364" s="160" t="s">
        <v>276</v>
      </c>
      <c r="G1364" s="175"/>
      <c r="H1364" s="168" t="s">
        <v>113</v>
      </c>
      <c r="I1364" s="169" t="s">
        <v>531</v>
      </c>
      <c r="J1364" s="170">
        <v>38</v>
      </c>
      <c r="K1364" s="161">
        <v>3</v>
      </c>
      <c r="L1364" s="161" t="s">
        <v>46</v>
      </c>
      <c r="Z1364" s="163">
        <v>59</v>
      </c>
      <c r="AA1364" s="163">
        <v>157</v>
      </c>
      <c r="AB1364" s="163">
        <v>137</v>
      </c>
      <c r="AC1364" s="163">
        <v>32</v>
      </c>
      <c r="AD1364" s="163">
        <v>21</v>
      </c>
      <c r="AE1364" s="163">
        <v>7</v>
      </c>
      <c r="AF1364" s="163">
        <v>0</v>
      </c>
      <c r="AG1364" s="163">
        <v>4</v>
      </c>
      <c r="AH1364" s="163">
        <v>15</v>
      </c>
      <c r="AI1364" s="163">
        <v>15</v>
      </c>
      <c r="AJ1364" s="163">
        <v>0</v>
      </c>
      <c r="AK1364" s="163">
        <v>2</v>
      </c>
      <c r="AL1364" s="163">
        <v>15</v>
      </c>
      <c r="AM1364" s="163">
        <v>0</v>
      </c>
      <c r="AN1364" s="163">
        <v>51</v>
      </c>
      <c r="AO1364" s="163">
        <v>2</v>
      </c>
      <c r="AP1364" s="163">
        <v>2</v>
      </c>
      <c r="AQ1364" s="163">
        <v>0</v>
      </c>
      <c r="AR1364" s="163">
        <v>0</v>
      </c>
      <c r="AS1364" s="283">
        <v>9.5541400999999998E-2</v>
      </c>
      <c r="AT1364" s="283">
        <v>0.324840764</v>
      </c>
      <c r="AU1364" s="283">
        <v>0.39772727000000002</v>
      </c>
      <c r="AV1364" s="283">
        <v>0.23863635999999999</v>
      </c>
      <c r="AW1364" s="283">
        <v>6.7415729999999993E-2</v>
      </c>
      <c r="AX1364" s="283">
        <v>0.26966291999999997</v>
      </c>
      <c r="AY1364" s="363">
        <v>106.541</v>
      </c>
      <c r="AZ1364" s="283">
        <v>0.11028316000000001</v>
      </c>
      <c r="BA1364" s="283">
        <v>0.26744185999999998</v>
      </c>
      <c r="BB1364" s="283">
        <v>0.26744185999999998</v>
      </c>
      <c r="BC1364" s="283">
        <v>0.46511627900000002</v>
      </c>
      <c r="BD1364" s="164">
        <v>0.33333333300000001</v>
      </c>
      <c r="BE1364" s="164">
        <v>0.233576642</v>
      </c>
      <c r="BF1364" s="164">
        <v>0.31410256399999997</v>
      </c>
      <c r="BG1364" s="164">
        <v>0.37226277299999999</v>
      </c>
      <c r="BH1364" s="164">
        <v>0.68636533700000002</v>
      </c>
      <c r="BI1364" s="164">
        <v>0.13868613099999999</v>
      </c>
      <c r="BJ1364" s="165">
        <v>88.292533515626602</v>
      </c>
      <c r="BK1364" s="164">
        <v>0.30303100744883199</v>
      </c>
      <c r="BL1364" s="165">
        <v>-0.903249332513817</v>
      </c>
      <c r="BM1364" s="165">
        <v>17.462307913396302</v>
      </c>
      <c r="BN1364" s="165">
        <v>95.095022900413497</v>
      </c>
      <c r="BO1364" s="165">
        <v>0.410717581008753</v>
      </c>
      <c r="BP1364" s="165">
        <v>-2.1992210894822999</v>
      </c>
      <c r="BQ1364" s="165">
        <v>-2.0733630001267098</v>
      </c>
      <c r="BR1364" s="165">
        <v>-3.1200902329945599</v>
      </c>
      <c r="BS1364" s="289">
        <v>-0.214132223263163</v>
      </c>
      <c r="BT1364" s="297"/>
      <c r="BU1364" s="284"/>
      <c r="BV1364" s="298"/>
      <c r="BW1364" s="297"/>
      <c r="BX1364" s="297"/>
      <c r="BY1364" s="297"/>
      <c r="BZ1364" s="297"/>
      <c r="CA1364" s="284"/>
      <c r="CB1364" s="298"/>
      <c r="CC1364" s="297">
        <v>4</v>
      </c>
      <c r="CD1364" s="284">
        <v>8</v>
      </c>
      <c r="CE1364" s="352">
        <v>1</v>
      </c>
      <c r="CF1364" s="298">
        <v>0</v>
      </c>
      <c r="CG1364" s="297">
        <v>1</v>
      </c>
      <c r="CH1364" s="284">
        <v>1</v>
      </c>
      <c r="CI1364" s="352">
        <v>1</v>
      </c>
      <c r="CJ1364" s="298">
        <v>0</v>
      </c>
      <c r="CK1364" s="297">
        <v>1</v>
      </c>
      <c r="CL1364" s="284">
        <v>3</v>
      </c>
      <c r="CM1364" s="352">
        <v>0</v>
      </c>
      <c r="CN1364" s="298">
        <v>0</v>
      </c>
      <c r="CO1364" s="297"/>
      <c r="CP1364" s="284"/>
      <c r="CQ1364" s="352"/>
      <c r="CR1364" s="298"/>
      <c r="CS1364" s="297"/>
      <c r="CT1364" s="284"/>
      <c r="CU1364" s="352"/>
      <c r="CV1364" s="352"/>
      <c r="CW1364" s="298"/>
      <c r="CX1364" s="297"/>
      <c r="CY1364" s="284"/>
      <c r="CZ1364" s="352"/>
      <c r="DA1364" s="352"/>
      <c r="DB1364" s="298"/>
      <c r="DC1364" s="297"/>
      <c r="DD1364" s="284"/>
      <c r="DE1364" s="352"/>
      <c r="DF1364" s="352"/>
      <c r="DG1364" s="298"/>
      <c r="DH1364" s="297">
        <v>2</v>
      </c>
      <c r="DI1364" s="289">
        <v>-4.1741090416908202</v>
      </c>
      <c r="DP1364" s="165"/>
      <c r="DQ1364" s="165"/>
      <c r="DR1364" s="165"/>
      <c r="ED1364" s="165"/>
      <c r="EE1364" s="165"/>
      <c r="EF1364" s="165"/>
      <c r="EG1364" s="165"/>
      <c r="EH1364" s="166"/>
      <c r="EI1364" s="165"/>
      <c r="EJ1364" s="164"/>
      <c r="EK1364" s="164"/>
      <c r="EL1364" s="283"/>
      <c r="EM1364" s="283"/>
      <c r="EN1364" s="283"/>
      <c r="EO1364" s="283"/>
      <c r="EP1364" s="283"/>
      <c r="EQ1364" s="283"/>
      <c r="ER1364" s="165"/>
      <c r="ES1364" s="166"/>
      <c r="ET1364" s="166"/>
      <c r="EU1364" s="166"/>
      <c r="EV1364" s="166"/>
      <c r="EW1364" s="166"/>
      <c r="EX1364" s="289"/>
    </row>
    <row r="1365" spans="1:154" ht="13" customHeight="1">
      <c r="A1365" s="160" t="s">
        <v>19</v>
      </c>
      <c r="C1365" s="160">
        <v>31562</v>
      </c>
      <c r="D1365" s="160">
        <v>701305</v>
      </c>
      <c r="E1365" s="160" t="s">
        <v>614</v>
      </c>
      <c r="G1365" s="175"/>
      <c r="H1365" s="162" t="s">
        <v>4188</v>
      </c>
      <c r="I1365" s="162" t="s">
        <v>174</v>
      </c>
      <c r="J1365" s="160">
        <v>24</v>
      </c>
      <c r="K1365" s="161">
        <v>3</v>
      </c>
      <c r="Z1365" s="163">
        <v>19</v>
      </c>
      <c r="AA1365" s="163">
        <v>65</v>
      </c>
      <c r="AB1365" s="163">
        <v>62</v>
      </c>
      <c r="AC1365" s="163">
        <v>15</v>
      </c>
      <c r="AD1365" s="163">
        <v>11</v>
      </c>
      <c r="AE1365" s="163">
        <v>2</v>
      </c>
      <c r="AF1365" s="163">
        <v>0</v>
      </c>
      <c r="AG1365" s="163">
        <v>2</v>
      </c>
      <c r="AH1365" s="163">
        <v>5</v>
      </c>
      <c r="AI1365" s="163">
        <v>8</v>
      </c>
      <c r="AJ1365" s="163">
        <v>0</v>
      </c>
      <c r="AK1365" s="163">
        <v>0</v>
      </c>
      <c r="AL1365" s="163">
        <v>3</v>
      </c>
      <c r="AM1365" s="163">
        <v>0</v>
      </c>
      <c r="AN1365" s="163">
        <v>22</v>
      </c>
      <c r="AO1365" s="163">
        <v>0</v>
      </c>
      <c r="AP1365" s="163">
        <v>0</v>
      </c>
      <c r="AQ1365" s="163">
        <v>0</v>
      </c>
      <c r="AR1365" s="163">
        <v>3</v>
      </c>
      <c r="AS1365" s="283">
        <v>4.6153845999999998E-2</v>
      </c>
      <c r="AT1365" s="283">
        <v>0.33846153800000001</v>
      </c>
      <c r="AU1365" s="283">
        <v>0.375</v>
      </c>
      <c r="AV1365" s="283">
        <v>0.25</v>
      </c>
      <c r="AW1365" s="283">
        <v>0.1</v>
      </c>
      <c r="AX1365" s="283">
        <v>0.4</v>
      </c>
      <c r="AY1365" s="363">
        <v>112.155</v>
      </c>
      <c r="AZ1365" s="283">
        <v>0.15510204</v>
      </c>
      <c r="BA1365" s="283">
        <v>0.47499999999999998</v>
      </c>
      <c r="BB1365" s="283">
        <v>0.17499999999999999</v>
      </c>
      <c r="BC1365" s="283">
        <v>0.35</v>
      </c>
      <c r="BD1365" s="164">
        <v>0.34210526299999999</v>
      </c>
      <c r="BE1365" s="164">
        <v>0.24193548300000001</v>
      </c>
      <c r="BF1365" s="164">
        <v>0.27692307599999999</v>
      </c>
      <c r="BG1365" s="164">
        <v>0.37096774100000002</v>
      </c>
      <c r="BH1365" s="164">
        <v>0.64789081699999995</v>
      </c>
      <c r="BI1365" s="164">
        <v>0.12903225800000001</v>
      </c>
      <c r="BJ1365" s="165">
        <v>83.362975981228203</v>
      </c>
      <c r="BK1365" s="164">
        <v>0.28268191447624702</v>
      </c>
      <c r="BL1365" s="165">
        <v>-1.4385384206651</v>
      </c>
      <c r="BM1365" s="165">
        <v>6.1650362352849601</v>
      </c>
      <c r="BN1365" s="165">
        <v>84.180081010079604</v>
      </c>
      <c r="BO1365" s="165">
        <v>-0.21332863674916699</v>
      </c>
      <c r="BP1365" s="165">
        <v>-3.6678314208984301E-3</v>
      </c>
      <c r="BQ1365" s="165">
        <v>-2.1734047848256601</v>
      </c>
      <c r="BR1365" s="165">
        <v>-1.18025259273036</v>
      </c>
      <c r="BS1365" s="289">
        <v>-0.22446431165072001</v>
      </c>
      <c r="BT1365" s="297"/>
      <c r="BU1365" s="284"/>
      <c r="BV1365" s="298"/>
      <c r="BW1365" s="297"/>
      <c r="BX1365" s="297"/>
      <c r="BY1365" s="297"/>
      <c r="BZ1365" s="297"/>
      <c r="CA1365" s="284"/>
      <c r="CB1365" s="298"/>
      <c r="CC1365" s="297">
        <v>14</v>
      </c>
      <c r="CD1365" s="284">
        <v>102</v>
      </c>
      <c r="CE1365" s="352">
        <v>-2</v>
      </c>
      <c r="CF1365" s="298">
        <v>-2</v>
      </c>
      <c r="CG1365" s="297"/>
      <c r="CH1365" s="284"/>
      <c r="CI1365" s="352"/>
      <c r="CJ1365" s="298"/>
      <c r="CK1365" s="297">
        <v>3</v>
      </c>
      <c r="CL1365" s="284">
        <v>7</v>
      </c>
      <c r="CM1365" s="352">
        <v>0</v>
      </c>
      <c r="CN1365" s="298">
        <v>-1</v>
      </c>
      <c r="CO1365" s="297"/>
      <c r="CP1365" s="284"/>
      <c r="CQ1365" s="352"/>
      <c r="CR1365" s="298"/>
      <c r="CS1365" s="297"/>
      <c r="CT1365" s="284"/>
      <c r="CU1365" s="352"/>
      <c r="CV1365" s="352"/>
      <c r="CW1365" s="298"/>
      <c r="CX1365" s="297"/>
      <c r="CY1365" s="284"/>
      <c r="CZ1365" s="352"/>
      <c r="DA1365" s="352"/>
      <c r="DB1365" s="298"/>
      <c r="DC1365" s="297"/>
      <c r="DD1365" s="284"/>
      <c r="DE1365" s="352"/>
      <c r="DF1365" s="352"/>
      <c r="DG1365" s="298"/>
      <c r="DH1365" s="183">
        <v>-2</v>
      </c>
      <c r="DI1365" s="289">
        <v>-3.1619375944137502</v>
      </c>
      <c r="DP1365" s="165"/>
      <c r="DQ1365" s="165"/>
      <c r="DR1365" s="165"/>
      <c r="ED1365" s="165"/>
      <c r="EE1365" s="165"/>
      <c r="EF1365" s="165"/>
      <c r="EG1365" s="165"/>
      <c r="EH1365" s="166"/>
      <c r="EI1365" s="165"/>
      <c r="EL1365" s="283"/>
      <c r="EM1365" s="283"/>
      <c r="EN1365" s="283"/>
      <c r="EO1365" s="283"/>
      <c r="EP1365" s="283"/>
      <c r="EQ1365" s="283"/>
      <c r="ER1365" s="165"/>
    </row>
    <row r="1366" spans="1:154" ht="13" customHeight="1">
      <c r="A1366" s="160" t="s">
        <v>19</v>
      </c>
      <c r="C1366" s="160">
        <v>29576</v>
      </c>
      <c r="D1366" s="160">
        <v>700250</v>
      </c>
      <c r="E1366" s="160" t="s">
        <v>16</v>
      </c>
      <c r="G1366" s="175"/>
      <c r="H1366" s="162" t="s">
        <v>4184</v>
      </c>
      <c r="I1366" s="162" t="s">
        <v>607</v>
      </c>
      <c r="J1366" s="160">
        <v>25</v>
      </c>
      <c r="K1366" s="161">
        <v>3</v>
      </c>
      <c r="Z1366" s="163">
        <v>50</v>
      </c>
      <c r="AA1366" s="163">
        <v>178</v>
      </c>
      <c r="AB1366" s="163">
        <v>152</v>
      </c>
      <c r="AC1366" s="163">
        <v>26</v>
      </c>
      <c r="AD1366" s="163">
        <v>13</v>
      </c>
      <c r="AE1366" s="163">
        <v>6</v>
      </c>
      <c r="AF1366" s="163">
        <v>0</v>
      </c>
      <c r="AG1366" s="163">
        <v>7</v>
      </c>
      <c r="AH1366" s="163">
        <v>20</v>
      </c>
      <c r="AI1366" s="163">
        <v>23</v>
      </c>
      <c r="AJ1366" s="163">
        <v>0</v>
      </c>
      <c r="AK1366" s="163">
        <v>1</v>
      </c>
      <c r="AL1366" s="163">
        <v>20</v>
      </c>
      <c r="AM1366" s="163">
        <v>0</v>
      </c>
      <c r="AN1366" s="163">
        <v>48</v>
      </c>
      <c r="AO1366" s="163">
        <v>1</v>
      </c>
      <c r="AP1366" s="163">
        <v>5</v>
      </c>
      <c r="AQ1366" s="163">
        <v>0</v>
      </c>
      <c r="AR1366" s="163">
        <v>2</v>
      </c>
      <c r="AS1366" s="283">
        <v>0.11235955</v>
      </c>
      <c r="AT1366" s="283">
        <v>0.269662921</v>
      </c>
      <c r="AU1366" s="283">
        <v>0.4587156</v>
      </c>
      <c r="AV1366" s="283">
        <v>0.22018349000000001</v>
      </c>
      <c r="AW1366" s="283">
        <v>0.1559633</v>
      </c>
      <c r="AX1366" s="283">
        <v>0.36697247999999999</v>
      </c>
      <c r="AY1366" s="363">
        <v>110.773</v>
      </c>
      <c r="AZ1366" s="283">
        <v>0.10482759</v>
      </c>
      <c r="BA1366" s="283">
        <v>0.357798165</v>
      </c>
      <c r="BB1366" s="283">
        <v>0.201834862</v>
      </c>
      <c r="BC1366" s="283">
        <v>0.44036697200000002</v>
      </c>
      <c r="BD1366" s="164">
        <v>0.186274509</v>
      </c>
      <c r="BE1366" s="164">
        <v>0.17105263100000001</v>
      </c>
      <c r="BF1366" s="164">
        <v>0.26404494299999998</v>
      </c>
      <c r="BG1366" s="164">
        <v>0.34868420999999999</v>
      </c>
      <c r="BH1366" s="164">
        <v>0.61272915299999997</v>
      </c>
      <c r="BI1366" s="164">
        <v>0.17763157900000001</v>
      </c>
      <c r="BJ1366" s="165">
        <v>114.761202223436</v>
      </c>
      <c r="BK1366" s="164">
        <v>0.268758428230714</v>
      </c>
      <c r="BL1366" s="165">
        <v>-5.9341325897069304</v>
      </c>
      <c r="BM1366" s="165">
        <v>14.887964160433199</v>
      </c>
      <c r="BN1366" s="165">
        <v>72.834535007521097</v>
      </c>
      <c r="BO1366" s="165">
        <v>-0.28442096978274001</v>
      </c>
      <c r="BP1366" s="165">
        <v>-0.46973164379596699</v>
      </c>
      <c r="BQ1366" s="165">
        <v>-3.4499674506762701</v>
      </c>
      <c r="BR1366" s="165">
        <v>-6.0025033789964102</v>
      </c>
      <c r="BS1366" s="289">
        <v>-0.356304805455537</v>
      </c>
      <c r="BT1366" s="297"/>
      <c r="BU1366" s="284"/>
      <c r="BV1366" s="298"/>
      <c r="BW1366" s="297">
        <v>1</v>
      </c>
      <c r="BX1366" s="297">
        <v>1</v>
      </c>
      <c r="BY1366" s="297">
        <v>0</v>
      </c>
      <c r="BZ1366" s="297">
        <v>0</v>
      </c>
      <c r="CA1366" s="284">
        <v>0</v>
      </c>
      <c r="CB1366" s="298">
        <v>0</v>
      </c>
      <c r="CC1366" s="297">
        <v>48</v>
      </c>
      <c r="CD1366" s="284">
        <v>340</v>
      </c>
      <c r="CE1366" s="352">
        <v>0</v>
      </c>
      <c r="CF1366" s="298">
        <v>0</v>
      </c>
      <c r="CG1366" s="297"/>
      <c r="CH1366" s="284"/>
      <c r="CI1366" s="352"/>
      <c r="CJ1366" s="298"/>
      <c r="CK1366" s="297"/>
      <c r="CL1366" s="284"/>
      <c r="CM1366" s="352"/>
      <c r="CN1366" s="298"/>
      <c r="CO1366" s="297"/>
      <c r="CP1366" s="284"/>
      <c r="CQ1366" s="352"/>
      <c r="CR1366" s="298"/>
      <c r="CS1366" s="297"/>
      <c r="CT1366" s="284"/>
      <c r="CU1366" s="352"/>
      <c r="CV1366" s="352"/>
      <c r="CW1366" s="298"/>
      <c r="CX1366" s="297"/>
      <c r="CY1366" s="284"/>
      <c r="CZ1366" s="352"/>
      <c r="DA1366" s="352"/>
      <c r="DB1366" s="298"/>
      <c r="DC1366" s="297"/>
      <c r="DD1366" s="284"/>
      <c r="DE1366" s="352"/>
      <c r="DF1366" s="352"/>
      <c r="DG1366" s="298"/>
      <c r="DH1366" s="183">
        <v>0</v>
      </c>
      <c r="DI1366" s="289">
        <v>-3.3865994811058</v>
      </c>
      <c r="DP1366" s="165"/>
      <c r="DQ1366" s="165"/>
      <c r="DR1366" s="165"/>
      <c r="ED1366" s="165"/>
      <c r="EE1366" s="165"/>
      <c r="EF1366" s="165"/>
      <c r="EG1366" s="165"/>
      <c r="EH1366" s="166"/>
      <c r="EI1366" s="165"/>
      <c r="EL1366" s="283"/>
      <c r="EM1366" s="283"/>
      <c r="EN1366" s="283"/>
      <c r="EO1366" s="283"/>
      <c r="EP1366" s="283"/>
      <c r="EQ1366" s="283"/>
      <c r="ER1366" s="165"/>
    </row>
    <row r="1367" spans="1:154" ht="13" customHeight="1">
      <c r="A1367" s="160" t="s">
        <v>19</v>
      </c>
      <c r="B1367" s="160">
        <v>12777</v>
      </c>
      <c r="C1367" s="160">
        <v>27845</v>
      </c>
      <c r="D1367" s="160">
        <v>670223</v>
      </c>
      <c r="E1367" s="160" t="s">
        <v>129</v>
      </c>
      <c r="G1367" s="175"/>
      <c r="H1367" s="162" t="s">
        <v>3576</v>
      </c>
      <c r="I1367" s="162" t="s">
        <v>531</v>
      </c>
      <c r="J1367" s="160">
        <v>26</v>
      </c>
      <c r="K1367" s="161">
        <v>3</v>
      </c>
      <c r="L1367" s="161" t="s">
        <v>46</v>
      </c>
      <c r="Z1367" s="163">
        <v>9</v>
      </c>
      <c r="AA1367" s="163">
        <v>28</v>
      </c>
      <c r="AB1367" s="163">
        <v>26</v>
      </c>
      <c r="AC1367" s="163">
        <v>3</v>
      </c>
      <c r="AD1367" s="163">
        <v>2</v>
      </c>
      <c r="AE1367" s="163">
        <v>1</v>
      </c>
      <c r="AF1367" s="163">
        <v>0</v>
      </c>
      <c r="AG1367" s="163">
        <v>0</v>
      </c>
      <c r="AH1367" s="163">
        <v>1</v>
      </c>
      <c r="AI1367" s="163">
        <v>3</v>
      </c>
      <c r="AJ1367" s="163">
        <v>0</v>
      </c>
      <c r="AK1367" s="163">
        <v>0</v>
      </c>
      <c r="AL1367" s="163">
        <v>1</v>
      </c>
      <c r="AM1367" s="163">
        <v>0</v>
      </c>
      <c r="AN1367" s="163">
        <v>8</v>
      </c>
      <c r="AO1367" s="163">
        <v>0</v>
      </c>
      <c r="AP1367" s="163">
        <v>0</v>
      </c>
      <c r="AQ1367" s="163">
        <v>0</v>
      </c>
      <c r="AR1367" s="163">
        <v>0</v>
      </c>
      <c r="AS1367" s="283">
        <v>3.5714284999999998E-2</v>
      </c>
      <c r="AT1367" s="283">
        <v>0.28571428500000001</v>
      </c>
      <c r="AU1367" s="283">
        <v>0.55555555999999995</v>
      </c>
      <c r="AV1367" s="283">
        <v>0.16666666999999999</v>
      </c>
      <c r="AW1367" s="283">
        <v>5.2631579999999997E-2</v>
      </c>
      <c r="AX1367" s="283">
        <v>0.26315789000000001</v>
      </c>
      <c r="AY1367" s="363">
        <v>111.666</v>
      </c>
      <c r="AZ1367" s="283">
        <v>0.16326531</v>
      </c>
      <c r="BA1367" s="283">
        <v>0.44444444399999999</v>
      </c>
      <c r="BB1367" s="283">
        <v>5.5555555E-2</v>
      </c>
      <c r="BC1367" s="283">
        <v>0.5</v>
      </c>
      <c r="BD1367" s="164">
        <v>0.16666666599999999</v>
      </c>
      <c r="BE1367" s="164">
        <v>0.115384615</v>
      </c>
      <c r="BF1367" s="164">
        <v>0.14814814800000001</v>
      </c>
      <c r="BG1367" s="164">
        <v>0.15384615300000001</v>
      </c>
      <c r="BH1367" s="164">
        <v>0.30199430100000002</v>
      </c>
      <c r="BI1367" s="164">
        <v>3.8461538000000003E-2</v>
      </c>
      <c r="BJ1367" s="165">
        <v>24.4859857899384</v>
      </c>
      <c r="BK1367" s="164">
        <v>0.137296232912275</v>
      </c>
      <c r="BL1367" s="165">
        <v>-3.8961032171380801</v>
      </c>
      <c r="BM1367" s="165">
        <v>-0.62071721149805403</v>
      </c>
      <c r="BN1367" s="165">
        <v>-15.378105384313301</v>
      </c>
      <c r="BO1367" s="165">
        <v>0.10061273129474201</v>
      </c>
      <c r="BP1367" s="165">
        <v>-0.18221635371446601</v>
      </c>
      <c r="BQ1367" s="165">
        <v>-3.98132729890022</v>
      </c>
      <c r="BR1367" s="165">
        <v>-4.0453765605223504</v>
      </c>
      <c r="BS1367" s="289">
        <v>-0.41118244417389799</v>
      </c>
      <c r="BT1367" s="297"/>
      <c r="BU1367" s="284"/>
      <c r="BV1367" s="298"/>
      <c r="BW1367" s="297"/>
      <c r="BX1367" s="297"/>
      <c r="BY1367" s="297"/>
      <c r="BZ1367" s="297"/>
      <c r="CA1367" s="284"/>
      <c r="CB1367" s="298"/>
      <c r="CC1367" s="297">
        <v>1</v>
      </c>
      <c r="CD1367" s="284">
        <v>0.1</v>
      </c>
      <c r="CE1367" s="352">
        <v>0</v>
      </c>
      <c r="CF1367" s="298"/>
      <c r="CG1367" s="297"/>
      <c r="CH1367" s="284"/>
      <c r="CI1367" s="352"/>
      <c r="CJ1367" s="298"/>
      <c r="CK1367" s="297"/>
      <c r="CL1367" s="284"/>
      <c r="CM1367" s="352"/>
      <c r="CN1367" s="298"/>
      <c r="CO1367" s="297"/>
      <c r="CP1367" s="284"/>
      <c r="CQ1367" s="352"/>
      <c r="CR1367" s="298"/>
      <c r="CS1367" s="297"/>
      <c r="CT1367" s="284"/>
      <c r="CU1367" s="352"/>
      <c r="CV1367" s="352"/>
      <c r="CW1367" s="298"/>
      <c r="CX1367" s="297"/>
      <c r="CY1367" s="284"/>
      <c r="CZ1367" s="352"/>
      <c r="DA1367" s="352"/>
      <c r="DB1367" s="298"/>
      <c r="DC1367" s="297"/>
      <c r="DD1367" s="284"/>
      <c r="DE1367" s="352"/>
      <c r="DF1367" s="352"/>
      <c r="DG1367" s="298"/>
      <c r="DH1367" s="297">
        <v>0</v>
      </c>
      <c r="DI1367" s="289">
        <v>-0.86705529689788796</v>
      </c>
      <c r="DP1367" s="165"/>
      <c r="DQ1367" s="165"/>
      <c r="DR1367" s="165"/>
      <c r="ED1367" s="165"/>
      <c r="EE1367" s="165"/>
      <c r="EF1367" s="165"/>
      <c r="EG1367" s="165"/>
      <c r="EH1367" s="166"/>
      <c r="EI1367" s="165"/>
      <c r="EJ1367" s="164"/>
      <c r="EK1367" s="164"/>
      <c r="EL1367" s="283"/>
      <c r="EM1367" s="283"/>
      <c r="EN1367" s="283"/>
      <c r="EO1367" s="283"/>
      <c r="EP1367" s="283"/>
      <c r="EQ1367" s="283"/>
      <c r="ER1367" s="165"/>
      <c r="ES1367" s="166"/>
      <c r="ET1367" s="166"/>
      <c r="EU1367" s="166"/>
      <c r="EV1367" s="166"/>
      <c r="EW1367" s="166"/>
      <c r="EX1367" s="289"/>
    </row>
    <row r="1368" spans="1:154" ht="13" customHeight="1">
      <c r="A1368" s="160" t="s">
        <v>19</v>
      </c>
      <c r="B1368" s="160">
        <v>10874</v>
      </c>
      <c r="C1368" s="160">
        <v>17893</v>
      </c>
      <c r="D1368" s="160">
        <v>663527</v>
      </c>
      <c r="E1368" s="160" t="s">
        <v>354</v>
      </c>
      <c r="G1368" s="175"/>
      <c r="H1368" s="162" t="s">
        <v>2332</v>
      </c>
      <c r="I1368" s="162" t="s">
        <v>571</v>
      </c>
      <c r="J1368" s="161">
        <v>27</v>
      </c>
      <c r="K1368" s="161">
        <v>3</v>
      </c>
      <c r="L1368" s="161" t="s">
        <v>837</v>
      </c>
      <c r="Z1368" s="163">
        <v>87</v>
      </c>
      <c r="AA1368" s="163">
        <v>278</v>
      </c>
      <c r="AB1368" s="163">
        <v>245</v>
      </c>
      <c r="AC1368" s="163">
        <v>50</v>
      </c>
      <c r="AD1368" s="163">
        <v>33</v>
      </c>
      <c r="AE1368" s="163">
        <v>10</v>
      </c>
      <c r="AF1368" s="163">
        <v>0</v>
      </c>
      <c r="AG1368" s="163">
        <v>7</v>
      </c>
      <c r="AH1368" s="163">
        <v>22</v>
      </c>
      <c r="AI1368" s="163">
        <v>20</v>
      </c>
      <c r="AJ1368" s="163">
        <v>1</v>
      </c>
      <c r="AK1368" s="163">
        <v>0</v>
      </c>
      <c r="AL1368" s="163">
        <v>25</v>
      </c>
      <c r="AM1368" s="163">
        <v>0</v>
      </c>
      <c r="AN1368" s="163">
        <v>64</v>
      </c>
      <c r="AO1368" s="163">
        <v>5</v>
      </c>
      <c r="AP1368" s="163">
        <v>3</v>
      </c>
      <c r="AQ1368" s="163">
        <v>0</v>
      </c>
      <c r="AR1368" s="163">
        <v>5</v>
      </c>
      <c r="AS1368" s="283">
        <v>8.9928057000000006E-2</v>
      </c>
      <c r="AT1368" s="283">
        <v>0.23021582700000001</v>
      </c>
      <c r="AU1368" s="283">
        <v>0.31521738999999999</v>
      </c>
      <c r="AV1368" s="283">
        <v>0.33152174000000001</v>
      </c>
      <c r="AW1368" s="283">
        <v>8.6956519999999995E-2</v>
      </c>
      <c r="AX1368" s="283">
        <v>0.40217391000000002</v>
      </c>
      <c r="AY1368" s="363">
        <v>107.86499999999999</v>
      </c>
      <c r="AZ1368" s="283">
        <v>0.10642202000000001</v>
      </c>
      <c r="BA1368" s="283">
        <v>0.42934782599999999</v>
      </c>
      <c r="BB1368" s="283">
        <v>0.19565217300000001</v>
      </c>
      <c r="BC1368" s="283">
        <v>0.375</v>
      </c>
      <c r="BD1368" s="164">
        <v>0.24293785300000001</v>
      </c>
      <c r="BE1368" s="164">
        <v>0.20408163200000001</v>
      </c>
      <c r="BF1368" s="164">
        <v>0.28776978399999997</v>
      </c>
      <c r="BG1368" s="164">
        <v>0.330612244</v>
      </c>
      <c r="BH1368" s="164">
        <v>0.61838202799999997</v>
      </c>
      <c r="BI1368" s="164">
        <v>0.12653061199999999</v>
      </c>
      <c r="BJ1368" s="165">
        <v>81.746754900980704</v>
      </c>
      <c r="BK1368" s="164">
        <v>0.27632165705557299</v>
      </c>
      <c r="BL1368" s="165">
        <v>-7.5756334074618596</v>
      </c>
      <c r="BM1368" s="165">
        <v>24.9442705056784</v>
      </c>
      <c r="BN1368" s="165">
        <v>82.131184741713994</v>
      </c>
      <c r="BO1368" s="165">
        <v>-0.76414863642869602</v>
      </c>
      <c r="BP1368" s="165">
        <v>-0.65491365641355503</v>
      </c>
      <c r="BQ1368" s="165">
        <v>-4.2230628453040797</v>
      </c>
      <c r="BR1368" s="165">
        <v>-6.3388101690294496</v>
      </c>
      <c r="BS1368" s="289">
        <v>-0.43614834256700702</v>
      </c>
      <c r="BT1368" s="297"/>
      <c r="BU1368" s="284"/>
      <c r="BV1368" s="298"/>
      <c r="BW1368" s="297"/>
      <c r="BX1368" s="297"/>
      <c r="BY1368" s="297"/>
      <c r="BZ1368" s="297"/>
      <c r="CA1368" s="284"/>
      <c r="CB1368" s="298"/>
      <c r="CC1368" s="297">
        <v>38</v>
      </c>
      <c r="CD1368" s="284">
        <v>211</v>
      </c>
      <c r="CE1368" s="352">
        <v>3</v>
      </c>
      <c r="CF1368" s="298">
        <v>0</v>
      </c>
      <c r="CG1368" s="297"/>
      <c r="CH1368" s="284"/>
      <c r="CI1368" s="352"/>
      <c r="CJ1368" s="298"/>
      <c r="CK1368" s="297">
        <v>24</v>
      </c>
      <c r="CL1368" s="284">
        <v>145</v>
      </c>
      <c r="CM1368" s="352">
        <v>-5</v>
      </c>
      <c r="CN1368" s="298">
        <v>-4</v>
      </c>
      <c r="CO1368" s="297"/>
      <c r="CP1368" s="284"/>
      <c r="CQ1368" s="352"/>
      <c r="CR1368" s="298"/>
      <c r="CS1368" s="297">
        <v>13</v>
      </c>
      <c r="CT1368" s="284">
        <v>66</v>
      </c>
      <c r="CU1368" s="352">
        <v>-2</v>
      </c>
      <c r="CV1368" s="352">
        <v>-2</v>
      </c>
      <c r="CW1368" s="298">
        <v>0</v>
      </c>
      <c r="CX1368" s="297"/>
      <c r="CY1368" s="284"/>
      <c r="CZ1368" s="352"/>
      <c r="DA1368" s="352"/>
      <c r="DB1368" s="298"/>
      <c r="DC1368" s="297">
        <v>18</v>
      </c>
      <c r="DD1368" s="284">
        <v>114</v>
      </c>
      <c r="DE1368" s="352">
        <v>3</v>
      </c>
      <c r="DF1368" s="352">
        <v>0</v>
      </c>
      <c r="DG1368" s="298">
        <v>-1</v>
      </c>
      <c r="DH1368" s="297">
        <v>-1</v>
      </c>
      <c r="DI1368" s="289">
        <v>-7.1599810123443604</v>
      </c>
      <c r="DP1368" s="165"/>
      <c r="DQ1368" s="165"/>
      <c r="DR1368" s="165"/>
      <c r="ED1368" s="165"/>
      <c r="EE1368" s="165"/>
      <c r="EF1368" s="165"/>
      <c r="EG1368" s="165"/>
      <c r="EH1368" s="166"/>
      <c r="EI1368" s="165"/>
      <c r="EJ1368" s="164"/>
      <c r="EK1368" s="164"/>
      <c r="EL1368" s="283"/>
      <c r="EM1368" s="283"/>
      <c r="EN1368" s="283"/>
      <c r="EO1368" s="283"/>
      <c r="EP1368" s="283"/>
      <c r="EQ1368" s="283"/>
      <c r="ER1368" s="165"/>
      <c r="ES1368" s="166"/>
      <c r="ET1368" s="166"/>
      <c r="EU1368" s="166"/>
      <c r="EV1368" s="166"/>
      <c r="EW1368" s="166"/>
      <c r="EX1368" s="289"/>
    </row>
    <row r="1369" spans="1:154" ht="13" customHeight="1">
      <c r="A1369" s="160" t="s">
        <v>19</v>
      </c>
      <c r="B1369" s="160">
        <v>10620</v>
      </c>
      <c r="C1369" s="160">
        <v>15679</v>
      </c>
      <c r="D1369" s="160">
        <v>642133</v>
      </c>
      <c r="E1369" s="160" t="s">
        <v>438</v>
      </c>
      <c r="G1369" s="175"/>
      <c r="H1369" s="168" t="s">
        <v>814</v>
      </c>
      <c r="I1369" s="169" t="s">
        <v>815</v>
      </c>
      <c r="J1369" s="170">
        <v>29</v>
      </c>
      <c r="K1369" s="161">
        <v>3</v>
      </c>
      <c r="L1369" s="161" t="s">
        <v>46</v>
      </c>
      <c r="Z1369" s="163">
        <v>132</v>
      </c>
      <c r="AA1369" s="163">
        <v>421</v>
      </c>
      <c r="AB1369" s="163">
        <v>383</v>
      </c>
      <c r="AC1369" s="163">
        <v>93</v>
      </c>
      <c r="AD1369" s="163">
        <v>62</v>
      </c>
      <c r="AE1369" s="163">
        <v>18</v>
      </c>
      <c r="AF1369" s="163">
        <v>0</v>
      </c>
      <c r="AG1369" s="163">
        <v>13</v>
      </c>
      <c r="AH1369" s="163">
        <v>38</v>
      </c>
      <c r="AI1369" s="163">
        <v>56</v>
      </c>
      <c r="AJ1369" s="163">
        <v>1</v>
      </c>
      <c r="AK1369" s="163">
        <v>0</v>
      </c>
      <c r="AL1369" s="163">
        <v>31</v>
      </c>
      <c r="AM1369" s="163">
        <v>0</v>
      </c>
      <c r="AN1369" s="163">
        <v>89</v>
      </c>
      <c r="AO1369" s="163">
        <v>2</v>
      </c>
      <c r="AP1369" s="163">
        <v>5</v>
      </c>
      <c r="AQ1369" s="163">
        <v>0</v>
      </c>
      <c r="AR1369" s="163">
        <v>12</v>
      </c>
      <c r="AS1369" s="283">
        <v>7.3634203999999995E-2</v>
      </c>
      <c r="AT1369" s="283">
        <v>0.211401425</v>
      </c>
      <c r="AU1369" s="283">
        <v>0.40468227000000001</v>
      </c>
      <c r="AV1369" s="283">
        <v>0.27759197000000002</v>
      </c>
      <c r="AW1369" s="283">
        <v>8.0267560000000002E-2</v>
      </c>
      <c r="AX1369" s="283">
        <v>0.36454849</v>
      </c>
      <c r="AY1369" s="363">
        <v>115.477</v>
      </c>
      <c r="AZ1369" s="283">
        <v>8.9114830000000006E-2</v>
      </c>
      <c r="BA1369" s="283">
        <v>0.37458193899999997</v>
      </c>
      <c r="BB1369" s="283">
        <v>0.19397993299999999</v>
      </c>
      <c r="BC1369" s="283">
        <v>0.431438127</v>
      </c>
      <c r="BD1369" s="164">
        <v>0.27972027900000002</v>
      </c>
      <c r="BE1369" s="164">
        <v>0.24281984300000001</v>
      </c>
      <c r="BF1369" s="164">
        <v>0.29928740999999998</v>
      </c>
      <c r="BG1369" s="164">
        <v>0.39164490800000001</v>
      </c>
      <c r="BH1369" s="164">
        <v>0.69093231799999999</v>
      </c>
      <c r="BI1369" s="164">
        <v>0.14882506500000001</v>
      </c>
      <c r="BJ1369" s="165">
        <v>94.747340233161495</v>
      </c>
      <c r="BK1369" s="164">
        <v>0.30093699580416799</v>
      </c>
      <c r="BL1369" s="165">
        <v>-3.1316369548084602</v>
      </c>
      <c r="BM1369" s="165">
        <v>46.116131201421901</v>
      </c>
      <c r="BN1369" s="165">
        <v>89.631025115558103</v>
      </c>
      <c r="BO1369" s="165">
        <v>0.52289081934853499</v>
      </c>
      <c r="BP1369" s="165">
        <v>-2.3515958711504901</v>
      </c>
      <c r="BQ1369" s="165">
        <v>-4.5757538207916904</v>
      </c>
      <c r="BR1369" s="165">
        <v>-7.5717004388215399</v>
      </c>
      <c r="BS1369" s="289">
        <v>-0.47257346576125703</v>
      </c>
      <c r="BT1369" s="297"/>
      <c r="BU1369" s="284"/>
      <c r="BV1369" s="298"/>
      <c r="BW1369" s="297"/>
      <c r="BX1369" s="297"/>
      <c r="BY1369" s="297"/>
      <c r="BZ1369" s="297"/>
      <c r="CA1369" s="284"/>
      <c r="CB1369" s="298"/>
      <c r="CC1369" s="297">
        <v>124</v>
      </c>
      <c r="CD1369" s="284">
        <v>905.1</v>
      </c>
      <c r="CE1369" s="352">
        <v>-3</v>
      </c>
      <c r="CF1369" s="298">
        <v>-6</v>
      </c>
      <c r="CG1369" s="297"/>
      <c r="CH1369" s="284"/>
      <c r="CI1369" s="352"/>
      <c r="CJ1369" s="298"/>
      <c r="CK1369" s="297"/>
      <c r="CL1369" s="284"/>
      <c r="CM1369" s="352"/>
      <c r="CN1369" s="298"/>
      <c r="CO1369" s="297"/>
      <c r="CP1369" s="284"/>
      <c r="CQ1369" s="352"/>
      <c r="CR1369" s="298"/>
      <c r="CS1369" s="297"/>
      <c r="CT1369" s="284"/>
      <c r="CU1369" s="352"/>
      <c r="CV1369" s="352"/>
      <c r="CW1369" s="298"/>
      <c r="CX1369" s="297"/>
      <c r="CY1369" s="284"/>
      <c r="CZ1369" s="352"/>
      <c r="DA1369" s="352"/>
      <c r="DB1369" s="298"/>
      <c r="DC1369" s="297"/>
      <c r="DD1369" s="284"/>
      <c r="DE1369" s="352"/>
      <c r="DF1369" s="352"/>
      <c r="DG1369" s="298"/>
      <c r="DH1369" s="297">
        <v>-3</v>
      </c>
      <c r="DI1369" s="289">
        <v>-11.0038754940032</v>
      </c>
      <c r="DP1369" s="165"/>
      <c r="DQ1369" s="165"/>
      <c r="DR1369" s="165"/>
      <c r="ED1369" s="165"/>
      <c r="EE1369" s="165"/>
      <c r="EF1369" s="165"/>
      <c r="EG1369" s="165"/>
      <c r="EH1369" s="166"/>
      <c r="EI1369" s="165"/>
      <c r="EJ1369" s="164"/>
      <c r="EK1369" s="164"/>
      <c r="EL1369" s="283"/>
      <c r="EM1369" s="283"/>
      <c r="EN1369" s="283"/>
      <c r="EO1369" s="283"/>
      <c r="EP1369" s="283"/>
      <c r="EQ1369" s="283"/>
      <c r="ER1369" s="165"/>
      <c r="ES1369" s="166"/>
      <c r="ET1369" s="166"/>
      <c r="EU1369" s="166"/>
      <c r="EV1369" s="166"/>
      <c r="EW1369" s="166"/>
      <c r="EX1369" s="289"/>
    </row>
    <row r="1370" spans="1:154" ht="13" customHeight="1">
      <c r="A1370" s="160" t="s">
        <v>19</v>
      </c>
      <c r="B1370" s="160">
        <v>10245</v>
      </c>
      <c r="C1370" s="160">
        <v>15937</v>
      </c>
      <c r="D1370" s="160">
        <v>649557</v>
      </c>
      <c r="E1370" s="160" t="s">
        <v>3331</v>
      </c>
      <c r="G1370" s="175"/>
      <c r="H1370" s="168" t="s">
        <v>3349</v>
      </c>
      <c r="I1370" s="169" t="s">
        <v>845</v>
      </c>
      <c r="J1370" s="170">
        <v>33</v>
      </c>
      <c r="K1370" s="161">
        <v>3</v>
      </c>
      <c r="L1370" s="161" t="s">
        <v>837</v>
      </c>
      <c r="Z1370" s="163">
        <v>14</v>
      </c>
      <c r="AA1370" s="163">
        <v>34</v>
      </c>
      <c r="AB1370" s="163">
        <v>33</v>
      </c>
      <c r="AC1370" s="163">
        <v>3</v>
      </c>
      <c r="AD1370" s="163">
        <v>3</v>
      </c>
      <c r="AE1370" s="163">
        <v>0</v>
      </c>
      <c r="AF1370" s="163">
        <v>0</v>
      </c>
      <c r="AG1370" s="163">
        <v>0</v>
      </c>
      <c r="AH1370" s="163">
        <v>2</v>
      </c>
      <c r="AI1370" s="163">
        <v>1</v>
      </c>
      <c r="AJ1370" s="163">
        <v>0</v>
      </c>
      <c r="AK1370" s="163">
        <v>0</v>
      </c>
      <c r="AL1370" s="163">
        <v>1</v>
      </c>
      <c r="AM1370" s="163">
        <v>0</v>
      </c>
      <c r="AN1370" s="163">
        <v>9</v>
      </c>
      <c r="AO1370" s="163">
        <v>0</v>
      </c>
      <c r="AP1370" s="163">
        <v>0</v>
      </c>
      <c r="AQ1370" s="163">
        <v>0</v>
      </c>
      <c r="AR1370" s="163">
        <v>0</v>
      </c>
      <c r="AS1370" s="283">
        <v>2.9411764E-2</v>
      </c>
      <c r="AT1370" s="283">
        <v>0.264705882</v>
      </c>
      <c r="AU1370" s="283">
        <v>0.58333332999999998</v>
      </c>
      <c r="AV1370" s="283">
        <v>0.20833333000000001</v>
      </c>
      <c r="AW1370" s="283">
        <v>0</v>
      </c>
      <c r="AX1370" s="283">
        <v>0.33333332999999998</v>
      </c>
      <c r="AY1370" s="363">
        <v>105.68</v>
      </c>
      <c r="AZ1370" s="283">
        <v>0.10344828</v>
      </c>
      <c r="BA1370" s="283">
        <v>0.54166666600000002</v>
      </c>
      <c r="BB1370" s="283">
        <v>0.16666666599999999</v>
      </c>
      <c r="BC1370" s="283">
        <v>0.29166666600000002</v>
      </c>
      <c r="BD1370" s="164">
        <v>0.125</v>
      </c>
      <c r="BE1370" s="164">
        <v>9.0909089999999998E-2</v>
      </c>
      <c r="BF1370" s="164">
        <v>0.117647058</v>
      </c>
      <c r="BG1370" s="164">
        <v>9.0909089999999998E-2</v>
      </c>
      <c r="BH1370" s="164">
        <v>0.208556148</v>
      </c>
      <c r="BI1370" s="164">
        <v>0</v>
      </c>
      <c r="BJ1370" s="165">
        <v>0</v>
      </c>
      <c r="BK1370" s="164">
        <v>9.8066554350011395E-2</v>
      </c>
      <c r="BL1370" s="165">
        <v>-5.8045126293867098</v>
      </c>
      <c r="BM1370" s="165">
        <v>-1.8272581939666701</v>
      </c>
      <c r="BN1370" s="165">
        <v>-41.817199263964199</v>
      </c>
      <c r="BO1370" s="165">
        <v>0.127916118602239</v>
      </c>
      <c r="BP1370" s="165">
        <v>-7.4986517429351807E-2</v>
      </c>
      <c r="BQ1370" s="165">
        <v>-5.1796441363251997</v>
      </c>
      <c r="BR1370" s="165">
        <v>-5.6592346523969601</v>
      </c>
      <c r="BS1370" s="289">
        <v>-0.53494188646924701</v>
      </c>
      <c r="BT1370" s="297"/>
      <c r="BU1370" s="284"/>
      <c r="BV1370" s="298"/>
      <c r="BW1370" s="297"/>
      <c r="BX1370" s="297"/>
      <c r="BY1370" s="297"/>
      <c r="BZ1370" s="297"/>
      <c r="CA1370" s="284"/>
      <c r="CB1370" s="298"/>
      <c r="CC1370" s="297">
        <v>5</v>
      </c>
      <c r="CD1370" s="284">
        <v>25.1</v>
      </c>
      <c r="CE1370" s="352">
        <v>0</v>
      </c>
      <c r="CF1370" s="298">
        <v>0</v>
      </c>
      <c r="CG1370" s="297">
        <v>2</v>
      </c>
      <c r="CH1370" s="284">
        <v>11</v>
      </c>
      <c r="CI1370" s="352">
        <v>0</v>
      </c>
      <c r="CJ1370" s="298">
        <v>0</v>
      </c>
      <c r="CK1370" s="297">
        <v>1</v>
      </c>
      <c r="CL1370" s="284">
        <v>7</v>
      </c>
      <c r="CM1370" s="352">
        <v>0</v>
      </c>
      <c r="CN1370" s="298">
        <v>0</v>
      </c>
      <c r="CO1370" s="297">
        <v>6</v>
      </c>
      <c r="CP1370" s="284">
        <v>41</v>
      </c>
      <c r="CQ1370" s="352">
        <v>-1</v>
      </c>
      <c r="CR1370" s="298">
        <v>-1</v>
      </c>
      <c r="CS1370" s="297">
        <v>1</v>
      </c>
      <c r="CT1370" s="284">
        <v>0</v>
      </c>
      <c r="CU1370" s="352">
        <v>0</v>
      </c>
      <c r="CV1370" s="352"/>
      <c r="CW1370" s="298"/>
      <c r="CX1370" s="297"/>
      <c r="CY1370" s="284"/>
      <c r="CZ1370" s="352"/>
      <c r="DA1370" s="352"/>
      <c r="DB1370" s="298"/>
      <c r="DC1370" s="297"/>
      <c r="DD1370" s="284"/>
      <c r="DE1370" s="352"/>
      <c r="DF1370" s="352"/>
      <c r="DG1370" s="298"/>
      <c r="DH1370" s="297">
        <v>-1</v>
      </c>
      <c r="DI1370" s="289">
        <v>-0.65485107898712103</v>
      </c>
      <c r="DP1370" s="165"/>
      <c r="DQ1370" s="165"/>
      <c r="DR1370" s="165"/>
      <c r="ED1370" s="165"/>
      <c r="EE1370" s="165"/>
      <c r="EF1370" s="165"/>
      <c r="EG1370" s="165"/>
      <c r="EH1370" s="166"/>
      <c r="EI1370" s="165"/>
      <c r="EJ1370" s="164"/>
      <c r="EK1370" s="164"/>
      <c r="EL1370" s="283"/>
      <c r="EM1370" s="283"/>
      <c r="EN1370" s="283"/>
      <c r="EO1370" s="283"/>
      <c r="EP1370" s="283"/>
      <c r="EQ1370" s="283"/>
      <c r="ER1370" s="165"/>
      <c r="ES1370" s="166"/>
      <c r="ET1370" s="166"/>
      <c r="EU1370" s="166"/>
      <c r="EV1370" s="166"/>
      <c r="EW1370" s="166"/>
      <c r="EX1370" s="289"/>
    </row>
    <row r="1371" spans="1:154" ht="13" customHeight="1">
      <c r="A1371" s="160" t="s">
        <v>19</v>
      </c>
      <c r="B1371" s="160">
        <v>11074</v>
      </c>
      <c r="C1371" s="160">
        <v>19966</v>
      </c>
      <c r="D1371" s="160">
        <v>666915</v>
      </c>
      <c r="E1371" s="160" t="s">
        <v>609</v>
      </c>
      <c r="G1371" s="175"/>
      <c r="H1371" s="162" t="s">
        <v>1678</v>
      </c>
      <c r="I1371" s="162" t="s">
        <v>137</v>
      </c>
      <c r="J1371" s="161">
        <v>29</v>
      </c>
      <c r="K1371" s="161">
        <v>3</v>
      </c>
      <c r="L1371" s="161" t="s">
        <v>837</v>
      </c>
      <c r="Z1371" s="163">
        <v>37</v>
      </c>
      <c r="AA1371" s="163">
        <v>93</v>
      </c>
      <c r="AB1371" s="163">
        <v>83</v>
      </c>
      <c r="AC1371" s="163">
        <v>11</v>
      </c>
      <c r="AD1371" s="163">
        <v>8</v>
      </c>
      <c r="AE1371" s="163">
        <v>2</v>
      </c>
      <c r="AF1371" s="163">
        <v>0</v>
      </c>
      <c r="AG1371" s="163">
        <v>1</v>
      </c>
      <c r="AH1371" s="163">
        <v>6</v>
      </c>
      <c r="AI1371" s="163">
        <v>8</v>
      </c>
      <c r="AJ1371" s="163">
        <v>3</v>
      </c>
      <c r="AK1371" s="163">
        <v>0</v>
      </c>
      <c r="AL1371" s="163">
        <v>8</v>
      </c>
      <c r="AM1371" s="163">
        <v>0</v>
      </c>
      <c r="AN1371" s="163">
        <v>43</v>
      </c>
      <c r="AO1371" s="163">
        <v>1</v>
      </c>
      <c r="AP1371" s="163">
        <v>0</v>
      </c>
      <c r="AQ1371" s="163">
        <v>1</v>
      </c>
      <c r="AR1371" s="163">
        <v>1</v>
      </c>
      <c r="AS1371" s="283">
        <v>8.6021504999999998E-2</v>
      </c>
      <c r="AT1371" s="283">
        <v>0.46236559100000002</v>
      </c>
      <c r="AU1371" s="283">
        <v>0.34146341000000002</v>
      </c>
      <c r="AV1371" s="283">
        <v>0.36585366000000002</v>
      </c>
      <c r="AW1371" s="283">
        <v>2.4390240000000001E-2</v>
      </c>
      <c r="AX1371" s="283">
        <v>0.36585366000000002</v>
      </c>
      <c r="AY1371" s="363">
        <v>107.782</v>
      </c>
      <c r="AZ1371" s="283">
        <v>0.18554217000000001</v>
      </c>
      <c r="BA1371" s="283">
        <v>0.42499999999999999</v>
      </c>
      <c r="BB1371" s="283">
        <v>0.15</v>
      </c>
      <c r="BC1371" s="283">
        <v>0.42499999999999999</v>
      </c>
      <c r="BD1371" s="164">
        <v>0.256410256</v>
      </c>
      <c r="BE1371" s="164">
        <v>0.13253012</v>
      </c>
      <c r="BF1371" s="164">
        <v>0.21739130400000001</v>
      </c>
      <c r="BG1371" s="164">
        <v>0.19277108400000001</v>
      </c>
      <c r="BH1371" s="164">
        <v>0.41016238799999999</v>
      </c>
      <c r="BI1371" s="164">
        <v>6.0240964000000001E-2</v>
      </c>
      <c r="BJ1371" s="165">
        <v>38.919461790849503</v>
      </c>
      <c r="BK1371" s="164">
        <v>0.193972031059472</v>
      </c>
      <c r="BL1371" s="165">
        <v>-8.69833053153957</v>
      </c>
      <c r="BM1371" s="165">
        <v>2.18063013005052</v>
      </c>
      <c r="BN1371" s="165">
        <v>14.4390044370125</v>
      </c>
      <c r="BO1371" s="165">
        <v>-0.23713450500835001</v>
      </c>
      <c r="BP1371" s="165">
        <v>-0.14848471432924201</v>
      </c>
      <c r="BQ1371" s="165">
        <v>-6.7644663303533497</v>
      </c>
      <c r="BR1371" s="165">
        <v>-9.2531584004780196</v>
      </c>
      <c r="BS1371" s="289">
        <v>-0.698618724467857</v>
      </c>
      <c r="BT1371" s="297"/>
      <c r="BU1371" s="284"/>
      <c r="BV1371" s="298"/>
      <c r="BW1371" s="297"/>
      <c r="BX1371" s="297"/>
      <c r="BY1371" s="297"/>
      <c r="BZ1371" s="297"/>
      <c r="CA1371" s="284"/>
      <c r="CB1371" s="298"/>
      <c r="CC1371" s="297">
        <v>21</v>
      </c>
      <c r="CD1371" s="284">
        <v>122.1</v>
      </c>
      <c r="CE1371" s="352">
        <v>2</v>
      </c>
      <c r="CF1371" s="298">
        <v>0</v>
      </c>
      <c r="CG1371" s="297"/>
      <c r="CH1371" s="284"/>
      <c r="CI1371" s="352"/>
      <c r="CJ1371" s="298"/>
      <c r="CK1371" s="297">
        <v>13</v>
      </c>
      <c r="CL1371" s="284">
        <v>74</v>
      </c>
      <c r="CM1371" s="352">
        <v>-1</v>
      </c>
      <c r="CN1371" s="298">
        <v>1</v>
      </c>
      <c r="CO1371" s="297"/>
      <c r="CP1371" s="284"/>
      <c r="CQ1371" s="352"/>
      <c r="CR1371" s="298"/>
      <c r="CS1371" s="297"/>
      <c r="CT1371" s="284"/>
      <c r="CU1371" s="352"/>
      <c r="CV1371" s="352"/>
      <c r="CW1371" s="298"/>
      <c r="CX1371" s="297"/>
      <c r="CY1371" s="284"/>
      <c r="CZ1371" s="352"/>
      <c r="DA1371" s="352"/>
      <c r="DB1371" s="298"/>
      <c r="DC1371" s="297">
        <v>2</v>
      </c>
      <c r="DD1371" s="284">
        <v>17</v>
      </c>
      <c r="DE1371" s="352">
        <v>0</v>
      </c>
      <c r="DF1371" s="352">
        <v>0</v>
      </c>
      <c r="DG1371" s="298">
        <v>0</v>
      </c>
      <c r="DH1371" s="297">
        <v>1</v>
      </c>
      <c r="DI1371" s="289">
        <v>-0.61433935165405196</v>
      </c>
      <c r="DP1371" s="165"/>
      <c r="DQ1371" s="165"/>
      <c r="DR1371" s="165"/>
      <c r="ED1371" s="165"/>
      <c r="EE1371" s="165"/>
      <c r="EF1371" s="165"/>
      <c r="EG1371" s="165"/>
      <c r="EH1371" s="166"/>
      <c r="EI1371" s="165"/>
      <c r="EJ1371" s="164"/>
      <c r="EK1371" s="164"/>
      <c r="EL1371" s="283"/>
      <c r="EM1371" s="283"/>
      <c r="EN1371" s="283"/>
      <c r="EO1371" s="283"/>
      <c r="EP1371" s="283"/>
      <c r="EQ1371" s="283"/>
      <c r="ER1371" s="165"/>
      <c r="ES1371" s="166"/>
      <c r="ET1371" s="166"/>
      <c r="EU1371" s="166"/>
      <c r="EV1371" s="166"/>
      <c r="EW1371" s="166"/>
      <c r="EX1371" s="289"/>
    </row>
    <row r="1372" spans="1:154" ht="13" customHeight="1">
      <c r="A1372" s="160" t="s">
        <v>19</v>
      </c>
      <c r="B1372" s="160">
        <v>10879</v>
      </c>
      <c r="C1372" s="160">
        <v>19901</v>
      </c>
      <c r="D1372" s="160">
        <v>657757</v>
      </c>
      <c r="E1372" s="160" t="s">
        <v>164</v>
      </c>
      <c r="G1372" s="175"/>
      <c r="H1372" s="162" t="s">
        <v>2401</v>
      </c>
      <c r="I1372" s="162" t="s">
        <v>305</v>
      </c>
      <c r="J1372" s="161">
        <v>28</v>
      </c>
      <c r="K1372" s="161">
        <v>3</v>
      </c>
      <c r="L1372" s="161" t="s">
        <v>46</v>
      </c>
      <c r="Z1372" s="163">
        <v>139</v>
      </c>
      <c r="AA1372" s="163">
        <v>501</v>
      </c>
      <c r="AB1372" s="163">
        <v>451</v>
      </c>
      <c r="AC1372" s="163">
        <v>105</v>
      </c>
      <c r="AD1372" s="163">
        <v>70</v>
      </c>
      <c r="AE1372" s="163">
        <v>24</v>
      </c>
      <c r="AF1372" s="163">
        <v>1</v>
      </c>
      <c r="AG1372" s="163">
        <v>10</v>
      </c>
      <c r="AH1372" s="163">
        <v>35</v>
      </c>
      <c r="AI1372" s="163">
        <v>45</v>
      </c>
      <c r="AJ1372" s="163">
        <v>2</v>
      </c>
      <c r="AK1372" s="163">
        <v>2</v>
      </c>
      <c r="AL1372" s="163">
        <v>43</v>
      </c>
      <c r="AM1372" s="163">
        <v>2</v>
      </c>
      <c r="AN1372" s="163">
        <v>106</v>
      </c>
      <c r="AO1372" s="163">
        <v>4</v>
      </c>
      <c r="AP1372" s="163">
        <v>3</v>
      </c>
      <c r="AQ1372" s="163">
        <v>0</v>
      </c>
      <c r="AR1372" s="163">
        <v>6</v>
      </c>
      <c r="AS1372" s="283">
        <v>8.5828343000000001E-2</v>
      </c>
      <c r="AT1372" s="283">
        <v>0.21157684600000001</v>
      </c>
      <c r="AU1372" s="283">
        <v>0.40229884999999999</v>
      </c>
      <c r="AV1372" s="283">
        <v>0.27298851000000002</v>
      </c>
      <c r="AW1372" s="283">
        <v>5.7471260000000003E-2</v>
      </c>
      <c r="AX1372" s="283">
        <v>0.35057471000000001</v>
      </c>
      <c r="AY1372" s="363">
        <v>110.029</v>
      </c>
      <c r="AZ1372" s="283">
        <v>9.6218289999999998E-2</v>
      </c>
      <c r="BA1372" s="283">
        <v>0.36781609100000001</v>
      </c>
      <c r="BB1372" s="283">
        <v>0.21839080399999999</v>
      </c>
      <c r="BC1372" s="283">
        <v>0.413793103</v>
      </c>
      <c r="BD1372" s="164">
        <v>0.28106508800000002</v>
      </c>
      <c r="BE1372" s="164">
        <v>0.23281596399999999</v>
      </c>
      <c r="BF1372" s="164">
        <v>0.30339321299999999</v>
      </c>
      <c r="BG1372" s="164">
        <v>0.35698447799999999</v>
      </c>
      <c r="BH1372" s="164">
        <v>0.66037769099999999</v>
      </c>
      <c r="BI1372" s="164">
        <v>0.12416851399999999</v>
      </c>
      <c r="BJ1372" s="165">
        <v>80.220690629212996</v>
      </c>
      <c r="BK1372" s="164">
        <v>0.29067656069337</v>
      </c>
      <c r="BL1372" s="165">
        <v>-7.86408972210823</v>
      </c>
      <c r="BM1372" s="165">
        <v>50.741924164522203</v>
      </c>
      <c r="BN1372" s="165">
        <v>87.747278225294494</v>
      </c>
      <c r="BO1372" s="165">
        <v>0.83409957147273694</v>
      </c>
      <c r="BP1372" s="165">
        <v>-2.8685023859143199</v>
      </c>
      <c r="BQ1372" s="165">
        <v>-8.5332300565821502</v>
      </c>
      <c r="BR1372" s="165">
        <v>-9.8923633343690494</v>
      </c>
      <c r="BS1372" s="289">
        <v>-0.88129262628893901</v>
      </c>
      <c r="BT1372" s="297"/>
      <c r="BU1372" s="284"/>
      <c r="BV1372" s="298"/>
      <c r="BW1372" s="297"/>
      <c r="BX1372" s="297"/>
      <c r="BY1372" s="297"/>
      <c r="BZ1372" s="297"/>
      <c r="CA1372" s="284"/>
      <c r="CB1372" s="298"/>
      <c r="CC1372" s="297">
        <v>43</v>
      </c>
      <c r="CD1372" s="284">
        <v>358.2</v>
      </c>
      <c r="CE1372" s="352">
        <v>1</v>
      </c>
      <c r="CF1372" s="298">
        <v>-3</v>
      </c>
      <c r="CG1372" s="297"/>
      <c r="CH1372" s="284"/>
      <c r="CI1372" s="352"/>
      <c r="CJ1372" s="298"/>
      <c r="CK1372" s="297"/>
      <c r="CL1372" s="284"/>
      <c r="CM1372" s="352"/>
      <c r="CN1372" s="298"/>
      <c r="CO1372" s="297"/>
      <c r="CP1372" s="284"/>
      <c r="CQ1372" s="352"/>
      <c r="CR1372" s="298"/>
      <c r="CS1372" s="297"/>
      <c r="CT1372" s="284"/>
      <c r="CU1372" s="352"/>
      <c r="CV1372" s="352"/>
      <c r="CW1372" s="298"/>
      <c r="CX1372" s="297"/>
      <c r="CY1372" s="284"/>
      <c r="CZ1372" s="352"/>
      <c r="DA1372" s="352"/>
      <c r="DB1372" s="298"/>
      <c r="DC1372" s="297">
        <v>45</v>
      </c>
      <c r="DD1372" s="284">
        <v>336.2</v>
      </c>
      <c r="DE1372" s="352">
        <v>-7</v>
      </c>
      <c r="DF1372" s="352">
        <v>-5</v>
      </c>
      <c r="DG1372" s="298">
        <v>-1</v>
      </c>
      <c r="DH1372" s="297">
        <v>-6</v>
      </c>
      <c r="DI1372" s="289">
        <v>-15.357197284698399</v>
      </c>
      <c r="DP1372" s="165"/>
      <c r="DQ1372" s="165"/>
      <c r="DR1372" s="165"/>
      <c r="ED1372" s="165"/>
      <c r="EE1372" s="165"/>
      <c r="EF1372" s="165"/>
      <c r="EG1372" s="165"/>
      <c r="EH1372" s="166"/>
      <c r="EI1372" s="165"/>
      <c r="EJ1372" s="164"/>
      <c r="EK1372" s="164"/>
      <c r="EL1372" s="283"/>
      <c r="EM1372" s="283"/>
      <c r="EN1372" s="283"/>
      <c r="EO1372" s="283"/>
      <c r="EP1372" s="283"/>
      <c r="EQ1372" s="283"/>
      <c r="ER1372" s="165"/>
      <c r="ES1372" s="166"/>
      <c r="ET1372" s="166"/>
      <c r="EU1372" s="166"/>
      <c r="EV1372" s="166"/>
      <c r="EW1372" s="166"/>
      <c r="EX1372" s="289"/>
    </row>
    <row r="1373" spans="1:154" ht="13" customHeight="1">
      <c r="A1373" s="160" t="s">
        <v>19</v>
      </c>
      <c r="C1373" s="160">
        <v>10231</v>
      </c>
      <c r="D1373" s="160">
        <v>578428</v>
      </c>
      <c r="E1373" s="160" t="s">
        <v>345</v>
      </c>
      <c r="G1373" s="175"/>
      <c r="H1373" s="168" t="s">
        <v>76</v>
      </c>
      <c r="I1373" s="169" t="s">
        <v>565</v>
      </c>
      <c r="J1373" s="170">
        <v>34</v>
      </c>
      <c r="K1373" s="161">
        <v>4</v>
      </c>
      <c r="L1373" s="161" t="s">
        <v>837</v>
      </c>
      <c r="Z1373" s="163">
        <v>85</v>
      </c>
      <c r="AA1373" s="163">
        <v>291</v>
      </c>
      <c r="AB1373" s="163">
        <v>270</v>
      </c>
      <c r="AC1373" s="163">
        <v>91</v>
      </c>
      <c r="AD1373" s="163">
        <v>70</v>
      </c>
      <c r="AE1373" s="163">
        <v>16</v>
      </c>
      <c r="AF1373" s="163">
        <v>1</v>
      </c>
      <c r="AG1373" s="163">
        <v>4</v>
      </c>
      <c r="AH1373" s="163">
        <v>39</v>
      </c>
      <c r="AI1373" s="163">
        <v>26</v>
      </c>
      <c r="AJ1373" s="163">
        <v>6</v>
      </c>
      <c r="AK1373" s="163">
        <v>2</v>
      </c>
      <c r="AL1373" s="163">
        <v>12</v>
      </c>
      <c r="AM1373" s="163">
        <v>1</v>
      </c>
      <c r="AN1373" s="163">
        <v>39</v>
      </c>
      <c r="AO1373" s="163">
        <v>8</v>
      </c>
      <c r="AP1373" s="163">
        <v>1</v>
      </c>
      <c r="AQ1373" s="163">
        <v>0</v>
      </c>
      <c r="AR1373" s="163">
        <v>4</v>
      </c>
      <c r="AS1373" s="283">
        <v>4.1237112999999999E-2</v>
      </c>
      <c r="AT1373" s="283">
        <v>0.13402061800000001</v>
      </c>
      <c r="AU1373" s="283">
        <v>0.31034483000000002</v>
      </c>
      <c r="AV1373" s="283">
        <v>0.30603448</v>
      </c>
      <c r="AW1373" s="283">
        <v>2.155172E-2</v>
      </c>
      <c r="AX1373" s="283">
        <v>0.30603448</v>
      </c>
      <c r="AY1373" s="363">
        <v>109.845</v>
      </c>
      <c r="AZ1373" s="283">
        <v>7.5278810000000002E-2</v>
      </c>
      <c r="BA1373" s="283">
        <v>0.48706896500000002</v>
      </c>
      <c r="BB1373" s="283">
        <v>0.23706896499999999</v>
      </c>
      <c r="BC1373" s="283">
        <v>0.27586206800000002</v>
      </c>
      <c r="BD1373" s="164">
        <v>0.381578947</v>
      </c>
      <c r="BE1373" s="164">
        <v>0.33703703699999998</v>
      </c>
      <c r="BF1373" s="164">
        <v>0.38144329799999999</v>
      </c>
      <c r="BG1373" s="164">
        <v>0.44814814800000002</v>
      </c>
      <c r="BH1373" s="164">
        <v>0.82959144600000001</v>
      </c>
      <c r="BI1373" s="164">
        <v>0.111111111</v>
      </c>
      <c r="BJ1373" s="165">
        <v>70.737293060154698</v>
      </c>
      <c r="BK1373" s="164">
        <v>0.36179729104042002</v>
      </c>
      <c r="BL1373" s="165">
        <v>12.0897335776907</v>
      </c>
      <c r="BM1373" s="165">
        <v>46.130352422020998</v>
      </c>
      <c r="BN1373" s="165">
        <v>136.69459127176</v>
      </c>
      <c r="BO1373" s="165">
        <v>0.86260798600837496</v>
      </c>
      <c r="BP1373" s="165">
        <v>-0.177998967468738</v>
      </c>
      <c r="BQ1373" s="165">
        <v>24.472156233278699</v>
      </c>
      <c r="BR1373" s="165">
        <v>12.5909845972281</v>
      </c>
      <c r="BS1373" s="289">
        <v>2.5274287338759298</v>
      </c>
      <c r="BT1373" s="297"/>
      <c r="BU1373" s="284"/>
      <c r="BV1373" s="298"/>
      <c r="BW1373" s="297"/>
      <c r="BX1373" s="297"/>
      <c r="BY1373" s="297"/>
      <c r="BZ1373" s="297"/>
      <c r="CA1373" s="284"/>
      <c r="CB1373" s="298"/>
      <c r="CC1373" s="297"/>
      <c r="CD1373" s="284"/>
      <c r="CE1373" s="352"/>
      <c r="CF1373" s="298"/>
      <c r="CG1373" s="297">
        <v>59</v>
      </c>
      <c r="CH1373" s="284">
        <v>462</v>
      </c>
      <c r="CI1373" s="352">
        <v>1</v>
      </c>
      <c r="CJ1373" s="298">
        <v>1</v>
      </c>
      <c r="CK1373" s="297">
        <v>33</v>
      </c>
      <c r="CL1373" s="284">
        <v>119</v>
      </c>
      <c r="CM1373" s="352">
        <v>3</v>
      </c>
      <c r="CN1373" s="298">
        <v>2</v>
      </c>
      <c r="CO1373" s="297">
        <v>6</v>
      </c>
      <c r="CP1373" s="284">
        <v>18</v>
      </c>
      <c r="CQ1373" s="352">
        <v>-1</v>
      </c>
      <c r="CR1373" s="298">
        <v>-1</v>
      </c>
      <c r="CS1373" s="297"/>
      <c r="CT1373" s="284"/>
      <c r="CU1373" s="352"/>
      <c r="CV1373" s="352"/>
      <c r="CW1373" s="298"/>
      <c r="CX1373" s="297"/>
      <c r="CY1373" s="284"/>
      <c r="CZ1373" s="352"/>
      <c r="DA1373" s="352"/>
      <c r="DB1373" s="298"/>
      <c r="DC1373" s="297"/>
      <c r="DD1373" s="284"/>
      <c r="DE1373" s="352"/>
      <c r="DF1373" s="352"/>
      <c r="DG1373" s="298"/>
      <c r="DH1373" s="297">
        <v>3</v>
      </c>
      <c r="DI1373" s="289">
        <v>2.20433497428894</v>
      </c>
      <c r="DP1373" s="165"/>
      <c r="DQ1373" s="165"/>
      <c r="DR1373" s="165"/>
      <c r="ED1373" s="165"/>
      <c r="EE1373" s="165"/>
      <c r="EF1373" s="165"/>
      <c r="EG1373" s="165"/>
      <c r="EH1373" s="166"/>
      <c r="EI1373" s="165"/>
      <c r="EJ1373" s="164"/>
      <c r="EK1373" s="164"/>
      <c r="EL1373" s="283"/>
      <c r="EM1373" s="283"/>
      <c r="EN1373" s="283"/>
      <c r="EO1373" s="283"/>
      <c r="EP1373" s="283"/>
      <c r="EQ1373" s="283"/>
      <c r="ER1373" s="165"/>
      <c r="ES1373" s="166"/>
      <c r="ET1373" s="166"/>
      <c r="EU1373" s="166"/>
      <c r="EV1373" s="166"/>
      <c r="EW1373" s="166"/>
      <c r="EX1373" s="289"/>
    </row>
    <row r="1374" spans="1:154" ht="13" customHeight="1">
      <c r="A1374" s="160" t="s">
        <v>19</v>
      </c>
      <c r="C1374" s="160">
        <v>19608</v>
      </c>
      <c r="D1374" s="160">
        <v>672640</v>
      </c>
      <c r="E1374" s="160" t="s">
        <v>686</v>
      </c>
      <c r="G1374" s="175"/>
      <c r="H1374" s="162" t="s">
        <v>121</v>
      </c>
      <c r="I1374" s="162" t="s">
        <v>2384</v>
      </c>
      <c r="J1374" s="161">
        <v>25</v>
      </c>
      <c r="K1374" s="161">
        <v>4</v>
      </c>
      <c r="L1374" s="161" t="s">
        <v>837</v>
      </c>
      <c r="Z1374" s="163">
        <v>117</v>
      </c>
      <c r="AA1374" s="163">
        <v>434</v>
      </c>
      <c r="AB1374" s="163">
        <v>403</v>
      </c>
      <c r="AC1374" s="163">
        <v>109</v>
      </c>
      <c r="AD1374" s="163">
        <v>79</v>
      </c>
      <c r="AE1374" s="163">
        <v>23</v>
      </c>
      <c r="AF1374" s="163">
        <v>1</v>
      </c>
      <c r="AG1374" s="163">
        <v>6</v>
      </c>
      <c r="AH1374" s="163">
        <v>49</v>
      </c>
      <c r="AI1374" s="163">
        <v>39</v>
      </c>
      <c r="AJ1374" s="163">
        <v>20</v>
      </c>
      <c r="AK1374" s="163">
        <v>4</v>
      </c>
      <c r="AL1374" s="163">
        <v>25</v>
      </c>
      <c r="AM1374" s="163">
        <v>0</v>
      </c>
      <c r="AN1374" s="163">
        <v>75</v>
      </c>
      <c r="AO1374" s="163">
        <v>1</v>
      </c>
      <c r="AP1374" s="163">
        <v>2</v>
      </c>
      <c r="AQ1374" s="163">
        <v>2</v>
      </c>
      <c r="AR1374" s="163">
        <v>13</v>
      </c>
      <c r="AS1374" s="283">
        <v>5.7603686000000001E-2</v>
      </c>
      <c r="AT1374" s="283">
        <v>0.17281105899999999</v>
      </c>
      <c r="AU1374" s="283">
        <v>0.35843373000000001</v>
      </c>
      <c r="AV1374" s="283">
        <v>0.24698795000000001</v>
      </c>
      <c r="AW1374" s="283">
        <v>5.1051050000000001E-2</v>
      </c>
      <c r="AX1374" s="283">
        <v>0.38438438000000003</v>
      </c>
      <c r="AY1374" s="363">
        <v>108.762</v>
      </c>
      <c r="AZ1374" s="283">
        <v>0.10213316</v>
      </c>
      <c r="BA1374" s="283">
        <v>0.53636363600000003</v>
      </c>
      <c r="BB1374" s="283">
        <v>0.20909090899999999</v>
      </c>
      <c r="BC1374" s="283">
        <v>0.254545454</v>
      </c>
      <c r="BD1374" s="164">
        <v>0.31790123399999998</v>
      </c>
      <c r="BE1374" s="164">
        <v>0.27047146399999999</v>
      </c>
      <c r="BF1374" s="164">
        <v>0.313225058</v>
      </c>
      <c r="BG1374" s="164">
        <v>0.377171215</v>
      </c>
      <c r="BH1374" s="164">
        <v>0.69039627299999995</v>
      </c>
      <c r="BI1374" s="164">
        <v>0.106699751</v>
      </c>
      <c r="BJ1374" s="165">
        <v>67.928864071321698</v>
      </c>
      <c r="BK1374" s="164">
        <v>0.30242097917123001</v>
      </c>
      <c r="BL1374" s="165">
        <v>-2.70996895009297</v>
      </c>
      <c r="BM1374" s="165">
        <v>48.0585141373274</v>
      </c>
      <c r="BN1374" s="165">
        <v>90.594594992398697</v>
      </c>
      <c r="BO1374" s="165">
        <v>0.51365461261508405</v>
      </c>
      <c r="BP1374" s="165">
        <v>2.3781042769551202</v>
      </c>
      <c r="BQ1374" s="165">
        <v>24.131571251008399</v>
      </c>
      <c r="BR1374" s="165">
        <v>-2.5031172218324498</v>
      </c>
      <c r="BS1374" s="289">
        <v>2.4922538901755602</v>
      </c>
      <c r="BT1374" s="297"/>
      <c r="BU1374" s="284"/>
      <c r="BV1374" s="298"/>
      <c r="BW1374" s="297"/>
      <c r="BX1374" s="297"/>
      <c r="BY1374" s="297"/>
      <c r="BZ1374" s="297"/>
      <c r="CA1374" s="284"/>
      <c r="CB1374" s="298"/>
      <c r="CC1374" s="297"/>
      <c r="CD1374" s="284"/>
      <c r="CE1374" s="352"/>
      <c r="CF1374" s="298"/>
      <c r="CG1374" s="297">
        <v>102</v>
      </c>
      <c r="CH1374" s="284">
        <v>841.1</v>
      </c>
      <c r="CI1374" s="352">
        <v>9</v>
      </c>
      <c r="CJ1374" s="298">
        <v>17</v>
      </c>
      <c r="CK1374" s="297">
        <v>6</v>
      </c>
      <c r="CL1374" s="284">
        <v>37</v>
      </c>
      <c r="CM1374" s="352">
        <v>-1</v>
      </c>
      <c r="CN1374" s="298">
        <v>-1</v>
      </c>
      <c r="CO1374" s="297">
        <v>8</v>
      </c>
      <c r="CP1374" s="284">
        <v>52</v>
      </c>
      <c r="CQ1374" s="352">
        <v>0</v>
      </c>
      <c r="CR1374" s="298">
        <v>-1</v>
      </c>
      <c r="CS1374" s="297">
        <v>2</v>
      </c>
      <c r="CT1374" s="284">
        <v>7</v>
      </c>
      <c r="CU1374" s="352">
        <v>0</v>
      </c>
      <c r="CV1374" s="352">
        <v>0</v>
      </c>
      <c r="CW1374" s="298">
        <v>0</v>
      </c>
      <c r="CX1374" s="297">
        <v>1</v>
      </c>
      <c r="CY1374" s="284">
        <v>3</v>
      </c>
      <c r="CZ1374" s="352">
        <v>0</v>
      </c>
      <c r="DA1374" s="352">
        <v>0</v>
      </c>
      <c r="DB1374" s="298">
        <v>0</v>
      </c>
      <c r="DC1374" s="297"/>
      <c r="DD1374" s="284"/>
      <c r="DE1374" s="352"/>
      <c r="DF1374" s="352"/>
      <c r="DG1374" s="298"/>
      <c r="DH1374" s="297">
        <v>8</v>
      </c>
      <c r="DI1374" s="289">
        <v>12.202567815780601</v>
      </c>
      <c r="DP1374" s="165"/>
      <c r="DQ1374" s="165"/>
      <c r="DR1374" s="165"/>
      <c r="ED1374" s="165"/>
      <c r="EE1374" s="165"/>
      <c r="EF1374" s="165"/>
      <c r="EG1374" s="165"/>
      <c r="EH1374" s="166"/>
      <c r="EI1374" s="165"/>
      <c r="EJ1374" s="164"/>
      <c r="EK1374" s="164"/>
      <c r="EL1374" s="283"/>
      <c r="EM1374" s="283"/>
      <c r="EN1374" s="283"/>
      <c r="EO1374" s="283"/>
      <c r="EP1374" s="283"/>
      <c r="EQ1374" s="283"/>
      <c r="ER1374" s="165"/>
      <c r="ES1374" s="166"/>
      <c r="ET1374" s="166"/>
      <c r="EU1374" s="166"/>
      <c r="EV1374" s="166"/>
      <c r="EW1374" s="166"/>
      <c r="EX1374" s="289"/>
    </row>
    <row r="1375" spans="1:154" ht="13" customHeight="1">
      <c r="A1375" s="160" t="s">
        <v>19</v>
      </c>
      <c r="C1375" s="160">
        <v>27899</v>
      </c>
      <c r="D1375" s="160">
        <v>690993</v>
      </c>
      <c r="E1375" s="160" t="s">
        <v>239</v>
      </c>
      <c r="G1375" s="175"/>
      <c r="H1375" s="162" t="s">
        <v>4147</v>
      </c>
      <c r="I1375" s="162" t="s">
        <v>4146</v>
      </c>
      <c r="J1375" s="160">
        <v>22</v>
      </c>
      <c r="K1375" s="161">
        <v>4</v>
      </c>
      <c r="Z1375" s="163">
        <v>148</v>
      </c>
      <c r="AA1375" s="163">
        <v>556</v>
      </c>
      <c r="AB1375" s="163">
        <v>516</v>
      </c>
      <c r="AC1375" s="163">
        <v>134</v>
      </c>
      <c r="AD1375" s="163">
        <v>102</v>
      </c>
      <c r="AE1375" s="163">
        <v>15</v>
      </c>
      <c r="AF1375" s="163">
        <v>4</v>
      </c>
      <c r="AG1375" s="163">
        <v>13</v>
      </c>
      <c r="AH1375" s="163">
        <v>54</v>
      </c>
      <c r="AI1375" s="163">
        <v>61</v>
      </c>
      <c r="AJ1375" s="163">
        <v>7</v>
      </c>
      <c r="AK1375" s="163">
        <v>1</v>
      </c>
      <c r="AL1375" s="163">
        <v>36</v>
      </c>
      <c r="AM1375" s="163">
        <v>2</v>
      </c>
      <c r="AN1375" s="163">
        <v>110</v>
      </c>
      <c r="AO1375" s="163">
        <v>2</v>
      </c>
      <c r="AP1375" s="163">
        <v>2</v>
      </c>
      <c r="AQ1375" s="163">
        <v>0</v>
      </c>
      <c r="AR1375" s="163">
        <v>4</v>
      </c>
      <c r="AS1375" s="283">
        <v>6.4748201000000005E-2</v>
      </c>
      <c r="AT1375" s="283">
        <v>0.197841726</v>
      </c>
      <c r="AU1375" s="283">
        <v>0.35539216000000001</v>
      </c>
      <c r="AV1375" s="283">
        <v>0.26715686</v>
      </c>
      <c r="AW1375" s="283">
        <v>5.637255E-2</v>
      </c>
      <c r="AX1375" s="283">
        <v>0.35049019999999997</v>
      </c>
      <c r="AY1375" s="363">
        <v>109.41800000000001</v>
      </c>
      <c r="AZ1375" s="283">
        <v>0.10479486</v>
      </c>
      <c r="BA1375" s="283">
        <v>0.44362744999999998</v>
      </c>
      <c r="BB1375" s="283">
        <v>0.21323529399999999</v>
      </c>
      <c r="BC1375" s="283">
        <v>0.343137254</v>
      </c>
      <c r="BD1375" s="164">
        <v>0.30632911299999999</v>
      </c>
      <c r="BE1375" s="164">
        <v>0.25968992200000002</v>
      </c>
      <c r="BF1375" s="164">
        <v>0.30935251699999999</v>
      </c>
      <c r="BG1375" s="164">
        <v>0.37984496099999998</v>
      </c>
      <c r="BH1375" s="164">
        <v>0.68919747799999997</v>
      </c>
      <c r="BI1375" s="164">
        <v>0.12015503900000001</v>
      </c>
      <c r="BJ1375" s="165">
        <v>77.627732672713094</v>
      </c>
      <c r="BK1375" s="164">
        <v>0.30077001678384102</v>
      </c>
      <c r="BL1375" s="165">
        <v>-4.2105670920847702</v>
      </c>
      <c r="BM1375" s="165">
        <v>60.8292407341958</v>
      </c>
      <c r="BN1375" s="165">
        <v>96.549210812936394</v>
      </c>
      <c r="BO1375" s="165">
        <v>-0.172994889299277</v>
      </c>
      <c r="BP1375" s="165">
        <v>0.25929349660873402</v>
      </c>
      <c r="BQ1375" s="165">
        <v>17.517386354012899</v>
      </c>
      <c r="BR1375" s="165">
        <v>-1.93603152551639</v>
      </c>
      <c r="BS1375" s="289">
        <v>1.809155890944</v>
      </c>
      <c r="BT1375" s="297"/>
      <c r="BU1375" s="284"/>
      <c r="BV1375" s="298"/>
      <c r="BW1375" s="297"/>
      <c r="BX1375" s="297"/>
      <c r="BY1375" s="297"/>
      <c r="BZ1375" s="297"/>
      <c r="CA1375" s="284"/>
      <c r="CB1375" s="298"/>
      <c r="CC1375" s="297"/>
      <c r="CD1375" s="284"/>
      <c r="CE1375" s="352"/>
      <c r="CF1375" s="298"/>
      <c r="CG1375" s="297">
        <v>132</v>
      </c>
      <c r="CH1375" s="284">
        <v>1080.2</v>
      </c>
      <c r="CI1375" s="352">
        <v>-8</v>
      </c>
      <c r="CJ1375" s="298">
        <v>2</v>
      </c>
      <c r="CK1375" s="297"/>
      <c r="CL1375" s="284"/>
      <c r="CM1375" s="352"/>
      <c r="CN1375" s="298"/>
      <c r="CO1375" s="297">
        <v>1</v>
      </c>
      <c r="CP1375" s="284">
        <v>0</v>
      </c>
      <c r="CQ1375" s="352">
        <v>0</v>
      </c>
      <c r="CR1375" s="298"/>
      <c r="CS1375" s="297"/>
      <c r="CT1375" s="284"/>
      <c r="CU1375" s="352"/>
      <c r="CV1375" s="352"/>
      <c r="CW1375" s="298"/>
      <c r="CX1375" s="297"/>
      <c r="CY1375" s="284"/>
      <c r="CZ1375" s="352"/>
      <c r="DA1375" s="352"/>
      <c r="DB1375" s="298"/>
      <c r="DC1375" s="297"/>
      <c r="DD1375" s="284"/>
      <c r="DE1375" s="352"/>
      <c r="DF1375" s="352"/>
      <c r="DG1375" s="298"/>
      <c r="DH1375" s="183">
        <v>-8</v>
      </c>
      <c r="DI1375" s="289">
        <v>0.90196120738983099</v>
      </c>
      <c r="DP1375" s="165"/>
      <c r="DQ1375" s="165"/>
      <c r="DR1375" s="165"/>
      <c r="ED1375" s="165"/>
      <c r="EE1375" s="165"/>
      <c r="EF1375" s="165"/>
      <c r="EG1375" s="165"/>
      <c r="EH1375" s="166"/>
      <c r="EI1375" s="165"/>
      <c r="EL1375" s="283"/>
      <c r="EM1375" s="283"/>
      <c r="EN1375" s="283"/>
      <c r="EO1375" s="283"/>
      <c r="EP1375" s="283"/>
      <c r="EQ1375" s="283"/>
      <c r="ER1375" s="165"/>
    </row>
    <row r="1376" spans="1:154" ht="13" customHeight="1">
      <c r="A1376" s="160" t="s">
        <v>19</v>
      </c>
      <c r="C1376" s="160">
        <v>29634</v>
      </c>
      <c r="D1376" s="160">
        <v>695238</v>
      </c>
      <c r="E1376" s="160" t="s">
        <v>470</v>
      </c>
      <c r="G1376" s="175"/>
      <c r="H1376" s="162" t="s">
        <v>4177</v>
      </c>
      <c r="I1376" s="162" t="s">
        <v>108</v>
      </c>
      <c r="J1376" s="160">
        <v>25</v>
      </c>
      <c r="K1376" s="161">
        <v>4</v>
      </c>
      <c r="Z1376" s="163">
        <v>24</v>
      </c>
      <c r="AA1376" s="163">
        <v>86</v>
      </c>
      <c r="AB1376" s="163">
        <v>82</v>
      </c>
      <c r="AC1376" s="163">
        <v>25</v>
      </c>
      <c r="AD1376" s="163">
        <v>17</v>
      </c>
      <c r="AE1376" s="163">
        <v>6</v>
      </c>
      <c r="AF1376" s="163">
        <v>0</v>
      </c>
      <c r="AG1376" s="163">
        <v>2</v>
      </c>
      <c r="AH1376" s="163">
        <v>8</v>
      </c>
      <c r="AI1376" s="163">
        <v>11</v>
      </c>
      <c r="AJ1376" s="163">
        <v>0</v>
      </c>
      <c r="AK1376" s="163">
        <v>0</v>
      </c>
      <c r="AL1376" s="163">
        <v>4</v>
      </c>
      <c r="AM1376" s="163">
        <v>0</v>
      </c>
      <c r="AN1376" s="163">
        <v>16</v>
      </c>
      <c r="AO1376" s="163">
        <v>0</v>
      </c>
      <c r="AP1376" s="163">
        <v>0</v>
      </c>
      <c r="AQ1376" s="163">
        <v>0</v>
      </c>
      <c r="AR1376" s="163">
        <v>3</v>
      </c>
      <c r="AS1376" s="283">
        <v>4.6511627E-2</v>
      </c>
      <c r="AT1376" s="283">
        <v>0.186046511</v>
      </c>
      <c r="AU1376" s="283">
        <v>0.37878788000000002</v>
      </c>
      <c r="AV1376" s="283">
        <v>0.22727273000000001</v>
      </c>
      <c r="AW1376" s="283">
        <v>9.0909089999999998E-2</v>
      </c>
      <c r="AX1376" s="283">
        <v>0.5</v>
      </c>
      <c r="AY1376" s="363">
        <v>109.124</v>
      </c>
      <c r="AZ1376" s="283">
        <v>8.7912089999999998E-2</v>
      </c>
      <c r="BA1376" s="283">
        <v>0.53030303000000001</v>
      </c>
      <c r="BB1376" s="283">
        <v>0.24242424200000001</v>
      </c>
      <c r="BC1376" s="283">
        <v>0.22727272700000001</v>
      </c>
      <c r="BD1376" s="164">
        <v>0.359375</v>
      </c>
      <c r="BE1376" s="164">
        <v>0.30487804800000001</v>
      </c>
      <c r="BF1376" s="164">
        <v>0.33720930199999999</v>
      </c>
      <c r="BG1376" s="164">
        <v>0.45121951199999999</v>
      </c>
      <c r="BH1376" s="164">
        <v>0.78842881399999998</v>
      </c>
      <c r="BI1376" s="164">
        <v>0.146341464</v>
      </c>
      <c r="BJ1376" s="165">
        <v>94.545814648068699</v>
      </c>
      <c r="BK1376" s="164">
        <v>0.34152911638104599</v>
      </c>
      <c r="BL1376" s="165">
        <v>2.1699884902169702</v>
      </c>
      <c r="BM1376" s="165">
        <v>12.230102650397001</v>
      </c>
      <c r="BN1376" s="165">
        <v>125.377241306321</v>
      </c>
      <c r="BO1376" s="165">
        <v>-0.25300418471068398</v>
      </c>
      <c r="BP1376" s="165">
        <v>-0.438696019351482</v>
      </c>
      <c r="BQ1376" s="165">
        <v>5.8599372264412901</v>
      </c>
      <c r="BR1376" s="165">
        <v>2.0584760453035802</v>
      </c>
      <c r="BS1376" s="289">
        <v>0.605201012270288</v>
      </c>
      <c r="BT1376" s="297"/>
      <c r="BU1376" s="284"/>
      <c r="BV1376" s="298"/>
      <c r="BW1376" s="297"/>
      <c r="BX1376" s="297"/>
      <c r="BY1376" s="297"/>
      <c r="BZ1376" s="297"/>
      <c r="CA1376" s="284"/>
      <c r="CB1376" s="298"/>
      <c r="CC1376" s="297">
        <v>1</v>
      </c>
      <c r="CD1376" s="284">
        <v>3</v>
      </c>
      <c r="CE1376" s="352">
        <v>0</v>
      </c>
      <c r="CF1376" s="298">
        <v>0</v>
      </c>
      <c r="CG1376" s="297">
        <v>21</v>
      </c>
      <c r="CH1376" s="284">
        <v>172</v>
      </c>
      <c r="CI1376" s="352">
        <v>1</v>
      </c>
      <c r="CJ1376" s="298">
        <v>1</v>
      </c>
      <c r="CK1376" s="297"/>
      <c r="CL1376" s="284"/>
      <c r="CM1376" s="352"/>
      <c r="CN1376" s="298"/>
      <c r="CO1376" s="297"/>
      <c r="CP1376" s="284"/>
      <c r="CQ1376" s="352"/>
      <c r="CR1376" s="298"/>
      <c r="CS1376" s="297"/>
      <c r="CT1376" s="284"/>
      <c r="CU1376" s="352"/>
      <c r="CV1376" s="352"/>
      <c r="CW1376" s="298"/>
      <c r="CX1376" s="297"/>
      <c r="CY1376" s="284"/>
      <c r="CZ1376" s="352"/>
      <c r="DA1376" s="352"/>
      <c r="DB1376" s="298"/>
      <c r="DC1376" s="297"/>
      <c r="DD1376" s="284"/>
      <c r="DE1376" s="352"/>
      <c r="DF1376" s="352"/>
      <c r="DG1376" s="298"/>
      <c r="DH1376" s="183">
        <v>1</v>
      </c>
      <c r="DI1376" s="289">
        <v>0.93199126422405199</v>
      </c>
      <c r="DP1376" s="165"/>
      <c r="DQ1376" s="165"/>
      <c r="DR1376" s="165"/>
      <c r="ED1376" s="165"/>
      <c r="EE1376" s="165"/>
      <c r="EF1376" s="165"/>
      <c r="EG1376" s="165"/>
      <c r="EH1376" s="166"/>
      <c r="EI1376" s="165"/>
      <c r="EL1376" s="283"/>
      <c r="EM1376" s="283"/>
      <c r="EN1376" s="283"/>
      <c r="EO1376" s="283"/>
      <c r="EP1376" s="283"/>
      <c r="EQ1376" s="283"/>
      <c r="ER1376" s="165"/>
    </row>
    <row r="1377" spans="1:160" ht="13" customHeight="1">
      <c r="A1377" s="160" t="s">
        <v>19</v>
      </c>
      <c r="B1377" s="160">
        <v>12735</v>
      </c>
      <c r="C1377" s="160">
        <v>27735</v>
      </c>
      <c r="D1377" s="160">
        <v>689172</v>
      </c>
      <c r="E1377" s="160" t="s">
        <v>2177</v>
      </c>
      <c r="G1377" s="175"/>
      <c r="H1377" s="162" t="s">
        <v>3571</v>
      </c>
      <c r="I1377" s="162" t="s">
        <v>570</v>
      </c>
      <c r="J1377" s="160">
        <v>25</v>
      </c>
      <c r="K1377" s="161">
        <v>4</v>
      </c>
      <c r="L1377" s="161" t="s">
        <v>46</v>
      </c>
      <c r="Z1377" s="163">
        <v>91</v>
      </c>
      <c r="AA1377" s="163">
        <v>272</v>
      </c>
      <c r="AB1377" s="163">
        <v>252</v>
      </c>
      <c r="AC1377" s="163">
        <v>60</v>
      </c>
      <c r="AD1377" s="163">
        <v>42</v>
      </c>
      <c r="AE1377" s="163">
        <v>13</v>
      </c>
      <c r="AF1377" s="163">
        <v>1</v>
      </c>
      <c r="AG1377" s="163">
        <v>4</v>
      </c>
      <c r="AH1377" s="163">
        <v>25</v>
      </c>
      <c r="AI1377" s="163">
        <v>31</v>
      </c>
      <c r="AJ1377" s="163">
        <v>2</v>
      </c>
      <c r="AK1377" s="163">
        <v>3</v>
      </c>
      <c r="AL1377" s="163">
        <v>13</v>
      </c>
      <c r="AM1377" s="163">
        <v>0</v>
      </c>
      <c r="AN1377" s="163">
        <v>65</v>
      </c>
      <c r="AO1377" s="163">
        <v>2</v>
      </c>
      <c r="AP1377" s="163">
        <v>3</v>
      </c>
      <c r="AQ1377" s="163">
        <v>2</v>
      </c>
      <c r="AR1377" s="163">
        <v>3</v>
      </c>
      <c r="AS1377" s="283">
        <v>4.7794116999999997E-2</v>
      </c>
      <c r="AT1377" s="283">
        <v>0.23897058800000001</v>
      </c>
      <c r="AU1377" s="283">
        <v>0.38541667000000002</v>
      </c>
      <c r="AV1377" s="283">
        <v>0.25</v>
      </c>
      <c r="AW1377" s="283">
        <v>5.2083329999999997E-2</v>
      </c>
      <c r="AX1377" s="283">
        <v>0.3125</v>
      </c>
      <c r="AY1377" s="363">
        <v>106.96899999999999</v>
      </c>
      <c r="AZ1377" s="283">
        <v>9.7165989999999994E-2</v>
      </c>
      <c r="BA1377" s="283">
        <v>0.40860215</v>
      </c>
      <c r="BB1377" s="283">
        <v>0.17204301</v>
      </c>
      <c r="BC1377" s="283">
        <v>0.41935483800000001</v>
      </c>
      <c r="BD1377" s="164">
        <v>0.30107526800000001</v>
      </c>
      <c r="BE1377" s="164">
        <v>0.23809523799999999</v>
      </c>
      <c r="BF1377" s="164">
        <v>0.277777777</v>
      </c>
      <c r="BG1377" s="164">
        <v>0.34523809500000002</v>
      </c>
      <c r="BH1377" s="164">
        <v>0.62301587199999997</v>
      </c>
      <c r="BI1377" s="164">
        <v>0.10714285699999999</v>
      </c>
      <c r="BJ1377" s="165">
        <v>68.210961142412202</v>
      </c>
      <c r="BK1377" s="164">
        <v>0.2723225388262</v>
      </c>
      <c r="BL1377" s="165">
        <v>-8.2876256442537102</v>
      </c>
      <c r="BM1377" s="165">
        <v>23.5304098391065</v>
      </c>
      <c r="BN1377" s="165">
        <v>74.925313048916394</v>
      </c>
      <c r="BO1377" s="165">
        <v>1.3731758973960899</v>
      </c>
      <c r="BP1377" s="165">
        <v>-1.1822187229990899</v>
      </c>
      <c r="BQ1377" s="165">
        <v>5.1842217371890698</v>
      </c>
      <c r="BR1377" s="165">
        <v>-9.3380025884976199</v>
      </c>
      <c r="BS1377" s="289">
        <v>0.53541465069342398</v>
      </c>
      <c r="BT1377" s="297"/>
      <c r="BU1377" s="284"/>
      <c r="BV1377" s="298"/>
      <c r="BW1377" s="297"/>
      <c r="BX1377" s="297"/>
      <c r="BY1377" s="297"/>
      <c r="BZ1377" s="297"/>
      <c r="CA1377" s="284"/>
      <c r="CB1377" s="298"/>
      <c r="CC1377" s="297">
        <v>1</v>
      </c>
      <c r="CD1377" s="284">
        <v>2</v>
      </c>
      <c r="CE1377" s="352">
        <v>0</v>
      </c>
      <c r="CF1377" s="298"/>
      <c r="CG1377" s="297">
        <v>49</v>
      </c>
      <c r="CH1377" s="284">
        <v>330.1</v>
      </c>
      <c r="CI1377" s="352">
        <v>2</v>
      </c>
      <c r="CJ1377" s="298">
        <v>2</v>
      </c>
      <c r="CK1377" s="297">
        <v>3</v>
      </c>
      <c r="CL1377" s="284">
        <v>21</v>
      </c>
      <c r="CM1377" s="352">
        <v>0</v>
      </c>
      <c r="CN1377" s="298">
        <v>0</v>
      </c>
      <c r="CO1377" s="297">
        <v>36</v>
      </c>
      <c r="CP1377" s="284">
        <v>262.10000000000002</v>
      </c>
      <c r="CQ1377" s="352">
        <v>1</v>
      </c>
      <c r="CR1377" s="298">
        <v>3</v>
      </c>
      <c r="CS1377" s="297"/>
      <c r="CT1377" s="284"/>
      <c r="CU1377" s="352"/>
      <c r="CV1377" s="352"/>
      <c r="CW1377" s="298"/>
      <c r="CX1377" s="297">
        <v>1</v>
      </c>
      <c r="CY1377" s="284">
        <v>2</v>
      </c>
      <c r="CZ1377" s="352">
        <v>0</v>
      </c>
      <c r="DA1377" s="352"/>
      <c r="DB1377" s="298"/>
      <c r="DC1377" s="297"/>
      <c r="DD1377" s="284"/>
      <c r="DE1377" s="352"/>
      <c r="DF1377" s="352"/>
      <c r="DG1377" s="298"/>
      <c r="DH1377" s="297">
        <v>3</v>
      </c>
      <c r="DI1377" s="289">
        <v>5.4772086143493599</v>
      </c>
      <c r="DP1377" s="165"/>
      <c r="DQ1377" s="165"/>
      <c r="DR1377" s="165"/>
      <c r="ED1377" s="165"/>
      <c r="EE1377" s="165"/>
      <c r="EF1377" s="165"/>
      <c r="EG1377" s="165"/>
      <c r="EH1377" s="166"/>
      <c r="EI1377" s="165"/>
      <c r="EJ1377" s="164"/>
      <c r="EK1377" s="164"/>
      <c r="EL1377" s="283"/>
      <c r="EM1377" s="283"/>
      <c r="EN1377" s="283"/>
      <c r="EO1377" s="283"/>
      <c r="EP1377" s="283"/>
      <c r="EQ1377" s="283"/>
      <c r="ER1377" s="165"/>
      <c r="ES1377" s="166"/>
      <c r="ET1377" s="166"/>
      <c r="EU1377" s="166"/>
      <c r="EV1377" s="166"/>
      <c r="EW1377" s="166"/>
      <c r="EX1377" s="289"/>
    </row>
    <row r="1378" spans="1:160" ht="13" customHeight="1">
      <c r="A1378" s="160" t="s">
        <v>19</v>
      </c>
      <c r="C1378" s="160">
        <v>29547</v>
      </c>
      <c r="D1378" s="160">
        <v>669208</v>
      </c>
      <c r="E1378" s="160" t="s">
        <v>598</v>
      </c>
      <c r="G1378" s="175"/>
      <c r="H1378" s="162" t="s">
        <v>4013</v>
      </c>
      <c r="I1378" s="162" t="s">
        <v>549</v>
      </c>
      <c r="J1378" s="160">
        <v>24</v>
      </c>
      <c r="K1378" s="161">
        <v>4</v>
      </c>
      <c r="Z1378" s="163">
        <v>33</v>
      </c>
      <c r="AA1378" s="163">
        <v>71</v>
      </c>
      <c r="AB1378" s="163">
        <v>63</v>
      </c>
      <c r="AC1378" s="163">
        <v>14</v>
      </c>
      <c r="AD1378" s="163">
        <v>8</v>
      </c>
      <c r="AE1378" s="163">
        <v>3</v>
      </c>
      <c r="AF1378" s="163">
        <v>1</v>
      </c>
      <c r="AG1378" s="163">
        <v>2</v>
      </c>
      <c r="AH1378" s="163">
        <v>10</v>
      </c>
      <c r="AI1378" s="163">
        <v>9</v>
      </c>
      <c r="AJ1378" s="163">
        <v>5</v>
      </c>
      <c r="AK1378" s="163">
        <v>3</v>
      </c>
      <c r="AL1378" s="163">
        <v>5</v>
      </c>
      <c r="AM1378" s="163">
        <v>0</v>
      </c>
      <c r="AN1378" s="163">
        <v>22</v>
      </c>
      <c r="AO1378" s="163">
        <v>1</v>
      </c>
      <c r="AP1378" s="163">
        <v>0</v>
      </c>
      <c r="AQ1378" s="163">
        <v>2</v>
      </c>
      <c r="AR1378" s="163">
        <v>1</v>
      </c>
      <c r="AS1378" s="283">
        <v>7.0422534999999994E-2</v>
      </c>
      <c r="AT1378" s="283">
        <v>0.30985915400000003</v>
      </c>
      <c r="AU1378" s="283">
        <v>0.30232557999999998</v>
      </c>
      <c r="AV1378" s="283">
        <v>0.18604651</v>
      </c>
      <c r="AW1378" s="283">
        <v>9.3023259999999997E-2</v>
      </c>
      <c r="AX1378" s="283">
        <v>0.46511627999999999</v>
      </c>
      <c r="AY1378" s="363">
        <v>107.01600000000001</v>
      </c>
      <c r="AZ1378" s="283">
        <v>0.16538462000000001</v>
      </c>
      <c r="BA1378" s="283">
        <v>0.42499999999999999</v>
      </c>
      <c r="BB1378" s="283">
        <v>0.22500000000000001</v>
      </c>
      <c r="BC1378" s="283">
        <v>0.35</v>
      </c>
      <c r="BD1378" s="164">
        <v>0.307692307</v>
      </c>
      <c r="BE1378" s="164">
        <v>0.222222222</v>
      </c>
      <c r="BF1378" s="164">
        <v>0.28985507199999999</v>
      </c>
      <c r="BG1378" s="164">
        <v>0.396825396</v>
      </c>
      <c r="BH1378" s="164">
        <v>0.68668046800000004</v>
      </c>
      <c r="BI1378" s="164">
        <v>0.174603174</v>
      </c>
      <c r="BJ1378" s="165">
        <v>112.804661609566</v>
      </c>
      <c r="BK1378" s="164">
        <v>0.29959420190341202</v>
      </c>
      <c r="BL1378" s="165">
        <v>-0.604872378451073</v>
      </c>
      <c r="BM1378" s="165">
        <v>7.7005707072789997</v>
      </c>
      <c r="BN1378" s="165">
        <v>100.910809715166</v>
      </c>
      <c r="BO1378" s="165">
        <v>-0.125442688052192</v>
      </c>
      <c r="BP1378" s="165">
        <v>3.3363044261932297E-2</v>
      </c>
      <c r="BQ1378" s="165">
        <v>4.1786528838097299</v>
      </c>
      <c r="BR1378" s="165">
        <v>0.107356210308825</v>
      </c>
      <c r="BS1378" s="289">
        <v>0.43156178257281602</v>
      </c>
      <c r="BT1378" s="297"/>
      <c r="BU1378" s="284"/>
      <c r="BV1378" s="298"/>
      <c r="BW1378" s="297"/>
      <c r="BX1378" s="297"/>
      <c r="BY1378" s="297"/>
      <c r="BZ1378" s="297"/>
      <c r="CA1378" s="284"/>
      <c r="CB1378" s="298"/>
      <c r="CC1378" s="297"/>
      <c r="CD1378" s="284"/>
      <c r="CE1378" s="352"/>
      <c r="CF1378" s="298"/>
      <c r="CG1378" s="297">
        <v>25</v>
      </c>
      <c r="CH1378" s="284">
        <v>177</v>
      </c>
      <c r="CI1378" s="352">
        <v>2</v>
      </c>
      <c r="CJ1378" s="298">
        <v>2</v>
      </c>
      <c r="CK1378" s="297"/>
      <c r="CL1378" s="284"/>
      <c r="CM1378" s="352"/>
      <c r="CN1378" s="298"/>
      <c r="CO1378" s="297"/>
      <c r="CP1378" s="284"/>
      <c r="CQ1378" s="352"/>
      <c r="CR1378" s="298"/>
      <c r="CS1378" s="297"/>
      <c r="CT1378" s="284"/>
      <c r="CU1378" s="352"/>
      <c r="CV1378" s="352"/>
      <c r="CW1378" s="298"/>
      <c r="CX1378" s="297"/>
      <c r="CY1378" s="284"/>
      <c r="CZ1378" s="352"/>
      <c r="DA1378" s="352"/>
      <c r="DB1378" s="298"/>
      <c r="DC1378" s="297"/>
      <c r="DD1378" s="284"/>
      <c r="DE1378" s="352"/>
      <c r="DF1378" s="352"/>
      <c r="DG1378" s="298"/>
      <c r="DH1378" s="183">
        <v>2</v>
      </c>
      <c r="DI1378" s="289">
        <v>1.7023156955838199</v>
      </c>
      <c r="DP1378" s="165"/>
      <c r="DQ1378" s="165"/>
      <c r="DR1378" s="165"/>
      <c r="ED1378" s="165"/>
      <c r="EE1378" s="165"/>
      <c r="EF1378" s="165"/>
      <c r="EG1378" s="165"/>
      <c r="EH1378" s="166"/>
      <c r="EI1378" s="165"/>
      <c r="EL1378" s="283"/>
      <c r="EM1378" s="283"/>
      <c r="EN1378" s="283"/>
      <c r="EO1378" s="283"/>
      <c r="EP1378" s="283"/>
      <c r="EQ1378" s="283"/>
      <c r="ER1378" s="165"/>
    </row>
    <row r="1379" spans="1:160" ht="13" customHeight="1">
      <c r="A1379" s="160" t="s">
        <v>19</v>
      </c>
      <c r="B1379" s="160">
        <v>12544</v>
      </c>
      <c r="C1379" s="160">
        <v>27577</v>
      </c>
      <c r="D1379" s="160">
        <v>669477</v>
      </c>
      <c r="E1379" s="160" t="s">
        <v>2177</v>
      </c>
      <c r="G1379" s="175"/>
      <c r="H1379" s="162" t="s">
        <v>3561</v>
      </c>
      <c r="I1379" s="162" t="s">
        <v>209</v>
      </c>
      <c r="J1379" s="160">
        <v>25</v>
      </c>
      <c r="K1379" s="161">
        <v>4</v>
      </c>
      <c r="L1379" s="161" t="s">
        <v>837</v>
      </c>
      <c r="Z1379" s="163">
        <v>40</v>
      </c>
      <c r="AA1379" s="163">
        <v>113</v>
      </c>
      <c r="AB1379" s="163">
        <v>107</v>
      </c>
      <c r="AC1379" s="163">
        <v>27</v>
      </c>
      <c r="AD1379" s="163">
        <v>16</v>
      </c>
      <c r="AE1379" s="163">
        <v>4</v>
      </c>
      <c r="AF1379" s="163">
        <v>1</v>
      </c>
      <c r="AG1379" s="163">
        <v>6</v>
      </c>
      <c r="AH1379" s="163">
        <v>11</v>
      </c>
      <c r="AI1379" s="163">
        <v>16</v>
      </c>
      <c r="AJ1379" s="163">
        <v>0</v>
      </c>
      <c r="AK1379" s="163">
        <v>0</v>
      </c>
      <c r="AL1379" s="163">
        <v>4</v>
      </c>
      <c r="AM1379" s="163">
        <v>0</v>
      </c>
      <c r="AN1379" s="163">
        <v>25</v>
      </c>
      <c r="AO1379" s="163">
        <v>1</v>
      </c>
      <c r="AP1379" s="163">
        <v>1</v>
      </c>
      <c r="AQ1379" s="163">
        <v>0</v>
      </c>
      <c r="AR1379" s="163">
        <v>2</v>
      </c>
      <c r="AS1379" s="283">
        <v>3.5398230000000003E-2</v>
      </c>
      <c r="AT1379" s="283">
        <v>0.221238938</v>
      </c>
      <c r="AU1379" s="283">
        <v>0.45783132999999998</v>
      </c>
      <c r="AV1379" s="283">
        <v>0.22891565999999999</v>
      </c>
      <c r="AW1379" s="283">
        <v>8.4337350000000005E-2</v>
      </c>
      <c r="AX1379" s="283">
        <v>0.36144577999999999</v>
      </c>
      <c r="AY1379" s="363">
        <v>109.67400000000001</v>
      </c>
      <c r="AZ1379" s="283">
        <v>0.12566844999999999</v>
      </c>
      <c r="BA1379" s="283">
        <v>0.38554216800000002</v>
      </c>
      <c r="BB1379" s="283">
        <v>0.16867469800000001</v>
      </c>
      <c r="BC1379" s="283">
        <v>0.44578313200000003</v>
      </c>
      <c r="BD1379" s="164">
        <v>0.27272727200000002</v>
      </c>
      <c r="BE1379" s="164">
        <v>0.25233644799999999</v>
      </c>
      <c r="BF1379" s="164">
        <v>0.28318584000000002</v>
      </c>
      <c r="BG1379" s="164">
        <v>0.47663551399999998</v>
      </c>
      <c r="BH1379" s="164">
        <v>0.75982135399999995</v>
      </c>
      <c r="BI1379" s="164">
        <v>0.22429906599999999</v>
      </c>
      <c r="BJ1379" s="165">
        <v>142.79677902564501</v>
      </c>
      <c r="BK1379" s="164">
        <v>0.32291544591430998</v>
      </c>
      <c r="BL1379" s="165">
        <v>1.1583649622094101</v>
      </c>
      <c r="BM1379" s="165">
        <v>14.3768870563995</v>
      </c>
      <c r="BN1379" s="165">
        <v>108.977807468169</v>
      </c>
      <c r="BO1379" s="165">
        <v>-9.72390798986566E-2</v>
      </c>
      <c r="BP1379" s="165">
        <v>0.36400578171014702</v>
      </c>
      <c r="BQ1379" s="165">
        <v>3.7831699965805101</v>
      </c>
      <c r="BR1379" s="165">
        <v>1.57714324759359</v>
      </c>
      <c r="BS1379" s="289">
        <v>0.390717207889197</v>
      </c>
      <c r="BT1379" s="297"/>
      <c r="BU1379" s="284"/>
      <c r="BV1379" s="298"/>
      <c r="BW1379" s="297"/>
      <c r="BX1379" s="297"/>
      <c r="BY1379" s="297"/>
      <c r="BZ1379" s="297"/>
      <c r="CA1379" s="284"/>
      <c r="CB1379" s="298"/>
      <c r="CC1379" s="297"/>
      <c r="CD1379" s="284"/>
      <c r="CE1379" s="352"/>
      <c r="CF1379" s="298"/>
      <c r="CG1379" s="297">
        <v>19</v>
      </c>
      <c r="CH1379" s="284">
        <v>120</v>
      </c>
      <c r="CI1379" s="352">
        <v>0</v>
      </c>
      <c r="CJ1379" s="298">
        <v>1</v>
      </c>
      <c r="CK1379" s="297">
        <v>8</v>
      </c>
      <c r="CL1379" s="284">
        <v>52.2</v>
      </c>
      <c r="CM1379" s="352">
        <v>1</v>
      </c>
      <c r="CN1379" s="298">
        <v>0</v>
      </c>
      <c r="CO1379" s="297">
        <v>10</v>
      </c>
      <c r="CP1379" s="284">
        <v>87.1</v>
      </c>
      <c r="CQ1379" s="352">
        <v>-4</v>
      </c>
      <c r="CR1379" s="298">
        <v>-4</v>
      </c>
      <c r="CS1379" s="297"/>
      <c r="CT1379" s="284"/>
      <c r="CU1379" s="352"/>
      <c r="CV1379" s="352"/>
      <c r="CW1379" s="298"/>
      <c r="CX1379" s="297"/>
      <c r="CY1379" s="284"/>
      <c r="CZ1379" s="352"/>
      <c r="DA1379" s="352"/>
      <c r="DB1379" s="298"/>
      <c r="DC1379" s="297"/>
      <c r="DD1379" s="284"/>
      <c r="DE1379" s="352"/>
      <c r="DF1379" s="352"/>
      <c r="DG1379" s="298"/>
      <c r="DH1379" s="297">
        <v>-3</v>
      </c>
      <c r="DI1379" s="289">
        <v>-1.55164521932601</v>
      </c>
      <c r="DP1379" s="165"/>
      <c r="DQ1379" s="165"/>
      <c r="DR1379" s="165"/>
      <c r="ED1379" s="165"/>
      <c r="EE1379" s="165"/>
      <c r="EF1379" s="165"/>
      <c r="EG1379" s="165"/>
      <c r="EH1379" s="166"/>
      <c r="EI1379" s="165"/>
      <c r="EJ1379" s="164"/>
      <c r="EK1379" s="164"/>
      <c r="EL1379" s="283"/>
      <c r="EM1379" s="283"/>
      <c r="EN1379" s="283"/>
      <c r="EO1379" s="283"/>
      <c r="EP1379" s="283"/>
      <c r="EQ1379" s="283"/>
      <c r="ER1379" s="165"/>
      <c r="ES1379" s="166"/>
      <c r="ET1379" s="166"/>
      <c r="EU1379" s="166"/>
      <c r="EV1379" s="166"/>
      <c r="EW1379" s="166"/>
      <c r="EX1379" s="289"/>
    </row>
    <row r="1380" spans="1:160" ht="13" customHeight="1">
      <c r="A1380" s="160" t="s">
        <v>19</v>
      </c>
      <c r="C1380" s="160">
        <v>25483</v>
      </c>
      <c r="D1380" s="160">
        <v>686765</v>
      </c>
      <c r="E1380" s="160" t="s">
        <v>609</v>
      </c>
      <c r="G1380" s="175"/>
      <c r="H1380" s="162" t="s">
        <v>512</v>
      </c>
      <c r="I1380" s="162" t="s">
        <v>220</v>
      </c>
      <c r="J1380" s="160">
        <v>26</v>
      </c>
      <c r="K1380" s="161">
        <v>4</v>
      </c>
      <c r="Z1380" s="163">
        <v>31</v>
      </c>
      <c r="AA1380" s="163">
        <v>86</v>
      </c>
      <c r="AB1380" s="163">
        <v>77</v>
      </c>
      <c r="AC1380" s="163">
        <v>21</v>
      </c>
      <c r="AD1380" s="163">
        <v>17</v>
      </c>
      <c r="AE1380" s="163">
        <v>4</v>
      </c>
      <c r="AF1380" s="163">
        <v>0</v>
      </c>
      <c r="AG1380" s="163">
        <v>0</v>
      </c>
      <c r="AH1380" s="163">
        <v>13</v>
      </c>
      <c r="AI1380" s="163">
        <v>8</v>
      </c>
      <c r="AJ1380" s="163">
        <v>3</v>
      </c>
      <c r="AK1380" s="163">
        <v>0</v>
      </c>
      <c r="AL1380" s="163">
        <v>7</v>
      </c>
      <c r="AM1380" s="163">
        <v>0</v>
      </c>
      <c r="AN1380" s="163">
        <v>25</v>
      </c>
      <c r="AO1380" s="163">
        <v>0</v>
      </c>
      <c r="AP1380" s="163">
        <v>2</v>
      </c>
      <c r="AQ1380" s="163">
        <v>0</v>
      </c>
      <c r="AR1380" s="163">
        <v>4</v>
      </c>
      <c r="AS1380" s="283">
        <v>8.1395348000000006E-2</v>
      </c>
      <c r="AT1380" s="283">
        <v>0.29069767400000002</v>
      </c>
      <c r="AU1380" s="283">
        <v>0.40740741000000003</v>
      </c>
      <c r="AV1380" s="283">
        <v>0.14814815000000001</v>
      </c>
      <c r="AW1380" s="283">
        <v>1.851852E-2</v>
      </c>
      <c r="AX1380" s="283">
        <v>0.31481481</v>
      </c>
      <c r="AY1380" s="363">
        <v>101.56699999999999</v>
      </c>
      <c r="AZ1380" s="283">
        <v>0.11494253</v>
      </c>
      <c r="BA1380" s="283">
        <v>0.30188679200000001</v>
      </c>
      <c r="BB1380" s="283">
        <v>0.37735848999999999</v>
      </c>
      <c r="BC1380" s="283">
        <v>0.320754716</v>
      </c>
      <c r="BD1380" s="164">
        <v>0.38888888799999999</v>
      </c>
      <c r="BE1380" s="164">
        <v>0.27272727200000002</v>
      </c>
      <c r="BF1380" s="164">
        <v>0.325581395</v>
      </c>
      <c r="BG1380" s="164">
        <v>0.32467532399999999</v>
      </c>
      <c r="BH1380" s="164">
        <v>0.65025671900000004</v>
      </c>
      <c r="BI1380" s="164">
        <v>5.1948052000000002E-2</v>
      </c>
      <c r="BJ1380" s="165">
        <v>33.561717653174703</v>
      </c>
      <c r="BK1380" s="164">
        <v>0.288730019746824</v>
      </c>
      <c r="BL1380" s="165">
        <v>-1.48465925151101</v>
      </c>
      <c r="BM1380" s="165">
        <v>8.5754549086690695</v>
      </c>
      <c r="BN1380" s="165">
        <v>81.093708795638193</v>
      </c>
      <c r="BO1380" s="165">
        <v>0.124789262788795</v>
      </c>
      <c r="BP1380" s="165">
        <v>0.372745420783758</v>
      </c>
      <c r="BQ1380" s="165">
        <v>3.0064164304771301</v>
      </c>
      <c r="BR1380" s="165">
        <v>-1.48767201670996</v>
      </c>
      <c r="BS1380" s="289">
        <v>0.31049586313328997</v>
      </c>
      <c r="BT1380" s="297"/>
      <c r="BU1380" s="284"/>
      <c r="BV1380" s="298"/>
      <c r="BW1380" s="297"/>
      <c r="BX1380" s="297"/>
      <c r="BY1380" s="297"/>
      <c r="BZ1380" s="297"/>
      <c r="CA1380" s="284"/>
      <c r="CB1380" s="298"/>
      <c r="CC1380" s="297">
        <v>1</v>
      </c>
      <c r="CD1380" s="284">
        <v>0</v>
      </c>
      <c r="CE1380" s="352">
        <v>0</v>
      </c>
      <c r="CF1380" s="298"/>
      <c r="CG1380" s="297">
        <v>18</v>
      </c>
      <c r="CH1380" s="284">
        <v>99</v>
      </c>
      <c r="CI1380" s="352">
        <v>-1</v>
      </c>
      <c r="CJ1380" s="298">
        <v>0</v>
      </c>
      <c r="CK1380" s="297">
        <v>7</v>
      </c>
      <c r="CL1380" s="284">
        <v>55.1</v>
      </c>
      <c r="CM1380" s="352">
        <v>3</v>
      </c>
      <c r="CN1380" s="298">
        <v>1</v>
      </c>
      <c r="CO1380" s="297">
        <v>8</v>
      </c>
      <c r="CP1380" s="284">
        <v>42</v>
      </c>
      <c r="CQ1380" s="352">
        <v>0</v>
      </c>
      <c r="CR1380" s="298">
        <v>1</v>
      </c>
      <c r="CS1380" s="297"/>
      <c r="CT1380" s="284"/>
      <c r="CU1380" s="352"/>
      <c r="CV1380" s="352"/>
      <c r="CW1380" s="298"/>
      <c r="CX1380" s="297"/>
      <c r="CY1380" s="284"/>
      <c r="CZ1380" s="352"/>
      <c r="DA1380" s="352"/>
      <c r="DB1380" s="298"/>
      <c r="DC1380" s="297"/>
      <c r="DD1380" s="284"/>
      <c r="DE1380" s="352"/>
      <c r="DF1380" s="352"/>
      <c r="DG1380" s="298"/>
      <c r="DH1380" s="183">
        <v>2</v>
      </c>
      <c r="DI1380" s="289">
        <v>1.62461853027343</v>
      </c>
      <c r="DP1380" s="165"/>
      <c r="DQ1380" s="165"/>
      <c r="DR1380" s="165"/>
      <c r="ED1380" s="165"/>
      <c r="EE1380" s="165"/>
      <c r="EF1380" s="165"/>
      <c r="EG1380" s="165"/>
      <c r="EH1380" s="166"/>
      <c r="EI1380" s="165"/>
      <c r="EL1380" s="283"/>
      <c r="EM1380" s="283"/>
      <c r="EN1380" s="283"/>
      <c r="EO1380" s="283"/>
      <c r="EP1380" s="283"/>
      <c r="EQ1380" s="283"/>
      <c r="ER1380" s="165"/>
    </row>
    <row r="1381" spans="1:160" ht="13" customHeight="1">
      <c r="A1381" s="160" t="s">
        <v>19</v>
      </c>
      <c r="C1381" s="160">
        <v>22505</v>
      </c>
      <c r="D1381" s="160">
        <v>671083</v>
      </c>
      <c r="E1381" s="160" t="s">
        <v>3331</v>
      </c>
      <c r="G1381" s="175"/>
      <c r="H1381" s="162" t="s">
        <v>311</v>
      </c>
      <c r="I1381" s="162" t="s">
        <v>3011</v>
      </c>
      <c r="J1381" s="160">
        <v>25</v>
      </c>
      <c r="K1381" s="161">
        <v>4</v>
      </c>
      <c r="L1381" s="161" t="s">
        <v>837</v>
      </c>
      <c r="Z1381" s="163">
        <v>14</v>
      </c>
      <c r="AA1381" s="163">
        <v>26</v>
      </c>
      <c r="AB1381" s="163">
        <v>21</v>
      </c>
      <c r="AC1381" s="163">
        <v>4</v>
      </c>
      <c r="AD1381" s="163">
        <v>2</v>
      </c>
      <c r="AE1381" s="163">
        <v>1</v>
      </c>
      <c r="AF1381" s="163">
        <v>0</v>
      </c>
      <c r="AG1381" s="163">
        <v>1</v>
      </c>
      <c r="AH1381" s="163">
        <v>3</v>
      </c>
      <c r="AI1381" s="163">
        <v>6</v>
      </c>
      <c r="AJ1381" s="163">
        <v>1</v>
      </c>
      <c r="AK1381" s="163">
        <v>0</v>
      </c>
      <c r="AL1381" s="163">
        <v>4</v>
      </c>
      <c r="AM1381" s="163">
        <v>0</v>
      </c>
      <c r="AN1381" s="163">
        <v>7</v>
      </c>
      <c r="AO1381" s="163">
        <v>0</v>
      </c>
      <c r="AP1381" s="163">
        <v>1</v>
      </c>
      <c r="AQ1381" s="163">
        <v>0</v>
      </c>
      <c r="AR1381" s="163">
        <v>0</v>
      </c>
      <c r="AS1381" s="283">
        <v>0.15384615300000001</v>
      </c>
      <c r="AT1381" s="283">
        <v>0.26923076899999998</v>
      </c>
      <c r="AU1381" s="283">
        <v>0.33333332999999998</v>
      </c>
      <c r="AV1381" s="283">
        <v>0.13333333</v>
      </c>
      <c r="AW1381" s="283">
        <v>0.13333333</v>
      </c>
      <c r="AX1381" s="283">
        <v>0.53333333000000005</v>
      </c>
      <c r="AY1381" s="363">
        <v>103.861</v>
      </c>
      <c r="AZ1381" s="283">
        <v>6.8181820000000004E-2</v>
      </c>
      <c r="BA1381" s="283">
        <v>0.33333333300000001</v>
      </c>
      <c r="BB1381" s="283">
        <v>0.4</v>
      </c>
      <c r="BC1381" s="283">
        <v>0.266666666</v>
      </c>
      <c r="BD1381" s="164">
        <v>0.21428571399999999</v>
      </c>
      <c r="BE1381" s="164">
        <v>0.19047618999999999</v>
      </c>
      <c r="BF1381" s="164">
        <v>0.307692307</v>
      </c>
      <c r="BG1381" s="164">
        <v>0.38095237999999998</v>
      </c>
      <c r="BH1381" s="164">
        <v>0.68864468700000003</v>
      </c>
      <c r="BI1381" s="164">
        <v>0.19047618999999999</v>
      </c>
      <c r="BJ1381" s="165">
        <v>122.610706254634</v>
      </c>
      <c r="BK1381" s="164">
        <v>0.30092313656440101</v>
      </c>
      <c r="BL1381" s="165">
        <v>-0.19369278090212599</v>
      </c>
      <c r="BM1381" s="165">
        <v>2.8477370814778999</v>
      </c>
      <c r="BN1381" s="165">
        <v>94.602053776200805</v>
      </c>
      <c r="BO1381" s="165">
        <v>0.42293734664691401</v>
      </c>
      <c r="BP1381" s="165">
        <v>-9.6436473540961699E-4</v>
      </c>
      <c r="BQ1381" s="165">
        <v>1.95063317230764</v>
      </c>
      <c r="BR1381" s="165">
        <v>-0.18097969760325</v>
      </c>
      <c r="BS1381" s="289">
        <v>0.201456965293383</v>
      </c>
      <c r="BT1381" s="297"/>
      <c r="BU1381" s="284"/>
      <c r="BV1381" s="298"/>
      <c r="BW1381" s="297"/>
      <c r="BX1381" s="297"/>
      <c r="BY1381" s="297"/>
      <c r="BZ1381" s="297"/>
      <c r="CA1381" s="284"/>
      <c r="CB1381" s="298"/>
      <c r="CC1381" s="297"/>
      <c r="CD1381" s="284"/>
      <c r="CE1381" s="352"/>
      <c r="CF1381" s="298"/>
      <c r="CG1381" s="297">
        <v>6</v>
      </c>
      <c r="CH1381" s="284">
        <v>33</v>
      </c>
      <c r="CI1381" s="352">
        <v>0</v>
      </c>
      <c r="CJ1381" s="298">
        <v>0</v>
      </c>
      <c r="CK1381" s="297">
        <v>3</v>
      </c>
      <c r="CL1381" s="284">
        <v>13</v>
      </c>
      <c r="CM1381" s="352">
        <v>1</v>
      </c>
      <c r="CN1381" s="298">
        <v>1</v>
      </c>
      <c r="CO1381" s="297"/>
      <c r="CP1381" s="284"/>
      <c r="CQ1381" s="352"/>
      <c r="CR1381" s="298"/>
      <c r="CS1381" s="297"/>
      <c r="CT1381" s="284"/>
      <c r="CU1381" s="352"/>
      <c r="CV1381" s="352"/>
      <c r="CW1381" s="298"/>
      <c r="CX1381" s="297"/>
      <c r="CY1381" s="284"/>
      <c r="CZ1381" s="352"/>
      <c r="DA1381" s="352"/>
      <c r="DB1381" s="298"/>
      <c r="DC1381" s="297"/>
      <c r="DD1381" s="284"/>
      <c r="DE1381" s="352"/>
      <c r="DF1381" s="352"/>
      <c r="DG1381" s="298"/>
      <c r="DH1381" s="297">
        <v>1</v>
      </c>
      <c r="DI1381" s="289">
        <v>1.26555724442005</v>
      </c>
      <c r="DP1381" s="165"/>
      <c r="DQ1381" s="165"/>
      <c r="DR1381" s="165"/>
      <c r="ED1381" s="165"/>
      <c r="EE1381" s="165"/>
      <c r="EF1381" s="165"/>
      <c r="EG1381" s="165"/>
      <c r="EH1381" s="166"/>
      <c r="EI1381" s="165"/>
      <c r="EJ1381" s="164"/>
      <c r="EK1381" s="164"/>
      <c r="EL1381" s="283"/>
      <c r="EM1381" s="283"/>
      <c r="EN1381" s="283"/>
      <c r="EO1381" s="283"/>
      <c r="EP1381" s="283"/>
      <c r="EQ1381" s="283"/>
      <c r="ER1381" s="165"/>
      <c r="ES1381" s="166"/>
      <c r="ET1381" s="166"/>
      <c r="EU1381" s="166"/>
      <c r="EV1381" s="166"/>
      <c r="EW1381" s="166"/>
      <c r="EX1381" s="289"/>
    </row>
    <row r="1382" spans="1:160" ht="13" customHeight="1">
      <c r="A1382" s="160" t="s">
        <v>19</v>
      </c>
      <c r="B1382" s="160">
        <v>12262</v>
      </c>
      <c r="C1382" s="160">
        <v>21562</v>
      </c>
      <c r="D1382" s="160">
        <v>663853</v>
      </c>
      <c r="E1382" s="160" t="s">
        <v>609</v>
      </c>
      <c r="G1382" s="175"/>
      <c r="H1382" s="162" t="s">
        <v>586</v>
      </c>
      <c r="I1382" s="162" t="s">
        <v>2484</v>
      </c>
      <c r="J1382" s="161">
        <v>27</v>
      </c>
      <c r="K1382" s="161">
        <v>4</v>
      </c>
      <c r="L1382" s="161" t="s">
        <v>837</v>
      </c>
      <c r="Z1382" s="163">
        <v>89</v>
      </c>
      <c r="AA1382" s="163">
        <v>216</v>
      </c>
      <c r="AB1382" s="163">
        <v>199</v>
      </c>
      <c r="AC1382" s="163">
        <v>53</v>
      </c>
      <c r="AD1382" s="163">
        <v>36</v>
      </c>
      <c r="AE1382" s="163">
        <v>10</v>
      </c>
      <c r="AF1382" s="163">
        <v>1</v>
      </c>
      <c r="AG1382" s="163">
        <v>6</v>
      </c>
      <c r="AH1382" s="163">
        <v>25</v>
      </c>
      <c r="AI1382" s="163">
        <v>29</v>
      </c>
      <c r="AJ1382" s="163">
        <v>11</v>
      </c>
      <c r="AK1382" s="163">
        <v>3</v>
      </c>
      <c r="AL1382" s="163">
        <v>12</v>
      </c>
      <c r="AM1382" s="163">
        <v>0</v>
      </c>
      <c r="AN1382" s="163">
        <v>58</v>
      </c>
      <c r="AO1382" s="163">
        <v>1</v>
      </c>
      <c r="AP1382" s="163">
        <v>4</v>
      </c>
      <c r="AQ1382" s="163">
        <v>0</v>
      </c>
      <c r="AR1382" s="163">
        <v>5</v>
      </c>
      <c r="AS1382" s="283">
        <v>5.5555555E-2</v>
      </c>
      <c r="AT1382" s="283">
        <v>0.26851851799999998</v>
      </c>
      <c r="AU1382" s="283">
        <v>0.31724138000000002</v>
      </c>
      <c r="AV1382" s="283">
        <v>0.26896552000000001</v>
      </c>
      <c r="AW1382" s="283">
        <v>8.2758620000000005E-2</v>
      </c>
      <c r="AX1382" s="283">
        <v>0.50344827999999997</v>
      </c>
      <c r="AY1382" s="363">
        <v>112.307</v>
      </c>
      <c r="AZ1382" s="283">
        <v>0.14975844999999999</v>
      </c>
      <c r="BA1382" s="283">
        <v>0.55633802799999998</v>
      </c>
      <c r="BB1382" s="283">
        <v>0.17605633800000001</v>
      </c>
      <c r="BC1382" s="283">
        <v>0.26760563300000001</v>
      </c>
      <c r="BD1382" s="164">
        <v>0.33812949599999997</v>
      </c>
      <c r="BE1382" s="164">
        <v>0.26633165800000003</v>
      </c>
      <c r="BF1382" s="164">
        <v>0.30555555499999998</v>
      </c>
      <c r="BG1382" s="164">
        <v>0.41708542700000001</v>
      </c>
      <c r="BH1382" s="164">
        <v>0.72264098200000004</v>
      </c>
      <c r="BI1382" s="164">
        <v>0.15075376900000001</v>
      </c>
      <c r="BJ1382" s="165">
        <v>97.396441936454593</v>
      </c>
      <c r="BK1382" s="164">
        <v>0.31094158440828301</v>
      </c>
      <c r="BL1382" s="165">
        <v>0.13256567225441801</v>
      </c>
      <c r="BM1382" s="165">
        <v>25.3998291443346</v>
      </c>
      <c r="BN1382" s="165">
        <v>96.717776975650395</v>
      </c>
      <c r="BO1382" s="165">
        <v>0.117881214947185</v>
      </c>
      <c r="BP1382" s="165">
        <v>-0.27510625869035699</v>
      </c>
      <c r="BQ1382" s="165">
        <v>1.8103082894592</v>
      </c>
      <c r="BR1382" s="165">
        <v>-1.08630533262505</v>
      </c>
      <c r="BS1382" s="289">
        <v>0.18696452998820801</v>
      </c>
      <c r="BT1382" s="297"/>
      <c r="BU1382" s="284"/>
      <c r="BV1382" s="298"/>
      <c r="BW1382" s="297"/>
      <c r="BX1382" s="297"/>
      <c r="BY1382" s="297"/>
      <c r="BZ1382" s="297"/>
      <c r="CA1382" s="284"/>
      <c r="CB1382" s="298"/>
      <c r="CC1382" s="297">
        <v>20</v>
      </c>
      <c r="CD1382" s="284">
        <v>93</v>
      </c>
      <c r="CE1382" s="352">
        <v>3</v>
      </c>
      <c r="CF1382" s="298">
        <v>1</v>
      </c>
      <c r="CG1382" s="297">
        <v>31</v>
      </c>
      <c r="CH1382" s="284">
        <v>130.1</v>
      </c>
      <c r="CI1382" s="352">
        <v>-2</v>
      </c>
      <c r="CJ1382" s="298">
        <v>-3</v>
      </c>
      <c r="CK1382" s="297">
        <v>14</v>
      </c>
      <c r="CL1382" s="284">
        <v>79</v>
      </c>
      <c r="CM1382" s="352">
        <v>-1</v>
      </c>
      <c r="CN1382" s="298">
        <v>-4</v>
      </c>
      <c r="CO1382" s="297">
        <v>23</v>
      </c>
      <c r="CP1382" s="284">
        <v>80.099999999999994</v>
      </c>
      <c r="CQ1382" s="352">
        <v>0</v>
      </c>
      <c r="CR1382" s="298">
        <v>1</v>
      </c>
      <c r="CS1382" s="297">
        <v>2</v>
      </c>
      <c r="CT1382" s="284">
        <v>5</v>
      </c>
      <c r="CU1382" s="352">
        <v>0</v>
      </c>
      <c r="CV1382" s="352">
        <v>0</v>
      </c>
      <c r="CW1382" s="298">
        <v>0</v>
      </c>
      <c r="CX1382" s="297">
        <v>1</v>
      </c>
      <c r="CY1382" s="284">
        <v>9</v>
      </c>
      <c r="CZ1382" s="352">
        <v>0</v>
      </c>
      <c r="DA1382" s="352">
        <v>0</v>
      </c>
      <c r="DB1382" s="298">
        <v>0</v>
      </c>
      <c r="DC1382" s="297">
        <v>6</v>
      </c>
      <c r="DD1382" s="284">
        <v>11</v>
      </c>
      <c r="DE1382" s="352">
        <v>0</v>
      </c>
      <c r="DF1382" s="352">
        <v>1</v>
      </c>
      <c r="DG1382" s="298">
        <v>0</v>
      </c>
      <c r="DH1382" s="297">
        <v>0</v>
      </c>
      <c r="DI1382" s="289">
        <v>-4.3104270994663203</v>
      </c>
      <c r="DP1382" s="165"/>
      <c r="DQ1382" s="165"/>
      <c r="DR1382" s="165"/>
      <c r="ED1382" s="165"/>
      <c r="EE1382" s="165"/>
      <c r="EF1382" s="165"/>
      <c r="EG1382" s="165"/>
      <c r="EH1382" s="166"/>
      <c r="EI1382" s="165"/>
      <c r="EJ1382" s="164"/>
      <c r="EK1382" s="164"/>
      <c r="EL1382" s="283"/>
      <c r="EM1382" s="283"/>
      <c r="EN1382" s="283"/>
      <c r="EO1382" s="283"/>
      <c r="EP1382" s="283"/>
      <c r="EQ1382" s="283"/>
      <c r="ER1382" s="165"/>
      <c r="ES1382" s="166"/>
      <c r="ET1382" s="166"/>
      <c r="EU1382" s="166"/>
      <c r="EV1382" s="166"/>
      <c r="EW1382" s="166"/>
      <c r="EX1382" s="289"/>
    </row>
    <row r="1383" spans="1:160" ht="13" customHeight="1">
      <c r="A1383" s="160" t="s">
        <v>19</v>
      </c>
      <c r="C1383" s="160">
        <v>29912</v>
      </c>
      <c r="D1383" s="160">
        <v>671117</v>
      </c>
      <c r="E1383" s="160" t="s">
        <v>2171</v>
      </c>
      <c r="G1383" s="175"/>
      <c r="H1383" s="162" t="s">
        <v>2394</v>
      </c>
      <c r="I1383" s="162" t="s">
        <v>1840</v>
      </c>
      <c r="J1383" s="160">
        <v>25</v>
      </c>
      <c r="K1383" s="161">
        <v>4</v>
      </c>
      <c r="Z1383" s="163">
        <v>9</v>
      </c>
      <c r="AA1383" s="163">
        <v>14</v>
      </c>
      <c r="AB1383" s="163">
        <v>14</v>
      </c>
      <c r="AC1383" s="163">
        <v>7</v>
      </c>
      <c r="AD1383" s="163">
        <v>5</v>
      </c>
      <c r="AE1383" s="163">
        <v>2</v>
      </c>
      <c r="AF1383" s="163">
        <v>0</v>
      </c>
      <c r="AG1383" s="163">
        <v>0</v>
      </c>
      <c r="AH1383" s="163">
        <v>1</v>
      </c>
      <c r="AI1383" s="163">
        <v>0</v>
      </c>
      <c r="AJ1383" s="163">
        <v>0</v>
      </c>
      <c r="AK1383" s="163">
        <v>0</v>
      </c>
      <c r="AL1383" s="163">
        <v>0</v>
      </c>
      <c r="AM1383" s="163">
        <v>0</v>
      </c>
      <c r="AN1383" s="163">
        <v>3</v>
      </c>
      <c r="AO1383" s="163">
        <v>0</v>
      </c>
      <c r="AP1383" s="163">
        <v>0</v>
      </c>
      <c r="AQ1383" s="163">
        <v>0</v>
      </c>
      <c r="AR1383" s="163">
        <v>0</v>
      </c>
      <c r="AS1383" s="283">
        <v>0</v>
      </c>
      <c r="AT1383" s="283">
        <v>0.21428571399999999</v>
      </c>
      <c r="AU1383" s="283">
        <v>9.0909089999999998E-2</v>
      </c>
      <c r="AV1383" s="283">
        <v>0.45454545000000002</v>
      </c>
      <c r="AW1383" s="283">
        <v>0</v>
      </c>
      <c r="AX1383" s="283">
        <v>0.27272727000000002</v>
      </c>
      <c r="AY1383" s="363">
        <v>100.381</v>
      </c>
      <c r="AZ1383" s="283">
        <v>0.10256410000000001</v>
      </c>
      <c r="BA1383" s="283">
        <v>0.7</v>
      </c>
      <c r="BB1383" s="283">
        <v>0.1</v>
      </c>
      <c r="BC1383" s="283">
        <v>0.2</v>
      </c>
      <c r="BD1383" s="164">
        <v>0.63636363600000001</v>
      </c>
      <c r="BE1383" s="164">
        <v>0.5</v>
      </c>
      <c r="BF1383" s="164">
        <v>0.5</v>
      </c>
      <c r="BG1383" s="164">
        <v>0.64285714199999999</v>
      </c>
      <c r="BH1383" s="164">
        <v>1.142857142</v>
      </c>
      <c r="BI1383" s="164">
        <v>0.14285714199999999</v>
      </c>
      <c r="BJ1383" s="165">
        <v>90.947947765459105</v>
      </c>
      <c r="BK1383" s="164">
        <v>0.49410327417509797</v>
      </c>
      <c r="BL1383" s="165">
        <v>2.0724665860329399</v>
      </c>
      <c r="BM1383" s="165">
        <v>3.7101595888529499</v>
      </c>
      <c r="BN1383" s="165">
        <v>222.59570845542501</v>
      </c>
      <c r="BO1383" s="165">
        <v>-9.4733308465104193E-2</v>
      </c>
      <c r="BP1383" s="165">
        <v>-4.5530116651207202E-2</v>
      </c>
      <c r="BQ1383" s="165">
        <v>1.63041608712269</v>
      </c>
      <c r="BR1383" s="165">
        <v>2.0068820843156998</v>
      </c>
      <c r="BS1383" s="289">
        <v>0.16838567176045499</v>
      </c>
      <c r="BT1383" s="297"/>
      <c r="BU1383" s="284"/>
      <c r="BV1383" s="298"/>
      <c r="BW1383" s="297"/>
      <c r="BX1383" s="297"/>
      <c r="BY1383" s="297"/>
      <c r="BZ1383" s="297"/>
      <c r="CA1383" s="284"/>
      <c r="CB1383" s="298"/>
      <c r="CC1383" s="297"/>
      <c r="CD1383" s="284"/>
      <c r="CE1383" s="352"/>
      <c r="CF1383" s="298"/>
      <c r="CG1383" s="297">
        <v>4</v>
      </c>
      <c r="CH1383" s="284">
        <v>19</v>
      </c>
      <c r="CI1383" s="352">
        <v>-2</v>
      </c>
      <c r="CJ1383" s="298">
        <v>-1</v>
      </c>
      <c r="CK1383" s="297"/>
      <c r="CL1383" s="284"/>
      <c r="CM1383" s="352"/>
      <c r="CN1383" s="298"/>
      <c r="CO1383" s="297"/>
      <c r="CP1383" s="284"/>
      <c r="CQ1383" s="352"/>
      <c r="CR1383" s="298"/>
      <c r="CS1383" s="297">
        <v>1</v>
      </c>
      <c r="CT1383" s="284">
        <v>2</v>
      </c>
      <c r="CU1383" s="352">
        <v>0</v>
      </c>
      <c r="CV1383" s="352"/>
      <c r="CW1383" s="298"/>
      <c r="CX1383" s="297"/>
      <c r="CY1383" s="284"/>
      <c r="CZ1383" s="352"/>
      <c r="DA1383" s="352"/>
      <c r="DB1383" s="298"/>
      <c r="DC1383" s="297"/>
      <c r="DD1383" s="284"/>
      <c r="DE1383" s="352"/>
      <c r="DF1383" s="352"/>
      <c r="DG1383" s="298"/>
      <c r="DH1383" s="183">
        <v>-2</v>
      </c>
      <c r="DI1383" s="289">
        <v>-0.84201827645301797</v>
      </c>
      <c r="DP1383" s="165"/>
      <c r="DQ1383" s="165"/>
      <c r="DR1383" s="165"/>
      <c r="ED1383" s="165"/>
      <c r="EE1383" s="165"/>
      <c r="EF1383" s="165"/>
      <c r="EG1383" s="165"/>
      <c r="EH1383" s="166"/>
      <c r="EI1383" s="165"/>
      <c r="EL1383" s="283"/>
      <c r="EM1383" s="283"/>
      <c r="EN1383" s="283"/>
      <c r="EO1383" s="283"/>
      <c r="EP1383" s="283"/>
      <c r="EQ1383" s="283"/>
      <c r="ER1383" s="165"/>
    </row>
    <row r="1384" spans="1:160" ht="13" customHeight="1">
      <c r="A1384" s="160" t="s">
        <v>19</v>
      </c>
      <c r="B1384" s="160">
        <v>10920</v>
      </c>
      <c r="C1384" s="160">
        <v>16451</v>
      </c>
      <c r="D1384" s="160">
        <v>641645</v>
      </c>
      <c r="E1384" s="160" t="s">
        <v>3331</v>
      </c>
      <c r="G1384" s="175"/>
      <c r="H1384" s="168" t="s">
        <v>1130</v>
      </c>
      <c r="I1384" s="169" t="s">
        <v>589</v>
      </c>
      <c r="J1384" s="170">
        <v>29</v>
      </c>
      <c r="K1384" s="161">
        <v>4</v>
      </c>
      <c r="L1384" s="161" t="s">
        <v>46</v>
      </c>
      <c r="Z1384" s="163">
        <v>79</v>
      </c>
      <c r="AA1384" s="163">
        <v>187</v>
      </c>
      <c r="AB1384" s="163">
        <v>161</v>
      </c>
      <c r="AC1384" s="163">
        <v>33</v>
      </c>
      <c r="AD1384" s="163">
        <v>23</v>
      </c>
      <c r="AE1384" s="163">
        <v>9</v>
      </c>
      <c r="AF1384" s="163">
        <v>1</v>
      </c>
      <c r="AG1384" s="163">
        <v>0</v>
      </c>
      <c r="AH1384" s="163">
        <v>14</v>
      </c>
      <c r="AI1384" s="163">
        <v>10</v>
      </c>
      <c r="AJ1384" s="163">
        <v>4</v>
      </c>
      <c r="AK1384" s="163">
        <v>2</v>
      </c>
      <c r="AL1384" s="163">
        <v>23</v>
      </c>
      <c r="AM1384" s="163">
        <v>0</v>
      </c>
      <c r="AN1384" s="163">
        <v>36</v>
      </c>
      <c r="AO1384" s="163">
        <v>0</v>
      </c>
      <c r="AP1384" s="163">
        <v>2</v>
      </c>
      <c r="AQ1384" s="163">
        <v>1</v>
      </c>
      <c r="AR1384" s="163">
        <v>7</v>
      </c>
      <c r="AS1384" s="283">
        <v>0.122994652</v>
      </c>
      <c r="AT1384" s="283">
        <v>0.19251336799999999</v>
      </c>
      <c r="AU1384" s="283">
        <v>0.2578125</v>
      </c>
      <c r="AV1384" s="283">
        <v>0.34375</v>
      </c>
      <c r="AW1384" s="283">
        <v>2.34375E-2</v>
      </c>
      <c r="AX1384" s="283">
        <v>0.2109375</v>
      </c>
      <c r="AY1384" s="363">
        <v>108.501</v>
      </c>
      <c r="AZ1384" s="283">
        <v>6.2344139999999999E-2</v>
      </c>
      <c r="BA1384" s="283">
        <v>0.527559055</v>
      </c>
      <c r="BB1384" s="283">
        <v>0.22047243999999999</v>
      </c>
      <c r="BC1384" s="283">
        <v>0.25196850300000001</v>
      </c>
      <c r="BD1384" s="164">
        <v>0.25984251899999999</v>
      </c>
      <c r="BE1384" s="164">
        <v>0.20496894399999999</v>
      </c>
      <c r="BF1384" s="164">
        <v>0.30107526800000001</v>
      </c>
      <c r="BG1384" s="164">
        <v>0.27329192499999999</v>
      </c>
      <c r="BH1384" s="164">
        <v>0.57436719300000005</v>
      </c>
      <c r="BI1384" s="164">
        <v>6.8322981000000005E-2</v>
      </c>
      <c r="BJ1384" s="165">
        <v>43.906733212411403</v>
      </c>
      <c r="BK1384" s="164">
        <v>0.26349073263906603</v>
      </c>
      <c r="BL1384" s="165">
        <v>-7.0218150332864999</v>
      </c>
      <c r="BM1384" s="165">
        <v>14.853084361523599</v>
      </c>
      <c r="BN1384" s="165">
        <v>66.816054891453703</v>
      </c>
      <c r="BO1384" s="165">
        <v>-0.100849541889835</v>
      </c>
      <c r="BP1384" s="165">
        <v>8.3481524139642702E-2</v>
      </c>
      <c r="BQ1384" s="165">
        <v>1.1357815401799201</v>
      </c>
      <c r="BR1384" s="165">
        <v>-7.1673537619706904</v>
      </c>
      <c r="BS1384" s="289">
        <v>0.11730093877681901</v>
      </c>
      <c r="BT1384" s="297"/>
      <c r="BU1384" s="284"/>
      <c r="BV1384" s="298"/>
      <c r="BW1384" s="297"/>
      <c r="BX1384" s="297"/>
      <c r="BY1384" s="297"/>
      <c r="BZ1384" s="297"/>
      <c r="CA1384" s="284"/>
      <c r="CB1384" s="298"/>
      <c r="CC1384" s="297"/>
      <c r="CD1384" s="284"/>
      <c r="CE1384" s="352"/>
      <c r="CF1384" s="298"/>
      <c r="CG1384" s="297">
        <v>55</v>
      </c>
      <c r="CH1384" s="284">
        <v>308.10000000000002</v>
      </c>
      <c r="CI1384" s="352">
        <v>3</v>
      </c>
      <c r="CJ1384" s="298">
        <v>1</v>
      </c>
      <c r="CK1384" s="297">
        <v>15</v>
      </c>
      <c r="CL1384" s="284">
        <v>93</v>
      </c>
      <c r="CM1384" s="352">
        <v>0</v>
      </c>
      <c r="CN1384" s="298">
        <v>1</v>
      </c>
      <c r="CO1384" s="297">
        <v>5</v>
      </c>
      <c r="CP1384" s="284">
        <v>37</v>
      </c>
      <c r="CQ1384" s="352">
        <v>-2</v>
      </c>
      <c r="CR1384" s="298">
        <v>0</v>
      </c>
      <c r="CS1384" s="297"/>
      <c r="CT1384" s="284"/>
      <c r="CU1384" s="352"/>
      <c r="CV1384" s="352"/>
      <c r="CW1384" s="298"/>
      <c r="CX1384" s="297"/>
      <c r="CY1384" s="284"/>
      <c r="CZ1384" s="352"/>
      <c r="DA1384" s="352"/>
      <c r="DB1384" s="298"/>
      <c r="DC1384" s="297"/>
      <c r="DD1384" s="284"/>
      <c r="DE1384" s="352"/>
      <c r="DF1384" s="352"/>
      <c r="DG1384" s="298"/>
      <c r="DH1384" s="297">
        <v>1</v>
      </c>
      <c r="DI1384" s="289">
        <v>2.0715601816773401</v>
      </c>
      <c r="DP1384" s="165"/>
      <c r="DQ1384" s="165"/>
      <c r="DR1384" s="165"/>
      <c r="ED1384" s="165"/>
      <c r="EE1384" s="165"/>
      <c r="EF1384" s="165"/>
      <c r="EG1384" s="165"/>
      <c r="EH1384" s="166"/>
      <c r="EI1384" s="165"/>
      <c r="EJ1384" s="164"/>
      <c r="EK1384" s="164"/>
      <c r="EL1384" s="283"/>
      <c r="EM1384" s="283"/>
      <c r="EN1384" s="283"/>
      <c r="EO1384" s="283"/>
      <c r="EP1384" s="283"/>
      <c r="EQ1384" s="283"/>
      <c r="ER1384" s="165"/>
      <c r="ES1384" s="166"/>
      <c r="ET1384" s="166"/>
      <c r="EU1384" s="166"/>
      <c r="EV1384" s="166"/>
      <c r="EW1384" s="166"/>
      <c r="EX1384" s="289"/>
    </row>
    <row r="1385" spans="1:160" ht="13" customHeight="1">
      <c r="A1385" s="160" t="s">
        <v>19</v>
      </c>
      <c r="C1385" s="160">
        <v>22471</v>
      </c>
      <c r="D1385" s="160">
        <v>670869</v>
      </c>
      <c r="E1385" s="160" t="s">
        <v>3331</v>
      </c>
      <c r="G1385" s="175"/>
      <c r="H1385" s="162" t="s">
        <v>222</v>
      </c>
      <c r="I1385" s="162" t="s">
        <v>3010</v>
      </c>
      <c r="J1385" s="160">
        <v>24</v>
      </c>
      <c r="K1385" s="161">
        <v>4</v>
      </c>
      <c r="L1385" s="161" t="s">
        <v>46</v>
      </c>
      <c r="Z1385" s="163">
        <v>13</v>
      </c>
      <c r="AA1385" s="163">
        <v>16</v>
      </c>
      <c r="AB1385" s="163">
        <v>13</v>
      </c>
      <c r="AC1385" s="163">
        <v>3</v>
      </c>
      <c r="AD1385" s="163">
        <v>2</v>
      </c>
      <c r="AE1385" s="163">
        <v>1</v>
      </c>
      <c r="AF1385" s="163">
        <v>0</v>
      </c>
      <c r="AG1385" s="163">
        <v>0</v>
      </c>
      <c r="AH1385" s="163">
        <v>1</v>
      </c>
      <c r="AI1385" s="163">
        <v>0</v>
      </c>
      <c r="AJ1385" s="163">
        <v>0</v>
      </c>
      <c r="AK1385" s="163">
        <v>0</v>
      </c>
      <c r="AL1385" s="163">
        <v>3</v>
      </c>
      <c r="AM1385" s="163">
        <v>0</v>
      </c>
      <c r="AN1385" s="163">
        <v>3</v>
      </c>
      <c r="AO1385" s="163">
        <v>0</v>
      </c>
      <c r="AP1385" s="163">
        <v>0</v>
      </c>
      <c r="AQ1385" s="163">
        <v>0</v>
      </c>
      <c r="AR1385" s="163">
        <v>0</v>
      </c>
      <c r="AS1385" s="283">
        <v>0.1875</v>
      </c>
      <c r="AT1385" s="283">
        <v>0.1875</v>
      </c>
      <c r="AU1385" s="283">
        <v>0.3</v>
      </c>
      <c r="AV1385" s="283">
        <v>0.1</v>
      </c>
      <c r="AW1385" s="283">
        <v>0.1</v>
      </c>
      <c r="AX1385" s="283">
        <v>0.2</v>
      </c>
      <c r="AY1385" s="363">
        <v>98.7547</v>
      </c>
      <c r="AZ1385" s="283">
        <v>3.0303030000000002E-2</v>
      </c>
      <c r="BA1385" s="283">
        <v>0.3</v>
      </c>
      <c r="BB1385" s="283">
        <v>0.3</v>
      </c>
      <c r="BC1385" s="283">
        <v>0.4</v>
      </c>
      <c r="BD1385" s="164">
        <v>0.3</v>
      </c>
      <c r="BE1385" s="164">
        <v>0.23076922999999999</v>
      </c>
      <c r="BF1385" s="164">
        <v>0.375</v>
      </c>
      <c r="BG1385" s="164">
        <v>0.307692307</v>
      </c>
      <c r="BH1385" s="164">
        <v>0.68269230700000005</v>
      </c>
      <c r="BI1385" s="164">
        <v>7.6923077000000006E-2</v>
      </c>
      <c r="BJ1385" s="165">
        <v>49.697158782888501</v>
      </c>
      <c r="BK1385" s="164">
        <v>0.31782873347401602</v>
      </c>
      <c r="BL1385" s="165">
        <v>9.8510780299196396E-2</v>
      </c>
      <c r="BM1385" s="165">
        <v>1.97015992637921</v>
      </c>
      <c r="BN1385" s="165">
        <v>112.52936365348501</v>
      </c>
      <c r="BO1385" s="165">
        <v>8.3440589026846104E-2</v>
      </c>
      <c r="BP1385" s="165">
        <v>-5.1140650175511802E-2</v>
      </c>
      <c r="BQ1385" s="165">
        <v>0.73409684414241605</v>
      </c>
      <c r="BR1385" s="165">
        <v>8.6982907654831604E-2</v>
      </c>
      <c r="BS1385" s="289">
        <v>7.5815855360147094E-2</v>
      </c>
      <c r="BT1385" s="297"/>
      <c r="BU1385" s="284"/>
      <c r="BV1385" s="298"/>
      <c r="BW1385" s="297"/>
      <c r="BX1385" s="297"/>
      <c r="BY1385" s="297"/>
      <c r="BZ1385" s="297"/>
      <c r="CA1385" s="284"/>
      <c r="CB1385" s="298"/>
      <c r="CC1385" s="297"/>
      <c r="CD1385" s="284"/>
      <c r="CE1385" s="352"/>
      <c r="CF1385" s="298"/>
      <c r="CG1385" s="297">
        <v>6</v>
      </c>
      <c r="CH1385" s="284">
        <v>32</v>
      </c>
      <c r="CI1385" s="352">
        <v>1</v>
      </c>
      <c r="CJ1385" s="298">
        <v>1</v>
      </c>
      <c r="CK1385" s="297">
        <v>4</v>
      </c>
      <c r="CL1385" s="284">
        <v>5</v>
      </c>
      <c r="CM1385" s="352">
        <v>-1</v>
      </c>
      <c r="CN1385" s="298">
        <v>0</v>
      </c>
      <c r="CO1385" s="297">
        <v>2</v>
      </c>
      <c r="CP1385" s="284">
        <v>2</v>
      </c>
      <c r="CQ1385" s="352">
        <v>0</v>
      </c>
      <c r="CR1385" s="298"/>
      <c r="CS1385" s="297"/>
      <c r="CT1385" s="284"/>
      <c r="CU1385" s="352"/>
      <c r="CV1385" s="352"/>
      <c r="CW1385" s="298"/>
      <c r="CX1385" s="297"/>
      <c r="CY1385" s="284"/>
      <c r="CZ1385" s="352"/>
      <c r="DA1385" s="352"/>
      <c r="DB1385" s="298"/>
      <c r="DC1385" s="297"/>
      <c r="DD1385" s="284"/>
      <c r="DE1385" s="352"/>
      <c r="DF1385" s="352"/>
      <c r="DG1385" s="298"/>
      <c r="DH1385" s="297">
        <v>0</v>
      </c>
      <c r="DI1385" s="289">
        <v>0.113595653325319</v>
      </c>
      <c r="DP1385" s="165"/>
      <c r="DQ1385" s="165"/>
      <c r="DR1385" s="165"/>
      <c r="ED1385" s="165"/>
      <c r="EE1385" s="165"/>
      <c r="EF1385" s="165"/>
      <c r="EG1385" s="165"/>
      <c r="EH1385" s="166"/>
      <c r="EI1385" s="165"/>
      <c r="EJ1385" s="164"/>
      <c r="EK1385" s="164"/>
      <c r="EL1385" s="283"/>
      <c r="EM1385" s="283"/>
      <c r="EN1385" s="283"/>
      <c r="EO1385" s="283"/>
      <c r="EP1385" s="283"/>
      <c r="EQ1385" s="283"/>
      <c r="ER1385" s="165"/>
      <c r="ES1385" s="166"/>
      <c r="ET1385" s="166"/>
      <c r="EU1385" s="166"/>
      <c r="EV1385" s="166"/>
      <c r="EW1385" s="166"/>
      <c r="EX1385" s="289"/>
    </row>
    <row r="1386" spans="1:160" ht="13" customHeight="1">
      <c r="A1386" s="160" t="s">
        <v>19</v>
      </c>
      <c r="C1386" s="160">
        <v>31394</v>
      </c>
      <c r="D1386" s="160">
        <v>681460</v>
      </c>
      <c r="E1386" s="160" t="s">
        <v>164</v>
      </c>
      <c r="G1386" s="175"/>
      <c r="H1386" s="162" t="s">
        <v>4086</v>
      </c>
      <c r="I1386" s="162" t="s">
        <v>63</v>
      </c>
      <c r="J1386" s="160">
        <v>23</v>
      </c>
      <c r="K1386" s="161">
        <v>4</v>
      </c>
      <c r="Z1386" s="163">
        <v>33</v>
      </c>
      <c r="AA1386" s="163">
        <v>121</v>
      </c>
      <c r="AB1386" s="163">
        <v>114</v>
      </c>
      <c r="AC1386" s="163">
        <v>24</v>
      </c>
      <c r="AD1386" s="163">
        <v>16</v>
      </c>
      <c r="AE1386" s="163">
        <v>6</v>
      </c>
      <c r="AF1386" s="163">
        <v>0</v>
      </c>
      <c r="AG1386" s="163">
        <v>2</v>
      </c>
      <c r="AH1386" s="163">
        <v>9</v>
      </c>
      <c r="AI1386" s="163">
        <v>8</v>
      </c>
      <c r="AJ1386" s="163">
        <v>4</v>
      </c>
      <c r="AK1386" s="163">
        <v>0</v>
      </c>
      <c r="AL1386" s="163">
        <v>6</v>
      </c>
      <c r="AM1386" s="163">
        <v>0</v>
      </c>
      <c r="AN1386" s="163">
        <v>31</v>
      </c>
      <c r="AO1386" s="163">
        <v>0</v>
      </c>
      <c r="AP1386" s="163">
        <v>0</v>
      </c>
      <c r="AQ1386" s="163">
        <v>1</v>
      </c>
      <c r="AR1386" s="163">
        <v>1</v>
      </c>
      <c r="AS1386" s="283">
        <v>4.9586775999999999E-2</v>
      </c>
      <c r="AT1386" s="283">
        <v>0.25619834699999999</v>
      </c>
      <c r="AU1386" s="283">
        <v>0.35714286000000001</v>
      </c>
      <c r="AV1386" s="283">
        <v>0.27380951999999997</v>
      </c>
      <c r="AW1386" s="283">
        <v>4.7619050000000003E-2</v>
      </c>
      <c r="AX1386" s="283">
        <v>0.32142857000000002</v>
      </c>
      <c r="AY1386" s="363">
        <v>105.94199999999999</v>
      </c>
      <c r="AZ1386" s="283">
        <v>0.12676055999999999</v>
      </c>
      <c r="BA1386" s="283">
        <v>0.25316455599999999</v>
      </c>
      <c r="BB1386" s="283">
        <v>0.215189873</v>
      </c>
      <c r="BC1386" s="283">
        <v>0.53164556900000004</v>
      </c>
      <c r="BD1386" s="164">
        <v>0.27160493800000002</v>
      </c>
      <c r="BE1386" s="164">
        <v>0.21052631499999999</v>
      </c>
      <c r="BF1386" s="164">
        <v>0.25</v>
      </c>
      <c r="BG1386" s="164">
        <v>0.31578947299999999</v>
      </c>
      <c r="BH1386" s="164">
        <v>0.56578947300000004</v>
      </c>
      <c r="BI1386" s="164">
        <v>0.105263158</v>
      </c>
      <c r="BJ1386" s="165">
        <v>68.006638402485606</v>
      </c>
      <c r="BK1386" s="164">
        <v>0.248900456229845</v>
      </c>
      <c r="BL1386" s="165">
        <v>-5.9678070660306703</v>
      </c>
      <c r="BM1386" s="165">
        <v>8.1865396011994491</v>
      </c>
      <c r="BN1386" s="165">
        <v>58.361113208022999</v>
      </c>
      <c r="BO1386" s="165">
        <v>3.01494540473147E-2</v>
      </c>
      <c r="BP1386" s="165">
        <v>1.2793202251195901</v>
      </c>
      <c r="BQ1386" s="165">
        <v>0.60942258629028601</v>
      </c>
      <c r="BR1386" s="165">
        <v>-4.4855573366953703</v>
      </c>
      <c r="BS1386" s="289">
        <v>6.2939781071211606E-2</v>
      </c>
      <c r="BT1386" s="297"/>
      <c r="BU1386" s="284"/>
      <c r="BV1386" s="298"/>
      <c r="BW1386" s="297"/>
      <c r="BX1386" s="297"/>
      <c r="BY1386" s="297"/>
      <c r="BZ1386" s="297"/>
      <c r="CA1386" s="284"/>
      <c r="CB1386" s="298"/>
      <c r="CC1386" s="297"/>
      <c r="CD1386" s="284"/>
      <c r="CE1386" s="352"/>
      <c r="CF1386" s="298"/>
      <c r="CG1386" s="297">
        <v>24</v>
      </c>
      <c r="CH1386" s="284">
        <v>205</v>
      </c>
      <c r="CI1386" s="352">
        <v>-1</v>
      </c>
      <c r="CJ1386" s="298">
        <v>-1</v>
      </c>
      <c r="CK1386" s="297"/>
      <c r="CL1386" s="284"/>
      <c r="CM1386" s="352"/>
      <c r="CN1386" s="298"/>
      <c r="CO1386" s="297">
        <v>9</v>
      </c>
      <c r="CP1386" s="284">
        <v>76</v>
      </c>
      <c r="CQ1386" s="352">
        <v>0</v>
      </c>
      <c r="CR1386" s="298">
        <v>1</v>
      </c>
      <c r="CS1386" s="297"/>
      <c r="CT1386" s="284"/>
      <c r="CU1386" s="352"/>
      <c r="CV1386" s="352"/>
      <c r="CW1386" s="298"/>
      <c r="CX1386" s="297"/>
      <c r="CY1386" s="284"/>
      <c r="CZ1386" s="352"/>
      <c r="DA1386" s="352"/>
      <c r="DB1386" s="298"/>
      <c r="DC1386" s="297"/>
      <c r="DD1386" s="284"/>
      <c r="DE1386" s="352"/>
      <c r="DF1386" s="352"/>
      <c r="DG1386" s="298"/>
      <c r="DH1386" s="183">
        <v>-1</v>
      </c>
      <c r="DI1386" s="289">
        <v>1.05770248174667</v>
      </c>
      <c r="DP1386" s="165"/>
      <c r="DQ1386" s="165"/>
      <c r="DR1386" s="165"/>
      <c r="ED1386" s="165"/>
      <c r="EE1386" s="165"/>
      <c r="EF1386" s="165"/>
      <c r="EG1386" s="165"/>
      <c r="EH1386" s="166"/>
      <c r="EI1386" s="165"/>
      <c r="EL1386" s="283"/>
      <c r="EM1386" s="283"/>
      <c r="EN1386" s="283"/>
      <c r="EO1386" s="283"/>
      <c r="EP1386" s="283"/>
      <c r="EQ1386" s="283"/>
      <c r="ER1386" s="165"/>
    </row>
    <row r="1387" spans="1:160" ht="13" customHeight="1">
      <c r="A1387" s="160" t="s">
        <v>19</v>
      </c>
      <c r="C1387" s="160">
        <v>25524</v>
      </c>
      <c r="D1387" s="160">
        <v>668845</v>
      </c>
      <c r="E1387" s="160" t="s">
        <v>246</v>
      </c>
      <c r="G1387" s="175"/>
      <c r="H1387" s="162" t="s">
        <v>4006</v>
      </c>
      <c r="I1387" s="162" t="s">
        <v>216</v>
      </c>
      <c r="J1387" s="160">
        <v>26</v>
      </c>
      <c r="K1387" s="161">
        <v>4</v>
      </c>
      <c r="Z1387" s="163">
        <v>39</v>
      </c>
      <c r="AA1387" s="163">
        <v>98</v>
      </c>
      <c r="AB1387" s="163">
        <v>94</v>
      </c>
      <c r="AC1387" s="163">
        <v>22</v>
      </c>
      <c r="AD1387" s="163">
        <v>17</v>
      </c>
      <c r="AE1387" s="163">
        <v>3</v>
      </c>
      <c r="AF1387" s="163">
        <v>0</v>
      </c>
      <c r="AG1387" s="163">
        <v>2</v>
      </c>
      <c r="AH1387" s="163">
        <v>14</v>
      </c>
      <c r="AI1387" s="163">
        <v>7</v>
      </c>
      <c r="AJ1387" s="163">
        <v>0</v>
      </c>
      <c r="AK1387" s="163">
        <v>1</v>
      </c>
      <c r="AL1387" s="163">
        <v>4</v>
      </c>
      <c r="AM1387" s="163">
        <v>1</v>
      </c>
      <c r="AN1387" s="163">
        <v>31</v>
      </c>
      <c r="AO1387" s="163">
        <v>0</v>
      </c>
      <c r="AP1387" s="163">
        <v>0</v>
      </c>
      <c r="AQ1387" s="163">
        <v>0</v>
      </c>
      <c r="AR1387" s="163">
        <v>0</v>
      </c>
      <c r="AS1387" s="283">
        <v>4.0816326E-2</v>
      </c>
      <c r="AT1387" s="283">
        <v>0.31632652999999999</v>
      </c>
      <c r="AU1387" s="283">
        <v>0.41269841000000002</v>
      </c>
      <c r="AV1387" s="283">
        <v>0.26984127000000002</v>
      </c>
      <c r="AW1387" s="283">
        <v>4.7619050000000003E-2</v>
      </c>
      <c r="AX1387" s="283">
        <v>0.31746032000000002</v>
      </c>
      <c r="AY1387" s="363">
        <v>108.82599999999999</v>
      </c>
      <c r="AZ1387" s="283">
        <v>0.15363880999999999</v>
      </c>
      <c r="BA1387" s="283">
        <v>0.38709677399999998</v>
      </c>
      <c r="BB1387" s="283">
        <v>0.24193548300000001</v>
      </c>
      <c r="BC1387" s="283">
        <v>0.37096774100000002</v>
      </c>
      <c r="BD1387" s="164">
        <v>0.32786885199999999</v>
      </c>
      <c r="BE1387" s="164">
        <v>0.23404255299999999</v>
      </c>
      <c r="BF1387" s="164">
        <v>0.26530612199999998</v>
      </c>
      <c r="BG1387" s="164">
        <v>0.32978723399999998</v>
      </c>
      <c r="BH1387" s="164">
        <v>0.59509335600000002</v>
      </c>
      <c r="BI1387" s="164">
        <v>9.5744680999999998E-2</v>
      </c>
      <c r="BJ1387" s="165">
        <v>60.954476090586702</v>
      </c>
      <c r="BK1387" s="164">
        <v>0.256897266378107</v>
      </c>
      <c r="BL1387" s="165">
        <v>-4.2026715377037904</v>
      </c>
      <c r="BM1387" s="165">
        <v>7.2611794820363098</v>
      </c>
      <c r="BN1387" s="165">
        <v>49.4709878277935</v>
      </c>
      <c r="BO1387" s="165">
        <v>-2.95840895368021E-2</v>
      </c>
      <c r="BP1387" s="165">
        <v>-0.64708656072616499</v>
      </c>
      <c r="BQ1387" s="165">
        <v>0.238415963885414</v>
      </c>
      <c r="BR1387" s="165">
        <v>-6.5685379454558301</v>
      </c>
      <c r="BS1387" s="289">
        <v>2.4623059447426099E-2</v>
      </c>
      <c r="BT1387" s="297"/>
      <c r="BU1387" s="284"/>
      <c r="BV1387" s="298"/>
      <c r="BW1387" s="297"/>
      <c r="BX1387" s="297"/>
      <c r="BY1387" s="297"/>
      <c r="BZ1387" s="297"/>
      <c r="CA1387" s="284"/>
      <c r="CB1387" s="298"/>
      <c r="CC1387" s="297"/>
      <c r="CD1387" s="284"/>
      <c r="CE1387" s="352"/>
      <c r="CF1387" s="298"/>
      <c r="CG1387" s="297">
        <v>15</v>
      </c>
      <c r="CH1387" s="284">
        <v>115</v>
      </c>
      <c r="CI1387" s="352">
        <v>0</v>
      </c>
      <c r="CJ1387" s="298">
        <v>1</v>
      </c>
      <c r="CK1387" s="297">
        <v>13</v>
      </c>
      <c r="CL1387" s="284">
        <v>89</v>
      </c>
      <c r="CM1387" s="352">
        <v>2</v>
      </c>
      <c r="CN1387" s="298">
        <v>2</v>
      </c>
      <c r="CO1387" s="297">
        <v>4</v>
      </c>
      <c r="CP1387" s="284">
        <v>36</v>
      </c>
      <c r="CQ1387" s="352">
        <v>0</v>
      </c>
      <c r="CR1387" s="298">
        <v>-1</v>
      </c>
      <c r="CS1387" s="297"/>
      <c r="CT1387" s="284"/>
      <c r="CU1387" s="352"/>
      <c r="CV1387" s="352"/>
      <c r="CW1387" s="298"/>
      <c r="CX1387" s="297"/>
      <c r="CY1387" s="284"/>
      <c r="CZ1387" s="352"/>
      <c r="DA1387" s="352"/>
      <c r="DB1387" s="298"/>
      <c r="DC1387" s="297"/>
      <c r="DD1387" s="284"/>
      <c r="DE1387" s="352"/>
      <c r="DF1387" s="352"/>
      <c r="DG1387" s="298"/>
      <c r="DH1387" s="183">
        <v>2</v>
      </c>
      <c r="DI1387" s="289">
        <v>3.5480879545211699</v>
      </c>
      <c r="DP1387" s="165"/>
      <c r="DQ1387" s="165"/>
      <c r="DR1387" s="165"/>
      <c r="ED1387" s="165"/>
      <c r="EE1387" s="165"/>
      <c r="EF1387" s="165"/>
      <c r="EG1387" s="165"/>
      <c r="EH1387" s="166"/>
      <c r="EI1387" s="165"/>
      <c r="EL1387" s="283"/>
      <c r="EM1387" s="283"/>
      <c r="EN1387" s="283"/>
      <c r="EO1387" s="283"/>
      <c r="EP1387" s="283"/>
      <c r="EQ1387" s="283"/>
      <c r="ER1387" s="165"/>
      <c r="FD1387" s="167"/>
    </row>
    <row r="1388" spans="1:160" ht="13" customHeight="1">
      <c r="A1388" s="160" t="s">
        <v>19</v>
      </c>
      <c r="C1388" s="160">
        <v>20540</v>
      </c>
      <c r="D1388" s="160">
        <v>672701</v>
      </c>
      <c r="E1388" s="160" t="s">
        <v>686</v>
      </c>
      <c r="G1388" s="175"/>
      <c r="H1388" s="162" t="s">
        <v>834</v>
      </c>
      <c r="I1388" s="162" t="s">
        <v>565</v>
      </c>
      <c r="J1388" s="161">
        <v>24</v>
      </c>
      <c r="K1388" s="161">
        <v>4</v>
      </c>
      <c r="L1388" s="161" t="s">
        <v>46</v>
      </c>
      <c r="Z1388" s="163">
        <v>3</v>
      </c>
      <c r="AA1388" s="163">
        <v>4</v>
      </c>
      <c r="AB1388" s="163">
        <v>4</v>
      </c>
      <c r="AC1388" s="163">
        <v>1</v>
      </c>
      <c r="AD1388" s="163">
        <v>1</v>
      </c>
      <c r="AE1388" s="163">
        <v>0</v>
      </c>
      <c r="AF1388" s="163">
        <v>0</v>
      </c>
      <c r="AG1388" s="163">
        <v>0</v>
      </c>
      <c r="AH1388" s="163">
        <v>1</v>
      </c>
      <c r="AI1388" s="163">
        <v>0</v>
      </c>
      <c r="AJ1388" s="163">
        <v>0</v>
      </c>
      <c r="AK1388" s="163">
        <v>0</v>
      </c>
      <c r="AL1388" s="163">
        <v>0</v>
      </c>
      <c r="AM1388" s="163">
        <v>0</v>
      </c>
      <c r="AN1388" s="163">
        <v>1</v>
      </c>
      <c r="AO1388" s="163">
        <v>0</v>
      </c>
      <c r="AP1388" s="163">
        <v>0</v>
      </c>
      <c r="AQ1388" s="163">
        <v>0</v>
      </c>
      <c r="AR1388" s="163">
        <v>0</v>
      </c>
      <c r="AS1388" s="283">
        <v>0</v>
      </c>
      <c r="AT1388" s="283">
        <v>0.25</v>
      </c>
      <c r="AU1388" s="283">
        <v>0</v>
      </c>
      <c r="AV1388" s="283">
        <v>0</v>
      </c>
      <c r="AW1388" s="283">
        <v>0</v>
      </c>
      <c r="AX1388" s="283">
        <v>0.66666667000000002</v>
      </c>
      <c r="AY1388" s="363">
        <v>99.055400000000006</v>
      </c>
      <c r="AZ1388" s="283">
        <v>5.5555559999999997E-2</v>
      </c>
      <c r="BA1388" s="283">
        <v>0.66666666600000002</v>
      </c>
      <c r="BB1388" s="283">
        <v>0.33333333300000001</v>
      </c>
      <c r="BC1388" s="283">
        <v>0</v>
      </c>
      <c r="BD1388" s="164">
        <v>0.33333333300000001</v>
      </c>
      <c r="BE1388" s="164">
        <v>0.25</v>
      </c>
      <c r="BF1388" s="164">
        <v>0.25</v>
      </c>
      <c r="BG1388" s="164">
        <v>0.25</v>
      </c>
      <c r="BH1388" s="164">
        <v>0.5</v>
      </c>
      <c r="BI1388" s="164">
        <v>0</v>
      </c>
      <c r="BJ1388" s="165">
        <v>0</v>
      </c>
      <c r="BK1388" s="164">
        <v>0.220427677035331</v>
      </c>
      <c r="BL1388" s="165">
        <v>-0.28894933220039298</v>
      </c>
      <c r="BM1388" s="165">
        <v>0.17896295431961101</v>
      </c>
      <c r="BN1388" s="165">
        <v>35.407482329820702</v>
      </c>
      <c r="BO1388" s="165">
        <v>-4.1930285752590203E-2</v>
      </c>
      <c r="BP1388" s="165">
        <v>-9.8465807735919897E-2</v>
      </c>
      <c r="BQ1388" s="165">
        <v>-0.119789341465041</v>
      </c>
      <c r="BR1388" s="165">
        <v>-0.40742668416391298</v>
      </c>
      <c r="BS1388" s="289">
        <v>-1.23715712152535E-2</v>
      </c>
      <c r="BT1388" s="297"/>
      <c r="BU1388" s="284"/>
      <c r="BV1388" s="298"/>
      <c r="BW1388" s="297"/>
      <c r="BX1388" s="297"/>
      <c r="BY1388" s="297"/>
      <c r="BZ1388" s="297"/>
      <c r="CA1388" s="284"/>
      <c r="CB1388" s="298"/>
      <c r="CC1388" s="297">
        <v>1</v>
      </c>
      <c r="CD1388" s="284">
        <v>0.1</v>
      </c>
      <c r="CE1388" s="352">
        <v>0</v>
      </c>
      <c r="CF1388" s="298"/>
      <c r="CG1388" s="297">
        <v>1</v>
      </c>
      <c r="CH1388" s="284">
        <v>9</v>
      </c>
      <c r="CI1388" s="352">
        <v>1</v>
      </c>
      <c r="CJ1388" s="298">
        <v>0</v>
      </c>
      <c r="CK1388" s="297"/>
      <c r="CL1388" s="284"/>
      <c r="CM1388" s="352"/>
      <c r="CN1388" s="298"/>
      <c r="CO1388" s="297"/>
      <c r="CP1388" s="284"/>
      <c r="CQ1388" s="352"/>
      <c r="CR1388" s="298"/>
      <c r="CS1388" s="297"/>
      <c r="CT1388" s="284"/>
      <c r="CU1388" s="352"/>
      <c r="CV1388" s="352"/>
      <c r="CW1388" s="298"/>
      <c r="CX1388" s="297"/>
      <c r="CY1388" s="284"/>
      <c r="CZ1388" s="352"/>
      <c r="DA1388" s="352"/>
      <c r="DB1388" s="298"/>
      <c r="DC1388" s="297"/>
      <c r="DD1388" s="284"/>
      <c r="DE1388" s="352"/>
      <c r="DF1388" s="352"/>
      <c r="DG1388" s="298"/>
      <c r="DH1388" s="297">
        <v>1</v>
      </c>
      <c r="DI1388" s="289">
        <v>0.15462240576743999</v>
      </c>
      <c r="DP1388" s="165"/>
      <c r="DQ1388" s="165"/>
      <c r="DR1388" s="165"/>
      <c r="ED1388" s="165"/>
      <c r="EE1388" s="165"/>
      <c r="EF1388" s="165"/>
      <c r="EG1388" s="165"/>
      <c r="EH1388" s="166"/>
      <c r="EI1388" s="165"/>
      <c r="EJ1388" s="164"/>
      <c r="EK1388" s="164"/>
      <c r="EL1388" s="283"/>
      <c r="EM1388" s="283"/>
      <c r="EN1388" s="283"/>
      <c r="EO1388" s="283"/>
      <c r="EP1388" s="283"/>
      <c r="EQ1388" s="283"/>
      <c r="ER1388" s="165"/>
      <c r="ES1388" s="166"/>
      <c r="ET1388" s="166"/>
      <c r="EU1388" s="166"/>
      <c r="EV1388" s="166"/>
      <c r="EW1388" s="166"/>
      <c r="EX1388" s="289"/>
    </row>
    <row r="1389" spans="1:160" ht="13" customHeight="1">
      <c r="A1389" s="160" t="s">
        <v>19</v>
      </c>
      <c r="C1389" s="160">
        <v>16959</v>
      </c>
      <c r="D1389" s="160">
        <v>657193</v>
      </c>
      <c r="E1389" s="160" t="s">
        <v>345</v>
      </c>
      <c r="G1389" s="175"/>
      <c r="H1389" s="162" t="s">
        <v>484</v>
      </c>
      <c r="I1389" s="162" t="s">
        <v>1608</v>
      </c>
      <c r="J1389" s="161">
        <v>34</v>
      </c>
      <c r="K1389" s="161">
        <v>4</v>
      </c>
      <c r="L1389" s="161" t="s">
        <v>838</v>
      </c>
      <c r="Z1389" s="163">
        <v>13</v>
      </c>
      <c r="AA1389" s="163">
        <v>11</v>
      </c>
      <c r="AB1389" s="163">
        <v>9</v>
      </c>
      <c r="AC1389" s="163">
        <v>0</v>
      </c>
      <c r="AD1389" s="163">
        <v>0</v>
      </c>
      <c r="AE1389" s="163">
        <v>0</v>
      </c>
      <c r="AF1389" s="163">
        <v>0</v>
      </c>
      <c r="AG1389" s="163">
        <v>0</v>
      </c>
      <c r="AH1389" s="163">
        <v>2</v>
      </c>
      <c r="AI1389" s="163">
        <v>0</v>
      </c>
      <c r="AJ1389" s="163">
        <v>0</v>
      </c>
      <c r="AK1389" s="163">
        <v>0</v>
      </c>
      <c r="AL1389" s="163">
        <v>1</v>
      </c>
      <c r="AM1389" s="163">
        <v>0</v>
      </c>
      <c r="AN1389" s="163">
        <v>2</v>
      </c>
      <c r="AO1389" s="163">
        <v>1</v>
      </c>
      <c r="AP1389" s="163">
        <v>0</v>
      </c>
      <c r="AQ1389" s="163">
        <v>0</v>
      </c>
      <c r="AR1389" s="163">
        <v>0</v>
      </c>
      <c r="AS1389" s="283">
        <v>9.0909089999999998E-2</v>
      </c>
      <c r="AT1389" s="283">
        <v>0.181818181</v>
      </c>
      <c r="AU1389" s="283">
        <v>0.42857142999999998</v>
      </c>
      <c r="AV1389" s="283">
        <v>0.14285713999999999</v>
      </c>
      <c r="AW1389" s="283">
        <v>0</v>
      </c>
      <c r="AX1389" s="283">
        <v>0.28571428999999998</v>
      </c>
      <c r="AY1389" s="363">
        <v>102.288</v>
      </c>
      <c r="AZ1389" s="283">
        <v>0.12962963</v>
      </c>
      <c r="BA1389" s="283">
        <v>0.71428571399999996</v>
      </c>
      <c r="BB1389" s="283">
        <v>0.14285714199999999</v>
      </c>
      <c r="BC1389" s="283">
        <v>0.14285714199999999</v>
      </c>
      <c r="BD1389" s="164">
        <v>0</v>
      </c>
      <c r="BE1389" s="164">
        <v>0</v>
      </c>
      <c r="BF1389" s="164">
        <v>0.181818181</v>
      </c>
      <c r="BG1389" s="164">
        <v>0</v>
      </c>
      <c r="BH1389" s="164">
        <v>0.181818181</v>
      </c>
      <c r="BI1389" s="164">
        <v>0</v>
      </c>
      <c r="BJ1389" s="165">
        <v>0</v>
      </c>
      <c r="BK1389" s="164">
        <v>0.12812024896795099</v>
      </c>
      <c r="BL1389" s="165">
        <v>-1.61185122905024</v>
      </c>
      <c r="BM1389" s="165">
        <v>-0.325092441120235</v>
      </c>
      <c r="BN1389" s="165">
        <v>-20.586075704391099</v>
      </c>
      <c r="BO1389" s="165">
        <v>0.24119416844640901</v>
      </c>
      <c r="BP1389" s="165">
        <v>0.354899242520332</v>
      </c>
      <c r="BQ1389" s="165">
        <v>-0.17441257550106701</v>
      </c>
      <c r="BR1389" s="165">
        <v>-1.2312758701826001</v>
      </c>
      <c r="BS1389" s="289">
        <v>-1.80129348092039E-2</v>
      </c>
      <c r="BT1389" s="297"/>
      <c r="BU1389" s="284"/>
      <c r="BV1389" s="298"/>
      <c r="BW1389" s="297"/>
      <c r="BX1389" s="297"/>
      <c r="BY1389" s="297"/>
      <c r="BZ1389" s="297"/>
      <c r="CA1389" s="284"/>
      <c r="CB1389" s="298"/>
      <c r="CC1389" s="297"/>
      <c r="CD1389" s="284"/>
      <c r="CE1389" s="352"/>
      <c r="CF1389" s="298"/>
      <c r="CG1389" s="297">
        <v>8</v>
      </c>
      <c r="CH1389" s="284">
        <v>26</v>
      </c>
      <c r="CI1389" s="352">
        <v>1</v>
      </c>
      <c r="CJ1389" s="298">
        <v>1</v>
      </c>
      <c r="CK1389" s="297"/>
      <c r="CL1389" s="284"/>
      <c r="CM1389" s="352"/>
      <c r="CN1389" s="298"/>
      <c r="CO1389" s="297"/>
      <c r="CP1389" s="284"/>
      <c r="CQ1389" s="352"/>
      <c r="CR1389" s="298"/>
      <c r="CS1389" s="297"/>
      <c r="CT1389" s="284"/>
      <c r="CU1389" s="352"/>
      <c r="CV1389" s="352"/>
      <c r="CW1389" s="298"/>
      <c r="CX1389" s="297"/>
      <c r="CY1389" s="284"/>
      <c r="CZ1389" s="352"/>
      <c r="DA1389" s="352"/>
      <c r="DB1389" s="298"/>
      <c r="DC1389" s="297"/>
      <c r="DD1389" s="284"/>
      <c r="DE1389" s="352"/>
      <c r="DF1389" s="352"/>
      <c r="DG1389" s="298"/>
      <c r="DH1389" s="297">
        <v>1</v>
      </c>
      <c r="DI1389" s="289">
        <v>0.691072218120098</v>
      </c>
      <c r="DP1389" s="165"/>
      <c r="DQ1389" s="165"/>
      <c r="DR1389" s="165"/>
      <c r="ED1389" s="165"/>
      <c r="EE1389" s="165"/>
      <c r="EF1389" s="165"/>
      <c r="EG1389" s="165"/>
      <c r="EH1389" s="166"/>
      <c r="EI1389" s="165"/>
      <c r="EJ1389" s="164"/>
      <c r="EK1389" s="164"/>
      <c r="EL1389" s="283"/>
      <c r="EM1389" s="283"/>
      <c r="EN1389" s="283"/>
      <c r="EO1389" s="283"/>
      <c r="EP1389" s="283"/>
      <c r="EQ1389" s="283"/>
      <c r="ER1389" s="165"/>
      <c r="ES1389" s="166"/>
      <c r="ET1389" s="166"/>
      <c r="EU1389" s="166"/>
      <c r="EV1389" s="166"/>
      <c r="EW1389" s="166"/>
      <c r="EX1389" s="289"/>
    </row>
    <row r="1390" spans="1:160" ht="13" customHeight="1">
      <c r="A1390" s="160" t="s">
        <v>19</v>
      </c>
      <c r="C1390" s="160">
        <v>31781</v>
      </c>
      <c r="D1390" s="160">
        <v>702616</v>
      </c>
      <c r="E1390" s="160" t="s">
        <v>17</v>
      </c>
      <c r="G1390" s="175"/>
      <c r="H1390" s="162" t="s">
        <v>4191</v>
      </c>
      <c r="I1390" s="162" t="s">
        <v>279</v>
      </c>
      <c r="J1390" s="160">
        <v>20</v>
      </c>
      <c r="K1390" s="161">
        <v>4</v>
      </c>
      <c r="Z1390" s="163">
        <v>60</v>
      </c>
      <c r="AA1390" s="163">
        <v>208</v>
      </c>
      <c r="AB1390" s="163">
        <v>190</v>
      </c>
      <c r="AC1390" s="163">
        <v>36</v>
      </c>
      <c r="AD1390" s="163">
        <v>25</v>
      </c>
      <c r="AE1390" s="163">
        <v>4</v>
      </c>
      <c r="AF1390" s="163">
        <v>2</v>
      </c>
      <c r="AG1390" s="163">
        <v>5</v>
      </c>
      <c r="AH1390" s="163">
        <v>28</v>
      </c>
      <c r="AI1390" s="163">
        <v>23</v>
      </c>
      <c r="AJ1390" s="163">
        <v>4</v>
      </c>
      <c r="AK1390" s="163">
        <v>0</v>
      </c>
      <c r="AL1390" s="163">
        <v>15</v>
      </c>
      <c r="AM1390" s="163">
        <v>0</v>
      </c>
      <c r="AN1390" s="163">
        <v>69</v>
      </c>
      <c r="AO1390" s="163">
        <v>2</v>
      </c>
      <c r="AP1390" s="163">
        <v>1</v>
      </c>
      <c r="AQ1390" s="163">
        <v>0</v>
      </c>
      <c r="AR1390" s="163">
        <v>1</v>
      </c>
      <c r="AS1390" s="283">
        <v>7.2115384000000005E-2</v>
      </c>
      <c r="AT1390" s="283">
        <v>0.33173076899999998</v>
      </c>
      <c r="AU1390" s="283">
        <v>0.39344262000000002</v>
      </c>
      <c r="AV1390" s="283">
        <v>0.24590164</v>
      </c>
      <c r="AW1390" s="283">
        <v>8.1967209999999999E-2</v>
      </c>
      <c r="AX1390" s="283">
        <v>0.45081967000000001</v>
      </c>
      <c r="AY1390" s="363">
        <v>109.215</v>
      </c>
      <c r="AZ1390" s="283">
        <v>0.13542926</v>
      </c>
      <c r="BA1390" s="283">
        <v>0.54918032699999997</v>
      </c>
      <c r="BB1390" s="283">
        <v>9.8360655000000005E-2</v>
      </c>
      <c r="BC1390" s="283">
        <v>0.35245901600000001</v>
      </c>
      <c r="BD1390" s="164">
        <v>0.26495726400000003</v>
      </c>
      <c r="BE1390" s="164">
        <v>0.189473684</v>
      </c>
      <c r="BF1390" s="164">
        <v>0.25480769199999997</v>
      </c>
      <c r="BG1390" s="164">
        <v>0.310526315</v>
      </c>
      <c r="BH1390" s="164">
        <v>0.56533400700000003</v>
      </c>
      <c r="BI1390" s="164">
        <v>0.12105263099999999</v>
      </c>
      <c r="BJ1390" s="165">
        <v>78.207633710614303</v>
      </c>
      <c r="BK1390" s="164">
        <v>0.25127773388073898</v>
      </c>
      <c r="BL1390" s="165">
        <v>-9.8607273077565907</v>
      </c>
      <c r="BM1390" s="165">
        <v>14.4707115912836</v>
      </c>
      <c r="BN1390" s="165">
        <v>63.1688334425126</v>
      </c>
      <c r="BO1390" s="165">
        <v>1.36735049165759</v>
      </c>
      <c r="BP1390" s="165">
        <v>0.80764476954936903</v>
      </c>
      <c r="BQ1390" s="165">
        <v>-0.197561518659046</v>
      </c>
      <c r="BR1390" s="165">
        <v>-7.9580111032325496</v>
      </c>
      <c r="BS1390" s="289">
        <v>-2.0403705100902801E-2</v>
      </c>
      <c r="BT1390" s="297"/>
      <c r="BU1390" s="284"/>
      <c r="BV1390" s="298"/>
      <c r="BW1390" s="297"/>
      <c r="BX1390" s="297"/>
      <c r="BY1390" s="297"/>
      <c r="BZ1390" s="297"/>
      <c r="CA1390" s="284"/>
      <c r="CB1390" s="298"/>
      <c r="CC1390" s="297"/>
      <c r="CD1390" s="284"/>
      <c r="CE1390" s="352"/>
      <c r="CF1390" s="298"/>
      <c r="CG1390" s="297">
        <v>56</v>
      </c>
      <c r="CH1390" s="284">
        <v>459.2</v>
      </c>
      <c r="CI1390" s="352">
        <v>-2</v>
      </c>
      <c r="CJ1390" s="298">
        <v>1</v>
      </c>
      <c r="CK1390" s="297"/>
      <c r="CL1390" s="284"/>
      <c r="CM1390" s="352"/>
      <c r="CN1390" s="298"/>
      <c r="CO1390" s="297">
        <v>2</v>
      </c>
      <c r="CP1390" s="284">
        <v>10</v>
      </c>
      <c r="CQ1390" s="352">
        <v>-1</v>
      </c>
      <c r="CR1390" s="298"/>
      <c r="CS1390" s="297"/>
      <c r="CT1390" s="284"/>
      <c r="CU1390" s="352"/>
      <c r="CV1390" s="352"/>
      <c r="CW1390" s="298"/>
      <c r="CX1390" s="297"/>
      <c r="CY1390" s="284"/>
      <c r="CZ1390" s="352"/>
      <c r="DA1390" s="352"/>
      <c r="DB1390" s="298"/>
      <c r="DC1390" s="297"/>
      <c r="DD1390" s="284"/>
      <c r="DE1390" s="352"/>
      <c r="DF1390" s="352"/>
      <c r="DG1390" s="298"/>
      <c r="DH1390" s="183">
        <v>-3</v>
      </c>
      <c r="DI1390" s="289">
        <v>0.82033629715442602</v>
      </c>
      <c r="DP1390" s="165"/>
      <c r="DQ1390" s="165"/>
      <c r="DR1390" s="165"/>
      <c r="ED1390" s="165"/>
      <c r="EE1390" s="165"/>
      <c r="EF1390" s="165"/>
      <c r="EG1390" s="165"/>
      <c r="EH1390" s="166"/>
      <c r="EI1390" s="165"/>
      <c r="EL1390" s="283"/>
      <c r="EM1390" s="283"/>
      <c r="EN1390" s="283"/>
      <c r="EO1390" s="283"/>
      <c r="EP1390" s="283"/>
      <c r="EQ1390" s="283"/>
      <c r="ER1390" s="165"/>
    </row>
    <row r="1391" spans="1:160" ht="13" customHeight="1">
      <c r="A1391" s="160" t="s">
        <v>19</v>
      </c>
      <c r="C1391" s="160">
        <v>27883</v>
      </c>
      <c r="D1391" s="160">
        <v>695336</v>
      </c>
      <c r="E1391" s="160" t="s">
        <v>276</v>
      </c>
      <c r="G1391" s="175"/>
      <c r="H1391" s="162" t="s">
        <v>4179</v>
      </c>
      <c r="I1391" s="162" t="s">
        <v>251</v>
      </c>
      <c r="J1391" s="160">
        <v>22</v>
      </c>
      <c r="K1391" s="161">
        <v>4</v>
      </c>
      <c r="Z1391" s="163">
        <v>18</v>
      </c>
      <c r="AA1391" s="163">
        <v>52</v>
      </c>
      <c r="AB1391" s="163">
        <v>49</v>
      </c>
      <c r="AC1391" s="163">
        <v>10</v>
      </c>
      <c r="AD1391" s="163">
        <v>7</v>
      </c>
      <c r="AE1391" s="163">
        <v>2</v>
      </c>
      <c r="AF1391" s="163">
        <v>0</v>
      </c>
      <c r="AG1391" s="163">
        <v>1</v>
      </c>
      <c r="AH1391" s="163">
        <v>5</v>
      </c>
      <c r="AI1391" s="163">
        <v>4</v>
      </c>
      <c r="AJ1391" s="163">
        <v>0</v>
      </c>
      <c r="AK1391" s="163">
        <v>0</v>
      </c>
      <c r="AL1391" s="163">
        <v>2</v>
      </c>
      <c r="AM1391" s="163">
        <v>0</v>
      </c>
      <c r="AN1391" s="163">
        <v>14</v>
      </c>
      <c r="AO1391" s="163">
        <v>1</v>
      </c>
      <c r="AP1391" s="163">
        <v>0</v>
      </c>
      <c r="AQ1391" s="163">
        <v>0</v>
      </c>
      <c r="AR1391" s="163">
        <v>0</v>
      </c>
      <c r="AS1391" s="283">
        <v>3.8461538000000003E-2</v>
      </c>
      <c r="AT1391" s="283">
        <v>0.26923076899999998</v>
      </c>
      <c r="AU1391" s="283">
        <v>0.2</v>
      </c>
      <c r="AV1391" s="283">
        <v>0.45714285999999998</v>
      </c>
      <c r="AW1391" s="283">
        <v>2.8571429999999998E-2</v>
      </c>
      <c r="AX1391" s="283">
        <v>0.25714285999999997</v>
      </c>
      <c r="AY1391" s="363">
        <v>108.352</v>
      </c>
      <c r="AZ1391" s="283">
        <v>0.11640212</v>
      </c>
      <c r="BA1391" s="283">
        <v>0.37142857099999999</v>
      </c>
      <c r="BB1391" s="283">
        <v>0.257142857</v>
      </c>
      <c r="BC1391" s="283">
        <v>0.37142857099999999</v>
      </c>
      <c r="BD1391" s="164">
        <v>0.264705882</v>
      </c>
      <c r="BE1391" s="164">
        <v>0.20408163200000001</v>
      </c>
      <c r="BF1391" s="164">
        <v>0.25</v>
      </c>
      <c r="BG1391" s="164">
        <v>0.30612244799999999</v>
      </c>
      <c r="BH1391" s="164">
        <v>0.55612244799999999</v>
      </c>
      <c r="BI1391" s="164">
        <v>0.10204081600000001</v>
      </c>
      <c r="BJ1391" s="165">
        <v>64.962820014366699</v>
      </c>
      <c r="BK1391" s="164">
        <v>0.24671022708599299</v>
      </c>
      <c r="BL1391" s="165">
        <v>-2.65634451363491</v>
      </c>
      <c r="BM1391" s="165">
        <v>3.4265152111251398</v>
      </c>
      <c r="BN1391" s="165">
        <v>57.187277143611901</v>
      </c>
      <c r="BO1391" s="165">
        <v>-2.8357581395326702E-2</v>
      </c>
      <c r="BP1391" s="165">
        <v>-0.111246358603239</v>
      </c>
      <c r="BQ1391" s="165">
        <v>-0.45689708575861598</v>
      </c>
      <c r="BR1391" s="165">
        <v>-2.7734267332057798</v>
      </c>
      <c r="BS1391" s="289">
        <v>-4.7187293672151603E-2</v>
      </c>
      <c r="BT1391" s="297"/>
      <c r="BU1391" s="284"/>
      <c r="BV1391" s="298"/>
      <c r="BW1391" s="297"/>
      <c r="BX1391" s="297"/>
      <c r="BY1391" s="297"/>
      <c r="BZ1391" s="297"/>
      <c r="CA1391" s="284"/>
      <c r="CB1391" s="298"/>
      <c r="CC1391" s="297"/>
      <c r="CD1391" s="284"/>
      <c r="CE1391" s="352"/>
      <c r="CF1391" s="298"/>
      <c r="CG1391" s="297">
        <v>13</v>
      </c>
      <c r="CH1391" s="284">
        <v>80.099999999999994</v>
      </c>
      <c r="CI1391" s="352">
        <v>1</v>
      </c>
      <c r="CJ1391" s="298">
        <v>1</v>
      </c>
      <c r="CK1391" s="297">
        <v>2</v>
      </c>
      <c r="CL1391" s="284">
        <v>17</v>
      </c>
      <c r="CM1391" s="352">
        <v>0</v>
      </c>
      <c r="CN1391" s="298">
        <v>0</v>
      </c>
      <c r="CO1391" s="297">
        <v>2</v>
      </c>
      <c r="CP1391" s="284">
        <v>17</v>
      </c>
      <c r="CQ1391" s="352">
        <v>1</v>
      </c>
      <c r="CR1391" s="298">
        <v>2</v>
      </c>
      <c r="CS1391" s="297"/>
      <c r="CT1391" s="284"/>
      <c r="CU1391" s="352"/>
      <c r="CV1391" s="352"/>
      <c r="CW1391" s="298"/>
      <c r="CX1391" s="297"/>
      <c r="CY1391" s="284"/>
      <c r="CZ1391" s="352"/>
      <c r="DA1391" s="352"/>
      <c r="DB1391" s="298"/>
      <c r="DC1391" s="297"/>
      <c r="DD1391" s="284"/>
      <c r="DE1391" s="352"/>
      <c r="DF1391" s="352"/>
      <c r="DG1391" s="298"/>
      <c r="DH1391" s="183">
        <v>2</v>
      </c>
      <c r="DI1391" s="289">
        <v>0.58733546733856201</v>
      </c>
      <c r="DP1391" s="165"/>
      <c r="DQ1391" s="165"/>
      <c r="DR1391" s="165"/>
      <c r="ED1391" s="165"/>
      <c r="EE1391" s="165"/>
      <c r="EF1391" s="165"/>
      <c r="EG1391" s="165"/>
      <c r="EH1391" s="166"/>
      <c r="EI1391" s="165"/>
      <c r="EL1391" s="283"/>
      <c r="EM1391" s="283"/>
      <c r="EN1391" s="283"/>
      <c r="EO1391" s="283"/>
      <c r="EP1391" s="283"/>
      <c r="EQ1391" s="283"/>
      <c r="ER1391" s="165"/>
    </row>
    <row r="1392" spans="1:160" ht="13" customHeight="1">
      <c r="A1392" s="160" t="s">
        <v>19</v>
      </c>
      <c r="C1392" s="160">
        <v>27504</v>
      </c>
      <c r="D1392" s="160">
        <v>694377</v>
      </c>
      <c r="E1392" s="160" t="s">
        <v>438</v>
      </c>
      <c r="G1392" s="175"/>
      <c r="H1392" s="162" t="s">
        <v>4165</v>
      </c>
      <c r="I1392" s="162" t="s">
        <v>220</v>
      </c>
      <c r="J1392" s="160">
        <v>22</v>
      </c>
      <c r="K1392" s="161">
        <v>4</v>
      </c>
      <c r="Z1392" s="163">
        <v>11</v>
      </c>
      <c r="AA1392" s="163">
        <v>42</v>
      </c>
      <c r="AB1392" s="163">
        <v>37</v>
      </c>
      <c r="AC1392" s="163">
        <v>8</v>
      </c>
      <c r="AD1392" s="163">
        <v>6</v>
      </c>
      <c r="AE1392" s="163">
        <v>0</v>
      </c>
      <c r="AF1392" s="163">
        <v>0</v>
      </c>
      <c r="AG1392" s="163">
        <v>2</v>
      </c>
      <c r="AH1392" s="163">
        <v>4</v>
      </c>
      <c r="AI1392" s="163">
        <v>5</v>
      </c>
      <c r="AJ1392" s="163">
        <v>2</v>
      </c>
      <c r="AK1392" s="163">
        <v>0</v>
      </c>
      <c r="AL1392" s="163">
        <v>4</v>
      </c>
      <c r="AM1392" s="163">
        <v>0</v>
      </c>
      <c r="AN1392" s="163">
        <v>12</v>
      </c>
      <c r="AO1392" s="163">
        <v>0</v>
      </c>
      <c r="AP1392" s="163">
        <v>1</v>
      </c>
      <c r="AQ1392" s="163">
        <v>0</v>
      </c>
      <c r="AR1392" s="163">
        <v>0</v>
      </c>
      <c r="AS1392" s="283">
        <v>9.5238094999999995E-2</v>
      </c>
      <c r="AT1392" s="283">
        <v>0.28571428500000001</v>
      </c>
      <c r="AU1392" s="283">
        <v>0.38461538000000001</v>
      </c>
      <c r="AV1392" s="283">
        <v>0.30769231000000002</v>
      </c>
      <c r="AW1392" s="283">
        <v>0.15384614999999999</v>
      </c>
      <c r="AX1392" s="283">
        <v>0.5</v>
      </c>
      <c r="AY1392" s="363">
        <v>108.901</v>
      </c>
      <c r="AZ1392" s="283">
        <v>0.13793103000000001</v>
      </c>
      <c r="BA1392" s="283">
        <v>0.42307692299999999</v>
      </c>
      <c r="BB1392" s="283">
        <v>0.26923076899999998</v>
      </c>
      <c r="BC1392" s="283">
        <v>0.307692307</v>
      </c>
      <c r="BD1392" s="164">
        <v>0.25</v>
      </c>
      <c r="BE1392" s="164">
        <v>0.21621621599999999</v>
      </c>
      <c r="BF1392" s="164">
        <v>0.28571428500000001</v>
      </c>
      <c r="BG1392" s="164">
        <v>0.37837837800000002</v>
      </c>
      <c r="BH1392" s="164">
        <v>0.66409266300000003</v>
      </c>
      <c r="BI1392" s="164">
        <v>0.162162162</v>
      </c>
      <c r="BJ1392" s="165">
        <v>103.23821149319799</v>
      </c>
      <c r="BK1392" s="164">
        <v>0.28919069823764598</v>
      </c>
      <c r="BL1392" s="165">
        <v>-0.70949330665243504</v>
      </c>
      <c r="BM1392" s="165">
        <v>4.2035857018075999</v>
      </c>
      <c r="BN1392" s="165">
        <v>81.724961689823701</v>
      </c>
      <c r="BO1392" s="165">
        <v>-5.88033462701128E-2</v>
      </c>
      <c r="BP1392" s="165">
        <v>0.13640719652175901</v>
      </c>
      <c r="BQ1392" s="165">
        <v>-0.536332901754209</v>
      </c>
      <c r="BR1392" s="165">
        <v>-0.781436798349746</v>
      </c>
      <c r="BS1392" s="289">
        <v>-5.5391244396081903E-2</v>
      </c>
      <c r="BT1392" s="297"/>
      <c r="BU1392" s="284"/>
      <c r="BV1392" s="298"/>
      <c r="BW1392" s="297"/>
      <c r="BX1392" s="297"/>
      <c r="BY1392" s="297"/>
      <c r="BZ1392" s="297"/>
      <c r="CA1392" s="284"/>
      <c r="CB1392" s="298"/>
      <c r="CC1392" s="297"/>
      <c r="CD1392" s="284"/>
      <c r="CE1392" s="352"/>
      <c r="CF1392" s="298"/>
      <c r="CG1392" s="297">
        <v>7</v>
      </c>
      <c r="CH1392" s="284">
        <v>60</v>
      </c>
      <c r="CI1392" s="352">
        <v>-2</v>
      </c>
      <c r="CJ1392" s="298">
        <v>-1</v>
      </c>
      <c r="CK1392" s="297">
        <v>1</v>
      </c>
      <c r="CL1392" s="284">
        <v>8</v>
      </c>
      <c r="CM1392" s="352">
        <v>-1</v>
      </c>
      <c r="CN1392" s="298">
        <v>-1</v>
      </c>
      <c r="CO1392" s="297"/>
      <c r="CP1392" s="284"/>
      <c r="CQ1392" s="352"/>
      <c r="CR1392" s="298"/>
      <c r="CS1392" s="297">
        <v>1</v>
      </c>
      <c r="CT1392" s="284">
        <v>8</v>
      </c>
      <c r="CU1392" s="352">
        <v>0</v>
      </c>
      <c r="CV1392" s="352">
        <v>0</v>
      </c>
      <c r="CW1392" s="298">
        <v>0</v>
      </c>
      <c r="CX1392" s="297"/>
      <c r="CY1392" s="284"/>
      <c r="CZ1392" s="352"/>
      <c r="DA1392" s="352"/>
      <c r="DB1392" s="298"/>
      <c r="DC1392" s="297">
        <v>1</v>
      </c>
      <c r="DD1392" s="284">
        <v>8</v>
      </c>
      <c r="DE1392" s="352">
        <v>0</v>
      </c>
      <c r="DF1392" s="352">
        <v>0</v>
      </c>
      <c r="DG1392" s="298">
        <v>0</v>
      </c>
      <c r="DH1392" s="183">
        <v>-3</v>
      </c>
      <c r="DI1392" s="289">
        <v>-1.15155294118449</v>
      </c>
      <c r="DP1392" s="165"/>
      <c r="DQ1392" s="165"/>
      <c r="DR1392" s="165"/>
      <c r="ED1392" s="165"/>
      <c r="EE1392" s="165"/>
      <c r="EF1392" s="165"/>
      <c r="EG1392" s="165"/>
      <c r="EH1392" s="166"/>
      <c r="EI1392" s="165"/>
      <c r="EL1392" s="283"/>
      <c r="EM1392" s="283"/>
      <c r="EN1392" s="283"/>
      <c r="EO1392" s="283"/>
      <c r="EP1392" s="283"/>
      <c r="EQ1392" s="283"/>
      <c r="ER1392" s="165"/>
    </row>
    <row r="1393" spans="1:272" ht="13" customHeight="1">
      <c r="A1393" s="160" t="s">
        <v>19</v>
      </c>
      <c r="C1393" s="160">
        <v>25967</v>
      </c>
      <c r="D1393" s="160">
        <v>682619</v>
      </c>
      <c r="E1393" s="160" t="s">
        <v>470</v>
      </c>
      <c r="G1393" s="175"/>
      <c r="H1393" s="162" t="s">
        <v>176</v>
      </c>
      <c r="I1393" s="162" t="s">
        <v>4094</v>
      </c>
      <c r="J1393" s="160">
        <v>22</v>
      </c>
      <c r="K1393" s="161">
        <v>4</v>
      </c>
      <c r="Z1393" s="163">
        <v>1</v>
      </c>
      <c r="AA1393" s="163">
        <v>3</v>
      </c>
      <c r="AB1393" s="163">
        <v>3</v>
      </c>
      <c r="AC1393" s="163">
        <v>1</v>
      </c>
      <c r="AD1393" s="163">
        <v>1</v>
      </c>
      <c r="AE1393" s="163">
        <v>0</v>
      </c>
      <c r="AF1393" s="163">
        <v>0</v>
      </c>
      <c r="AG1393" s="163">
        <v>0</v>
      </c>
      <c r="AH1393" s="163">
        <v>0</v>
      </c>
      <c r="AI1393" s="163">
        <v>0</v>
      </c>
      <c r="AJ1393" s="163">
        <v>0</v>
      </c>
      <c r="AK1393" s="163">
        <v>0</v>
      </c>
      <c r="AL1393" s="163">
        <v>0</v>
      </c>
      <c r="AM1393" s="163">
        <v>0</v>
      </c>
      <c r="AN1393" s="163">
        <v>1</v>
      </c>
      <c r="AO1393" s="163">
        <v>0</v>
      </c>
      <c r="AP1393" s="163">
        <v>0</v>
      </c>
      <c r="AQ1393" s="163">
        <v>0</v>
      </c>
      <c r="AR1393" s="163">
        <v>0</v>
      </c>
      <c r="AS1393" s="283">
        <v>0</v>
      </c>
      <c r="AT1393" s="283">
        <v>0.33333333300000001</v>
      </c>
      <c r="AU1393" s="283">
        <v>0.5</v>
      </c>
      <c r="AV1393" s="283">
        <v>0</v>
      </c>
      <c r="AW1393" s="283">
        <v>0</v>
      </c>
      <c r="AX1393" s="283">
        <v>0</v>
      </c>
      <c r="AY1393" s="363">
        <v>86.641999999999996</v>
      </c>
      <c r="AZ1393" s="283">
        <v>0.18181818</v>
      </c>
      <c r="BA1393" s="283">
        <v>0.5</v>
      </c>
      <c r="BB1393" s="283">
        <v>0.5</v>
      </c>
      <c r="BC1393" s="283">
        <v>0</v>
      </c>
      <c r="BD1393" s="164">
        <v>0.5</v>
      </c>
      <c r="BE1393" s="164">
        <v>0.33333333300000001</v>
      </c>
      <c r="BF1393" s="164">
        <v>0.33333333300000001</v>
      </c>
      <c r="BG1393" s="164">
        <v>0.33333333300000001</v>
      </c>
      <c r="BH1393" s="164">
        <v>0.66666666600000002</v>
      </c>
      <c r="BI1393" s="164">
        <v>0</v>
      </c>
      <c r="BJ1393" s="165">
        <v>0</v>
      </c>
      <c r="BK1393" s="164">
        <v>0.29390356938044199</v>
      </c>
      <c r="BL1393" s="165">
        <v>-3.9298482754226899E-2</v>
      </c>
      <c r="BM1393" s="165">
        <v>0.311635732135776</v>
      </c>
      <c r="BN1393" s="165">
        <v>91.876458953109307</v>
      </c>
      <c r="BO1393" s="165">
        <v>4.6239643103209202E-2</v>
      </c>
      <c r="BP1393" s="165">
        <v>-5.0911333411931901E-2</v>
      </c>
      <c r="BQ1393" s="165">
        <v>-0.65757093234262998</v>
      </c>
      <c r="BR1393" s="165">
        <v>-7.8796435662504397E-2</v>
      </c>
      <c r="BS1393" s="289">
        <v>-6.7912432934875894E-2</v>
      </c>
      <c r="BT1393" s="297"/>
      <c r="BU1393" s="284"/>
      <c r="BV1393" s="298"/>
      <c r="BW1393" s="297"/>
      <c r="BX1393" s="297"/>
      <c r="BY1393" s="297"/>
      <c r="BZ1393" s="297"/>
      <c r="CA1393" s="284"/>
      <c r="CB1393" s="298"/>
      <c r="CC1393" s="297"/>
      <c r="CD1393" s="284"/>
      <c r="CE1393" s="352"/>
      <c r="CF1393" s="298"/>
      <c r="CG1393" s="297">
        <v>1</v>
      </c>
      <c r="CH1393" s="284">
        <v>8</v>
      </c>
      <c r="CI1393" s="352">
        <v>0</v>
      </c>
      <c r="CJ1393" s="298">
        <v>-1</v>
      </c>
      <c r="CK1393" s="297"/>
      <c r="CL1393" s="284"/>
      <c r="CM1393" s="352"/>
      <c r="CN1393" s="298"/>
      <c r="CO1393" s="297"/>
      <c r="CP1393" s="284"/>
      <c r="CQ1393" s="352"/>
      <c r="CR1393" s="298"/>
      <c r="CS1393" s="297"/>
      <c r="CT1393" s="284"/>
      <c r="CU1393" s="352"/>
      <c r="CV1393" s="352"/>
      <c r="CW1393" s="298"/>
      <c r="CX1393" s="297"/>
      <c r="CY1393" s="284"/>
      <c r="CZ1393" s="352"/>
      <c r="DA1393" s="352"/>
      <c r="DB1393" s="298"/>
      <c r="DC1393" s="297"/>
      <c r="DD1393" s="284"/>
      <c r="DE1393" s="352"/>
      <c r="DF1393" s="352"/>
      <c r="DG1393" s="298"/>
      <c r="DH1393" s="183">
        <v>0</v>
      </c>
      <c r="DI1393" s="289">
        <v>-0.67887228447943904</v>
      </c>
      <c r="DP1393" s="165"/>
      <c r="DQ1393" s="165"/>
      <c r="DR1393" s="165"/>
      <c r="ED1393" s="165"/>
      <c r="EE1393" s="165"/>
      <c r="EF1393" s="165"/>
      <c r="EG1393" s="165"/>
      <c r="EH1393" s="166"/>
      <c r="EI1393" s="165"/>
      <c r="EL1393" s="283"/>
      <c r="EM1393" s="283"/>
      <c r="EN1393" s="283"/>
      <c r="EO1393" s="283"/>
      <c r="EP1393" s="283"/>
      <c r="EQ1393" s="283"/>
      <c r="ER1393" s="165"/>
    </row>
    <row r="1394" spans="1:272" ht="13" customHeight="1">
      <c r="A1394" s="160" t="s">
        <v>19</v>
      </c>
      <c r="C1394" s="160">
        <v>15504</v>
      </c>
      <c r="D1394" s="160">
        <v>642197</v>
      </c>
      <c r="E1394" s="160" t="s">
        <v>609</v>
      </c>
      <c r="G1394" s="175"/>
      <c r="H1394" s="162" t="s">
        <v>3988</v>
      </c>
      <c r="I1394" s="162" t="s">
        <v>3987</v>
      </c>
      <c r="J1394" s="160">
        <v>29</v>
      </c>
      <c r="K1394" s="161">
        <v>4</v>
      </c>
      <c r="Z1394" s="163">
        <v>21</v>
      </c>
      <c r="AA1394" s="163">
        <v>48</v>
      </c>
      <c r="AB1394" s="163">
        <v>40</v>
      </c>
      <c r="AC1394" s="163">
        <v>6</v>
      </c>
      <c r="AD1394" s="163">
        <v>2</v>
      </c>
      <c r="AE1394" s="163">
        <v>2</v>
      </c>
      <c r="AF1394" s="163">
        <v>0</v>
      </c>
      <c r="AG1394" s="163">
        <v>2</v>
      </c>
      <c r="AH1394" s="163">
        <v>4</v>
      </c>
      <c r="AI1394" s="163">
        <v>7</v>
      </c>
      <c r="AJ1394" s="163">
        <v>0</v>
      </c>
      <c r="AK1394" s="163">
        <v>0</v>
      </c>
      <c r="AL1394" s="163">
        <v>4</v>
      </c>
      <c r="AM1394" s="163">
        <v>0</v>
      </c>
      <c r="AN1394" s="163">
        <v>14</v>
      </c>
      <c r="AO1394" s="163">
        <v>1</v>
      </c>
      <c r="AP1394" s="163">
        <v>2</v>
      </c>
      <c r="AQ1394" s="163">
        <v>0</v>
      </c>
      <c r="AR1394" s="163">
        <v>0</v>
      </c>
      <c r="AS1394" s="283">
        <v>8.3333332999999996E-2</v>
      </c>
      <c r="AT1394" s="283">
        <v>0.29166666600000002</v>
      </c>
      <c r="AU1394" s="283">
        <v>0.35714286000000001</v>
      </c>
      <c r="AV1394" s="283">
        <v>0.25</v>
      </c>
      <c r="AW1394" s="283">
        <v>0.10344828</v>
      </c>
      <c r="AX1394" s="283">
        <v>0.34482759000000002</v>
      </c>
      <c r="AY1394" s="363">
        <v>106.518</v>
      </c>
      <c r="AZ1394" s="283">
        <v>0.13500000000000001</v>
      </c>
      <c r="BA1394" s="283">
        <v>0.321428571</v>
      </c>
      <c r="BB1394" s="283">
        <v>0.21428571399999999</v>
      </c>
      <c r="BC1394" s="283">
        <v>0.46428571400000002</v>
      </c>
      <c r="BD1394" s="164">
        <v>0.15384615300000001</v>
      </c>
      <c r="BE1394" s="164">
        <v>0.15</v>
      </c>
      <c r="BF1394" s="164">
        <v>0.23404255299999999</v>
      </c>
      <c r="BG1394" s="164">
        <v>0.35</v>
      </c>
      <c r="BH1394" s="164">
        <v>0.58404255299999996</v>
      </c>
      <c r="BI1394" s="164">
        <v>0.2</v>
      </c>
      <c r="BJ1394" s="165">
        <v>129.21261283550999</v>
      </c>
      <c r="BK1394" s="164">
        <v>0.25209044268790698</v>
      </c>
      <c r="BL1394" s="165">
        <v>-2.24415483169529</v>
      </c>
      <c r="BM1394" s="165">
        <v>3.3707926065447502</v>
      </c>
      <c r="BN1394" s="165">
        <v>55.3206820512112</v>
      </c>
      <c r="BO1394" s="165">
        <v>7.4639809213129599E-2</v>
      </c>
      <c r="BP1394" s="165">
        <v>-0.81637836247682505</v>
      </c>
      <c r="BQ1394" s="165">
        <v>-1.5140405169901601</v>
      </c>
      <c r="BR1394" s="165">
        <v>-3.27025869332526</v>
      </c>
      <c r="BS1394" s="289">
        <v>-0.15636666709775299</v>
      </c>
      <c r="BT1394" s="297"/>
      <c r="BU1394" s="284"/>
      <c r="BV1394" s="298"/>
      <c r="BW1394" s="297"/>
      <c r="BX1394" s="297"/>
      <c r="BY1394" s="297"/>
      <c r="BZ1394" s="297"/>
      <c r="CA1394" s="284"/>
      <c r="CB1394" s="298"/>
      <c r="CC1394" s="297"/>
      <c r="CD1394" s="284"/>
      <c r="CE1394" s="352"/>
      <c r="CF1394" s="298"/>
      <c r="CG1394" s="297">
        <v>19</v>
      </c>
      <c r="CH1394" s="284">
        <v>102</v>
      </c>
      <c r="CI1394" s="352">
        <v>0</v>
      </c>
      <c r="CJ1394" s="298">
        <v>0</v>
      </c>
      <c r="CK1394" s="297">
        <v>1</v>
      </c>
      <c r="CL1394" s="284">
        <v>1</v>
      </c>
      <c r="CM1394" s="352">
        <v>0</v>
      </c>
      <c r="CN1394" s="298">
        <v>0</v>
      </c>
      <c r="CO1394" s="297"/>
      <c r="CP1394" s="284"/>
      <c r="CQ1394" s="352"/>
      <c r="CR1394" s="298"/>
      <c r="CS1394" s="297"/>
      <c r="CT1394" s="284"/>
      <c r="CU1394" s="352"/>
      <c r="CV1394" s="352"/>
      <c r="CW1394" s="298"/>
      <c r="CX1394" s="297"/>
      <c r="CY1394" s="284"/>
      <c r="CZ1394" s="352"/>
      <c r="DA1394" s="352"/>
      <c r="DB1394" s="298"/>
      <c r="DC1394" s="297">
        <v>1</v>
      </c>
      <c r="DD1394" s="284">
        <v>1</v>
      </c>
      <c r="DE1394" s="352">
        <v>0</v>
      </c>
      <c r="DF1394" s="352"/>
      <c r="DG1394" s="298"/>
      <c r="DH1394" s="183">
        <v>0</v>
      </c>
      <c r="DI1394" s="289">
        <v>0.15465357154607701</v>
      </c>
      <c r="DP1394" s="165"/>
      <c r="DQ1394" s="165"/>
      <c r="DR1394" s="165"/>
      <c r="ED1394" s="165"/>
      <c r="EE1394" s="165"/>
      <c r="EF1394" s="165"/>
      <c r="EG1394" s="165"/>
      <c r="EH1394" s="166"/>
      <c r="EI1394" s="165"/>
      <c r="EL1394" s="283"/>
      <c r="EM1394" s="283"/>
      <c r="EN1394" s="283"/>
      <c r="EO1394" s="283"/>
      <c r="EP1394" s="283"/>
      <c r="EQ1394" s="283"/>
      <c r="ER1394" s="165"/>
    </row>
    <row r="1395" spans="1:272" ht="13" customHeight="1">
      <c r="A1395" s="160" t="s">
        <v>19</v>
      </c>
      <c r="C1395" s="160">
        <v>19931</v>
      </c>
      <c r="D1395" s="160">
        <v>663897</v>
      </c>
      <c r="E1395" s="160" t="s">
        <v>555</v>
      </c>
      <c r="G1395" s="175"/>
      <c r="H1395" s="162" t="s">
        <v>102</v>
      </c>
      <c r="I1395" s="162" t="s">
        <v>106</v>
      </c>
      <c r="J1395" s="161">
        <v>27</v>
      </c>
      <c r="K1395" s="161">
        <v>4</v>
      </c>
      <c r="L1395" s="161" t="s">
        <v>837</v>
      </c>
      <c r="Z1395" s="163">
        <v>37</v>
      </c>
      <c r="AA1395" s="163">
        <v>52</v>
      </c>
      <c r="AB1395" s="163">
        <v>46</v>
      </c>
      <c r="AC1395" s="163">
        <v>9</v>
      </c>
      <c r="AD1395" s="163">
        <v>6</v>
      </c>
      <c r="AE1395" s="163">
        <v>3</v>
      </c>
      <c r="AF1395" s="163">
        <v>0</v>
      </c>
      <c r="AG1395" s="163">
        <v>0</v>
      </c>
      <c r="AH1395" s="163">
        <v>8</v>
      </c>
      <c r="AI1395" s="163">
        <v>4</v>
      </c>
      <c r="AJ1395" s="163">
        <v>3</v>
      </c>
      <c r="AK1395" s="163">
        <v>0</v>
      </c>
      <c r="AL1395" s="163">
        <v>4</v>
      </c>
      <c r="AM1395" s="163">
        <v>0</v>
      </c>
      <c r="AN1395" s="163">
        <v>13</v>
      </c>
      <c r="AO1395" s="163">
        <v>1</v>
      </c>
      <c r="AP1395" s="163">
        <v>0</v>
      </c>
      <c r="AQ1395" s="163">
        <v>1</v>
      </c>
      <c r="AR1395" s="163">
        <v>1</v>
      </c>
      <c r="AS1395" s="283">
        <v>7.6923076000000007E-2</v>
      </c>
      <c r="AT1395" s="283">
        <v>0.25</v>
      </c>
      <c r="AU1395" s="283">
        <v>0.44117646999999999</v>
      </c>
      <c r="AV1395" s="283">
        <v>0.26470588</v>
      </c>
      <c r="AW1395" s="283">
        <v>2.9411759999999999E-2</v>
      </c>
      <c r="AX1395" s="283">
        <v>0.29411765000000001</v>
      </c>
      <c r="AY1395" s="363">
        <v>104.574</v>
      </c>
      <c r="AZ1395" s="283">
        <v>0.13372092999999999</v>
      </c>
      <c r="BA1395" s="283">
        <v>0.36363636300000002</v>
      </c>
      <c r="BB1395" s="283">
        <v>0.12121212100000001</v>
      </c>
      <c r="BC1395" s="283">
        <v>0.515151515</v>
      </c>
      <c r="BD1395" s="164">
        <v>0.27272727200000002</v>
      </c>
      <c r="BE1395" s="164">
        <v>0.19565217300000001</v>
      </c>
      <c r="BF1395" s="164">
        <v>0.274509803</v>
      </c>
      <c r="BG1395" s="164">
        <v>0.26086956500000003</v>
      </c>
      <c r="BH1395" s="164">
        <v>0.53537936799999997</v>
      </c>
      <c r="BI1395" s="164">
        <v>6.5217391999999999E-2</v>
      </c>
      <c r="BJ1395" s="165">
        <v>41.5197159762266</v>
      </c>
      <c r="BK1395" s="164">
        <v>0.245692502049838</v>
      </c>
      <c r="BL1395" s="165">
        <v>-2.6989390977201899</v>
      </c>
      <c r="BM1395" s="165">
        <v>3.3839206270398501</v>
      </c>
      <c r="BN1395" s="165">
        <v>53.841550677130698</v>
      </c>
      <c r="BO1395" s="165">
        <v>-0.33292769949022599</v>
      </c>
      <c r="BP1395" s="165">
        <v>-0.238093726336956</v>
      </c>
      <c r="BQ1395" s="165">
        <v>-1.68769582421611</v>
      </c>
      <c r="BR1395" s="165">
        <v>-3.1083180360971001</v>
      </c>
      <c r="BS1395" s="289">
        <v>-0.174301392958815</v>
      </c>
      <c r="BT1395" s="297"/>
      <c r="BU1395" s="284"/>
      <c r="BV1395" s="298"/>
      <c r="BW1395" s="297"/>
      <c r="BX1395" s="297"/>
      <c r="BY1395" s="297"/>
      <c r="BZ1395" s="297"/>
      <c r="CA1395" s="284"/>
      <c r="CB1395" s="298"/>
      <c r="CC1395" s="297"/>
      <c r="CD1395" s="284"/>
      <c r="CE1395" s="352"/>
      <c r="CF1395" s="298"/>
      <c r="CG1395" s="297">
        <v>8</v>
      </c>
      <c r="CH1395" s="284">
        <v>58</v>
      </c>
      <c r="CI1395" s="352">
        <v>1</v>
      </c>
      <c r="CJ1395" s="298">
        <v>0</v>
      </c>
      <c r="CK1395" s="297">
        <v>6</v>
      </c>
      <c r="CL1395" s="284">
        <v>39</v>
      </c>
      <c r="CM1395" s="352">
        <v>2</v>
      </c>
      <c r="CN1395" s="298">
        <v>0</v>
      </c>
      <c r="CO1395" s="297">
        <v>1</v>
      </c>
      <c r="CP1395" s="284">
        <v>7</v>
      </c>
      <c r="CQ1395" s="352">
        <v>0</v>
      </c>
      <c r="CR1395" s="298">
        <v>0</v>
      </c>
      <c r="CS1395" s="297">
        <v>4</v>
      </c>
      <c r="CT1395" s="284">
        <v>23</v>
      </c>
      <c r="CU1395" s="352">
        <v>0</v>
      </c>
      <c r="CV1395" s="352">
        <v>0</v>
      </c>
      <c r="CW1395" s="298">
        <v>0</v>
      </c>
      <c r="CX1395" s="297"/>
      <c r="CY1395" s="284"/>
      <c r="CZ1395" s="352"/>
      <c r="DA1395" s="352"/>
      <c r="DB1395" s="298"/>
      <c r="DC1395" s="297"/>
      <c r="DD1395" s="284"/>
      <c r="DE1395" s="352"/>
      <c r="DF1395" s="352"/>
      <c r="DG1395" s="298"/>
      <c r="DH1395" s="297">
        <v>3</v>
      </c>
      <c r="DI1395" s="289">
        <v>-0.30857196822762401</v>
      </c>
      <c r="DP1395" s="165"/>
      <c r="DQ1395" s="165"/>
      <c r="DR1395" s="165"/>
      <c r="ED1395" s="165"/>
      <c r="EE1395" s="165"/>
      <c r="EF1395" s="165"/>
      <c r="EG1395" s="165"/>
      <c r="EH1395" s="166"/>
      <c r="EI1395" s="165"/>
      <c r="EJ1395" s="164"/>
      <c r="EK1395" s="164"/>
      <c r="EL1395" s="283"/>
      <c r="EM1395" s="283"/>
      <c r="EN1395" s="283"/>
      <c r="EO1395" s="283"/>
      <c r="EP1395" s="283"/>
      <c r="EQ1395" s="283"/>
      <c r="ER1395" s="165"/>
      <c r="ES1395" s="166"/>
      <c r="ET1395" s="166"/>
      <c r="EU1395" s="166"/>
      <c r="EV1395" s="166"/>
      <c r="EW1395" s="166"/>
      <c r="EX1395" s="289"/>
    </row>
    <row r="1396" spans="1:272" ht="13" customHeight="1">
      <c r="A1396" s="160" t="s">
        <v>19</v>
      </c>
      <c r="C1396" s="160">
        <v>28253</v>
      </c>
      <c r="D1396" s="160">
        <v>691594</v>
      </c>
      <c r="E1396" s="160" t="s">
        <v>686</v>
      </c>
      <c r="G1396" s="175"/>
      <c r="H1396" s="162" t="s">
        <v>4153</v>
      </c>
      <c r="I1396" s="162" t="s">
        <v>131</v>
      </c>
      <c r="J1396" s="160">
        <v>21</v>
      </c>
      <c r="K1396" s="161">
        <v>4</v>
      </c>
      <c r="Z1396" s="163">
        <v>15</v>
      </c>
      <c r="AA1396" s="163">
        <v>36</v>
      </c>
      <c r="AB1396" s="163">
        <v>35</v>
      </c>
      <c r="AC1396" s="163">
        <v>8</v>
      </c>
      <c r="AD1396" s="163">
        <v>6</v>
      </c>
      <c r="AE1396" s="163">
        <v>2</v>
      </c>
      <c r="AF1396" s="163">
        <v>0</v>
      </c>
      <c r="AG1396" s="163">
        <v>0</v>
      </c>
      <c r="AH1396" s="163">
        <v>3</v>
      </c>
      <c r="AI1396" s="163">
        <v>2</v>
      </c>
      <c r="AJ1396" s="163">
        <v>0</v>
      </c>
      <c r="AK1396" s="163">
        <v>0</v>
      </c>
      <c r="AL1396" s="163">
        <v>1</v>
      </c>
      <c r="AM1396" s="163">
        <v>0</v>
      </c>
      <c r="AN1396" s="163">
        <v>4</v>
      </c>
      <c r="AO1396" s="163">
        <v>0</v>
      </c>
      <c r="AP1396" s="163">
        <v>0</v>
      </c>
      <c r="AQ1396" s="163">
        <v>0</v>
      </c>
      <c r="AR1396" s="163">
        <v>2</v>
      </c>
      <c r="AS1396" s="283">
        <v>2.7777777E-2</v>
      </c>
      <c r="AT1396" s="283">
        <v>0.111111111</v>
      </c>
      <c r="AU1396" s="283">
        <v>0.35483871</v>
      </c>
      <c r="AV1396" s="283">
        <v>0.25806452000000002</v>
      </c>
      <c r="AW1396" s="283">
        <v>0</v>
      </c>
      <c r="AX1396" s="283">
        <v>0.32258065000000002</v>
      </c>
      <c r="AY1396" s="363">
        <v>105.276</v>
      </c>
      <c r="AZ1396" s="283">
        <v>7.6271190000000003E-2</v>
      </c>
      <c r="BA1396" s="283">
        <v>0.48387096699999999</v>
      </c>
      <c r="BB1396" s="283">
        <v>0.12903225800000001</v>
      </c>
      <c r="BC1396" s="283">
        <v>0.38709677399999998</v>
      </c>
      <c r="BD1396" s="164">
        <v>0.25806451600000002</v>
      </c>
      <c r="BE1396" s="164">
        <v>0.22857142799999999</v>
      </c>
      <c r="BF1396" s="164">
        <v>0.25</v>
      </c>
      <c r="BG1396" s="164">
        <v>0.28571428500000001</v>
      </c>
      <c r="BH1396" s="164">
        <v>0.53571428499999996</v>
      </c>
      <c r="BI1396" s="164">
        <v>5.7142856999999998E-2</v>
      </c>
      <c r="BJ1396" s="165">
        <v>36.379179233510797</v>
      </c>
      <c r="BK1396" s="164">
        <v>0.23578575750191999</v>
      </c>
      <c r="BL1396" s="165">
        <v>-2.1555439811683201</v>
      </c>
      <c r="BM1396" s="165">
        <v>2.0556665975117099</v>
      </c>
      <c r="BN1396" s="165">
        <v>45.744523221109098</v>
      </c>
      <c r="BO1396" s="165">
        <v>-0.21337654129124001</v>
      </c>
      <c r="BP1396" s="165">
        <v>0.22691499441862101</v>
      </c>
      <c r="BQ1396" s="165">
        <v>-1.73289408073937</v>
      </c>
      <c r="BR1396" s="165">
        <v>-2.1087328847980999</v>
      </c>
      <c r="BS1396" s="289">
        <v>-0.178969366273835</v>
      </c>
      <c r="BT1396" s="297"/>
      <c r="BU1396" s="284"/>
      <c r="BV1396" s="298"/>
      <c r="BW1396" s="297"/>
      <c r="BX1396" s="297"/>
      <c r="BY1396" s="297"/>
      <c r="BZ1396" s="297"/>
      <c r="CA1396" s="284"/>
      <c r="CB1396" s="298"/>
      <c r="CC1396" s="297"/>
      <c r="CD1396" s="284"/>
      <c r="CE1396" s="352"/>
      <c r="CF1396" s="298"/>
      <c r="CG1396" s="297">
        <v>3</v>
      </c>
      <c r="CH1396" s="284">
        <v>23</v>
      </c>
      <c r="CI1396" s="352">
        <v>2</v>
      </c>
      <c r="CJ1396" s="298">
        <v>1</v>
      </c>
      <c r="CK1396" s="297"/>
      <c r="CL1396" s="284"/>
      <c r="CM1396" s="352"/>
      <c r="CN1396" s="298"/>
      <c r="CO1396" s="297">
        <v>4</v>
      </c>
      <c r="CP1396" s="284">
        <v>21</v>
      </c>
      <c r="CQ1396" s="352">
        <v>-2</v>
      </c>
      <c r="CR1396" s="298">
        <v>-2</v>
      </c>
      <c r="CS1396" s="297">
        <v>2</v>
      </c>
      <c r="CT1396" s="284">
        <v>14</v>
      </c>
      <c r="CU1396" s="352">
        <v>0</v>
      </c>
      <c r="CV1396" s="352">
        <v>0</v>
      </c>
      <c r="CW1396" s="298">
        <v>0</v>
      </c>
      <c r="CX1396" s="297">
        <v>5</v>
      </c>
      <c r="CY1396" s="284">
        <v>21.2</v>
      </c>
      <c r="CZ1396" s="352">
        <v>1</v>
      </c>
      <c r="DA1396" s="352">
        <v>0</v>
      </c>
      <c r="DB1396" s="298">
        <v>0</v>
      </c>
      <c r="DC1396" s="297"/>
      <c r="DD1396" s="284"/>
      <c r="DE1396" s="352"/>
      <c r="DF1396" s="352"/>
      <c r="DG1396" s="298"/>
      <c r="DH1396" s="183">
        <v>1</v>
      </c>
      <c r="DI1396" s="289">
        <v>-0.82129562832415104</v>
      </c>
      <c r="DP1396" s="165"/>
      <c r="DQ1396" s="165"/>
      <c r="DR1396" s="165"/>
      <c r="ED1396" s="165"/>
      <c r="EE1396" s="165"/>
      <c r="EF1396" s="165"/>
      <c r="EG1396" s="165"/>
      <c r="EH1396" s="166"/>
      <c r="EI1396" s="165"/>
      <c r="EL1396" s="283"/>
      <c r="EM1396" s="283"/>
      <c r="EN1396" s="283"/>
      <c r="EO1396" s="283"/>
      <c r="EP1396" s="283"/>
      <c r="EQ1396" s="283"/>
      <c r="ER1396" s="165"/>
    </row>
    <row r="1397" spans="1:272" ht="13" customHeight="1">
      <c r="A1397" s="160" t="s">
        <v>19</v>
      </c>
      <c r="C1397" s="160">
        <v>19314</v>
      </c>
      <c r="D1397" s="160">
        <v>622268</v>
      </c>
      <c r="E1397" s="160" t="s">
        <v>2177</v>
      </c>
      <c r="G1397" s="175"/>
      <c r="H1397" s="162" t="s">
        <v>1937</v>
      </c>
      <c r="I1397" s="162" t="s">
        <v>1196</v>
      </c>
      <c r="J1397" s="161">
        <v>30</v>
      </c>
      <c r="K1397" s="161">
        <v>4</v>
      </c>
      <c r="L1397" s="161" t="s">
        <v>46</v>
      </c>
      <c r="Z1397" s="163">
        <v>9</v>
      </c>
      <c r="AA1397" s="163">
        <v>25</v>
      </c>
      <c r="AB1397" s="163">
        <v>22</v>
      </c>
      <c r="AC1397" s="163">
        <v>3</v>
      </c>
      <c r="AD1397" s="163">
        <v>2</v>
      </c>
      <c r="AE1397" s="163">
        <v>0</v>
      </c>
      <c r="AF1397" s="163">
        <v>0</v>
      </c>
      <c r="AG1397" s="163">
        <v>1</v>
      </c>
      <c r="AH1397" s="163">
        <v>3</v>
      </c>
      <c r="AI1397" s="163">
        <v>2</v>
      </c>
      <c r="AJ1397" s="163">
        <v>0</v>
      </c>
      <c r="AK1397" s="163">
        <v>0</v>
      </c>
      <c r="AL1397" s="163">
        <v>2</v>
      </c>
      <c r="AM1397" s="163">
        <v>0</v>
      </c>
      <c r="AN1397" s="163">
        <v>7</v>
      </c>
      <c r="AO1397" s="163">
        <v>1</v>
      </c>
      <c r="AP1397" s="163">
        <v>0</v>
      </c>
      <c r="AQ1397" s="163">
        <v>0</v>
      </c>
      <c r="AR1397" s="163">
        <v>2</v>
      </c>
      <c r="AS1397" s="283">
        <v>0.08</v>
      </c>
      <c r="AT1397" s="283">
        <v>0.28000000000000003</v>
      </c>
      <c r="AU1397" s="283">
        <v>0.46666667000000001</v>
      </c>
      <c r="AV1397" s="283">
        <v>6.6666669999999997E-2</v>
      </c>
      <c r="AW1397" s="283">
        <v>6.6666669999999997E-2</v>
      </c>
      <c r="AX1397" s="283">
        <v>0.2</v>
      </c>
      <c r="AY1397" s="363">
        <v>102.327</v>
      </c>
      <c r="AZ1397" s="283">
        <v>0.13541666999999999</v>
      </c>
      <c r="BA1397" s="283">
        <v>0.5</v>
      </c>
      <c r="BB1397" s="283">
        <v>0.14285714199999999</v>
      </c>
      <c r="BC1397" s="283">
        <v>0.35714285699999998</v>
      </c>
      <c r="BD1397" s="164">
        <v>0.14285714199999999</v>
      </c>
      <c r="BE1397" s="164">
        <v>0.13636363600000001</v>
      </c>
      <c r="BF1397" s="164">
        <v>0.24</v>
      </c>
      <c r="BG1397" s="164">
        <v>0.27272727200000002</v>
      </c>
      <c r="BH1397" s="164">
        <v>0.51272727200000001</v>
      </c>
      <c r="BI1397" s="164">
        <v>0.13636363600000001</v>
      </c>
      <c r="BJ1397" s="165">
        <v>86.813950429136298</v>
      </c>
      <c r="BK1397" s="164">
        <v>0.23645943880081099</v>
      </c>
      <c r="BL1397" s="165">
        <v>-1.4833500568676901</v>
      </c>
      <c r="BM1397" s="165">
        <v>1.44110173388233</v>
      </c>
      <c r="BN1397" s="165">
        <v>50.786988454426101</v>
      </c>
      <c r="BO1397" s="165">
        <v>-1.96904415464066E-2</v>
      </c>
      <c r="BP1397" s="165">
        <v>-4.02183830738067E-2</v>
      </c>
      <c r="BQ1397" s="165">
        <v>-2.1122879092037801</v>
      </c>
      <c r="BR1397" s="165">
        <v>-1.5114506293941401</v>
      </c>
      <c r="BS1397" s="289">
        <v>-0.21815229949702999</v>
      </c>
      <c r="BT1397" s="297"/>
      <c r="BU1397" s="284"/>
      <c r="BV1397" s="298"/>
      <c r="BW1397" s="297"/>
      <c r="BX1397" s="297"/>
      <c r="BY1397" s="297"/>
      <c r="BZ1397" s="297"/>
      <c r="CA1397" s="284"/>
      <c r="CB1397" s="298"/>
      <c r="CC1397" s="297"/>
      <c r="CD1397" s="284"/>
      <c r="CE1397" s="352"/>
      <c r="CF1397" s="298"/>
      <c r="CG1397" s="297">
        <v>7</v>
      </c>
      <c r="CH1397" s="284">
        <v>57.2</v>
      </c>
      <c r="CI1397" s="352">
        <v>0</v>
      </c>
      <c r="CJ1397" s="298">
        <v>-1</v>
      </c>
      <c r="CK1397" s="297"/>
      <c r="CL1397" s="284"/>
      <c r="CM1397" s="352"/>
      <c r="CN1397" s="298"/>
      <c r="CO1397" s="297"/>
      <c r="CP1397" s="284"/>
      <c r="CQ1397" s="352"/>
      <c r="CR1397" s="298"/>
      <c r="CS1397" s="297"/>
      <c r="CT1397" s="284"/>
      <c r="CU1397" s="352"/>
      <c r="CV1397" s="352"/>
      <c r="CW1397" s="298"/>
      <c r="CX1397" s="297"/>
      <c r="CY1397" s="284"/>
      <c r="CZ1397" s="352"/>
      <c r="DA1397" s="352"/>
      <c r="DB1397" s="298"/>
      <c r="DC1397" s="297"/>
      <c r="DD1397" s="284"/>
      <c r="DE1397" s="352"/>
      <c r="DF1397" s="352"/>
      <c r="DG1397" s="298"/>
      <c r="DH1397" s="297">
        <v>0</v>
      </c>
      <c r="DI1397" s="289">
        <v>-1.43218063563108</v>
      </c>
      <c r="DP1397" s="165"/>
      <c r="DQ1397" s="165"/>
      <c r="DR1397" s="165"/>
      <c r="ED1397" s="165"/>
      <c r="EE1397" s="165"/>
      <c r="EF1397" s="165"/>
      <c r="EG1397" s="165"/>
      <c r="EH1397" s="166"/>
      <c r="EI1397" s="165"/>
      <c r="EJ1397" s="164"/>
      <c r="EK1397" s="164"/>
      <c r="EL1397" s="283"/>
      <c r="EM1397" s="283"/>
      <c r="EN1397" s="283"/>
      <c r="EO1397" s="283"/>
      <c r="EP1397" s="283"/>
      <c r="EQ1397" s="283"/>
      <c r="ER1397" s="165"/>
      <c r="ES1397" s="166"/>
      <c r="ET1397" s="166"/>
      <c r="EU1397" s="166"/>
      <c r="EV1397" s="166"/>
      <c r="EW1397" s="166"/>
      <c r="EX1397" s="289"/>
    </row>
    <row r="1398" spans="1:272" ht="13" customHeight="1">
      <c r="A1398" s="160" t="s">
        <v>19</v>
      </c>
      <c r="B1398" s="160">
        <v>10380</v>
      </c>
      <c r="C1398" s="160">
        <v>13853</v>
      </c>
      <c r="D1398" s="160">
        <v>621563</v>
      </c>
      <c r="E1398" s="160" t="s">
        <v>345</v>
      </c>
      <c r="G1398" s="175"/>
      <c r="H1398" s="168" t="s">
        <v>932</v>
      </c>
      <c r="I1398" s="169" t="s">
        <v>554</v>
      </c>
      <c r="J1398" s="170">
        <v>34</v>
      </c>
      <c r="K1398" s="161">
        <v>4</v>
      </c>
      <c r="L1398" s="161" t="s">
        <v>46</v>
      </c>
      <c r="Z1398" s="163">
        <v>18</v>
      </c>
      <c r="AA1398" s="163">
        <v>37</v>
      </c>
      <c r="AB1398" s="163">
        <v>36</v>
      </c>
      <c r="AC1398" s="163">
        <v>8</v>
      </c>
      <c r="AD1398" s="163">
        <v>7</v>
      </c>
      <c r="AE1398" s="163">
        <v>1</v>
      </c>
      <c r="AF1398" s="163">
        <v>0</v>
      </c>
      <c r="AG1398" s="163">
        <v>0</v>
      </c>
      <c r="AH1398" s="163">
        <v>3</v>
      </c>
      <c r="AI1398" s="163">
        <v>1</v>
      </c>
      <c r="AJ1398" s="163">
        <v>1</v>
      </c>
      <c r="AK1398" s="163">
        <v>0</v>
      </c>
      <c r="AL1398" s="163">
        <v>1</v>
      </c>
      <c r="AM1398" s="163">
        <v>0</v>
      </c>
      <c r="AN1398" s="163">
        <v>9</v>
      </c>
      <c r="AO1398" s="163">
        <v>0</v>
      </c>
      <c r="AP1398" s="163">
        <v>0</v>
      </c>
      <c r="AQ1398" s="163">
        <v>0</v>
      </c>
      <c r="AR1398" s="163">
        <v>0</v>
      </c>
      <c r="AS1398" s="283">
        <v>2.7027026999999999E-2</v>
      </c>
      <c r="AT1398" s="283">
        <v>0.243243243</v>
      </c>
      <c r="AU1398" s="283">
        <v>0.33333332999999998</v>
      </c>
      <c r="AV1398" s="283">
        <v>0.48148148000000002</v>
      </c>
      <c r="AW1398" s="283">
        <v>0</v>
      </c>
      <c r="AX1398" s="283">
        <v>0.25925925999999999</v>
      </c>
      <c r="AY1398" s="363">
        <v>99.914299999999997</v>
      </c>
      <c r="AZ1398" s="283">
        <v>0.11194030000000001</v>
      </c>
      <c r="BA1398" s="283">
        <v>0.53846153799999996</v>
      </c>
      <c r="BB1398" s="283">
        <v>0.192307692</v>
      </c>
      <c r="BC1398" s="283">
        <v>0.26923076899999998</v>
      </c>
      <c r="BD1398" s="164">
        <v>0.29629629600000001</v>
      </c>
      <c r="BE1398" s="164">
        <v>0.222222222</v>
      </c>
      <c r="BF1398" s="164">
        <v>0.243243243</v>
      </c>
      <c r="BG1398" s="164">
        <v>0.25</v>
      </c>
      <c r="BH1398" s="164">
        <v>0.493243243</v>
      </c>
      <c r="BI1398" s="164">
        <v>2.7777777999999999E-2</v>
      </c>
      <c r="BJ1398" s="165">
        <v>17.684323424197501</v>
      </c>
      <c r="BK1398" s="164">
        <v>0.21933923863075799</v>
      </c>
      <c r="BL1398" s="165">
        <v>-2.7051948402091699</v>
      </c>
      <c r="BM1398" s="165">
        <v>1.6229938101008601</v>
      </c>
      <c r="BN1398" s="165">
        <v>40.810557049149601</v>
      </c>
      <c r="BO1398" s="165">
        <v>-2.8839203692321399E-2</v>
      </c>
      <c r="BP1398" s="165">
        <v>0.35836341977119401</v>
      </c>
      <c r="BQ1398" s="165">
        <v>-2.28294976777544</v>
      </c>
      <c r="BR1398" s="165">
        <v>-2.2604663018151898</v>
      </c>
      <c r="BS1398" s="289">
        <v>-0.235777868777441</v>
      </c>
      <c r="BT1398" s="297"/>
      <c r="BU1398" s="284"/>
      <c r="BV1398" s="298"/>
      <c r="BW1398" s="297"/>
      <c r="BX1398" s="297"/>
      <c r="BY1398" s="297"/>
      <c r="BZ1398" s="297"/>
      <c r="CA1398" s="284"/>
      <c r="CB1398" s="298"/>
      <c r="CC1398" s="297"/>
      <c r="CD1398" s="284"/>
      <c r="CE1398" s="352"/>
      <c r="CF1398" s="298"/>
      <c r="CG1398" s="297">
        <v>8</v>
      </c>
      <c r="CH1398" s="284">
        <v>56</v>
      </c>
      <c r="CI1398" s="352">
        <v>0</v>
      </c>
      <c r="CJ1398" s="298">
        <v>-1</v>
      </c>
      <c r="CK1398" s="297">
        <v>7</v>
      </c>
      <c r="CL1398" s="284">
        <v>26</v>
      </c>
      <c r="CM1398" s="352">
        <v>-1</v>
      </c>
      <c r="CN1398" s="298">
        <v>-1</v>
      </c>
      <c r="CO1398" s="297">
        <v>3</v>
      </c>
      <c r="CP1398" s="284">
        <v>16</v>
      </c>
      <c r="CQ1398" s="352">
        <v>0</v>
      </c>
      <c r="CR1398" s="298">
        <v>1</v>
      </c>
      <c r="CS1398" s="297"/>
      <c r="CT1398" s="284"/>
      <c r="CU1398" s="352"/>
      <c r="CV1398" s="352"/>
      <c r="CW1398" s="298"/>
      <c r="CX1398" s="297"/>
      <c r="CY1398" s="284"/>
      <c r="CZ1398" s="352"/>
      <c r="DA1398" s="352"/>
      <c r="DB1398" s="298"/>
      <c r="DC1398" s="297"/>
      <c r="DD1398" s="284"/>
      <c r="DE1398" s="352"/>
      <c r="DF1398" s="352"/>
      <c r="DG1398" s="298"/>
      <c r="DH1398" s="297">
        <v>-1</v>
      </c>
      <c r="DI1398" s="289">
        <v>-1.2528716325759801</v>
      </c>
      <c r="DP1398" s="165"/>
      <c r="DQ1398" s="165"/>
      <c r="DR1398" s="165"/>
      <c r="ED1398" s="165"/>
      <c r="EE1398" s="165"/>
      <c r="EF1398" s="165"/>
      <c r="EG1398" s="165"/>
      <c r="EH1398" s="166"/>
      <c r="EI1398" s="165"/>
      <c r="EJ1398" s="164"/>
      <c r="EK1398" s="164"/>
      <c r="EL1398" s="283"/>
      <c r="EM1398" s="283"/>
      <c r="EN1398" s="283"/>
      <c r="EO1398" s="283"/>
      <c r="EP1398" s="283"/>
      <c r="EQ1398" s="283"/>
      <c r="ER1398" s="165"/>
      <c r="ES1398" s="166"/>
      <c r="ET1398" s="166"/>
      <c r="EU1398" s="166"/>
      <c r="EV1398" s="166"/>
      <c r="EW1398" s="166"/>
      <c r="EX1398" s="289"/>
    </row>
    <row r="1399" spans="1:272" ht="13" customHeight="1">
      <c r="A1399" s="160" t="s">
        <v>19</v>
      </c>
      <c r="C1399" s="160">
        <v>13663</v>
      </c>
      <c r="D1399" s="160">
        <v>605346</v>
      </c>
      <c r="E1399" s="160" t="s">
        <v>18</v>
      </c>
      <c r="G1399" s="175"/>
      <c r="H1399" s="162" t="s">
        <v>121</v>
      </c>
      <c r="I1399" s="162" t="s">
        <v>124</v>
      </c>
      <c r="J1399" s="161">
        <v>31</v>
      </c>
      <c r="K1399" s="161">
        <v>4</v>
      </c>
      <c r="L1399" s="161" t="s">
        <v>837</v>
      </c>
      <c r="Z1399" s="163">
        <v>27</v>
      </c>
      <c r="AA1399" s="163">
        <v>71</v>
      </c>
      <c r="AB1399" s="163">
        <v>67</v>
      </c>
      <c r="AC1399" s="163">
        <v>17</v>
      </c>
      <c r="AD1399" s="163">
        <v>13</v>
      </c>
      <c r="AE1399" s="163">
        <v>3</v>
      </c>
      <c r="AF1399" s="163">
        <v>0</v>
      </c>
      <c r="AG1399" s="163">
        <v>1</v>
      </c>
      <c r="AH1399" s="163">
        <v>4</v>
      </c>
      <c r="AI1399" s="163">
        <v>6</v>
      </c>
      <c r="AJ1399" s="163">
        <v>0</v>
      </c>
      <c r="AK1399" s="163">
        <v>1</v>
      </c>
      <c r="AL1399" s="163">
        <v>2</v>
      </c>
      <c r="AM1399" s="163">
        <v>0</v>
      </c>
      <c r="AN1399" s="163">
        <v>25</v>
      </c>
      <c r="AO1399" s="163">
        <v>1</v>
      </c>
      <c r="AP1399" s="163">
        <v>0</v>
      </c>
      <c r="AQ1399" s="163">
        <v>1</v>
      </c>
      <c r="AR1399" s="163">
        <v>2</v>
      </c>
      <c r="AS1399" s="283">
        <v>2.8169013999999999E-2</v>
      </c>
      <c r="AT1399" s="283">
        <v>0.35211267600000001</v>
      </c>
      <c r="AU1399" s="283">
        <v>0.39534883999999998</v>
      </c>
      <c r="AV1399" s="283">
        <v>0.23255814</v>
      </c>
      <c r="AW1399" s="283">
        <v>2.3255809999999998E-2</v>
      </c>
      <c r="AX1399" s="283">
        <v>0.30232557999999998</v>
      </c>
      <c r="AY1399" s="363">
        <v>104.148</v>
      </c>
      <c r="AZ1399" s="283">
        <v>0.16788321</v>
      </c>
      <c r="BA1399" s="283">
        <v>0.51219512099999998</v>
      </c>
      <c r="BB1399" s="283">
        <v>0.21951219499999999</v>
      </c>
      <c r="BC1399" s="283">
        <v>0.268292682</v>
      </c>
      <c r="BD1399" s="164">
        <v>0.39024390199999998</v>
      </c>
      <c r="BE1399" s="164">
        <v>0.253731343</v>
      </c>
      <c r="BF1399" s="164">
        <v>0.28571428500000001</v>
      </c>
      <c r="BG1399" s="164">
        <v>0.34328358199999998</v>
      </c>
      <c r="BH1399" s="164">
        <v>0.62899786700000004</v>
      </c>
      <c r="BI1399" s="164">
        <v>8.9552239000000006E-2</v>
      </c>
      <c r="BJ1399" s="165">
        <v>57.8563939323003</v>
      </c>
      <c r="BK1399" s="164">
        <v>0.27676631723131401</v>
      </c>
      <c r="BL1399" s="165">
        <v>-1.90937392548105</v>
      </c>
      <c r="BM1399" s="165">
        <v>6.3960691602490201</v>
      </c>
      <c r="BN1399" s="165">
        <v>76.701807796251401</v>
      </c>
      <c r="BO1399" s="165">
        <v>-0.29129723525884499</v>
      </c>
      <c r="BP1399" s="165">
        <v>-5.9035986661910997E-2</v>
      </c>
      <c r="BQ1399" s="165">
        <v>-2.4910300198887101</v>
      </c>
      <c r="BR1399" s="165">
        <v>-1.9517551524974901</v>
      </c>
      <c r="BS1399" s="289">
        <v>-0.257267924787629</v>
      </c>
      <c r="BT1399" s="297"/>
      <c r="BU1399" s="284"/>
      <c r="BV1399" s="298"/>
      <c r="BW1399" s="297"/>
      <c r="BX1399" s="297"/>
      <c r="BY1399" s="297"/>
      <c r="BZ1399" s="297"/>
      <c r="CA1399" s="284"/>
      <c r="CB1399" s="298"/>
      <c r="CC1399" s="297"/>
      <c r="CD1399" s="284"/>
      <c r="CE1399" s="352"/>
      <c r="CF1399" s="298"/>
      <c r="CG1399" s="297">
        <v>21</v>
      </c>
      <c r="CH1399" s="284">
        <v>123.2</v>
      </c>
      <c r="CI1399" s="352">
        <v>1</v>
      </c>
      <c r="CJ1399" s="298">
        <v>-1</v>
      </c>
      <c r="CK1399" s="297"/>
      <c r="CL1399" s="284"/>
      <c r="CM1399" s="352"/>
      <c r="CN1399" s="298"/>
      <c r="CO1399" s="297">
        <v>6</v>
      </c>
      <c r="CP1399" s="284">
        <v>37</v>
      </c>
      <c r="CQ1399" s="352">
        <v>-1</v>
      </c>
      <c r="CR1399" s="298">
        <v>-1</v>
      </c>
      <c r="CS1399" s="297"/>
      <c r="CT1399" s="284"/>
      <c r="CU1399" s="352"/>
      <c r="CV1399" s="352"/>
      <c r="CW1399" s="298"/>
      <c r="CX1399" s="297"/>
      <c r="CY1399" s="284"/>
      <c r="CZ1399" s="352"/>
      <c r="DA1399" s="352"/>
      <c r="DB1399" s="298"/>
      <c r="DC1399" s="297">
        <v>1</v>
      </c>
      <c r="DD1399" s="284">
        <v>1</v>
      </c>
      <c r="DE1399" s="352">
        <v>0</v>
      </c>
      <c r="DF1399" s="352"/>
      <c r="DG1399" s="298"/>
      <c r="DH1399" s="297">
        <v>0</v>
      </c>
      <c r="DI1399" s="289">
        <v>-2.9082558453082998</v>
      </c>
      <c r="DP1399" s="165"/>
      <c r="DQ1399" s="165"/>
      <c r="DR1399" s="165"/>
      <c r="ED1399" s="165"/>
      <c r="EE1399" s="165"/>
      <c r="EF1399" s="165"/>
      <c r="EG1399" s="165"/>
      <c r="EH1399" s="166"/>
      <c r="EI1399" s="165"/>
      <c r="EJ1399" s="164"/>
      <c r="EK1399" s="164"/>
      <c r="EL1399" s="283"/>
      <c r="EM1399" s="283"/>
      <c r="EN1399" s="283"/>
      <c r="EO1399" s="283"/>
      <c r="EP1399" s="283"/>
      <c r="EQ1399" s="283"/>
      <c r="ER1399" s="165"/>
      <c r="ES1399" s="166"/>
      <c r="ET1399" s="166"/>
      <c r="EU1399" s="166"/>
      <c r="EV1399" s="166"/>
      <c r="EW1399" s="166"/>
      <c r="EX1399" s="289"/>
    </row>
    <row r="1400" spans="1:272" ht="13" customHeight="1">
      <c r="A1400" s="160" t="s">
        <v>19</v>
      </c>
      <c r="C1400" s="160">
        <v>24759</v>
      </c>
      <c r="D1400" s="160">
        <v>681508</v>
      </c>
      <c r="E1400" s="160" t="s">
        <v>609</v>
      </c>
      <c r="G1400" s="175"/>
      <c r="H1400" s="162" t="s">
        <v>4087</v>
      </c>
      <c r="I1400" s="162" t="s">
        <v>1824</v>
      </c>
      <c r="J1400" s="160">
        <v>28</v>
      </c>
      <c r="K1400" s="161">
        <v>4</v>
      </c>
      <c r="Z1400" s="163">
        <v>13</v>
      </c>
      <c r="AA1400" s="163">
        <v>23</v>
      </c>
      <c r="AB1400" s="163">
        <v>18</v>
      </c>
      <c r="AC1400" s="163">
        <v>0</v>
      </c>
      <c r="AD1400" s="163">
        <v>0</v>
      </c>
      <c r="AE1400" s="163">
        <v>0</v>
      </c>
      <c r="AF1400" s="163">
        <v>0</v>
      </c>
      <c r="AG1400" s="163">
        <v>0</v>
      </c>
      <c r="AH1400" s="163">
        <v>1</v>
      </c>
      <c r="AI1400" s="163">
        <v>0</v>
      </c>
      <c r="AJ1400" s="163">
        <v>0</v>
      </c>
      <c r="AK1400" s="163">
        <v>0</v>
      </c>
      <c r="AL1400" s="163">
        <v>4</v>
      </c>
      <c r="AM1400" s="163">
        <v>0</v>
      </c>
      <c r="AN1400" s="163">
        <v>8</v>
      </c>
      <c r="AO1400" s="163">
        <v>1</v>
      </c>
      <c r="AP1400" s="163">
        <v>0</v>
      </c>
      <c r="AQ1400" s="163">
        <v>0</v>
      </c>
      <c r="AR1400" s="163">
        <v>1</v>
      </c>
      <c r="AS1400" s="283">
        <v>0.17391304299999999</v>
      </c>
      <c r="AT1400" s="283">
        <v>0.34782608599999998</v>
      </c>
      <c r="AU1400" s="283">
        <v>0.3</v>
      </c>
      <c r="AV1400" s="283">
        <v>0.6</v>
      </c>
      <c r="AW1400" s="283">
        <v>0</v>
      </c>
      <c r="AX1400" s="283">
        <v>0.4</v>
      </c>
      <c r="AY1400" s="363">
        <v>104.85</v>
      </c>
      <c r="AZ1400" s="283">
        <v>6.521739E-2</v>
      </c>
      <c r="BA1400" s="283">
        <v>0.5</v>
      </c>
      <c r="BB1400" s="283">
        <v>0.3</v>
      </c>
      <c r="BC1400" s="283">
        <v>0.2</v>
      </c>
      <c r="BD1400" s="164">
        <v>0</v>
      </c>
      <c r="BE1400" s="164">
        <v>0</v>
      </c>
      <c r="BF1400" s="164">
        <v>0.21739130400000001</v>
      </c>
      <c r="BG1400" s="164">
        <v>0</v>
      </c>
      <c r="BH1400" s="164">
        <v>0.21739130400000001</v>
      </c>
      <c r="BI1400" s="164">
        <v>0</v>
      </c>
      <c r="BJ1400" s="165">
        <v>0</v>
      </c>
      <c r="BK1400" s="164">
        <v>0.151161517785943</v>
      </c>
      <c r="BL1400" s="165">
        <v>-2.94369925731388</v>
      </c>
      <c r="BM1400" s="165">
        <v>-0.25320360982385798</v>
      </c>
      <c r="BN1400" s="165">
        <v>-15.674784861567099</v>
      </c>
      <c r="BO1400" s="165">
        <v>-6.5944569828799399E-2</v>
      </c>
      <c r="BP1400" s="165">
        <v>-3.9462111890316003E-2</v>
      </c>
      <c r="BQ1400" s="165">
        <v>-2.8799280837230801</v>
      </c>
      <c r="BR1400" s="165">
        <v>-3.0836548375484099</v>
      </c>
      <c r="BS1400" s="289">
        <v>-0.29743243386129498</v>
      </c>
      <c r="BT1400" s="297"/>
      <c r="BU1400" s="284"/>
      <c r="BV1400" s="298"/>
      <c r="BW1400" s="297"/>
      <c r="BX1400" s="297"/>
      <c r="BY1400" s="297"/>
      <c r="BZ1400" s="297"/>
      <c r="CA1400" s="284"/>
      <c r="CB1400" s="298"/>
      <c r="CC1400" s="297">
        <v>2</v>
      </c>
      <c r="CD1400" s="284">
        <v>2</v>
      </c>
      <c r="CE1400" s="352">
        <v>0</v>
      </c>
      <c r="CF1400" s="298">
        <v>0</v>
      </c>
      <c r="CG1400" s="297">
        <v>6</v>
      </c>
      <c r="CH1400" s="284">
        <v>30</v>
      </c>
      <c r="CI1400" s="352">
        <v>1</v>
      </c>
      <c r="CJ1400" s="298">
        <v>0</v>
      </c>
      <c r="CK1400" s="297"/>
      <c r="CL1400" s="284"/>
      <c r="CM1400" s="352"/>
      <c r="CN1400" s="298"/>
      <c r="CO1400" s="297"/>
      <c r="CP1400" s="284"/>
      <c r="CQ1400" s="352"/>
      <c r="CR1400" s="298"/>
      <c r="CS1400" s="297"/>
      <c r="CT1400" s="284"/>
      <c r="CU1400" s="352"/>
      <c r="CV1400" s="352"/>
      <c r="CW1400" s="298"/>
      <c r="CX1400" s="297"/>
      <c r="CY1400" s="284"/>
      <c r="CZ1400" s="352"/>
      <c r="DA1400" s="352"/>
      <c r="DB1400" s="298"/>
      <c r="DC1400" s="297"/>
      <c r="DD1400" s="284"/>
      <c r="DE1400" s="352"/>
      <c r="DF1400" s="352"/>
      <c r="DG1400" s="298"/>
      <c r="DH1400" s="183">
        <v>1</v>
      </c>
      <c r="DI1400" s="289">
        <v>-0.56368961930274897</v>
      </c>
      <c r="DP1400" s="165"/>
      <c r="DQ1400" s="165"/>
      <c r="DR1400" s="165"/>
      <c r="ED1400" s="165"/>
      <c r="EE1400" s="165"/>
      <c r="EF1400" s="165"/>
      <c r="EG1400" s="165"/>
      <c r="EH1400" s="166"/>
      <c r="EI1400" s="165"/>
      <c r="EL1400" s="283"/>
      <c r="EM1400" s="283"/>
      <c r="EN1400" s="283"/>
      <c r="EO1400" s="283"/>
      <c r="EP1400" s="283"/>
      <c r="EQ1400" s="283"/>
      <c r="ER1400" s="165"/>
    </row>
    <row r="1401" spans="1:272" ht="13" customHeight="1">
      <c r="A1401" s="160" t="s">
        <v>19</v>
      </c>
      <c r="B1401" s="160">
        <v>12179</v>
      </c>
      <c r="C1401" s="160">
        <v>27604</v>
      </c>
      <c r="D1401" s="160">
        <v>675961</v>
      </c>
      <c r="E1401" s="160" t="s">
        <v>438</v>
      </c>
      <c r="G1401" s="175"/>
      <c r="H1401" s="162" t="s">
        <v>102</v>
      </c>
      <c r="I1401" s="162" t="s">
        <v>3564</v>
      </c>
      <c r="J1401" s="160">
        <v>25</v>
      </c>
      <c r="K1401" s="161">
        <v>4</v>
      </c>
      <c r="L1401" s="161" t="s">
        <v>837</v>
      </c>
      <c r="Z1401" s="163">
        <v>37</v>
      </c>
      <c r="AA1401" s="163">
        <v>96</v>
      </c>
      <c r="AB1401" s="163">
        <v>87</v>
      </c>
      <c r="AC1401" s="163">
        <v>18</v>
      </c>
      <c r="AD1401" s="163">
        <v>12</v>
      </c>
      <c r="AE1401" s="163">
        <v>4</v>
      </c>
      <c r="AF1401" s="163">
        <v>2</v>
      </c>
      <c r="AG1401" s="163">
        <v>0</v>
      </c>
      <c r="AH1401" s="163">
        <v>13</v>
      </c>
      <c r="AI1401" s="163">
        <v>5</v>
      </c>
      <c r="AJ1401" s="163">
        <v>1</v>
      </c>
      <c r="AK1401" s="163">
        <v>0</v>
      </c>
      <c r="AL1401" s="163">
        <v>3</v>
      </c>
      <c r="AM1401" s="163">
        <v>0</v>
      </c>
      <c r="AN1401" s="163">
        <v>22</v>
      </c>
      <c r="AO1401" s="163">
        <v>1</v>
      </c>
      <c r="AP1401" s="163">
        <v>0</v>
      </c>
      <c r="AQ1401" s="163">
        <v>5</v>
      </c>
      <c r="AR1401" s="163">
        <v>0</v>
      </c>
      <c r="AS1401" s="283">
        <v>3.125E-2</v>
      </c>
      <c r="AT1401" s="283">
        <v>0.22916666599999999</v>
      </c>
      <c r="AU1401" s="283">
        <v>0.35714286000000001</v>
      </c>
      <c r="AV1401" s="283">
        <v>0.28571428999999998</v>
      </c>
      <c r="AW1401" s="283">
        <v>4.2857140000000002E-2</v>
      </c>
      <c r="AX1401" s="283">
        <v>0.27142856999999998</v>
      </c>
      <c r="AY1401" s="363">
        <v>108.47499999999999</v>
      </c>
      <c r="AZ1401" s="283">
        <v>0.11011905</v>
      </c>
      <c r="BA1401" s="283">
        <v>0.4</v>
      </c>
      <c r="BB1401" s="283">
        <v>0.27692307599999999</v>
      </c>
      <c r="BC1401" s="283">
        <v>0.32307692300000002</v>
      </c>
      <c r="BD1401" s="164">
        <v>0.27692307599999999</v>
      </c>
      <c r="BE1401" s="164">
        <v>0.20689655100000001</v>
      </c>
      <c r="BF1401" s="164">
        <v>0.24175824100000001</v>
      </c>
      <c r="BG1401" s="164">
        <v>0.29885057399999998</v>
      </c>
      <c r="BH1401" s="164">
        <v>0.54060881500000002</v>
      </c>
      <c r="BI1401" s="164">
        <v>9.1954022999999996E-2</v>
      </c>
      <c r="BJ1401" s="165">
        <v>58.541208115642</v>
      </c>
      <c r="BK1401" s="164">
        <v>0.23698586029010801</v>
      </c>
      <c r="BL1401" s="165">
        <v>-5.6553894187154201</v>
      </c>
      <c r="BM1401" s="165">
        <v>5.57450545776467</v>
      </c>
      <c r="BN1401" s="165">
        <v>46.587527310521999</v>
      </c>
      <c r="BO1401" s="165">
        <v>0.108055910061435</v>
      </c>
      <c r="BP1401" s="165">
        <v>-0.53807245194911901</v>
      </c>
      <c r="BQ1401" s="165">
        <v>-2.9992918799461799</v>
      </c>
      <c r="BR1401" s="165">
        <v>-6.6696920151652703</v>
      </c>
      <c r="BS1401" s="289">
        <v>-0.309760055730124</v>
      </c>
      <c r="BT1401" s="297"/>
      <c r="BU1401" s="284"/>
      <c r="BV1401" s="298"/>
      <c r="BW1401" s="297"/>
      <c r="BX1401" s="297"/>
      <c r="BY1401" s="297"/>
      <c r="BZ1401" s="297"/>
      <c r="CA1401" s="284"/>
      <c r="CB1401" s="298"/>
      <c r="CC1401" s="297"/>
      <c r="CD1401" s="284"/>
      <c r="CE1401" s="352"/>
      <c r="CF1401" s="298"/>
      <c r="CG1401" s="297">
        <v>20</v>
      </c>
      <c r="CH1401" s="284">
        <v>139.1</v>
      </c>
      <c r="CI1401" s="352">
        <v>-1</v>
      </c>
      <c r="CJ1401" s="298">
        <v>0</v>
      </c>
      <c r="CK1401" s="297"/>
      <c r="CL1401" s="284"/>
      <c r="CM1401" s="352"/>
      <c r="CN1401" s="298"/>
      <c r="CO1401" s="297">
        <v>16</v>
      </c>
      <c r="CP1401" s="284">
        <v>101.1</v>
      </c>
      <c r="CQ1401" s="352">
        <v>0</v>
      </c>
      <c r="CR1401" s="298">
        <v>0</v>
      </c>
      <c r="CS1401" s="297"/>
      <c r="CT1401" s="284"/>
      <c r="CU1401" s="352"/>
      <c r="CV1401" s="352"/>
      <c r="CW1401" s="298"/>
      <c r="CX1401" s="297"/>
      <c r="CY1401" s="284"/>
      <c r="CZ1401" s="352"/>
      <c r="DA1401" s="352"/>
      <c r="DB1401" s="298"/>
      <c r="DC1401" s="297"/>
      <c r="DD1401" s="284"/>
      <c r="DE1401" s="352"/>
      <c r="DF1401" s="352"/>
      <c r="DG1401" s="298"/>
      <c r="DH1401" s="297">
        <v>-1</v>
      </c>
      <c r="DI1401" s="289">
        <v>0.47804164886474598</v>
      </c>
      <c r="DP1401" s="165"/>
      <c r="DQ1401" s="165"/>
      <c r="DR1401" s="165"/>
      <c r="ED1401" s="165"/>
      <c r="EE1401" s="165"/>
      <c r="EF1401" s="165"/>
      <c r="EG1401" s="165"/>
      <c r="EH1401" s="166"/>
      <c r="EI1401" s="165"/>
      <c r="EJ1401" s="164"/>
      <c r="EK1401" s="164"/>
      <c r="EL1401" s="283"/>
      <c r="EM1401" s="283"/>
      <c r="EN1401" s="283"/>
      <c r="EO1401" s="283"/>
      <c r="EP1401" s="283"/>
      <c r="EQ1401" s="283"/>
      <c r="ER1401" s="165"/>
      <c r="ES1401" s="166"/>
      <c r="ET1401" s="166"/>
      <c r="EU1401" s="166"/>
      <c r="EV1401" s="166"/>
      <c r="EW1401" s="166"/>
      <c r="EX1401" s="289"/>
    </row>
    <row r="1402" spans="1:272" ht="13" customHeight="1">
      <c r="A1402" s="160" t="s">
        <v>19</v>
      </c>
      <c r="B1402" s="160">
        <v>12649</v>
      </c>
      <c r="C1402" s="160">
        <v>25353</v>
      </c>
      <c r="D1402" s="160">
        <v>683021</v>
      </c>
      <c r="E1402" s="160" t="s">
        <v>18</v>
      </c>
      <c r="G1402" s="175"/>
      <c r="H1402" s="162" t="s">
        <v>3058</v>
      </c>
      <c r="I1402" s="162" t="s">
        <v>596</v>
      </c>
      <c r="J1402" s="160">
        <v>28</v>
      </c>
      <c r="K1402" s="161">
        <v>4</v>
      </c>
      <c r="L1402" s="161" t="s">
        <v>837</v>
      </c>
      <c r="Z1402" s="163">
        <v>40</v>
      </c>
      <c r="AA1402" s="163">
        <v>124</v>
      </c>
      <c r="AB1402" s="163">
        <v>110</v>
      </c>
      <c r="AC1402" s="163">
        <v>24</v>
      </c>
      <c r="AD1402" s="163">
        <v>20</v>
      </c>
      <c r="AE1402" s="163">
        <v>4</v>
      </c>
      <c r="AF1402" s="163">
        <v>0</v>
      </c>
      <c r="AG1402" s="163">
        <v>0</v>
      </c>
      <c r="AH1402" s="163">
        <v>8</v>
      </c>
      <c r="AI1402" s="163">
        <v>8</v>
      </c>
      <c r="AJ1402" s="163">
        <v>0</v>
      </c>
      <c r="AK1402" s="163">
        <v>0</v>
      </c>
      <c r="AL1402" s="163">
        <v>10</v>
      </c>
      <c r="AM1402" s="163">
        <v>0</v>
      </c>
      <c r="AN1402" s="163">
        <v>20</v>
      </c>
      <c r="AO1402" s="163">
        <v>3</v>
      </c>
      <c r="AP1402" s="163">
        <v>0</v>
      </c>
      <c r="AQ1402" s="163">
        <v>1</v>
      </c>
      <c r="AR1402" s="163">
        <v>5</v>
      </c>
      <c r="AS1402" s="283">
        <v>8.0645161000000007E-2</v>
      </c>
      <c r="AT1402" s="283">
        <v>0.16129032200000001</v>
      </c>
      <c r="AU1402" s="283">
        <v>0.31868131999999999</v>
      </c>
      <c r="AV1402" s="283">
        <v>0.2967033</v>
      </c>
      <c r="AW1402" s="283">
        <v>1.098901E-2</v>
      </c>
      <c r="AX1402" s="283">
        <v>0.25274724999999998</v>
      </c>
      <c r="AY1402" s="363">
        <v>104.005</v>
      </c>
      <c r="AZ1402" s="283">
        <v>3.9419089999999997E-2</v>
      </c>
      <c r="BA1402" s="283">
        <v>0.58426966199999997</v>
      </c>
      <c r="BB1402" s="283">
        <v>0.12359550499999999</v>
      </c>
      <c r="BC1402" s="283">
        <v>0.29213483099999998</v>
      </c>
      <c r="BD1402" s="164">
        <v>0.266666666</v>
      </c>
      <c r="BE1402" s="164">
        <v>0.218181818</v>
      </c>
      <c r="BF1402" s="164">
        <v>0.30081300799999999</v>
      </c>
      <c r="BG1402" s="164">
        <v>0.254545454</v>
      </c>
      <c r="BH1402" s="164">
        <v>0.55535846200000005</v>
      </c>
      <c r="BI1402" s="164">
        <v>3.6363635999999998E-2</v>
      </c>
      <c r="BJ1402" s="165">
        <v>23.493202098796999</v>
      </c>
      <c r="BK1402" s="164">
        <v>0.25775513852514798</v>
      </c>
      <c r="BL1402" s="165">
        <v>-5.23204807578868</v>
      </c>
      <c r="BM1402" s="165">
        <v>9.2732328063314498</v>
      </c>
      <c r="BN1402" s="165">
        <v>63.328956454403297</v>
      </c>
      <c r="BO1402" s="165">
        <v>-0.14730938189471701</v>
      </c>
      <c r="BP1402" s="165">
        <v>-0.40748976916074697</v>
      </c>
      <c r="BQ1402" s="165">
        <v>-3.5110458239475499</v>
      </c>
      <c r="BR1402" s="165">
        <v>-5.61045065908975</v>
      </c>
      <c r="BS1402" s="289">
        <v>-0.36261284117387399</v>
      </c>
      <c r="BT1402" s="297"/>
      <c r="BU1402" s="284"/>
      <c r="BV1402" s="298"/>
      <c r="BW1402" s="297"/>
      <c r="BX1402" s="297"/>
      <c r="BY1402" s="297"/>
      <c r="BZ1402" s="297"/>
      <c r="CA1402" s="284"/>
      <c r="CB1402" s="298"/>
      <c r="CC1402" s="297"/>
      <c r="CD1402" s="284"/>
      <c r="CE1402" s="352"/>
      <c r="CF1402" s="298"/>
      <c r="CG1402" s="297">
        <v>34</v>
      </c>
      <c r="CH1402" s="284">
        <v>247.2</v>
      </c>
      <c r="CI1402" s="352">
        <v>0</v>
      </c>
      <c r="CJ1402" s="298">
        <v>-2</v>
      </c>
      <c r="CK1402" s="297">
        <v>1</v>
      </c>
      <c r="CL1402" s="284">
        <v>7</v>
      </c>
      <c r="CM1402" s="352">
        <v>-1</v>
      </c>
      <c r="CN1402" s="298">
        <v>-1</v>
      </c>
      <c r="CO1402" s="297"/>
      <c r="CP1402" s="284"/>
      <c r="CQ1402" s="352"/>
      <c r="CR1402" s="298"/>
      <c r="CS1402" s="297"/>
      <c r="CT1402" s="284"/>
      <c r="CU1402" s="352"/>
      <c r="CV1402" s="352"/>
      <c r="CW1402" s="298"/>
      <c r="CX1402" s="297"/>
      <c r="CY1402" s="284"/>
      <c r="CZ1402" s="352"/>
      <c r="DA1402" s="352"/>
      <c r="DB1402" s="298"/>
      <c r="DC1402" s="297"/>
      <c r="DD1402" s="284"/>
      <c r="DE1402" s="352"/>
      <c r="DF1402" s="352"/>
      <c r="DG1402" s="298"/>
      <c r="DH1402" s="297">
        <v>-1</v>
      </c>
      <c r="DI1402" s="289">
        <v>-2.0379703938960998</v>
      </c>
      <c r="DP1402" s="165"/>
      <c r="DQ1402" s="165"/>
      <c r="DR1402" s="165"/>
      <c r="ED1402" s="165"/>
      <c r="EE1402" s="165"/>
      <c r="EF1402" s="165"/>
      <c r="EG1402" s="165"/>
      <c r="EH1402" s="166"/>
      <c r="EI1402" s="165"/>
      <c r="EJ1402" s="164"/>
      <c r="EK1402" s="164"/>
      <c r="EL1402" s="283"/>
      <c r="EM1402" s="283"/>
      <c r="EN1402" s="283"/>
      <c r="EO1402" s="283"/>
      <c r="EP1402" s="283"/>
      <c r="EQ1402" s="283"/>
      <c r="ER1402" s="165"/>
      <c r="ES1402" s="166"/>
      <c r="ET1402" s="166"/>
      <c r="EU1402" s="166"/>
      <c r="EV1402" s="166"/>
      <c r="EW1402" s="166"/>
      <c r="EX1402" s="289"/>
    </row>
    <row r="1403" spans="1:272" ht="13" customHeight="1">
      <c r="A1403" s="160" t="s">
        <v>19</v>
      </c>
      <c r="C1403" s="160">
        <v>27962</v>
      </c>
      <c r="D1403" s="160">
        <v>691182</v>
      </c>
      <c r="E1403" s="160" t="s">
        <v>246</v>
      </c>
      <c r="G1403" s="175"/>
      <c r="H1403" s="162" t="s">
        <v>4151</v>
      </c>
      <c r="I1403" s="162" t="s">
        <v>4150</v>
      </c>
      <c r="J1403" s="160">
        <v>21</v>
      </c>
      <c r="K1403" s="161">
        <v>4</v>
      </c>
      <c r="Z1403" s="163">
        <v>10</v>
      </c>
      <c r="AA1403" s="163">
        <v>36</v>
      </c>
      <c r="AB1403" s="163">
        <v>35</v>
      </c>
      <c r="AC1403" s="163">
        <v>6</v>
      </c>
      <c r="AD1403" s="163">
        <v>5</v>
      </c>
      <c r="AE1403" s="163">
        <v>1</v>
      </c>
      <c r="AF1403" s="163">
        <v>0</v>
      </c>
      <c r="AG1403" s="163">
        <v>0</v>
      </c>
      <c r="AH1403" s="163">
        <v>1</v>
      </c>
      <c r="AI1403" s="163">
        <v>0</v>
      </c>
      <c r="AJ1403" s="163">
        <v>1</v>
      </c>
      <c r="AK1403" s="163">
        <v>0</v>
      </c>
      <c r="AL1403" s="163">
        <v>1</v>
      </c>
      <c r="AM1403" s="163">
        <v>0</v>
      </c>
      <c r="AN1403" s="163">
        <v>6</v>
      </c>
      <c r="AO1403" s="163">
        <v>0</v>
      </c>
      <c r="AP1403" s="163">
        <v>0</v>
      </c>
      <c r="AQ1403" s="163">
        <v>0</v>
      </c>
      <c r="AR1403" s="163">
        <v>1</v>
      </c>
      <c r="AS1403" s="283">
        <v>2.7777777E-2</v>
      </c>
      <c r="AT1403" s="283">
        <v>0.16666666599999999</v>
      </c>
      <c r="AU1403" s="283">
        <v>0.48275862000000003</v>
      </c>
      <c r="AV1403" s="283">
        <v>0.20689655000000001</v>
      </c>
      <c r="AW1403" s="283">
        <v>6.8965520000000002E-2</v>
      </c>
      <c r="AX1403" s="283">
        <v>0.31034483000000002</v>
      </c>
      <c r="AY1403" s="363">
        <v>103.63800000000001</v>
      </c>
      <c r="AZ1403" s="283">
        <v>0.12605042</v>
      </c>
      <c r="BA1403" s="283">
        <v>0.517241379</v>
      </c>
      <c r="BB1403" s="283">
        <v>6.8965517000000004E-2</v>
      </c>
      <c r="BC1403" s="283">
        <v>0.413793103</v>
      </c>
      <c r="BD1403" s="164">
        <v>0.20689655100000001</v>
      </c>
      <c r="BE1403" s="164">
        <v>0.171428571</v>
      </c>
      <c r="BF1403" s="164">
        <v>0.19444444399999999</v>
      </c>
      <c r="BG1403" s="164">
        <v>0.2</v>
      </c>
      <c r="BH1403" s="164">
        <v>0.39444444400000001</v>
      </c>
      <c r="BI1403" s="164">
        <v>2.8571428999999999E-2</v>
      </c>
      <c r="BJ1403" s="165">
        <v>18.189589935073201</v>
      </c>
      <c r="BK1403" s="164">
        <v>0.17644806702931701</v>
      </c>
      <c r="BL1403" s="165">
        <v>-3.8748521219315402</v>
      </c>
      <c r="BM1403" s="165">
        <v>0.33635845674849002</v>
      </c>
      <c r="BN1403" s="165">
        <v>-4.6768378167604903</v>
      </c>
      <c r="BO1403" s="165">
        <v>5.2574783115830102E-2</v>
      </c>
      <c r="BP1403" s="165">
        <v>-0.79819160699844305</v>
      </c>
      <c r="BQ1403" s="165">
        <v>-3.8779743203269699</v>
      </c>
      <c r="BR1403" s="165">
        <v>-5.30443224416398</v>
      </c>
      <c r="BS1403" s="289">
        <v>-0.40050838320078003</v>
      </c>
      <c r="BT1403" s="297"/>
      <c r="BU1403" s="284"/>
      <c r="BV1403" s="298"/>
      <c r="BW1403" s="297"/>
      <c r="BX1403" s="297"/>
      <c r="BY1403" s="297"/>
      <c r="BZ1403" s="297"/>
      <c r="CA1403" s="284"/>
      <c r="CB1403" s="298"/>
      <c r="CC1403" s="297"/>
      <c r="CD1403" s="284"/>
      <c r="CE1403" s="352"/>
      <c r="CF1403" s="298"/>
      <c r="CG1403" s="297">
        <v>10</v>
      </c>
      <c r="CH1403" s="284">
        <v>85</v>
      </c>
      <c r="CI1403" s="352">
        <v>-1</v>
      </c>
      <c r="CJ1403" s="298">
        <v>0</v>
      </c>
      <c r="CK1403" s="297"/>
      <c r="CL1403" s="284"/>
      <c r="CM1403" s="352"/>
      <c r="CN1403" s="298"/>
      <c r="CO1403" s="297"/>
      <c r="CP1403" s="284"/>
      <c r="CQ1403" s="352"/>
      <c r="CR1403" s="298"/>
      <c r="CS1403" s="297"/>
      <c r="CT1403" s="284"/>
      <c r="CU1403" s="352"/>
      <c r="CV1403" s="352"/>
      <c r="CW1403" s="298"/>
      <c r="CX1403" s="297"/>
      <c r="CY1403" s="284"/>
      <c r="CZ1403" s="352"/>
      <c r="DA1403" s="352"/>
      <c r="DB1403" s="298"/>
      <c r="DC1403" s="297"/>
      <c r="DD1403" s="284"/>
      <c r="DE1403" s="352"/>
      <c r="DF1403" s="352"/>
      <c r="DG1403" s="298"/>
      <c r="DH1403" s="183">
        <v>-1</v>
      </c>
      <c r="DI1403" s="289">
        <v>0.22932349145412401</v>
      </c>
      <c r="DP1403" s="165"/>
      <c r="DQ1403" s="165"/>
      <c r="DR1403" s="165"/>
      <c r="ED1403" s="165"/>
      <c r="EE1403" s="165"/>
      <c r="EF1403" s="165"/>
      <c r="EG1403" s="165"/>
      <c r="EH1403" s="166"/>
      <c r="EI1403" s="165"/>
      <c r="EL1403" s="283"/>
      <c r="EM1403" s="283"/>
      <c r="EN1403" s="283"/>
      <c r="EO1403" s="283"/>
      <c r="EP1403" s="283"/>
      <c r="EQ1403" s="283"/>
      <c r="ER1403" s="165"/>
    </row>
    <row r="1404" spans="1:272" ht="13" customHeight="1">
      <c r="A1404" s="160" t="s">
        <v>19</v>
      </c>
      <c r="C1404" s="160">
        <v>31765</v>
      </c>
      <c r="D1404" s="160">
        <v>805373</v>
      </c>
      <c r="E1404" s="160" t="s">
        <v>555</v>
      </c>
      <c r="G1404" s="175"/>
      <c r="H1404" s="162" t="s">
        <v>4206</v>
      </c>
      <c r="I1404" s="162" t="s">
        <v>4197</v>
      </c>
      <c r="J1404" s="160">
        <v>21</v>
      </c>
      <c r="K1404" s="161">
        <v>4</v>
      </c>
      <c r="Z1404" s="163">
        <v>8</v>
      </c>
      <c r="AA1404" s="163">
        <v>32</v>
      </c>
      <c r="AB1404" s="163">
        <v>30</v>
      </c>
      <c r="AC1404" s="163">
        <v>3</v>
      </c>
      <c r="AD1404" s="163">
        <v>3</v>
      </c>
      <c r="AE1404" s="163">
        <v>0</v>
      </c>
      <c r="AF1404" s="163">
        <v>0</v>
      </c>
      <c r="AG1404" s="163">
        <v>0</v>
      </c>
      <c r="AH1404" s="163">
        <v>1</v>
      </c>
      <c r="AI1404" s="163">
        <v>0</v>
      </c>
      <c r="AJ1404" s="163">
        <v>0</v>
      </c>
      <c r="AK1404" s="163">
        <v>0</v>
      </c>
      <c r="AL1404" s="163">
        <v>0</v>
      </c>
      <c r="AM1404" s="163">
        <v>0</v>
      </c>
      <c r="AN1404" s="163">
        <v>10</v>
      </c>
      <c r="AO1404" s="163">
        <v>2</v>
      </c>
      <c r="AP1404" s="163">
        <v>0</v>
      </c>
      <c r="AQ1404" s="163">
        <v>0</v>
      </c>
      <c r="AR1404" s="163">
        <v>1</v>
      </c>
      <c r="AS1404" s="283">
        <v>0</v>
      </c>
      <c r="AT1404" s="283">
        <v>0.3125</v>
      </c>
      <c r="AU1404" s="283">
        <v>0.2</v>
      </c>
      <c r="AV1404" s="283">
        <v>0.4</v>
      </c>
      <c r="AW1404" s="283">
        <v>0</v>
      </c>
      <c r="AX1404" s="283">
        <v>0.3</v>
      </c>
      <c r="AY1404" s="363">
        <v>109.596</v>
      </c>
      <c r="AZ1404" s="283">
        <v>9.2436969999999993E-2</v>
      </c>
      <c r="BA1404" s="283">
        <v>0.5</v>
      </c>
      <c r="BB1404" s="283">
        <v>0.2</v>
      </c>
      <c r="BC1404" s="283">
        <v>0.3</v>
      </c>
      <c r="BD1404" s="164">
        <v>0.15</v>
      </c>
      <c r="BE1404" s="164">
        <v>0.1</v>
      </c>
      <c r="BF1404" s="164">
        <v>0.15625</v>
      </c>
      <c r="BG1404" s="164">
        <v>0.1</v>
      </c>
      <c r="BH1404" s="164">
        <v>0.25624999999999998</v>
      </c>
      <c r="BI1404" s="164">
        <v>0</v>
      </c>
      <c r="BJ1404" s="165">
        <v>0</v>
      </c>
      <c r="BK1404" s="164">
        <v>0.12767237983644</v>
      </c>
      <c r="BL1404" s="165">
        <v>-4.7005568658695696</v>
      </c>
      <c r="BM1404" s="165">
        <v>-0.95725857370954404</v>
      </c>
      <c r="BN1404" s="165">
        <v>-25.5940813973871</v>
      </c>
      <c r="BO1404" s="165">
        <v>-9.8311838380471306E-2</v>
      </c>
      <c r="BP1404" s="165">
        <v>-4.0644572814926498E-2</v>
      </c>
      <c r="BQ1404" s="165">
        <v>-4.5420214093518601</v>
      </c>
      <c r="BR1404" s="165">
        <v>-4.8466077230167803</v>
      </c>
      <c r="BS1404" s="289">
        <v>-0.46908965889425103</v>
      </c>
      <c r="BT1404" s="297"/>
      <c r="BU1404" s="284"/>
      <c r="BV1404" s="298"/>
      <c r="BW1404" s="297"/>
      <c r="BX1404" s="297"/>
      <c r="BY1404" s="297"/>
      <c r="BZ1404" s="297"/>
      <c r="CA1404" s="284"/>
      <c r="CB1404" s="298"/>
      <c r="CC1404" s="297"/>
      <c r="CD1404" s="284"/>
      <c r="CE1404" s="352"/>
      <c r="CF1404" s="298"/>
      <c r="CG1404" s="297">
        <v>7</v>
      </c>
      <c r="CH1404" s="284">
        <v>61.2</v>
      </c>
      <c r="CI1404" s="352">
        <v>-1</v>
      </c>
      <c r="CJ1404" s="298">
        <v>-1</v>
      </c>
      <c r="CK1404" s="297">
        <v>1</v>
      </c>
      <c r="CL1404" s="284">
        <v>9</v>
      </c>
      <c r="CM1404" s="352">
        <v>0</v>
      </c>
      <c r="CN1404" s="298">
        <v>0</v>
      </c>
      <c r="CO1404" s="297"/>
      <c r="CP1404" s="284"/>
      <c r="CQ1404" s="352"/>
      <c r="CR1404" s="298"/>
      <c r="CS1404" s="297"/>
      <c r="CT1404" s="284"/>
      <c r="CU1404" s="352"/>
      <c r="CV1404" s="352"/>
      <c r="CW1404" s="298"/>
      <c r="CX1404" s="297"/>
      <c r="CY1404" s="284"/>
      <c r="CZ1404" s="352"/>
      <c r="DA1404" s="352"/>
      <c r="DB1404" s="298"/>
      <c r="DC1404" s="297"/>
      <c r="DD1404" s="284"/>
      <c r="DE1404" s="352"/>
      <c r="DF1404" s="352"/>
      <c r="DG1404" s="298"/>
      <c r="DH1404" s="183">
        <v>-1</v>
      </c>
      <c r="DI1404" s="289">
        <v>-0.75953318178653695</v>
      </c>
      <c r="DP1404" s="165"/>
      <c r="DQ1404" s="165"/>
      <c r="DR1404" s="165"/>
      <c r="ED1404" s="165"/>
      <c r="EE1404" s="165"/>
      <c r="EF1404" s="165"/>
      <c r="EG1404" s="165"/>
      <c r="EH1404" s="166"/>
      <c r="EI1404" s="165"/>
      <c r="EL1404" s="283"/>
      <c r="EM1404" s="283"/>
      <c r="EN1404" s="283"/>
      <c r="EO1404" s="283"/>
      <c r="EP1404" s="283"/>
      <c r="EQ1404" s="283"/>
      <c r="ER1404" s="165"/>
    </row>
    <row r="1405" spans="1:272" ht="13" customHeight="1">
      <c r="A1405" s="160" t="s">
        <v>19</v>
      </c>
      <c r="B1405" s="160">
        <v>11776</v>
      </c>
      <c r="C1405" s="160">
        <v>26420</v>
      </c>
      <c r="D1405" s="160">
        <v>677347</v>
      </c>
      <c r="E1405" s="160" t="s">
        <v>18</v>
      </c>
      <c r="G1405" s="175"/>
      <c r="H1405" s="162" t="s">
        <v>3538</v>
      </c>
      <c r="I1405" s="162" t="s">
        <v>3539</v>
      </c>
      <c r="J1405" s="160">
        <v>22</v>
      </c>
      <c r="K1405" s="161">
        <v>4</v>
      </c>
      <c r="L1405" s="161" t="s">
        <v>837</v>
      </c>
      <c r="Z1405" s="163">
        <v>21</v>
      </c>
      <c r="AA1405" s="163">
        <v>59</v>
      </c>
      <c r="AB1405" s="163">
        <v>51</v>
      </c>
      <c r="AC1405" s="163">
        <v>6</v>
      </c>
      <c r="AD1405" s="163">
        <v>3</v>
      </c>
      <c r="AE1405" s="163">
        <v>2</v>
      </c>
      <c r="AF1405" s="163">
        <v>0</v>
      </c>
      <c r="AG1405" s="163">
        <v>1</v>
      </c>
      <c r="AH1405" s="163">
        <v>4</v>
      </c>
      <c r="AI1405" s="163">
        <v>5</v>
      </c>
      <c r="AJ1405" s="163">
        <v>1</v>
      </c>
      <c r="AK1405" s="163">
        <v>0</v>
      </c>
      <c r="AL1405" s="163">
        <v>7</v>
      </c>
      <c r="AM1405" s="163">
        <v>0</v>
      </c>
      <c r="AN1405" s="163">
        <v>17</v>
      </c>
      <c r="AO1405" s="163">
        <v>0</v>
      </c>
      <c r="AP1405" s="163">
        <v>0</v>
      </c>
      <c r="AQ1405" s="163">
        <v>0</v>
      </c>
      <c r="AR1405" s="163">
        <v>1</v>
      </c>
      <c r="AS1405" s="283">
        <v>0.11864406700000001</v>
      </c>
      <c r="AT1405" s="283">
        <v>0.28813559300000002</v>
      </c>
      <c r="AU1405" s="283">
        <v>0.29411765000000001</v>
      </c>
      <c r="AV1405" s="283">
        <v>0.29411765000000001</v>
      </c>
      <c r="AW1405" s="283">
        <v>5.7142859999999997E-2</v>
      </c>
      <c r="AX1405" s="283">
        <v>0.34285714</v>
      </c>
      <c r="AY1405" s="363">
        <v>110.315</v>
      </c>
      <c r="AZ1405" s="283">
        <v>0.11016948999999999</v>
      </c>
      <c r="BA1405" s="283">
        <v>0.52941176400000001</v>
      </c>
      <c r="BB1405" s="283">
        <v>0.14705882300000001</v>
      </c>
      <c r="BC1405" s="283">
        <v>0.32352941099999999</v>
      </c>
      <c r="BD1405" s="164">
        <v>0.15151515099999999</v>
      </c>
      <c r="BE1405" s="164">
        <v>0.117647058</v>
      </c>
      <c r="BF1405" s="164">
        <v>0.22413793100000001</v>
      </c>
      <c r="BG1405" s="164">
        <v>0.21568627400000001</v>
      </c>
      <c r="BH1405" s="164">
        <v>0.43982420500000002</v>
      </c>
      <c r="BI1405" s="164">
        <v>9.8039215999999998E-2</v>
      </c>
      <c r="BJ1405" s="165">
        <v>63.3395162985247</v>
      </c>
      <c r="BK1405" s="164">
        <v>0.207371561691678</v>
      </c>
      <c r="BL1405" s="165">
        <v>-4.8819953410728498</v>
      </c>
      <c r="BM1405" s="165">
        <v>2.0197108850971999</v>
      </c>
      <c r="BN1405" s="165">
        <v>27.888119593191099</v>
      </c>
      <c r="BO1405" s="165">
        <v>0.16929953227328901</v>
      </c>
      <c r="BP1405" s="165">
        <v>0.188045509159564</v>
      </c>
      <c r="BQ1405" s="165">
        <v>-4.7126785954768398</v>
      </c>
      <c r="BR1405" s="165">
        <v>-4.6801099612219899</v>
      </c>
      <c r="BS1405" s="289">
        <v>-0.48671474561497702</v>
      </c>
      <c r="BT1405" s="297"/>
      <c r="BU1405" s="284"/>
      <c r="BV1405" s="298"/>
      <c r="BW1405" s="297"/>
      <c r="BX1405" s="297"/>
      <c r="BY1405" s="297"/>
      <c r="BZ1405" s="297"/>
      <c r="CA1405" s="284"/>
      <c r="CB1405" s="298"/>
      <c r="CC1405" s="297"/>
      <c r="CD1405" s="284"/>
      <c r="CE1405" s="352"/>
      <c r="CF1405" s="298"/>
      <c r="CG1405" s="297">
        <v>17</v>
      </c>
      <c r="CH1405" s="284">
        <v>132.19999999999999</v>
      </c>
      <c r="CI1405" s="352">
        <v>0</v>
      </c>
      <c r="CJ1405" s="298">
        <v>-3</v>
      </c>
      <c r="CK1405" s="297"/>
      <c r="CL1405" s="284"/>
      <c r="CM1405" s="352"/>
      <c r="CN1405" s="298"/>
      <c r="CO1405" s="297">
        <v>2</v>
      </c>
      <c r="CP1405" s="284">
        <v>13.1</v>
      </c>
      <c r="CQ1405" s="352">
        <v>0</v>
      </c>
      <c r="CR1405" s="298">
        <v>0</v>
      </c>
      <c r="CS1405" s="297"/>
      <c r="CT1405" s="284"/>
      <c r="CU1405" s="352"/>
      <c r="CV1405" s="352"/>
      <c r="CW1405" s="298"/>
      <c r="CX1405" s="297"/>
      <c r="CY1405" s="284"/>
      <c r="CZ1405" s="352"/>
      <c r="DA1405" s="352"/>
      <c r="DB1405" s="298"/>
      <c r="DC1405" s="297"/>
      <c r="DD1405" s="284"/>
      <c r="DE1405" s="352"/>
      <c r="DF1405" s="352"/>
      <c r="DG1405" s="298"/>
      <c r="DH1405" s="297">
        <v>0</v>
      </c>
      <c r="DI1405" s="289">
        <v>-2.0011584609746902</v>
      </c>
      <c r="DP1405" s="165"/>
      <c r="DQ1405" s="165"/>
      <c r="DR1405" s="165"/>
      <c r="ED1405" s="165"/>
      <c r="EE1405" s="165"/>
      <c r="EF1405" s="165"/>
      <c r="EG1405" s="165"/>
      <c r="EH1405" s="166"/>
      <c r="EI1405" s="165"/>
      <c r="EJ1405" s="164"/>
      <c r="EK1405" s="164"/>
      <c r="EL1405" s="283"/>
      <c r="EM1405" s="283"/>
      <c r="EN1405" s="283"/>
      <c r="EO1405" s="283"/>
      <c r="EP1405" s="283"/>
      <c r="EQ1405" s="283"/>
      <c r="ER1405" s="165"/>
      <c r="ES1405" s="166"/>
      <c r="ET1405" s="166"/>
      <c r="EU1405" s="166"/>
      <c r="EV1405" s="166"/>
      <c r="EW1405" s="166"/>
      <c r="EX1405" s="289"/>
    </row>
    <row r="1406" spans="1:272" ht="13" customHeight="1">
      <c r="A1406" s="160" t="s">
        <v>19</v>
      </c>
      <c r="C1406" s="160">
        <v>20003</v>
      </c>
      <c r="D1406" s="160">
        <v>669374</v>
      </c>
      <c r="E1406" s="160" t="s">
        <v>18</v>
      </c>
      <c r="G1406" s="175"/>
      <c r="H1406" s="168" t="s">
        <v>1137</v>
      </c>
      <c r="I1406" s="169" t="s">
        <v>1126</v>
      </c>
      <c r="J1406" s="170">
        <v>27</v>
      </c>
      <c r="K1406" s="161">
        <v>4</v>
      </c>
      <c r="L1406" s="161" t="s">
        <v>837</v>
      </c>
      <c r="Z1406" s="163">
        <v>10</v>
      </c>
      <c r="AA1406" s="163">
        <v>27</v>
      </c>
      <c r="AB1406" s="163">
        <v>27</v>
      </c>
      <c r="AC1406" s="163">
        <v>4</v>
      </c>
      <c r="AD1406" s="163">
        <v>4</v>
      </c>
      <c r="AE1406" s="163">
        <v>0</v>
      </c>
      <c r="AF1406" s="163">
        <v>0</v>
      </c>
      <c r="AG1406" s="163">
        <v>0</v>
      </c>
      <c r="AH1406" s="163">
        <v>1</v>
      </c>
      <c r="AI1406" s="163">
        <v>1</v>
      </c>
      <c r="AJ1406" s="163">
        <v>0</v>
      </c>
      <c r="AK1406" s="163">
        <v>1</v>
      </c>
      <c r="AL1406" s="163">
        <v>0</v>
      </c>
      <c r="AM1406" s="163">
        <v>0</v>
      </c>
      <c r="AN1406" s="163">
        <v>10</v>
      </c>
      <c r="AO1406" s="163">
        <v>0</v>
      </c>
      <c r="AP1406" s="163">
        <v>0</v>
      </c>
      <c r="AQ1406" s="163">
        <v>0</v>
      </c>
      <c r="AR1406" s="163">
        <v>0</v>
      </c>
      <c r="AS1406" s="283">
        <v>0</v>
      </c>
      <c r="AT1406" s="283">
        <v>0.37037037</v>
      </c>
      <c r="AU1406" s="283">
        <v>0.47058823999999999</v>
      </c>
      <c r="AV1406" s="283">
        <v>0.23529412</v>
      </c>
      <c r="AW1406" s="283">
        <v>0</v>
      </c>
      <c r="AX1406" s="283">
        <v>0.23529412</v>
      </c>
      <c r="AY1406" s="363">
        <v>107.361</v>
      </c>
      <c r="AZ1406" s="283">
        <v>0.21505376000000001</v>
      </c>
      <c r="BA1406" s="283">
        <v>0.64705882299999995</v>
      </c>
      <c r="BB1406" s="283">
        <v>0.235294117</v>
      </c>
      <c r="BC1406" s="283">
        <v>0.117647058</v>
      </c>
      <c r="BD1406" s="164">
        <v>0.235294117</v>
      </c>
      <c r="BE1406" s="164">
        <v>0.14814814800000001</v>
      </c>
      <c r="BF1406" s="164">
        <v>0.14814814800000001</v>
      </c>
      <c r="BG1406" s="164">
        <v>0.14814814800000001</v>
      </c>
      <c r="BH1406" s="164">
        <v>0.29629629600000001</v>
      </c>
      <c r="BI1406" s="164">
        <v>0</v>
      </c>
      <c r="BJ1406" s="165">
        <v>0</v>
      </c>
      <c r="BK1406" s="164">
        <v>0.13062380861352901</v>
      </c>
      <c r="BL1406" s="165">
        <v>-3.9019566727093902</v>
      </c>
      <c r="BM1406" s="165">
        <v>-0.74354873869936999</v>
      </c>
      <c r="BN1406" s="165">
        <v>-26.097817238914899</v>
      </c>
      <c r="BO1406" s="165">
        <v>4.5511683325173101E-2</v>
      </c>
      <c r="BP1406" s="165">
        <v>-1.22629258036613</v>
      </c>
      <c r="BQ1406" s="165">
        <v>-5.01842767342362</v>
      </c>
      <c r="BR1406" s="165">
        <v>-5.1219157529286603</v>
      </c>
      <c r="BS1406" s="289">
        <v>-0.51829181620869602</v>
      </c>
      <c r="BT1406" s="297"/>
      <c r="BU1406" s="284"/>
      <c r="BV1406" s="298"/>
      <c r="BW1406" s="297"/>
      <c r="BX1406" s="297"/>
      <c r="BY1406" s="297"/>
      <c r="BZ1406" s="297"/>
      <c r="CA1406" s="284"/>
      <c r="CB1406" s="298"/>
      <c r="CC1406" s="297"/>
      <c r="CD1406" s="284"/>
      <c r="CE1406" s="352"/>
      <c r="CF1406" s="298"/>
      <c r="CG1406" s="297">
        <v>5</v>
      </c>
      <c r="CH1406" s="284">
        <v>33</v>
      </c>
      <c r="CI1406" s="352">
        <v>-1</v>
      </c>
      <c r="CJ1406" s="298">
        <v>-1</v>
      </c>
      <c r="CK1406" s="297"/>
      <c r="CL1406" s="284"/>
      <c r="CM1406" s="352"/>
      <c r="CN1406" s="298"/>
      <c r="CO1406" s="297"/>
      <c r="CP1406" s="284"/>
      <c r="CQ1406" s="352"/>
      <c r="CR1406" s="298"/>
      <c r="CS1406" s="297"/>
      <c r="CT1406" s="284"/>
      <c r="CU1406" s="352"/>
      <c r="CV1406" s="352"/>
      <c r="CW1406" s="298"/>
      <c r="CX1406" s="297"/>
      <c r="CY1406" s="284"/>
      <c r="CZ1406" s="352"/>
      <c r="DA1406" s="352"/>
      <c r="DB1406" s="298"/>
      <c r="DC1406" s="297"/>
      <c r="DD1406" s="284"/>
      <c r="DE1406" s="352"/>
      <c r="DF1406" s="352"/>
      <c r="DG1406" s="298"/>
      <c r="DH1406" s="297">
        <v>-1</v>
      </c>
      <c r="DI1406" s="289">
        <v>-0.79739201068878096</v>
      </c>
      <c r="DP1406" s="165"/>
      <c r="DQ1406" s="165"/>
      <c r="DR1406" s="165"/>
      <c r="ED1406" s="165"/>
      <c r="EE1406" s="165"/>
      <c r="EF1406" s="165"/>
      <c r="EG1406" s="165"/>
      <c r="EH1406" s="166"/>
      <c r="EI1406" s="165"/>
      <c r="EJ1406" s="164"/>
      <c r="EK1406" s="164"/>
      <c r="EL1406" s="283"/>
      <c r="EM1406" s="283"/>
      <c r="EN1406" s="283"/>
      <c r="EO1406" s="283"/>
      <c r="EP1406" s="283"/>
      <c r="EQ1406" s="283"/>
      <c r="ER1406" s="165"/>
      <c r="ES1406" s="166"/>
      <c r="ET1406" s="166"/>
      <c r="EU1406" s="166"/>
      <c r="EV1406" s="166"/>
      <c r="EW1406" s="166"/>
      <c r="EX1406" s="289"/>
    </row>
    <row r="1407" spans="1:272" ht="13" customHeight="1">
      <c r="A1407" s="160" t="s">
        <v>19</v>
      </c>
      <c r="B1407" s="160">
        <v>11945</v>
      </c>
      <c r="C1407" s="160">
        <v>20056</v>
      </c>
      <c r="D1407" s="160">
        <v>676701</v>
      </c>
      <c r="E1407" s="160" t="s">
        <v>246</v>
      </c>
      <c r="G1407" s="175"/>
      <c r="H1407" s="162" t="s">
        <v>2414</v>
      </c>
      <c r="I1407" s="162" t="s">
        <v>2415</v>
      </c>
      <c r="J1407" s="161">
        <v>28</v>
      </c>
      <c r="K1407" s="161">
        <v>4</v>
      </c>
      <c r="L1407" s="161" t="s">
        <v>837</v>
      </c>
      <c r="Z1407" s="163">
        <v>28</v>
      </c>
      <c r="AA1407" s="163">
        <v>67</v>
      </c>
      <c r="AB1407" s="163">
        <v>63</v>
      </c>
      <c r="AC1407" s="163">
        <v>9</v>
      </c>
      <c r="AD1407" s="163">
        <v>9</v>
      </c>
      <c r="AE1407" s="163">
        <v>0</v>
      </c>
      <c r="AF1407" s="163">
        <v>0</v>
      </c>
      <c r="AG1407" s="163">
        <v>0</v>
      </c>
      <c r="AH1407" s="163">
        <v>4</v>
      </c>
      <c r="AI1407" s="163">
        <v>1</v>
      </c>
      <c r="AJ1407" s="163">
        <v>0</v>
      </c>
      <c r="AK1407" s="163">
        <v>0</v>
      </c>
      <c r="AL1407" s="163">
        <v>2</v>
      </c>
      <c r="AM1407" s="163">
        <v>0</v>
      </c>
      <c r="AN1407" s="163">
        <v>15</v>
      </c>
      <c r="AO1407" s="163">
        <v>1</v>
      </c>
      <c r="AP1407" s="163">
        <v>0</v>
      </c>
      <c r="AQ1407" s="163">
        <v>1</v>
      </c>
      <c r="AR1407" s="163">
        <v>2</v>
      </c>
      <c r="AS1407" s="283">
        <v>2.9850746000000001E-2</v>
      </c>
      <c r="AT1407" s="283">
        <v>0.22388059699999999</v>
      </c>
      <c r="AU1407" s="283">
        <v>0.22448979999999999</v>
      </c>
      <c r="AV1407" s="283">
        <v>0.26530611999999998</v>
      </c>
      <c r="AW1407" s="283">
        <v>2.0408160000000002E-2</v>
      </c>
      <c r="AX1407" s="283">
        <v>0.24489796</v>
      </c>
      <c r="AY1407" s="363">
        <v>102.712</v>
      </c>
      <c r="AZ1407" s="283">
        <v>0.13963964000000001</v>
      </c>
      <c r="BA1407" s="283">
        <v>0.47826086899999998</v>
      </c>
      <c r="BB1407" s="283">
        <v>0.15217391299999999</v>
      </c>
      <c r="BC1407" s="283">
        <v>0.369565217</v>
      </c>
      <c r="BD1407" s="164">
        <v>0.1875</v>
      </c>
      <c r="BE1407" s="164">
        <v>0.14285714199999999</v>
      </c>
      <c r="BF1407" s="164">
        <v>0.181818181</v>
      </c>
      <c r="BG1407" s="164">
        <v>0.14285714199999999</v>
      </c>
      <c r="BH1407" s="164">
        <v>0.32467532300000002</v>
      </c>
      <c r="BI1407" s="164">
        <v>0</v>
      </c>
      <c r="BJ1407" s="165">
        <v>0</v>
      </c>
      <c r="BK1407" s="164">
        <v>0.15202802780902699</v>
      </c>
      <c r="BL1407" s="165">
        <v>-8.5283968078962804</v>
      </c>
      <c r="BM1407" s="165">
        <v>-0.69086600868621595</v>
      </c>
      <c r="BN1407" s="165">
        <v>-21.1131981116662</v>
      </c>
      <c r="BO1407" s="165">
        <v>8.3705933101272501E-2</v>
      </c>
      <c r="BP1407" s="165">
        <v>-0.141772951930761</v>
      </c>
      <c r="BQ1407" s="165">
        <v>-6.5214528558369098</v>
      </c>
      <c r="BR1407" s="165">
        <v>-9.8452539409569795</v>
      </c>
      <c r="BS1407" s="289">
        <v>-0.67352084456070604</v>
      </c>
      <c r="BT1407" s="297"/>
      <c r="BU1407" s="284"/>
      <c r="BV1407" s="298"/>
      <c r="BW1407" s="297"/>
      <c r="BX1407" s="297"/>
      <c r="BY1407" s="297"/>
      <c r="BZ1407" s="297"/>
      <c r="CA1407" s="284"/>
      <c r="CB1407" s="298"/>
      <c r="CC1407" s="297"/>
      <c r="CD1407" s="284"/>
      <c r="CE1407" s="352"/>
      <c r="CF1407" s="298"/>
      <c r="CG1407" s="297">
        <v>16</v>
      </c>
      <c r="CH1407" s="284">
        <v>124.2</v>
      </c>
      <c r="CI1407" s="352">
        <v>0</v>
      </c>
      <c r="CJ1407" s="298">
        <v>0</v>
      </c>
      <c r="CK1407" s="297">
        <v>7</v>
      </c>
      <c r="CL1407" s="284">
        <v>31</v>
      </c>
      <c r="CM1407" s="352">
        <v>0</v>
      </c>
      <c r="CN1407" s="298">
        <v>1</v>
      </c>
      <c r="CO1407" s="297">
        <v>2</v>
      </c>
      <c r="CP1407" s="284">
        <v>15</v>
      </c>
      <c r="CQ1407" s="352">
        <v>0</v>
      </c>
      <c r="CR1407" s="298">
        <v>1</v>
      </c>
      <c r="CS1407" s="297"/>
      <c r="CT1407" s="284"/>
      <c r="CU1407" s="352"/>
      <c r="CV1407" s="352"/>
      <c r="CW1407" s="298"/>
      <c r="CX1407" s="297"/>
      <c r="CY1407" s="284"/>
      <c r="CZ1407" s="352"/>
      <c r="DA1407" s="352"/>
      <c r="DB1407" s="298"/>
      <c r="DC1407" s="297"/>
      <c r="DD1407" s="284"/>
      <c r="DE1407" s="352"/>
      <c r="DF1407" s="352"/>
      <c r="DG1407" s="298"/>
      <c r="DH1407" s="297">
        <v>0</v>
      </c>
      <c r="DI1407" s="289">
        <v>1.0958008915185899</v>
      </c>
      <c r="DP1407" s="165"/>
      <c r="DQ1407" s="165"/>
      <c r="DR1407" s="165"/>
      <c r="ED1407" s="165"/>
      <c r="EE1407" s="165"/>
      <c r="EF1407" s="165"/>
      <c r="EG1407" s="165"/>
      <c r="EH1407" s="166"/>
      <c r="EI1407" s="165"/>
      <c r="EJ1407" s="164"/>
      <c r="EK1407" s="164"/>
      <c r="EL1407" s="283"/>
      <c r="EM1407" s="283"/>
      <c r="EN1407" s="283"/>
      <c r="EO1407" s="283"/>
      <c r="EP1407" s="283"/>
      <c r="EQ1407" s="283"/>
      <c r="ER1407" s="165"/>
      <c r="ES1407" s="166"/>
      <c r="ET1407" s="166"/>
      <c r="EU1407" s="166"/>
      <c r="EV1407" s="166"/>
      <c r="EW1407" s="166"/>
      <c r="EX1407" s="289"/>
      <c r="FE1407" s="167"/>
      <c r="FF1407" s="167"/>
      <c r="FG1407" s="167"/>
      <c r="FH1407" s="167"/>
      <c r="FI1407" s="167"/>
      <c r="FJ1407" s="167"/>
      <c r="FK1407" s="167"/>
      <c r="FL1407" s="167"/>
      <c r="FM1407" s="167"/>
      <c r="FN1407" s="167"/>
      <c r="FO1407" s="167"/>
      <c r="FP1407" s="167"/>
      <c r="FQ1407" s="167"/>
      <c r="FR1407" s="167"/>
      <c r="FS1407" s="167"/>
      <c r="FT1407" s="167"/>
      <c r="FU1407" s="167"/>
      <c r="FV1407" s="167"/>
      <c r="FW1407" s="167"/>
      <c r="FX1407" s="167"/>
      <c r="FY1407" s="167"/>
      <c r="FZ1407" s="167"/>
      <c r="GA1407" s="167"/>
      <c r="GB1407" s="167"/>
      <c r="GC1407" s="167"/>
      <c r="GD1407" s="167"/>
      <c r="GE1407" s="167"/>
      <c r="GF1407" s="167"/>
      <c r="GG1407" s="167"/>
      <c r="GH1407" s="167"/>
      <c r="GI1407" s="167"/>
      <c r="GJ1407" s="167"/>
      <c r="GK1407" s="167"/>
      <c r="GL1407" s="167"/>
      <c r="GM1407" s="167"/>
      <c r="GN1407" s="167"/>
      <c r="GO1407" s="167"/>
      <c r="GP1407" s="167"/>
      <c r="GQ1407" s="167"/>
      <c r="GR1407" s="167"/>
      <c r="GS1407" s="167"/>
      <c r="GT1407" s="167"/>
      <c r="GU1407" s="167"/>
      <c r="GV1407" s="167"/>
      <c r="GW1407" s="167"/>
      <c r="GX1407" s="167"/>
      <c r="GY1407" s="167"/>
      <c r="GZ1407" s="167"/>
      <c r="HA1407" s="167"/>
      <c r="HB1407" s="167"/>
      <c r="HC1407" s="167"/>
      <c r="HD1407" s="167"/>
      <c r="HE1407" s="167"/>
      <c r="HF1407" s="167"/>
      <c r="HG1407" s="167"/>
      <c r="HH1407" s="167"/>
      <c r="HI1407" s="167"/>
      <c r="HJ1407" s="167"/>
      <c r="HK1407" s="167"/>
      <c r="HL1407" s="167"/>
      <c r="HM1407" s="167"/>
      <c r="HN1407" s="167"/>
      <c r="HO1407" s="167"/>
      <c r="HP1407" s="167"/>
      <c r="HQ1407" s="167"/>
      <c r="HR1407" s="167"/>
      <c r="HS1407" s="167"/>
      <c r="HT1407" s="167"/>
      <c r="HU1407" s="167"/>
      <c r="HV1407" s="167"/>
      <c r="HW1407" s="167"/>
      <c r="HX1407" s="167"/>
      <c r="HY1407" s="167"/>
      <c r="HZ1407" s="167"/>
      <c r="IA1407" s="167"/>
      <c r="IB1407" s="167"/>
      <c r="IC1407" s="167"/>
      <c r="ID1407" s="167"/>
      <c r="IE1407" s="167"/>
      <c r="IF1407" s="167"/>
      <c r="IG1407" s="167"/>
      <c r="IH1407" s="167"/>
      <c r="II1407" s="167"/>
      <c r="IJ1407" s="167"/>
      <c r="IK1407" s="167"/>
      <c r="IL1407" s="167"/>
      <c r="IM1407" s="167"/>
      <c r="IN1407" s="167"/>
      <c r="IO1407" s="167"/>
      <c r="IP1407" s="167"/>
      <c r="IQ1407" s="167"/>
      <c r="IR1407" s="167"/>
      <c r="IS1407" s="167"/>
      <c r="IT1407" s="167"/>
      <c r="IU1407" s="167"/>
      <c r="IV1407" s="167"/>
      <c r="IW1407" s="167"/>
      <c r="IX1407" s="167"/>
      <c r="IY1407" s="167"/>
      <c r="IZ1407" s="167"/>
      <c r="JA1407" s="167"/>
      <c r="JB1407" s="167"/>
      <c r="JC1407" s="167"/>
      <c r="JD1407" s="167"/>
      <c r="JE1407" s="167"/>
      <c r="JF1407" s="167"/>
      <c r="JG1407" s="167"/>
      <c r="JH1407" s="167"/>
      <c r="JI1407" s="167"/>
      <c r="JJ1407" s="167"/>
      <c r="JK1407" s="167"/>
      <c r="JL1407" s="167"/>
    </row>
    <row r="1408" spans="1:272" ht="13" customHeight="1">
      <c r="A1408" s="160" t="s">
        <v>19</v>
      </c>
      <c r="B1408" s="160">
        <v>12710</v>
      </c>
      <c r="C1408" s="160">
        <v>21746</v>
      </c>
      <c r="D1408" s="160">
        <v>665877</v>
      </c>
      <c r="E1408" s="160" t="s">
        <v>276</v>
      </c>
      <c r="G1408" s="175"/>
      <c r="H1408" s="162" t="s">
        <v>3433</v>
      </c>
      <c r="I1408" s="162" t="s">
        <v>3360</v>
      </c>
      <c r="J1408" s="160">
        <v>25</v>
      </c>
      <c r="K1408" s="161">
        <v>4</v>
      </c>
      <c r="L1408" s="161" t="s">
        <v>837</v>
      </c>
      <c r="Z1408" s="163">
        <v>45</v>
      </c>
      <c r="AA1408" s="163">
        <v>79</v>
      </c>
      <c r="AB1408" s="163">
        <v>71</v>
      </c>
      <c r="AC1408" s="163">
        <v>11</v>
      </c>
      <c r="AD1408" s="163">
        <v>9</v>
      </c>
      <c r="AE1408" s="163">
        <v>1</v>
      </c>
      <c r="AF1408" s="163">
        <v>1</v>
      </c>
      <c r="AG1408" s="163">
        <v>0</v>
      </c>
      <c r="AH1408" s="163">
        <v>7</v>
      </c>
      <c r="AI1408" s="163">
        <v>4</v>
      </c>
      <c r="AJ1408" s="163">
        <v>2</v>
      </c>
      <c r="AK1408" s="163">
        <v>1</v>
      </c>
      <c r="AL1408" s="163">
        <v>7</v>
      </c>
      <c r="AM1408" s="163">
        <v>0</v>
      </c>
      <c r="AN1408" s="163">
        <v>11</v>
      </c>
      <c r="AO1408" s="163">
        <v>1</v>
      </c>
      <c r="AP1408" s="163">
        <v>0</v>
      </c>
      <c r="AQ1408" s="163">
        <v>0</v>
      </c>
      <c r="AR1408" s="163">
        <v>3</v>
      </c>
      <c r="AS1408" s="283">
        <v>8.8607593999999998E-2</v>
      </c>
      <c r="AT1408" s="283">
        <v>0.13924050599999999</v>
      </c>
      <c r="AU1408" s="283">
        <v>0.5</v>
      </c>
      <c r="AV1408" s="283">
        <v>0.18333332999999999</v>
      </c>
      <c r="AW1408" s="283">
        <v>0</v>
      </c>
      <c r="AX1408" s="283">
        <v>0.25</v>
      </c>
      <c r="AY1408" s="363">
        <v>105.69799999999999</v>
      </c>
      <c r="AZ1408" s="283">
        <v>3.3950620000000001E-2</v>
      </c>
      <c r="BA1408" s="283">
        <v>0.61016949099999995</v>
      </c>
      <c r="BB1408" s="283">
        <v>0.11864406700000001</v>
      </c>
      <c r="BC1408" s="283">
        <v>0.27118643999999997</v>
      </c>
      <c r="BD1408" s="164">
        <v>0.18333333299999999</v>
      </c>
      <c r="BE1408" s="164">
        <v>0.15492957700000001</v>
      </c>
      <c r="BF1408" s="164">
        <v>0.24050632899999999</v>
      </c>
      <c r="BG1408" s="164">
        <v>0.197183098</v>
      </c>
      <c r="BH1408" s="164">
        <v>0.43768942700000002</v>
      </c>
      <c r="BI1408" s="164">
        <v>4.2253521000000002E-2</v>
      </c>
      <c r="BJ1408" s="165">
        <v>26.9000973071037</v>
      </c>
      <c r="BK1408" s="164">
        <v>0.20663110892983899</v>
      </c>
      <c r="BL1408" s="165">
        <v>-6.5839899455386499</v>
      </c>
      <c r="BM1408" s="165">
        <v>2.65727771323143</v>
      </c>
      <c r="BN1408" s="165">
        <v>30.211283355308801</v>
      </c>
      <c r="BO1408" s="165">
        <v>-7.4822407151309903E-2</v>
      </c>
      <c r="BP1408" s="165">
        <v>0.15916971117258</v>
      </c>
      <c r="BQ1408" s="165">
        <v>-7.1041599796808601</v>
      </c>
      <c r="BR1408" s="165">
        <v>-6.4336862539130504</v>
      </c>
      <c r="BS1408" s="289">
        <v>-0.73370151332558797</v>
      </c>
      <c r="BT1408" s="297"/>
      <c r="BU1408" s="284"/>
      <c r="BV1408" s="298"/>
      <c r="BW1408" s="297"/>
      <c r="BX1408" s="297"/>
      <c r="BY1408" s="297"/>
      <c r="BZ1408" s="297"/>
      <c r="CA1408" s="284"/>
      <c r="CB1408" s="298"/>
      <c r="CC1408" s="297"/>
      <c r="CD1408" s="284"/>
      <c r="CE1408" s="352"/>
      <c r="CF1408" s="298"/>
      <c r="CG1408" s="297">
        <v>11</v>
      </c>
      <c r="CH1408" s="284">
        <v>70</v>
      </c>
      <c r="CI1408" s="352">
        <v>-1</v>
      </c>
      <c r="CJ1408" s="298">
        <v>-2</v>
      </c>
      <c r="CK1408" s="297">
        <v>12</v>
      </c>
      <c r="CL1408" s="284">
        <v>46</v>
      </c>
      <c r="CM1408" s="352">
        <v>0</v>
      </c>
      <c r="CN1408" s="298">
        <v>-1</v>
      </c>
      <c r="CO1408" s="297"/>
      <c r="CP1408" s="284"/>
      <c r="CQ1408" s="352"/>
      <c r="CR1408" s="298"/>
      <c r="CS1408" s="297">
        <v>1</v>
      </c>
      <c r="CT1408" s="284">
        <v>1</v>
      </c>
      <c r="CU1408" s="352">
        <v>0</v>
      </c>
      <c r="CV1408" s="352"/>
      <c r="CW1408" s="298"/>
      <c r="CX1408" s="297"/>
      <c r="CY1408" s="284"/>
      <c r="CZ1408" s="352"/>
      <c r="DA1408" s="352"/>
      <c r="DB1408" s="298"/>
      <c r="DC1408" s="297"/>
      <c r="DD1408" s="284"/>
      <c r="DE1408" s="352"/>
      <c r="DF1408" s="352"/>
      <c r="DG1408" s="298"/>
      <c r="DH1408" s="297">
        <v>-1</v>
      </c>
      <c r="DI1408" s="289">
        <v>-3.2975187301635698</v>
      </c>
      <c r="DP1408" s="165"/>
      <c r="DQ1408" s="165"/>
      <c r="DR1408" s="165"/>
      <c r="ED1408" s="165"/>
      <c r="EE1408" s="165"/>
      <c r="EF1408" s="165"/>
      <c r="EG1408" s="165"/>
      <c r="EH1408" s="166"/>
      <c r="EI1408" s="165"/>
      <c r="EJ1408" s="164"/>
      <c r="EK1408" s="164"/>
      <c r="EL1408" s="283"/>
      <c r="EM1408" s="283"/>
      <c r="EN1408" s="283"/>
      <c r="EO1408" s="283"/>
      <c r="EP1408" s="283"/>
      <c r="EQ1408" s="283"/>
      <c r="ER1408" s="165"/>
      <c r="ES1408" s="166"/>
      <c r="ET1408" s="166"/>
      <c r="EU1408" s="166"/>
      <c r="EV1408" s="166"/>
      <c r="EW1408" s="166"/>
      <c r="EX1408" s="289"/>
    </row>
    <row r="1409" spans="1:157" ht="13" customHeight="1">
      <c r="A1409" s="160" t="s">
        <v>19</v>
      </c>
      <c r="C1409" s="160">
        <v>27501</v>
      </c>
      <c r="D1409" s="160">
        <v>679822</v>
      </c>
      <c r="E1409" s="160" t="s">
        <v>14</v>
      </c>
      <c r="G1409" s="175"/>
      <c r="H1409" s="162" t="s">
        <v>4071</v>
      </c>
      <c r="I1409" s="162" t="s">
        <v>564</v>
      </c>
      <c r="J1409" s="160">
        <v>25</v>
      </c>
      <c r="K1409" s="161">
        <v>4</v>
      </c>
      <c r="Z1409" s="163">
        <v>15</v>
      </c>
      <c r="AA1409" s="163">
        <v>44</v>
      </c>
      <c r="AB1409" s="163">
        <v>42</v>
      </c>
      <c r="AC1409" s="163">
        <v>2</v>
      </c>
      <c r="AD1409" s="163">
        <v>1</v>
      </c>
      <c r="AE1409" s="163">
        <v>1</v>
      </c>
      <c r="AF1409" s="163">
        <v>0</v>
      </c>
      <c r="AG1409" s="163">
        <v>0</v>
      </c>
      <c r="AH1409" s="163">
        <v>3</v>
      </c>
      <c r="AI1409" s="163">
        <v>1</v>
      </c>
      <c r="AJ1409" s="163">
        <v>0</v>
      </c>
      <c r="AK1409" s="163">
        <v>0</v>
      </c>
      <c r="AL1409" s="163">
        <v>2</v>
      </c>
      <c r="AM1409" s="163">
        <v>0</v>
      </c>
      <c r="AN1409" s="163">
        <v>18</v>
      </c>
      <c r="AO1409" s="163">
        <v>0</v>
      </c>
      <c r="AP1409" s="163">
        <v>0</v>
      </c>
      <c r="AQ1409" s="163">
        <v>0</v>
      </c>
      <c r="AR1409" s="163">
        <v>0</v>
      </c>
      <c r="AS1409" s="283">
        <v>4.5454544999999999E-2</v>
      </c>
      <c r="AT1409" s="283">
        <v>0.409090909</v>
      </c>
      <c r="AU1409" s="283">
        <v>0.5</v>
      </c>
      <c r="AV1409" s="283">
        <v>0.25</v>
      </c>
      <c r="AW1409" s="283">
        <v>4.1666670000000003E-2</v>
      </c>
      <c r="AX1409" s="283">
        <v>0.16666666999999999</v>
      </c>
      <c r="AY1409" s="363">
        <v>107.173</v>
      </c>
      <c r="AZ1409" s="283">
        <v>0.13903742999999999</v>
      </c>
      <c r="BA1409" s="283">
        <v>0.33333333300000001</v>
      </c>
      <c r="BB1409" s="283">
        <v>4.1666665999999998E-2</v>
      </c>
      <c r="BC1409" s="283">
        <v>0.625</v>
      </c>
      <c r="BD1409" s="164">
        <v>8.3333332999999996E-2</v>
      </c>
      <c r="BE1409" s="164">
        <v>4.7619046999999998E-2</v>
      </c>
      <c r="BF1409" s="164">
        <v>9.0909089999999998E-2</v>
      </c>
      <c r="BG1409" s="164">
        <v>7.1428570999999996E-2</v>
      </c>
      <c r="BH1409" s="164">
        <v>0.16233766099999999</v>
      </c>
      <c r="BI1409" s="164">
        <v>2.3809523999999999E-2</v>
      </c>
      <c r="BJ1409" s="165">
        <v>15.3824540320489</v>
      </c>
      <c r="BK1409" s="164">
        <v>7.9873143271966401E-2</v>
      </c>
      <c r="BL1409" s="165">
        <v>-8.1560211248078396</v>
      </c>
      <c r="BM1409" s="165">
        <v>-3.0089859730877899</v>
      </c>
      <c r="BN1409" s="165">
        <v>-60.007529735462597</v>
      </c>
      <c r="BO1409" s="165">
        <v>2.03045985582576E-2</v>
      </c>
      <c r="BP1409" s="165">
        <v>-1.8538917414844001E-2</v>
      </c>
      <c r="BQ1409" s="165">
        <v>-7.90124672011817</v>
      </c>
      <c r="BR1409" s="165">
        <v>-8.0741539617382898</v>
      </c>
      <c r="BS1409" s="289">
        <v>-0.81602282216200395</v>
      </c>
      <c r="BT1409" s="297"/>
      <c r="BU1409" s="284"/>
      <c r="BV1409" s="298"/>
      <c r="BW1409" s="297"/>
      <c r="BX1409" s="297"/>
      <c r="BY1409" s="297"/>
      <c r="BZ1409" s="297"/>
      <c r="CA1409" s="284"/>
      <c r="CB1409" s="298"/>
      <c r="CC1409" s="297">
        <v>1</v>
      </c>
      <c r="CD1409" s="284">
        <v>8</v>
      </c>
      <c r="CE1409" s="352">
        <v>0</v>
      </c>
      <c r="CF1409" s="298">
        <v>0</v>
      </c>
      <c r="CG1409" s="297">
        <v>2</v>
      </c>
      <c r="CH1409" s="284">
        <v>3</v>
      </c>
      <c r="CI1409" s="352">
        <v>1</v>
      </c>
      <c r="CJ1409" s="298">
        <v>0</v>
      </c>
      <c r="CK1409" s="297"/>
      <c r="CL1409" s="284"/>
      <c r="CM1409" s="352"/>
      <c r="CN1409" s="298"/>
      <c r="CO1409" s="297"/>
      <c r="CP1409" s="284"/>
      <c r="CQ1409" s="352"/>
      <c r="CR1409" s="298"/>
      <c r="CS1409" s="297"/>
      <c r="CT1409" s="284"/>
      <c r="CU1409" s="352"/>
      <c r="CV1409" s="352"/>
      <c r="CW1409" s="298"/>
      <c r="CX1409" s="297"/>
      <c r="CY1409" s="284"/>
      <c r="CZ1409" s="352"/>
      <c r="DA1409" s="352"/>
      <c r="DB1409" s="298"/>
      <c r="DC1409" s="297"/>
      <c r="DD1409" s="284"/>
      <c r="DE1409" s="352"/>
      <c r="DF1409" s="352"/>
      <c r="DG1409" s="298"/>
      <c r="DH1409" s="183">
        <v>1</v>
      </c>
      <c r="DI1409" s="289">
        <v>-1.2951936461031399</v>
      </c>
      <c r="DP1409" s="165"/>
      <c r="DQ1409" s="165"/>
      <c r="DR1409" s="165"/>
      <c r="ED1409" s="165"/>
      <c r="EE1409" s="165"/>
      <c r="EF1409" s="165"/>
      <c r="EG1409" s="165"/>
      <c r="EH1409" s="166"/>
      <c r="EI1409" s="165"/>
      <c r="EL1409" s="283"/>
      <c r="EM1409" s="283"/>
      <c r="EN1409" s="283"/>
      <c r="EO1409" s="283"/>
      <c r="EP1409" s="283"/>
      <c r="EQ1409" s="283"/>
      <c r="ER1409" s="165"/>
    </row>
    <row r="1410" spans="1:157" ht="13" customHeight="1">
      <c r="A1410" s="160" t="s">
        <v>19</v>
      </c>
      <c r="C1410" s="160">
        <v>25493</v>
      </c>
      <c r="D1410" s="160">
        <v>687401</v>
      </c>
      <c r="E1410" s="160" t="s">
        <v>563</v>
      </c>
      <c r="G1410" s="175"/>
      <c r="H1410" s="162" t="s">
        <v>2860</v>
      </c>
      <c r="I1410" s="162" t="s">
        <v>554</v>
      </c>
      <c r="J1410" s="160">
        <v>25</v>
      </c>
      <c r="K1410" s="161">
        <v>5</v>
      </c>
      <c r="Z1410" s="163">
        <v>142</v>
      </c>
      <c r="AA1410" s="163">
        <v>511</v>
      </c>
      <c r="AB1410" s="163">
        <v>440</v>
      </c>
      <c r="AC1410" s="163">
        <v>105</v>
      </c>
      <c r="AD1410" s="163">
        <v>63</v>
      </c>
      <c r="AE1410" s="163">
        <v>25</v>
      </c>
      <c r="AF1410" s="163">
        <v>6</v>
      </c>
      <c r="AG1410" s="163">
        <v>11</v>
      </c>
      <c r="AH1410" s="163">
        <v>58</v>
      </c>
      <c r="AI1410" s="163">
        <v>60</v>
      </c>
      <c r="AJ1410" s="163">
        <v>11</v>
      </c>
      <c r="AK1410" s="163">
        <v>6</v>
      </c>
      <c r="AL1410" s="163">
        <v>56</v>
      </c>
      <c r="AM1410" s="163">
        <v>0</v>
      </c>
      <c r="AN1410" s="163">
        <v>103</v>
      </c>
      <c r="AO1410" s="163">
        <v>6</v>
      </c>
      <c r="AP1410" s="163">
        <v>6</v>
      </c>
      <c r="AQ1410" s="163">
        <v>3</v>
      </c>
      <c r="AR1410" s="163">
        <v>10</v>
      </c>
      <c r="AS1410" s="283">
        <v>0.109589041</v>
      </c>
      <c r="AT1410" s="283">
        <v>0.20156555700000001</v>
      </c>
      <c r="AU1410" s="283">
        <v>0.35838150000000002</v>
      </c>
      <c r="AV1410" s="283">
        <v>0.30057803</v>
      </c>
      <c r="AW1410" s="283">
        <v>4.6242770000000002E-2</v>
      </c>
      <c r="AX1410" s="283">
        <v>0.38150288999999998</v>
      </c>
      <c r="AY1410" s="363">
        <v>111.51600000000001</v>
      </c>
      <c r="AZ1410" s="283">
        <v>5.829807E-2</v>
      </c>
      <c r="BA1410" s="283">
        <v>0.48823529399999999</v>
      </c>
      <c r="BB1410" s="283">
        <v>0.14411764699999999</v>
      </c>
      <c r="BC1410" s="283">
        <v>0.36764705800000003</v>
      </c>
      <c r="BD1410" s="164">
        <v>0.28313252999999999</v>
      </c>
      <c r="BE1410" s="164">
        <v>0.23863636299999999</v>
      </c>
      <c r="BF1410" s="164">
        <v>0.32874015699999998</v>
      </c>
      <c r="BG1410" s="164">
        <v>0.39772727200000002</v>
      </c>
      <c r="BH1410" s="164">
        <v>0.72646742900000005</v>
      </c>
      <c r="BI1410" s="164">
        <v>0.159090909</v>
      </c>
      <c r="BJ1410" s="165">
        <v>101.282942379537</v>
      </c>
      <c r="BK1410" s="164">
        <v>0.31871372238388201</v>
      </c>
      <c r="BL1410" s="165">
        <v>3.5101695441985501</v>
      </c>
      <c r="BM1410" s="165">
        <v>63.2859641471291</v>
      </c>
      <c r="BN1410" s="165">
        <v>103.810635875695</v>
      </c>
      <c r="BO1410" s="165">
        <v>-0.74886638605658296</v>
      </c>
      <c r="BP1410" s="165">
        <v>-0.17819283157586999</v>
      </c>
      <c r="BQ1410" s="165">
        <v>30.384543064690199</v>
      </c>
      <c r="BR1410" s="165">
        <v>2.1503253662372002</v>
      </c>
      <c r="BS1410" s="289">
        <v>3.1380466222652799</v>
      </c>
      <c r="BT1410" s="297"/>
      <c r="BU1410" s="284"/>
      <c r="BV1410" s="298"/>
      <c r="BW1410" s="297"/>
      <c r="BX1410" s="297"/>
      <c r="BY1410" s="297"/>
      <c r="BZ1410" s="297"/>
      <c r="CA1410" s="284"/>
      <c r="CB1410" s="298"/>
      <c r="CC1410" s="297"/>
      <c r="CD1410" s="284"/>
      <c r="CE1410" s="352"/>
      <c r="CF1410" s="298"/>
      <c r="CG1410" s="297">
        <v>6</v>
      </c>
      <c r="CH1410" s="284">
        <v>31</v>
      </c>
      <c r="CI1410" s="352">
        <v>0</v>
      </c>
      <c r="CJ1410" s="298">
        <v>0</v>
      </c>
      <c r="CK1410" s="297">
        <v>133</v>
      </c>
      <c r="CL1410" s="284">
        <v>1092</v>
      </c>
      <c r="CM1410" s="352">
        <v>7</v>
      </c>
      <c r="CN1410" s="298">
        <v>11</v>
      </c>
      <c r="CO1410" s="297">
        <v>9</v>
      </c>
      <c r="CP1410" s="284">
        <v>32</v>
      </c>
      <c r="CQ1410" s="352">
        <v>0</v>
      </c>
      <c r="CR1410" s="298">
        <v>0</v>
      </c>
      <c r="CS1410" s="297"/>
      <c r="CT1410" s="284"/>
      <c r="CU1410" s="352"/>
      <c r="CV1410" s="352"/>
      <c r="CW1410" s="298"/>
      <c r="CX1410" s="297"/>
      <c r="CY1410" s="284"/>
      <c r="CZ1410" s="352"/>
      <c r="DA1410" s="352"/>
      <c r="DB1410" s="298"/>
      <c r="DC1410" s="297"/>
      <c r="DD1410" s="284"/>
      <c r="DE1410" s="352"/>
      <c r="DF1410" s="352"/>
      <c r="DG1410" s="298"/>
      <c r="DH1410" s="297">
        <v>7</v>
      </c>
      <c r="DI1410" s="289">
        <v>11.2415595054626</v>
      </c>
      <c r="DP1410" s="165"/>
      <c r="DQ1410" s="165"/>
      <c r="DR1410" s="165"/>
      <c r="ED1410" s="165"/>
      <c r="EE1410" s="165"/>
      <c r="EF1410" s="165"/>
      <c r="EG1410" s="165"/>
      <c r="EH1410" s="166"/>
      <c r="EI1410" s="165"/>
      <c r="EJ1410" s="164"/>
      <c r="EK1410" s="164"/>
      <c r="EL1410" s="283"/>
      <c r="EM1410" s="283"/>
      <c r="EN1410" s="283"/>
      <c r="EO1410" s="283"/>
      <c r="EP1410" s="283"/>
      <c r="EQ1410" s="283"/>
      <c r="ER1410" s="165"/>
      <c r="ES1410" s="166"/>
      <c r="ET1410" s="166"/>
      <c r="EU1410" s="166"/>
      <c r="EV1410" s="166"/>
      <c r="EW1410" s="166"/>
      <c r="EX1410" s="289"/>
    </row>
    <row r="1411" spans="1:157" ht="13" customHeight="1">
      <c r="A1411" s="160" t="s">
        <v>19</v>
      </c>
      <c r="B1411" s="160">
        <v>10922</v>
      </c>
      <c r="C1411" s="160">
        <v>22184</v>
      </c>
      <c r="D1411" s="160">
        <v>668901</v>
      </c>
      <c r="E1411" s="160" t="s">
        <v>345</v>
      </c>
      <c r="G1411" s="175"/>
      <c r="H1411" s="162" t="s">
        <v>2995</v>
      </c>
      <c r="I1411" s="162" t="s">
        <v>168</v>
      </c>
      <c r="J1411" s="160">
        <v>24</v>
      </c>
      <c r="K1411" s="161">
        <v>5</v>
      </c>
      <c r="L1411" s="161" t="s">
        <v>837</v>
      </c>
      <c r="Z1411" s="163">
        <v>111</v>
      </c>
      <c r="AA1411" s="163">
        <v>454</v>
      </c>
      <c r="AB1411" s="163">
        <v>413</v>
      </c>
      <c r="AC1411" s="163">
        <v>110</v>
      </c>
      <c r="AD1411" s="163">
        <v>61</v>
      </c>
      <c r="AE1411" s="163">
        <v>22</v>
      </c>
      <c r="AF1411" s="163">
        <v>0</v>
      </c>
      <c r="AG1411" s="163">
        <v>27</v>
      </c>
      <c r="AH1411" s="163">
        <v>58</v>
      </c>
      <c r="AI1411" s="163">
        <v>71</v>
      </c>
      <c r="AJ1411" s="163">
        <v>0</v>
      </c>
      <c r="AK1411" s="163">
        <v>0</v>
      </c>
      <c r="AL1411" s="163">
        <v>33</v>
      </c>
      <c r="AM1411" s="163">
        <v>0</v>
      </c>
      <c r="AN1411" s="163">
        <v>135</v>
      </c>
      <c r="AO1411" s="163">
        <v>3</v>
      </c>
      <c r="AP1411" s="163">
        <v>5</v>
      </c>
      <c r="AQ1411" s="163">
        <v>0</v>
      </c>
      <c r="AR1411" s="163">
        <v>6</v>
      </c>
      <c r="AS1411" s="283">
        <v>7.2687223999999995E-2</v>
      </c>
      <c r="AT1411" s="283">
        <v>0.29735682800000002</v>
      </c>
      <c r="AU1411" s="283">
        <v>0.41696113000000001</v>
      </c>
      <c r="AV1411" s="283">
        <v>0.20141343</v>
      </c>
      <c r="AW1411" s="283">
        <v>0.14134276000000001</v>
      </c>
      <c r="AX1411" s="283">
        <v>0.46643109999999999</v>
      </c>
      <c r="AY1411" s="363">
        <v>113.212</v>
      </c>
      <c r="AZ1411" s="283">
        <v>0.15945329999999999</v>
      </c>
      <c r="BA1411" s="283">
        <v>0.441696113</v>
      </c>
      <c r="BB1411" s="283">
        <v>0.19787985799999999</v>
      </c>
      <c r="BC1411" s="283">
        <v>0.36042402800000001</v>
      </c>
      <c r="BD1411" s="164">
        <v>0.32421875</v>
      </c>
      <c r="BE1411" s="164">
        <v>0.26634382499999998</v>
      </c>
      <c r="BF1411" s="164">
        <v>0.32158590300000001</v>
      </c>
      <c r="BG1411" s="164">
        <v>0.51573849800000005</v>
      </c>
      <c r="BH1411" s="164">
        <v>0.83732440100000005</v>
      </c>
      <c r="BI1411" s="164">
        <v>0.24939467300000001</v>
      </c>
      <c r="BJ1411" s="165">
        <v>158.773536803555</v>
      </c>
      <c r="BK1411" s="164">
        <v>0.35599902613572598</v>
      </c>
      <c r="BL1411" s="165">
        <v>16.742921713710299</v>
      </c>
      <c r="BM1411" s="165">
        <v>69.850966233730801</v>
      </c>
      <c r="BN1411" s="165">
        <v>132.79196154216999</v>
      </c>
      <c r="BO1411" s="165">
        <v>-2.0220593404898701</v>
      </c>
      <c r="BP1411" s="165">
        <v>-1.9787351414561201</v>
      </c>
      <c r="BQ1411" s="165">
        <v>28.834774728369499</v>
      </c>
      <c r="BR1411" s="165">
        <v>15.8239099196797</v>
      </c>
      <c r="BS1411" s="289">
        <v>2.9779900671039599</v>
      </c>
      <c r="BT1411" s="297"/>
      <c r="BU1411" s="284"/>
      <c r="BV1411" s="298"/>
      <c r="BW1411" s="297"/>
      <c r="BX1411" s="297"/>
      <c r="BY1411" s="297"/>
      <c r="BZ1411" s="297"/>
      <c r="CA1411" s="284"/>
      <c r="CB1411" s="298"/>
      <c r="CC1411" s="297">
        <v>4</v>
      </c>
      <c r="CD1411" s="284">
        <v>25</v>
      </c>
      <c r="CE1411" s="352">
        <v>1</v>
      </c>
      <c r="CF1411" s="298">
        <v>-1</v>
      </c>
      <c r="CG1411" s="297"/>
      <c r="CH1411" s="284"/>
      <c r="CI1411" s="352"/>
      <c r="CJ1411" s="298"/>
      <c r="CK1411" s="297">
        <v>106</v>
      </c>
      <c r="CL1411" s="284">
        <v>865.1</v>
      </c>
      <c r="CM1411" s="352">
        <v>-4</v>
      </c>
      <c r="CN1411" s="298">
        <v>-5</v>
      </c>
      <c r="CO1411" s="297"/>
      <c r="CP1411" s="284"/>
      <c r="CQ1411" s="352"/>
      <c r="CR1411" s="298"/>
      <c r="CS1411" s="297"/>
      <c r="CT1411" s="284"/>
      <c r="CU1411" s="352"/>
      <c r="CV1411" s="352"/>
      <c r="CW1411" s="298"/>
      <c r="CX1411" s="297"/>
      <c r="CY1411" s="284"/>
      <c r="CZ1411" s="352"/>
      <c r="DA1411" s="352"/>
      <c r="DB1411" s="298"/>
      <c r="DC1411" s="297"/>
      <c r="DD1411" s="284"/>
      <c r="DE1411" s="352"/>
      <c r="DF1411" s="352"/>
      <c r="DG1411" s="298"/>
      <c r="DH1411" s="297">
        <v>-3</v>
      </c>
      <c r="DI1411" s="289">
        <v>-2.08633053302764</v>
      </c>
      <c r="DP1411" s="165"/>
      <c r="DQ1411" s="165"/>
      <c r="DR1411" s="165"/>
      <c r="ED1411" s="165"/>
      <c r="EE1411" s="165"/>
      <c r="EF1411" s="165"/>
      <c r="EG1411" s="165"/>
      <c r="EH1411" s="166"/>
      <c r="EI1411" s="165"/>
      <c r="EJ1411" s="164"/>
      <c r="EK1411" s="164"/>
      <c r="EL1411" s="283"/>
      <c r="EM1411" s="283"/>
      <c r="EN1411" s="283"/>
      <c r="EO1411" s="283"/>
      <c r="EP1411" s="283"/>
      <c r="EQ1411" s="283"/>
      <c r="ER1411" s="165"/>
      <c r="ES1411" s="166"/>
      <c r="ET1411" s="166"/>
      <c r="EU1411" s="166"/>
      <c r="EV1411" s="166"/>
      <c r="EW1411" s="166"/>
      <c r="EX1411" s="289"/>
    </row>
    <row r="1412" spans="1:157" ht="13" customHeight="1">
      <c r="A1412" s="160" t="s">
        <v>19</v>
      </c>
      <c r="B1412" s="160">
        <v>12562</v>
      </c>
      <c r="C1412" s="160">
        <v>26396</v>
      </c>
      <c r="D1412" s="160">
        <v>669701</v>
      </c>
      <c r="E1412" s="160" t="s">
        <v>14</v>
      </c>
      <c r="G1412" s="175"/>
      <c r="H1412" s="162" t="s">
        <v>601</v>
      </c>
      <c r="I1412" s="162" t="s">
        <v>533</v>
      </c>
      <c r="J1412" s="160">
        <v>26</v>
      </c>
      <c r="K1412" s="161">
        <v>5</v>
      </c>
      <c r="L1412" s="161" t="s">
        <v>46</v>
      </c>
      <c r="Z1412" s="163">
        <v>149</v>
      </c>
      <c r="AA1412" s="163">
        <v>592</v>
      </c>
      <c r="AB1412" s="163">
        <v>523</v>
      </c>
      <c r="AC1412" s="163">
        <v>135</v>
      </c>
      <c r="AD1412" s="163">
        <v>91</v>
      </c>
      <c r="AE1412" s="163">
        <v>30</v>
      </c>
      <c r="AF1412" s="163">
        <v>1</v>
      </c>
      <c r="AG1412" s="163">
        <v>13</v>
      </c>
      <c r="AH1412" s="163">
        <v>67</v>
      </c>
      <c r="AI1412" s="163">
        <v>62</v>
      </c>
      <c r="AJ1412" s="163">
        <v>11</v>
      </c>
      <c r="AK1412" s="163">
        <v>2</v>
      </c>
      <c r="AL1412" s="163">
        <v>46</v>
      </c>
      <c r="AM1412" s="163">
        <v>1</v>
      </c>
      <c r="AN1412" s="163">
        <v>121</v>
      </c>
      <c r="AO1412" s="163">
        <v>18</v>
      </c>
      <c r="AP1412" s="163">
        <v>3</v>
      </c>
      <c r="AQ1412" s="163">
        <v>2</v>
      </c>
      <c r="AR1412" s="163">
        <v>6</v>
      </c>
      <c r="AS1412" s="283">
        <v>7.7702701999999998E-2</v>
      </c>
      <c r="AT1412" s="283">
        <v>0.20439189099999999</v>
      </c>
      <c r="AU1412" s="283">
        <v>0.44226043999999998</v>
      </c>
      <c r="AV1412" s="283">
        <v>0.19901720000000001</v>
      </c>
      <c r="AW1412" s="283">
        <v>3.6855039999999999E-2</v>
      </c>
      <c r="AX1412" s="283">
        <v>0.36855037000000002</v>
      </c>
      <c r="AY1412" s="363">
        <v>108.02800000000001</v>
      </c>
      <c r="AZ1412" s="283">
        <v>9.2823379999999997E-2</v>
      </c>
      <c r="BA1412" s="283">
        <v>0.38653366500000003</v>
      </c>
      <c r="BB1412" s="283">
        <v>0.23690773000000001</v>
      </c>
      <c r="BC1412" s="283">
        <v>0.37655860299999999</v>
      </c>
      <c r="BD1412" s="164">
        <v>0.31122448899999999</v>
      </c>
      <c r="BE1412" s="164">
        <v>0.258126195</v>
      </c>
      <c r="BF1412" s="164">
        <v>0.33728813499999999</v>
      </c>
      <c r="BG1412" s="164">
        <v>0.39388145299999999</v>
      </c>
      <c r="BH1412" s="164">
        <v>0.73116958799999998</v>
      </c>
      <c r="BI1412" s="164">
        <v>0.13575525799999999</v>
      </c>
      <c r="BJ1412" s="165">
        <v>87.7064579616939</v>
      </c>
      <c r="BK1412" s="164">
        <v>0.32271349733673199</v>
      </c>
      <c r="BL1412" s="165">
        <v>5.97237835105381</v>
      </c>
      <c r="BM1412" s="165">
        <v>75.223396756014395</v>
      </c>
      <c r="BN1412" s="165">
        <v>110.81133451815801</v>
      </c>
      <c r="BO1412" s="165">
        <v>3.2336699024058099E-2</v>
      </c>
      <c r="BP1412" s="165">
        <v>-0.54432868957519498</v>
      </c>
      <c r="BQ1412" s="165">
        <v>27.2226890216382</v>
      </c>
      <c r="BR1412" s="165">
        <v>6.77896783526859</v>
      </c>
      <c r="BS1412" s="289">
        <v>2.8114975154128099</v>
      </c>
      <c r="BT1412" s="297"/>
      <c r="BU1412" s="284"/>
      <c r="BV1412" s="298"/>
      <c r="BW1412" s="297"/>
      <c r="BX1412" s="297"/>
      <c r="BY1412" s="297"/>
      <c r="BZ1412" s="297"/>
      <c r="CA1412" s="284"/>
      <c r="CB1412" s="298"/>
      <c r="CC1412" s="297"/>
      <c r="CD1412" s="284"/>
      <c r="CE1412" s="352"/>
      <c r="CF1412" s="298"/>
      <c r="CG1412" s="297">
        <v>1</v>
      </c>
      <c r="CH1412" s="284">
        <v>2</v>
      </c>
      <c r="CI1412" s="352">
        <v>0</v>
      </c>
      <c r="CJ1412" s="298"/>
      <c r="CK1412" s="297">
        <v>83</v>
      </c>
      <c r="CL1412" s="284">
        <v>654.20000000000005</v>
      </c>
      <c r="CM1412" s="352">
        <v>0</v>
      </c>
      <c r="CN1412" s="298">
        <v>0</v>
      </c>
      <c r="CO1412" s="297">
        <v>48</v>
      </c>
      <c r="CP1412" s="284">
        <v>376.1</v>
      </c>
      <c r="CQ1412" s="352">
        <v>1</v>
      </c>
      <c r="CR1412" s="298">
        <v>2</v>
      </c>
      <c r="CS1412" s="297">
        <v>4</v>
      </c>
      <c r="CT1412" s="284">
        <v>37</v>
      </c>
      <c r="CU1412" s="352">
        <v>0</v>
      </c>
      <c r="CV1412" s="352">
        <v>0</v>
      </c>
      <c r="CW1412" s="298">
        <v>0</v>
      </c>
      <c r="CX1412" s="297"/>
      <c r="CY1412" s="284"/>
      <c r="CZ1412" s="352"/>
      <c r="DA1412" s="352"/>
      <c r="DB1412" s="298"/>
      <c r="DC1412" s="297">
        <v>1</v>
      </c>
      <c r="DD1412" s="284">
        <v>7</v>
      </c>
      <c r="DE1412" s="352">
        <v>0</v>
      </c>
      <c r="DF1412" s="352"/>
      <c r="DG1412" s="298"/>
      <c r="DH1412" s="297">
        <v>1</v>
      </c>
      <c r="DI1412" s="289">
        <v>0.69109106063842696</v>
      </c>
      <c r="DP1412" s="165"/>
      <c r="DQ1412" s="165"/>
      <c r="DR1412" s="165"/>
      <c r="ED1412" s="165"/>
      <c r="EE1412" s="165"/>
      <c r="EF1412" s="165"/>
      <c r="EG1412" s="165"/>
      <c r="EH1412" s="166"/>
      <c r="EI1412" s="165"/>
      <c r="EJ1412" s="164"/>
      <c r="EK1412" s="164"/>
      <c r="EL1412" s="283"/>
      <c r="EM1412" s="283"/>
      <c r="EN1412" s="283"/>
      <c r="EO1412" s="283"/>
      <c r="EP1412" s="283"/>
      <c r="EQ1412" s="283"/>
      <c r="ER1412" s="165"/>
      <c r="ES1412" s="166"/>
      <c r="ET1412" s="166"/>
      <c r="EU1412" s="166"/>
      <c r="EV1412" s="166"/>
      <c r="EW1412" s="166"/>
      <c r="EX1412" s="289"/>
    </row>
    <row r="1413" spans="1:157" ht="13" customHeight="1">
      <c r="A1413" s="160" t="s">
        <v>19</v>
      </c>
      <c r="B1413" s="287"/>
      <c r="C1413" s="287">
        <v>28163</v>
      </c>
      <c r="D1413" s="287">
        <v>691406</v>
      </c>
      <c r="E1413" s="287" t="s">
        <v>2178</v>
      </c>
      <c r="G1413" s="175"/>
      <c r="H1413" s="162" t="s">
        <v>3671</v>
      </c>
      <c r="I1413" s="162" t="s">
        <v>381</v>
      </c>
      <c r="J1413" s="160">
        <v>20</v>
      </c>
      <c r="K1413" s="161">
        <v>5</v>
      </c>
      <c r="Z1413" s="163">
        <v>43</v>
      </c>
      <c r="AA1413" s="163">
        <v>177</v>
      </c>
      <c r="AB1413" s="163">
        <v>165</v>
      </c>
      <c r="AC1413" s="163">
        <v>41</v>
      </c>
      <c r="AD1413" s="163">
        <v>25</v>
      </c>
      <c r="AE1413" s="163">
        <v>9</v>
      </c>
      <c r="AF1413" s="163">
        <v>1</v>
      </c>
      <c r="AG1413" s="163">
        <v>6</v>
      </c>
      <c r="AH1413" s="163">
        <v>15</v>
      </c>
      <c r="AI1413" s="163">
        <v>18</v>
      </c>
      <c r="AJ1413" s="163">
        <v>2</v>
      </c>
      <c r="AK1413" s="163">
        <v>0</v>
      </c>
      <c r="AL1413" s="163">
        <v>11</v>
      </c>
      <c r="AM1413" s="163">
        <v>2</v>
      </c>
      <c r="AN1413" s="163">
        <v>38</v>
      </c>
      <c r="AO1413" s="163">
        <v>1</v>
      </c>
      <c r="AP1413" s="163">
        <v>0</v>
      </c>
      <c r="AQ1413" s="163">
        <v>0</v>
      </c>
      <c r="AR1413" s="163">
        <v>2</v>
      </c>
      <c r="AS1413" s="283">
        <v>6.2146892000000002E-2</v>
      </c>
      <c r="AT1413" s="283">
        <v>0.21468926499999999</v>
      </c>
      <c r="AU1413" s="283">
        <v>0.37007874000000002</v>
      </c>
      <c r="AV1413" s="283">
        <v>0.23622046999999999</v>
      </c>
      <c r="AW1413" s="283">
        <v>0.11811024000000001</v>
      </c>
      <c r="AX1413" s="283">
        <v>0.45669291000000001</v>
      </c>
      <c r="AY1413" s="363">
        <v>116.254</v>
      </c>
      <c r="AZ1413" s="283">
        <v>0.14126984000000001</v>
      </c>
      <c r="BA1413" s="283">
        <v>0.48031496000000001</v>
      </c>
      <c r="BB1413" s="283">
        <v>0.133858267</v>
      </c>
      <c r="BC1413" s="283">
        <v>0.38582677100000001</v>
      </c>
      <c r="BD1413" s="164">
        <v>0.28925619800000002</v>
      </c>
      <c r="BE1413" s="164">
        <v>0.24848484800000001</v>
      </c>
      <c r="BF1413" s="164">
        <v>0.29943502799999999</v>
      </c>
      <c r="BG1413" s="164">
        <v>0.42424242400000001</v>
      </c>
      <c r="BH1413" s="164">
        <v>0.723677452</v>
      </c>
      <c r="BI1413" s="164">
        <v>0.175757576</v>
      </c>
      <c r="BJ1413" s="165">
        <v>113.550478102978</v>
      </c>
      <c r="BK1413" s="164">
        <v>0.30938700641904499</v>
      </c>
      <c r="BL1413" s="165">
        <v>-0.11283543885934</v>
      </c>
      <c r="BM1413" s="165">
        <v>20.592283239650801</v>
      </c>
      <c r="BN1413" s="165">
        <v>105.469969056759</v>
      </c>
      <c r="BO1413" s="165">
        <v>0.21182394063405399</v>
      </c>
      <c r="BP1413" s="165">
        <v>-0.12860039621591501</v>
      </c>
      <c r="BQ1413" s="165">
        <v>6.2229845484880002</v>
      </c>
      <c r="BR1413" s="165">
        <v>0.97920568107378703</v>
      </c>
      <c r="BS1413" s="289">
        <v>0.64269571542398096</v>
      </c>
      <c r="BT1413" s="297"/>
      <c r="BU1413" s="284"/>
      <c r="BV1413" s="298"/>
      <c r="BW1413" s="297"/>
      <c r="BX1413" s="297"/>
      <c r="BY1413" s="297"/>
      <c r="BZ1413" s="297"/>
      <c r="CA1413" s="284"/>
      <c r="CB1413" s="298"/>
      <c r="CC1413" s="297">
        <v>1</v>
      </c>
      <c r="CD1413" s="284">
        <v>11</v>
      </c>
      <c r="CE1413" s="352">
        <v>0</v>
      </c>
      <c r="CF1413" s="298">
        <v>1</v>
      </c>
      <c r="CG1413" s="297"/>
      <c r="CH1413" s="284"/>
      <c r="CI1413" s="352"/>
      <c r="CJ1413" s="298"/>
      <c r="CK1413" s="297">
        <v>38</v>
      </c>
      <c r="CL1413" s="284">
        <v>318.10000000000002</v>
      </c>
      <c r="CM1413" s="352">
        <v>0</v>
      </c>
      <c r="CN1413" s="298">
        <v>-3</v>
      </c>
      <c r="CO1413" s="297"/>
      <c r="CP1413" s="284"/>
      <c r="CQ1413" s="352"/>
      <c r="CR1413" s="298"/>
      <c r="CS1413" s="297"/>
      <c r="CT1413" s="284"/>
      <c r="CU1413" s="352"/>
      <c r="CV1413" s="352"/>
      <c r="CW1413" s="298"/>
      <c r="CX1413" s="297"/>
      <c r="CY1413" s="284"/>
      <c r="CZ1413" s="352"/>
      <c r="DA1413" s="352"/>
      <c r="DB1413" s="298"/>
      <c r="DC1413" s="297"/>
      <c r="DD1413" s="284"/>
      <c r="DE1413" s="352"/>
      <c r="DF1413" s="352"/>
      <c r="DG1413" s="298"/>
      <c r="DH1413" s="297">
        <v>0</v>
      </c>
      <c r="DI1413" s="289">
        <v>-0.66199061274528503</v>
      </c>
      <c r="DP1413" s="165"/>
      <c r="DQ1413" s="165"/>
      <c r="DR1413" s="165"/>
      <c r="ED1413" s="165"/>
      <c r="EE1413" s="165"/>
      <c r="EF1413" s="165"/>
      <c r="EG1413" s="165"/>
      <c r="EH1413" s="166"/>
      <c r="EI1413" s="165"/>
      <c r="EJ1413" s="164"/>
      <c r="EK1413" s="164"/>
      <c r="EL1413" s="283"/>
      <c r="EM1413" s="283"/>
      <c r="EN1413" s="283"/>
      <c r="EO1413" s="283"/>
      <c r="EP1413" s="283"/>
      <c r="EQ1413" s="283"/>
      <c r="ER1413" s="165"/>
      <c r="ES1413" s="166"/>
      <c r="ET1413" s="166"/>
      <c r="EU1413" s="166"/>
      <c r="EV1413" s="166"/>
      <c r="EW1413" s="166"/>
      <c r="EX1413" s="289"/>
    </row>
    <row r="1414" spans="1:157" ht="13" customHeight="1">
      <c r="A1414" s="160" t="s">
        <v>19</v>
      </c>
      <c r="C1414" s="160">
        <v>19964</v>
      </c>
      <c r="D1414" s="160">
        <v>666703</v>
      </c>
      <c r="E1414" s="160" t="s">
        <v>2172</v>
      </c>
      <c r="G1414" s="175"/>
      <c r="H1414" s="162" t="s">
        <v>6</v>
      </c>
      <c r="I1414" s="162" t="s">
        <v>2919</v>
      </c>
      <c r="J1414" s="160">
        <v>24</v>
      </c>
      <c r="K1414" s="161">
        <v>5</v>
      </c>
      <c r="Z1414" s="163">
        <v>30</v>
      </c>
      <c r="AA1414" s="163">
        <v>57</v>
      </c>
      <c r="AB1414" s="163">
        <v>53</v>
      </c>
      <c r="AC1414" s="163">
        <v>13</v>
      </c>
      <c r="AD1414" s="163">
        <v>4</v>
      </c>
      <c r="AE1414" s="163">
        <v>6</v>
      </c>
      <c r="AF1414" s="163">
        <v>0</v>
      </c>
      <c r="AG1414" s="163">
        <v>3</v>
      </c>
      <c r="AH1414" s="163">
        <v>5</v>
      </c>
      <c r="AI1414" s="163">
        <v>6</v>
      </c>
      <c r="AJ1414" s="163">
        <v>0</v>
      </c>
      <c r="AK1414" s="163">
        <v>0</v>
      </c>
      <c r="AL1414" s="163">
        <v>2</v>
      </c>
      <c r="AM1414" s="163">
        <v>0</v>
      </c>
      <c r="AN1414" s="163">
        <v>20</v>
      </c>
      <c r="AO1414" s="163">
        <v>1</v>
      </c>
      <c r="AP1414" s="163">
        <v>0</v>
      </c>
      <c r="AQ1414" s="163">
        <v>1</v>
      </c>
      <c r="AR1414" s="163">
        <v>1</v>
      </c>
      <c r="AS1414" s="283">
        <v>3.5087719000000003E-2</v>
      </c>
      <c r="AT1414" s="283">
        <v>0.350877192</v>
      </c>
      <c r="AU1414" s="283">
        <v>0.47058823999999999</v>
      </c>
      <c r="AV1414" s="283">
        <v>0.20588234999999999</v>
      </c>
      <c r="AW1414" s="283">
        <v>0.14705882000000001</v>
      </c>
      <c r="AX1414" s="283">
        <v>0.47058823999999999</v>
      </c>
      <c r="AY1414" s="363">
        <v>107.732</v>
      </c>
      <c r="AZ1414" s="283">
        <v>0.18584070999999999</v>
      </c>
      <c r="BA1414" s="283">
        <v>0.36363636300000002</v>
      </c>
      <c r="BB1414" s="283">
        <v>0.181818181</v>
      </c>
      <c r="BC1414" s="283">
        <v>0.45454545400000002</v>
      </c>
      <c r="BD1414" s="164">
        <v>0.33333333300000001</v>
      </c>
      <c r="BE1414" s="164">
        <v>0.24528301799999999</v>
      </c>
      <c r="BF1414" s="164">
        <v>0.28571428500000001</v>
      </c>
      <c r="BG1414" s="164">
        <v>0.52830188600000005</v>
      </c>
      <c r="BH1414" s="164">
        <v>0.81401617100000001</v>
      </c>
      <c r="BI1414" s="164">
        <v>0.28301886799999998</v>
      </c>
      <c r="BJ1414" s="165">
        <v>180.17989764560301</v>
      </c>
      <c r="BK1414" s="164">
        <v>0.34465725826365601</v>
      </c>
      <c r="BL1414" s="165">
        <v>1.5817580909503599</v>
      </c>
      <c r="BM1414" s="165">
        <v>8.2495081738604199</v>
      </c>
      <c r="BN1414" s="165">
        <v>125.321334661962</v>
      </c>
      <c r="BO1414" s="165">
        <v>-0.58774283092845003</v>
      </c>
      <c r="BP1414" s="165">
        <v>-0.89218921214342095</v>
      </c>
      <c r="BQ1414" s="165">
        <v>4.1487523028196804</v>
      </c>
      <c r="BR1414" s="165">
        <v>0.83373902151715495</v>
      </c>
      <c r="BS1414" s="289">
        <v>0.42847371845482601</v>
      </c>
      <c r="BT1414" s="297"/>
      <c r="BU1414" s="284"/>
      <c r="BV1414" s="298"/>
      <c r="BW1414" s="297"/>
      <c r="BX1414" s="297"/>
      <c r="BY1414" s="297"/>
      <c r="BZ1414" s="297"/>
      <c r="CA1414" s="284"/>
      <c r="CB1414" s="298"/>
      <c r="CC1414" s="297"/>
      <c r="CD1414" s="284"/>
      <c r="CE1414" s="352"/>
      <c r="CF1414" s="298"/>
      <c r="CG1414" s="297">
        <v>2</v>
      </c>
      <c r="CH1414" s="284">
        <v>3</v>
      </c>
      <c r="CI1414" s="352">
        <v>0</v>
      </c>
      <c r="CJ1414" s="298">
        <v>0</v>
      </c>
      <c r="CK1414" s="297">
        <v>26</v>
      </c>
      <c r="CL1414" s="284">
        <v>108</v>
      </c>
      <c r="CM1414" s="352">
        <v>1</v>
      </c>
      <c r="CN1414" s="298">
        <v>1</v>
      </c>
      <c r="CO1414" s="297"/>
      <c r="CP1414" s="284"/>
      <c r="CQ1414" s="352"/>
      <c r="CR1414" s="298"/>
      <c r="CS1414" s="297"/>
      <c r="CT1414" s="284"/>
      <c r="CU1414" s="352"/>
      <c r="CV1414" s="352"/>
      <c r="CW1414" s="298"/>
      <c r="CX1414" s="297"/>
      <c r="CY1414" s="284"/>
      <c r="CZ1414" s="352"/>
      <c r="DA1414" s="352"/>
      <c r="DB1414" s="298"/>
      <c r="DC1414" s="297"/>
      <c r="DD1414" s="284"/>
      <c r="DE1414" s="352"/>
      <c r="DF1414" s="352"/>
      <c r="DG1414" s="298"/>
      <c r="DH1414" s="297">
        <v>1</v>
      </c>
      <c r="DI1414" s="289">
        <v>1.41955043002963</v>
      </c>
      <c r="DP1414" s="165"/>
      <c r="DQ1414" s="165"/>
      <c r="DR1414" s="165"/>
      <c r="ED1414" s="165"/>
      <c r="EE1414" s="165"/>
      <c r="EF1414" s="165"/>
      <c r="EG1414" s="165"/>
      <c r="EH1414" s="166"/>
      <c r="EI1414" s="165"/>
      <c r="EJ1414" s="164"/>
      <c r="EK1414" s="164"/>
      <c r="EL1414" s="283"/>
      <c r="EM1414" s="283"/>
      <c r="EN1414" s="283"/>
      <c r="EO1414" s="283"/>
      <c r="EP1414" s="283"/>
      <c r="EQ1414" s="283"/>
      <c r="ER1414" s="165"/>
      <c r="ES1414" s="166"/>
      <c r="ET1414" s="166"/>
      <c r="EU1414" s="166"/>
      <c r="EV1414" s="166"/>
      <c r="EW1414" s="166"/>
      <c r="EX1414" s="289"/>
      <c r="FA1414" s="167"/>
    </row>
    <row r="1415" spans="1:157" ht="13" customHeight="1">
      <c r="A1415" s="160" t="s">
        <v>19</v>
      </c>
      <c r="C1415" s="160">
        <v>14593</v>
      </c>
      <c r="D1415" s="160">
        <v>623520</v>
      </c>
      <c r="E1415" s="160" t="s">
        <v>129</v>
      </c>
      <c r="G1415" s="175"/>
      <c r="H1415" s="168" t="s">
        <v>1150</v>
      </c>
      <c r="I1415" s="169" t="s">
        <v>617</v>
      </c>
      <c r="J1415" s="170">
        <v>31</v>
      </c>
      <c r="K1415" s="161">
        <v>5</v>
      </c>
      <c r="L1415" s="161" t="s">
        <v>837</v>
      </c>
      <c r="Z1415" s="163">
        <v>37</v>
      </c>
      <c r="AA1415" s="163">
        <v>48</v>
      </c>
      <c r="AB1415" s="163">
        <v>46</v>
      </c>
      <c r="AC1415" s="163">
        <v>14</v>
      </c>
      <c r="AD1415" s="163">
        <v>10</v>
      </c>
      <c r="AE1415" s="163">
        <v>4</v>
      </c>
      <c r="AF1415" s="163">
        <v>0</v>
      </c>
      <c r="AG1415" s="163">
        <v>0</v>
      </c>
      <c r="AH1415" s="163">
        <v>4</v>
      </c>
      <c r="AI1415" s="163">
        <v>6</v>
      </c>
      <c r="AJ1415" s="163">
        <v>0</v>
      </c>
      <c r="AK1415" s="163">
        <v>0</v>
      </c>
      <c r="AL1415" s="163">
        <v>2</v>
      </c>
      <c r="AM1415" s="163">
        <v>0</v>
      </c>
      <c r="AN1415" s="163">
        <v>13</v>
      </c>
      <c r="AO1415" s="163">
        <v>0</v>
      </c>
      <c r="AP1415" s="163">
        <v>0</v>
      </c>
      <c r="AQ1415" s="163">
        <v>0</v>
      </c>
      <c r="AR1415" s="163">
        <v>1</v>
      </c>
      <c r="AS1415" s="283">
        <v>4.1666665999999998E-2</v>
      </c>
      <c r="AT1415" s="283">
        <v>0.27083333300000001</v>
      </c>
      <c r="AU1415" s="283">
        <v>0.30303029999999997</v>
      </c>
      <c r="AV1415" s="283">
        <v>0.30303029999999997</v>
      </c>
      <c r="AW1415" s="283">
        <v>3.0303030000000002E-2</v>
      </c>
      <c r="AX1415" s="283">
        <v>0.48484848000000003</v>
      </c>
      <c r="AY1415" s="363">
        <v>107.58499999999999</v>
      </c>
      <c r="AZ1415" s="283">
        <v>0.18518519</v>
      </c>
      <c r="BA1415" s="283">
        <v>0.42424242400000001</v>
      </c>
      <c r="BB1415" s="283">
        <v>0.181818181</v>
      </c>
      <c r="BC1415" s="283">
        <v>0.39393939300000003</v>
      </c>
      <c r="BD1415" s="164">
        <v>0.42424242400000001</v>
      </c>
      <c r="BE1415" s="164">
        <v>0.30434782599999999</v>
      </c>
      <c r="BF1415" s="164">
        <v>0.33333333300000001</v>
      </c>
      <c r="BG1415" s="164">
        <v>0.391304347</v>
      </c>
      <c r="BH1415" s="164">
        <v>0.72463767999999995</v>
      </c>
      <c r="BI1415" s="164">
        <v>8.6956520999999995E-2</v>
      </c>
      <c r="BJ1415" s="165">
        <v>55.359620240576099</v>
      </c>
      <c r="BK1415" s="164">
        <v>0.31694069008032399</v>
      </c>
      <c r="BL1415" s="165">
        <v>0.2612242932028</v>
      </c>
      <c r="BM1415" s="165">
        <v>5.8761717314428497</v>
      </c>
      <c r="BN1415" s="165">
        <v>105.53492822553901</v>
      </c>
      <c r="BO1415" s="165">
        <v>2.6532265539547201E-2</v>
      </c>
      <c r="BP1415" s="165">
        <v>0.23070764541625899</v>
      </c>
      <c r="BQ1415" s="165">
        <v>2.8550311672097801</v>
      </c>
      <c r="BR1415" s="165">
        <v>0.54840567061368894</v>
      </c>
      <c r="BS1415" s="289">
        <v>0.29486113685007997</v>
      </c>
      <c r="BT1415" s="297"/>
      <c r="BU1415" s="284"/>
      <c r="BV1415" s="298"/>
      <c r="BW1415" s="297"/>
      <c r="BX1415" s="297"/>
      <c r="BY1415" s="297"/>
      <c r="BZ1415" s="297"/>
      <c r="CA1415" s="284"/>
      <c r="CB1415" s="298"/>
      <c r="CC1415" s="297">
        <v>3</v>
      </c>
      <c r="CD1415" s="284">
        <v>3</v>
      </c>
      <c r="CE1415" s="352">
        <v>0</v>
      </c>
      <c r="CF1415" s="298">
        <v>0</v>
      </c>
      <c r="CG1415" s="297">
        <v>6</v>
      </c>
      <c r="CH1415" s="284">
        <v>27</v>
      </c>
      <c r="CI1415" s="352">
        <v>0</v>
      </c>
      <c r="CJ1415" s="298">
        <v>0</v>
      </c>
      <c r="CK1415" s="297">
        <v>26</v>
      </c>
      <c r="CL1415" s="284">
        <v>85.1</v>
      </c>
      <c r="CM1415" s="352">
        <v>0</v>
      </c>
      <c r="CN1415" s="298">
        <v>0</v>
      </c>
      <c r="CO1415" s="297"/>
      <c r="CP1415" s="284"/>
      <c r="CQ1415" s="352"/>
      <c r="CR1415" s="298"/>
      <c r="CS1415" s="297"/>
      <c r="CT1415" s="284"/>
      <c r="CU1415" s="352"/>
      <c r="CV1415" s="352"/>
      <c r="CW1415" s="298"/>
      <c r="CX1415" s="297"/>
      <c r="CY1415" s="284"/>
      <c r="CZ1415" s="352"/>
      <c r="DA1415" s="352"/>
      <c r="DB1415" s="298"/>
      <c r="DC1415" s="297"/>
      <c r="DD1415" s="284"/>
      <c r="DE1415" s="352"/>
      <c r="DF1415" s="352"/>
      <c r="DG1415" s="298"/>
      <c r="DH1415" s="297">
        <v>0</v>
      </c>
      <c r="DI1415" s="289">
        <v>0.71044625341892198</v>
      </c>
      <c r="DP1415" s="165"/>
      <c r="DQ1415" s="165"/>
      <c r="DR1415" s="165"/>
      <c r="ED1415" s="165"/>
      <c r="EE1415" s="165"/>
      <c r="EF1415" s="165"/>
      <c r="EG1415" s="165"/>
      <c r="EH1415" s="166"/>
      <c r="EI1415" s="165"/>
      <c r="EJ1415" s="164"/>
      <c r="EK1415" s="164"/>
      <c r="EL1415" s="283"/>
      <c r="EM1415" s="283"/>
      <c r="EN1415" s="283"/>
      <c r="EO1415" s="283"/>
      <c r="EP1415" s="283"/>
      <c r="EQ1415" s="283"/>
      <c r="ER1415" s="165"/>
      <c r="ES1415" s="166"/>
      <c r="ET1415" s="166"/>
      <c r="EU1415" s="166"/>
      <c r="EV1415" s="166"/>
      <c r="EW1415" s="166"/>
      <c r="EX1415" s="289"/>
    </row>
    <row r="1416" spans="1:157" ht="13" customHeight="1">
      <c r="A1416" s="160" t="s">
        <v>19</v>
      </c>
      <c r="B1416" s="160">
        <v>12819</v>
      </c>
      <c r="C1416" s="160">
        <v>19788</v>
      </c>
      <c r="D1416" s="160">
        <v>621545</v>
      </c>
      <c r="E1416" s="160" t="s">
        <v>164</v>
      </c>
      <c r="G1416" s="175"/>
      <c r="H1416" s="162" t="s">
        <v>3399</v>
      </c>
      <c r="I1416" s="162" t="s">
        <v>174</v>
      </c>
      <c r="J1416" s="160">
        <v>30</v>
      </c>
      <c r="K1416" s="161">
        <v>5</v>
      </c>
      <c r="L1416" s="161" t="s">
        <v>837</v>
      </c>
      <c r="Z1416" s="163">
        <v>15</v>
      </c>
      <c r="AA1416" s="163">
        <v>39</v>
      </c>
      <c r="AB1416" s="163">
        <v>33</v>
      </c>
      <c r="AC1416" s="163">
        <v>8</v>
      </c>
      <c r="AD1416" s="163">
        <v>6</v>
      </c>
      <c r="AE1416" s="163">
        <v>1</v>
      </c>
      <c r="AF1416" s="163">
        <v>1</v>
      </c>
      <c r="AG1416" s="163">
        <v>0</v>
      </c>
      <c r="AH1416" s="163">
        <v>3</v>
      </c>
      <c r="AI1416" s="163">
        <v>1</v>
      </c>
      <c r="AJ1416" s="163">
        <v>1</v>
      </c>
      <c r="AK1416" s="163">
        <v>0</v>
      </c>
      <c r="AL1416" s="163">
        <v>5</v>
      </c>
      <c r="AM1416" s="163">
        <v>0</v>
      </c>
      <c r="AN1416" s="163">
        <v>10</v>
      </c>
      <c r="AO1416" s="163">
        <v>0</v>
      </c>
      <c r="AP1416" s="163">
        <v>0</v>
      </c>
      <c r="AQ1416" s="163">
        <v>1</v>
      </c>
      <c r="AR1416" s="163">
        <v>1</v>
      </c>
      <c r="AS1416" s="283">
        <v>0.128205128</v>
      </c>
      <c r="AT1416" s="283">
        <v>0.256410256</v>
      </c>
      <c r="AU1416" s="283">
        <v>0.375</v>
      </c>
      <c r="AV1416" s="283">
        <v>0.29166667000000002</v>
      </c>
      <c r="AW1416" s="283">
        <v>4.1666670000000003E-2</v>
      </c>
      <c r="AX1416" s="283">
        <v>0.29166667000000002</v>
      </c>
      <c r="AY1416" s="363">
        <v>105.29300000000001</v>
      </c>
      <c r="AZ1416" s="283">
        <v>7.2368420000000003E-2</v>
      </c>
      <c r="BA1416" s="283">
        <v>0.5</v>
      </c>
      <c r="BB1416" s="283">
        <v>0.181818181</v>
      </c>
      <c r="BC1416" s="283">
        <v>0.31818181800000001</v>
      </c>
      <c r="BD1416" s="164">
        <v>0.34782608599999998</v>
      </c>
      <c r="BE1416" s="164">
        <v>0.24242424200000001</v>
      </c>
      <c r="BF1416" s="164">
        <v>0.34210526299999999</v>
      </c>
      <c r="BG1416" s="164">
        <v>0.33333333300000001</v>
      </c>
      <c r="BH1416" s="164">
        <v>0.675438596</v>
      </c>
      <c r="BI1416" s="164">
        <v>9.0909090999999997E-2</v>
      </c>
      <c r="BJ1416" s="165">
        <v>58.733005893055697</v>
      </c>
      <c r="BK1416" s="164">
        <v>0.30474400049761702</v>
      </c>
      <c r="BL1416" s="165">
        <v>-0.170603945014945</v>
      </c>
      <c r="BM1416" s="165">
        <v>4.3915408485550902</v>
      </c>
      <c r="BN1416" s="165">
        <v>97.642602664151198</v>
      </c>
      <c r="BO1416" s="165">
        <v>-0.44715672690011998</v>
      </c>
      <c r="BP1416" s="165">
        <v>0.156931523233652</v>
      </c>
      <c r="BQ1416" s="165">
        <v>2.4885205413662401</v>
      </c>
      <c r="BR1416" s="165">
        <v>5.1734608503111401E-2</v>
      </c>
      <c r="BS1416" s="289">
        <v>0.25700875154337999</v>
      </c>
      <c r="BT1416" s="297"/>
      <c r="BU1416" s="284"/>
      <c r="BV1416" s="298"/>
      <c r="BW1416" s="297"/>
      <c r="BX1416" s="297"/>
      <c r="BY1416" s="297"/>
      <c r="BZ1416" s="297"/>
      <c r="CA1416" s="284"/>
      <c r="CB1416" s="298"/>
      <c r="CC1416" s="297"/>
      <c r="CD1416" s="284"/>
      <c r="CE1416" s="352"/>
      <c r="CF1416" s="298"/>
      <c r="CG1416" s="297">
        <v>7</v>
      </c>
      <c r="CH1416" s="284">
        <v>50</v>
      </c>
      <c r="CI1416" s="352">
        <v>2</v>
      </c>
      <c r="CJ1416" s="298">
        <v>2</v>
      </c>
      <c r="CK1416" s="297">
        <v>3</v>
      </c>
      <c r="CL1416" s="284">
        <v>20</v>
      </c>
      <c r="CM1416" s="352">
        <v>0</v>
      </c>
      <c r="CN1416" s="298">
        <v>1</v>
      </c>
      <c r="CO1416" s="297">
        <v>3</v>
      </c>
      <c r="CP1416" s="284">
        <v>18</v>
      </c>
      <c r="CQ1416" s="352">
        <v>-1</v>
      </c>
      <c r="CR1416" s="298">
        <v>-2</v>
      </c>
      <c r="CS1416" s="297">
        <v>2</v>
      </c>
      <c r="CT1416" s="284">
        <v>8</v>
      </c>
      <c r="CU1416" s="352">
        <v>0</v>
      </c>
      <c r="CV1416" s="352">
        <v>0</v>
      </c>
      <c r="CW1416" s="298">
        <v>0</v>
      </c>
      <c r="CX1416" s="297">
        <v>1</v>
      </c>
      <c r="CY1416" s="284">
        <v>1</v>
      </c>
      <c r="CZ1416" s="352">
        <v>0</v>
      </c>
      <c r="DA1416" s="352"/>
      <c r="DB1416" s="298"/>
      <c r="DC1416" s="297"/>
      <c r="DD1416" s="284"/>
      <c r="DE1416" s="352"/>
      <c r="DF1416" s="352"/>
      <c r="DG1416" s="298"/>
      <c r="DH1416" s="297">
        <v>1</v>
      </c>
      <c r="DI1416" s="289">
        <v>1.13551469147205</v>
      </c>
      <c r="DP1416" s="165"/>
      <c r="DQ1416" s="165"/>
      <c r="DR1416" s="165"/>
      <c r="ED1416" s="165"/>
      <c r="EE1416" s="165"/>
      <c r="EF1416" s="165"/>
      <c r="EG1416" s="165"/>
      <c r="EH1416" s="166"/>
      <c r="EI1416" s="165"/>
      <c r="EJ1416" s="164"/>
      <c r="EK1416" s="164"/>
      <c r="EL1416" s="283"/>
      <c r="EM1416" s="283"/>
      <c r="EN1416" s="283"/>
      <c r="EO1416" s="283"/>
      <c r="EP1416" s="283"/>
      <c r="EQ1416" s="283"/>
      <c r="ER1416" s="165"/>
      <c r="ES1416" s="166"/>
      <c r="ET1416" s="166"/>
      <c r="EU1416" s="166"/>
      <c r="EV1416" s="166"/>
      <c r="EW1416" s="166"/>
      <c r="EX1416" s="289"/>
    </row>
    <row r="1417" spans="1:157" ht="13" customHeight="1">
      <c r="A1417" s="160" t="s">
        <v>19</v>
      </c>
      <c r="C1417" s="160">
        <v>19906</v>
      </c>
      <c r="D1417" s="160">
        <v>660636</v>
      </c>
      <c r="E1417" s="160" t="s">
        <v>567</v>
      </c>
      <c r="G1417" s="175"/>
      <c r="H1417" s="162" t="s">
        <v>588</v>
      </c>
      <c r="I1417" s="162" t="s">
        <v>1094</v>
      </c>
      <c r="J1417" s="160">
        <v>26</v>
      </c>
      <c r="K1417" s="161">
        <v>5</v>
      </c>
      <c r="L1417" s="161" t="s">
        <v>837</v>
      </c>
      <c r="Z1417" s="163">
        <v>4</v>
      </c>
      <c r="AA1417" s="163">
        <v>8</v>
      </c>
      <c r="AB1417" s="163">
        <v>6</v>
      </c>
      <c r="AC1417" s="163">
        <v>2</v>
      </c>
      <c r="AD1417" s="163">
        <v>1</v>
      </c>
      <c r="AE1417" s="163">
        <v>1</v>
      </c>
      <c r="AF1417" s="163">
        <v>0</v>
      </c>
      <c r="AG1417" s="163">
        <v>0</v>
      </c>
      <c r="AH1417" s="163">
        <v>3</v>
      </c>
      <c r="AI1417" s="163">
        <v>2</v>
      </c>
      <c r="AJ1417" s="163">
        <v>0</v>
      </c>
      <c r="AK1417" s="163">
        <v>0</v>
      </c>
      <c r="AL1417" s="163">
        <v>2</v>
      </c>
      <c r="AM1417" s="163">
        <v>0</v>
      </c>
      <c r="AN1417" s="163">
        <v>1</v>
      </c>
      <c r="AO1417" s="163">
        <v>0</v>
      </c>
      <c r="AP1417" s="163">
        <v>0</v>
      </c>
      <c r="AQ1417" s="163">
        <v>0</v>
      </c>
      <c r="AR1417" s="163">
        <v>0</v>
      </c>
      <c r="AS1417" s="283">
        <v>0.25</v>
      </c>
      <c r="AT1417" s="283">
        <v>0.125</v>
      </c>
      <c r="AU1417" s="283">
        <v>0</v>
      </c>
      <c r="AV1417" s="283">
        <v>0.4</v>
      </c>
      <c r="AW1417" s="283">
        <v>0</v>
      </c>
      <c r="AX1417" s="283">
        <v>0.2</v>
      </c>
      <c r="AY1417" s="363">
        <v>101.586</v>
      </c>
      <c r="AZ1417" s="283">
        <v>2.7777779999999998E-2</v>
      </c>
      <c r="BA1417" s="283">
        <v>0.6</v>
      </c>
      <c r="BB1417" s="283">
        <v>0.4</v>
      </c>
      <c r="BC1417" s="283">
        <v>0</v>
      </c>
      <c r="BD1417" s="164">
        <v>0.4</v>
      </c>
      <c r="BE1417" s="164">
        <v>0.33333333300000001</v>
      </c>
      <c r="BF1417" s="164">
        <v>0.5</v>
      </c>
      <c r="BG1417" s="164">
        <v>0.5</v>
      </c>
      <c r="BH1417" s="164">
        <v>1</v>
      </c>
      <c r="BI1417" s="164">
        <v>0.16666666699999999</v>
      </c>
      <c r="BJ1417" s="165">
        <v>107.677177578279</v>
      </c>
      <c r="BK1417" s="164">
        <v>0.439302287995815</v>
      </c>
      <c r="BL1417" s="165">
        <v>0.83140945525413501</v>
      </c>
      <c r="BM1417" s="165">
        <v>1.7672340282941399</v>
      </c>
      <c r="BN1417" s="165">
        <v>193.48081009984</v>
      </c>
      <c r="BO1417" s="165">
        <v>3.0413572087566801E-2</v>
      </c>
      <c r="BP1417" s="165">
        <v>0.163089819252491</v>
      </c>
      <c r="BQ1417" s="165">
        <v>1.44331580305045</v>
      </c>
      <c r="BR1417" s="165">
        <v>1.0187829816484999</v>
      </c>
      <c r="BS1417" s="289">
        <v>0.14906237921635701</v>
      </c>
      <c r="BT1417" s="297"/>
      <c r="BU1417" s="284"/>
      <c r="BV1417" s="298"/>
      <c r="BW1417" s="297"/>
      <c r="BX1417" s="297"/>
      <c r="BY1417" s="297"/>
      <c r="BZ1417" s="297"/>
      <c r="CA1417" s="284"/>
      <c r="CB1417" s="298"/>
      <c r="CC1417" s="297"/>
      <c r="CD1417" s="284"/>
      <c r="CE1417" s="352"/>
      <c r="CF1417" s="298"/>
      <c r="CG1417" s="297"/>
      <c r="CH1417" s="284"/>
      <c r="CI1417" s="352"/>
      <c r="CJ1417" s="298"/>
      <c r="CK1417" s="297">
        <v>3</v>
      </c>
      <c r="CL1417" s="284">
        <v>15</v>
      </c>
      <c r="CM1417" s="352">
        <v>1</v>
      </c>
      <c r="CN1417" s="298">
        <v>0</v>
      </c>
      <c r="CO1417" s="297"/>
      <c r="CP1417" s="284"/>
      <c r="CQ1417" s="352"/>
      <c r="CR1417" s="298"/>
      <c r="CS1417" s="297"/>
      <c r="CT1417" s="284"/>
      <c r="CU1417" s="352"/>
      <c r="CV1417" s="352"/>
      <c r="CW1417" s="298"/>
      <c r="CX1417" s="297"/>
      <c r="CY1417" s="284"/>
      <c r="CZ1417" s="352"/>
      <c r="DA1417" s="352"/>
      <c r="DB1417" s="298"/>
      <c r="DC1417" s="297"/>
      <c r="DD1417" s="284"/>
      <c r="DE1417" s="352"/>
      <c r="DF1417" s="352"/>
      <c r="DG1417" s="298"/>
      <c r="DH1417" s="297">
        <v>1</v>
      </c>
      <c r="DI1417" s="289">
        <v>0.15760538727045001</v>
      </c>
      <c r="DP1417" s="165"/>
      <c r="DQ1417" s="165"/>
      <c r="DR1417" s="165"/>
      <c r="ED1417" s="165"/>
      <c r="EE1417" s="165"/>
      <c r="EF1417" s="165"/>
      <c r="EG1417" s="165"/>
      <c r="EH1417" s="166"/>
      <c r="EI1417" s="165"/>
      <c r="EJ1417" s="164"/>
      <c r="EK1417" s="164"/>
      <c r="EL1417" s="283"/>
      <c r="EM1417" s="283"/>
      <c r="EN1417" s="283"/>
      <c r="EO1417" s="283"/>
      <c r="EP1417" s="283"/>
      <c r="EQ1417" s="283"/>
      <c r="ER1417" s="165"/>
      <c r="ES1417" s="166"/>
      <c r="ET1417" s="166"/>
      <c r="EU1417" s="166"/>
      <c r="EV1417" s="166"/>
      <c r="EW1417" s="166"/>
      <c r="EX1417" s="289"/>
    </row>
    <row r="1418" spans="1:157" ht="13" customHeight="1">
      <c r="A1418" s="160" t="s">
        <v>19</v>
      </c>
      <c r="B1418" s="160">
        <v>9775</v>
      </c>
      <c r="C1418" s="160">
        <v>13836</v>
      </c>
      <c r="D1418" s="160">
        <v>622110</v>
      </c>
      <c r="E1418" s="160" t="s">
        <v>14</v>
      </c>
      <c r="G1418" s="175"/>
      <c r="H1418" s="162" t="s">
        <v>314</v>
      </c>
      <c r="I1418" s="162" t="s">
        <v>531</v>
      </c>
      <c r="J1418" s="161">
        <v>33</v>
      </c>
      <c r="K1418" s="161">
        <v>5</v>
      </c>
      <c r="L1418" s="161" t="s">
        <v>837</v>
      </c>
      <c r="Z1418" s="163">
        <v>4</v>
      </c>
      <c r="AA1418" s="163">
        <v>10</v>
      </c>
      <c r="AB1418" s="163">
        <v>7</v>
      </c>
      <c r="AC1418" s="163">
        <v>2</v>
      </c>
      <c r="AD1418" s="163">
        <v>2</v>
      </c>
      <c r="AE1418" s="163">
        <v>0</v>
      </c>
      <c r="AF1418" s="163">
        <v>0</v>
      </c>
      <c r="AG1418" s="163">
        <v>0</v>
      </c>
      <c r="AH1418" s="163">
        <v>2</v>
      </c>
      <c r="AI1418" s="163">
        <v>0</v>
      </c>
      <c r="AJ1418" s="163">
        <v>0</v>
      </c>
      <c r="AK1418" s="163">
        <v>0</v>
      </c>
      <c r="AL1418" s="163">
        <v>2</v>
      </c>
      <c r="AM1418" s="163">
        <v>0</v>
      </c>
      <c r="AN1418" s="163">
        <v>1</v>
      </c>
      <c r="AO1418" s="163">
        <v>1</v>
      </c>
      <c r="AP1418" s="163">
        <v>0</v>
      </c>
      <c r="AQ1418" s="163">
        <v>0</v>
      </c>
      <c r="AR1418" s="163">
        <v>0</v>
      </c>
      <c r="AS1418" s="283">
        <v>0.2</v>
      </c>
      <c r="AT1418" s="283">
        <v>0.1</v>
      </c>
      <c r="AU1418" s="283">
        <v>0.5</v>
      </c>
      <c r="AV1418" s="283">
        <v>0.16666666999999999</v>
      </c>
      <c r="AW1418" s="283">
        <v>0</v>
      </c>
      <c r="AX1418" s="283">
        <v>0.66666667000000002</v>
      </c>
      <c r="AY1418" s="363">
        <v>104.789</v>
      </c>
      <c r="AZ1418" s="283">
        <v>6.4516130000000005E-2</v>
      </c>
      <c r="BA1418" s="283">
        <v>0.5</v>
      </c>
      <c r="BB1418" s="283">
        <v>0.33333333300000001</v>
      </c>
      <c r="BC1418" s="283">
        <v>0.16666666599999999</v>
      </c>
      <c r="BD1418" s="164">
        <v>0.33333333300000001</v>
      </c>
      <c r="BE1418" s="164">
        <v>0.28571428500000001</v>
      </c>
      <c r="BF1418" s="164">
        <v>0.5</v>
      </c>
      <c r="BG1418" s="164">
        <v>0.28571428500000001</v>
      </c>
      <c r="BH1418" s="164">
        <v>0.78571428499999996</v>
      </c>
      <c r="BI1418" s="164">
        <v>0</v>
      </c>
      <c r="BJ1418" s="165">
        <v>0</v>
      </c>
      <c r="BK1418" s="164">
        <v>0.38618748784065199</v>
      </c>
      <c r="BL1418" s="165">
        <v>0.61176180659458002</v>
      </c>
      <c r="BM1418" s="165">
        <v>1.78154252289459</v>
      </c>
      <c r="BN1418" s="165">
        <v>155.460235683213</v>
      </c>
      <c r="BO1418" s="165">
        <v>-3.7375854834241398E-4</v>
      </c>
      <c r="BP1418" s="165">
        <v>4.7767624258995001E-2</v>
      </c>
      <c r="BQ1418" s="165">
        <v>1.40506337542682</v>
      </c>
      <c r="BR1418" s="165">
        <v>0.68234899460002696</v>
      </c>
      <c r="BS1418" s="289">
        <v>0.14511175534019</v>
      </c>
      <c r="BT1418" s="297"/>
      <c r="BU1418" s="284"/>
      <c r="BV1418" s="298"/>
      <c r="BW1418" s="297"/>
      <c r="BX1418" s="297"/>
      <c r="BY1418" s="297"/>
      <c r="BZ1418" s="297"/>
      <c r="CA1418" s="284"/>
      <c r="CB1418" s="298"/>
      <c r="CC1418" s="297"/>
      <c r="CD1418" s="284"/>
      <c r="CE1418" s="352"/>
      <c r="CF1418" s="298"/>
      <c r="CG1418" s="297"/>
      <c r="CH1418" s="284"/>
      <c r="CI1418" s="352"/>
      <c r="CJ1418" s="298"/>
      <c r="CK1418" s="297">
        <v>4</v>
      </c>
      <c r="CL1418" s="284">
        <v>20.100000000000001</v>
      </c>
      <c r="CM1418" s="352">
        <v>1</v>
      </c>
      <c r="CN1418" s="298">
        <v>0</v>
      </c>
      <c r="CO1418" s="297"/>
      <c r="CP1418" s="284"/>
      <c r="CQ1418" s="352"/>
      <c r="CR1418" s="298"/>
      <c r="CS1418" s="297"/>
      <c r="CT1418" s="284"/>
      <c r="CU1418" s="352"/>
      <c r="CV1418" s="352"/>
      <c r="CW1418" s="298"/>
      <c r="CX1418" s="297"/>
      <c r="CY1418" s="284"/>
      <c r="CZ1418" s="352"/>
      <c r="DA1418" s="352"/>
      <c r="DB1418" s="298"/>
      <c r="DC1418" s="297"/>
      <c r="DD1418" s="284"/>
      <c r="DE1418" s="352"/>
      <c r="DF1418" s="352"/>
      <c r="DG1418" s="298"/>
      <c r="DH1418" s="297">
        <v>1</v>
      </c>
      <c r="DI1418" s="289">
        <v>0.38905508816242201</v>
      </c>
      <c r="DP1418" s="165"/>
      <c r="DQ1418" s="165"/>
      <c r="DR1418" s="165"/>
      <c r="ED1418" s="165"/>
      <c r="EE1418" s="165"/>
      <c r="EF1418" s="165"/>
      <c r="EG1418" s="165"/>
      <c r="EH1418" s="166"/>
      <c r="EI1418" s="165"/>
      <c r="EJ1418" s="164"/>
      <c r="EK1418" s="164"/>
      <c r="EL1418" s="283"/>
      <c r="EM1418" s="283"/>
      <c r="EN1418" s="283"/>
      <c r="EO1418" s="283"/>
      <c r="EP1418" s="283"/>
      <c r="EQ1418" s="283"/>
      <c r="ER1418" s="165"/>
      <c r="ES1418" s="166"/>
      <c r="ET1418" s="166"/>
      <c r="EU1418" s="166"/>
      <c r="EV1418" s="166"/>
      <c r="EW1418" s="166"/>
      <c r="EX1418" s="289"/>
    </row>
    <row r="1419" spans="1:157" ht="13" customHeight="1">
      <c r="A1419" s="160" t="s">
        <v>19</v>
      </c>
      <c r="C1419" s="160">
        <v>26295</v>
      </c>
      <c r="D1419" s="160">
        <v>686554</v>
      </c>
      <c r="E1419" s="160" t="s">
        <v>563</v>
      </c>
      <c r="G1419" s="175"/>
      <c r="H1419" s="162" t="s">
        <v>1687</v>
      </c>
      <c r="I1419" s="162" t="s">
        <v>304</v>
      </c>
      <c r="J1419" s="160">
        <v>26</v>
      </c>
      <c r="K1419" s="161">
        <v>5</v>
      </c>
      <c r="Z1419" s="163">
        <v>41</v>
      </c>
      <c r="AA1419" s="163">
        <v>104</v>
      </c>
      <c r="AB1419" s="163">
        <v>95</v>
      </c>
      <c r="AC1419" s="163">
        <v>21</v>
      </c>
      <c r="AD1419" s="163">
        <v>16</v>
      </c>
      <c r="AE1419" s="163">
        <v>2</v>
      </c>
      <c r="AF1419" s="163">
        <v>2</v>
      </c>
      <c r="AG1419" s="163">
        <v>1</v>
      </c>
      <c r="AH1419" s="163">
        <v>11</v>
      </c>
      <c r="AI1419" s="163">
        <v>7</v>
      </c>
      <c r="AJ1419" s="163">
        <v>3</v>
      </c>
      <c r="AK1419" s="163">
        <v>0</v>
      </c>
      <c r="AL1419" s="163">
        <v>6</v>
      </c>
      <c r="AM1419" s="163">
        <v>0</v>
      </c>
      <c r="AN1419" s="163">
        <v>40</v>
      </c>
      <c r="AO1419" s="163">
        <v>2</v>
      </c>
      <c r="AP1419" s="163">
        <v>0</v>
      </c>
      <c r="AQ1419" s="163">
        <v>1</v>
      </c>
      <c r="AR1419" s="163">
        <v>1</v>
      </c>
      <c r="AS1419" s="283">
        <v>5.7692306999999998E-2</v>
      </c>
      <c r="AT1419" s="283">
        <v>0.384615384</v>
      </c>
      <c r="AU1419" s="283">
        <v>0.48214286000000001</v>
      </c>
      <c r="AV1419" s="283">
        <v>0.17857143</v>
      </c>
      <c r="AW1419" s="283">
        <v>5.3571430000000003E-2</v>
      </c>
      <c r="AX1419" s="283">
        <v>0.44642857000000002</v>
      </c>
      <c r="AY1419" s="363">
        <v>110.70099999999999</v>
      </c>
      <c r="AZ1419" s="283">
        <v>0.13636364000000001</v>
      </c>
      <c r="BA1419" s="283">
        <v>0.48148148099999999</v>
      </c>
      <c r="BB1419" s="283">
        <v>0.24074074000000001</v>
      </c>
      <c r="BC1419" s="283">
        <v>0.277777777</v>
      </c>
      <c r="BD1419" s="164">
        <v>0.37037037</v>
      </c>
      <c r="BE1419" s="164">
        <v>0.221052631</v>
      </c>
      <c r="BF1419" s="164">
        <v>0.28155339800000001</v>
      </c>
      <c r="BG1419" s="164">
        <v>0.31578947299999999</v>
      </c>
      <c r="BH1419" s="164">
        <v>0.59734287100000005</v>
      </c>
      <c r="BI1419" s="164">
        <v>9.4736842000000002E-2</v>
      </c>
      <c r="BJ1419" s="165">
        <v>60.312849865640999</v>
      </c>
      <c r="BK1419" s="164">
        <v>0.26622193299450903</v>
      </c>
      <c r="BL1419" s="165">
        <v>-3.6794522129185898</v>
      </c>
      <c r="BM1419" s="165">
        <v>8.4862672366015204</v>
      </c>
      <c r="BN1419" s="165">
        <v>68.480063506622201</v>
      </c>
      <c r="BO1419" s="165">
        <v>-0.470208761470021</v>
      </c>
      <c r="BP1419" s="165">
        <v>0.82391108572482996</v>
      </c>
      <c r="BQ1419" s="165">
        <v>1.26032914182167</v>
      </c>
      <c r="BR1419" s="165">
        <v>-3.0960337691195701</v>
      </c>
      <c r="BS1419" s="289">
        <v>0.130163932299908</v>
      </c>
      <c r="BT1419" s="297"/>
      <c r="BU1419" s="284"/>
      <c r="BV1419" s="298"/>
      <c r="BW1419" s="297"/>
      <c r="BX1419" s="297"/>
      <c r="BY1419" s="297"/>
      <c r="BZ1419" s="297"/>
      <c r="CA1419" s="284"/>
      <c r="CB1419" s="298"/>
      <c r="CC1419" s="297">
        <v>1</v>
      </c>
      <c r="CD1419" s="284">
        <v>1</v>
      </c>
      <c r="CE1419" s="352">
        <v>0</v>
      </c>
      <c r="CF1419" s="298">
        <v>0</v>
      </c>
      <c r="CG1419" s="297">
        <v>1</v>
      </c>
      <c r="CH1419" s="284">
        <v>2</v>
      </c>
      <c r="CI1419" s="352">
        <v>0</v>
      </c>
      <c r="CJ1419" s="298">
        <v>0</v>
      </c>
      <c r="CK1419" s="297">
        <v>27</v>
      </c>
      <c r="CL1419" s="284">
        <v>153</v>
      </c>
      <c r="CM1419" s="352">
        <v>3</v>
      </c>
      <c r="CN1419" s="298">
        <v>1</v>
      </c>
      <c r="CO1419" s="297"/>
      <c r="CP1419" s="284"/>
      <c r="CQ1419" s="352"/>
      <c r="CR1419" s="298"/>
      <c r="CS1419" s="297"/>
      <c r="CT1419" s="284"/>
      <c r="CU1419" s="352"/>
      <c r="CV1419" s="352"/>
      <c r="CW1419" s="298"/>
      <c r="CX1419" s="297"/>
      <c r="CY1419" s="284"/>
      <c r="CZ1419" s="352"/>
      <c r="DA1419" s="352"/>
      <c r="DB1419" s="298"/>
      <c r="DC1419" s="297"/>
      <c r="DD1419" s="284"/>
      <c r="DE1419" s="352"/>
      <c r="DF1419" s="352"/>
      <c r="DG1419" s="298"/>
      <c r="DH1419" s="183">
        <v>3</v>
      </c>
      <c r="DI1419" s="289">
        <v>0.89797455072402899</v>
      </c>
      <c r="DP1419" s="165"/>
      <c r="DQ1419" s="165"/>
      <c r="DR1419" s="165"/>
      <c r="ED1419" s="165"/>
      <c r="EE1419" s="165"/>
      <c r="EF1419" s="165"/>
      <c r="EG1419" s="165"/>
      <c r="EH1419" s="166"/>
      <c r="EI1419" s="165"/>
      <c r="EL1419" s="283"/>
      <c r="EM1419" s="283"/>
      <c r="EN1419" s="283"/>
      <c r="EO1419" s="283"/>
      <c r="EP1419" s="283"/>
      <c r="EQ1419" s="283"/>
      <c r="ER1419" s="165"/>
    </row>
    <row r="1420" spans="1:157" ht="13" customHeight="1">
      <c r="A1420" s="160" t="s">
        <v>19</v>
      </c>
      <c r="C1420" s="160">
        <v>8418</v>
      </c>
      <c r="D1420" s="160">
        <v>501303</v>
      </c>
      <c r="E1420" s="160" t="s">
        <v>18</v>
      </c>
      <c r="G1420" s="175"/>
      <c r="H1420" s="168" t="s">
        <v>505</v>
      </c>
      <c r="I1420" s="169" t="s">
        <v>506</v>
      </c>
      <c r="J1420" s="170">
        <v>34</v>
      </c>
      <c r="K1420" s="161">
        <v>5</v>
      </c>
      <c r="L1420" s="161" t="s">
        <v>838</v>
      </c>
      <c r="Z1420" s="163">
        <v>8</v>
      </c>
      <c r="AA1420" s="163">
        <v>28</v>
      </c>
      <c r="AB1420" s="163">
        <v>26</v>
      </c>
      <c r="AC1420" s="163">
        <v>5</v>
      </c>
      <c r="AD1420" s="163">
        <v>3</v>
      </c>
      <c r="AE1420" s="163">
        <v>1</v>
      </c>
      <c r="AF1420" s="163">
        <v>0</v>
      </c>
      <c r="AG1420" s="163">
        <v>1</v>
      </c>
      <c r="AH1420" s="163">
        <v>4</v>
      </c>
      <c r="AI1420" s="163">
        <v>2</v>
      </c>
      <c r="AJ1420" s="163">
        <v>0</v>
      </c>
      <c r="AK1420" s="163">
        <v>0</v>
      </c>
      <c r="AL1420" s="163">
        <v>2</v>
      </c>
      <c r="AM1420" s="163">
        <v>0</v>
      </c>
      <c r="AN1420" s="163">
        <v>11</v>
      </c>
      <c r="AO1420" s="163">
        <v>0</v>
      </c>
      <c r="AP1420" s="163">
        <v>0</v>
      </c>
      <c r="AQ1420" s="163">
        <v>0</v>
      </c>
      <c r="AR1420" s="163">
        <v>1</v>
      </c>
      <c r="AS1420" s="283">
        <v>7.1428570999999996E-2</v>
      </c>
      <c r="AT1420" s="283">
        <v>0.39285714199999999</v>
      </c>
      <c r="AU1420" s="283">
        <v>0.26666666999999999</v>
      </c>
      <c r="AV1420" s="283">
        <v>0.4</v>
      </c>
      <c r="AW1420" s="283">
        <v>6.6666669999999997E-2</v>
      </c>
      <c r="AX1420" s="283">
        <v>0.33333332999999998</v>
      </c>
      <c r="AY1420" s="363">
        <v>100.68</v>
      </c>
      <c r="AZ1420" s="283">
        <v>0.13445377999999999</v>
      </c>
      <c r="BA1420" s="283">
        <v>0.53333333299999997</v>
      </c>
      <c r="BB1420" s="283">
        <v>0</v>
      </c>
      <c r="BC1420" s="283">
        <v>0.46666666600000001</v>
      </c>
      <c r="BD1420" s="164">
        <v>0.28571428500000001</v>
      </c>
      <c r="BE1420" s="164">
        <v>0.192307692</v>
      </c>
      <c r="BF1420" s="164">
        <v>0.25</v>
      </c>
      <c r="BG1420" s="164">
        <v>0.34615384599999999</v>
      </c>
      <c r="BH1420" s="164">
        <v>0.59615384599999999</v>
      </c>
      <c r="BI1420" s="164">
        <v>0.15384615400000001</v>
      </c>
      <c r="BJ1420" s="165">
        <v>99.3943176651713</v>
      </c>
      <c r="BK1420" s="164">
        <v>0.26169467185224798</v>
      </c>
      <c r="BL1420" s="165">
        <v>-1.09264852427042</v>
      </c>
      <c r="BM1420" s="165">
        <v>2.1827374813696001</v>
      </c>
      <c r="BN1420" s="165">
        <v>66.100104648516606</v>
      </c>
      <c r="BO1420" s="165">
        <v>-5.2949187488564697E-2</v>
      </c>
      <c r="BP1420" s="165">
        <v>-4.1493291733786401E-2</v>
      </c>
      <c r="BQ1420" s="165">
        <v>1.13882120960295</v>
      </c>
      <c r="BR1420" s="165">
        <v>-1.12757374177783</v>
      </c>
      <c r="BS1420" s="289">
        <v>0.117614868933526</v>
      </c>
      <c r="BT1420" s="297"/>
      <c r="BU1420" s="284"/>
      <c r="BV1420" s="298"/>
      <c r="BW1420" s="297"/>
      <c r="BX1420" s="297"/>
      <c r="BY1420" s="297"/>
      <c r="BZ1420" s="297"/>
      <c r="CA1420" s="284"/>
      <c r="CB1420" s="298"/>
      <c r="CC1420" s="297"/>
      <c r="CD1420" s="284"/>
      <c r="CE1420" s="352"/>
      <c r="CF1420" s="298"/>
      <c r="CG1420" s="297">
        <v>2</v>
      </c>
      <c r="CH1420" s="284">
        <v>18</v>
      </c>
      <c r="CI1420" s="352">
        <v>0</v>
      </c>
      <c r="CJ1420" s="298">
        <v>0</v>
      </c>
      <c r="CK1420" s="297">
        <v>6</v>
      </c>
      <c r="CL1420" s="284">
        <v>42</v>
      </c>
      <c r="CM1420" s="352">
        <v>1</v>
      </c>
      <c r="CN1420" s="298">
        <v>1</v>
      </c>
      <c r="CO1420" s="297"/>
      <c r="CP1420" s="284"/>
      <c r="CQ1420" s="352"/>
      <c r="CR1420" s="298"/>
      <c r="CS1420" s="297"/>
      <c r="CT1420" s="284"/>
      <c r="CU1420" s="352"/>
      <c r="CV1420" s="352"/>
      <c r="CW1420" s="298"/>
      <c r="CX1420" s="297"/>
      <c r="CY1420" s="284"/>
      <c r="CZ1420" s="352"/>
      <c r="DA1420" s="352"/>
      <c r="DB1420" s="298"/>
      <c r="DC1420" s="297"/>
      <c r="DD1420" s="284"/>
      <c r="DE1420" s="352"/>
      <c r="DF1420" s="352"/>
      <c r="DG1420" s="298"/>
      <c r="DH1420" s="297">
        <v>1</v>
      </c>
      <c r="DI1420" s="289">
        <v>1.33214893192052</v>
      </c>
      <c r="DP1420" s="165"/>
      <c r="DQ1420" s="165"/>
      <c r="DR1420" s="165"/>
      <c r="ED1420" s="165"/>
      <c r="EE1420" s="165"/>
      <c r="EF1420" s="165"/>
      <c r="EG1420" s="165"/>
      <c r="EH1420" s="166"/>
      <c r="EI1420" s="165"/>
      <c r="EJ1420" s="164"/>
      <c r="EK1420" s="164"/>
      <c r="EL1420" s="283"/>
      <c r="EM1420" s="283"/>
      <c r="EN1420" s="283"/>
      <c r="EO1420" s="283"/>
      <c r="EP1420" s="283"/>
      <c r="EQ1420" s="283"/>
      <c r="ER1420" s="165"/>
      <c r="ES1420" s="166"/>
      <c r="ET1420" s="166"/>
      <c r="EU1420" s="166"/>
      <c r="EV1420" s="166"/>
      <c r="EW1420" s="166"/>
      <c r="EX1420" s="289"/>
    </row>
    <row r="1421" spans="1:157" ht="13" customHeight="1">
      <c r="A1421" s="160" t="s">
        <v>19</v>
      </c>
      <c r="C1421" s="160">
        <v>31437</v>
      </c>
      <c r="D1421" s="160">
        <v>690291</v>
      </c>
      <c r="E1421" s="160" t="s">
        <v>239</v>
      </c>
      <c r="G1421" s="175"/>
      <c r="H1421" s="162" t="s">
        <v>3095</v>
      </c>
      <c r="I1421" s="162" t="s">
        <v>681</v>
      </c>
      <c r="J1421" s="160">
        <v>23</v>
      </c>
      <c r="K1421" s="161">
        <v>5</v>
      </c>
      <c r="Z1421" s="163">
        <v>34</v>
      </c>
      <c r="AA1421" s="163">
        <v>94</v>
      </c>
      <c r="AB1421" s="163">
        <v>79</v>
      </c>
      <c r="AC1421" s="163">
        <v>19</v>
      </c>
      <c r="AD1421" s="163">
        <v>14</v>
      </c>
      <c r="AE1421" s="163">
        <v>5</v>
      </c>
      <c r="AF1421" s="163">
        <v>0</v>
      </c>
      <c r="AG1421" s="163">
        <v>0</v>
      </c>
      <c r="AH1421" s="163">
        <v>14</v>
      </c>
      <c r="AI1421" s="163">
        <v>3</v>
      </c>
      <c r="AJ1421" s="163">
        <v>0</v>
      </c>
      <c r="AK1421" s="163">
        <v>1</v>
      </c>
      <c r="AL1421" s="163">
        <v>15</v>
      </c>
      <c r="AM1421" s="163">
        <v>0</v>
      </c>
      <c r="AN1421" s="163">
        <v>29</v>
      </c>
      <c r="AO1421" s="163">
        <v>0</v>
      </c>
      <c r="AP1421" s="163">
        <v>0</v>
      </c>
      <c r="AQ1421" s="163">
        <v>0</v>
      </c>
      <c r="AR1421" s="163">
        <v>3</v>
      </c>
      <c r="AS1421" s="283">
        <v>0.159574468</v>
      </c>
      <c r="AT1421" s="283">
        <v>0.308510638</v>
      </c>
      <c r="AU1421" s="283">
        <v>0.32</v>
      </c>
      <c r="AV1421" s="283">
        <v>0.36</v>
      </c>
      <c r="AW1421" s="283">
        <v>0.04</v>
      </c>
      <c r="AX1421" s="283">
        <v>0.32</v>
      </c>
      <c r="AY1421" s="363">
        <v>107.383</v>
      </c>
      <c r="AZ1421" s="283">
        <v>0.12953368000000001</v>
      </c>
      <c r="BA1421" s="283">
        <v>0.52</v>
      </c>
      <c r="BB1421" s="283">
        <v>0.22</v>
      </c>
      <c r="BC1421" s="283">
        <v>0.26</v>
      </c>
      <c r="BD1421" s="164">
        <v>0.38</v>
      </c>
      <c r="BE1421" s="164">
        <v>0.24050632899999999</v>
      </c>
      <c r="BF1421" s="164">
        <v>0.36170212699999998</v>
      </c>
      <c r="BG1421" s="164">
        <v>0.30379746800000001</v>
      </c>
      <c r="BH1421" s="164">
        <v>0.665499595</v>
      </c>
      <c r="BI1421" s="164">
        <v>6.3291138999999996E-2</v>
      </c>
      <c r="BJ1421" s="165">
        <v>40.890067197627197</v>
      </c>
      <c r="BK1421" s="164">
        <v>0.30801214372857999</v>
      </c>
      <c r="BL1421" s="165">
        <v>-0.16394172841325599</v>
      </c>
      <c r="BM1421" s="165">
        <v>10.8319970048068</v>
      </c>
      <c r="BN1421" s="165">
        <v>101.643470802159</v>
      </c>
      <c r="BO1421" s="165">
        <v>0.10759639374341801</v>
      </c>
      <c r="BP1421" s="165">
        <v>-0.41724447160959199</v>
      </c>
      <c r="BQ1421" s="165">
        <v>0.82092591259054604</v>
      </c>
      <c r="BR1421" s="165">
        <v>-0.24047980690017501</v>
      </c>
      <c r="BS1421" s="289">
        <v>8.4783364411640194E-2</v>
      </c>
      <c r="BT1421" s="297"/>
      <c r="BU1421" s="284"/>
      <c r="BV1421" s="298"/>
      <c r="BW1421" s="297"/>
      <c r="BX1421" s="297"/>
      <c r="BY1421" s="297"/>
      <c r="BZ1421" s="297"/>
      <c r="CA1421" s="284"/>
      <c r="CB1421" s="298"/>
      <c r="CC1421" s="297"/>
      <c r="CD1421" s="284"/>
      <c r="CE1421" s="352"/>
      <c r="CF1421" s="298"/>
      <c r="CG1421" s="297"/>
      <c r="CH1421" s="284"/>
      <c r="CI1421" s="352"/>
      <c r="CJ1421" s="298"/>
      <c r="CK1421" s="297">
        <v>27</v>
      </c>
      <c r="CL1421" s="284">
        <v>190</v>
      </c>
      <c r="CM1421" s="352">
        <v>-6</v>
      </c>
      <c r="CN1421" s="298">
        <v>-2</v>
      </c>
      <c r="CO1421" s="297"/>
      <c r="CP1421" s="284"/>
      <c r="CQ1421" s="352"/>
      <c r="CR1421" s="298"/>
      <c r="CS1421" s="297"/>
      <c r="CT1421" s="284"/>
      <c r="CU1421" s="352"/>
      <c r="CV1421" s="352"/>
      <c r="CW1421" s="298"/>
      <c r="CX1421" s="297"/>
      <c r="CY1421" s="284"/>
      <c r="CZ1421" s="352"/>
      <c r="DA1421" s="352"/>
      <c r="DB1421" s="298"/>
      <c r="DC1421" s="297"/>
      <c r="DD1421" s="284"/>
      <c r="DE1421" s="352"/>
      <c r="DF1421" s="352"/>
      <c r="DG1421" s="298"/>
      <c r="DH1421" s="183">
        <v>-6</v>
      </c>
      <c r="DI1421" s="289">
        <v>-2.0749916315544299</v>
      </c>
      <c r="DP1421" s="165"/>
      <c r="DQ1421" s="165"/>
      <c r="DR1421" s="165"/>
      <c r="ED1421" s="165"/>
      <c r="EE1421" s="165"/>
      <c r="EF1421" s="165"/>
      <c r="EG1421" s="165"/>
      <c r="EH1421" s="166"/>
      <c r="EI1421" s="165"/>
      <c r="EL1421" s="283"/>
      <c r="EM1421" s="283"/>
      <c r="EN1421" s="283"/>
      <c r="EO1421" s="283"/>
      <c r="EP1421" s="283"/>
      <c r="EQ1421" s="283"/>
      <c r="ER1421" s="165"/>
    </row>
    <row r="1422" spans="1:157" ht="13" customHeight="1">
      <c r="A1422" s="160" t="s">
        <v>19</v>
      </c>
      <c r="C1422" s="160">
        <v>29592</v>
      </c>
      <c r="D1422" s="160">
        <v>681393</v>
      </c>
      <c r="E1422" s="160" t="s">
        <v>3331</v>
      </c>
      <c r="G1422" s="175"/>
      <c r="H1422" s="162" t="s">
        <v>4085</v>
      </c>
      <c r="I1422" s="162" t="s">
        <v>986</v>
      </c>
      <c r="J1422" s="160">
        <v>24</v>
      </c>
      <c r="K1422" s="161">
        <v>5</v>
      </c>
      <c r="Z1422" s="163">
        <v>45</v>
      </c>
      <c r="AA1422" s="163">
        <v>194</v>
      </c>
      <c r="AB1422" s="163">
        <v>178</v>
      </c>
      <c r="AC1422" s="163">
        <v>42</v>
      </c>
      <c r="AD1422" s="163">
        <v>24</v>
      </c>
      <c r="AE1422" s="163">
        <v>9</v>
      </c>
      <c r="AF1422" s="163">
        <v>0</v>
      </c>
      <c r="AG1422" s="163">
        <v>9</v>
      </c>
      <c r="AH1422" s="163">
        <v>32</v>
      </c>
      <c r="AI1422" s="163">
        <v>20</v>
      </c>
      <c r="AJ1422" s="163">
        <v>3</v>
      </c>
      <c r="AK1422" s="163">
        <v>3</v>
      </c>
      <c r="AL1422" s="163">
        <v>15</v>
      </c>
      <c r="AM1422" s="163">
        <v>0</v>
      </c>
      <c r="AN1422" s="163">
        <v>64</v>
      </c>
      <c r="AO1422" s="163">
        <v>0</v>
      </c>
      <c r="AP1422" s="163">
        <v>1</v>
      </c>
      <c r="AQ1422" s="163">
        <v>0</v>
      </c>
      <c r="AR1422" s="163">
        <v>2</v>
      </c>
      <c r="AS1422" s="283">
        <v>7.7319586999999995E-2</v>
      </c>
      <c r="AT1422" s="283">
        <v>0.32989690700000002</v>
      </c>
      <c r="AU1422" s="283">
        <v>0.48695652</v>
      </c>
      <c r="AV1422" s="283">
        <v>0.23478261</v>
      </c>
      <c r="AW1422" s="283">
        <v>0.14782608999999999</v>
      </c>
      <c r="AX1422" s="283">
        <v>0.38260870000000002</v>
      </c>
      <c r="AY1422" s="363">
        <v>107.501</v>
      </c>
      <c r="AZ1422" s="283">
        <v>0.17786561000000001</v>
      </c>
      <c r="BA1422" s="283">
        <v>0.33913043399999998</v>
      </c>
      <c r="BB1422" s="283">
        <v>0.25217391300000003</v>
      </c>
      <c r="BC1422" s="283">
        <v>0.40869565200000002</v>
      </c>
      <c r="BD1422" s="164">
        <v>0.31132075399999998</v>
      </c>
      <c r="BE1422" s="164">
        <v>0.235955056</v>
      </c>
      <c r="BF1422" s="164">
        <v>0.29381443200000001</v>
      </c>
      <c r="BG1422" s="164">
        <v>0.43820224699999999</v>
      </c>
      <c r="BH1422" s="164">
        <v>0.732016679</v>
      </c>
      <c r="BI1422" s="164">
        <v>0.20224719099999999</v>
      </c>
      <c r="BJ1422" s="165">
        <v>129.12851099819599</v>
      </c>
      <c r="BK1422" s="164">
        <v>0.31564192274182101</v>
      </c>
      <c r="BL1422" s="165">
        <v>0.852988187600633</v>
      </c>
      <c r="BM1422" s="165">
        <v>23.546734083820802</v>
      </c>
      <c r="BN1422" s="165">
        <v>100.64078039561799</v>
      </c>
      <c r="BO1422" s="165">
        <v>-0.34141627331637098</v>
      </c>
      <c r="BP1422" s="165">
        <v>-1.9236011877655901</v>
      </c>
      <c r="BQ1422" s="165">
        <v>0.79031925918977497</v>
      </c>
      <c r="BR1422" s="165">
        <v>-1.71260801292512</v>
      </c>
      <c r="BS1422" s="289">
        <v>8.1622378738146706E-2</v>
      </c>
      <c r="BT1422" s="297"/>
      <c r="BU1422" s="284"/>
      <c r="BV1422" s="298"/>
      <c r="BW1422" s="297"/>
      <c r="BX1422" s="297"/>
      <c r="BY1422" s="297"/>
      <c r="BZ1422" s="297"/>
      <c r="CA1422" s="284"/>
      <c r="CB1422" s="298"/>
      <c r="CC1422" s="297"/>
      <c r="CD1422" s="284"/>
      <c r="CE1422" s="352"/>
      <c r="CF1422" s="298"/>
      <c r="CG1422" s="297">
        <v>12</v>
      </c>
      <c r="CH1422" s="284">
        <v>92</v>
      </c>
      <c r="CI1422" s="352">
        <v>1</v>
      </c>
      <c r="CJ1422" s="298">
        <v>0</v>
      </c>
      <c r="CK1422" s="297">
        <v>29</v>
      </c>
      <c r="CL1422" s="284">
        <v>258</v>
      </c>
      <c r="CM1422" s="352">
        <v>-5</v>
      </c>
      <c r="CN1422" s="298">
        <v>-6</v>
      </c>
      <c r="CO1422" s="297"/>
      <c r="CP1422" s="284"/>
      <c r="CQ1422" s="352"/>
      <c r="CR1422" s="298"/>
      <c r="CS1422" s="297"/>
      <c r="CT1422" s="284"/>
      <c r="CU1422" s="352"/>
      <c r="CV1422" s="352"/>
      <c r="CW1422" s="298"/>
      <c r="CX1422" s="297"/>
      <c r="CY1422" s="284"/>
      <c r="CZ1422" s="352"/>
      <c r="DA1422" s="352"/>
      <c r="DB1422" s="298"/>
      <c r="DC1422" s="297"/>
      <c r="DD1422" s="284"/>
      <c r="DE1422" s="352"/>
      <c r="DF1422" s="352"/>
      <c r="DG1422" s="298"/>
      <c r="DH1422" s="183">
        <v>-4</v>
      </c>
      <c r="DI1422" s="289">
        <v>-3.95188741013407</v>
      </c>
      <c r="DP1422" s="165"/>
      <c r="DQ1422" s="165"/>
      <c r="DR1422" s="165"/>
      <c r="ED1422" s="165"/>
      <c r="EE1422" s="165"/>
      <c r="EF1422" s="165"/>
      <c r="EG1422" s="165"/>
      <c r="EH1422" s="166"/>
      <c r="EI1422" s="165"/>
      <c r="EL1422" s="283"/>
      <c r="EM1422" s="283"/>
      <c r="EN1422" s="283"/>
      <c r="EO1422" s="283"/>
      <c r="EP1422" s="283"/>
      <c r="EQ1422" s="283"/>
      <c r="ER1422" s="165"/>
    </row>
    <row r="1423" spans="1:157" ht="13" customHeight="1">
      <c r="A1423" s="160" t="s">
        <v>19</v>
      </c>
      <c r="C1423" s="160">
        <v>19813</v>
      </c>
      <c r="D1423" s="160">
        <v>641779</v>
      </c>
      <c r="E1423" s="160" t="s">
        <v>18</v>
      </c>
      <c r="G1423" s="175"/>
      <c r="H1423" s="162" t="s">
        <v>2913</v>
      </c>
      <c r="I1423" s="162" t="s">
        <v>2914</v>
      </c>
      <c r="J1423" s="160">
        <v>28</v>
      </c>
      <c r="K1423" s="161">
        <v>5</v>
      </c>
      <c r="L1423" s="161" t="s">
        <v>837</v>
      </c>
      <c r="Z1423" s="163">
        <v>11</v>
      </c>
      <c r="AA1423" s="163">
        <v>28</v>
      </c>
      <c r="AB1423" s="163">
        <v>21</v>
      </c>
      <c r="AC1423" s="163">
        <v>4</v>
      </c>
      <c r="AD1423" s="163">
        <v>2</v>
      </c>
      <c r="AE1423" s="163">
        <v>0</v>
      </c>
      <c r="AF1423" s="163">
        <v>0</v>
      </c>
      <c r="AG1423" s="163">
        <v>2</v>
      </c>
      <c r="AH1423" s="163">
        <v>6</v>
      </c>
      <c r="AI1423" s="163">
        <v>6</v>
      </c>
      <c r="AJ1423" s="163">
        <v>0</v>
      </c>
      <c r="AK1423" s="163">
        <v>0</v>
      </c>
      <c r="AL1423" s="163">
        <v>7</v>
      </c>
      <c r="AM1423" s="163">
        <v>0</v>
      </c>
      <c r="AN1423" s="163">
        <v>9</v>
      </c>
      <c r="AO1423" s="163">
        <v>0</v>
      </c>
      <c r="AP1423" s="163">
        <v>0</v>
      </c>
      <c r="AQ1423" s="163">
        <v>0</v>
      </c>
      <c r="AR1423" s="163">
        <v>0</v>
      </c>
      <c r="AS1423" s="283">
        <v>0.25</v>
      </c>
      <c r="AT1423" s="283">
        <v>0.321428571</v>
      </c>
      <c r="AU1423" s="283">
        <v>0.41666667000000002</v>
      </c>
      <c r="AV1423" s="283">
        <v>0.33333332999999998</v>
      </c>
      <c r="AW1423" s="283">
        <v>0.16666666999999999</v>
      </c>
      <c r="AX1423" s="283">
        <v>0.33333332999999998</v>
      </c>
      <c r="AY1423" s="363">
        <v>107.047</v>
      </c>
      <c r="AZ1423" s="283">
        <v>8.2644629999999997E-2</v>
      </c>
      <c r="BA1423" s="283">
        <v>0.16666666599999999</v>
      </c>
      <c r="BB1423" s="283">
        <v>0.33333333300000001</v>
      </c>
      <c r="BC1423" s="283">
        <v>0.5</v>
      </c>
      <c r="BD1423" s="164">
        <v>0.2</v>
      </c>
      <c r="BE1423" s="164">
        <v>0.19047618999999999</v>
      </c>
      <c r="BF1423" s="164">
        <v>0.39285714199999999</v>
      </c>
      <c r="BG1423" s="164">
        <v>0.47619047599999997</v>
      </c>
      <c r="BH1423" s="164">
        <v>0.86904761799999997</v>
      </c>
      <c r="BI1423" s="164">
        <v>0.28571428599999998</v>
      </c>
      <c r="BJ1423" s="165">
        <v>184.589447092461</v>
      </c>
      <c r="BK1423" s="164">
        <v>0.38166280942303699</v>
      </c>
      <c r="BL1423" s="165">
        <v>1.6109644883471601</v>
      </c>
      <c r="BM1423" s="165">
        <v>4.88635049398719</v>
      </c>
      <c r="BN1423" s="165">
        <v>150.48814256497801</v>
      </c>
      <c r="BO1423" s="165">
        <v>-0.25957546414092397</v>
      </c>
      <c r="BP1423" s="165">
        <v>-7.0739368617068907E-2</v>
      </c>
      <c r="BQ1423" s="165">
        <v>0.47088901924864002</v>
      </c>
      <c r="BR1423" s="165">
        <v>1.5467931939564701</v>
      </c>
      <c r="BS1423" s="289">
        <v>4.8632348795536198E-2</v>
      </c>
      <c r="BT1423" s="297"/>
      <c r="BU1423" s="284"/>
      <c r="BV1423" s="298"/>
      <c r="BW1423" s="297"/>
      <c r="BX1423" s="297"/>
      <c r="BY1423" s="297"/>
      <c r="BZ1423" s="297"/>
      <c r="CA1423" s="284"/>
      <c r="CB1423" s="298"/>
      <c r="CC1423" s="297">
        <v>2</v>
      </c>
      <c r="CD1423" s="284">
        <v>9</v>
      </c>
      <c r="CE1423" s="352">
        <v>0</v>
      </c>
      <c r="CF1423" s="298">
        <v>-1</v>
      </c>
      <c r="CG1423" s="297">
        <v>4</v>
      </c>
      <c r="CH1423" s="284">
        <v>19</v>
      </c>
      <c r="CI1423" s="352">
        <v>-1</v>
      </c>
      <c r="CJ1423" s="298">
        <v>-2</v>
      </c>
      <c r="CK1423" s="297">
        <v>5</v>
      </c>
      <c r="CL1423" s="284">
        <v>26</v>
      </c>
      <c r="CM1423" s="352">
        <v>0</v>
      </c>
      <c r="CN1423" s="298">
        <v>0</v>
      </c>
      <c r="CO1423" s="297"/>
      <c r="CP1423" s="284"/>
      <c r="CQ1423" s="352"/>
      <c r="CR1423" s="298"/>
      <c r="CS1423" s="297"/>
      <c r="CT1423" s="284"/>
      <c r="CU1423" s="352"/>
      <c r="CV1423" s="352"/>
      <c r="CW1423" s="298"/>
      <c r="CX1423" s="297"/>
      <c r="CY1423" s="284"/>
      <c r="CZ1423" s="352"/>
      <c r="DA1423" s="352"/>
      <c r="DB1423" s="298"/>
      <c r="DC1423" s="297"/>
      <c r="DD1423" s="284"/>
      <c r="DE1423" s="352"/>
      <c r="DF1423" s="352"/>
      <c r="DG1423" s="298"/>
      <c r="DH1423" s="297">
        <v>-1</v>
      </c>
      <c r="DI1423" s="289">
        <v>-2.0101501941680899</v>
      </c>
      <c r="DP1423" s="165"/>
      <c r="DQ1423" s="165"/>
      <c r="DR1423" s="165"/>
      <c r="ED1423" s="165"/>
      <c r="EE1423" s="165"/>
      <c r="EF1423" s="165"/>
      <c r="EG1423" s="165"/>
      <c r="EH1423" s="166"/>
      <c r="EI1423" s="165"/>
      <c r="EJ1423" s="164"/>
      <c r="EK1423" s="164"/>
      <c r="EL1423" s="283"/>
      <c r="EM1423" s="283"/>
      <c r="EN1423" s="283"/>
      <c r="EO1423" s="283"/>
      <c r="EP1423" s="283"/>
      <c r="EQ1423" s="283"/>
      <c r="ER1423" s="165"/>
      <c r="ES1423" s="166"/>
      <c r="ET1423" s="166"/>
      <c r="EU1423" s="166"/>
      <c r="EV1423" s="166"/>
      <c r="EW1423" s="166"/>
      <c r="EX1423" s="289"/>
    </row>
    <row r="1424" spans="1:157" ht="13" customHeight="1">
      <c r="A1424" s="160" t="s">
        <v>19</v>
      </c>
      <c r="C1424" s="160">
        <v>23691</v>
      </c>
      <c r="D1424" s="160">
        <v>677588</v>
      </c>
      <c r="E1424" s="160" t="s">
        <v>3331</v>
      </c>
      <c r="G1424" s="175"/>
      <c r="H1424" s="162" t="s">
        <v>3460</v>
      </c>
      <c r="I1424" s="162" t="s">
        <v>3360</v>
      </c>
      <c r="J1424" s="160">
        <v>23</v>
      </c>
      <c r="K1424" s="161">
        <v>5</v>
      </c>
      <c r="Z1424" s="163">
        <v>44</v>
      </c>
      <c r="AA1424" s="163">
        <v>168</v>
      </c>
      <c r="AB1424" s="163">
        <v>161</v>
      </c>
      <c r="AC1424" s="163">
        <v>43</v>
      </c>
      <c r="AD1424" s="163">
        <v>35</v>
      </c>
      <c r="AE1424" s="163">
        <v>5</v>
      </c>
      <c r="AF1424" s="163">
        <v>0</v>
      </c>
      <c r="AG1424" s="163">
        <v>3</v>
      </c>
      <c r="AH1424" s="163">
        <v>14</v>
      </c>
      <c r="AI1424" s="163">
        <v>15</v>
      </c>
      <c r="AJ1424" s="163">
        <v>6</v>
      </c>
      <c r="AK1424" s="163">
        <v>1</v>
      </c>
      <c r="AL1424" s="163">
        <v>7</v>
      </c>
      <c r="AM1424" s="163">
        <v>0</v>
      </c>
      <c r="AN1424" s="163">
        <v>41</v>
      </c>
      <c r="AO1424" s="163">
        <v>0</v>
      </c>
      <c r="AP1424" s="163">
        <v>0</v>
      </c>
      <c r="AQ1424" s="163">
        <v>0</v>
      </c>
      <c r="AR1424" s="163">
        <v>1</v>
      </c>
      <c r="AS1424" s="283">
        <v>4.1666665999999998E-2</v>
      </c>
      <c r="AT1424" s="283">
        <v>0.24404761899999999</v>
      </c>
      <c r="AU1424" s="283">
        <v>0.27500000000000002</v>
      </c>
      <c r="AV1424" s="283">
        <v>0.36666666999999997</v>
      </c>
      <c r="AW1424" s="283">
        <v>8.3333329999999997E-2</v>
      </c>
      <c r="AX1424" s="283">
        <v>0.49166666999999997</v>
      </c>
      <c r="AY1424" s="363">
        <v>109.36799999999999</v>
      </c>
      <c r="AZ1424" s="283">
        <v>0.10682493</v>
      </c>
      <c r="BA1424" s="283">
        <v>0.48717948700000002</v>
      </c>
      <c r="BB1424" s="283">
        <v>0.213675213</v>
      </c>
      <c r="BC1424" s="283">
        <v>0.29914529899999998</v>
      </c>
      <c r="BD1424" s="164">
        <v>0.34188034099999998</v>
      </c>
      <c r="BE1424" s="164">
        <v>0.26708074500000001</v>
      </c>
      <c r="BF1424" s="164">
        <v>0.29761904700000003</v>
      </c>
      <c r="BG1424" s="164">
        <v>0.35403726699999999</v>
      </c>
      <c r="BH1424" s="164">
        <v>0.65165631400000001</v>
      </c>
      <c r="BI1424" s="164">
        <v>8.6956521999999994E-2</v>
      </c>
      <c r="BJ1424" s="165">
        <v>55.359620386883599</v>
      </c>
      <c r="BK1424" s="164">
        <v>0.28633841588383602</v>
      </c>
      <c r="BL1424" s="165">
        <v>-3.2236490157101398</v>
      </c>
      <c r="BM1424" s="165">
        <v>16.42866701813</v>
      </c>
      <c r="BN1424" s="165">
        <v>82.993090295419705</v>
      </c>
      <c r="BO1424" s="165">
        <v>0.83955882750773003</v>
      </c>
      <c r="BP1424" s="165">
        <v>0.44322014413774002</v>
      </c>
      <c r="BQ1424" s="165">
        <v>0.30332189047298103</v>
      </c>
      <c r="BR1424" s="165">
        <v>-3.0006129891280202</v>
      </c>
      <c r="BS1424" s="289">
        <v>3.1326396182142502E-2</v>
      </c>
      <c r="BT1424" s="297"/>
      <c r="BU1424" s="284"/>
      <c r="BV1424" s="298"/>
      <c r="BW1424" s="297"/>
      <c r="BX1424" s="297"/>
      <c r="BY1424" s="297"/>
      <c r="BZ1424" s="297"/>
      <c r="CA1424" s="284"/>
      <c r="CB1424" s="298"/>
      <c r="CC1424" s="297"/>
      <c r="CD1424" s="284"/>
      <c r="CE1424" s="352"/>
      <c r="CF1424" s="298"/>
      <c r="CG1424" s="297">
        <v>8</v>
      </c>
      <c r="CH1424" s="284">
        <v>66.099999999999994</v>
      </c>
      <c r="CI1424" s="352">
        <v>1</v>
      </c>
      <c r="CJ1424" s="298">
        <v>1</v>
      </c>
      <c r="CK1424" s="297">
        <v>36</v>
      </c>
      <c r="CL1424" s="284">
        <v>290</v>
      </c>
      <c r="CM1424" s="352">
        <v>-3</v>
      </c>
      <c r="CN1424" s="298">
        <v>-6</v>
      </c>
      <c r="CO1424" s="297"/>
      <c r="CP1424" s="284"/>
      <c r="CQ1424" s="352"/>
      <c r="CR1424" s="298"/>
      <c r="CS1424" s="297"/>
      <c r="CT1424" s="284"/>
      <c r="CU1424" s="352"/>
      <c r="CV1424" s="352"/>
      <c r="CW1424" s="298"/>
      <c r="CX1424" s="297"/>
      <c r="CY1424" s="284"/>
      <c r="CZ1424" s="352"/>
      <c r="DA1424" s="352"/>
      <c r="DB1424" s="298"/>
      <c r="DC1424" s="297"/>
      <c r="DD1424" s="284"/>
      <c r="DE1424" s="352"/>
      <c r="DF1424" s="352"/>
      <c r="DG1424" s="298"/>
      <c r="DH1424" s="297">
        <v>-2</v>
      </c>
      <c r="DI1424" s="289">
        <v>-2.2831412516534302</v>
      </c>
      <c r="DP1424" s="165"/>
      <c r="DQ1424" s="165"/>
      <c r="DR1424" s="165"/>
      <c r="ED1424" s="165"/>
      <c r="EE1424" s="165"/>
      <c r="EF1424" s="165"/>
      <c r="EG1424" s="165"/>
      <c r="EH1424" s="166"/>
      <c r="EI1424" s="165"/>
      <c r="EJ1424" s="164"/>
      <c r="EK1424" s="164"/>
      <c r="EL1424" s="283"/>
      <c r="EM1424" s="283"/>
      <c r="EN1424" s="283"/>
      <c r="EO1424" s="283"/>
      <c r="EP1424" s="283"/>
      <c r="EQ1424" s="283"/>
      <c r="ER1424" s="165"/>
      <c r="ES1424" s="166"/>
      <c r="ET1424" s="166"/>
      <c r="EU1424" s="166"/>
      <c r="EV1424" s="166"/>
      <c r="EW1424" s="166"/>
      <c r="EX1424" s="289"/>
    </row>
    <row r="1425" spans="1:157" ht="13" customHeight="1">
      <c r="A1425" s="160" t="s">
        <v>19</v>
      </c>
      <c r="B1425" s="160">
        <v>11556</v>
      </c>
      <c r="C1425" s="160">
        <v>19997</v>
      </c>
      <c r="D1425" s="160">
        <v>669289</v>
      </c>
      <c r="E1425" s="160" t="s">
        <v>188</v>
      </c>
      <c r="G1425" s="175"/>
      <c r="H1425" s="162" t="s">
        <v>1692</v>
      </c>
      <c r="I1425" s="162" t="s">
        <v>473</v>
      </c>
      <c r="J1425" s="161">
        <v>29</v>
      </c>
      <c r="K1425" s="161">
        <v>5</v>
      </c>
      <c r="L1425" s="161" t="s">
        <v>837</v>
      </c>
      <c r="Z1425" s="163">
        <v>118</v>
      </c>
      <c r="AA1425" s="163">
        <v>391</v>
      </c>
      <c r="AB1425" s="163">
        <v>357</v>
      </c>
      <c r="AC1425" s="163">
        <v>88</v>
      </c>
      <c r="AD1425" s="163">
        <v>67</v>
      </c>
      <c r="AE1425" s="163">
        <v>12</v>
      </c>
      <c r="AF1425" s="163">
        <v>0</v>
      </c>
      <c r="AG1425" s="163">
        <v>9</v>
      </c>
      <c r="AH1425" s="163">
        <v>32</v>
      </c>
      <c r="AI1425" s="163">
        <v>45</v>
      </c>
      <c r="AJ1425" s="163">
        <v>11</v>
      </c>
      <c r="AK1425" s="163">
        <v>1</v>
      </c>
      <c r="AL1425" s="163">
        <v>24</v>
      </c>
      <c r="AM1425" s="163">
        <v>1</v>
      </c>
      <c r="AN1425" s="163">
        <v>54</v>
      </c>
      <c r="AO1425" s="163">
        <v>2</v>
      </c>
      <c r="AP1425" s="163">
        <v>4</v>
      </c>
      <c r="AQ1425" s="163">
        <v>4</v>
      </c>
      <c r="AR1425" s="163">
        <v>7</v>
      </c>
      <c r="AS1425" s="283">
        <v>6.1381074000000001E-2</v>
      </c>
      <c r="AT1425" s="283">
        <v>0.13810741600000001</v>
      </c>
      <c r="AU1425" s="283">
        <v>0.39228296000000001</v>
      </c>
      <c r="AV1425" s="283">
        <v>0.31832797000000002</v>
      </c>
      <c r="AW1425" s="283">
        <v>1.92926E-2</v>
      </c>
      <c r="AX1425" s="283">
        <v>0.24115755999999999</v>
      </c>
      <c r="AY1425" s="363">
        <v>105.855</v>
      </c>
      <c r="AZ1425" s="283">
        <v>6.2997349999999994E-2</v>
      </c>
      <c r="BA1425" s="283">
        <v>0.38762214900000003</v>
      </c>
      <c r="BB1425" s="283">
        <v>0.24429967399999999</v>
      </c>
      <c r="BC1425" s="283">
        <v>0.36807817500000001</v>
      </c>
      <c r="BD1425" s="164">
        <v>0.26510067100000001</v>
      </c>
      <c r="BE1425" s="164">
        <v>0.24649859900000001</v>
      </c>
      <c r="BF1425" s="164">
        <v>0.294573643</v>
      </c>
      <c r="BG1425" s="164">
        <v>0.35574229600000001</v>
      </c>
      <c r="BH1425" s="164">
        <v>0.65031593899999995</v>
      </c>
      <c r="BI1425" s="164">
        <v>0.109243697</v>
      </c>
      <c r="BJ1425" s="165">
        <v>69.548430756522094</v>
      </c>
      <c r="BK1425" s="164">
        <v>0.28462399411077899</v>
      </c>
      <c r="BL1425" s="165">
        <v>-8.0421885867828404</v>
      </c>
      <c r="BM1425" s="165">
        <v>37.696237420547497</v>
      </c>
      <c r="BN1425" s="165">
        <v>74.763508748318799</v>
      </c>
      <c r="BO1425" s="165">
        <v>-0.58403333251345502</v>
      </c>
      <c r="BP1425" s="165">
        <v>0.88409124314785004</v>
      </c>
      <c r="BQ1425" s="165">
        <v>-0.43941494577955098</v>
      </c>
      <c r="BR1425" s="165">
        <v>-10.9155014028066</v>
      </c>
      <c r="BS1425" s="289">
        <v>-4.5381777946788299E-2</v>
      </c>
      <c r="BT1425" s="297"/>
      <c r="BU1425" s="284"/>
      <c r="BV1425" s="298"/>
      <c r="BW1425" s="297"/>
      <c r="BX1425" s="297"/>
      <c r="BY1425" s="297"/>
      <c r="BZ1425" s="297"/>
      <c r="CA1425" s="284"/>
      <c r="CB1425" s="298"/>
      <c r="CC1425" s="297"/>
      <c r="CD1425" s="284"/>
      <c r="CE1425" s="352"/>
      <c r="CF1425" s="298"/>
      <c r="CG1425" s="297">
        <v>33</v>
      </c>
      <c r="CH1425" s="284">
        <v>245</v>
      </c>
      <c r="CI1425" s="352">
        <v>-1</v>
      </c>
      <c r="CJ1425" s="298">
        <v>-3</v>
      </c>
      <c r="CK1425" s="297">
        <v>67</v>
      </c>
      <c r="CL1425" s="284">
        <v>504.2</v>
      </c>
      <c r="CM1425" s="352">
        <v>-4</v>
      </c>
      <c r="CN1425" s="298">
        <v>-2</v>
      </c>
      <c r="CO1425" s="297">
        <v>6</v>
      </c>
      <c r="CP1425" s="284">
        <v>34</v>
      </c>
      <c r="CQ1425" s="352">
        <v>0</v>
      </c>
      <c r="CR1425" s="298">
        <v>1</v>
      </c>
      <c r="CS1425" s="297">
        <v>6</v>
      </c>
      <c r="CT1425" s="284">
        <v>19</v>
      </c>
      <c r="CU1425" s="352">
        <v>1</v>
      </c>
      <c r="CV1425" s="352">
        <v>0</v>
      </c>
      <c r="CW1425" s="298">
        <v>0</v>
      </c>
      <c r="CX1425" s="297"/>
      <c r="CY1425" s="284"/>
      <c r="CZ1425" s="352"/>
      <c r="DA1425" s="352"/>
      <c r="DB1425" s="298"/>
      <c r="DC1425" s="297">
        <v>2</v>
      </c>
      <c r="DD1425" s="284">
        <v>14</v>
      </c>
      <c r="DE1425" s="352">
        <v>-1</v>
      </c>
      <c r="DF1425" s="352">
        <v>-1</v>
      </c>
      <c r="DG1425" s="298">
        <v>0</v>
      </c>
      <c r="DH1425" s="297">
        <v>-5</v>
      </c>
      <c r="DI1425" s="289">
        <v>-2.5261236280202799</v>
      </c>
      <c r="DP1425" s="165"/>
      <c r="DQ1425" s="165"/>
      <c r="DR1425" s="165"/>
      <c r="ED1425" s="165"/>
      <c r="EE1425" s="165"/>
      <c r="EF1425" s="165"/>
      <c r="EG1425" s="165"/>
      <c r="EH1425" s="166"/>
      <c r="EI1425" s="165"/>
      <c r="EJ1425" s="164"/>
      <c r="EK1425" s="164"/>
      <c r="EL1425" s="283"/>
      <c r="EM1425" s="283"/>
      <c r="EN1425" s="283"/>
      <c r="EO1425" s="283"/>
      <c r="EP1425" s="283"/>
      <c r="EQ1425" s="283"/>
      <c r="ER1425" s="165"/>
      <c r="ES1425" s="166"/>
      <c r="ET1425" s="166"/>
      <c r="EU1425" s="166"/>
      <c r="EV1425" s="166"/>
      <c r="EW1425" s="166"/>
      <c r="EX1425" s="289"/>
    </row>
    <row r="1426" spans="1:157" ht="13" customHeight="1">
      <c r="A1426" s="160" t="s">
        <v>19</v>
      </c>
      <c r="C1426" s="160">
        <v>12164</v>
      </c>
      <c r="D1426" s="160">
        <v>593934</v>
      </c>
      <c r="E1426" s="160" t="s">
        <v>18</v>
      </c>
      <c r="G1426" s="175"/>
      <c r="H1426" s="168" t="s">
        <v>85</v>
      </c>
      <c r="I1426" s="169" t="s">
        <v>151</v>
      </c>
      <c r="J1426" s="170">
        <v>31</v>
      </c>
      <c r="K1426" s="161">
        <v>5</v>
      </c>
      <c r="L1426" s="161" t="s">
        <v>837</v>
      </c>
      <c r="Z1426" s="163">
        <v>28</v>
      </c>
      <c r="AA1426" s="163">
        <v>95</v>
      </c>
      <c r="AB1426" s="163">
        <v>83</v>
      </c>
      <c r="AC1426" s="163">
        <v>17</v>
      </c>
      <c r="AD1426" s="163">
        <v>12</v>
      </c>
      <c r="AE1426" s="163">
        <v>3</v>
      </c>
      <c r="AF1426" s="163">
        <v>0</v>
      </c>
      <c r="AG1426" s="163">
        <v>2</v>
      </c>
      <c r="AH1426" s="163">
        <v>9</v>
      </c>
      <c r="AI1426" s="163">
        <v>6</v>
      </c>
      <c r="AJ1426" s="163">
        <v>0</v>
      </c>
      <c r="AK1426" s="163">
        <v>0</v>
      </c>
      <c r="AL1426" s="163">
        <v>9</v>
      </c>
      <c r="AM1426" s="163">
        <v>0</v>
      </c>
      <c r="AN1426" s="163">
        <v>36</v>
      </c>
      <c r="AO1426" s="163">
        <v>2</v>
      </c>
      <c r="AP1426" s="163">
        <v>1</v>
      </c>
      <c r="AQ1426" s="163">
        <v>0</v>
      </c>
      <c r="AR1426" s="163">
        <v>2</v>
      </c>
      <c r="AS1426" s="283">
        <v>9.4736842000000002E-2</v>
      </c>
      <c r="AT1426" s="283">
        <v>0.37894736800000001</v>
      </c>
      <c r="AU1426" s="283">
        <v>0.47916667000000002</v>
      </c>
      <c r="AV1426" s="283">
        <v>0.25</v>
      </c>
      <c r="AW1426" s="283">
        <v>0.10416667</v>
      </c>
      <c r="AX1426" s="283">
        <v>0.52083332999999998</v>
      </c>
      <c r="AY1426" s="363">
        <v>114.92100000000001</v>
      </c>
      <c r="AZ1426" s="283">
        <v>0.16873448999999999</v>
      </c>
      <c r="BA1426" s="283">
        <v>0.47916666600000002</v>
      </c>
      <c r="BB1426" s="283">
        <v>0.25</v>
      </c>
      <c r="BC1426" s="283">
        <v>0.27083333300000001</v>
      </c>
      <c r="BD1426" s="164">
        <v>0.32608695599999998</v>
      </c>
      <c r="BE1426" s="164">
        <v>0.20481927699999999</v>
      </c>
      <c r="BF1426" s="164">
        <v>0.294736842</v>
      </c>
      <c r="BG1426" s="164">
        <v>0.313253012</v>
      </c>
      <c r="BH1426" s="164">
        <v>0.60798985400000005</v>
      </c>
      <c r="BI1426" s="164">
        <v>0.108433735</v>
      </c>
      <c r="BJ1426" s="165">
        <v>70.055031094316504</v>
      </c>
      <c r="BK1426" s="164">
        <v>0.27458578599126698</v>
      </c>
      <c r="BL1426" s="165">
        <v>-2.72152331345122</v>
      </c>
      <c r="BM1426" s="165">
        <v>8.3913934913988708</v>
      </c>
      <c r="BN1426" s="165">
        <v>75.167977591922593</v>
      </c>
      <c r="BO1426" s="165">
        <v>0.24423511617378901</v>
      </c>
      <c r="BP1426" s="165">
        <v>-0.568008072674274</v>
      </c>
      <c r="BQ1426" s="165">
        <v>-0.85725446827117902</v>
      </c>
      <c r="BR1426" s="165">
        <v>-3.2672468485717099</v>
      </c>
      <c r="BS1426" s="289">
        <v>-8.8535295161517702E-2</v>
      </c>
      <c r="BT1426" s="297"/>
      <c r="BU1426" s="284"/>
      <c r="BV1426" s="298"/>
      <c r="BW1426" s="297"/>
      <c r="BX1426" s="297"/>
      <c r="BY1426" s="297"/>
      <c r="BZ1426" s="297"/>
      <c r="CA1426" s="284"/>
      <c r="CB1426" s="298"/>
      <c r="CC1426" s="297">
        <v>5</v>
      </c>
      <c r="CD1426" s="284">
        <v>29</v>
      </c>
      <c r="CE1426" s="352">
        <v>0</v>
      </c>
      <c r="CF1426" s="298">
        <v>-1</v>
      </c>
      <c r="CG1426" s="297"/>
      <c r="CH1426" s="284"/>
      <c r="CI1426" s="352"/>
      <c r="CJ1426" s="298"/>
      <c r="CK1426" s="297">
        <v>14</v>
      </c>
      <c r="CL1426" s="284">
        <v>107</v>
      </c>
      <c r="CM1426" s="352">
        <v>1</v>
      </c>
      <c r="CN1426" s="298">
        <v>1</v>
      </c>
      <c r="CO1426" s="297"/>
      <c r="CP1426" s="284"/>
      <c r="CQ1426" s="352"/>
      <c r="CR1426" s="298"/>
      <c r="CS1426" s="297"/>
      <c r="CT1426" s="284"/>
      <c r="CU1426" s="352"/>
      <c r="CV1426" s="352"/>
      <c r="CW1426" s="298"/>
      <c r="CX1426" s="297"/>
      <c r="CY1426" s="284"/>
      <c r="CZ1426" s="352"/>
      <c r="DA1426" s="352"/>
      <c r="DB1426" s="298"/>
      <c r="DC1426" s="297"/>
      <c r="DD1426" s="284"/>
      <c r="DE1426" s="352"/>
      <c r="DF1426" s="352"/>
      <c r="DG1426" s="298"/>
      <c r="DH1426" s="297">
        <v>1</v>
      </c>
      <c r="DI1426" s="289">
        <v>-0.75977090001106196</v>
      </c>
      <c r="DP1426" s="165"/>
      <c r="DQ1426" s="165"/>
      <c r="DR1426" s="165"/>
      <c r="ED1426" s="165"/>
      <c r="EE1426" s="165"/>
      <c r="EF1426" s="165"/>
      <c r="EG1426" s="165"/>
      <c r="EH1426" s="166"/>
      <c r="EI1426" s="165"/>
      <c r="EJ1426" s="164"/>
      <c r="EK1426" s="164"/>
      <c r="EL1426" s="283"/>
      <c r="EM1426" s="283"/>
      <c r="EN1426" s="283"/>
      <c r="EO1426" s="283"/>
      <c r="EP1426" s="283"/>
      <c r="EQ1426" s="283"/>
      <c r="ER1426" s="165"/>
      <c r="ES1426" s="166"/>
      <c r="ET1426" s="166"/>
      <c r="EU1426" s="166"/>
      <c r="EV1426" s="166"/>
      <c r="EW1426" s="166"/>
      <c r="EX1426" s="289"/>
      <c r="FA1426" s="167"/>
    </row>
    <row r="1427" spans="1:157" ht="13" customHeight="1">
      <c r="A1427" s="160" t="s">
        <v>19</v>
      </c>
      <c r="B1427" s="160">
        <v>11814</v>
      </c>
      <c r="C1427" s="160">
        <v>21635</v>
      </c>
      <c r="D1427" s="160">
        <v>665155</v>
      </c>
      <c r="E1427" s="160" t="s">
        <v>17</v>
      </c>
      <c r="G1427" s="175"/>
      <c r="H1427" s="162" t="s">
        <v>1102</v>
      </c>
      <c r="I1427" s="162" t="s">
        <v>220</v>
      </c>
      <c r="J1427" s="161">
        <v>27</v>
      </c>
      <c r="K1427" s="161">
        <v>5</v>
      </c>
      <c r="L1427" s="161" t="s">
        <v>46</v>
      </c>
      <c r="Z1427" s="163">
        <v>5</v>
      </c>
      <c r="AA1427" s="163">
        <v>5</v>
      </c>
      <c r="AB1427" s="163">
        <v>5</v>
      </c>
      <c r="AC1427" s="163">
        <v>0</v>
      </c>
      <c r="AD1427" s="163">
        <v>0</v>
      </c>
      <c r="AE1427" s="163">
        <v>0</v>
      </c>
      <c r="AF1427" s="163">
        <v>0</v>
      </c>
      <c r="AG1427" s="163">
        <v>0</v>
      </c>
      <c r="AH1427" s="163">
        <v>0</v>
      </c>
      <c r="AI1427" s="163">
        <v>0</v>
      </c>
      <c r="AJ1427" s="163">
        <v>0</v>
      </c>
      <c r="AK1427" s="163">
        <v>0</v>
      </c>
      <c r="AL1427" s="163">
        <v>0</v>
      </c>
      <c r="AM1427" s="163">
        <v>0</v>
      </c>
      <c r="AN1427" s="163">
        <v>2</v>
      </c>
      <c r="AO1427" s="163">
        <v>0</v>
      </c>
      <c r="AP1427" s="163">
        <v>0</v>
      </c>
      <c r="AQ1427" s="163">
        <v>0</v>
      </c>
      <c r="AR1427" s="163">
        <v>0</v>
      </c>
      <c r="AS1427" s="283">
        <v>0</v>
      </c>
      <c r="AT1427" s="283">
        <v>0.4</v>
      </c>
      <c r="AU1427" s="283">
        <v>0.66666667000000002</v>
      </c>
      <c r="AV1427" s="283">
        <v>0.33333332999999998</v>
      </c>
      <c r="AW1427" s="283">
        <v>0</v>
      </c>
      <c r="AX1427" s="283">
        <v>0.33333332999999998</v>
      </c>
      <c r="AY1427" s="363">
        <v>95.690399999999997</v>
      </c>
      <c r="AZ1427" s="283">
        <v>0.10714286000000001</v>
      </c>
      <c r="BA1427" s="283">
        <v>0</v>
      </c>
      <c r="BB1427" s="283">
        <v>0.33333333300000001</v>
      </c>
      <c r="BC1427" s="283">
        <v>0.66666666600000002</v>
      </c>
      <c r="BD1427" s="164">
        <v>0</v>
      </c>
      <c r="BE1427" s="164">
        <v>0</v>
      </c>
      <c r="BF1427" s="164">
        <v>0</v>
      </c>
      <c r="BG1427" s="164">
        <v>0</v>
      </c>
      <c r="BH1427" s="164">
        <v>0</v>
      </c>
      <c r="BI1427" s="164">
        <v>0</v>
      </c>
      <c r="BJ1427" s="165">
        <v>0</v>
      </c>
      <c r="BK1427" s="164">
        <v>0</v>
      </c>
      <c r="BL1427" s="165">
        <v>-1.24825424723083</v>
      </c>
      <c r="BM1427" s="165">
        <v>-0.663363889080824</v>
      </c>
      <c r="BN1427" s="165">
        <v>-100</v>
      </c>
      <c r="BO1427" s="165">
        <v>-5.2187888895858202E-3</v>
      </c>
      <c r="BP1427" s="165">
        <v>0</v>
      </c>
      <c r="BQ1427" s="165">
        <v>-1.0812088097328101</v>
      </c>
      <c r="BR1427" s="165">
        <v>-1.22193041465932</v>
      </c>
      <c r="BS1427" s="289">
        <v>-0.11166479107886799</v>
      </c>
      <c r="BT1427" s="297"/>
      <c r="BU1427" s="284"/>
      <c r="BV1427" s="298"/>
      <c r="BW1427" s="297"/>
      <c r="BX1427" s="297"/>
      <c r="BY1427" s="297"/>
      <c r="BZ1427" s="297"/>
      <c r="CA1427" s="284"/>
      <c r="CB1427" s="298"/>
      <c r="CC1427" s="297"/>
      <c r="CD1427" s="284"/>
      <c r="CE1427" s="352"/>
      <c r="CF1427" s="298"/>
      <c r="CG1427" s="297">
        <v>1</v>
      </c>
      <c r="CH1427" s="284">
        <v>2</v>
      </c>
      <c r="CI1427" s="352">
        <v>0</v>
      </c>
      <c r="CJ1427" s="298"/>
      <c r="CK1427" s="297">
        <v>2</v>
      </c>
      <c r="CL1427" s="284">
        <v>14</v>
      </c>
      <c r="CM1427" s="352">
        <v>0</v>
      </c>
      <c r="CN1427" s="298">
        <v>0</v>
      </c>
      <c r="CO1427" s="297"/>
      <c r="CP1427" s="284"/>
      <c r="CQ1427" s="352"/>
      <c r="CR1427" s="298"/>
      <c r="CS1427" s="297"/>
      <c r="CT1427" s="284"/>
      <c r="CU1427" s="352"/>
      <c r="CV1427" s="352"/>
      <c r="CW1427" s="298"/>
      <c r="CX1427" s="297"/>
      <c r="CY1427" s="284"/>
      <c r="CZ1427" s="352"/>
      <c r="DA1427" s="352"/>
      <c r="DB1427" s="298"/>
      <c r="DC1427" s="297"/>
      <c r="DD1427" s="284"/>
      <c r="DE1427" s="352"/>
      <c r="DF1427" s="352"/>
      <c r="DG1427" s="298"/>
      <c r="DH1427" s="297">
        <v>0</v>
      </c>
      <c r="DI1427" s="289">
        <v>-2.6108041405677698E-2</v>
      </c>
      <c r="DP1427" s="165"/>
      <c r="DQ1427" s="165"/>
      <c r="DR1427" s="165"/>
      <c r="ED1427" s="165"/>
      <c r="EE1427" s="165"/>
      <c r="EF1427" s="165"/>
      <c r="EG1427" s="165"/>
      <c r="EH1427" s="166"/>
      <c r="EI1427" s="165"/>
      <c r="EJ1427" s="164"/>
      <c r="EK1427" s="164"/>
      <c r="EL1427" s="283"/>
      <c r="EM1427" s="283"/>
      <c r="EN1427" s="283"/>
      <c r="EO1427" s="283"/>
      <c r="EP1427" s="283"/>
      <c r="EQ1427" s="283"/>
      <c r="ER1427" s="165"/>
      <c r="ES1427" s="166"/>
      <c r="ET1427" s="166"/>
      <c r="EU1427" s="166"/>
      <c r="EV1427" s="166"/>
      <c r="EW1427" s="166"/>
      <c r="EX1427" s="289"/>
    </row>
    <row r="1428" spans="1:157" ht="13" customHeight="1">
      <c r="A1428" s="160" t="s">
        <v>19</v>
      </c>
      <c r="C1428" s="160">
        <v>21682</v>
      </c>
      <c r="D1428" s="160">
        <v>665782</v>
      </c>
      <c r="E1428" s="160" t="s">
        <v>470</v>
      </c>
      <c r="G1428" s="175"/>
      <c r="H1428" s="162" t="s">
        <v>2345</v>
      </c>
      <c r="I1428" s="162" t="s">
        <v>589</v>
      </c>
      <c r="J1428" s="160">
        <v>26</v>
      </c>
      <c r="K1428" s="161">
        <v>5</v>
      </c>
      <c r="Z1428" s="163">
        <v>13</v>
      </c>
      <c r="AA1428" s="163">
        <v>31</v>
      </c>
      <c r="AB1428" s="163">
        <v>29</v>
      </c>
      <c r="AC1428" s="163">
        <v>5</v>
      </c>
      <c r="AD1428" s="163">
        <v>3</v>
      </c>
      <c r="AE1428" s="163">
        <v>2</v>
      </c>
      <c r="AF1428" s="163">
        <v>0</v>
      </c>
      <c r="AG1428" s="163">
        <v>0</v>
      </c>
      <c r="AH1428" s="163">
        <v>2</v>
      </c>
      <c r="AI1428" s="163">
        <v>1</v>
      </c>
      <c r="AJ1428" s="163">
        <v>0</v>
      </c>
      <c r="AK1428" s="163">
        <v>0</v>
      </c>
      <c r="AL1428" s="163">
        <v>2</v>
      </c>
      <c r="AM1428" s="163">
        <v>0</v>
      </c>
      <c r="AN1428" s="163">
        <v>10</v>
      </c>
      <c r="AO1428" s="163">
        <v>0</v>
      </c>
      <c r="AP1428" s="163">
        <v>0</v>
      </c>
      <c r="AQ1428" s="163">
        <v>0</v>
      </c>
      <c r="AR1428" s="163">
        <v>2</v>
      </c>
      <c r="AS1428" s="283">
        <v>6.4516129000000005E-2</v>
      </c>
      <c r="AT1428" s="283">
        <v>0.322580645</v>
      </c>
      <c r="AU1428" s="283">
        <v>0.36842105000000003</v>
      </c>
      <c r="AV1428" s="283">
        <v>0.36842105000000003</v>
      </c>
      <c r="AW1428" s="283">
        <v>0</v>
      </c>
      <c r="AX1428" s="283">
        <v>0.42105262999999998</v>
      </c>
      <c r="AY1428" s="363">
        <v>106.30200000000001</v>
      </c>
      <c r="AZ1428" s="283">
        <v>0.11570248</v>
      </c>
      <c r="BA1428" s="283">
        <v>0.52631578899999998</v>
      </c>
      <c r="BB1428" s="283">
        <v>0.263157894</v>
      </c>
      <c r="BC1428" s="283">
        <v>0.21052631499999999</v>
      </c>
      <c r="BD1428" s="164">
        <v>0.263157894</v>
      </c>
      <c r="BE1428" s="164">
        <v>0.17241379300000001</v>
      </c>
      <c r="BF1428" s="164">
        <v>0.22580645099999999</v>
      </c>
      <c r="BG1428" s="164">
        <v>0.24137931000000001</v>
      </c>
      <c r="BH1428" s="164">
        <v>0.46718576099999998</v>
      </c>
      <c r="BI1428" s="164">
        <v>6.8965517000000004E-2</v>
      </c>
      <c r="BJ1428" s="165">
        <v>44.556073235608899</v>
      </c>
      <c r="BK1428" s="164">
        <v>0.21071889900392099</v>
      </c>
      <c r="BL1428" s="165">
        <v>-2.4815978756601802</v>
      </c>
      <c r="BM1428" s="165">
        <v>1.14472234486984</v>
      </c>
      <c r="BN1428" s="165">
        <v>33.362663040756502</v>
      </c>
      <c r="BO1428" s="165">
        <v>-0.30948536185938702</v>
      </c>
      <c r="BP1428" s="165">
        <v>-2.2506356239318799E-2</v>
      </c>
      <c r="BQ1428" s="165">
        <v>-1.3321409515998199</v>
      </c>
      <c r="BR1428" s="165">
        <v>-2.3861659666950699</v>
      </c>
      <c r="BS1428" s="289">
        <v>-0.137580492971343</v>
      </c>
      <c r="BT1428" s="297"/>
      <c r="BU1428" s="284"/>
      <c r="BV1428" s="298"/>
      <c r="BW1428" s="297"/>
      <c r="BX1428" s="297"/>
      <c r="BY1428" s="297"/>
      <c r="BZ1428" s="297"/>
      <c r="CA1428" s="284"/>
      <c r="CB1428" s="298"/>
      <c r="CC1428" s="297">
        <v>2</v>
      </c>
      <c r="CD1428" s="284">
        <v>3.1</v>
      </c>
      <c r="CE1428" s="352">
        <v>0</v>
      </c>
      <c r="CF1428" s="298">
        <v>0</v>
      </c>
      <c r="CG1428" s="297"/>
      <c r="CH1428" s="284"/>
      <c r="CI1428" s="352"/>
      <c r="CJ1428" s="298"/>
      <c r="CK1428" s="297">
        <v>10</v>
      </c>
      <c r="CL1428" s="284">
        <v>62</v>
      </c>
      <c r="CM1428" s="352">
        <v>1</v>
      </c>
      <c r="CN1428" s="298">
        <v>0</v>
      </c>
      <c r="CO1428" s="297"/>
      <c r="CP1428" s="284"/>
      <c r="CQ1428" s="352"/>
      <c r="CR1428" s="298"/>
      <c r="CS1428" s="297">
        <v>1</v>
      </c>
      <c r="CT1428" s="284">
        <v>0</v>
      </c>
      <c r="CU1428" s="352">
        <v>0</v>
      </c>
      <c r="CV1428" s="352"/>
      <c r="CW1428" s="298"/>
      <c r="CX1428" s="297"/>
      <c r="CY1428" s="284"/>
      <c r="CZ1428" s="352"/>
      <c r="DA1428" s="352"/>
      <c r="DB1428" s="298"/>
      <c r="DC1428" s="297"/>
      <c r="DD1428" s="284"/>
      <c r="DE1428" s="352"/>
      <c r="DF1428" s="352"/>
      <c r="DG1428" s="298"/>
      <c r="DH1428" s="183">
        <v>1</v>
      </c>
      <c r="DI1428" s="289">
        <v>1.9681207835674199E-2</v>
      </c>
      <c r="DP1428" s="165"/>
      <c r="DQ1428" s="165"/>
      <c r="DR1428" s="165"/>
      <c r="ED1428" s="165"/>
      <c r="EE1428" s="165"/>
      <c r="EF1428" s="165"/>
      <c r="EG1428" s="165"/>
      <c r="EH1428" s="166"/>
      <c r="EI1428" s="165"/>
      <c r="EL1428" s="283"/>
      <c r="EM1428" s="283"/>
      <c r="EN1428" s="283"/>
      <c r="EO1428" s="283"/>
      <c r="EP1428" s="283"/>
      <c r="EQ1428" s="283"/>
      <c r="ER1428" s="165"/>
    </row>
    <row r="1429" spans="1:157" ht="13" customHeight="1">
      <c r="A1429" s="160" t="s">
        <v>19</v>
      </c>
      <c r="B1429" s="160">
        <v>11651</v>
      </c>
      <c r="C1429" s="160">
        <v>18889</v>
      </c>
      <c r="D1429" s="160">
        <v>664901</v>
      </c>
      <c r="E1429" s="160" t="s">
        <v>164</v>
      </c>
      <c r="G1429" s="175"/>
      <c r="H1429" s="162" t="s">
        <v>1812</v>
      </c>
      <c r="I1429" s="162" t="s">
        <v>146</v>
      </c>
      <c r="J1429" s="161">
        <v>30</v>
      </c>
      <c r="K1429" s="161">
        <v>5</v>
      </c>
      <c r="L1429" s="161" t="s">
        <v>837</v>
      </c>
      <c r="Z1429" s="163">
        <v>47</v>
      </c>
      <c r="AA1429" s="163">
        <v>141</v>
      </c>
      <c r="AB1429" s="163">
        <v>132</v>
      </c>
      <c r="AC1429" s="163">
        <v>26</v>
      </c>
      <c r="AD1429" s="163">
        <v>16</v>
      </c>
      <c r="AE1429" s="163">
        <v>7</v>
      </c>
      <c r="AF1429" s="163">
        <v>0</v>
      </c>
      <c r="AG1429" s="163">
        <v>3</v>
      </c>
      <c r="AH1429" s="163">
        <v>13</v>
      </c>
      <c r="AI1429" s="163">
        <v>8</v>
      </c>
      <c r="AJ1429" s="163">
        <v>6</v>
      </c>
      <c r="AK1429" s="163">
        <v>0</v>
      </c>
      <c r="AL1429" s="163">
        <v>6</v>
      </c>
      <c r="AM1429" s="163">
        <v>0</v>
      </c>
      <c r="AN1429" s="163">
        <v>35</v>
      </c>
      <c r="AO1429" s="163">
        <v>2</v>
      </c>
      <c r="AP1429" s="163">
        <v>0</v>
      </c>
      <c r="AQ1429" s="163">
        <v>1</v>
      </c>
      <c r="AR1429" s="163">
        <v>3</v>
      </c>
      <c r="AS1429" s="283">
        <v>4.2553190999999997E-2</v>
      </c>
      <c r="AT1429" s="283">
        <v>0.24822695</v>
      </c>
      <c r="AU1429" s="283">
        <v>0.42857142999999998</v>
      </c>
      <c r="AV1429" s="283">
        <v>0.25510203999999997</v>
      </c>
      <c r="AW1429" s="283">
        <v>6.1224489999999999E-2</v>
      </c>
      <c r="AX1429" s="283">
        <v>0.22448979999999999</v>
      </c>
      <c r="AY1429" s="363">
        <v>108.104</v>
      </c>
      <c r="AZ1429" s="283">
        <v>0.12361624</v>
      </c>
      <c r="BA1429" s="283">
        <v>0.4</v>
      </c>
      <c r="BB1429" s="283">
        <v>0.189473684</v>
      </c>
      <c r="BC1429" s="283">
        <v>0.41052631499999997</v>
      </c>
      <c r="BD1429" s="164">
        <v>0.244680851</v>
      </c>
      <c r="BE1429" s="164">
        <v>0.196969696</v>
      </c>
      <c r="BF1429" s="164">
        <v>0.242857142</v>
      </c>
      <c r="BG1429" s="164">
        <v>0.31818181800000001</v>
      </c>
      <c r="BH1429" s="164">
        <v>0.56103895999999998</v>
      </c>
      <c r="BI1429" s="164">
        <v>0.12121212200000001</v>
      </c>
      <c r="BJ1429" s="165">
        <v>78.310674954782996</v>
      </c>
      <c r="BK1429" s="164">
        <v>0.24723211441721199</v>
      </c>
      <c r="BL1429" s="165">
        <v>-7.1435537642097602</v>
      </c>
      <c r="BM1429" s="165">
        <v>9.3503543356203895</v>
      </c>
      <c r="BN1429" s="165">
        <v>57.1875675066984</v>
      </c>
      <c r="BO1429" s="165">
        <v>-0.20503149844277199</v>
      </c>
      <c r="BP1429" s="165">
        <v>0.90443726629018695</v>
      </c>
      <c r="BQ1429" s="165">
        <v>-1.4391550290162201</v>
      </c>
      <c r="BR1429" s="165">
        <v>-6.0026449268913398</v>
      </c>
      <c r="BS1429" s="289">
        <v>-0.14863266392077601</v>
      </c>
      <c r="BT1429" s="297"/>
      <c r="BU1429" s="284"/>
      <c r="BV1429" s="298"/>
      <c r="BW1429" s="297"/>
      <c r="BX1429" s="297"/>
      <c r="BY1429" s="297"/>
      <c r="BZ1429" s="297"/>
      <c r="CA1429" s="284"/>
      <c r="CB1429" s="298"/>
      <c r="CC1429" s="297"/>
      <c r="CD1429" s="284"/>
      <c r="CE1429" s="352"/>
      <c r="CF1429" s="298"/>
      <c r="CG1429" s="297">
        <v>14</v>
      </c>
      <c r="CH1429" s="284">
        <v>98.1</v>
      </c>
      <c r="CI1429" s="352">
        <v>1</v>
      </c>
      <c r="CJ1429" s="298">
        <v>2</v>
      </c>
      <c r="CK1429" s="297">
        <v>26</v>
      </c>
      <c r="CL1429" s="284">
        <v>209.1</v>
      </c>
      <c r="CM1429" s="352">
        <v>-2</v>
      </c>
      <c r="CN1429" s="298">
        <v>-3</v>
      </c>
      <c r="CO1429" s="297"/>
      <c r="CP1429" s="284"/>
      <c r="CQ1429" s="352"/>
      <c r="CR1429" s="298"/>
      <c r="CS1429" s="297"/>
      <c r="CT1429" s="284"/>
      <c r="CU1429" s="352"/>
      <c r="CV1429" s="352"/>
      <c r="CW1429" s="298"/>
      <c r="CX1429" s="297"/>
      <c r="CY1429" s="284"/>
      <c r="CZ1429" s="352"/>
      <c r="DA1429" s="352"/>
      <c r="DB1429" s="298"/>
      <c r="DC1429" s="297"/>
      <c r="DD1429" s="284"/>
      <c r="DE1429" s="352"/>
      <c r="DF1429" s="352"/>
      <c r="DG1429" s="298"/>
      <c r="DH1429" s="297">
        <v>-1</v>
      </c>
      <c r="DI1429" s="289">
        <v>-0.14110612869262601</v>
      </c>
      <c r="DP1429" s="165"/>
      <c r="DQ1429" s="165"/>
      <c r="DR1429" s="165"/>
      <c r="ED1429" s="165"/>
      <c r="EE1429" s="165"/>
      <c r="EF1429" s="165"/>
      <c r="EG1429" s="165"/>
      <c r="EH1429" s="166"/>
      <c r="EI1429" s="165"/>
      <c r="EJ1429" s="164"/>
      <c r="EK1429" s="164"/>
      <c r="EL1429" s="283"/>
      <c r="EM1429" s="283"/>
      <c r="EN1429" s="283"/>
      <c r="EO1429" s="283"/>
      <c r="EP1429" s="283"/>
      <c r="EQ1429" s="283"/>
      <c r="ER1429" s="165"/>
      <c r="ES1429" s="166"/>
      <c r="ET1429" s="166"/>
      <c r="EU1429" s="166"/>
      <c r="EV1429" s="166"/>
      <c r="EW1429" s="166"/>
      <c r="EX1429" s="289"/>
    </row>
    <row r="1430" spans="1:157" ht="13" customHeight="1">
      <c r="A1430" s="160" t="s">
        <v>19</v>
      </c>
      <c r="C1430" s="160">
        <v>24597</v>
      </c>
      <c r="D1430" s="160">
        <v>680716</v>
      </c>
      <c r="E1430" s="160" t="s">
        <v>14</v>
      </c>
      <c r="G1430" s="175"/>
      <c r="H1430" s="162" t="s">
        <v>3476</v>
      </c>
      <c r="I1430" s="162" t="s">
        <v>616</v>
      </c>
      <c r="J1430" s="160">
        <v>24</v>
      </c>
      <c r="K1430" s="161">
        <v>5</v>
      </c>
      <c r="Z1430" s="163">
        <v>18</v>
      </c>
      <c r="AA1430" s="163">
        <v>40</v>
      </c>
      <c r="AB1430" s="163">
        <v>37</v>
      </c>
      <c r="AC1430" s="163">
        <v>8</v>
      </c>
      <c r="AD1430" s="163">
        <v>6</v>
      </c>
      <c r="AE1430" s="163">
        <v>2</v>
      </c>
      <c r="AF1430" s="163">
        <v>0</v>
      </c>
      <c r="AG1430" s="163">
        <v>0</v>
      </c>
      <c r="AH1430" s="163">
        <v>1</v>
      </c>
      <c r="AI1430" s="163">
        <v>3</v>
      </c>
      <c r="AJ1430" s="163">
        <v>0</v>
      </c>
      <c r="AK1430" s="163">
        <v>0</v>
      </c>
      <c r="AL1430" s="163">
        <v>2</v>
      </c>
      <c r="AM1430" s="163">
        <v>0</v>
      </c>
      <c r="AN1430" s="163">
        <v>13</v>
      </c>
      <c r="AO1430" s="163">
        <v>0</v>
      </c>
      <c r="AP1430" s="163">
        <v>0</v>
      </c>
      <c r="AQ1430" s="163">
        <v>1</v>
      </c>
      <c r="AR1430" s="163">
        <v>0</v>
      </c>
      <c r="AS1430" s="283">
        <v>0.05</v>
      </c>
      <c r="AT1430" s="283">
        <v>0.32500000000000001</v>
      </c>
      <c r="AU1430" s="283">
        <v>0.2</v>
      </c>
      <c r="AV1430" s="283">
        <v>0.32</v>
      </c>
      <c r="AW1430" s="283">
        <v>0</v>
      </c>
      <c r="AX1430" s="283">
        <v>0.56000000000000005</v>
      </c>
      <c r="AY1430" s="363">
        <v>110.18</v>
      </c>
      <c r="AZ1430" s="283">
        <v>0.12883436000000001</v>
      </c>
      <c r="BA1430" s="283">
        <v>0.66666666600000002</v>
      </c>
      <c r="BB1430" s="283">
        <v>0.20833333300000001</v>
      </c>
      <c r="BC1430" s="283">
        <v>0.125</v>
      </c>
      <c r="BD1430" s="164">
        <v>0.33333333300000001</v>
      </c>
      <c r="BE1430" s="164">
        <v>0.21621621599999999</v>
      </c>
      <c r="BF1430" s="164">
        <v>0.256410256</v>
      </c>
      <c r="BG1430" s="164">
        <v>0.27027026999999998</v>
      </c>
      <c r="BH1430" s="164">
        <v>0.52668052600000004</v>
      </c>
      <c r="BI1430" s="164">
        <v>5.4054053999999997E-2</v>
      </c>
      <c r="BJ1430" s="165">
        <v>34.9223277584587</v>
      </c>
      <c r="BK1430" s="164">
        <v>0.23531841009091101</v>
      </c>
      <c r="BL1430" s="165">
        <v>-2.4100948456171198</v>
      </c>
      <c r="BM1430" s="165">
        <v>2.26902801958291</v>
      </c>
      <c r="BN1430" s="165">
        <v>49.335845396215198</v>
      </c>
      <c r="BO1430" s="165">
        <v>0.46265123901003102</v>
      </c>
      <c r="BP1430" s="165">
        <v>-0.151425376534461</v>
      </c>
      <c r="BQ1430" s="165">
        <v>-1.4554397440943201</v>
      </c>
      <c r="BR1430" s="165">
        <v>-2.47024196716578</v>
      </c>
      <c r="BS1430" s="289">
        <v>-0.150314512321016</v>
      </c>
      <c r="BT1430" s="297"/>
      <c r="BU1430" s="284"/>
      <c r="BV1430" s="298"/>
      <c r="BW1430" s="297"/>
      <c r="BX1430" s="297"/>
      <c r="BY1430" s="297"/>
      <c r="BZ1430" s="297"/>
      <c r="CA1430" s="284"/>
      <c r="CB1430" s="298"/>
      <c r="CC1430" s="297"/>
      <c r="CD1430" s="284"/>
      <c r="CE1430" s="352"/>
      <c r="CF1430" s="298"/>
      <c r="CG1430" s="297">
        <v>4</v>
      </c>
      <c r="CH1430" s="284">
        <v>15</v>
      </c>
      <c r="CI1430" s="352">
        <v>0</v>
      </c>
      <c r="CJ1430" s="298">
        <v>0</v>
      </c>
      <c r="CK1430" s="297">
        <v>7</v>
      </c>
      <c r="CL1430" s="284">
        <v>60.2</v>
      </c>
      <c r="CM1430" s="352">
        <v>1</v>
      </c>
      <c r="CN1430" s="298">
        <v>-1</v>
      </c>
      <c r="CO1430" s="297">
        <v>6</v>
      </c>
      <c r="CP1430" s="284">
        <v>30</v>
      </c>
      <c r="CQ1430" s="352">
        <v>0</v>
      </c>
      <c r="CR1430" s="298">
        <v>0</v>
      </c>
      <c r="CS1430" s="297"/>
      <c r="CT1430" s="284"/>
      <c r="CU1430" s="352"/>
      <c r="CV1430" s="352"/>
      <c r="CW1430" s="298"/>
      <c r="CX1430" s="297">
        <v>1</v>
      </c>
      <c r="CY1430" s="284">
        <v>1</v>
      </c>
      <c r="CZ1430" s="352">
        <v>0</v>
      </c>
      <c r="DA1430" s="352"/>
      <c r="DB1430" s="298"/>
      <c r="DC1430" s="297"/>
      <c r="DD1430" s="284"/>
      <c r="DE1430" s="352"/>
      <c r="DF1430" s="352"/>
      <c r="DG1430" s="298"/>
      <c r="DH1430" s="297">
        <v>1</v>
      </c>
      <c r="DI1430" s="289">
        <v>-0.31983494758605902</v>
      </c>
      <c r="DP1430" s="165"/>
      <c r="DQ1430" s="165"/>
      <c r="DR1430" s="165"/>
      <c r="ED1430" s="165"/>
      <c r="EE1430" s="165"/>
      <c r="EF1430" s="165"/>
      <c r="EG1430" s="165"/>
      <c r="EH1430" s="166"/>
      <c r="EI1430" s="165"/>
      <c r="EJ1430" s="164"/>
      <c r="EK1430" s="164"/>
      <c r="EL1430" s="283"/>
      <c r="EM1430" s="283"/>
      <c r="EN1430" s="283"/>
      <c r="EO1430" s="283"/>
      <c r="EP1430" s="283"/>
      <c r="EQ1430" s="283"/>
      <c r="ER1430" s="165"/>
      <c r="ES1430" s="166"/>
      <c r="ET1430" s="166"/>
      <c r="EU1430" s="166"/>
      <c r="EV1430" s="166"/>
      <c r="EW1430" s="166"/>
      <c r="EX1430" s="289"/>
    </row>
    <row r="1431" spans="1:157" ht="13" customHeight="1">
      <c r="A1431" s="160" t="s">
        <v>19</v>
      </c>
      <c r="C1431" s="160">
        <v>19292</v>
      </c>
      <c r="D1431" s="160">
        <v>669137</v>
      </c>
      <c r="E1431" s="160" t="s">
        <v>354</v>
      </c>
      <c r="G1431" s="175"/>
      <c r="H1431" s="162" t="s">
        <v>484</v>
      </c>
      <c r="I1431" s="162" t="s">
        <v>4010</v>
      </c>
      <c r="J1431" s="160">
        <v>29</v>
      </c>
      <c r="K1431" s="161">
        <v>5</v>
      </c>
      <c r="Z1431" s="163">
        <v>16</v>
      </c>
      <c r="AA1431" s="163">
        <v>39</v>
      </c>
      <c r="AB1431" s="163">
        <v>37</v>
      </c>
      <c r="AC1431" s="163">
        <v>9</v>
      </c>
      <c r="AD1431" s="163">
        <v>8</v>
      </c>
      <c r="AE1431" s="163">
        <v>1</v>
      </c>
      <c r="AF1431" s="163">
        <v>0</v>
      </c>
      <c r="AG1431" s="163">
        <v>0</v>
      </c>
      <c r="AH1431" s="163">
        <v>7</v>
      </c>
      <c r="AI1431" s="163">
        <v>2</v>
      </c>
      <c r="AJ1431" s="163">
        <v>1</v>
      </c>
      <c r="AK1431" s="163">
        <v>0</v>
      </c>
      <c r="AL1431" s="163">
        <v>2</v>
      </c>
      <c r="AM1431" s="163">
        <v>0</v>
      </c>
      <c r="AN1431" s="163">
        <v>8</v>
      </c>
      <c r="AO1431" s="163">
        <v>0</v>
      </c>
      <c r="AP1431" s="163">
        <v>0</v>
      </c>
      <c r="AQ1431" s="163">
        <v>0</v>
      </c>
      <c r="AR1431" s="163">
        <v>1</v>
      </c>
      <c r="AS1431" s="283">
        <v>5.1282051000000002E-2</v>
      </c>
      <c r="AT1431" s="283">
        <v>0.20512820500000001</v>
      </c>
      <c r="AU1431" s="283">
        <v>0.44827586000000003</v>
      </c>
      <c r="AV1431" s="283">
        <v>0.37931034000000002</v>
      </c>
      <c r="AW1431" s="283">
        <v>0</v>
      </c>
      <c r="AX1431" s="283">
        <v>0.10344828</v>
      </c>
      <c r="AY1431" s="363">
        <v>103.629</v>
      </c>
      <c r="AZ1431" s="283">
        <v>7.8571429999999998E-2</v>
      </c>
      <c r="BA1431" s="283">
        <v>0.44827586200000002</v>
      </c>
      <c r="BB1431" s="283">
        <v>0.20689655100000001</v>
      </c>
      <c r="BC1431" s="283">
        <v>0.34482758600000002</v>
      </c>
      <c r="BD1431" s="164">
        <v>0.31034482699999999</v>
      </c>
      <c r="BE1431" s="164">
        <v>0.243243243</v>
      </c>
      <c r="BF1431" s="164">
        <v>0.28205128200000001</v>
      </c>
      <c r="BG1431" s="164">
        <v>0.27027026999999998</v>
      </c>
      <c r="BH1431" s="164">
        <v>0.55232155199999999</v>
      </c>
      <c r="BI1431" s="164">
        <v>2.7027026999999999E-2</v>
      </c>
      <c r="BJ1431" s="165">
        <v>17.4611638792293</v>
      </c>
      <c r="BK1431" s="164">
        <v>0.248369057973225</v>
      </c>
      <c r="BL1431" s="165">
        <v>-1.9401884184871101</v>
      </c>
      <c r="BM1431" s="165">
        <v>2.6219563750829198</v>
      </c>
      <c r="BN1431" s="165">
        <v>62.468755708564203</v>
      </c>
      <c r="BO1431" s="165">
        <v>0.19240007384094401</v>
      </c>
      <c r="BP1431" s="165">
        <v>4.3174102902412401E-2</v>
      </c>
      <c r="BQ1431" s="165">
        <v>-2.45166523672642</v>
      </c>
      <c r="BR1431" s="165">
        <v>-1.6316267655883201</v>
      </c>
      <c r="BS1431" s="289">
        <v>-0.25320241935693599</v>
      </c>
      <c r="BT1431" s="297"/>
      <c r="BU1431" s="284"/>
      <c r="BV1431" s="298"/>
      <c r="BW1431" s="297"/>
      <c r="BX1431" s="297"/>
      <c r="BY1431" s="297"/>
      <c r="BZ1431" s="297"/>
      <c r="CA1431" s="284"/>
      <c r="CB1431" s="298"/>
      <c r="CC1431" s="297">
        <v>5</v>
      </c>
      <c r="CD1431" s="284">
        <v>29</v>
      </c>
      <c r="CE1431" s="352">
        <v>-2</v>
      </c>
      <c r="CF1431" s="298">
        <v>-2</v>
      </c>
      <c r="CG1431" s="297">
        <v>1</v>
      </c>
      <c r="CH1431" s="284">
        <v>8</v>
      </c>
      <c r="CI1431" s="352">
        <v>0</v>
      </c>
      <c r="CJ1431" s="298">
        <v>0</v>
      </c>
      <c r="CK1431" s="297">
        <v>6</v>
      </c>
      <c r="CL1431" s="284">
        <v>36</v>
      </c>
      <c r="CM1431" s="352">
        <v>-1</v>
      </c>
      <c r="CN1431" s="298">
        <v>-1</v>
      </c>
      <c r="CO1431" s="297"/>
      <c r="CP1431" s="284"/>
      <c r="CQ1431" s="352"/>
      <c r="CR1431" s="298"/>
      <c r="CS1431" s="297">
        <v>2</v>
      </c>
      <c r="CT1431" s="284">
        <v>7</v>
      </c>
      <c r="CU1431" s="352">
        <v>0</v>
      </c>
      <c r="CV1431" s="352">
        <v>0</v>
      </c>
      <c r="CW1431" s="298">
        <v>0</v>
      </c>
      <c r="CX1431" s="297"/>
      <c r="CY1431" s="284"/>
      <c r="CZ1431" s="352"/>
      <c r="DA1431" s="352"/>
      <c r="DB1431" s="298"/>
      <c r="DC1431" s="297"/>
      <c r="DD1431" s="284"/>
      <c r="DE1431" s="352"/>
      <c r="DF1431" s="352"/>
      <c r="DG1431" s="298"/>
      <c r="DH1431" s="183">
        <v>-3</v>
      </c>
      <c r="DI1431" s="289">
        <v>-2.1213097125291802</v>
      </c>
      <c r="DP1431" s="165"/>
      <c r="DQ1431" s="165"/>
      <c r="DR1431" s="165"/>
      <c r="ED1431" s="165"/>
      <c r="EE1431" s="165"/>
      <c r="EF1431" s="165"/>
      <c r="EG1431" s="165"/>
      <c r="EH1431" s="166"/>
      <c r="EI1431" s="165"/>
      <c r="EL1431" s="283"/>
      <c r="EM1431" s="283"/>
      <c r="EN1431" s="283"/>
      <c r="EO1431" s="283"/>
      <c r="EP1431" s="283"/>
      <c r="EQ1431" s="283"/>
      <c r="ER1431" s="165"/>
    </row>
    <row r="1432" spans="1:157" ht="13" customHeight="1">
      <c r="A1432" s="160" t="s">
        <v>19</v>
      </c>
      <c r="C1432" s="160">
        <v>29788</v>
      </c>
      <c r="D1432" s="160">
        <v>695391</v>
      </c>
      <c r="E1432" s="160" t="s">
        <v>354</v>
      </c>
      <c r="G1432" s="175"/>
      <c r="H1432" s="162" t="s">
        <v>149</v>
      </c>
      <c r="I1432" s="162" t="s">
        <v>570</v>
      </c>
      <c r="J1432" s="160">
        <v>26</v>
      </c>
      <c r="K1432" s="161">
        <v>5</v>
      </c>
      <c r="Z1432" s="163">
        <v>36</v>
      </c>
      <c r="AA1432" s="163">
        <v>123</v>
      </c>
      <c r="AB1432" s="163">
        <v>103</v>
      </c>
      <c r="AC1432" s="163">
        <v>15</v>
      </c>
      <c r="AD1432" s="163">
        <v>9</v>
      </c>
      <c r="AE1432" s="163">
        <v>3</v>
      </c>
      <c r="AF1432" s="163">
        <v>0</v>
      </c>
      <c r="AG1432" s="163">
        <v>3</v>
      </c>
      <c r="AH1432" s="163">
        <v>15</v>
      </c>
      <c r="AI1432" s="163">
        <v>12</v>
      </c>
      <c r="AJ1432" s="163">
        <v>0</v>
      </c>
      <c r="AK1432" s="163">
        <v>3</v>
      </c>
      <c r="AL1432" s="163">
        <v>17</v>
      </c>
      <c r="AM1432" s="163">
        <v>0</v>
      </c>
      <c r="AN1432" s="163">
        <v>25</v>
      </c>
      <c r="AO1432" s="163">
        <v>2</v>
      </c>
      <c r="AP1432" s="163">
        <v>1</v>
      </c>
      <c r="AQ1432" s="163">
        <v>0</v>
      </c>
      <c r="AR1432" s="163">
        <v>3</v>
      </c>
      <c r="AS1432" s="283">
        <v>0.13821138199999999</v>
      </c>
      <c r="AT1432" s="283">
        <v>0.203252032</v>
      </c>
      <c r="AU1432" s="283">
        <v>0.37974683999999997</v>
      </c>
      <c r="AV1432" s="283">
        <v>0.24050632999999999</v>
      </c>
      <c r="AW1432" s="283">
        <v>5.0632910000000003E-2</v>
      </c>
      <c r="AX1432" s="283">
        <v>0.36708860999999998</v>
      </c>
      <c r="AY1432" s="363">
        <v>107.134</v>
      </c>
      <c r="AZ1432" s="283">
        <v>8.3164299999999997E-2</v>
      </c>
      <c r="BA1432" s="283">
        <v>0.435897435</v>
      </c>
      <c r="BB1432" s="283">
        <v>0.102564102</v>
      </c>
      <c r="BC1432" s="283">
        <v>0.46153846100000001</v>
      </c>
      <c r="BD1432" s="164">
        <v>0.15789473600000001</v>
      </c>
      <c r="BE1432" s="164">
        <v>0.145631067</v>
      </c>
      <c r="BF1432" s="164">
        <v>0.27642276399999999</v>
      </c>
      <c r="BG1432" s="164">
        <v>0.26213592200000002</v>
      </c>
      <c r="BH1432" s="164">
        <v>0.53855868600000001</v>
      </c>
      <c r="BI1432" s="164">
        <v>0.116504855</v>
      </c>
      <c r="BJ1432" s="165">
        <v>75.269483612861194</v>
      </c>
      <c r="BK1432" s="164">
        <v>0.2520583286518</v>
      </c>
      <c r="BL1432" s="165">
        <v>-5.7538259762255199</v>
      </c>
      <c r="BM1432" s="165">
        <v>8.6344768342645999</v>
      </c>
      <c r="BN1432" s="165">
        <v>65.063864044924998</v>
      </c>
      <c r="BO1432" s="165">
        <v>-0.117086561390206</v>
      </c>
      <c r="BP1432" s="165">
        <v>-1.4292981186881599</v>
      </c>
      <c r="BQ1432" s="165">
        <v>-2.5176754448944401</v>
      </c>
      <c r="BR1432" s="165">
        <v>-6.3461325910789599</v>
      </c>
      <c r="BS1432" s="289">
        <v>-0.26001980378610601</v>
      </c>
      <c r="BT1432" s="297"/>
      <c r="BU1432" s="284"/>
      <c r="BV1432" s="298"/>
      <c r="BW1432" s="297"/>
      <c r="BX1432" s="297"/>
      <c r="BY1432" s="297"/>
      <c r="BZ1432" s="297"/>
      <c r="CA1432" s="284"/>
      <c r="CB1432" s="298"/>
      <c r="CC1432" s="297"/>
      <c r="CD1432" s="284"/>
      <c r="CE1432" s="352"/>
      <c r="CF1432" s="298"/>
      <c r="CG1432" s="297"/>
      <c r="CH1432" s="284"/>
      <c r="CI1432" s="352"/>
      <c r="CJ1432" s="298"/>
      <c r="CK1432" s="297">
        <v>35</v>
      </c>
      <c r="CL1432" s="284">
        <v>280</v>
      </c>
      <c r="CM1432" s="352">
        <v>-4</v>
      </c>
      <c r="CN1432" s="298">
        <v>-1</v>
      </c>
      <c r="CO1432" s="297"/>
      <c r="CP1432" s="284"/>
      <c r="CQ1432" s="352"/>
      <c r="CR1432" s="298"/>
      <c r="CS1432" s="297"/>
      <c r="CT1432" s="284"/>
      <c r="CU1432" s="352"/>
      <c r="CV1432" s="352"/>
      <c r="CW1432" s="298"/>
      <c r="CX1432" s="297"/>
      <c r="CY1432" s="284"/>
      <c r="CZ1432" s="352"/>
      <c r="DA1432" s="352"/>
      <c r="DB1432" s="298"/>
      <c r="DC1432" s="297"/>
      <c r="DD1432" s="284"/>
      <c r="DE1432" s="352"/>
      <c r="DF1432" s="352"/>
      <c r="DG1432" s="298"/>
      <c r="DH1432" s="183">
        <v>-4</v>
      </c>
      <c r="DI1432" s="289">
        <v>-0.27555215358734098</v>
      </c>
      <c r="DP1432" s="165"/>
      <c r="DQ1432" s="165"/>
      <c r="DR1432" s="165"/>
      <c r="ED1432" s="165"/>
      <c r="EE1432" s="165"/>
      <c r="EF1432" s="165"/>
      <c r="EG1432" s="165"/>
      <c r="EH1432" s="166"/>
      <c r="EI1432" s="165"/>
      <c r="EL1432" s="283"/>
      <c r="EM1432" s="283"/>
      <c r="EN1432" s="283"/>
      <c r="EO1432" s="283"/>
      <c r="EP1432" s="283"/>
      <c r="EQ1432" s="283"/>
      <c r="ER1432" s="165"/>
    </row>
    <row r="1433" spans="1:157" ht="13" customHeight="1">
      <c r="A1433" s="160" t="s">
        <v>19</v>
      </c>
      <c r="C1433" s="160">
        <v>26469</v>
      </c>
      <c r="D1433" s="160">
        <v>673995</v>
      </c>
      <c r="E1433" s="160" t="s">
        <v>14</v>
      </c>
      <c r="G1433" s="175"/>
      <c r="H1433" s="162" t="s">
        <v>4041</v>
      </c>
      <c r="I1433" s="162" t="s">
        <v>262</v>
      </c>
      <c r="J1433" s="160">
        <v>27</v>
      </c>
      <c r="K1433" s="161">
        <v>5</v>
      </c>
      <c r="Z1433" s="163">
        <v>27</v>
      </c>
      <c r="AA1433" s="163">
        <v>49</v>
      </c>
      <c r="AB1433" s="163">
        <v>47</v>
      </c>
      <c r="AC1433" s="163">
        <v>6</v>
      </c>
      <c r="AD1433" s="163">
        <v>3</v>
      </c>
      <c r="AE1433" s="163">
        <v>2</v>
      </c>
      <c r="AF1433" s="163">
        <v>0</v>
      </c>
      <c r="AG1433" s="163">
        <v>1</v>
      </c>
      <c r="AH1433" s="163">
        <v>2</v>
      </c>
      <c r="AI1433" s="163">
        <v>2</v>
      </c>
      <c r="AJ1433" s="163">
        <v>0</v>
      </c>
      <c r="AK1433" s="163">
        <v>0</v>
      </c>
      <c r="AL1433" s="163">
        <v>1</v>
      </c>
      <c r="AM1433" s="163">
        <v>0</v>
      </c>
      <c r="AN1433" s="163">
        <v>12</v>
      </c>
      <c r="AO1433" s="163">
        <v>1</v>
      </c>
      <c r="AP1433" s="163">
        <v>0</v>
      </c>
      <c r="AQ1433" s="163">
        <v>0</v>
      </c>
      <c r="AR1433" s="163">
        <v>1</v>
      </c>
      <c r="AS1433" s="283">
        <v>2.0408163E-2</v>
      </c>
      <c r="AT1433" s="283">
        <v>0.244897959</v>
      </c>
      <c r="AU1433" s="283">
        <v>0.37142857000000001</v>
      </c>
      <c r="AV1433" s="283">
        <v>0.14285713999999999</v>
      </c>
      <c r="AW1433" s="283">
        <v>8.5714289999999999E-2</v>
      </c>
      <c r="AX1433" s="283">
        <v>0.28571428999999998</v>
      </c>
      <c r="AY1433" s="363">
        <v>107.01</v>
      </c>
      <c r="AZ1433" s="283">
        <v>0.12941175999999999</v>
      </c>
      <c r="BA1433" s="283">
        <v>0.48571428500000002</v>
      </c>
      <c r="BB1433" s="283">
        <v>0.114285714</v>
      </c>
      <c r="BC1433" s="283">
        <v>0.4</v>
      </c>
      <c r="BD1433" s="164">
        <v>0.14705882300000001</v>
      </c>
      <c r="BE1433" s="164">
        <v>0.127659574</v>
      </c>
      <c r="BF1433" s="164">
        <v>0.163265306</v>
      </c>
      <c r="BG1433" s="164">
        <v>0.23404255299999999</v>
      </c>
      <c r="BH1433" s="164">
        <v>0.39730785899999999</v>
      </c>
      <c r="BI1433" s="164">
        <v>0.106382979</v>
      </c>
      <c r="BJ1433" s="165">
        <v>68.730113389075996</v>
      </c>
      <c r="BK1433" s="164">
        <v>0.17577465821285601</v>
      </c>
      <c r="BL1433" s="165">
        <v>-5.3006622826636098</v>
      </c>
      <c r="BM1433" s="165">
        <v>0.43126322720643701</v>
      </c>
      <c r="BN1433" s="165">
        <v>7.4515543426120399</v>
      </c>
      <c r="BO1433" s="165">
        <v>-0.30732729568306599</v>
      </c>
      <c r="BP1433" s="165">
        <v>0.108355693519115</v>
      </c>
      <c r="BQ1433" s="165">
        <v>-2.61782766696553</v>
      </c>
      <c r="BR1433" s="165">
        <v>-5.0804907267868797</v>
      </c>
      <c r="BS1433" s="289">
        <v>-0.27036329789471902</v>
      </c>
      <c r="BT1433" s="297"/>
      <c r="BU1433" s="284"/>
      <c r="BV1433" s="298"/>
      <c r="BW1433" s="297"/>
      <c r="BX1433" s="297"/>
      <c r="BY1433" s="297"/>
      <c r="BZ1433" s="297"/>
      <c r="CA1433" s="284"/>
      <c r="CB1433" s="298"/>
      <c r="CC1433" s="297">
        <v>1</v>
      </c>
      <c r="CD1433" s="284">
        <v>1</v>
      </c>
      <c r="CE1433" s="352">
        <v>0</v>
      </c>
      <c r="CF1433" s="298">
        <v>0</v>
      </c>
      <c r="CG1433" s="297">
        <v>2</v>
      </c>
      <c r="CH1433" s="284">
        <v>2</v>
      </c>
      <c r="CI1433" s="352">
        <v>0</v>
      </c>
      <c r="CJ1433" s="298">
        <v>0</v>
      </c>
      <c r="CK1433" s="297">
        <v>18</v>
      </c>
      <c r="CL1433" s="284">
        <v>110.2</v>
      </c>
      <c r="CM1433" s="352">
        <v>3</v>
      </c>
      <c r="CN1433" s="298">
        <v>1</v>
      </c>
      <c r="CO1433" s="297"/>
      <c r="CP1433" s="284"/>
      <c r="CQ1433" s="352"/>
      <c r="CR1433" s="298"/>
      <c r="CS1433" s="297"/>
      <c r="CT1433" s="284"/>
      <c r="CU1433" s="352"/>
      <c r="CV1433" s="352"/>
      <c r="CW1433" s="298"/>
      <c r="CX1433" s="297"/>
      <c r="CY1433" s="284"/>
      <c r="CZ1433" s="352"/>
      <c r="DA1433" s="352"/>
      <c r="DB1433" s="298"/>
      <c r="DC1433" s="297"/>
      <c r="DD1433" s="284"/>
      <c r="DE1433" s="352"/>
      <c r="DF1433" s="352"/>
      <c r="DG1433" s="298"/>
      <c r="DH1433" s="183">
        <v>3</v>
      </c>
      <c r="DI1433" s="289">
        <v>0.82773252576589496</v>
      </c>
      <c r="DP1433" s="165"/>
      <c r="DQ1433" s="165"/>
      <c r="DR1433" s="165"/>
      <c r="ED1433" s="165"/>
      <c r="EE1433" s="165"/>
      <c r="EF1433" s="165"/>
      <c r="EG1433" s="165"/>
      <c r="EH1433" s="166"/>
      <c r="EI1433" s="165"/>
      <c r="EL1433" s="283"/>
      <c r="EM1433" s="283"/>
      <c r="EN1433" s="283"/>
      <c r="EO1433" s="283"/>
      <c r="EP1433" s="283"/>
      <c r="EQ1433" s="283"/>
      <c r="ER1433" s="165"/>
    </row>
    <row r="1434" spans="1:157" ht="13" customHeight="1">
      <c r="A1434" s="160" t="s">
        <v>19</v>
      </c>
      <c r="C1434" s="160">
        <v>20557</v>
      </c>
      <c r="D1434" s="160">
        <v>680769</v>
      </c>
      <c r="E1434" s="160" t="s">
        <v>2170</v>
      </c>
      <c r="G1434" s="175"/>
      <c r="H1434" s="162" t="s">
        <v>945</v>
      </c>
      <c r="I1434" s="162" t="s">
        <v>270</v>
      </c>
      <c r="J1434" s="160">
        <v>27</v>
      </c>
      <c r="K1434" s="161">
        <v>5</v>
      </c>
      <c r="Z1434" s="163">
        <v>4</v>
      </c>
      <c r="AA1434" s="163">
        <v>8</v>
      </c>
      <c r="AB1434" s="163">
        <v>8</v>
      </c>
      <c r="AC1434" s="163">
        <v>1</v>
      </c>
      <c r="AD1434" s="163">
        <v>1</v>
      </c>
      <c r="AE1434" s="163">
        <v>0</v>
      </c>
      <c r="AF1434" s="163">
        <v>0</v>
      </c>
      <c r="AG1434" s="163">
        <v>0</v>
      </c>
      <c r="AH1434" s="163">
        <v>0</v>
      </c>
      <c r="AI1434" s="163">
        <v>0</v>
      </c>
      <c r="AJ1434" s="163">
        <v>0</v>
      </c>
      <c r="AK1434" s="163">
        <v>0</v>
      </c>
      <c r="AL1434" s="163">
        <v>0</v>
      </c>
      <c r="AM1434" s="163">
        <v>0</v>
      </c>
      <c r="AN1434" s="163">
        <v>3</v>
      </c>
      <c r="AO1434" s="163">
        <v>0</v>
      </c>
      <c r="AP1434" s="163">
        <v>0</v>
      </c>
      <c r="AQ1434" s="163">
        <v>0</v>
      </c>
      <c r="AR1434" s="163">
        <v>0</v>
      </c>
      <c r="AS1434" s="283">
        <v>0</v>
      </c>
      <c r="AT1434" s="283">
        <v>0.375</v>
      </c>
      <c r="AU1434" s="283">
        <v>0.2</v>
      </c>
      <c r="AV1434" s="283">
        <v>0.6</v>
      </c>
      <c r="AW1434" s="283">
        <v>0.2</v>
      </c>
      <c r="AX1434" s="283">
        <v>0.2</v>
      </c>
      <c r="AY1434" s="363">
        <v>97.962599999999995</v>
      </c>
      <c r="AZ1434" s="283">
        <v>0.35714286000000001</v>
      </c>
      <c r="BA1434" s="283">
        <v>0.2</v>
      </c>
      <c r="BB1434" s="283">
        <v>0.2</v>
      </c>
      <c r="BC1434" s="283">
        <v>0.6</v>
      </c>
      <c r="BD1434" s="164">
        <v>0.2</v>
      </c>
      <c r="BE1434" s="164">
        <v>0.125</v>
      </c>
      <c r="BF1434" s="164">
        <v>0.125</v>
      </c>
      <c r="BG1434" s="164">
        <v>0.125</v>
      </c>
      <c r="BH1434" s="164">
        <v>0.25</v>
      </c>
      <c r="BI1434" s="164">
        <v>0</v>
      </c>
      <c r="BJ1434" s="165">
        <v>0</v>
      </c>
      <c r="BK1434" s="164">
        <v>0.110213838517665</v>
      </c>
      <c r="BL1434" s="165">
        <v>-1.28755272998505</v>
      </c>
      <c r="BM1434" s="165">
        <v>-0.351728156945048</v>
      </c>
      <c r="BN1434" s="165">
        <v>-43.1513141571752</v>
      </c>
      <c r="BO1434" s="165">
        <v>7.7029266272257702E-3</v>
      </c>
      <c r="BP1434" s="165">
        <v>-7.8924223780632002E-3</v>
      </c>
      <c r="BQ1434" s="165">
        <v>-2.90723358354562</v>
      </c>
      <c r="BR1434" s="165">
        <v>-1.3182533465235799</v>
      </c>
      <c r="BS1434" s="289">
        <v>-0.30025248388821002</v>
      </c>
      <c r="BT1434" s="297"/>
      <c r="BU1434" s="284"/>
      <c r="BV1434" s="298"/>
      <c r="BW1434" s="297"/>
      <c r="BX1434" s="297"/>
      <c r="BY1434" s="297"/>
      <c r="BZ1434" s="297"/>
      <c r="CA1434" s="284"/>
      <c r="CB1434" s="298"/>
      <c r="CC1434" s="297"/>
      <c r="CD1434" s="284"/>
      <c r="CE1434" s="352"/>
      <c r="CF1434" s="298"/>
      <c r="CG1434" s="297"/>
      <c r="CH1434" s="284"/>
      <c r="CI1434" s="352"/>
      <c r="CJ1434" s="298"/>
      <c r="CK1434" s="297">
        <v>3</v>
      </c>
      <c r="CL1434" s="284">
        <v>25</v>
      </c>
      <c r="CM1434" s="352">
        <v>-1</v>
      </c>
      <c r="CN1434" s="298">
        <v>-2</v>
      </c>
      <c r="CO1434" s="297"/>
      <c r="CP1434" s="284"/>
      <c r="CQ1434" s="352"/>
      <c r="CR1434" s="298"/>
      <c r="CS1434" s="297"/>
      <c r="CT1434" s="284"/>
      <c r="CU1434" s="352"/>
      <c r="CV1434" s="352"/>
      <c r="CW1434" s="298"/>
      <c r="CX1434" s="297"/>
      <c r="CY1434" s="284"/>
      <c r="CZ1434" s="352"/>
      <c r="DA1434" s="352"/>
      <c r="DB1434" s="298"/>
      <c r="DC1434" s="297"/>
      <c r="DD1434" s="284"/>
      <c r="DE1434" s="352"/>
      <c r="DF1434" s="352"/>
      <c r="DG1434" s="298"/>
      <c r="DH1434" s="183">
        <v>-1</v>
      </c>
      <c r="DI1434" s="289">
        <v>-1.8559076711535401</v>
      </c>
      <c r="DP1434" s="165"/>
      <c r="DQ1434" s="165"/>
      <c r="DR1434" s="165"/>
      <c r="ED1434" s="165"/>
      <c r="EE1434" s="165"/>
      <c r="EF1434" s="165"/>
      <c r="EG1434" s="165"/>
      <c r="EH1434" s="166"/>
      <c r="EI1434" s="165"/>
      <c r="EL1434" s="283"/>
      <c r="EM1434" s="283"/>
      <c r="EN1434" s="283"/>
      <c r="EO1434" s="283"/>
      <c r="EP1434" s="283"/>
      <c r="EQ1434" s="283"/>
      <c r="ER1434" s="165"/>
    </row>
    <row r="1435" spans="1:157" ht="13" customHeight="1">
      <c r="A1435" s="160" t="s">
        <v>19</v>
      </c>
      <c r="C1435" s="160">
        <v>31363</v>
      </c>
      <c r="D1435" s="160">
        <v>688363</v>
      </c>
      <c r="E1435" s="160" t="s">
        <v>2172</v>
      </c>
      <c r="G1435" s="175"/>
      <c r="H1435" s="162" t="s">
        <v>4139</v>
      </c>
      <c r="I1435" s="162" t="s">
        <v>3108</v>
      </c>
      <c r="J1435" s="160">
        <v>23</v>
      </c>
      <c r="K1435" s="161">
        <v>5</v>
      </c>
      <c r="Z1435" s="163">
        <v>13</v>
      </c>
      <c r="AA1435" s="163">
        <v>32</v>
      </c>
      <c r="AB1435" s="163">
        <v>32</v>
      </c>
      <c r="AC1435" s="163">
        <v>4</v>
      </c>
      <c r="AD1435" s="163">
        <v>2</v>
      </c>
      <c r="AE1435" s="163">
        <v>0</v>
      </c>
      <c r="AF1435" s="163">
        <v>0</v>
      </c>
      <c r="AG1435" s="163">
        <v>2</v>
      </c>
      <c r="AH1435" s="163">
        <v>4</v>
      </c>
      <c r="AI1435" s="163">
        <v>5</v>
      </c>
      <c r="AJ1435" s="163">
        <v>0</v>
      </c>
      <c r="AK1435" s="163">
        <v>0</v>
      </c>
      <c r="AL1435" s="163">
        <v>0</v>
      </c>
      <c r="AM1435" s="163">
        <v>0</v>
      </c>
      <c r="AN1435" s="163">
        <v>15</v>
      </c>
      <c r="AO1435" s="163">
        <v>0</v>
      </c>
      <c r="AP1435" s="163">
        <v>0</v>
      </c>
      <c r="AQ1435" s="163">
        <v>0</v>
      </c>
      <c r="AR1435" s="163">
        <v>1</v>
      </c>
      <c r="AS1435" s="283">
        <v>0</v>
      </c>
      <c r="AT1435" s="283">
        <v>0.46875</v>
      </c>
      <c r="AU1435" s="283">
        <v>0.52941176000000001</v>
      </c>
      <c r="AV1435" s="283">
        <v>0.17647059000000001</v>
      </c>
      <c r="AW1435" s="283">
        <v>5.8823529999999999E-2</v>
      </c>
      <c r="AX1435" s="283">
        <v>0.52941176000000001</v>
      </c>
      <c r="AY1435" s="363">
        <v>105.042</v>
      </c>
      <c r="AZ1435" s="283">
        <v>0.12857142999999999</v>
      </c>
      <c r="BA1435" s="283">
        <v>0.35294117600000002</v>
      </c>
      <c r="BB1435" s="283">
        <v>0.17647058800000001</v>
      </c>
      <c r="BC1435" s="283">
        <v>0.47058823500000002</v>
      </c>
      <c r="BD1435" s="164">
        <v>0.133333333</v>
      </c>
      <c r="BE1435" s="164">
        <v>0.125</v>
      </c>
      <c r="BF1435" s="164">
        <v>0.125</v>
      </c>
      <c r="BG1435" s="164">
        <v>0.3125</v>
      </c>
      <c r="BH1435" s="164">
        <v>0.4375</v>
      </c>
      <c r="BI1435" s="164">
        <v>0.1875</v>
      </c>
      <c r="BJ1435" s="165">
        <v>119.36918215838</v>
      </c>
      <c r="BK1435" s="164">
        <v>0.183207612484693</v>
      </c>
      <c r="BL1435" s="165">
        <v>-3.2702172946483299</v>
      </c>
      <c r="BM1435" s="165">
        <v>0.47308099751169902</v>
      </c>
      <c r="BN1435" s="165">
        <v>16.654656301220001</v>
      </c>
      <c r="BO1435" s="165">
        <v>-0.25538044375918001</v>
      </c>
      <c r="BP1435" s="165">
        <v>0.18492281436920099</v>
      </c>
      <c r="BQ1435" s="165">
        <v>-2.9770223077684999</v>
      </c>
      <c r="BR1435" s="165">
        <v>-3.0043568563014702</v>
      </c>
      <c r="BS1435" s="289">
        <v>-0.30746010487673597</v>
      </c>
      <c r="BT1435" s="297"/>
      <c r="BU1435" s="284"/>
      <c r="BV1435" s="298"/>
      <c r="BW1435" s="297"/>
      <c r="BX1435" s="297"/>
      <c r="BY1435" s="297"/>
      <c r="BZ1435" s="297"/>
      <c r="CA1435" s="284"/>
      <c r="CB1435" s="298"/>
      <c r="CC1435" s="297">
        <v>1</v>
      </c>
      <c r="CD1435" s="284">
        <v>2</v>
      </c>
      <c r="CE1435" s="352">
        <v>0</v>
      </c>
      <c r="CF1435" s="298">
        <v>0</v>
      </c>
      <c r="CG1435" s="297"/>
      <c r="CH1435" s="284"/>
      <c r="CI1435" s="352"/>
      <c r="CJ1435" s="298"/>
      <c r="CK1435" s="297">
        <v>6</v>
      </c>
      <c r="CL1435" s="284">
        <v>32.1</v>
      </c>
      <c r="CM1435" s="352">
        <v>0</v>
      </c>
      <c r="CN1435" s="298">
        <v>-1</v>
      </c>
      <c r="CO1435" s="297"/>
      <c r="CP1435" s="284"/>
      <c r="CQ1435" s="352"/>
      <c r="CR1435" s="298"/>
      <c r="CS1435" s="297"/>
      <c r="CT1435" s="284"/>
      <c r="CU1435" s="352"/>
      <c r="CV1435" s="352"/>
      <c r="CW1435" s="298"/>
      <c r="CX1435" s="297"/>
      <c r="CY1435" s="284"/>
      <c r="CZ1435" s="352"/>
      <c r="DA1435" s="352"/>
      <c r="DB1435" s="298"/>
      <c r="DC1435" s="297"/>
      <c r="DD1435" s="284"/>
      <c r="DE1435" s="352"/>
      <c r="DF1435" s="352"/>
      <c r="DG1435" s="298"/>
      <c r="DH1435" s="183">
        <v>0</v>
      </c>
      <c r="DI1435" s="289">
        <v>-1.03678494691848</v>
      </c>
      <c r="DP1435" s="165"/>
      <c r="DQ1435" s="165"/>
      <c r="DR1435" s="165"/>
      <c r="ED1435" s="165"/>
      <c r="EE1435" s="165"/>
      <c r="EF1435" s="165"/>
      <c r="EG1435" s="165"/>
      <c r="EH1435" s="166"/>
      <c r="EI1435" s="165"/>
      <c r="EL1435" s="283"/>
      <c r="EM1435" s="283"/>
      <c r="EN1435" s="283"/>
      <c r="EO1435" s="283"/>
      <c r="EP1435" s="283"/>
      <c r="EQ1435" s="283"/>
      <c r="ER1435" s="165"/>
    </row>
    <row r="1436" spans="1:157" ht="13" customHeight="1">
      <c r="A1436" s="160" t="s">
        <v>19</v>
      </c>
      <c r="C1436" s="160">
        <v>27789</v>
      </c>
      <c r="D1436" s="160">
        <v>694376</v>
      </c>
      <c r="E1436" s="160" t="s">
        <v>614</v>
      </c>
      <c r="G1436" s="175"/>
      <c r="H1436" s="162" t="s">
        <v>4164</v>
      </c>
      <c r="I1436" s="162" t="s">
        <v>4163</v>
      </c>
      <c r="J1436" s="160">
        <v>25</v>
      </c>
      <c r="K1436" s="161">
        <v>5</v>
      </c>
      <c r="Z1436" s="163">
        <v>20</v>
      </c>
      <c r="AA1436" s="163">
        <v>46</v>
      </c>
      <c r="AB1436" s="163">
        <v>41</v>
      </c>
      <c r="AC1436" s="163">
        <v>9</v>
      </c>
      <c r="AD1436" s="163">
        <v>6</v>
      </c>
      <c r="AE1436" s="163">
        <v>3</v>
      </c>
      <c r="AF1436" s="163">
        <v>0</v>
      </c>
      <c r="AG1436" s="163">
        <v>0</v>
      </c>
      <c r="AH1436" s="163">
        <v>1</v>
      </c>
      <c r="AI1436" s="163">
        <v>5</v>
      </c>
      <c r="AJ1436" s="163">
        <v>0</v>
      </c>
      <c r="AK1436" s="163">
        <v>0</v>
      </c>
      <c r="AL1436" s="163">
        <v>5</v>
      </c>
      <c r="AM1436" s="163">
        <v>0</v>
      </c>
      <c r="AN1436" s="163">
        <v>8</v>
      </c>
      <c r="AO1436" s="163">
        <v>0</v>
      </c>
      <c r="AP1436" s="163">
        <v>0</v>
      </c>
      <c r="AQ1436" s="163">
        <v>0</v>
      </c>
      <c r="AR1436" s="163">
        <v>1</v>
      </c>
      <c r="AS1436" s="283">
        <v>0.108695652</v>
      </c>
      <c r="AT1436" s="283">
        <v>0.17391304299999999</v>
      </c>
      <c r="AU1436" s="283">
        <v>0.42424242000000001</v>
      </c>
      <c r="AV1436" s="283">
        <v>0.21212121</v>
      </c>
      <c r="AW1436" s="283">
        <v>6.0606060000000003E-2</v>
      </c>
      <c r="AX1436" s="283">
        <v>0.42424242000000001</v>
      </c>
      <c r="AY1436" s="363">
        <v>109.92400000000001</v>
      </c>
      <c r="AZ1436" s="283">
        <v>7.7348070000000005E-2</v>
      </c>
      <c r="BA1436" s="283">
        <v>0.33333333300000001</v>
      </c>
      <c r="BB1436" s="283">
        <v>0.24242424200000001</v>
      </c>
      <c r="BC1436" s="283">
        <v>0.42424242400000001</v>
      </c>
      <c r="BD1436" s="164">
        <v>0.27272727200000002</v>
      </c>
      <c r="BE1436" s="164">
        <v>0.21951219499999999</v>
      </c>
      <c r="BF1436" s="164">
        <v>0.30434782599999999</v>
      </c>
      <c r="BG1436" s="164">
        <v>0.29268292600000001</v>
      </c>
      <c r="BH1436" s="164">
        <v>0.597030752</v>
      </c>
      <c r="BI1436" s="164">
        <v>7.3170731000000003E-2</v>
      </c>
      <c r="BJ1436" s="165">
        <v>47.2729066779712</v>
      </c>
      <c r="BK1436" s="164">
        <v>0.27172296332276302</v>
      </c>
      <c r="BL1436" s="165">
        <v>-1.4237821803305499</v>
      </c>
      <c r="BM1436" s="165">
        <v>3.9572091146494901</v>
      </c>
      <c r="BN1436" s="165">
        <v>76.471330968684995</v>
      </c>
      <c r="BO1436" s="165">
        <v>0.34447032010197898</v>
      </c>
      <c r="BP1436" s="165">
        <v>-0.18576624244451501</v>
      </c>
      <c r="BQ1436" s="165">
        <v>-3.3460450496401801</v>
      </c>
      <c r="BR1436" s="165">
        <v>-1.42416583307722</v>
      </c>
      <c r="BS1436" s="289">
        <v>-0.345571935823281</v>
      </c>
      <c r="BT1436" s="297"/>
      <c r="BU1436" s="284"/>
      <c r="BV1436" s="298"/>
      <c r="BW1436" s="297"/>
      <c r="BX1436" s="297"/>
      <c r="BY1436" s="297"/>
      <c r="BZ1436" s="297"/>
      <c r="CA1436" s="284"/>
      <c r="CB1436" s="298"/>
      <c r="CC1436" s="297"/>
      <c r="CD1436" s="284"/>
      <c r="CE1436" s="352"/>
      <c r="CF1436" s="298"/>
      <c r="CG1436" s="297">
        <v>4</v>
      </c>
      <c r="CH1436" s="284">
        <v>16</v>
      </c>
      <c r="CI1436" s="352">
        <v>0</v>
      </c>
      <c r="CJ1436" s="298">
        <v>-1</v>
      </c>
      <c r="CK1436" s="297">
        <v>14</v>
      </c>
      <c r="CL1436" s="284">
        <v>88</v>
      </c>
      <c r="CM1436" s="352">
        <v>-4</v>
      </c>
      <c r="CN1436" s="298">
        <v>-4</v>
      </c>
      <c r="CO1436" s="297"/>
      <c r="CP1436" s="284"/>
      <c r="CQ1436" s="352"/>
      <c r="CR1436" s="298"/>
      <c r="CS1436" s="297"/>
      <c r="CT1436" s="284"/>
      <c r="CU1436" s="352"/>
      <c r="CV1436" s="352"/>
      <c r="CW1436" s="298"/>
      <c r="CX1436" s="297"/>
      <c r="CY1436" s="284"/>
      <c r="CZ1436" s="352"/>
      <c r="DA1436" s="352"/>
      <c r="DB1436" s="298"/>
      <c r="DC1436" s="297"/>
      <c r="DD1436" s="284"/>
      <c r="DE1436" s="352"/>
      <c r="DF1436" s="352"/>
      <c r="DG1436" s="298"/>
      <c r="DH1436" s="183">
        <v>-4</v>
      </c>
      <c r="DI1436" s="289">
        <v>-3.4567119628190901</v>
      </c>
      <c r="DP1436" s="165"/>
      <c r="DQ1436" s="165"/>
      <c r="DR1436" s="165"/>
      <c r="ED1436" s="165"/>
      <c r="EE1436" s="165"/>
      <c r="EF1436" s="165"/>
      <c r="EG1436" s="165"/>
      <c r="EH1436" s="166"/>
      <c r="EI1436" s="165"/>
      <c r="EL1436" s="283"/>
      <c r="EM1436" s="283"/>
      <c r="EN1436" s="283"/>
      <c r="EO1436" s="283"/>
      <c r="EP1436" s="283"/>
      <c r="EQ1436" s="283"/>
      <c r="ER1436" s="165"/>
    </row>
    <row r="1437" spans="1:157" ht="13" customHeight="1">
      <c r="A1437" s="160" t="s">
        <v>19</v>
      </c>
      <c r="B1437" s="160">
        <v>11766</v>
      </c>
      <c r="C1437" s="160">
        <v>25813</v>
      </c>
      <c r="D1437" s="160">
        <v>666197</v>
      </c>
      <c r="E1437" s="160" t="s">
        <v>614</v>
      </c>
      <c r="G1437" s="175"/>
      <c r="H1437" s="162" t="s">
        <v>3516</v>
      </c>
      <c r="I1437" s="162" t="s">
        <v>3517</v>
      </c>
      <c r="J1437" s="160">
        <v>26</v>
      </c>
      <c r="K1437" s="161">
        <v>5</v>
      </c>
      <c r="L1437" s="161" t="s">
        <v>837</v>
      </c>
      <c r="Z1437" s="163">
        <v>23</v>
      </c>
      <c r="AA1437" s="163">
        <v>25</v>
      </c>
      <c r="AB1437" s="163">
        <v>21</v>
      </c>
      <c r="AC1437" s="163">
        <v>0</v>
      </c>
      <c r="AD1437" s="163">
        <v>0</v>
      </c>
      <c r="AE1437" s="163">
        <v>0</v>
      </c>
      <c r="AF1437" s="163">
        <v>0</v>
      </c>
      <c r="AG1437" s="163">
        <v>0</v>
      </c>
      <c r="AH1437" s="163">
        <v>4</v>
      </c>
      <c r="AI1437" s="163">
        <v>0</v>
      </c>
      <c r="AJ1437" s="163">
        <v>0</v>
      </c>
      <c r="AK1437" s="163">
        <v>0</v>
      </c>
      <c r="AL1437" s="163">
        <v>3</v>
      </c>
      <c r="AM1437" s="163">
        <v>0</v>
      </c>
      <c r="AN1437" s="163">
        <v>7</v>
      </c>
      <c r="AO1437" s="163">
        <v>1</v>
      </c>
      <c r="AP1437" s="163">
        <v>0</v>
      </c>
      <c r="AQ1437" s="163">
        <v>0</v>
      </c>
      <c r="AR1437" s="163">
        <v>1</v>
      </c>
      <c r="AS1437" s="283">
        <v>0.12</v>
      </c>
      <c r="AT1437" s="283">
        <v>0.28000000000000003</v>
      </c>
      <c r="AU1437" s="283">
        <v>0.35714286000000001</v>
      </c>
      <c r="AV1437" s="283">
        <v>0.14285713999999999</v>
      </c>
      <c r="AW1437" s="283">
        <v>0</v>
      </c>
      <c r="AX1437" s="283">
        <v>0.21428570999999999</v>
      </c>
      <c r="AY1437" s="363">
        <v>98.949600000000004</v>
      </c>
      <c r="AZ1437" s="283">
        <v>0.14782608999999999</v>
      </c>
      <c r="BA1437" s="283">
        <v>0.5</v>
      </c>
      <c r="BB1437" s="283">
        <v>7.1428570999999996E-2</v>
      </c>
      <c r="BC1437" s="283">
        <v>0.42857142799999998</v>
      </c>
      <c r="BD1437" s="164">
        <v>0</v>
      </c>
      <c r="BE1437" s="164">
        <v>0</v>
      </c>
      <c r="BF1437" s="164">
        <v>0.16</v>
      </c>
      <c r="BG1437" s="164">
        <v>0</v>
      </c>
      <c r="BH1437" s="164">
        <v>0.16</v>
      </c>
      <c r="BI1437" s="164">
        <v>0</v>
      </c>
      <c r="BJ1437" s="165">
        <v>0</v>
      </c>
      <c r="BK1437" s="164">
        <v>0.111503367424011</v>
      </c>
      <c r="BL1437" s="165">
        <v>-3.99765501123633</v>
      </c>
      <c r="BM1437" s="165">
        <v>-1.0732032204863</v>
      </c>
      <c r="BN1437" s="165">
        <v>-36.230404737481003</v>
      </c>
      <c r="BO1437" s="165">
        <v>0.130675169640459</v>
      </c>
      <c r="BP1437" s="165">
        <v>-0.20644633471965701</v>
      </c>
      <c r="BQ1437" s="165">
        <v>-3.6284127344727901</v>
      </c>
      <c r="BR1437" s="165">
        <v>-4.10334993851151</v>
      </c>
      <c r="BS1437" s="289">
        <v>-0.374734229221582</v>
      </c>
      <c r="BT1437" s="297"/>
      <c r="BU1437" s="284"/>
      <c r="BV1437" s="298"/>
      <c r="BW1437" s="297"/>
      <c r="BX1437" s="297"/>
      <c r="BY1437" s="297"/>
      <c r="BZ1437" s="297"/>
      <c r="CA1437" s="284"/>
      <c r="CB1437" s="298"/>
      <c r="CC1437" s="297">
        <v>1</v>
      </c>
      <c r="CD1437" s="284">
        <v>6</v>
      </c>
      <c r="CE1437" s="352">
        <v>0</v>
      </c>
      <c r="CF1437" s="298">
        <v>0</v>
      </c>
      <c r="CG1437" s="297">
        <v>6</v>
      </c>
      <c r="CH1437" s="284">
        <v>13</v>
      </c>
      <c r="CI1437" s="352">
        <v>0</v>
      </c>
      <c r="CJ1437" s="298">
        <v>0</v>
      </c>
      <c r="CK1437" s="297">
        <v>7</v>
      </c>
      <c r="CL1437" s="284">
        <v>27</v>
      </c>
      <c r="CM1437" s="352">
        <v>1</v>
      </c>
      <c r="CN1437" s="298">
        <v>0</v>
      </c>
      <c r="CO1437" s="297">
        <v>3</v>
      </c>
      <c r="CP1437" s="284">
        <v>12</v>
      </c>
      <c r="CQ1437" s="352">
        <v>0</v>
      </c>
      <c r="CR1437" s="298">
        <v>0</v>
      </c>
      <c r="CS1437" s="297"/>
      <c r="CT1437" s="284"/>
      <c r="CU1437" s="352"/>
      <c r="CV1437" s="352"/>
      <c r="CW1437" s="298"/>
      <c r="CX1437" s="297"/>
      <c r="CY1437" s="284"/>
      <c r="CZ1437" s="352"/>
      <c r="DA1437" s="352"/>
      <c r="DB1437" s="298"/>
      <c r="DC1437" s="297"/>
      <c r="DD1437" s="284"/>
      <c r="DE1437" s="352"/>
      <c r="DF1437" s="352"/>
      <c r="DG1437" s="298"/>
      <c r="DH1437" s="297">
        <v>1</v>
      </c>
      <c r="DI1437" s="289">
        <v>-0.35921102762222201</v>
      </c>
      <c r="DP1437" s="165"/>
      <c r="DQ1437" s="165"/>
      <c r="DR1437" s="165"/>
      <c r="ED1437" s="165"/>
      <c r="EE1437" s="165"/>
      <c r="EF1437" s="165"/>
      <c r="EG1437" s="165"/>
      <c r="EH1437" s="166"/>
      <c r="EI1437" s="165"/>
      <c r="EJ1437" s="164"/>
      <c r="EK1437" s="164"/>
      <c r="EL1437" s="283"/>
      <c r="EM1437" s="283"/>
      <c r="EN1437" s="283"/>
      <c r="EO1437" s="283"/>
      <c r="EP1437" s="283"/>
      <c r="EQ1437" s="283"/>
      <c r="ER1437" s="165"/>
      <c r="ES1437" s="166"/>
      <c r="ET1437" s="166"/>
      <c r="EU1437" s="166"/>
      <c r="EV1437" s="166"/>
      <c r="EW1437" s="166"/>
      <c r="EX1437" s="289"/>
    </row>
    <row r="1438" spans="1:157" ht="13" customHeight="1">
      <c r="A1438" s="160" t="s">
        <v>19</v>
      </c>
      <c r="B1438" s="160">
        <v>12704</v>
      </c>
      <c r="C1438" s="160">
        <v>20017</v>
      </c>
      <c r="D1438" s="160">
        <v>670156</v>
      </c>
      <c r="E1438" s="160" t="s">
        <v>129</v>
      </c>
      <c r="G1438" s="175"/>
      <c r="H1438" s="162" t="s">
        <v>2923</v>
      </c>
      <c r="I1438" s="162" t="s">
        <v>435</v>
      </c>
      <c r="J1438" s="160">
        <v>28</v>
      </c>
      <c r="K1438" s="161">
        <v>5</v>
      </c>
      <c r="L1438" s="161" t="s">
        <v>46</v>
      </c>
      <c r="Z1438" s="163">
        <v>50</v>
      </c>
      <c r="AA1438" s="163">
        <v>106</v>
      </c>
      <c r="AB1438" s="163">
        <v>98</v>
      </c>
      <c r="AC1438" s="163">
        <v>19</v>
      </c>
      <c r="AD1438" s="163">
        <v>16</v>
      </c>
      <c r="AE1438" s="163">
        <v>3</v>
      </c>
      <c r="AF1438" s="163">
        <v>0</v>
      </c>
      <c r="AG1438" s="163">
        <v>0</v>
      </c>
      <c r="AH1438" s="163">
        <v>9</v>
      </c>
      <c r="AI1438" s="163">
        <v>4</v>
      </c>
      <c r="AJ1438" s="163">
        <v>2</v>
      </c>
      <c r="AK1438" s="163">
        <v>0</v>
      </c>
      <c r="AL1438" s="163">
        <v>7</v>
      </c>
      <c r="AM1438" s="163">
        <v>0</v>
      </c>
      <c r="AN1438" s="163">
        <v>17</v>
      </c>
      <c r="AO1438" s="163">
        <v>0</v>
      </c>
      <c r="AP1438" s="163">
        <v>1</v>
      </c>
      <c r="AQ1438" s="163">
        <v>0</v>
      </c>
      <c r="AR1438" s="163">
        <v>1</v>
      </c>
      <c r="AS1438" s="283">
        <v>6.6037735E-2</v>
      </c>
      <c r="AT1438" s="283">
        <v>0.160377358</v>
      </c>
      <c r="AU1438" s="283">
        <v>0.26829268000000001</v>
      </c>
      <c r="AV1438" s="283">
        <v>0.28048780000000001</v>
      </c>
      <c r="AW1438" s="283">
        <v>2.4390240000000001E-2</v>
      </c>
      <c r="AX1438" s="283">
        <v>0.30487805000000001</v>
      </c>
      <c r="AY1438" s="363">
        <v>107.6</v>
      </c>
      <c r="AZ1438" s="283">
        <v>7.8534030000000005E-2</v>
      </c>
      <c r="BA1438" s="283">
        <v>0.432098765</v>
      </c>
      <c r="BB1438" s="283">
        <v>0.209876543</v>
      </c>
      <c r="BC1438" s="283">
        <v>0.35802469100000001</v>
      </c>
      <c r="BD1438" s="164">
        <v>0.231707317</v>
      </c>
      <c r="BE1438" s="164">
        <v>0.19387755100000001</v>
      </c>
      <c r="BF1438" s="164">
        <v>0.24528301799999999</v>
      </c>
      <c r="BG1438" s="164">
        <v>0.22448979499999999</v>
      </c>
      <c r="BH1438" s="164">
        <v>0.46977281300000001</v>
      </c>
      <c r="BI1438" s="164">
        <v>3.0612244E-2</v>
      </c>
      <c r="BJ1438" s="165">
        <v>19.488845495001499</v>
      </c>
      <c r="BK1438" s="164">
        <v>0.21410023435106801</v>
      </c>
      <c r="BL1438" s="165">
        <v>-8.1969843811975593</v>
      </c>
      <c r="BM1438" s="165">
        <v>4.2026912115825397</v>
      </c>
      <c r="BN1438" s="165">
        <v>36.316252202532503</v>
      </c>
      <c r="BO1438" s="165">
        <v>-0.41374163444892798</v>
      </c>
      <c r="BP1438" s="165">
        <v>0.86373790353536595</v>
      </c>
      <c r="BQ1438" s="165">
        <v>-3.6923438573876202</v>
      </c>
      <c r="BR1438" s="165">
        <v>-7.2085336528407202</v>
      </c>
      <c r="BS1438" s="289">
        <v>-0.38133689044618602</v>
      </c>
      <c r="BT1438" s="297"/>
      <c r="BU1438" s="284"/>
      <c r="BV1438" s="298"/>
      <c r="BW1438" s="297"/>
      <c r="BX1438" s="297"/>
      <c r="BY1438" s="297"/>
      <c r="BZ1438" s="297"/>
      <c r="CA1438" s="284"/>
      <c r="CB1438" s="298"/>
      <c r="CC1438" s="297"/>
      <c r="CD1438" s="284"/>
      <c r="CE1438" s="352"/>
      <c r="CF1438" s="298"/>
      <c r="CG1438" s="297">
        <v>10</v>
      </c>
      <c r="CH1438" s="284">
        <v>57</v>
      </c>
      <c r="CI1438" s="352">
        <v>1</v>
      </c>
      <c r="CJ1438" s="298">
        <v>1</v>
      </c>
      <c r="CK1438" s="297">
        <v>17</v>
      </c>
      <c r="CL1438" s="284">
        <v>98.2</v>
      </c>
      <c r="CM1438" s="352">
        <v>3</v>
      </c>
      <c r="CN1438" s="298">
        <v>2</v>
      </c>
      <c r="CO1438" s="297">
        <v>10</v>
      </c>
      <c r="CP1438" s="284">
        <v>62</v>
      </c>
      <c r="CQ1438" s="352">
        <v>-3</v>
      </c>
      <c r="CR1438" s="298">
        <v>-3</v>
      </c>
      <c r="CS1438" s="297">
        <v>1</v>
      </c>
      <c r="CT1438" s="284">
        <v>8</v>
      </c>
      <c r="CU1438" s="352">
        <v>0</v>
      </c>
      <c r="CV1438" s="352">
        <v>0</v>
      </c>
      <c r="CW1438" s="298">
        <v>0</v>
      </c>
      <c r="CX1438" s="297"/>
      <c r="CY1438" s="284"/>
      <c r="CZ1438" s="352"/>
      <c r="DA1438" s="352"/>
      <c r="DB1438" s="298"/>
      <c r="DC1438" s="297">
        <v>2</v>
      </c>
      <c r="DD1438" s="284">
        <v>5</v>
      </c>
      <c r="DE1438" s="352">
        <v>0</v>
      </c>
      <c r="DF1438" s="352">
        <v>0</v>
      </c>
      <c r="DG1438" s="298">
        <v>0</v>
      </c>
      <c r="DH1438" s="297">
        <v>1</v>
      </c>
      <c r="DI1438" s="289">
        <v>-8.7060332298278809E-3</v>
      </c>
      <c r="DP1438" s="165"/>
      <c r="DQ1438" s="165"/>
      <c r="DR1438" s="165"/>
      <c r="ED1438" s="165"/>
      <c r="EE1438" s="165"/>
      <c r="EF1438" s="165"/>
      <c r="EG1438" s="165"/>
      <c r="EH1438" s="166"/>
      <c r="EI1438" s="165"/>
      <c r="EJ1438" s="164"/>
      <c r="EK1438" s="164"/>
      <c r="EL1438" s="283"/>
      <c r="EM1438" s="283"/>
      <c r="EN1438" s="283"/>
      <c r="EO1438" s="283"/>
      <c r="EP1438" s="283"/>
      <c r="EQ1438" s="283"/>
      <c r="ER1438" s="165"/>
      <c r="ES1438" s="166"/>
      <c r="ET1438" s="166"/>
      <c r="EU1438" s="166"/>
      <c r="EV1438" s="166"/>
      <c r="EW1438" s="166"/>
      <c r="EX1438" s="289"/>
    </row>
    <row r="1439" spans="1:157" ht="13" customHeight="1">
      <c r="A1439" s="160" t="s">
        <v>19</v>
      </c>
      <c r="B1439" s="160">
        <v>11438</v>
      </c>
      <c r="C1439" s="160">
        <v>19562</v>
      </c>
      <c r="D1439" s="160">
        <v>670097</v>
      </c>
      <c r="E1439" s="160" t="s">
        <v>3331</v>
      </c>
      <c r="G1439" s="175"/>
      <c r="H1439" s="162" t="s">
        <v>2380</v>
      </c>
      <c r="I1439" s="162" t="s">
        <v>287</v>
      </c>
      <c r="J1439" s="161">
        <v>29</v>
      </c>
      <c r="K1439" s="161">
        <v>5</v>
      </c>
      <c r="L1439" s="161" t="s">
        <v>837</v>
      </c>
      <c r="Z1439" s="163">
        <v>42</v>
      </c>
      <c r="AA1439" s="163">
        <v>88</v>
      </c>
      <c r="AB1439" s="163">
        <v>70</v>
      </c>
      <c r="AC1439" s="163">
        <v>9</v>
      </c>
      <c r="AD1439" s="163">
        <v>6</v>
      </c>
      <c r="AE1439" s="163">
        <v>3</v>
      </c>
      <c r="AF1439" s="163">
        <v>0</v>
      </c>
      <c r="AG1439" s="163">
        <v>0</v>
      </c>
      <c r="AH1439" s="163">
        <v>11</v>
      </c>
      <c r="AI1439" s="163">
        <v>5</v>
      </c>
      <c r="AJ1439" s="163">
        <v>2</v>
      </c>
      <c r="AK1439" s="163">
        <v>1</v>
      </c>
      <c r="AL1439" s="163">
        <v>14</v>
      </c>
      <c r="AM1439" s="163">
        <v>0</v>
      </c>
      <c r="AN1439" s="163">
        <v>24</v>
      </c>
      <c r="AO1439" s="163">
        <v>1</v>
      </c>
      <c r="AP1439" s="163">
        <v>0</v>
      </c>
      <c r="AQ1439" s="163">
        <v>3</v>
      </c>
      <c r="AR1439" s="163">
        <v>0</v>
      </c>
      <c r="AS1439" s="283">
        <v>0.159090909</v>
      </c>
      <c r="AT1439" s="283">
        <v>0.27272727200000002</v>
      </c>
      <c r="AU1439" s="283">
        <v>0.32653061</v>
      </c>
      <c r="AV1439" s="283">
        <v>0.34693878</v>
      </c>
      <c r="AW1439" s="283">
        <v>4.0816329999999998E-2</v>
      </c>
      <c r="AX1439" s="283">
        <v>0.26530611999999998</v>
      </c>
      <c r="AY1439" s="363">
        <v>108.93300000000001</v>
      </c>
      <c r="AZ1439" s="283">
        <v>0.10230179</v>
      </c>
      <c r="BA1439" s="283">
        <v>0.311111111</v>
      </c>
      <c r="BB1439" s="283">
        <v>0.15555555500000001</v>
      </c>
      <c r="BC1439" s="283">
        <v>0.53333333299999997</v>
      </c>
      <c r="BD1439" s="164">
        <v>0.19565217300000001</v>
      </c>
      <c r="BE1439" s="164">
        <v>0.12857142799999999</v>
      </c>
      <c r="BF1439" s="164">
        <v>0.28235294100000002</v>
      </c>
      <c r="BG1439" s="164">
        <v>0.171428571</v>
      </c>
      <c r="BH1439" s="164">
        <v>0.453781512</v>
      </c>
      <c r="BI1439" s="164">
        <v>4.2857143E-2</v>
      </c>
      <c r="BJ1439" s="165">
        <v>27.284384220500201</v>
      </c>
      <c r="BK1439" s="164">
        <v>0.22848970399183299</v>
      </c>
      <c r="BL1439" s="165">
        <v>-5.75989664825536</v>
      </c>
      <c r="BM1439" s="165">
        <v>4.5341736551847198</v>
      </c>
      <c r="BN1439" s="165">
        <v>44.0683854831152</v>
      </c>
      <c r="BO1439" s="165">
        <v>0.20023472604838999</v>
      </c>
      <c r="BP1439" s="165">
        <v>0.144250012934207</v>
      </c>
      <c r="BQ1439" s="165">
        <v>-4.1792201787691603</v>
      </c>
      <c r="BR1439" s="165">
        <v>-5.8455035957966004</v>
      </c>
      <c r="BS1439" s="289">
        <v>-0.43162037150823201</v>
      </c>
      <c r="BT1439" s="297"/>
      <c r="BU1439" s="284"/>
      <c r="BV1439" s="298"/>
      <c r="BW1439" s="297"/>
      <c r="BX1439" s="297"/>
      <c r="BY1439" s="297"/>
      <c r="BZ1439" s="297"/>
      <c r="CA1439" s="284"/>
      <c r="CB1439" s="298"/>
      <c r="CC1439" s="297"/>
      <c r="CD1439" s="284"/>
      <c r="CE1439" s="352"/>
      <c r="CF1439" s="298"/>
      <c r="CG1439" s="297">
        <v>4</v>
      </c>
      <c r="CH1439" s="284">
        <v>19.100000000000001</v>
      </c>
      <c r="CI1439" s="352">
        <v>-1</v>
      </c>
      <c r="CJ1439" s="298">
        <v>-1</v>
      </c>
      <c r="CK1439" s="297">
        <v>21</v>
      </c>
      <c r="CL1439" s="284">
        <v>147</v>
      </c>
      <c r="CM1439" s="352">
        <v>1</v>
      </c>
      <c r="CN1439" s="298">
        <v>-1</v>
      </c>
      <c r="CO1439" s="297">
        <v>11</v>
      </c>
      <c r="CP1439" s="284">
        <v>48</v>
      </c>
      <c r="CQ1439" s="352">
        <v>1</v>
      </c>
      <c r="CR1439" s="298">
        <v>0</v>
      </c>
      <c r="CS1439" s="297"/>
      <c r="CT1439" s="284"/>
      <c r="CU1439" s="352"/>
      <c r="CV1439" s="352"/>
      <c r="CW1439" s="298"/>
      <c r="CX1439" s="297"/>
      <c r="CY1439" s="284"/>
      <c r="CZ1439" s="352"/>
      <c r="DA1439" s="352"/>
      <c r="DB1439" s="298"/>
      <c r="DC1439" s="297"/>
      <c r="DD1439" s="284"/>
      <c r="DE1439" s="352"/>
      <c r="DF1439" s="352"/>
      <c r="DG1439" s="298"/>
      <c r="DH1439" s="297">
        <v>1</v>
      </c>
      <c r="DI1439" s="289">
        <v>-1.2608305606990999</v>
      </c>
      <c r="DP1439" s="165"/>
      <c r="DQ1439" s="165"/>
      <c r="DR1439" s="165"/>
      <c r="ED1439" s="165"/>
      <c r="EE1439" s="165"/>
      <c r="EF1439" s="165"/>
      <c r="EG1439" s="165"/>
      <c r="EH1439" s="166"/>
      <c r="EI1439" s="165"/>
      <c r="EJ1439" s="164"/>
      <c r="EK1439" s="164"/>
      <c r="EL1439" s="283"/>
      <c r="EM1439" s="283"/>
      <c r="EN1439" s="283"/>
      <c r="EO1439" s="283"/>
      <c r="EP1439" s="283"/>
      <c r="EQ1439" s="283"/>
      <c r="ER1439" s="165"/>
      <c r="ES1439" s="166"/>
      <c r="ET1439" s="166"/>
      <c r="EU1439" s="166"/>
      <c r="EV1439" s="166"/>
      <c r="EW1439" s="166"/>
      <c r="EX1439" s="289"/>
    </row>
    <row r="1440" spans="1:157" ht="13" customHeight="1">
      <c r="A1440" s="160" t="s">
        <v>19</v>
      </c>
      <c r="C1440" s="160">
        <v>25621</v>
      </c>
      <c r="D1440" s="160">
        <v>682868</v>
      </c>
      <c r="E1440" s="160" t="s">
        <v>164</v>
      </c>
      <c r="G1440" s="175"/>
      <c r="H1440" s="162" t="s">
        <v>142</v>
      </c>
      <c r="I1440" s="162" t="s">
        <v>577</v>
      </c>
      <c r="J1440" s="160">
        <v>22</v>
      </c>
      <c r="K1440" s="161">
        <v>5</v>
      </c>
      <c r="Z1440" s="163">
        <v>32</v>
      </c>
      <c r="AA1440" s="163">
        <v>108</v>
      </c>
      <c r="AB1440" s="163">
        <v>99</v>
      </c>
      <c r="AC1440" s="163">
        <v>20</v>
      </c>
      <c r="AD1440" s="163">
        <v>13</v>
      </c>
      <c r="AE1440" s="163">
        <v>4</v>
      </c>
      <c r="AF1440" s="163">
        <v>0</v>
      </c>
      <c r="AG1440" s="163">
        <v>3</v>
      </c>
      <c r="AH1440" s="163">
        <v>13</v>
      </c>
      <c r="AI1440" s="163">
        <v>11</v>
      </c>
      <c r="AJ1440" s="163">
        <v>0</v>
      </c>
      <c r="AK1440" s="163">
        <v>2</v>
      </c>
      <c r="AL1440" s="163">
        <v>7</v>
      </c>
      <c r="AM1440" s="163">
        <v>0</v>
      </c>
      <c r="AN1440" s="163">
        <v>22</v>
      </c>
      <c r="AO1440" s="163">
        <v>0</v>
      </c>
      <c r="AP1440" s="163">
        <v>1</v>
      </c>
      <c r="AQ1440" s="163">
        <v>0</v>
      </c>
      <c r="AR1440" s="163">
        <v>3</v>
      </c>
      <c r="AS1440" s="283">
        <v>6.4814813999999998E-2</v>
      </c>
      <c r="AT1440" s="283">
        <v>0.20370370300000001</v>
      </c>
      <c r="AU1440" s="283">
        <v>0.39743590000000001</v>
      </c>
      <c r="AV1440" s="283">
        <v>0.17948718</v>
      </c>
      <c r="AW1440" s="283">
        <v>6.3291139999999996E-2</v>
      </c>
      <c r="AX1440" s="283">
        <v>0.4556962</v>
      </c>
      <c r="AY1440" s="363">
        <v>106.41800000000001</v>
      </c>
      <c r="AZ1440" s="283">
        <v>0.11904762000000001</v>
      </c>
      <c r="BA1440" s="283">
        <v>0.42307692299999999</v>
      </c>
      <c r="BB1440" s="283">
        <v>0.16666666599999999</v>
      </c>
      <c r="BC1440" s="283">
        <v>0.41025641000000002</v>
      </c>
      <c r="BD1440" s="164">
        <v>0.22666666599999999</v>
      </c>
      <c r="BE1440" s="164">
        <v>0.20202020200000001</v>
      </c>
      <c r="BF1440" s="164">
        <v>0.25233644799999999</v>
      </c>
      <c r="BG1440" s="164">
        <v>0.33333333300000001</v>
      </c>
      <c r="BH1440" s="164">
        <v>0.585669781</v>
      </c>
      <c r="BI1440" s="164">
        <v>0.131313131</v>
      </c>
      <c r="BJ1440" s="165">
        <v>84.836563780608103</v>
      </c>
      <c r="BK1440" s="164">
        <v>0.25656796392993297</v>
      </c>
      <c r="BL1440" s="165">
        <v>-4.6601401634851296</v>
      </c>
      <c r="BM1440" s="165">
        <v>7.9734915725549804</v>
      </c>
      <c r="BN1440" s="165">
        <v>63.754594707541997</v>
      </c>
      <c r="BO1440" s="165">
        <v>3.7039180587994601E-3</v>
      </c>
      <c r="BP1440" s="165">
        <v>-0.607714563608169</v>
      </c>
      <c r="BQ1440" s="165">
        <v>-4.2117279565298702</v>
      </c>
      <c r="BR1440" s="165">
        <v>-5.0867275663057097</v>
      </c>
      <c r="BS1440" s="289">
        <v>-0.43497770098928301</v>
      </c>
      <c r="BT1440" s="297"/>
      <c r="BU1440" s="284"/>
      <c r="BV1440" s="298"/>
      <c r="BW1440" s="297"/>
      <c r="BX1440" s="297"/>
      <c r="BY1440" s="297"/>
      <c r="BZ1440" s="297"/>
      <c r="CA1440" s="284"/>
      <c r="CB1440" s="298"/>
      <c r="CC1440" s="297"/>
      <c r="CD1440" s="284"/>
      <c r="CE1440" s="352"/>
      <c r="CF1440" s="298"/>
      <c r="CG1440" s="297"/>
      <c r="CH1440" s="284"/>
      <c r="CI1440" s="352"/>
      <c r="CJ1440" s="298"/>
      <c r="CK1440" s="297">
        <v>21</v>
      </c>
      <c r="CL1440" s="284">
        <v>167</v>
      </c>
      <c r="CM1440" s="352">
        <v>-1</v>
      </c>
      <c r="CN1440" s="298">
        <v>-3</v>
      </c>
      <c r="CO1440" s="297"/>
      <c r="CP1440" s="284"/>
      <c r="CQ1440" s="352"/>
      <c r="CR1440" s="298"/>
      <c r="CS1440" s="297"/>
      <c r="CT1440" s="284"/>
      <c r="CU1440" s="352"/>
      <c r="CV1440" s="352"/>
      <c r="CW1440" s="298"/>
      <c r="CX1440" s="297"/>
      <c r="CY1440" s="284"/>
      <c r="CZ1440" s="352"/>
      <c r="DA1440" s="352"/>
      <c r="DB1440" s="298"/>
      <c r="DC1440" s="297"/>
      <c r="DD1440" s="284"/>
      <c r="DE1440" s="352"/>
      <c r="DF1440" s="352"/>
      <c r="DG1440" s="298"/>
      <c r="DH1440" s="183">
        <v>-1</v>
      </c>
      <c r="DI1440" s="289">
        <v>-2.7285207509994498</v>
      </c>
      <c r="DP1440" s="165"/>
      <c r="DQ1440" s="165"/>
      <c r="DR1440" s="165"/>
      <c r="ED1440" s="165"/>
      <c r="EE1440" s="165"/>
      <c r="EF1440" s="165"/>
      <c r="EG1440" s="165"/>
      <c r="EH1440" s="166"/>
      <c r="EI1440" s="165"/>
      <c r="EL1440" s="283"/>
      <c r="EM1440" s="283"/>
      <c r="EN1440" s="283"/>
      <c r="EO1440" s="283"/>
      <c r="EP1440" s="283"/>
      <c r="EQ1440" s="283"/>
      <c r="ER1440" s="165"/>
    </row>
    <row r="1441" spans="1:160" ht="13" customHeight="1">
      <c r="A1441" s="160" t="s">
        <v>19</v>
      </c>
      <c r="C1441" s="160">
        <v>26224</v>
      </c>
      <c r="D1441" s="160">
        <v>687231</v>
      </c>
      <c r="E1441" s="160" t="s">
        <v>354</v>
      </c>
      <c r="G1441" s="175"/>
      <c r="H1441" s="162" t="s">
        <v>4127</v>
      </c>
      <c r="I1441" s="162" t="s">
        <v>4126</v>
      </c>
      <c r="J1441" s="160">
        <v>22</v>
      </c>
      <c r="K1441" s="161">
        <v>5</v>
      </c>
      <c r="Z1441" s="163">
        <v>48</v>
      </c>
      <c r="AA1441" s="163">
        <v>135</v>
      </c>
      <c r="AB1441" s="163">
        <v>120</v>
      </c>
      <c r="AC1441" s="163">
        <v>23</v>
      </c>
      <c r="AD1441" s="163">
        <v>19</v>
      </c>
      <c r="AE1441" s="163">
        <v>3</v>
      </c>
      <c r="AF1441" s="163">
        <v>0</v>
      </c>
      <c r="AG1441" s="163">
        <v>1</v>
      </c>
      <c r="AH1441" s="163">
        <v>8</v>
      </c>
      <c r="AI1441" s="163">
        <v>12</v>
      </c>
      <c r="AJ1441" s="163">
        <v>1</v>
      </c>
      <c r="AK1441" s="163">
        <v>1</v>
      </c>
      <c r="AL1441" s="163">
        <v>11</v>
      </c>
      <c r="AM1441" s="163">
        <v>0</v>
      </c>
      <c r="AN1441" s="163">
        <v>27</v>
      </c>
      <c r="AO1441" s="163">
        <v>1</v>
      </c>
      <c r="AP1441" s="163">
        <v>2</v>
      </c>
      <c r="AQ1441" s="163">
        <v>1</v>
      </c>
      <c r="AR1441" s="163">
        <v>4</v>
      </c>
      <c r="AS1441" s="283">
        <v>8.1481480999999994E-2</v>
      </c>
      <c r="AT1441" s="283">
        <v>0.2</v>
      </c>
      <c r="AU1441" s="283">
        <v>0.23958333000000001</v>
      </c>
      <c r="AV1441" s="283">
        <v>0.28125</v>
      </c>
      <c r="AW1441" s="283">
        <v>1.0416669999999999E-2</v>
      </c>
      <c r="AX1441" s="283">
        <v>0.33333332999999998</v>
      </c>
      <c r="AY1441" s="363">
        <v>107.736</v>
      </c>
      <c r="AZ1441" s="283">
        <v>9.9804309999999993E-2</v>
      </c>
      <c r="BA1441" s="283">
        <v>0.494623655</v>
      </c>
      <c r="BB1441" s="283">
        <v>0.13978494599999999</v>
      </c>
      <c r="BC1441" s="283">
        <v>0.36559139699999998</v>
      </c>
      <c r="BD1441" s="164">
        <v>0.23404255299999999</v>
      </c>
      <c r="BE1441" s="164">
        <v>0.19166666600000001</v>
      </c>
      <c r="BF1441" s="164">
        <v>0.26119402899999999</v>
      </c>
      <c r="BG1441" s="164">
        <v>0.241666666</v>
      </c>
      <c r="BH1441" s="164">
        <v>0.50286069499999997</v>
      </c>
      <c r="BI1441" s="164">
        <v>0.05</v>
      </c>
      <c r="BJ1441" s="165">
        <v>32.303153208877497</v>
      </c>
      <c r="BK1441" s="164">
        <v>0.23034390273378799</v>
      </c>
      <c r="BL1441" s="165">
        <v>-8.6745809660634201</v>
      </c>
      <c r="BM1441" s="165">
        <v>7.1174587039867196</v>
      </c>
      <c r="BN1441" s="165">
        <v>49.789493409454302</v>
      </c>
      <c r="BO1441" s="165">
        <v>0.75548266658331997</v>
      </c>
      <c r="BP1441" s="165">
        <v>-0.72647913545370102</v>
      </c>
      <c r="BQ1441" s="165">
        <v>-4.5392501584129503</v>
      </c>
      <c r="BR1441" s="165">
        <v>-8.4824108899912005</v>
      </c>
      <c r="BS1441" s="289">
        <v>-0.46880345038916399</v>
      </c>
      <c r="BT1441" s="297"/>
      <c r="BU1441" s="284"/>
      <c r="BV1441" s="298"/>
      <c r="BW1441" s="297"/>
      <c r="BX1441" s="297"/>
      <c r="BY1441" s="297"/>
      <c r="BZ1441" s="297"/>
      <c r="CA1441" s="284"/>
      <c r="CB1441" s="298"/>
      <c r="CC1441" s="297"/>
      <c r="CD1441" s="284"/>
      <c r="CE1441" s="352"/>
      <c r="CF1441" s="298"/>
      <c r="CG1441" s="297">
        <v>3</v>
      </c>
      <c r="CH1441" s="284">
        <v>11</v>
      </c>
      <c r="CI1441" s="352">
        <v>-2</v>
      </c>
      <c r="CJ1441" s="298">
        <v>-3</v>
      </c>
      <c r="CK1441" s="297">
        <v>31</v>
      </c>
      <c r="CL1441" s="284">
        <v>193</v>
      </c>
      <c r="CM1441" s="352">
        <v>-2</v>
      </c>
      <c r="CN1441" s="298">
        <v>-1</v>
      </c>
      <c r="CO1441" s="297">
        <v>19</v>
      </c>
      <c r="CP1441" s="284">
        <v>133</v>
      </c>
      <c r="CQ1441" s="352">
        <v>0</v>
      </c>
      <c r="CR1441" s="298">
        <v>1</v>
      </c>
      <c r="CS1441" s="297"/>
      <c r="CT1441" s="284"/>
      <c r="CU1441" s="352"/>
      <c r="CV1441" s="352"/>
      <c r="CW1441" s="298"/>
      <c r="CX1441" s="297"/>
      <c r="CY1441" s="284"/>
      <c r="CZ1441" s="352"/>
      <c r="DA1441" s="352"/>
      <c r="DB1441" s="298"/>
      <c r="DC1441" s="297"/>
      <c r="DD1441" s="284"/>
      <c r="DE1441" s="352"/>
      <c r="DF1441" s="352"/>
      <c r="DG1441" s="298"/>
      <c r="DH1441" s="183">
        <v>-4</v>
      </c>
      <c r="DI1441" s="289">
        <v>-0.56123971939086903</v>
      </c>
      <c r="DP1441" s="165"/>
      <c r="DQ1441" s="165"/>
      <c r="DR1441" s="165"/>
      <c r="ED1441" s="165"/>
      <c r="EE1441" s="165"/>
      <c r="EF1441" s="165"/>
      <c r="EG1441" s="165"/>
      <c r="EH1441" s="166"/>
      <c r="EI1441" s="165"/>
      <c r="EL1441" s="283"/>
      <c r="EM1441" s="283"/>
      <c r="EN1441" s="283"/>
      <c r="EO1441" s="283"/>
      <c r="EP1441" s="283"/>
      <c r="EQ1441" s="283"/>
      <c r="ER1441" s="165"/>
    </row>
    <row r="1442" spans="1:160" ht="13" customHeight="1">
      <c r="A1442" s="160" t="s">
        <v>19</v>
      </c>
      <c r="C1442" s="160">
        <v>28312</v>
      </c>
      <c r="D1442" s="160">
        <v>691723</v>
      </c>
      <c r="E1442" s="160" t="s">
        <v>17</v>
      </c>
      <c r="G1442" s="175"/>
      <c r="H1442" s="162" t="s">
        <v>4155</v>
      </c>
      <c r="I1442" s="162" t="s">
        <v>4154</v>
      </c>
      <c r="J1442" s="160">
        <v>22</v>
      </c>
      <c r="K1442" s="161">
        <v>5</v>
      </c>
      <c r="Z1442" s="163">
        <v>17</v>
      </c>
      <c r="AA1442" s="163">
        <v>46</v>
      </c>
      <c r="AB1442" s="163">
        <v>41</v>
      </c>
      <c r="AC1442" s="163">
        <v>4</v>
      </c>
      <c r="AD1442" s="163">
        <v>4</v>
      </c>
      <c r="AE1442" s="163">
        <v>0</v>
      </c>
      <c r="AF1442" s="163">
        <v>0</v>
      </c>
      <c r="AG1442" s="163">
        <v>0</v>
      </c>
      <c r="AH1442" s="163">
        <v>4</v>
      </c>
      <c r="AI1442" s="163">
        <v>0</v>
      </c>
      <c r="AJ1442" s="163">
        <v>0</v>
      </c>
      <c r="AK1442" s="163">
        <v>0</v>
      </c>
      <c r="AL1442" s="163">
        <v>4</v>
      </c>
      <c r="AM1442" s="163">
        <v>0</v>
      </c>
      <c r="AN1442" s="163">
        <v>22</v>
      </c>
      <c r="AO1442" s="163">
        <v>1</v>
      </c>
      <c r="AP1442" s="163">
        <v>0</v>
      </c>
      <c r="AQ1442" s="163">
        <v>0</v>
      </c>
      <c r="AR1442" s="163">
        <v>1</v>
      </c>
      <c r="AS1442" s="283">
        <v>8.6956520999999995E-2</v>
      </c>
      <c r="AT1442" s="283">
        <v>0.47826086899999998</v>
      </c>
      <c r="AU1442" s="283">
        <v>0.47368420999999999</v>
      </c>
      <c r="AV1442" s="283">
        <v>0.10526315999999999</v>
      </c>
      <c r="AW1442" s="283">
        <v>0</v>
      </c>
      <c r="AX1442" s="283">
        <v>0.21052631999999999</v>
      </c>
      <c r="AY1442" s="363">
        <v>104.34699999999999</v>
      </c>
      <c r="AZ1442" s="283">
        <v>0.20744681000000001</v>
      </c>
      <c r="BA1442" s="283">
        <v>0.47368420999999999</v>
      </c>
      <c r="BB1442" s="283">
        <v>0.263157894</v>
      </c>
      <c r="BC1442" s="283">
        <v>0.263157894</v>
      </c>
      <c r="BD1442" s="164">
        <v>0.21052631499999999</v>
      </c>
      <c r="BE1442" s="164">
        <v>9.7560974999999994E-2</v>
      </c>
      <c r="BF1442" s="164">
        <v>0.19565217300000001</v>
      </c>
      <c r="BG1442" s="164">
        <v>9.7560974999999994E-2</v>
      </c>
      <c r="BH1442" s="164">
        <v>0.29321314799999998</v>
      </c>
      <c r="BI1442" s="164">
        <v>0</v>
      </c>
      <c r="BJ1442" s="165">
        <v>0</v>
      </c>
      <c r="BK1442" s="164">
        <v>0.152251255253086</v>
      </c>
      <c r="BL1442" s="165">
        <v>-5.8470525322386102</v>
      </c>
      <c r="BM1442" s="165">
        <v>-0.46606123725856902</v>
      </c>
      <c r="BN1442" s="165">
        <v>-6.4884139097941196</v>
      </c>
      <c r="BO1442" s="165">
        <v>-3.8719300634690798E-2</v>
      </c>
      <c r="BP1442" s="165">
        <v>-3.3703267574310303E-2</v>
      </c>
      <c r="BQ1442" s="165">
        <v>-5.3515207306386099</v>
      </c>
      <c r="BR1442" s="165">
        <v>-5.6385765401550696</v>
      </c>
      <c r="BS1442" s="289">
        <v>-0.55269291089911399</v>
      </c>
      <c r="BT1442" s="297"/>
      <c r="BU1442" s="284"/>
      <c r="BV1442" s="298"/>
      <c r="BW1442" s="297"/>
      <c r="BX1442" s="297"/>
      <c r="BY1442" s="297"/>
      <c r="BZ1442" s="297"/>
      <c r="CA1442" s="284"/>
      <c r="CB1442" s="298"/>
      <c r="CC1442" s="297">
        <v>4</v>
      </c>
      <c r="CD1442" s="284">
        <v>20</v>
      </c>
      <c r="CE1442" s="352">
        <v>0</v>
      </c>
      <c r="CF1442" s="298">
        <v>1</v>
      </c>
      <c r="CG1442" s="297"/>
      <c r="CH1442" s="284"/>
      <c r="CI1442" s="352"/>
      <c r="CJ1442" s="298"/>
      <c r="CK1442" s="297">
        <v>12</v>
      </c>
      <c r="CL1442" s="284">
        <v>68</v>
      </c>
      <c r="CM1442" s="352">
        <v>-2</v>
      </c>
      <c r="CN1442" s="298">
        <v>-2</v>
      </c>
      <c r="CO1442" s="297"/>
      <c r="CP1442" s="284"/>
      <c r="CQ1442" s="352"/>
      <c r="CR1442" s="298"/>
      <c r="CS1442" s="297"/>
      <c r="CT1442" s="284"/>
      <c r="CU1442" s="352"/>
      <c r="CV1442" s="352"/>
      <c r="CW1442" s="298"/>
      <c r="CX1442" s="297"/>
      <c r="CY1442" s="284"/>
      <c r="CZ1442" s="352"/>
      <c r="DA1442" s="352"/>
      <c r="DB1442" s="298"/>
      <c r="DC1442" s="297"/>
      <c r="DD1442" s="284"/>
      <c r="DE1442" s="352"/>
      <c r="DF1442" s="352"/>
      <c r="DG1442" s="298"/>
      <c r="DH1442" s="183">
        <v>-2</v>
      </c>
      <c r="DI1442" s="289">
        <v>-1.24777693673968</v>
      </c>
      <c r="DP1442" s="165"/>
      <c r="DQ1442" s="165"/>
      <c r="DR1442" s="165"/>
      <c r="ED1442" s="165"/>
      <c r="EE1442" s="165"/>
      <c r="EF1442" s="165"/>
      <c r="EG1442" s="165"/>
      <c r="EH1442" s="166"/>
      <c r="EI1442" s="165"/>
      <c r="EL1442" s="283"/>
      <c r="EM1442" s="283"/>
      <c r="EN1442" s="283"/>
      <c r="EO1442" s="283"/>
      <c r="EP1442" s="283"/>
      <c r="EQ1442" s="283"/>
      <c r="ER1442" s="165"/>
    </row>
    <row r="1443" spans="1:160" ht="13" customHeight="1">
      <c r="A1443" s="160" t="s">
        <v>19</v>
      </c>
      <c r="C1443" s="160">
        <v>31567</v>
      </c>
      <c r="D1443" s="160">
        <v>702358</v>
      </c>
      <c r="E1443" s="160" t="s">
        <v>2171</v>
      </c>
      <c r="G1443" s="175"/>
      <c r="H1443" s="162" t="s">
        <v>4190</v>
      </c>
      <c r="I1443" s="162" t="s">
        <v>418</v>
      </c>
      <c r="J1443" s="160">
        <v>24</v>
      </c>
      <c r="K1443" s="161">
        <v>5</v>
      </c>
      <c r="Z1443" s="163">
        <v>61</v>
      </c>
      <c r="AA1443" s="163">
        <v>211</v>
      </c>
      <c r="AB1443" s="163">
        <v>190</v>
      </c>
      <c r="AC1443" s="163">
        <v>38</v>
      </c>
      <c r="AD1443" s="163">
        <v>34</v>
      </c>
      <c r="AE1443" s="163">
        <v>3</v>
      </c>
      <c r="AF1443" s="163">
        <v>0</v>
      </c>
      <c r="AG1443" s="163">
        <v>1</v>
      </c>
      <c r="AH1443" s="163">
        <v>20</v>
      </c>
      <c r="AI1443" s="163">
        <v>10</v>
      </c>
      <c r="AJ1443" s="163">
        <v>11</v>
      </c>
      <c r="AK1443" s="163">
        <v>2</v>
      </c>
      <c r="AL1443" s="163">
        <v>16</v>
      </c>
      <c r="AM1443" s="163">
        <v>0</v>
      </c>
      <c r="AN1443" s="163">
        <v>40</v>
      </c>
      <c r="AO1443" s="163">
        <v>2</v>
      </c>
      <c r="AP1443" s="163">
        <v>1</v>
      </c>
      <c r="AQ1443" s="163">
        <v>1</v>
      </c>
      <c r="AR1443" s="163">
        <v>7</v>
      </c>
      <c r="AS1443" s="283">
        <v>7.5829383E-2</v>
      </c>
      <c r="AT1443" s="283">
        <v>0.189573459</v>
      </c>
      <c r="AU1443" s="283">
        <v>0.30921052999999998</v>
      </c>
      <c r="AV1443" s="283">
        <v>0.30921052999999998</v>
      </c>
      <c r="AW1443" s="283">
        <v>6.5359499999999996E-3</v>
      </c>
      <c r="AX1443" s="283">
        <v>0.31372549</v>
      </c>
      <c r="AY1443" s="363">
        <v>108.208</v>
      </c>
      <c r="AZ1443" s="283">
        <v>0.11794872000000001</v>
      </c>
      <c r="BA1443" s="283">
        <v>0.622516556</v>
      </c>
      <c r="BB1443" s="283">
        <v>0.15231787999999999</v>
      </c>
      <c r="BC1443" s="283">
        <v>0.22516556200000001</v>
      </c>
      <c r="BD1443" s="164">
        <v>0.24666666600000001</v>
      </c>
      <c r="BE1443" s="164">
        <v>0.2</v>
      </c>
      <c r="BF1443" s="164">
        <v>0.26794258300000001</v>
      </c>
      <c r="BG1443" s="164">
        <v>0.23157894700000001</v>
      </c>
      <c r="BH1443" s="164">
        <v>0.49952152999999999</v>
      </c>
      <c r="BI1443" s="164">
        <v>3.1578947000000003E-2</v>
      </c>
      <c r="BJ1443" s="165">
        <v>20.104283076335101</v>
      </c>
      <c r="BK1443" s="164">
        <v>0.23089755608134199</v>
      </c>
      <c r="BL1443" s="165">
        <v>-13.4640242837377</v>
      </c>
      <c r="BM1443" s="165">
        <v>11.218348830192401</v>
      </c>
      <c r="BN1443" s="165">
        <v>45.440218439916698</v>
      </c>
      <c r="BO1443" s="165">
        <v>7.5732446683784904E-3</v>
      </c>
      <c r="BP1443" s="165">
        <v>3.2133772969245897E-2</v>
      </c>
      <c r="BQ1443" s="165">
        <v>-7.6385256024551298</v>
      </c>
      <c r="BR1443" s="165">
        <v>-13.7341387428351</v>
      </c>
      <c r="BS1443" s="289">
        <v>-0.78888958161515699</v>
      </c>
      <c r="BT1443" s="297"/>
      <c r="BU1443" s="284"/>
      <c r="BV1443" s="298"/>
      <c r="BW1443" s="297"/>
      <c r="BX1443" s="297"/>
      <c r="BY1443" s="297"/>
      <c r="BZ1443" s="297"/>
      <c r="CA1443" s="284"/>
      <c r="CB1443" s="298"/>
      <c r="CC1443" s="297">
        <v>4</v>
      </c>
      <c r="CD1443" s="284">
        <v>22.1</v>
      </c>
      <c r="CE1443" s="352">
        <v>0</v>
      </c>
      <c r="CF1443" s="298">
        <v>-1</v>
      </c>
      <c r="CG1443" s="297">
        <v>2</v>
      </c>
      <c r="CH1443" s="284">
        <v>15</v>
      </c>
      <c r="CI1443" s="352">
        <v>-1</v>
      </c>
      <c r="CJ1443" s="298">
        <v>-1</v>
      </c>
      <c r="CK1443" s="297">
        <v>55</v>
      </c>
      <c r="CL1443" s="284">
        <v>458</v>
      </c>
      <c r="CM1443" s="352">
        <v>4</v>
      </c>
      <c r="CN1443" s="298">
        <v>-1</v>
      </c>
      <c r="CO1443" s="297"/>
      <c r="CP1443" s="284"/>
      <c r="CQ1443" s="352"/>
      <c r="CR1443" s="298"/>
      <c r="CS1443" s="297"/>
      <c r="CT1443" s="284"/>
      <c r="CU1443" s="352"/>
      <c r="CV1443" s="352"/>
      <c r="CW1443" s="298"/>
      <c r="CX1443" s="297"/>
      <c r="CY1443" s="284"/>
      <c r="CZ1443" s="352"/>
      <c r="DA1443" s="352"/>
      <c r="DB1443" s="298"/>
      <c r="DC1443" s="297"/>
      <c r="DD1443" s="284"/>
      <c r="DE1443" s="352"/>
      <c r="DF1443" s="352"/>
      <c r="DG1443" s="298"/>
      <c r="DH1443" s="183">
        <v>3</v>
      </c>
      <c r="DI1443" s="289">
        <v>-0.92092478275298995</v>
      </c>
      <c r="DP1443" s="165"/>
      <c r="DQ1443" s="165"/>
      <c r="DR1443" s="165"/>
      <c r="ED1443" s="165"/>
      <c r="EE1443" s="165"/>
      <c r="EF1443" s="165"/>
      <c r="EG1443" s="165"/>
      <c r="EH1443" s="166"/>
      <c r="EI1443" s="165"/>
      <c r="EL1443" s="283"/>
      <c r="EM1443" s="283"/>
      <c r="EN1443" s="283"/>
      <c r="EO1443" s="283"/>
      <c r="EP1443" s="283"/>
      <c r="EQ1443" s="283"/>
      <c r="ER1443" s="165"/>
    </row>
    <row r="1444" spans="1:160" ht="13" customHeight="1">
      <c r="A1444" s="160" t="s">
        <v>19</v>
      </c>
      <c r="C1444" s="160">
        <v>12092</v>
      </c>
      <c r="D1444" s="160">
        <v>592348</v>
      </c>
      <c r="E1444" s="160" t="s">
        <v>3331</v>
      </c>
      <c r="G1444" s="175"/>
      <c r="H1444" s="168" t="s">
        <v>1115</v>
      </c>
      <c r="I1444" s="169" t="s">
        <v>1116</v>
      </c>
      <c r="J1444" s="170">
        <v>32</v>
      </c>
      <c r="K1444" s="161">
        <v>5</v>
      </c>
      <c r="L1444" s="161" t="s">
        <v>838</v>
      </c>
      <c r="Z1444" s="163">
        <v>13</v>
      </c>
      <c r="AA1444" s="163">
        <v>33</v>
      </c>
      <c r="AB1444" s="163">
        <v>29</v>
      </c>
      <c r="AC1444" s="163">
        <v>3</v>
      </c>
      <c r="AD1444" s="163">
        <v>3</v>
      </c>
      <c r="AE1444" s="163">
        <v>0</v>
      </c>
      <c r="AF1444" s="163">
        <v>0</v>
      </c>
      <c r="AG1444" s="163">
        <v>0</v>
      </c>
      <c r="AH1444" s="163">
        <v>2</v>
      </c>
      <c r="AI1444" s="163">
        <v>0</v>
      </c>
      <c r="AJ1444" s="163">
        <v>1</v>
      </c>
      <c r="AK1444" s="163">
        <v>1</v>
      </c>
      <c r="AL1444" s="163">
        <v>3</v>
      </c>
      <c r="AM1444" s="163">
        <v>0</v>
      </c>
      <c r="AN1444" s="163">
        <v>10</v>
      </c>
      <c r="AO1444" s="163">
        <v>0</v>
      </c>
      <c r="AP1444" s="163">
        <v>0</v>
      </c>
      <c r="AQ1444" s="163">
        <v>1</v>
      </c>
      <c r="AR1444" s="163">
        <v>0</v>
      </c>
      <c r="AS1444" s="283">
        <v>9.0909089999999998E-2</v>
      </c>
      <c r="AT1444" s="283">
        <v>0.303030303</v>
      </c>
      <c r="AU1444" s="283">
        <v>0.4</v>
      </c>
      <c r="AV1444" s="283">
        <v>0.25</v>
      </c>
      <c r="AW1444" s="283">
        <v>0.05</v>
      </c>
      <c r="AX1444" s="283">
        <v>0.25</v>
      </c>
      <c r="AY1444" s="363">
        <v>104.22</v>
      </c>
      <c r="AZ1444" s="283">
        <v>0.13571428999999999</v>
      </c>
      <c r="BA1444" s="283">
        <v>0.84210526299999999</v>
      </c>
      <c r="BB1444" s="283">
        <v>0.105263157</v>
      </c>
      <c r="BC1444" s="283">
        <v>5.2631577999999998E-2</v>
      </c>
      <c r="BD1444" s="164">
        <v>0.15789473600000001</v>
      </c>
      <c r="BE1444" s="164">
        <v>0.10344827500000001</v>
      </c>
      <c r="BF1444" s="164">
        <v>0.1875</v>
      </c>
      <c r="BG1444" s="164">
        <v>0.10344827500000001</v>
      </c>
      <c r="BH1444" s="164">
        <v>0.29094827499999998</v>
      </c>
      <c r="BI1444" s="164">
        <v>0</v>
      </c>
      <c r="BJ1444" s="165">
        <v>0</v>
      </c>
      <c r="BK1444" s="164">
        <v>0.14726638421416199</v>
      </c>
      <c r="BL1444" s="165">
        <v>-4.2876938903636601</v>
      </c>
      <c r="BM1444" s="165">
        <v>-0.42741752657363102</v>
      </c>
      <c r="BN1444" s="165">
        <v>-10.17376564231</v>
      </c>
      <c r="BO1444" s="165">
        <v>-3.45977307097559E-2</v>
      </c>
      <c r="BP1444" s="165">
        <v>-0.26204327400773703</v>
      </c>
      <c r="BQ1444" s="165">
        <v>-7.83828566208736</v>
      </c>
      <c r="BR1444" s="165">
        <v>-4.42208551763812</v>
      </c>
      <c r="BS1444" s="289">
        <v>-0.80952034703617504</v>
      </c>
      <c r="BT1444" s="297"/>
      <c r="BU1444" s="284"/>
      <c r="BV1444" s="298"/>
      <c r="BW1444" s="297"/>
      <c r="BX1444" s="297"/>
      <c r="BY1444" s="297"/>
      <c r="BZ1444" s="297"/>
      <c r="CA1444" s="284"/>
      <c r="CB1444" s="298"/>
      <c r="CC1444" s="297">
        <v>3</v>
      </c>
      <c r="CD1444" s="284">
        <v>13</v>
      </c>
      <c r="CE1444" s="352">
        <v>-2</v>
      </c>
      <c r="CF1444" s="298">
        <v>-2</v>
      </c>
      <c r="CG1444" s="297">
        <v>1</v>
      </c>
      <c r="CH1444" s="284">
        <v>9</v>
      </c>
      <c r="CI1444" s="352">
        <v>1</v>
      </c>
      <c r="CJ1444" s="298">
        <v>0</v>
      </c>
      <c r="CK1444" s="297">
        <v>3</v>
      </c>
      <c r="CL1444" s="284">
        <v>27</v>
      </c>
      <c r="CM1444" s="352">
        <v>-2</v>
      </c>
      <c r="CN1444" s="298">
        <v>-3</v>
      </c>
      <c r="CO1444" s="297">
        <v>1</v>
      </c>
      <c r="CP1444" s="284">
        <v>9</v>
      </c>
      <c r="CQ1444" s="352">
        <v>0</v>
      </c>
      <c r="CR1444" s="298">
        <v>0</v>
      </c>
      <c r="CS1444" s="297">
        <v>4</v>
      </c>
      <c r="CT1444" s="284">
        <v>17.100000000000001</v>
      </c>
      <c r="CU1444" s="352">
        <v>-2</v>
      </c>
      <c r="CV1444" s="352">
        <v>-1</v>
      </c>
      <c r="CW1444" s="298">
        <v>0</v>
      </c>
      <c r="CX1444" s="297"/>
      <c r="CY1444" s="284"/>
      <c r="CZ1444" s="352"/>
      <c r="DA1444" s="352"/>
      <c r="DB1444" s="298"/>
      <c r="DC1444" s="297"/>
      <c r="DD1444" s="284"/>
      <c r="DE1444" s="352"/>
      <c r="DF1444" s="352"/>
      <c r="DG1444" s="298"/>
      <c r="DH1444" s="297">
        <v>-5</v>
      </c>
      <c r="DI1444" s="289">
        <v>-4.5172758102416903</v>
      </c>
      <c r="DP1444" s="165"/>
      <c r="DQ1444" s="165"/>
      <c r="DR1444" s="165"/>
      <c r="ED1444" s="165"/>
      <c r="EE1444" s="165"/>
      <c r="EF1444" s="165"/>
      <c r="EG1444" s="165"/>
      <c r="EH1444" s="166"/>
      <c r="EI1444" s="165"/>
      <c r="EJ1444" s="164"/>
      <c r="EK1444" s="164"/>
      <c r="EL1444" s="283"/>
      <c r="EM1444" s="283"/>
      <c r="EN1444" s="283"/>
      <c r="EO1444" s="283"/>
      <c r="EP1444" s="283"/>
      <c r="EQ1444" s="283"/>
      <c r="ER1444" s="165"/>
      <c r="ES1444" s="166"/>
      <c r="ET1444" s="166"/>
      <c r="EU1444" s="166"/>
      <c r="EV1444" s="166"/>
      <c r="EW1444" s="166"/>
      <c r="EX1444" s="289"/>
      <c r="FD1444" s="167"/>
    </row>
    <row r="1445" spans="1:160" ht="13" customHeight="1">
      <c r="A1445" s="160" t="s">
        <v>19</v>
      </c>
      <c r="B1445" s="287"/>
      <c r="C1445" s="287">
        <v>26208</v>
      </c>
      <c r="D1445" s="287">
        <v>666149</v>
      </c>
      <c r="E1445" s="287" t="s">
        <v>2177</v>
      </c>
      <c r="G1445" s="175"/>
      <c r="H1445" s="162" t="s">
        <v>3667</v>
      </c>
      <c r="I1445" s="162" t="s">
        <v>571</v>
      </c>
      <c r="J1445" s="160">
        <v>26</v>
      </c>
      <c r="K1445" s="161">
        <v>6</v>
      </c>
      <c r="Z1445" s="163">
        <v>96</v>
      </c>
      <c r="AA1445" s="163">
        <v>341</v>
      </c>
      <c r="AB1445" s="163">
        <v>314</v>
      </c>
      <c r="AC1445" s="163">
        <v>88</v>
      </c>
      <c r="AD1445" s="163">
        <v>52</v>
      </c>
      <c r="AE1445" s="163">
        <v>19</v>
      </c>
      <c r="AF1445" s="163">
        <v>2</v>
      </c>
      <c r="AG1445" s="163">
        <v>15</v>
      </c>
      <c r="AH1445" s="163">
        <v>53</v>
      </c>
      <c r="AI1445" s="163">
        <v>34</v>
      </c>
      <c r="AJ1445" s="163">
        <v>17</v>
      </c>
      <c r="AK1445" s="163">
        <v>4</v>
      </c>
      <c r="AL1445" s="163">
        <v>22</v>
      </c>
      <c r="AM1445" s="163">
        <v>0</v>
      </c>
      <c r="AN1445" s="163">
        <v>108</v>
      </c>
      <c r="AO1445" s="163">
        <v>4</v>
      </c>
      <c r="AP1445" s="163">
        <v>1</v>
      </c>
      <c r="AQ1445" s="163">
        <v>0</v>
      </c>
      <c r="AR1445" s="163">
        <v>2</v>
      </c>
      <c r="AS1445" s="283">
        <v>6.4516129000000005E-2</v>
      </c>
      <c r="AT1445" s="283">
        <v>0.31671554200000002</v>
      </c>
      <c r="AU1445" s="283">
        <v>0.49758454000000002</v>
      </c>
      <c r="AV1445" s="283">
        <v>0.23188406</v>
      </c>
      <c r="AW1445" s="283">
        <v>8.2125600000000007E-2</v>
      </c>
      <c r="AX1445" s="283">
        <v>0.31400966000000002</v>
      </c>
      <c r="AY1445" s="363">
        <v>107.301</v>
      </c>
      <c r="AZ1445" s="283">
        <v>0.13899323999999999</v>
      </c>
      <c r="BA1445" s="283">
        <v>0.32673267299999997</v>
      </c>
      <c r="BB1445" s="283">
        <v>0.22772277199999999</v>
      </c>
      <c r="BC1445" s="283">
        <v>0.44554455399999998</v>
      </c>
      <c r="BD1445" s="164">
        <v>0.38020833300000001</v>
      </c>
      <c r="BE1445" s="164">
        <v>0.28025477700000001</v>
      </c>
      <c r="BF1445" s="164">
        <v>0.33431084999999999</v>
      </c>
      <c r="BG1445" s="164">
        <v>0.49681528600000002</v>
      </c>
      <c r="BH1445" s="164">
        <v>0.83112613599999996</v>
      </c>
      <c r="BI1445" s="164">
        <v>0.21656050900000001</v>
      </c>
      <c r="BJ1445" s="165">
        <v>137.87013785137299</v>
      </c>
      <c r="BK1445" s="164">
        <v>0.35674211146894402</v>
      </c>
      <c r="BL1445" s="165">
        <v>12.779575901530899</v>
      </c>
      <c r="BM1445" s="165">
        <v>52.669098327361198</v>
      </c>
      <c r="BN1445" s="165">
        <v>131.74547207410001</v>
      </c>
      <c r="BO1445" s="165">
        <v>-0.85433902821502095</v>
      </c>
      <c r="BP1445" s="165">
        <v>3.8975877165794302</v>
      </c>
      <c r="BQ1445" s="165">
        <v>28.894280665280501</v>
      </c>
      <c r="BR1445" s="165">
        <v>16.8424505539762</v>
      </c>
      <c r="BS1445" s="289">
        <v>2.9841357051650901</v>
      </c>
      <c r="BT1445" s="297"/>
      <c r="BU1445" s="284"/>
      <c r="BV1445" s="298"/>
      <c r="BW1445" s="297"/>
      <c r="BX1445" s="297"/>
      <c r="BY1445" s="297"/>
      <c r="BZ1445" s="297"/>
      <c r="CA1445" s="284"/>
      <c r="CB1445" s="298"/>
      <c r="CC1445" s="297">
        <v>2</v>
      </c>
      <c r="CD1445" s="284">
        <v>8</v>
      </c>
      <c r="CE1445" s="352">
        <v>0</v>
      </c>
      <c r="CF1445" s="298">
        <v>0</v>
      </c>
      <c r="CG1445" s="297">
        <v>6</v>
      </c>
      <c r="CH1445" s="284">
        <v>38</v>
      </c>
      <c r="CI1445" s="352">
        <v>1</v>
      </c>
      <c r="CJ1445" s="298">
        <v>1</v>
      </c>
      <c r="CK1445" s="297"/>
      <c r="CL1445" s="284"/>
      <c r="CM1445" s="352"/>
      <c r="CN1445" s="298"/>
      <c r="CO1445" s="297">
        <v>71</v>
      </c>
      <c r="CP1445" s="284">
        <v>589</v>
      </c>
      <c r="CQ1445" s="352">
        <v>-6</v>
      </c>
      <c r="CR1445" s="298">
        <v>-4</v>
      </c>
      <c r="CS1445" s="297">
        <v>3</v>
      </c>
      <c r="CT1445" s="284">
        <v>18</v>
      </c>
      <c r="CU1445" s="352">
        <v>1</v>
      </c>
      <c r="CV1445" s="352">
        <v>1</v>
      </c>
      <c r="CW1445" s="298">
        <v>0</v>
      </c>
      <c r="CX1445" s="297">
        <v>8</v>
      </c>
      <c r="CY1445" s="284">
        <v>63.1</v>
      </c>
      <c r="CZ1445" s="352">
        <v>-1</v>
      </c>
      <c r="DA1445" s="352">
        <v>1</v>
      </c>
      <c r="DB1445" s="298">
        <v>0</v>
      </c>
      <c r="DC1445" s="297"/>
      <c r="DD1445" s="284"/>
      <c r="DE1445" s="352"/>
      <c r="DF1445" s="352"/>
      <c r="DG1445" s="298"/>
      <c r="DH1445" s="297">
        <v>-5</v>
      </c>
      <c r="DI1445" s="289">
        <v>0.71230673789978005</v>
      </c>
      <c r="DP1445" s="165"/>
      <c r="DQ1445" s="165"/>
      <c r="DR1445" s="165"/>
      <c r="ED1445" s="165"/>
      <c r="EE1445" s="165"/>
      <c r="EF1445" s="165"/>
      <c r="EG1445" s="165"/>
      <c r="EH1445" s="166"/>
      <c r="EI1445" s="165"/>
      <c r="EJ1445" s="164"/>
      <c r="EK1445" s="164"/>
      <c r="EL1445" s="283"/>
      <c r="EM1445" s="283"/>
      <c r="EN1445" s="283"/>
      <c r="EO1445" s="283"/>
      <c r="EP1445" s="283"/>
      <c r="EQ1445" s="283"/>
      <c r="ER1445" s="165"/>
      <c r="ES1445" s="166"/>
      <c r="ET1445" s="166"/>
      <c r="EU1445" s="166"/>
      <c r="EV1445" s="166"/>
      <c r="EW1445" s="166"/>
      <c r="EX1445" s="289"/>
      <c r="FD1445" s="167"/>
    </row>
    <row r="1446" spans="1:160" ht="13" customHeight="1">
      <c r="A1446" s="160" t="s">
        <v>19</v>
      </c>
      <c r="C1446" s="160">
        <v>27531</v>
      </c>
      <c r="D1446" s="160">
        <v>666152</v>
      </c>
      <c r="E1446" s="160" t="s">
        <v>609</v>
      </c>
      <c r="G1446" s="175"/>
      <c r="H1446" s="162" t="s">
        <v>543</v>
      </c>
      <c r="I1446" s="162" t="s">
        <v>617</v>
      </c>
      <c r="J1446" s="160">
        <v>26</v>
      </c>
      <c r="K1446" s="161">
        <v>6</v>
      </c>
      <c r="Z1446" s="163">
        <v>98</v>
      </c>
      <c r="AA1446" s="163">
        <v>317</v>
      </c>
      <c r="AB1446" s="163">
        <v>294</v>
      </c>
      <c r="AC1446" s="163">
        <v>73</v>
      </c>
      <c r="AD1446" s="163">
        <v>47</v>
      </c>
      <c r="AE1446" s="163">
        <v>17</v>
      </c>
      <c r="AF1446" s="163">
        <v>1</v>
      </c>
      <c r="AG1446" s="163">
        <v>8</v>
      </c>
      <c r="AH1446" s="163">
        <v>47</v>
      </c>
      <c r="AI1446" s="163">
        <v>28</v>
      </c>
      <c r="AJ1446" s="163">
        <v>33</v>
      </c>
      <c r="AK1446" s="163">
        <v>4</v>
      </c>
      <c r="AL1446" s="163">
        <v>22</v>
      </c>
      <c r="AM1446" s="163">
        <v>0</v>
      </c>
      <c r="AN1446" s="163">
        <v>80</v>
      </c>
      <c r="AO1446" s="163">
        <v>1</v>
      </c>
      <c r="AP1446" s="163">
        <v>0</v>
      </c>
      <c r="AQ1446" s="163">
        <v>0</v>
      </c>
      <c r="AR1446" s="163">
        <v>1</v>
      </c>
      <c r="AS1446" s="283">
        <v>6.9400630000000005E-2</v>
      </c>
      <c r="AT1446" s="283">
        <v>0.25236593000000002</v>
      </c>
      <c r="AU1446" s="283">
        <v>0.41121495000000002</v>
      </c>
      <c r="AV1446" s="283">
        <v>0.27102804000000003</v>
      </c>
      <c r="AW1446" s="283">
        <v>5.6074770000000003E-2</v>
      </c>
      <c r="AX1446" s="283">
        <v>0.32242990999999999</v>
      </c>
      <c r="AY1446" s="363">
        <v>108.791</v>
      </c>
      <c r="AZ1446" s="283">
        <v>0.10243492999999999</v>
      </c>
      <c r="BA1446" s="283">
        <v>0.36842105200000003</v>
      </c>
      <c r="BB1446" s="283">
        <v>0.20574162600000001</v>
      </c>
      <c r="BC1446" s="283">
        <v>0.42583732000000002</v>
      </c>
      <c r="BD1446" s="164">
        <v>0.31553397999999999</v>
      </c>
      <c r="BE1446" s="164">
        <v>0.24829931899999999</v>
      </c>
      <c r="BF1446" s="164">
        <v>0.30283911600000002</v>
      </c>
      <c r="BG1446" s="164">
        <v>0.39455782299999997</v>
      </c>
      <c r="BH1446" s="164">
        <v>0.69739693899999999</v>
      </c>
      <c r="BI1446" s="164">
        <v>0.14625850400000001</v>
      </c>
      <c r="BJ1446" s="165">
        <v>94.492217256264496</v>
      </c>
      <c r="BK1446" s="164">
        <v>0.304838651362277</v>
      </c>
      <c r="BL1446" s="165">
        <v>-1.36255456736706</v>
      </c>
      <c r="BM1446" s="165">
        <v>35.719494139343198</v>
      </c>
      <c r="BN1446" s="165">
        <v>92.424849239033307</v>
      </c>
      <c r="BO1446" s="165">
        <v>-8.76481725955712E-2</v>
      </c>
      <c r="BP1446" s="165">
        <v>6.1512457132339398</v>
      </c>
      <c r="BQ1446" s="165">
        <v>16.046470962730901</v>
      </c>
      <c r="BR1446" s="165">
        <v>3.4036289952096999</v>
      </c>
      <c r="BS1446" s="289">
        <v>1.65724308891755</v>
      </c>
      <c r="BT1446" s="297"/>
      <c r="BU1446" s="284"/>
      <c r="BV1446" s="298"/>
      <c r="BW1446" s="297"/>
      <c r="BX1446" s="297"/>
      <c r="BY1446" s="297"/>
      <c r="BZ1446" s="297"/>
      <c r="CA1446" s="284"/>
      <c r="CB1446" s="298"/>
      <c r="CC1446" s="297"/>
      <c r="CD1446" s="284"/>
      <c r="CE1446" s="352"/>
      <c r="CF1446" s="298"/>
      <c r="CG1446" s="297">
        <v>39</v>
      </c>
      <c r="CH1446" s="284">
        <v>266.2</v>
      </c>
      <c r="CI1446" s="352">
        <v>8</v>
      </c>
      <c r="CJ1446" s="298">
        <v>3</v>
      </c>
      <c r="CK1446" s="297"/>
      <c r="CL1446" s="284"/>
      <c r="CM1446" s="352"/>
      <c r="CN1446" s="298"/>
      <c r="CO1446" s="297">
        <v>62</v>
      </c>
      <c r="CP1446" s="284">
        <v>433</v>
      </c>
      <c r="CQ1446" s="352">
        <v>-3</v>
      </c>
      <c r="CR1446" s="298">
        <v>-3</v>
      </c>
      <c r="CS1446" s="297"/>
      <c r="CT1446" s="284"/>
      <c r="CU1446" s="352"/>
      <c r="CV1446" s="352"/>
      <c r="CW1446" s="298"/>
      <c r="CX1446" s="297"/>
      <c r="CY1446" s="284"/>
      <c r="CZ1446" s="352"/>
      <c r="DA1446" s="352"/>
      <c r="DB1446" s="298"/>
      <c r="DC1446" s="297"/>
      <c r="DD1446" s="284"/>
      <c r="DE1446" s="352"/>
      <c r="DF1446" s="352"/>
      <c r="DG1446" s="298"/>
      <c r="DH1446" s="297">
        <v>5</v>
      </c>
      <c r="DI1446" s="289">
        <v>2.0658423900604199</v>
      </c>
      <c r="DP1446" s="165"/>
      <c r="DQ1446" s="165"/>
      <c r="DR1446" s="165"/>
      <c r="ED1446" s="165"/>
      <c r="EE1446" s="165"/>
      <c r="EF1446" s="165"/>
      <c r="EG1446" s="165"/>
      <c r="EH1446" s="166"/>
      <c r="EI1446" s="165"/>
      <c r="EJ1446" s="164"/>
      <c r="EK1446" s="164"/>
      <c r="EL1446" s="283"/>
      <c r="EM1446" s="283"/>
      <c r="EN1446" s="283"/>
      <c r="EO1446" s="283"/>
      <c r="EP1446" s="283"/>
      <c r="EQ1446" s="283"/>
      <c r="ER1446" s="165"/>
      <c r="ES1446" s="166"/>
      <c r="ET1446" s="166"/>
      <c r="EU1446" s="166"/>
      <c r="EV1446" s="166"/>
      <c r="EW1446" s="166"/>
      <c r="EX1446" s="289"/>
    </row>
    <row r="1447" spans="1:160" ht="13" customHeight="1">
      <c r="A1447" s="160" t="s">
        <v>19</v>
      </c>
      <c r="C1447" s="160">
        <v>24488</v>
      </c>
      <c r="D1447" s="160">
        <v>680474</v>
      </c>
      <c r="E1447" s="160" t="s">
        <v>354</v>
      </c>
      <c r="G1447" s="175"/>
      <c r="H1447" s="162" t="s">
        <v>4072</v>
      </c>
      <c r="I1447" s="162" t="s">
        <v>273</v>
      </c>
      <c r="J1447" s="160">
        <v>27</v>
      </c>
      <c r="K1447" s="161">
        <v>6</v>
      </c>
      <c r="Z1447" s="163">
        <v>133</v>
      </c>
      <c r="AA1447" s="163">
        <v>459</v>
      </c>
      <c r="AB1447" s="163">
        <v>396</v>
      </c>
      <c r="AC1447" s="163">
        <v>87</v>
      </c>
      <c r="AD1447" s="163">
        <v>66</v>
      </c>
      <c r="AE1447" s="163">
        <v>14</v>
      </c>
      <c r="AF1447" s="163">
        <v>0</v>
      </c>
      <c r="AG1447" s="163">
        <v>7</v>
      </c>
      <c r="AH1447" s="163">
        <v>55</v>
      </c>
      <c r="AI1447" s="163">
        <v>34</v>
      </c>
      <c r="AJ1447" s="163">
        <v>14</v>
      </c>
      <c r="AK1447" s="163">
        <v>1</v>
      </c>
      <c r="AL1447" s="163">
        <v>47</v>
      </c>
      <c r="AM1447" s="163">
        <v>0</v>
      </c>
      <c r="AN1447" s="163">
        <v>119</v>
      </c>
      <c r="AO1447" s="163">
        <v>7</v>
      </c>
      <c r="AP1447" s="163">
        <v>4</v>
      </c>
      <c r="AQ1447" s="163">
        <v>5</v>
      </c>
      <c r="AR1447" s="163">
        <v>8</v>
      </c>
      <c r="AS1447" s="283">
        <v>0.10239651399999999</v>
      </c>
      <c r="AT1447" s="283">
        <v>0.25925925900000002</v>
      </c>
      <c r="AU1447" s="283">
        <v>0.36363635999999999</v>
      </c>
      <c r="AV1447" s="283">
        <v>0.25524476000000001</v>
      </c>
      <c r="AW1447" s="283">
        <v>5.5944059999999997E-2</v>
      </c>
      <c r="AX1447" s="283">
        <v>0.37412587000000003</v>
      </c>
      <c r="AY1447" s="363">
        <v>105.369</v>
      </c>
      <c r="AZ1447" s="283">
        <v>0.10893245999999999</v>
      </c>
      <c r="BA1447" s="283">
        <v>0.35971223000000002</v>
      </c>
      <c r="BB1447" s="283">
        <v>0.21942445999999999</v>
      </c>
      <c r="BC1447" s="283">
        <v>0.42086330900000002</v>
      </c>
      <c r="BD1447" s="164">
        <v>0.29197080199999997</v>
      </c>
      <c r="BE1447" s="164">
        <v>0.21969696899999999</v>
      </c>
      <c r="BF1447" s="164">
        <v>0.31057268700000001</v>
      </c>
      <c r="BG1447" s="164">
        <v>0.30808080799999998</v>
      </c>
      <c r="BH1447" s="164">
        <v>0.618653495</v>
      </c>
      <c r="BI1447" s="164">
        <v>8.8383839000000006E-2</v>
      </c>
      <c r="BJ1447" s="165">
        <v>57.101533848115203</v>
      </c>
      <c r="BK1447" s="164">
        <v>0.28090951227406502</v>
      </c>
      <c r="BL1447" s="165">
        <v>-10.8130745983145</v>
      </c>
      <c r="BM1447" s="165">
        <v>42.879860279855897</v>
      </c>
      <c r="BN1447" s="165">
        <v>85.358375794045799</v>
      </c>
      <c r="BO1447" s="165">
        <v>-0.42011107509888002</v>
      </c>
      <c r="BP1447" s="165">
        <v>2.2765842974185899</v>
      </c>
      <c r="BQ1447" s="165">
        <v>12.908933595761299</v>
      </c>
      <c r="BR1447" s="165">
        <v>-5.4130829817078396</v>
      </c>
      <c r="BS1447" s="289">
        <v>1.3332053531619701</v>
      </c>
      <c r="BT1447" s="297"/>
      <c r="BU1447" s="284"/>
      <c r="BV1447" s="298"/>
      <c r="BW1447" s="297"/>
      <c r="BX1447" s="297"/>
      <c r="BY1447" s="297"/>
      <c r="BZ1447" s="297"/>
      <c r="CA1447" s="284"/>
      <c r="CB1447" s="298"/>
      <c r="CC1447" s="297"/>
      <c r="CD1447" s="284"/>
      <c r="CE1447" s="352"/>
      <c r="CF1447" s="298"/>
      <c r="CG1447" s="297">
        <v>9</v>
      </c>
      <c r="CH1447" s="284">
        <v>50</v>
      </c>
      <c r="CI1447" s="352">
        <v>0</v>
      </c>
      <c r="CJ1447" s="298">
        <v>0</v>
      </c>
      <c r="CK1447" s="297">
        <v>27</v>
      </c>
      <c r="CL1447" s="284">
        <v>194.1</v>
      </c>
      <c r="CM1447" s="352">
        <v>-3</v>
      </c>
      <c r="CN1447" s="298">
        <v>-1</v>
      </c>
      <c r="CO1447" s="297">
        <v>93</v>
      </c>
      <c r="CP1447" s="284">
        <v>788.1</v>
      </c>
      <c r="CQ1447" s="352">
        <v>-2</v>
      </c>
      <c r="CR1447" s="298">
        <v>1</v>
      </c>
      <c r="CS1447" s="297">
        <v>6</v>
      </c>
      <c r="CT1447" s="284">
        <v>29</v>
      </c>
      <c r="CU1447" s="352">
        <v>-1</v>
      </c>
      <c r="CV1447" s="352">
        <v>0</v>
      </c>
      <c r="CW1447" s="298">
        <v>0</v>
      </c>
      <c r="CX1447" s="297">
        <v>2</v>
      </c>
      <c r="CY1447" s="284">
        <v>7</v>
      </c>
      <c r="CZ1447" s="352">
        <v>-2</v>
      </c>
      <c r="DA1447" s="352">
        <v>-1</v>
      </c>
      <c r="DB1447" s="298">
        <v>0</v>
      </c>
      <c r="DC1447" s="297">
        <v>1</v>
      </c>
      <c r="DD1447" s="284">
        <v>1</v>
      </c>
      <c r="DE1447" s="352">
        <v>0</v>
      </c>
      <c r="DF1447" s="352"/>
      <c r="DG1447" s="298"/>
      <c r="DH1447" s="183">
        <v>-8</v>
      </c>
      <c r="DI1447" s="289">
        <v>3.0070550441741899</v>
      </c>
      <c r="DP1447" s="165"/>
      <c r="DQ1447" s="165"/>
      <c r="DR1447" s="165"/>
      <c r="ED1447" s="165"/>
      <c r="EE1447" s="165"/>
      <c r="EF1447" s="165"/>
      <c r="EG1447" s="165"/>
      <c r="EH1447" s="166"/>
      <c r="EI1447" s="165"/>
      <c r="EL1447" s="283"/>
      <c r="EM1447" s="283"/>
      <c r="EN1447" s="283"/>
      <c r="EO1447" s="283"/>
      <c r="EP1447" s="283"/>
      <c r="EQ1447" s="283"/>
      <c r="ER1447" s="165"/>
    </row>
    <row r="1448" spans="1:160" ht="13" customHeight="1">
      <c r="A1448" s="160" t="s">
        <v>19</v>
      </c>
      <c r="C1448" s="160">
        <v>26548</v>
      </c>
      <c r="D1448" s="160">
        <v>682668</v>
      </c>
      <c r="E1448" s="160" t="s">
        <v>345</v>
      </c>
      <c r="G1448" s="175"/>
      <c r="H1448" s="162" t="s">
        <v>4097</v>
      </c>
      <c r="I1448" s="162" t="s">
        <v>4096</v>
      </c>
      <c r="J1448" s="160">
        <v>22</v>
      </c>
      <c r="K1448" s="161">
        <v>6</v>
      </c>
      <c r="Z1448" s="163">
        <v>14</v>
      </c>
      <c r="AA1448" s="163">
        <v>40</v>
      </c>
      <c r="AB1448" s="163">
        <v>39</v>
      </c>
      <c r="AC1448" s="163">
        <v>12</v>
      </c>
      <c r="AD1448" s="163">
        <v>6</v>
      </c>
      <c r="AE1448" s="163">
        <v>2</v>
      </c>
      <c r="AF1448" s="163">
        <v>1</v>
      </c>
      <c r="AG1448" s="163">
        <v>3</v>
      </c>
      <c r="AH1448" s="163">
        <v>6</v>
      </c>
      <c r="AI1448" s="163">
        <v>6</v>
      </c>
      <c r="AJ1448" s="163">
        <v>0</v>
      </c>
      <c r="AK1448" s="163">
        <v>1</v>
      </c>
      <c r="AL1448" s="163">
        <v>1</v>
      </c>
      <c r="AM1448" s="163">
        <v>0</v>
      </c>
      <c r="AN1448" s="163">
        <v>6</v>
      </c>
      <c r="AO1448" s="163">
        <v>0</v>
      </c>
      <c r="AP1448" s="163">
        <v>0</v>
      </c>
      <c r="AQ1448" s="163">
        <v>0</v>
      </c>
      <c r="AR1448" s="163">
        <v>1</v>
      </c>
      <c r="AS1448" s="283">
        <v>2.5000000000000001E-2</v>
      </c>
      <c r="AT1448" s="283">
        <v>0.15</v>
      </c>
      <c r="AU1448" s="283">
        <v>0.36363635999999999</v>
      </c>
      <c r="AV1448" s="283">
        <v>0.24242424000000001</v>
      </c>
      <c r="AW1448" s="283">
        <v>9.0909089999999998E-2</v>
      </c>
      <c r="AX1448" s="283">
        <v>0.42424242000000001</v>
      </c>
      <c r="AY1448" s="363">
        <v>109.752</v>
      </c>
      <c r="AZ1448" s="283">
        <v>0.11029412</v>
      </c>
      <c r="BA1448" s="283">
        <v>0.4375</v>
      </c>
      <c r="BB1448" s="283">
        <v>0.15625</v>
      </c>
      <c r="BC1448" s="283">
        <v>0.40625</v>
      </c>
      <c r="BD1448" s="164">
        <v>0.3</v>
      </c>
      <c r="BE1448" s="164">
        <v>0.307692307</v>
      </c>
      <c r="BF1448" s="164">
        <v>0.32500000000000001</v>
      </c>
      <c r="BG1448" s="164">
        <v>0.64102564100000003</v>
      </c>
      <c r="BH1448" s="164">
        <v>0.96602564099999999</v>
      </c>
      <c r="BI1448" s="164">
        <v>0.33333333399999998</v>
      </c>
      <c r="BJ1448" s="165">
        <v>212.211879817099</v>
      </c>
      <c r="BK1448" s="164">
        <v>0.40567571371793698</v>
      </c>
      <c r="BL1448" s="165">
        <v>3.0744593059704401</v>
      </c>
      <c r="BM1448" s="165">
        <v>7.7535821711704802</v>
      </c>
      <c r="BN1448" s="165">
        <v>166.227777430635</v>
      </c>
      <c r="BO1448" s="165">
        <v>-7.8012227475919793E-2</v>
      </c>
      <c r="BP1448" s="165">
        <v>-0.13756433874368601</v>
      </c>
      <c r="BQ1448" s="165">
        <v>6.6222069868878197</v>
      </c>
      <c r="BR1448" s="165">
        <v>3.0302626630351699</v>
      </c>
      <c r="BS1448" s="289">
        <v>0.68392650246217401</v>
      </c>
      <c r="BT1448" s="297"/>
      <c r="BU1448" s="284"/>
      <c r="BV1448" s="298"/>
      <c r="BW1448" s="297"/>
      <c r="BX1448" s="297"/>
      <c r="BY1448" s="297"/>
      <c r="BZ1448" s="297"/>
      <c r="CA1448" s="284"/>
      <c r="CB1448" s="298"/>
      <c r="CC1448" s="297"/>
      <c r="CD1448" s="284"/>
      <c r="CE1448" s="352"/>
      <c r="CF1448" s="298"/>
      <c r="CG1448" s="297"/>
      <c r="CH1448" s="284"/>
      <c r="CI1448" s="352"/>
      <c r="CJ1448" s="298"/>
      <c r="CK1448" s="297"/>
      <c r="CL1448" s="284"/>
      <c r="CM1448" s="352"/>
      <c r="CN1448" s="298"/>
      <c r="CO1448" s="297">
        <v>11</v>
      </c>
      <c r="CP1448" s="284">
        <v>87.2</v>
      </c>
      <c r="CQ1448" s="352">
        <v>1</v>
      </c>
      <c r="CR1448" s="298">
        <v>3</v>
      </c>
      <c r="CS1448" s="297"/>
      <c r="CT1448" s="284"/>
      <c r="CU1448" s="352"/>
      <c r="CV1448" s="352"/>
      <c r="CW1448" s="298"/>
      <c r="CX1448" s="297"/>
      <c r="CY1448" s="284"/>
      <c r="CZ1448" s="352"/>
      <c r="DA1448" s="352"/>
      <c r="DB1448" s="298"/>
      <c r="DC1448" s="297"/>
      <c r="DD1448" s="284"/>
      <c r="DE1448" s="352"/>
      <c r="DF1448" s="352"/>
      <c r="DG1448" s="298"/>
      <c r="DH1448" s="183">
        <v>1</v>
      </c>
      <c r="DI1448" s="289">
        <v>2.26179495453834</v>
      </c>
      <c r="DP1448" s="165"/>
      <c r="DQ1448" s="165"/>
      <c r="DR1448" s="165"/>
      <c r="ED1448" s="165"/>
      <c r="EE1448" s="165"/>
      <c r="EF1448" s="165"/>
      <c r="EG1448" s="165"/>
      <c r="EH1448" s="166"/>
      <c r="EI1448" s="165"/>
      <c r="EL1448" s="283"/>
      <c r="EM1448" s="283"/>
      <c r="EN1448" s="283"/>
      <c r="EO1448" s="283"/>
      <c r="EP1448" s="283"/>
      <c r="EQ1448" s="283"/>
      <c r="ER1448" s="165"/>
    </row>
    <row r="1449" spans="1:160" ht="13" customHeight="1">
      <c r="A1449" s="160" t="s">
        <v>19</v>
      </c>
      <c r="C1449" s="160">
        <v>23782</v>
      </c>
      <c r="D1449" s="160">
        <v>677870</v>
      </c>
      <c r="E1449" s="160" t="s">
        <v>470</v>
      </c>
      <c r="G1449" s="175"/>
      <c r="H1449" s="162" t="s">
        <v>3378</v>
      </c>
      <c r="I1449" s="162" t="s">
        <v>3996</v>
      </c>
      <c r="J1449" s="160">
        <v>23</v>
      </c>
      <c r="K1449" s="161">
        <v>6</v>
      </c>
      <c r="Z1449" s="163">
        <v>63</v>
      </c>
      <c r="AA1449" s="163">
        <v>210</v>
      </c>
      <c r="AB1449" s="163">
        <v>179</v>
      </c>
      <c r="AC1449" s="163">
        <v>41</v>
      </c>
      <c r="AD1449" s="163">
        <v>26</v>
      </c>
      <c r="AE1449" s="163">
        <v>11</v>
      </c>
      <c r="AF1449" s="163">
        <v>0</v>
      </c>
      <c r="AG1449" s="163">
        <v>4</v>
      </c>
      <c r="AH1449" s="163">
        <v>18</v>
      </c>
      <c r="AI1449" s="163">
        <v>19</v>
      </c>
      <c r="AJ1449" s="163">
        <v>0</v>
      </c>
      <c r="AK1449" s="163">
        <v>0</v>
      </c>
      <c r="AL1449" s="163">
        <v>12</v>
      </c>
      <c r="AM1449" s="163">
        <v>0</v>
      </c>
      <c r="AN1449" s="163">
        <v>59</v>
      </c>
      <c r="AO1449" s="163">
        <v>16</v>
      </c>
      <c r="AP1449" s="163">
        <v>3</v>
      </c>
      <c r="AQ1449" s="163">
        <v>0</v>
      </c>
      <c r="AR1449" s="163">
        <v>6</v>
      </c>
      <c r="AS1449" s="283">
        <v>5.7142856999999998E-2</v>
      </c>
      <c r="AT1449" s="283">
        <v>0.28095238</v>
      </c>
      <c r="AU1449" s="283">
        <v>0.37398374000000001</v>
      </c>
      <c r="AV1449" s="283">
        <v>0.28455285000000002</v>
      </c>
      <c r="AW1449" s="283">
        <v>8.1300810000000001E-2</v>
      </c>
      <c r="AX1449" s="283">
        <v>0.31707317000000002</v>
      </c>
      <c r="AY1449" s="363">
        <v>107.01300000000001</v>
      </c>
      <c r="AZ1449" s="283">
        <v>0.12042503</v>
      </c>
      <c r="BA1449" s="283">
        <v>0.41322313999999999</v>
      </c>
      <c r="BB1449" s="283">
        <v>0.21487603299999999</v>
      </c>
      <c r="BC1449" s="283">
        <v>0.37190082600000002</v>
      </c>
      <c r="BD1449" s="164">
        <v>0.31092436899999998</v>
      </c>
      <c r="BE1449" s="164">
        <v>0.229050279</v>
      </c>
      <c r="BF1449" s="164">
        <v>0.328571428</v>
      </c>
      <c r="BG1449" s="164">
        <v>0.357541899</v>
      </c>
      <c r="BH1449" s="164">
        <v>0.68611332700000005</v>
      </c>
      <c r="BI1449" s="164">
        <v>0.12849162</v>
      </c>
      <c r="BJ1449" s="165">
        <v>83.013689738337405</v>
      </c>
      <c r="BK1449" s="164">
        <v>0.30816414923894903</v>
      </c>
      <c r="BL1449" s="165">
        <v>-0.34056072101364099</v>
      </c>
      <c r="BM1449" s="165">
        <v>24.224834321286501</v>
      </c>
      <c r="BN1449" s="165">
        <v>101.90764205037399</v>
      </c>
      <c r="BO1449" s="165">
        <v>0.38526245579462598</v>
      </c>
      <c r="BP1449" s="165">
        <v>-1.4763755351304999</v>
      </c>
      <c r="BQ1449" s="165">
        <v>5.8441839793101398</v>
      </c>
      <c r="BR1449" s="165">
        <v>-1.01799962088832</v>
      </c>
      <c r="BS1449" s="289">
        <v>0.60357405267295705</v>
      </c>
      <c r="BT1449" s="297"/>
      <c r="BU1449" s="284"/>
      <c r="BV1449" s="298"/>
      <c r="BW1449" s="297"/>
      <c r="BX1449" s="297"/>
      <c r="BY1449" s="297"/>
      <c r="BZ1449" s="297"/>
      <c r="CA1449" s="284"/>
      <c r="CB1449" s="298"/>
      <c r="CC1449" s="297"/>
      <c r="CD1449" s="284"/>
      <c r="CE1449" s="352"/>
      <c r="CF1449" s="298"/>
      <c r="CG1449" s="297">
        <v>21</v>
      </c>
      <c r="CH1449" s="284">
        <v>166.2</v>
      </c>
      <c r="CI1449" s="352">
        <v>0</v>
      </c>
      <c r="CJ1449" s="298">
        <v>0</v>
      </c>
      <c r="CK1449" s="297"/>
      <c r="CL1449" s="284"/>
      <c r="CM1449" s="352"/>
      <c r="CN1449" s="298"/>
      <c r="CO1449" s="297">
        <v>43</v>
      </c>
      <c r="CP1449" s="284">
        <v>323.2</v>
      </c>
      <c r="CQ1449" s="352">
        <v>1</v>
      </c>
      <c r="CR1449" s="298">
        <v>-2</v>
      </c>
      <c r="CS1449" s="297"/>
      <c r="CT1449" s="284"/>
      <c r="CU1449" s="352"/>
      <c r="CV1449" s="352"/>
      <c r="CW1449" s="298"/>
      <c r="CX1449" s="297"/>
      <c r="CY1449" s="284"/>
      <c r="CZ1449" s="352"/>
      <c r="DA1449" s="352"/>
      <c r="DB1449" s="298"/>
      <c r="DC1449" s="297"/>
      <c r="DD1449" s="284"/>
      <c r="DE1449" s="352"/>
      <c r="DF1449" s="352"/>
      <c r="DG1449" s="298"/>
      <c r="DH1449" s="183">
        <v>1</v>
      </c>
      <c r="DI1449" s="289">
        <v>-0.144661545753479</v>
      </c>
      <c r="DP1449" s="165"/>
      <c r="DQ1449" s="165"/>
      <c r="DR1449" s="165"/>
      <c r="ED1449" s="165"/>
      <c r="EE1449" s="165"/>
      <c r="EF1449" s="165"/>
      <c r="EG1449" s="165"/>
      <c r="EH1449" s="166"/>
      <c r="EI1449" s="165"/>
      <c r="EL1449" s="283"/>
      <c r="EM1449" s="283"/>
      <c r="EN1449" s="283"/>
      <c r="EO1449" s="283"/>
      <c r="EP1449" s="283"/>
      <c r="EQ1449" s="283"/>
      <c r="ER1449" s="165"/>
    </row>
    <row r="1450" spans="1:160" ht="13" customHeight="1">
      <c r="A1450" s="160" t="s">
        <v>19</v>
      </c>
      <c r="C1450" s="160">
        <v>29575</v>
      </c>
      <c r="D1450" s="160">
        <v>700242</v>
      </c>
      <c r="E1450" s="160" t="s">
        <v>239</v>
      </c>
      <c r="G1450" s="175"/>
      <c r="H1450" s="162" t="s">
        <v>4182</v>
      </c>
      <c r="I1450" s="162" t="s">
        <v>418</v>
      </c>
      <c r="J1450" s="160">
        <v>24</v>
      </c>
      <c r="K1450" s="161">
        <v>6</v>
      </c>
      <c r="Z1450" s="163">
        <v>36</v>
      </c>
      <c r="AA1450" s="163">
        <v>119</v>
      </c>
      <c r="AB1450" s="163">
        <v>110</v>
      </c>
      <c r="AC1450" s="163">
        <v>24</v>
      </c>
      <c r="AD1450" s="163">
        <v>15</v>
      </c>
      <c r="AE1450" s="163">
        <v>5</v>
      </c>
      <c r="AF1450" s="163">
        <v>0</v>
      </c>
      <c r="AG1450" s="163">
        <v>4</v>
      </c>
      <c r="AH1450" s="163">
        <v>11</v>
      </c>
      <c r="AI1450" s="163">
        <v>17</v>
      </c>
      <c r="AJ1450" s="163">
        <v>2</v>
      </c>
      <c r="AK1450" s="163">
        <v>0</v>
      </c>
      <c r="AL1450" s="163">
        <v>7</v>
      </c>
      <c r="AM1450" s="163">
        <v>0</v>
      </c>
      <c r="AN1450" s="163">
        <v>32</v>
      </c>
      <c r="AO1450" s="163">
        <v>1</v>
      </c>
      <c r="AP1450" s="163">
        <v>1</v>
      </c>
      <c r="AQ1450" s="163">
        <v>0</v>
      </c>
      <c r="AR1450" s="163">
        <v>3</v>
      </c>
      <c r="AS1450" s="283">
        <v>5.8823528999999999E-2</v>
      </c>
      <c r="AT1450" s="283">
        <v>0.26890756300000002</v>
      </c>
      <c r="AU1450" s="283">
        <v>0.37974683999999997</v>
      </c>
      <c r="AV1450" s="283">
        <v>0.11392405</v>
      </c>
      <c r="AW1450" s="283">
        <v>7.5949370000000002E-2</v>
      </c>
      <c r="AX1450" s="283">
        <v>0.44303797</v>
      </c>
      <c r="AY1450" s="363">
        <v>108.974</v>
      </c>
      <c r="AZ1450" s="283">
        <v>0.16294643</v>
      </c>
      <c r="BA1450" s="283">
        <v>0.45569620199999999</v>
      </c>
      <c r="BB1450" s="283">
        <v>0.13924050599999999</v>
      </c>
      <c r="BC1450" s="283">
        <v>0.40506329099999999</v>
      </c>
      <c r="BD1450" s="164">
        <v>0.266666666</v>
      </c>
      <c r="BE1450" s="164">
        <v>0.218181818</v>
      </c>
      <c r="BF1450" s="164">
        <v>0.26890756300000002</v>
      </c>
      <c r="BG1450" s="164">
        <v>0.372727272</v>
      </c>
      <c r="BH1450" s="164">
        <v>0.64163483499999996</v>
      </c>
      <c r="BI1450" s="164">
        <v>0.154545454</v>
      </c>
      <c r="BJ1450" s="165">
        <v>99.846109565950599</v>
      </c>
      <c r="BK1450" s="164">
        <v>0.27933145220540101</v>
      </c>
      <c r="BL1450" s="165">
        <v>-2.9545337664757501</v>
      </c>
      <c r="BM1450" s="165">
        <v>10.965856757494301</v>
      </c>
      <c r="BN1450" s="165">
        <v>81.468886677268401</v>
      </c>
      <c r="BO1450" s="165">
        <v>-0.297619683862065</v>
      </c>
      <c r="BP1450" s="165">
        <v>-0.26228062063455498</v>
      </c>
      <c r="BQ1450" s="165">
        <v>4.25103690918976</v>
      </c>
      <c r="BR1450" s="165">
        <v>-2.78549459156139</v>
      </c>
      <c r="BS1450" s="289">
        <v>0.43903744037244602</v>
      </c>
      <c r="BT1450" s="297"/>
      <c r="BU1450" s="284"/>
      <c r="BV1450" s="298"/>
      <c r="BW1450" s="297"/>
      <c r="BX1450" s="297"/>
      <c r="BY1450" s="297"/>
      <c r="BZ1450" s="297"/>
      <c r="CA1450" s="284"/>
      <c r="CB1450" s="298"/>
      <c r="CC1450" s="297"/>
      <c r="CD1450" s="284"/>
      <c r="CE1450" s="352"/>
      <c r="CF1450" s="298"/>
      <c r="CG1450" s="297"/>
      <c r="CH1450" s="284"/>
      <c r="CI1450" s="352"/>
      <c r="CJ1450" s="298"/>
      <c r="CK1450" s="297"/>
      <c r="CL1450" s="284"/>
      <c r="CM1450" s="352"/>
      <c r="CN1450" s="298"/>
      <c r="CO1450" s="297">
        <v>35</v>
      </c>
      <c r="CP1450" s="284">
        <v>285</v>
      </c>
      <c r="CQ1450" s="352">
        <v>5</v>
      </c>
      <c r="CR1450" s="298">
        <v>4</v>
      </c>
      <c r="CS1450" s="297"/>
      <c r="CT1450" s="284"/>
      <c r="CU1450" s="352"/>
      <c r="CV1450" s="352"/>
      <c r="CW1450" s="298"/>
      <c r="CX1450" s="297"/>
      <c r="CY1450" s="284"/>
      <c r="CZ1450" s="352"/>
      <c r="DA1450" s="352"/>
      <c r="DB1450" s="298"/>
      <c r="DC1450" s="297"/>
      <c r="DD1450" s="284"/>
      <c r="DE1450" s="352"/>
      <c r="DF1450" s="352"/>
      <c r="DG1450" s="298"/>
      <c r="DH1450" s="183">
        <v>5</v>
      </c>
      <c r="DI1450" s="289">
        <v>3.0659859180450399</v>
      </c>
      <c r="DP1450" s="165"/>
      <c r="DQ1450" s="165"/>
      <c r="DR1450" s="165"/>
      <c r="ED1450" s="165"/>
      <c r="EE1450" s="165"/>
      <c r="EF1450" s="165"/>
      <c r="EG1450" s="165"/>
      <c r="EH1450" s="166"/>
      <c r="EI1450" s="165"/>
      <c r="EL1450" s="283"/>
      <c r="EM1450" s="283"/>
      <c r="EN1450" s="283"/>
      <c r="EO1450" s="283"/>
      <c r="EP1450" s="283"/>
      <c r="EQ1450" s="283"/>
      <c r="ER1450" s="165"/>
    </row>
    <row r="1451" spans="1:160" ht="13" customHeight="1">
      <c r="A1451" s="160" t="s">
        <v>19</v>
      </c>
      <c r="C1451" s="160">
        <v>25979</v>
      </c>
      <c r="D1451" s="160">
        <v>683083</v>
      </c>
      <c r="E1451" s="160" t="s">
        <v>2171</v>
      </c>
      <c r="G1451" s="175"/>
      <c r="H1451" s="162" t="s">
        <v>4103</v>
      </c>
      <c r="I1451" s="162" t="s">
        <v>4102</v>
      </c>
      <c r="J1451" s="160">
        <v>23</v>
      </c>
      <c r="K1451" s="161">
        <v>6</v>
      </c>
      <c r="Z1451" s="163">
        <v>51</v>
      </c>
      <c r="AA1451" s="163">
        <v>78</v>
      </c>
      <c r="AB1451" s="163">
        <v>61</v>
      </c>
      <c r="AC1451" s="163">
        <v>15</v>
      </c>
      <c r="AD1451" s="163">
        <v>14</v>
      </c>
      <c r="AE1451" s="163">
        <v>1</v>
      </c>
      <c r="AF1451" s="163">
        <v>0</v>
      </c>
      <c r="AG1451" s="163">
        <v>0</v>
      </c>
      <c r="AH1451" s="163">
        <v>14</v>
      </c>
      <c r="AI1451" s="163">
        <v>1</v>
      </c>
      <c r="AJ1451" s="163">
        <v>8</v>
      </c>
      <c r="AK1451" s="163">
        <v>2</v>
      </c>
      <c r="AL1451" s="163">
        <v>12</v>
      </c>
      <c r="AM1451" s="163">
        <v>0</v>
      </c>
      <c r="AN1451" s="163">
        <v>15</v>
      </c>
      <c r="AO1451" s="163">
        <v>0</v>
      </c>
      <c r="AP1451" s="163">
        <v>0</v>
      </c>
      <c r="AQ1451" s="163">
        <v>5</v>
      </c>
      <c r="AR1451" s="163">
        <v>1</v>
      </c>
      <c r="AS1451" s="283">
        <v>0.15384615300000001</v>
      </c>
      <c r="AT1451" s="283">
        <v>0.192307692</v>
      </c>
      <c r="AU1451" s="283">
        <v>0.25490195999999998</v>
      </c>
      <c r="AV1451" s="283">
        <v>0.37254902000000001</v>
      </c>
      <c r="AW1451" s="283">
        <v>0</v>
      </c>
      <c r="AX1451" s="283">
        <v>0.21568627000000001</v>
      </c>
      <c r="AY1451" s="363">
        <v>102.95</v>
      </c>
      <c r="AZ1451" s="283">
        <v>7.0336389999999999E-2</v>
      </c>
      <c r="BA1451" s="283">
        <v>0.68421052599999999</v>
      </c>
      <c r="BB1451" s="283">
        <v>0.131578947</v>
      </c>
      <c r="BC1451" s="283">
        <v>0.18421052600000001</v>
      </c>
      <c r="BD1451" s="164">
        <v>0.32608695599999998</v>
      </c>
      <c r="BE1451" s="164">
        <v>0.24590163900000001</v>
      </c>
      <c r="BF1451" s="164">
        <v>0.36986301300000002</v>
      </c>
      <c r="BG1451" s="164">
        <v>0.26229508099999999</v>
      </c>
      <c r="BH1451" s="164">
        <v>0.632158094</v>
      </c>
      <c r="BI1451" s="164">
        <v>1.6393442000000001E-2</v>
      </c>
      <c r="BJ1451" s="165">
        <v>10.436649409604399</v>
      </c>
      <c r="BK1451" s="164">
        <v>0.29956116088449097</v>
      </c>
      <c r="BL1451" s="165">
        <v>-0.666581969264327</v>
      </c>
      <c r="BM1451" s="165">
        <v>8.4577076178757498</v>
      </c>
      <c r="BN1451" s="165">
        <v>91.655531098132002</v>
      </c>
      <c r="BO1451" s="165">
        <v>-0.23004667308610099</v>
      </c>
      <c r="BP1451" s="165">
        <v>-0.28905855119228302</v>
      </c>
      <c r="BQ1451" s="165">
        <v>3.4802608620157498</v>
      </c>
      <c r="BR1451" s="165">
        <v>-1.0673720943959299</v>
      </c>
      <c r="BS1451" s="289">
        <v>0.35943344020012902</v>
      </c>
      <c r="BT1451" s="297"/>
      <c r="BU1451" s="284"/>
      <c r="BV1451" s="298"/>
      <c r="BW1451" s="297"/>
      <c r="BX1451" s="297"/>
      <c r="BY1451" s="297"/>
      <c r="BZ1451" s="297"/>
      <c r="CA1451" s="284"/>
      <c r="CB1451" s="298"/>
      <c r="CC1451" s="297"/>
      <c r="CD1451" s="284"/>
      <c r="CE1451" s="352"/>
      <c r="CF1451" s="298"/>
      <c r="CG1451" s="297">
        <v>2</v>
      </c>
      <c r="CH1451" s="284">
        <v>2</v>
      </c>
      <c r="CI1451" s="352">
        <v>0</v>
      </c>
      <c r="CJ1451" s="298">
        <v>-1</v>
      </c>
      <c r="CK1451" s="297"/>
      <c r="CL1451" s="284"/>
      <c r="CM1451" s="352"/>
      <c r="CN1451" s="298"/>
      <c r="CO1451" s="297">
        <v>32</v>
      </c>
      <c r="CP1451" s="284">
        <v>201.1</v>
      </c>
      <c r="CQ1451" s="352">
        <v>3</v>
      </c>
      <c r="CR1451" s="298">
        <v>2</v>
      </c>
      <c r="CS1451" s="297"/>
      <c r="CT1451" s="284"/>
      <c r="CU1451" s="352"/>
      <c r="CV1451" s="352"/>
      <c r="CW1451" s="298"/>
      <c r="CX1451" s="297"/>
      <c r="CY1451" s="284"/>
      <c r="CZ1451" s="352"/>
      <c r="DA1451" s="352"/>
      <c r="DB1451" s="298"/>
      <c r="DC1451" s="297"/>
      <c r="DD1451" s="284"/>
      <c r="DE1451" s="352"/>
      <c r="DF1451" s="352"/>
      <c r="DG1451" s="298"/>
      <c r="DH1451" s="183">
        <v>3</v>
      </c>
      <c r="DI1451" s="289">
        <v>1.95384168624877</v>
      </c>
      <c r="DP1451" s="165"/>
      <c r="DQ1451" s="165"/>
      <c r="DR1451" s="165"/>
      <c r="ED1451" s="165"/>
      <c r="EE1451" s="165"/>
      <c r="EF1451" s="165"/>
      <c r="EG1451" s="165"/>
      <c r="EH1451" s="166"/>
      <c r="EI1451" s="165"/>
      <c r="EL1451" s="283"/>
      <c r="EM1451" s="283"/>
      <c r="EN1451" s="283"/>
      <c r="EO1451" s="283"/>
      <c r="EP1451" s="283"/>
      <c r="EQ1451" s="283"/>
      <c r="ER1451" s="165"/>
    </row>
    <row r="1452" spans="1:160" ht="13" customHeight="1">
      <c r="A1452" s="160" t="s">
        <v>19</v>
      </c>
      <c r="C1452" s="160">
        <v>25180</v>
      </c>
      <c r="D1452" s="160">
        <v>682177</v>
      </c>
      <c r="E1452" s="160" t="s">
        <v>213</v>
      </c>
      <c r="G1452" s="175"/>
      <c r="H1452" s="162" t="s">
        <v>4091</v>
      </c>
      <c r="I1452" s="162" t="s">
        <v>197</v>
      </c>
      <c r="J1452" s="160">
        <v>27</v>
      </c>
      <c r="K1452" s="161">
        <v>6</v>
      </c>
      <c r="Z1452" s="163">
        <v>73</v>
      </c>
      <c r="AA1452" s="163">
        <v>221</v>
      </c>
      <c r="AB1452" s="163">
        <v>193</v>
      </c>
      <c r="AC1452" s="163">
        <v>42</v>
      </c>
      <c r="AD1452" s="163">
        <v>25</v>
      </c>
      <c r="AE1452" s="163">
        <v>10</v>
      </c>
      <c r="AF1452" s="163">
        <v>2</v>
      </c>
      <c r="AG1452" s="163">
        <v>5</v>
      </c>
      <c r="AH1452" s="163">
        <v>17</v>
      </c>
      <c r="AI1452" s="163">
        <v>22</v>
      </c>
      <c r="AJ1452" s="163">
        <v>3</v>
      </c>
      <c r="AK1452" s="163">
        <v>2</v>
      </c>
      <c r="AL1452" s="163">
        <v>25</v>
      </c>
      <c r="AM1452" s="163">
        <v>0</v>
      </c>
      <c r="AN1452" s="163">
        <v>70</v>
      </c>
      <c r="AO1452" s="163">
        <v>0</v>
      </c>
      <c r="AP1452" s="163">
        <v>3</v>
      </c>
      <c r="AQ1452" s="163">
        <v>0</v>
      </c>
      <c r="AR1452" s="163">
        <v>1</v>
      </c>
      <c r="AS1452" s="283">
        <v>0.11312217099999999</v>
      </c>
      <c r="AT1452" s="283">
        <v>0.31674208100000001</v>
      </c>
      <c r="AU1452" s="283">
        <v>0.39682539999999999</v>
      </c>
      <c r="AV1452" s="283">
        <v>0.1984127</v>
      </c>
      <c r="AW1452" s="283">
        <v>4.7619050000000003E-2</v>
      </c>
      <c r="AX1452" s="283">
        <v>0.38095237999999998</v>
      </c>
      <c r="AY1452" s="363">
        <v>108.345</v>
      </c>
      <c r="AZ1452" s="283">
        <v>0.13414634</v>
      </c>
      <c r="BA1452" s="283">
        <v>0.42857142799999998</v>
      </c>
      <c r="BB1452" s="283">
        <v>0.222222222</v>
      </c>
      <c r="BC1452" s="283">
        <v>0.34920634900000003</v>
      </c>
      <c r="BD1452" s="164">
        <v>0.30578512299999999</v>
      </c>
      <c r="BE1452" s="164">
        <v>0.21761658</v>
      </c>
      <c r="BF1452" s="164">
        <v>0.30316742000000002</v>
      </c>
      <c r="BG1452" s="164">
        <v>0.36787564699999997</v>
      </c>
      <c r="BH1452" s="164">
        <v>0.67104306700000005</v>
      </c>
      <c r="BI1452" s="164">
        <v>0.150259067</v>
      </c>
      <c r="BJ1452" s="165">
        <v>97.076833246479794</v>
      </c>
      <c r="BK1452" s="164">
        <v>0.29521886309886902</v>
      </c>
      <c r="BL1452" s="165">
        <v>-2.66103146883674</v>
      </c>
      <c r="BM1452" s="165">
        <v>23.191122361393401</v>
      </c>
      <c r="BN1452" s="165">
        <v>92.696970682903697</v>
      </c>
      <c r="BO1452" s="165">
        <v>-0.419516998903737</v>
      </c>
      <c r="BP1452" s="165">
        <v>-2.7888838052749598</v>
      </c>
      <c r="BQ1452" s="165">
        <v>2.8435073603687999</v>
      </c>
      <c r="BR1452" s="165">
        <v>-4.6356032631082096</v>
      </c>
      <c r="BS1452" s="289">
        <v>0.29367098424334198</v>
      </c>
      <c r="BT1452" s="297"/>
      <c r="BU1452" s="284"/>
      <c r="BV1452" s="298"/>
      <c r="BW1452" s="297"/>
      <c r="BX1452" s="297"/>
      <c r="BY1452" s="297"/>
      <c r="BZ1452" s="297"/>
      <c r="CA1452" s="284"/>
      <c r="CB1452" s="298"/>
      <c r="CC1452" s="297"/>
      <c r="CD1452" s="284"/>
      <c r="CE1452" s="352"/>
      <c r="CF1452" s="298"/>
      <c r="CG1452" s="297">
        <v>6</v>
      </c>
      <c r="CH1452" s="284">
        <v>29</v>
      </c>
      <c r="CI1452" s="352">
        <v>0</v>
      </c>
      <c r="CJ1452" s="298">
        <v>0</v>
      </c>
      <c r="CK1452" s="297">
        <v>17</v>
      </c>
      <c r="CL1452" s="284">
        <v>104</v>
      </c>
      <c r="CM1452" s="352">
        <v>0</v>
      </c>
      <c r="CN1452" s="298">
        <v>1</v>
      </c>
      <c r="CO1452" s="297">
        <v>32</v>
      </c>
      <c r="CP1452" s="284">
        <v>168</v>
      </c>
      <c r="CQ1452" s="352">
        <v>-3</v>
      </c>
      <c r="CR1452" s="298">
        <v>-3</v>
      </c>
      <c r="CS1452" s="297">
        <v>6</v>
      </c>
      <c r="CT1452" s="284">
        <v>23</v>
      </c>
      <c r="CU1452" s="352">
        <v>1</v>
      </c>
      <c r="CV1452" s="352">
        <v>-1</v>
      </c>
      <c r="CW1452" s="298">
        <v>1</v>
      </c>
      <c r="CX1452" s="297">
        <v>16</v>
      </c>
      <c r="CY1452" s="284">
        <v>108</v>
      </c>
      <c r="CZ1452" s="352">
        <v>1</v>
      </c>
      <c r="DA1452" s="352">
        <v>1</v>
      </c>
      <c r="DB1452" s="298">
        <v>0</v>
      </c>
      <c r="DC1452" s="297">
        <v>14</v>
      </c>
      <c r="DD1452" s="284">
        <v>73</v>
      </c>
      <c r="DE1452" s="352">
        <v>2</v>
      </c>
      <c r="DF1452" s="352">
        <v>1</v>
      </c>
      <c r="DG1452" s="298">
        <v>0</v>
      </c>
      <c r="DH1452" s="183">
        <v>1</v>
      </c>
      <c r="DI1452" s="289">
        <v>0.105240255594253</v>
      </c>
      <c r="DP1452" s="165"/>
      <c r="DQ1452" s="165"/>
      <c r="DR1452" s="165"/>
      <c r="ED1452" s="165"/>
      <c r="EE1452" s="165"/>
      <c r="EF1452" s="165"/>
      <c r="EG1452" s="165"/>
      <c r="EH1452" s="166"/>
      <c r="EI1452" s="165"/>
      <c r="EL1452" s="283"/>
      <c r="EM1452" s="283"/>
      <c r="EN1452" s="283"/>
      <c r="EO1452" s="283"/>
      <c r="EP1452" s="283"/>
      <c r="EQ1452" s="283"/>
      <c r="ER1452" s="165"/>
    </row>
    <row r="1453" spans="1:160" ht="13" customHeight="1">
      <c r="A1453" s="160" t="s">
        <v>19</v>
      </c>
      <c r="C1453" s="160">
        <v>22232</v>
      </c>
      <c r="D1453" s="160">
        <v>669200</v>
      </c>
      <c r="E1453" s="160" t="s">
        <v>2172</v>
      </c>
      <c r="G1453" s="175"/>
      <c r="H1453" s="162" t="s">
        <v>3438</v>
      </c>
      <c r="I1453" s="162" t="s">
        <v>1948</v>
      </c>
      <c r="J1453" s="160">
        <v>29</v>
      </c>
      <c r="K1453" s="161">
        <v>6</v>
      </c>
      <c r="Z1453" s="163">
        <v>19</v>
      </c>
      <c r="AA1453" s="163">
        <v>57</v>
      </c>
      <c r="AB1453" s="163">
        <v>49</v>
      </c>
      <c r="AC1453" s="163">
        <v>10</v>
      </c>
      <c r="AD1453" s="163">
        <v>8</v>
      </c>
      <c r="AE1453" s="163">
        <v>2</v>
      </c>
      <c r="AF1453" s="163">
        <v>0</v>
      </c>
      <c r="AG1453" s="163">
        <v>0</v>
      </c>
      <c r="AH1453" s="163">
        <v>7</v>
      </c>
      <c r="AI1453" s="163">
        <v>3</v>
      </c>
      <c r="AJ1453" s="163">
        <v>1</v>
      </c>
      <c r="AK1453" s="163">
        <v>0</v>
      </c>
      <c r="AL1453" s="163">
        <v>5</v>
      </c>
      <c r="AM1453" s="163">
        <v>0</v>
      </c>
      <c r="AN1453" s="163">
        <v>19</v>
      </c>
      <c r="AO1453" s="163">
        <v>0</v>
      </c>
      <c r="AP1453" s="163">
        <v>0</v>
      </c>
      <c r="AQ1453" s="163">
        <v>3</v>
      </c>
      <c r="AR1453" s="163">
        <v>2</v>
      </c>
      <c r="AS1453" s="283">
        <v>8.7719298000000001E-2</v>
      </c>
      <c r="AT1453" s="283">
        <v>0.33333333300000001</v>
      </c>
      <c r="AU1453" s="283">
        <v>0.27272727000000002</v>
      </c>
      <c r="AV1453" s="283">
        <v>0.39393939</v>
      </c>
      <c r="AW1453" s="283">
        <v>0</v>
      </c>
      <c r="AX1453" s="283">
        <v>0.15151514999999999</v>
      </c>
      <c r="AY1453" s="363">
        <v>100.09399999999999</v>
      </c>
      <c r="AZ1453" s="283">
        <v>0.12068966</v>
      </c>
      <c r="BA1453" s="283">
        <v>0.53571428499999996</v>
      </c>
      <c r="BB1453" s="283">
        <v>0.25</v>
      </c>
      <c r="BC1453" s="283">
        <v>0.21428571399999999</v>
      </c>
      <c r="BD1453" s="164">
        <v>0.33333333300000001</v>
      </c>
      <c r="BE1453" s="164">
        <v>0.20408163200000001</v>
      </c>
      <c r="BF1453" s="164">
        <v>0.277777777</v>
      </c>
      <c r="BG1453" s="164">
        <v>0.244897959</v>
      </c>
      <c r="BH1453" s="164">
        <v>0.52267573599999995</v>
      </c>
      <c r="BI1453" s="164">
        <v>4.0816326999999999E-2</v>
      </c>
      <c r="BJ1453" s="165">
        <v>25.985128387728</v>
      </c>
      <c r="BK1453" s="164">
        <v>0.240893177412174</v>
      </c>
      <c r="BL1453" s="165">
        <v>-3.1786313043497501</v>
      </c>
      <c r="BM1453" s="165">
        <v>3.4891187785603002</v>
      </c>
      <c r="BN1453" s="165">
        <v>55.480995620752303</v>
      </c>
      <c r="BO1453" s="165">
        <v>8.7348668258156098E-2</v>
      </c>
      <c r="BP1453" s="165">
        <v>0.81845640391111296</v>
      </c>
      <c r="BQ1453" s="165">
        <v>1.7269494055714401</v>
      </c>
      <c r="BR1453" s="165">
        <v>-2.2160047577284301</v>
      </c>
      <c r="BS1453" s="289">
        <v>0.17835541371935801</v>
      </c>
      <c r="BT1453" s="297"/>
      <c r="BU1453" s="284"/>
      <c r="BV1453" s="298"/>
      <c r="BW1453" s="297"/>
      <c r="BX1453" s="297"/>
      <c r="BY1453" s="297"/>
      <c r="BZ1453" s="297"/>
      <c r="CA1453" s="284"/>
      <c r="CB1453" s="298"/>
      <c r="CC1453" s="297"/>
      <c r="CD1453" s="284"/>
      <c r="CE1453" s="352"/>
      <c r="CF1453" s="298"/>
      <c r="CG1453" s="297"/>
      <c r="CH1453" s="284"/>
      <c r="CI1453" s="352"/>
      <c r="CJ1453" s="298"/>
      <c r="CK1453" s="297"/>
      <c r="CL1453" s="284"/>
      <c r="CM1453" s="352"/>
      <c r="CN1453" s="298"/>
      <c r="CO1453" s="297">
        <v>19</v>
      </c>
      <c r="CP1453" s="284">
        <v>143.19999999999999</v>
      </c>
      <c r="CQ1453" s="352">
        <v>0</v>
      </c>
      <c r="CR1453" s="298">
        <v>2</v>
      </c>
      <c r="CS1453" s="297"/>
      <c r="CT1453" s="284"/>
      <c r="CU1453" s="352"/>
      <c r="CV1453" s="352"/>
      <c r="CW1453" s="298"/>
      <c r="CX1453" s="297"/>
      <c r="CY1453" s="284"/>
      <c r="CZ1453" s="352"/>
      <c r="DA1453" s="352"/>
      <c r="DB1453" s="298"/>
      <c r="DC1453" s="297"/>
      <c r="DD1453" s="284"/>
      <c r="DE1453" s="352"/>
      <c r="DF1453" s="352"/>
      <c r="DG1453" s="298"/>
      <c r="DH1453" s="297">
        <v>0</v>
      </c>
      <c r="DI1453" s="289">
        <v>2.04749131202697</v>
      </c>
      <c r="DP1453" s="165"/>
      <c r="DQ1453" s="165"/>
      <c r="DR1453" s="165"/>
      <c r="ED1453" s="165"/>
      <c r="EE1453" s="165"/>
      <c r="EF1453" s="165"/>
      <c r="EG1453" s="165"/>
      <c r="EH1453" s="166"/>
      <c r="EI1453" s="165"/>
      <c r="EJ1453" s="164"/>
      <c r="EK1453" s="164"/>
      <c r="EL1453" s="283"/>
      <c r="EM1453" s="283"/>
      <c r="EN1453" s="283"/>
      <c r="EO1453" s="283"/>
      <c r="EP1453" s="283"/>
      <c r="EQ1453" s="283"/>
      <c r="ER1453" s="165"/>
      <c r="ES1453" s="166"/>
      <c r="ET1453" s="166"/>
      <c r="EU1453" s="166"/>
      <c r="EV1453" s="166"/>
      <c r="EW1453" s="166"/>
      <c r="EX1453" s="289"/>
    </row>
    <row r="1454" spans="1:160" ht="13" customHeight="1">
      <c r="A1454" s="160" t="s">
        <v>19</v>
      </c>
      <c r="B1454" s="160">
        <v>8945</v>
      </c>
      <c r="C1454" s="160">
        <v>5343</v>
      </c>
      <c r="D1454" s="160">
        <v>543063</v>
      </c>
      <c r="E1454" s="160" t="s">
        <v>276</v>
      </c>
      <c r="G1454" s="175"/>
      <c r="H1454" s="168" t="s">
        <v>240</v>
      </c>
      <c r="I1454" s="169" t="s">
        <v>544</v>
      </c>
      <c r="J1454" s="170">
        <v>37</v>
      </c>
      <c r="K1454" s="161">
        <v>6</v>
      </c>
      <c r="L1454" s="161" t="s">
        <v>46</v>
      </c>
      <c r="Z1454" s="163">
        <v>29</v>
      </c>
      <c r="AA1454" s="163">
        <v>80</v>
      </c>
      <c r="AB1454" s="163">
        <v>71</v>
      </c>
      <c r="AC1454" s="163">
        <v>12</v>
      </c>
      <c r="AD1454" s="163">
        <v>6</v>
      </c>
      <c r="AE1454" s="163">
        <v>5</v>
      </c>
      <c r="AF1454" s="163">
        <v>0</v>
      </c>
      <c r="AG1454" s="163">
        <v>1</v>
      </c>
      <c r="AH1454" s="163">
        <v>5</v>
      </c>
      <c r="AI1454" s="163">
        <v>4</v>
      </c>
      <c r="AJ1454" s="163">
        <v>0</v>
      </c>
      <c r="AK1454" s="163">
        <v>0</v>
      </c>
      <c r="AL1454" s="163">
        <v>8</v>
      </c>
      <c r="AM1454" s="163">
        <v>0</v>
      </c>
      <c r="AN1454" s="163">
        <v>26</v>
      </c>
      <c r="AO1454" s="163">
        <v>1</v>
      </c>
      <c r="AP1454" s="163">
        <v>0</v>
      </c>
      <c r="AQ1454" s="163">
        <v>0</v>
      </c>
      <c r="AR1454" s="163">
        <v>0</v>
      </c>
      <c r="AS1454" s="283">
        <v>0.1</v>
      </c>
      <c r="AT1454" s="283">
        <v>0.32500000000000001</v>
      </c>
      <c r="AU1454" s="283">
        <v>0.55555555999999995</v>
      </c>
      <c r="AV1454" s="283">
        <v>0.13333333</v>
      </c>
      <c r="AW1454" s="283">
        <v>6.6666669999999997E-2</v>
      </c>
      <c r="AX1454" s="283">
        <v>0.33333332999999998</v>
      </c>
      <c r="AY1454" s="363">
        <v>108.40600000000001</v>
      </c>
      <c r="AZ1454" s="283">
        <v>0.17133956</v>
      </c>
      <c r="BA1454" s="283">
        <v>0.42222222199999998</v>
      </c>
      <c r="BB1454" s="283">
        <v>0.222222222</v>
      </c>
      <c r="BC1454" s="283">
        <v>0.35555555500000002</v>
      </c>
      <c r="BD1454" s="164">
        <v>0.25</v>
      </c>
      <c r="BE1454" s="164">
        <v>0.16901408400000001</v>
      </c>
      <c r="BF1454" s="164">
        <v>0.26250000000000001</v>
      </c>
      <c r="BG1454" s="164">
        <v>0.28169013999999998</v>
      </c>
      <c r="BH1454" s="164">
        <v>0.54419013999999999</v>
      </c>
      <c r="BI1454" s="164">
        <v>0.112676056</v>
      </c>
      <c r="BJ1454" s="165">
        <v>71.733592818943194</v>
      </c>
      <c r="BK1454" s="164">
        <v>0.248066798597574</v>
      </c>
      <c r="BL1454" s="165">
        <v>-3.99933580799425</v>
      </c>
      <c r="BM1454" s="165">
        <v>5.3589099224058296</v>
      </c>
      <c r="BN1454" s="165">
        <v>58.100342758658797</v>
      </c>
      <c r="BO1454" s="165">
        <v>-5.5720545350031403E-2</v>
      </c>
      <c r="BP1454" s="165">
        <v>9.4698928296565996E-2</v>
      </c>
      <c r="BQ1454" s="165">
        <v>1.3426575797942799</v>
      </c>
      <c r="BR1454" s="165">
        <v>-3.9136151273401998</v>
      </c>
      <c r="BS1454" s="289">
        <v>0.13866662645417899</v>
      </c>
      <c r="BT1454" s="297"/>
      <c r="BU1454" s="284"/>
      <c r="BV1454" s="298"/>
      <c r="BW1454" s="297"/>
      <c r="BX1454" s="297"/>
      <c r="BY1454" s="297"/>
      <c r="BZ1454" s="297"/>
      <c r="CA1454" s="284"/>
      <c r="CB1454" s="298"/>
      <c r="CC1454" s="297"/>
      <c r="CD1454" s="284"/>
      <c r="CE1454" s="352"/>
      <c r="CF1454" s="298"/>
      <c r="CG1454" s="297"/>
      <c r="CH1454" s="284"/>
      <c r="CI1454" s="352"/>
      <c r="CJ1454" s="298"/>
      <c r="CK1454" s="297">
        <v>6</v>
      </c>
      <c r="CL1454" s="284">
        <v>45</v>
      </c>
      <c r="CM1454" s="352">
        <v>0</v>
      </c>
      <c r="CN1454" s="298">
        <v>1</v>
      </c>
      <c r="CO1454" s="297">
        <v>18</v>
      </c>
      <c r="CP1454" s="284">
        <v>132.19999999999999</v>
      </c>
      <c r="CQ1454" s="352">
        <v>-1</v>
      </c>
      <c r="CR1454" s="298">
        <v>2</v>
      </c>
      <c r="CS1454" s="297"/>
      <c r="CT1454" s="284"/>
      <c r="CU1454" s="352"/>
      <c r="CV1454" s="352"/>
      <c r="CW1454" s="298"/>
      <c r="CX1454" s="297"/>
      <c r="CY1454" s="284"/>
      <c r="CZ1454" s="352"/>
      <c r="DA1454" s="352"/>
      <c r="DB1454" s="298"/>
      <c r="DC1454" s="297"/>
      <c r="DD1454" s="284"/>
      <c r="DE1454" s="352"/>
      <c r="DF1454" s="352"/>
      <c r="DG1454" s="298"/>
      <c r="DH1454" s="297">
        <v>-1</v>
      </c>
      <c r="DI1454" s="289">
        <v>2.59597396850585</v>
      </c>
      <c r="DP1454" s="165"/>
      <c r="DQ1454" s="165"/>
      <c r="DR1454" s="165"/>
      <c r="ED1454" s="165"/>
      <c r="EE1454" s="165"/>
      <c r="EF1454" s="165"/>
      <c r="EG1454" s="165"/>
      <c r="EH1454" s="166"/>
      <c r="EI1454" s="165"/>
      <c r="EJ1454" s="164"/>
      <c r="EK1454" s="164"/>
      <c r="EL1454" s="283"/>
      <c r="EM1454" s="283"/>
      <c r="EN1454" s="283"/>
      <c r="EO1454" s="283"/>
      <c r="EP1454" s="283"/>
      <c r="EQ1454" s="283"/>
      <c r="ER1454" s="165"/>
      <c r="ES1454" s="166"/>
      <c r="ET1454" s="166"/>
      <c r="EU1454" s="166"/>
      <c r="EV1454" s="166"/>
      <c r="EW1454" s="166"/>
      <c r="EX1454" s="289"/>
    </row>
    <row r="1455" spans="1:160" ht="13" customHeight="1">
      <c r="A1455" s="160" t="s">
        <v>19</v>
      </c>
      <c r="C1455" s="160">
        <v>21009</v>
      </c>
      <c r="D1455" s="160">
        <v>660844</v>
      </c>
      <c r="E1455" s="160" t="s">
        <v>598</v>
      </c>
      <c r="G1455" s="175"/>
      <c r="H1455" s="162" t="s">
        <v>2258</v>
      </c>
      <c r="I1455" s="162" t="s">
        <v>3996</v>
      </c>
      <c r="J1455" s="160">
        <v>26</v>
      </c>
      <c r="K1455" s="161">
        <v>6</v>
      </c>
      <c r="Z1455" s="163">
        <v>43</v>
      </c>
      <c r="AA1455" s="163">
        <v>86</v>
      </c>
      <c r="AB1455" s="163">
        <v>73</v>
      </c>
      <c r="AC1455" s="163">
        <v>17</v>
      </c>
      <c r="AD1455" s="163">
        <v>15</v>
      </c>
      <c r="AE1455" s="163">
        <v>1</v>
      </c>
      <c r="AF1455" s="163">
        <v>1</v>
      </c>
      <c r="AG1455" s="163">
        <v>0</v>
      </c>
      <c r="AH1455" s="163">
        <v>10</v>
      </c>
      <c r="AI1455" s="163">
        <v>8</v>
      </c>
      <c r="AJ1455" s="163">
        <v>3</v>
      </c>
      <c r="AK1455" s="163">
        <v>0</v>
      </c>
      <c r="AL1455" s="163">
        <v>10</v>
      </c>
      <c r="AM1455" s="163">
        <v>0</v>
      </c>
      <c r="AN1455" s="163">
        <v>24</v>
      </c>
      <c r="AO1455" s="163">
        <v>1</v>
      </c>
      <c r="AP1455" s="163">
        <v>0</v>
      </c>
      <c r="AQ1455" s="163">
        <v>2</v>
      </c>
      <c r="AR1455" s="163">
        <v>1</v>
      </c>
      <c r="AS1455" s="283">
        <v>0.116279069</v>
      </c>
      <c r="AT1455" s="283">
        <v>0.27906976700000002</v>
      </c>
      <c r="AU1455" s="283">
        <v>0.45098039000000001</v>
      </c>
      <c r="AV1455" s="283">
        <v>0.13725490000000001</v>
      </c>
      <c r="AW1455" s="283">
        <v>1.9607840000000001E-2</v>
      </c>
      <c r="AX1455" s="283">
        <v>0.27450980000000003</v>
      </c>
      <c r="AY1455" s="363">
        <v>102.111</v>
      </c>
      <c r="AZ1455" s="283">
        <v>9.1644199999999995E-2</v>
      </c>
      <c r="BA1455" s="283">
        <v>0.34782608599999998</v>
      </c>
      <c r="BB1455" s="283">
        <v>0.369565217</v>
      </c>
      <c r="BC1455" s="283">
        <v>0.28260869500000002</v>
      </c>
      <c r="BD1455" s="164">
        <v>0.34693877499999998</v>
      </c>
      <c r="BE1455" s="164">
        <v>0.23287671200000001</v>
      </c>
      <c r="BF1455" s="164">
        <v>0.33333333300000001</v>
      </c>
      <c r="BG1455" s="164">
        <v>0.27397260200000001</v>
      </c>
      <c r="BH1455" s="164">
        <v>0.60730593499999996</v>
      </c>
      <c r="BI1455" s="164">
        <v>4.1095890000000003E-2</v>
      </c>
      <c r="BJ1455" s="165">
        <v>26.5505366185035</v>
      </c>
      <c r="BK1455" s="164">
        <v>0.28192278600874399</v>
      </c>
      <c r="BL1455" s="165">
        <v>-1.9558423397490601</v>
      </c>
      <c r="BM1455" s="165">
        <v>8.1042718204310198</v>
      </c>
      <c r="BN1455" s="165">
        <v>88.4803748951134</v>
      </c>
      <c r="BO1455" s="165">
        <v>0.10200159317417</v>
      </c>
      <c r="BP1455" s="165">
        <v>0.30358538031577997</v>
      </c>
      <c r="BQ1455" s="165">
        <v>0.53402557704729303</v>
      </c>
      <c r="BR1455" s="165">
        <v>-0.82996911680194196</v>
      </c>
      <c r="BS1455" s="289">
        <v>5.5152949138931297E-2</v>
      </c>
      <c r="BT1455" s="297"/>
      <c r="BU1455" s="284"/>
      <c r="BV1455" s="298"/>
      <c r="BW1455" s="297"/>
      <c r="BX1455" s="297"/>
      <c r="BY1455" s="297"/>
      <c r="BZ1455" s="297"/>
      <c r="CA1455" s="284"/>
      <c r="CB1455" s="298"/>
      <c r="CC1455" s="297"/>
      <c r="CD1455" s="284"/>
      <c r="CE1455" s="352"/>
      <c r="CF1455" s="298"/>
      <c r="CG1455" s="297">
        <v>10</v>
      </c>
      <c r="CH1455" s="284">
        <v>35</v>
      </c>
      <c r="CI1455" s="352">
        <v>1</v>
      </c>
      <c r="CJ1455" s="298">
        <v>0</v>
      </c>
      <c r="CK1455" s="297">
        <v>2</v>
      </c>
      <c r="CL1455" s="284">
        <v>2</v>
      </c>
      <c r="CM1455" s="352">
        <v>-1</v>
      </c>
      <c r="CN1455" s="298">
        <v>0</v>
      </c>
      <c r="CO1455" s="297">
        <v>25</v>
      </c>
      <c r="CP1455" s="284">
        <v>179</v>
      </c>
      <c r="CQ1455" s="352">
        <v>-1</v>
      </c>
      <c r="CR1455" s="298">
        <v>-3</v>
      </c>
      <c r="CS1455" s="297"/>
      <c r="CT1455" s="284"/>
      <c r="CU1455" s="352"/>
      <c r="CV1455" s="352"/>
      <c r="CW1455" s="298"/>
      <c r="CX1455" s="297"/>
      <c r="CY1455" s="284"/>
      <c r="CZ1455" s="352"/>
      <c r="DA1455" s="352"/>
      <c r="DB1455" s="298"/>
      <c r="DC1455" s="297"/>
      <c r="DD1455" s="284"/>
      <c r="DE1455" s="352"/>
      <c r="DF1455" s="352"/>
      <c r="DG1455" s="298"/>
      <c r="DH1455" s="183">
        <v>-1</v>
      </c>
      <c r="DI1455" s="289">
        <v>-1.5054752230644199</v>
      </c>
      <c r="DP1455" s="165"/>
      <c r="DQ1455" s="165"/>
      <c r="DR1455" s="165"/>
      <c r="ED1455" s="165"/>
      <c r="EE1455" s="165"/>
      <c r="EF1455" s="165"/>
      <c r="EG1455" s="165"/>
      <c r="EH1455" s="166"/>
      <c r="EI1455" s="165"/>
      <c r="EL1455" s="283"/>
      <c r="EM1455" s="283"/>
      <c r="EN1455" s="283"/>
      <c r="EO1455" s="283"/>
      <c r="EP1455" s="283"/>
      <c r="EQ1455" s="283"/>
      <c r="ER1455" s="165"/>
    </row>
    <row r="1456" spans="1:160" ht="13" customHeight="1">
      <c r="A1456" s="160" t="s">
        <v>19</v>
      </c>
      <c r="C1456" s="160">
        <v>33266</v>
      </c>
      <c r="D1456" s="160">
        <v>805779</v>
      </c>
      <c r="E1456" s="160" t="s">
        <v>354</v>
      </c>
      <c r="G1456" s="175"/>
      <c r="H1456" s="162" t="s">
        <v>143</v>
      </c>
      <c r="I1456" s="162" t="s">
        <v>576</v>
      </c>
      <c r="J1456" s="160">
        <v>22</v>
      </c>
      <c r="K1456" s="161">
        <v>6</v>
      </c>
      <c r="Z1456" s="163">
        <v>28</v>
      </c>
      <c r="AA1456" s="163">
        <v>103</v>
      </c>
      <c r="AB1456" s="163">
        <v>92</v>
      </c>
      <c r="AC1456" s="163">
        <v>23</v>
      </c>
      <c r="AD1456" s="163">
        <v>19</v>
      </c>
      <c r="AE1456" s="163">
        <v>2</v>
      </c>
      <c r="AF1456" s="163">
        <v>2</v>
      </c>
      <c r="AG1456" s="163">
        <v>0</v>
      </c>
      <c r="AH1456" s="163">
        <v>11</v>
      </c>
      <c r="AI1456" s="163">
        <v>3</v>
      </c>
      <c r="AJ1456" s="163">
        <v>0</v>
      </c>
      <c r="AK1456" s="163">
        <v>0</v>
      </c>
      <c r="AL1456" s="163">
        <v>8</v>
      </c>
      <c r="AM1456" s="163">
        <v>0</v>
      </c>
      <c r="AN1456" s="163">
        <v>10</v>
      </c>
      <c r="AO1456" s="163">
        <v>1</v>
      </c>
      <c r="AP1456" s="163">
        <v>1</v>
      </c>
      <c r="AQ1456" s="163">
        <v>1</v>
      </c>
      <c r="AR1456" s="163">
        <v>4</v>
      </c>
      <c r="AS1456" s="283">
        <v>7.7669901999999999E-2</v>
      </c>
      <c r="AT1456" s="283">
        <v>9.7087378000000002E-2</v>
      </c>
      <c r="AU1456" s="283">
        <v>0.34523809999999999</v>
      </c>
      <c r="AV1456" s="283">
        <v>0.23809524000000001</v>
      </c>
      <c r="AW1456" s="283">
        <v>0</v>
      </c>
      <c r="AX1456" s="283">
        <v>0.19047618999999999</v>
      </c>
      <c r="AY1456" s="363">
        <v>104.61</v>
      </c>
      <c r="AZ1456" s="283">
        <v>5.7306589999999998E-2</v>
      </c>
      <c r="BA1456" s="283">
        <v>0.51807228900000002</v>
      </c>
      <c r="BB1456" s="283">
        <v>0.21686746900000001</v>
      </c>
      <c r="BC1456" s="283">
        <v>0.26506024</v>
      </c>
      <c r="BD1456" s="164">
        <v>0.27710843299999999</v>
      </c>
      <c r="BE1456" s="164">
        <v>0.25</v>
      </c>
      <c r="BF1456" s="164">
        <v>0.31372549</v>
      </c>
      <c r="BG1456" s="164">
        <v>0.31521739100000001</v>
      </c>
      <c r="BH1456" s="164">
        <v>0.62894288099999995</v>
      </c>
      <c r="BI1456" s="164">
        <v>6.5217391E-2</v>
      </c>
      <c r="BJ1456" s="165">
        <v>42.134547467125401</v>
      </c>
      <c r="BK1456" s="164">
        <v>0.28112205453947398</v>
      </c>
      <c r="BL1456" s="165">
        <v>-2.4088434763837099</v>
      </c>
      <c r="BM1456" s="165">
        <v>9.6398979015063908</v>
      </c>
      <c r="BN1456" s="165">
        <v>85.507882364001503</v>
      </c>
      <c r="BO1456" s="165">
        <v>0.21249341321168899</v>
      </c>
      <c r="BP1456" s="165">
        <v>-0.26985656470060299</v>
      </c>
      <c r="BQ1456" s="165">
        <v>0.52683755772863705</v>
      </c>
      <c r="BR1456" s="165">
        <v>-1.97780471673491</v>
      </c>
      <c r="BS1456" s="289">
        <v>5.44105868234716E-2</v>
      </c>
      <c r="BT1456" s="297"/>
      <c r="BU1456" s="284"/>
      <c r="BV1456" s="298"/>
      <c r="BW1456" s="297"/>
      <c r="BX1456" s="297"/>
      <c r="BY1456" s="297"/>
      <c r="BZ1456" s="297"/>
      <c r="CA1456" s="284"/>
      <c r="CB1456" s="298"/>
      <c r="CC1456" s="297"/>
      <c r="CD1456" s="284"/>
      <c r="CE1456" s="352"/>
      <c r="CF1456" s="298"/>
      <c r="CG1456" s="297"/>
      <c r="CH1456" s="284"/>
      <c r="CI1456" s="352"/>
      <c r="CJ1456" s="298"/>
      <c r="CK1456" s="297"/>
      <c r="CL1456" s="284"/>
      <c r="CM1456" s="352"/>
      <c r="CN1456" s="298"/>
      <c r="CO1456" s="297">
        <v>27</v>
      </c>
      <c r="CP1456" s="284">
        <v>236</v>
      </c>
      <c r="CQ1456" s="352">
        <v>-5</v>
      </c>
      <c r="CR1456" s="298">
        <v>-3</v>
      </c>
      <c r="CS1456" s="297"/>
      <c r="CT1456" s="284"/>
      <c r="CU1456" s="352"/>
      <c r="CV1456" s="352"/>
      <c r="CW1456" s="298"/>
      <c r="CX1456" s="297"/>
      <c r="CY1456" s="284"/>
      <c r="CZ1456" s="352"/>
      <c r="DA1456" s="352"/>
      <c r="DB1456" s="298"/>
      <c r="DC1456" s="297"/>
      <c r="DD1456" s="284"/>
      <c r="DE1456" s="352"/>
      <c r="DF1456" s="352"/>
      <c r="DG1456" s="298"/>
      <c r="DH1456" s="183">
        <v>-5</v>
      </c>
      <c r="DI1456" s="289">
        <v>-0.932048439979553</v>
      </c>
      <c r="DP1456" s="165"/>
      <c r="DQ1456" s="165"/>
      <c r="DR1456" s="165"/>
      <c r="ED1456" s="165"/>
      <c r="EE1456" s="165"/>
      <c r="EF1456" s="165"/>
      <c r="EG1456" s="165"/>
      <c r="EH1456" s="166"/>
      <c r="EI1456" s="165"/>
      <c r="EL1456" s="283"/>
      <c r="EM1456" s="283"/>
      <c r="EN1456" s="283"/>
      <c r="EO1456" s="283"/>
      <c r="EP1456" s="283"/>
      <c r="EQ1456" s="283"/>
      <c r="ER1456" s="165"/>
    </row>
    <row r="1457" spans="1:160" ht="13" customHeight="1">
      <c r="A1457" s="160" t="s">
        <v>19</v>
      </c>
      <c r="C1457" s="160">
        <v>25040</v>
      </c>
      <c r="D1457" s="160">
        <v>681962</v>
      </c>
      <c r="E1457" s="160" t="s">
        <v>563</v>
      </c>
      <c r="G1457" s="175"/>
      <c r="H1457" s="162" t="s">
        <v>3052</v>
      </c>
      <c r="I1457" s="162" t="s">
        <v>2297</v>
      </c>
      <c r="J1457" s="160">
        <v>27</v>
      </c>
      <c r="K1457" s="161">
        <v>6</v>
      </c>
      <c r="Z1457" s="163">
        <v>3</v>
      </c>
      <c r="AA1457" s="163">
        <v>9</v>
      </c>
      <c r="AB1457" s="163">
        <v>9</v>
      </c>
      <c r="AC1457" s="163">
        <v>1</v>
      </c>
      <c r="AD1457" s="163">
        <v>0</v>
      </c>
      <c r="AE1457" s="163">
        <v>1</v>
      </c>
      <c r="AF1457" s="163">
        <v>0</v>
      </c>
      <c r="AG1457" s="163">
        <v>0</v>
      </c>
      <c r="AH1457" s="163">
        <v>1</v>
      </c>
      <c r="AI1457" s="163">
        <v>0</v>
      </c>
      <c r="AJ1457" s="163">
        <v>0</v>
      </c>
      <c r="AK1457" s="163">
        <v>0</v>
      </c>
      <c r="AL1457" s="163">
        <v>0</v>
      </c>
      <c r="AM1457" s="163">
        <v>0</v>
      </c>
      <c r="AN1457" s="163">
        <v>3</v>
      </c>
      <c r="AO1457" s="163">
        <v>0</v>
      </c>
      <c r="AP1457" s="163">
        <v>0</v>
      </c>
      <c r="AQ1457" s="163">
        <v>0</v>
      </c>
      <c r="AR1457" s="163">
        <v>1</v>
      </c>
      <c r="AS1457" s="283">
        <v>0</v>
      </c>
      <c r="AT1457" s="283">
        <v>0.33333333300000001</v>
      </c>
      <c r="AU1457" s="283">
        <v>0.5</v>
      </c>
      <c r="AV1457" s="283">
        <v>0.16666666999999999</v>
      </c>
      <c r="AW1457" s="283">
        <v>0</v>
      </c>
      <c r="AX1457" s="283">
        <v>0</v>
      </c>
      <c r="AY1457" s="363">
        <v>92.534400000000005</v>
      </c>
      <c r="AZ1457" s="283">
        <v>0.125</v>
      </c>
      <c r="BA1457" s="283">
        <v>0.5</v>
      </c>
      <c r="BB1457" s="283">
        <v>0</v>
      </c>
      <c r="BC1457" s="283">
        <v>0.5</v>
      </c>
      <c r="BD1457" s="164">
        <v>0.16666666599999999</v>
      </c>
      <c r="BE1457" s="164">
        <v>0.111111111</v>
      </c>
      <c r="BF1457" s="164">
        <v>0.111111111</v>
      </c>
      <c r="BG1457" s="164">
        <v>0.222222222</v>
      </c>
      <c r="BH1457" s="164">
        <v>0.33333333300000001</v>
      </c>
      <c r="BI1457" s="164">
        <v>0.111111111</v>
      </c>
      <c r="BJ1457" s="165">
        <v>70.737293060154698</v>
      </c>
      <c r="BK1457" s="164">
        <v>0.13938290543026299</v>
      </c>
      <c r="BL1457" s="165">
        <v>-1.23720356983653</v>
      </c>
      <c r="BM1457" s="165">
        <v>-0.18440092516652901</v>
      </c>
      <c r="BN1457" s="165">
        <v>-16.8912963710169</v>
      </c>
      <c r="BO1457" s="165">
        <v>-0.104735804006959</v>
      </c>
      <c r="BP1457" s="165">
        <v>0.19767604768276201</v>
      </c>
      <c r="BQ1457" s="165">
        <v>-0.72520574227496704</v>
      </c>
      <c r="BR1457" s="165">
        <v>-1.06033938539735</v>
      </c>
      <c r="BS1457" s="289">
        <v>-7.4897602545748496E-2</v>
      </c>
      <c r="BT1457" s="297"/>
      <c r="BU1457" s="284"/>
      <c r="BV1457" s="298"/>
      <c r="BW1457" s="297"/>
      <c r="BX1457" s="297"/>
      <c r="BY1457" s="297"/>
      <c r="BZ1457" s="297"/>
      <c r="CA1457" s="284"/>
      <c r="CB1457" s="298"/>
      <c r="CC1457" s="297"/>
      <c r="CD1457" s="284"/>
      <c r="CE1457" s="352"/>
      <c r="CF1457" s="298"/>
      <c r="CG1457" s="297"/>
      <c r="CH1457" s="284"/>
      <c r="CI1457" s="352"/>
      <c r="CJ1457" s="298"/>
      <c r="CK1457" s="297">
        <v>2</v>
      </c>
      <c r="CL1457" s="284">
        <v>18</v>
      </c>
      <c r="CM1457" s="352">
        <v>0</v>
      </c>
      <c r="CN1457" s="298">
        <v>0</v>
      </c>
      <c r="CO1457" s="297">
        <v>1</v>
      </c>
      <c r="CP1457" s="284">
        <v>5</v>
      </c>
      <c r="CQ1457" s="352">
        <v>0</v>
      </c>
      <c r="CR1457" s="298">
        <v>0</v>
      </c>
      <c r="CS1457" s="297"/>
      <c r="CT1457" s="284"/>
      <c r="CU1457" s="352"/>
      <c r="CV1457" s="352"/>
      <c r="CW1457" s="298"/>
      <c r="CX1457" s="297"/>
      <c r="CY1457" s="284"/>
      <c r="CZ1457" s="352"/>
      <c r="DA1457" s="352"/>
      <c r="DB1457" s="298"/>
      <c r="DC1457" s="297"/>
      <c r="DD1457" s="284"/>
      <c r="DE1457" s="352"/>
      <c r="DF1457" s="352"/>
      <c r="DG1457" s="298"/>
      <c r="DH1457" s="297">
        <v>0</v>
      </c>
      <c r="DI1457" s="289">
        <v>3.5850035026669502E-2</v>
      </c>
      <c r="DP1457" s="165"/>
      <c r="DQ1457" s="165"/>
      <c r="DR1457" s="165"/>
      <c r="ED1457" s="165"/>
      <c r="EE1457" s="165"/>
      <c r="EF1457" s="165"/>
      <c r="EG1457" s="165"/>
      <c r="EH1457" s="166"/>
      <c r="EI1457" s="165"/>
      <c r="EJ1457" s="164"/>
      <c r="EK1457" s="164"/>
      <c r="EL1457" s="283"/>
      <c r="EM1457" s="283"/>
      <c r="EN1457" s="283"/>
      <c r="EO1457" s="283"/>
      <c r="EP1457" s="283"/>
      <c r="EQ1457" s="283"/>
      <c r="ER1457" s="165"/>
      <c r="ES1457" s="166"/>
      <c r="ET1457" s="166"/>
      <c r="EU1457" s="166"/>
      <c r="EV1457" s="166"/>
      <c r="EW1457" s="166"/>
      <c r="EX1457" s="289"/>
    </row>
    <row r="1458" spans="1:160" ht="13" customHeight="1">
      <c r="A1458" s="160" t="s">
        <v>19</v>
      </c>
      <c r="C1458" s="160">
        <v>23442</v>
      </c>
      <c r="D1458" s="160">
        <v>676679</v>
      </c>
      <c r="E1458" s="160" t="s">
        <v>129</v>
      </c>
      <c r="G1458" s="175"/>
      <c r="H1458" s="162" t="s">
        <v>130</v>
      </c>
      <c r="I1458" s="162" t="s">
        <v>589</v>
      </c>
      <c r="J1458" s="160">
        <v>24</v>
      </c>
      <c r="K1458" s="161">
        <v>6</v>
      </c>
      <c r="Z1458" s="163">
        <v>11</v>
      </c>
      <c r="AA1458" s="163">
        <v>14</v>
      </c>
      <c r="AB1458" s="163">
        <v>12</v>
      </c>
      <c r="AC1458" s="163">
        <v>1</v>
      </c>
      <c r="AD1458" s="163">
        <v>1</v>
      </c>
      <c r="AE1458" s="163">
        <v>0</v>
      </c>
      <c r="AF1458" s="163">
        <v>0</v>
      </c>
      <c r="AG1458" s="163">
        <v>0</v>
      </c>
      <c r="AH1458" s="163">
        <v>2</v>
      </c>
      <c r="AI1458" s="163">
        <v>1</v>
      </c>
      <c r="AJ1458" s="163">
        <v>0</v>
      </c>
      <c r="AK1458" s="163">
        <v>0</v>
      </c>
      <c r="AL1458" s="163">
        <v>0</v>
      </c>
      <c r="AM1458" s="163">
        <v>0</v>
      </c>
      <c r="AN1458" s="163">
        <v>6</v>
      </c>
      <c r="AO1458" s="163">
        <v>1</v>
      </c>
      <c r="AP1458" s="163">
        <v>1</v>
      </c>
      <c r="AQ1458" s="163">
        <v>0</v>
      </c>
      <c r="AR1458" s="163">
        <v>1</v>
      </c>
      <c r="AS1458" s="283">
        <v>0</v>
      </c>
      <c r="AT1458" s="283">
        <v>0.42857142799999998</v>
      </c>
      <c r="AU1458" s="283">
        <v>0.14285713999999999</v>
      </c>
      <c r="AV1458" s="283">
        <v>0.42857142999999998</v>
      </c>
      <c r="AW1458" s="283">
        <v>0</v>
      </c>
      <c r="AX1458" s="283">
        <v>0.42857142999999998</v>
      </c>
      <c r="AY1458" s="363">
        <v>103.32299999999999</v>
      </c>
      <c r="AZ1458" s="283">
        <v>0.29411765000000001</v>
      </c>
      <c r="BA1458" s="283">
        <v>0.5</v>
      </c>
      <c r="BB1458" s="283">
        <v>0.33333333300000001</v>
      </c>
      <c r="BC1458" s="283">
        <v>0.16666666599999999</v>
      </c>
      <c r="BD1458" s="164">
        <v>0.14285714199999999</v>
      </c>
      <c r="BE1458" s="164">
        <v>8.3333332999999996E-2</v>
      </c>
      <c r="BF1458" s="164">
        <v>0.14285714199999999</v>
      </c>
      <c r="BG1458" s="164">
        <v>8.3333332999999996E-2</v>
      </c>
      <c r="BH1458" s="164">
        <v>0.226190475</v>
      </c>
      <c r="BI1458" s="164">
        <v>0</v>
      </c>
      <c r="BJ1458" s="165">
        <v>0</v>
      </c>
      <c r="BK1458" s="164">
        <v>0.114421623093741</v>
      </c>
      <c r="BL1458" s="165">
        <v>-2.20580376683459</v>
      </c>
      <c r="BM1458" s="165">
        <v>-0.56811076401457805</v>
      </c>
      <c r="BN1458" s="165">
        <v>-30.774285758603298</v>
      </c>
      <c r="BO1458" s="165">
        <v>1.6654151128708699E-2</v>
      </c>
      <c r="BP1458" s="165">
        <v>-1.57848447561264E-2</v>
      </c>
      <c r="BQ1458" s="165">
        <v>-0.81677391239166797</v>
      </c>
      <c r="BR1458" s="165">
        <v>-2.2051171064256101</v>
      </c>
      <c r="BS1458" s="289">
        <v>-8.4354555257854597E-2</v>
      </c>
      <c r="BT1458" s="297"/>
      <c r="BU1458" s="284"/>
      <c r="BV1458" s="298"/>
      <c r="BW1458" s="297"/>
      <c r="BX1458" s="297"/>
      <c r="BY1458" s="297"/>
      <c r="BZ1458" s="297"/>
      <c r="CA1458" s="284"/>
      <c r="CB1458" s="298"/>
      <c r="CC1458" s="297"/>
      <c r="CD1458" s="284"/>
      <c r="CE1458" s="352"/>
      <c r="CF1458" s="298"/>
      <c r="CG1458" s="297">
        <v>1</v>
      </c>
      <c r="CH1458" s="284">
        <v>1</v>
      </c>
      <c r="CI1458" s="352">
        <v>0</v>
      </c>
      <c r="CJ1458" s="298"/>
      <c r="CK1458" s="297">
        <v>3</v>
      </c>
      <c r="CL1458" s="284">
        <v>12</v>
      </c>
      <c r="CM1458" s="352">
        <v>-1</v>
      </c>
      <c r="CN1458" s="298">
        <v>0</v>
      </c>
      <c r="CO1458" s="297">
        <v>5</v>
      </c>
      <c r="CP1458" s="284">
        <v>14</v>
      </c>
      <c r="CQ1458" s="352">
        <v>1</v>
      </c>
      <c r="CR1458" s="298">
        <v>1</v>
      </c>
      <c r="CS1458" s="297"/>
      <c r="CT1458" s="284"/>
      <c r="CU1458" s="352"/>
      <c r="CV1458" s="352"/>
      <c r="CW1458" s="298"/>
      <c r="CX1458" s="297"/>
      <c r="CY1458" s="284"/>
      <c r="CZ1458" s="352"/>
      <c r="DA1458" s="352"/>
      <c r="DB1458" s="298"/>
      <c r="DC1458" s="297"/>
      <c r="DD1458" s="284"/>
      <c r="DE1458" s="352"/>
      <c r="DF1458" s="352"/>
      <c r="DG1458" s="298"/>
      <c r="DH1458" s="183">
        <v>0</v>
      </c>
      <c r="DI1458" s="289">
        <v>0.92279091477394104</v>
      </c>
      <c r="DP1458" s="165"/>
      <c r="DQ1458" s="165"/>
      <c r="DR1458" s="165"/>
      <c r="ED1458" s="165"/>
      <c r="EE1458" s="165"/>
      <c r="EF1458" s="165"/>
      <c r="EG1458" s="165"/>
      <c r="EH1458" s="166"/>
      <c r="EI1458" s="165"/>
      <c r="EL1458" s="283"/>
      <c r="EM1458" s="283"/>
      <c r="EN1458" s="283"/>
      <c r="EO1458" s="283"/>
      <c r="EP1458" s="283"/>
      <c r="EQ1458" s="283"/>
      <c r="ER1458" s="165"/>
      <c r="FC1458" s="167"/>
      <c r="FD1458" s="167"/>
    </row>
    <row r="1459" spans="1:160" ht="13" customHeight="1">
      <c r="A1459" s="160" t="s">
        <v>19</v>
      </c>
      <c r="C1459" s="160">
        <v>23789</v>
      </c>
      <c r="D1459" s="160">
        <v>677942</v>
      </c>
      <c r="E1459" s="160" t="s">
        <v>45</v>
      </c>
      <c r="G1459" s="175"/>
      <c r="H1459" s="162" t="s">
        <v>945</v>
      </c>
      <c r="I1459" s="162" t="s">
        <v>4055</v>
      </c>
      <c r="J1459" s="160">
        <v>25</v>
      </c>
      <c r="K1459" s="161">
        <v>6</v>
      </c>
      <c r="Z1459" s="163">
        <v>61</v>
      </c>
      <c r="AA1459" s="163">
        <v>185</v>
      </c>
      <c r="AB1459" s="163">
        <v>166</v>
      </c>
      <c r="AC1459" s="163">
        <v>41</v>
      </c>
      <c r="AD1459" s="163">
        <v>31</v>
      </c>
      <c r="AE1459" s="163">
        <v>7</v>
      </c>
      <c r="AF1459" s="163">
        <v>0</v>
      </c>
      <c r="AG1459" s="163">
        <v>3</v>
      </c>
      <c r="AH1459" s="163">
        <v>19</v>
      </c>
      <c r="AI1459" s="163">
        <v>21</v>
      </c>
      <c r="AJ1459" s="163">
        <v>3</v>
      </c>
      <c r="AK1459" s="163">
        <v>1</v>
      </c>
      <c r="AL1459" s="163">
        <v>15</v>
      </c>
      <c r="AM1459" s="163">
        <v>0</v>
      </c>
      <c r="AN1459" s="163">
        <v>49</v>
      </c>
      <c r="AO1459" s="163">
        <v>3</v>
      </c>
      <c r="AP1459" s="163">
        <v>0</v>
      </c>
      <c r="AQ1459" s="163">
        <v>1</v>
      </c>
      <c r="AR1459" s="163">
        <v>1</v>
      </c>
      <c r="AS1459" s="283">
        <v>8.1081080999999999E-2</v>
      </c>
      <c r="AT1459" s="283">
        <v>0.26486486399999998</v>
      </c>
      <c r="AU1459" s="283">
        <v>0.27118643999999997</v>
      </c>
      <c r="AV1459" s="283">
        <v>0.38983051000000002</v>
      </c>
      <c r="AW1459" s="283">
        <v>3.3898310000000001E-2</v>
      </c>
      <c r="AX1459" s="283">
        <v>0.34745763000000002</v>
      </c>
      <c r="AY1459" s="363">
        <v>110.566</v>
      </c>
      <c r="AZ1459" s="283">
        <v>0.12745097999999999</v>
      </c>
      <c r="BA1459" s="283">
        <v>0.517241379</v>
      </c>
      <c r="BB1459" s="283">
        <v>0.15517241300000001</v>
      </c>
      <c r="BC1459" s="283">
        <v>0.32758620599999999</v>
      </c>
      <c r="BD1459" s="164">
        <v>0.33333333300000001</v>
      </c>
      <c r="BE1459" s="164">
        <v>0.24698795100000001</v>
      </c>
      <c r="BF1459" s="164">
        <v>0.32065217299999998</v>
      </c>
      <c r="BG1459" s="164">
        <v>0.34337349299999997</v>
      </c>
      <c r="BH1459" s="164">
        <v>0.66402566600000001</v>
      </c>
      <c r="BI1459" s="164">
        <v>9.6385542000000005E-2</v>
      </c>
      <c r="BJ1459" s="165">
        <v>61.362471042305103</v>
      </c>
      <c r="BK1459" s="164">
        <v>0.29761154982058802</v>
      </c>
      <c r="BL1459" s="165">
        <v>-1.8712911865997801</v>
      </c>
      <c r="BM1459" s="165">
        <v>19.7696520649504</v>
      </c>
      <c r="BN1459" s="165">
        <v>88.344792965332402</v>
      </c>
      <c r="BO1459" s="165">
        <v>-5.2208535337818697E-2</v>
      </c>
      <c r="BP1459" s="165">
        <v>5.51266148686409E-2</v>
      </c>
      <c r="BQ1459" s="165">
        <v>-0.89372114155885996</v>
      </c>
      <c r="BR1459" s="165">
        <v>-2.5232894904304</v>
      </c>
      <c r="BS1459" s="289">
        <v>-9.2301490384266993E-2</v>
      </c>
      <c r="BT1459" s="297"/>
      <c r="BU1459" s="284"/>
      <c r="BV1459" s="298"/>
      <c r="BW1459" s="297"/>
      <c r="BX1459" s="297"/>
      <c r="BY1459" s="297"/>
      <c r="BZ1459" s="297"/>
      <c r="CA1459" s="284"/>
      <c r="CB1459" s="298"/>
      <c r="CC1459" s="297"/>
      <c r="CD1459" s="284"/>
      <c r="CE1459" s="352"/>
      <c r="CF1459" s="298"/>
      <c r="CG1459" s="297">
        <v>17</v>
      </c>
      <c r="CH1459" s="284">
        <v>121</v>
      </c>
      <c r="CI1459" s="352">
        <v>1</v>
      </c>
      <c r="CJ1459" s="298">
        <v>2</v>
      </c>
      <c r="CK1459" s="297">
        <v>8</v>
      </c>
      <c r="CL1459" s="284">
        <v>53</v>
      </c>
      <c r="CM1459" s="352">
        <v>1</v>
      </c>
      <c r="CN1459" s="298">
        <v>1</v>
      </c>
      <c r="CO1459" s="297">
        <v>20</v>
      </c>
      <c r="CP1459" s="284">
        <v>138</v>
      </c>
      <c r="CQ1459" s="352">
        <v>-6</v>
      </c>
      <c r="CR1459" s="298">
        <v>-8</v>
      </c>
      <c r="CS1459" s="297"/>
      <c r="CT1459" s="284"/>
      <c r="CU1459" s="352"/>
      <c r="CV1459" s="352"/>
      <c r="CW1459" s="298"/>
      <c r="CX1459" s="297"/>
      <c r="CY1459" s="284"/>
      <c r="CZ1459" s="352"/>
      <c r="DA1459" s="352"/>
      <c r="DB1459" s="298"/>
      <c r="DC1459" s="297"/>
      <c r="DD1459" s="284"/>
      <c r="DE1459" s="352"/>
      <c r="DF1459" s="352"/>
      <c r="DG1459" s="298"/>
      <c r="DH1459" s="183">
        <v>-4</v>
      </c>
      <c r="DI1459" s="289">
        <v>-4.5223724842071498</v>
      </c>
      <c r="DP1459" s="165"/>
      <c r="DQ1459" s="165"/>
      <c r="DR1459" s="165"/>
      <c r="ED1459" s="165"/>
      <c r="EE1459" s="165"/>
      <c r="EF1459" s="165"/>
      <c r="EG1459" s="165"/>
      <c r="EH1459" s="166"/>
      <c r="EI1459" s="165"/>
      <c r="EL1459" s="283"/>
      <c r="EM1459" s="283"/>
      <c r="EN1459" s="283"/>
      <c r="EO1459" s="283"/>
      <c r="EP1459" s="283"/>
      <c r="EQ1459" s="283"/>
      <c r="ER1459" s="165"/>
    </row>
    <row r="1460" spans="1:160" ht="13" customHeight="1">
      <c r="A1460" s="160" t="s">
        <v>19</v>
      </c>
      <c r="C1460" s="160">
        <v>31595</v>
      </c>
      <c r="D1460" s="160">
        <v>686797</v>
      </c>
      <c r="E1460" s="160" t="s">
        <v>567</v>
      </c>
      <c r="G1460" s="175"/>
      <c r="H1460" s="162" t="s">
        <v>2405</v>
      </c>
      <c r="I1460" s="162" t="s">
        <v>63</v>
      </c>
      <c r="J1460" s="160">
        <v>23</v>
      </c>
      <c r="K1460" s="161">
        <v>6</v>
      </c>
      <c r="Z1460" s="163">
        <v>50</v>
      </c>
      <c r="AA1460" s="163">
        <v>185</v>
      </c>
      <c r="AB1460" s="163">
        <v>172</v>
      </c>
      <c r="AC1460" s="163">
        <v>38</v>
      </c>
      <c r="AD1460" s="163">
        <v>28</v>
      </c>
      <c r="AE1460" s="163">
        <v>6</v>
      </c>
      <c r="AF1460" s="163">
        <v>1</v>
      </c>
      <c r="AG1460" s="163">
        <v>3</v>
      </c>
      <c r="AH1460" s="163">
        <v>9</v>
      </c>
      <c r="AI1460" s="163">
        <v>27</v>
      </c>
      <c r="AJ1460" s="163">
        <v>3</v>
      </c>
      <c r="AK1460" s="163">
        <v>0</v>
      </c>
      <c r="AL1460" s="163">
        <v>11</v>
      </c>
      <c r="AM1460" s="163">
        <v>2</v>
      </c>
      <c r="AN1460" s="163">
        <v>27</v>
      </c>
      <c r="AO1460" s="163">
        <v>0</v>
      </c>
      <c r="AP1460" s="163">
        <v>2</v>
      </c>
      <c r="AQ1460" s="163">
        <v>0</v>
      </c>
      <c r="AR1460" s="163">
        <v>6</v>
      </c>
      <c r="AS1460" s="283">
        <v>5.9459458999999999E-2</v>
      </c>
      <c r="AT1460" s="283">
        <v>0.14594594499999999</v>
      </c>
      <c r="AU1460" s="283">
        <v>0.41496599000000001</v>
      </c>
      <c r="AV1460" s="283">
        <v>0.21768707000000001</v>
      </c>
      <c r="AW1460" s="283">
        <v>4.0816329999999998E-2</v>
      </c>
      <c r="AX1460" s="283">
        <v>0.24489796</v>
      </c>
      <c r="AY1460" s="363">
        <v>107.43300000000001</v>
      </c>
      <c r="AZ1460" s="283">
        <v>9.7560980000000005E-2</v>
      </c>
      <c r="BA1460" s="283">
        <v>0.41496598600000001</v>
      </c>
      <c r="BB1460" s="283">
        <v>0.20408163200000001</v>
      </c>
      <c r="BC1460" s="283">
        <v>0.38095237999999998</v>
      </c>
      <c r="BD1460" s="164">
        <v>0.24305555500000001</v>
      </c>
      <c r="BE1460" s="164">
        <v>0.220930232</v>
      </c>
      <c r="BF1460" s="164">
        <v>0.26486486399999998</v>
      </c>
      <c r="BG1460" s="164">
        <v>0.31976744099999999</v>
      </c>
      <c r="BH1460" s="164">
        <v>0.58463230499999996</v>
      </c>
      <c r="BI1460" s="164">
        <v>9.8837208999999995E-2</v>
      </c>
      <c r="BJ1460" s="165">
        <v>63.855070101296903</v>
      </c>
      <c r="BK1460" s="164">
        <v>0.25221581700069601</v>
      </c>
      <c r="BL1460" s="165">
        <v>-8.6306786146929202</v>
      </c>
      <c r="BM1460" s="165">
        <v>13.010264636857199</v>
      </c>
      <c r="BN1460" s="165">
        <v>61.8803657845557</v>
      </c>
      <c r="BO1460" s="165">
        <v>0.25385936776490398</v>
      </c>
      <c r="BP1460" s="165">
        <v>5.3106568753719302E-2</v>
      </c>
      <c r="BQ1460" s="165">
        <v>-2.5511250443273799</v>
      </c>
      <c r="BR1460" s="165">
        <v>-8.0160113182833097</v>
      </c>
      <c r="BS1460" s="289">
        <v>-0.26347440247114101</v>
      </c>
      <c r="BT1460" s="297"/>
      <c r="BU1460" s="284"/>
      <c r="BV1460" s="298"/>
      <c r="BW1460" s="297"/>
      <c r="BX1460" s="297"/>
      <c r="BY1460" s="297"/>
      <c r="BZ1460" s="297"/>
      <c r="CA1460" s="284"/>
      <c r="CB1460" s="298"/>
      <c r="CC1460" s="297"/>
      <c r="CD1460" s="284"/>
      <c r="CE1460" s="352"/>
      <c r="CF1460" s="298"/>
      <c r="CG1460" s="297">
        <v>11</v>
      </c>
      <c r="CH1460" s="284">
        <v>66</v>
      </c>
      <c r="CI1460" s="352">
        <v>1</v>
      </c>
      <c r="CJ1460" s="298">
        <v>0</v>
      </c>
      <c r="CK1460" s="297">
        <v>13</v>
      </c>
      <c r="CL1460" s="284">
        <v>97</v>
      </c>
      <c r="CM1460" s="352">
        <v>1</v>
      </c>
      <c r="CN1460" s="298">
        <v>-1</v>
      </c>
      <c r="CO1460" s="297">
        <v>26</v>
      </c>
      <c r="CP1460" s="284">
        <v>199</v>
      </c>
      <c r="CQ1460" s="352">
        <v>0</v>
      </c>
      <c r="CR1460" s="298">
        <v>-1</v>
      </c>
      <c r="CS1460" s="297"/>
      <c r="CT1460" s="284"/>
      <c r="CU1460" s="352"/>
      <c r="CV1460" s="352"/>
      <c r="CW1460" s="298"/>
      <c r="CX1460" s="297"/>
      <c r="CY1460" s="284"/>
      <c r="CZ1460" s="352"/>
      <c r="DA1460" s="352"/>
      <c r="DB1460" s="298"/>
      <c r="DC1460" s="297"/>
      <c r="DD1460" s="284"/>
      <c r="DE1460" s="352"/>
      <c r="DF1460" s="352"/>
      <c r="DG1460" s="298"/>
      <c r="DH1460" s="183">
        <v>2</v>
      </c>
      <c r="DI1460" s="289">
        <v>-0.70781064033508301</v>
      </c>
      <c r="DP1460" s="165"/>
      <c r="DQ1460" s="165"/>
      <c r="DR1460" s="165"/>
      <c r="ED1460" s="165"/>
      <c r="EE1460" s="165"/>
      <c r="EF1460" s="165"/>
      <c r="EG1460" s="165"/>
      <c r="EH1460" s="166"/>
      <c r="EI1460" s="165"/>
      <c r="EL1460" s="283"/>
      <c r="EM1460" s="283"/>
      <c r="EN1460" s="283"/>
      <c r="EO1460" s="283"/>
      <c r="EP1460" s="283"/>
      <c r="EQ1460" s="283"/>
      <c r="ER1460" s="165"/>
    </row>
    <row r="1461" spans="1:160" ht="13" customHeight="1">
      <c r="A1461" s="160" t="s">
        <v>19</v>
      </c>
      <c r="C1461" s="160">
        <v>23296</v>
      </c>
      <c r="D1461" s="160">
        <v>676070</v>
      </c>
      <c r="E1461" s="160" t="s">
        <v>3331</v>
      </c>
      <c r="G1461" s="175"/>
      <c r="H1461" s="162" t="s">
        <v>3432</v>
      </c>
      <c r="I1461" s="162" t="s">
        <v>576</v>
      </c>
      <c r="J1461" s="160">
        <v>25</v>
      </c>
      <c r="K1461" s="161">
        <v>6</v>
      </c>
      <c r="Z1461" s="163">
        <v>24</v>
      </c>
      <c r="AA1461" s="163">
        <v>72</v>
      </c>
      <c r="AB1461" s="163">
        <v>68</v>
      </c>
      <c r="AC1461" s="163">
        <v>12</v>
      </c>
      <c r="AD1461" s="163">
        <v>11</v>
      </c>
      <c r="AE1461" s="163">
        <v>1</v>
      </c>
      <c r="AF1461" s="163">
        <v>0</v>
      </c>
      <c r="AG1461" s="163">
        <v>0</v>
      </c>
      <c r="AH1461" s="163">
        <v>4</v>
      </c>
      <c r="AI1461" s="163">
        <v>3</v>
      </c>
      <c r="AJ1461" s="163">
        <v>1</v>
      </c>
      <c r="AK1461" s="163">
        <v>0</v>
      </c>
      <c r="AL1461" s="163">
        <v>4</v>
      </c>
      <c r="AM1461" s="163">
        <v>0</v>
      </c>
      <c r="AN1461" s="163">
        <v>28</v>
      </c>
      <c r="AO1461" s="163">
        <v>0</v>
      </c>
      <c r="AP1461" s="163">
        <v>0</v>
      </c>
      <c r="AQ1461" s="163">
        <v>0</v>
      </c>
      <c r="AR1461" s="163">
        <v>3</v>
      </c>
      <c r="AS1461" s="283">
        <v>5.5555555E-2</v>
      </c>
      <c r="AT1461" s="283">
        <v>0.38888888799999999</v>
      </c>
      <c r="AU1461" s="283">
        <v>0.32500000000000001</v>
      </c>
      <c r="AV1461" s="283">
        <v>0.3</v>
      </c>
      <c r="AW1461" s="283">
        <v>2.5000000000000001E-2</v>
      </c>
      <c r="AX1461" s="283">
        <v>0.32500000000000001</v>
      </c>
      <c r="AY1461" s="363">
        <v>104.59699999999999</v>
      </c>
      <c r="AZ1461" s="283">
        <v>9.9337750000000002E-2</v>
      </c>
      <c r="BA1461" s="283">
        <v>0.52500000000000002</v>
      </c>
      <c r="BB1461" s="283">
        <v>0.22500000000000001</v>
      </c>
      <c r="BC1461" s="283">
        <v>0.25</v>
      </c>
      <c r="BD1461" s="164">
        <v>0.3</v>
      </c>
      <c r="BE1461" s="164">
        <v>0.17647058800000001</v>
      </c>
      <c r="BF1461" s="164">
        <v>0.222222222</v>
      </c>
      <c r="BG1461" s="164">
        <v>0.19117646999999999</v>
      </c>
      <c r="BH1461" s="164">
        <v>0.41339869200000001</v>
      </c>
      <c r="BI1461" s="164">
        <v>1.4705882E-2</v>
      </c>
      <c r="BJ1461" s="165">
        <v>9.5009273288673892</v>
      </c>
      <c r="BK1461" s="164">
        <v>0.19041370600461899</v>
      </c>
      <c r="BL1461" s="165">
        <v>-6.9403961433975399</v>
      </c>
      <c r="BM1461" s="165">
        <v>1.4820250139625299</v>
      </c>
      <c r="BN1461" s="165">
        <v>17.452568573113201</v>
      </c>
      <c r="BO1461" s="165">
        <v>-0.26810147121802602</v>
      </c>
      <c r="BP1461" s="165">
        <v>0.221474759280681</v>
      </c>
      <c r="BQ1461" s="165">
        <v>-3.1419800739216002</v>
      </c>
      <c r="BR1461" s="165">
        <v>-6.59581699063465</v>
      </c>
      <c r="BS1461" s="289">
        <v>-0.324496568442802</v>
      </c>
      <c r="BT1461" s="297"/>
      <c r="BU1461" s="284"/>
      <c r="BV1461" s="298"/>
      <c r="BW1461" s="297"/>
      <c r="BX1461" s="297"/>
      <c r="BY1461" s="297"/>
      <c r="BZ1461" s="297"/>
      <c r="CA1461" s="284"/>
      <c r="CB1461" s="298"/>
      <c r="CC1461" s="297"/>
      <c r="CD1461" s="284"/>
      <c r="CE1461" s="352"/>
      <c r="CF1461" s="298"/>
      <c r="CG1461" s="297">
        <v>1</v>
      </c>
      <c r="CH1461" s="284">
        <v>2</v>
      </c>
      <c r="CI1461" s="352">
        <v>0</v>
      </c>
      <c r="CJ1461" s="298">
        <v>0</v>
      </c>
      <c r="CK1461" s="297"/>
      <c r="CL1461" s="284"/>
      <c r="CM1461" s="352"/>
      <c r="CN1461" s="298"/>
      <c r="CO1461" s="297">
        <v>22</v>
      </c>
      <c r="CP1461" s="284">
        <v>176.1</v>
      </c>
      <c r="CQ1461" s="352">
        <v>4</v>
      </c>
      <c r="CR1461" s="298">
        <v>0</v>
      </c>
      <c r="CS1461" s="297"/>
      <c r="CT1461" s="284"/>
      <c r="CU1461" s="352"/>
      <c r="CV1461" s="352"/>
      <c r="CW1461" s="298"/>
      <c r="CX1461" s="297"/>
      <c r="CY1461" s="284"/>
      <c r="CZ1461" s="352"/>
      <c r="DA1461" s="352"/>
      <c r="DB1461" s="298"/>
      <c r="DC1461" s="297"/>
      <c r="DD1461" s="284"/>
      <c r="DE1461" s="352"/>
      <c r="DF1461" s="352"/>
      <c r="DG1461" s="298"/>
      <c r="DH1461" s="297">
        <v>4</v>
      </c>
      <c r="DI1461" s="289">
        <v>1.0514900095295101</v>
      </c>
      <c r="DP1461" s="165"/>
      <c r="DQ1461" s="165"/>
      <c r="DR1461" s="165"/>
      <c r="ED1461" s="165"/>
      <c r="EE1461" s="165"/>
      <c r="EF1461" s="165"/>
      <c r="EG1461" s="165"/>
      <c r="EH1461" s="166"/>
      <c r="EI1461" s="165"/>
      <c r="EJ1461" s="164"/>
      <c r="EK1461" s="164"/>
      <c r="EL1461" s="283"/>
      <c r="EM1461" s="283"/>
      <c r="EN1461" s="283"/>
      <c r="EO1461" s="283"/>
      <c r="EP1461" s="283"/>
      <c r="EQ1461" s="283"/>
      <c r="ER1461" s="165"/>
      <c r="ES1461" s="166"/>
      <c r="ET1461" s="166"/>
      <c r="EU1461" s="166"/>
      <c r="EV1461" s="166"/>
      <c r="EW1461" s="166"/>
      <c r="EX1461" s="289"/>
    </row>
    <row r="1462" spans="1:160" ht="13" customHeight="1">
      <c r="A1462" s="160" t="s">
        <v>19</v>
      </c>
      <c r="B1462" s="160">
        <v>9618</v>
      </c>
      <c r="C1462" s="160">
        <v>12325</v>
      </c>
      <c r="D1462" s="160">
        <v>607054</v>
      </c>
      <c r="E1462" s="160" t="s">
        <v>45</v>
      </c>
      <c r="G1462" s="175"/>
      <c r="H1462" s="168" t="s">
        <v>680</v>
      </c>
      <c r="I1462" s="169" t="s">
        <v>681</v>
      </c>
      <c r="J1462" s="170">
        <v>34</v>
      </c>
      <c r="K1462" s="161">
        <v>6</v>
      </c>
      <c r="L1462" s="161" t="s">
        <v>46</v>
      </c>
      <c r="Z1462" s="163">
        <v>14</v>
      </c>
      <c r="AA1462" s="163">
        <v>26</v>
      </c>
      <c r="AB1462" s="163">
        <v>22</v>
      </c>
      <c r="AC1462" s="163">
        <v>1</v>
      </c>
      <c r="AD1462" s="163">
        <v>1</v>
      </c>
      <c r="AE1462" s="163">
        <v>0</v>
      </c>
      <c r="AF1462" s="163">
        <v>0</v>
      </c>
      <c r="AG1462" s="163">
        <v>0</v>
      </c>
      <c r="AH1462" s="163">
        <v>2</v>
      </c>
      <c r="AI1462" s="163">
        <v>1</v>
      </c>
      <c r="AJ1462" s="163">
        <v>0</v>
      </c>
      <c r="AK1462" s="163">
        <v>0</v>
      </c>
      <c r="AL1462" s="163">
        <v>3</v>
      </c>
      <c r="AM1462" s="163">
        <v>0</v>
      </c>
      <c r="AN1462" s="163">
        <v>6</v>
      </c>
      <c r="AO1462" s="163">
        <v>0</v>
      </c>
      <c r="AP1462" s="163">
        <v>1</v>
      </c>
      <c r="AQ1462" s="163">
        <v>0</v>
      </c>
      <c r="AR1462" s="163">
        <v>1</v>
      </c>
      <c r="AS1462" s="283">
        <v>0.115384615</v>
      </c>
      <c r="AT1462" s="283">
        <v>0.23076922999999999</v>
      </c>
      <c r="AU1462" s="283">
        <v>0.70588234999999999</v>
      </c>
      <c r="AV1462" s="283">
        <v>0.23529412</v>
      </c>
      <c r="AW1462" s="283">
        <v>0</v>
      </c>
      <c r="AX1462" s="283">
        <v>0.23529412</v>
      </c>
      <c r="AY1462" s="363">
        <v>101.96</v>
      </c>
      <c r="AZ1462" s="283">
        <v>0.14705882000000001</v>
      </c>
      <c r="BA1462" s="283">
        <v>0.764705882</v>
      </c>
      <c r="BB1462" s="283">
        <v>0.235294117</v>
      </c>
      <c r="BC1462" s="283">
        <v>0</v>
      </c>
      <c r="BD1462" s="164">
        <v>5.8823528999999999E-2</v>
      </c>
      <c r="BE1462" s="164">
        <v>4.5454544999999999E-2</v>
      </c>
      <c r="BF1462" s="164">
        <v>0.15384615300000001</v>
      </c>
      <c r="BG1462" s="164">
        <v>4.5454544999999999E-2</v>
      </c>
      <c r="BH1462" s="164">
        <v>0.199300698</v>
      </c>
      <c r="BI1462" s="164">
        <v>0</v>
      </c>
      <c r="BJ1462" s="165">
        <v>0</v>
      </c>
      <c r="BK1462" s="164">
        <v>0.113427033791175</v>
      </c>
      <c r="BL1462" s="165">
        <v>-4.1173058549256902</v>
      </c>
      <c r="BM1462" s="165">
        <v>-1.07587599254566</v>
      </c>
      <c r="BN1462" s="165">
        <v>-35.624011461770799</v>
      </c>
      <c r="BO1462" s="165">
        <v>-0.17799912228442899</v>
      </c>
      <c r="BP1462" s="165">
        <v>-3.9011225569993202E-2</v>
      </c>
      <c r="BQ1462" s="165">
        <v>-4.18642671651559</v>
      </c>
      <c r="BR1462" s="165">
        <v>-4.2556967987993604</v>
      </c>
      <c r="BS1462" s="289">
        <v>-0.43236464636486799</v>
      </c>
      <c r="BT1462" s="297"/>
      <c r="BU1462" s="284"/>
      <c r="BV1462" s="298"/>
      <c r="BW1462" s="297"/>
      <c r="BX1462" s="297"/>
      <c r="BY1462" s="297"/>
      <c r="BZ1462" s="297"/>
      <c r="CA1462" s="284"/>
      <c r="CB1462" s="298"/>
      <c r="CC1462" s="297"/>
      <c r="CD1462" s="284"/>
      <c r="CE1462" s="352"/>
      <c r="CF1462" s="298"/>
      <c r="CG1462" s="297">
        <v>4</v>
      </c>
      <c r="CH1462" s="284">
        <v>14</v>
      </c>
      <c r="CI1462" s="352">
        <v>0</v>
      </c>
      <c r="CJ1462" s="298">
        <v>-1</v>
      </c>
      <c r="CK1462" s="297">
        <v>1</v>
      </c>
      <c r="CL1462" s="284">
        <v>9</v>
      </c>
      <c r="CM1462" s="352">
        <v>0</v>
      </c>
      <c r="CN1462" s="298">
        <v>0</v>
      </c>
      <c r="CO1462" s="297">
        <v>5</v>
      </c>
      <c r="CP1462" s="284">
        <v>27</v>
      </c>
      <c r="CQ1462" s="352">
        <v>-3</v>
      </c>
      <c r="CR1462" s="298">
        <v>-1</v>
      </c>
      <c r="CS1462" s="297"/>
      <c r="CT1462" s="284"/>
      <c r="CU1462" s="352"/>
      <c r="CV1462" s="352"/>
      <c r="CW1462" s="298"/>
      <c r="CX1462" s="297"/>
      <c r="CY1462" s="284"/>
      <c r="CZ1462" s="352"/>
      <c r="DA1462" s="352"/>
      <c r="DB1462" s="298"/>
      <c r="DC1462" s="297"/>
      <c r="DD1462" s="284"/>
      <c r="DE1462" s="352"/>
      <c r="DF1462" s="352"/>
      <c r="DG1462" s="298"/>
      <c r="DH1462" s="297">
        <v>-3</v>
      </c>
      <c r="DI1462" s="289">
        <v>-0.795327007770538</v>
      </c>
      <c r="DP1462" s="165"/>
      <c r="DQ1462" s="165"/>
      <c r="DR1462" s="165"/>
      <c r="ED1462" s="165"/>
      <c r="EE1462" s="165"/>
      <c r="EF1462" s="165"/>
      <c r="EG1462" s="165"/>
      <c r="EH1462" s="166"/>
      <c r="EI1462" s="165"/>
      <c r="EJ1462" s="164"/>
      <c r="EK1462" s="164"/>
      <c r="EL1462" s="283"/>
      <c r="EM1462" s="283"/>
      <c r="EN1462" s="283"/>
      <c r="EO1462" s="283"/>
      <c r="EP1462" s="283"/>
      <c r="EQ1462" s="283"/>
      <c r="ER1462" s="165"/>
      <c r="ES1462" s="166"/>
      <c r="ET1462" s="166"/>
      <c r="EU1462" s="166"/>
      <c r="EV1462" s="166"/>
      <c r="EW1462" s="166"/>
      <c r="EX1462" s="289"/>
    </row>
    <row r="1463" spans="1:160" ht="13" customHeight="1">
      <c r="A1463" s="160" t="s">
        <v>19</v>
      </c>
      <c r="C1463" s="160">
        <v>25867</v>
      </c>
      <c r="D1463" s="160">
        <v>668952</v>
      </c>
      <c r="E1463" s="160" t="s">
        <v>239</v>
      </c>
      <c r="G1463" s="175"/>
      <c r="H1463" s="162" t="s">
        <v>3075</v>
      </c>
      <c r="I1463" s="162" t="s">
        <v>549</v>
      </c>
      <c r="J1463" s="160">
        <v>26</v>
      </c>
      <c r="K1463" s="161">
        <v>6</v>
      </c>
      <c r="L1463" s="161" t="s">
        <v>837</v>
      </c>
      <c r="Z1463" s="163">
        <v>35</v>
      </c>
      <c r="AA1463" s="163">
        <v>65</v>
      </c>
      <c r="AB1463" s="163">
        <v>59</v>
      </c>
      <c r="AC1463" s="163">
        <v>7</v>
      </c>
      <c r="AD1463" s="163">
        <v>6</v>
      </c>
      <c r="AE1463" s="163">
        <v>0</v>
      </c>
      <c r="AF1463" s="163">
        <v>0</v>
      </c>
      <c r="AG1463" s="163">
        <v>1</v>
      </c>
      <c r="AH1463" s="163">
        <v>9</v>
      </c>
      <c r="AI1463" s="163">
        <v>2</v>
      </c>
      <c r="AJ1463" s="163">
        <v>5</v>
      </c>
      <c r="AK1463" s="163">
        <v>3</v>
      </c>
      <c r="AL1463" s="163">
        <v>6</v>
      </c>
      <c r="AM1463" s="163">
        <v>0</v>
      </c>
      <c r="AN1463" s="163">
        <v>19</v>
      </c>
      <c r="AO1463" s="163">
        <v>0</v>
      </c>
      <c r="AP1463" s="163">
        <v>0</v>
      </c>
      <c r="AQ1463" s="163">
        <v>0</v>
      </c>
      <c r="AR1463" s="163">
        <v>2</v>
      </c>
      <c r="AS1463" s="283">
        <v>9.2307691999999997E-2</v>
      </c>
      <c r="AT1463" s="283">
        <v>0.29230769200000001</v>
      </c>
      <c r="AU1463" s="283">
        <v>0.5</v>
      </c>
      <c r="AV1463" s="283">
        <v>0.22500000000000001</v>
      </c>
      <c r="AW1463" s="283">
        <v>0.05</v>
      </c>
      <c r="AX1463" s="283">
        <v>0.22500000000000001</v>
      </c>
      <c r="AY1463" s="363">
        <v>105.85299999999999</v>
      </c>
      <c r="AZ1463" s="283">
        <v>0.12927757000000001</v>
      </c>
      <c r="BA1463" s="283">
        <v>0.44736842100000002</v>
      </c>
      <c r="BB1463" s="283">
        <v>0.15789473600000001</v>
      </c>
      <c r="BC1463" s="283">
        <v>0.39473684199999998</v>
      </c>
      <c r="BD1463" s="164">
        <v>0.15384615300000001</v>
      </c>
      <c r="BE1463" s="164">
        <v>0.11864406700000001</v>
      </c>
      <c r="BF1463" s="164">
        <v>0.2</v>
      </c>
      <c r="BG1463" s="164">
        <v>0.169491525</v>
      </c>
      <c r="BH1463" s="164">
        <v>0.36949152499999999</v>
      </c>
      <c r="BI1463" s="164">
        <v>5.0847457999999998E-2</v>
      </c>
      <c r="BJ1463" s="165">
        <v>32.850664521119299</v>
      </c>
      <c r="BK1463" s="164">
        <v>0.176533225866464</v>
      </c>
      <c r="BL1463" s="165">
        <v>-6.9918056120842298</v>
      </c>
      <c r="BM1463" s="165">
        <v>0.61176904386583297</v>
      </c>
      <c r="BN1463" s="165">
        <v>9.1585149594745996</v>
      </c>
      <c r="BO1463" s="165">
        <v>0.128383872939418</v>
      </c>
      <c r="BP1463" s="165">
        <v>-2.6730045676231301E-2</v>
      </c>
      <c r="BQ1463" s="165">
        <v>-5.1232095334890797</v>
      </c>
      <c r="BR1463" s="165">
        <v>-6.7829408114522298</v>
      </c>
      <c r="BS1463" s="289">
        <v>-0.52911344881817901</v>
      </c>
      <c r="BT1463" s="297"/>
      <c r="BU1463" s="284"/>
      <c r="BV1463" s="298"/>
      <c r="BW1463" s="297"/>
      <c r="BX1463" s="297"/>
      <c r="BY1463" s="297"/>
      <c r="BZ1463" s="297"/>
      <c r="CA1463" s="284"/>
      <c r="CB1463" s="298"/>
      <c r="CC1463" s="297"/>
      <c r="CD1463" s="284"/>
      <c r="CE1463" s="352"/>
      <c r="CF1463" s="298"/>
      <c r="CG1463" s="297"/>
      <c r="CH1463" s="284"/>
      <c r="CI1463" s="352"/>
      <c r="CJ1463" s="298"/>
      <c r="CK1463" s="297">
        <v>8</v>
      </c>
      <c r="CL1463" s="284">
        <v>26.2</v>
      </c>
      <c r="CM1463" s="352">
        <v>0</v>
      </c>
      <c r="CN1463" s="298">
        <v>0</v>
      </c>
      <c r="CO1463" s="297">
        <v>26</v>
      </c>
      <c r="CP1463" s="284">
        <v>156</v>
      </c>
      <c r="CQ1463" s="352">
        <v>1</v>
      </c>
      <c r="CR1463" s="298">
        <v>-1</v>
      </c>
      <c r="CS1463" s="297">
        <v>1</v>
      </c>
      <c r="CT1463" s="284">
        <v>1</v>
      </c>
      <c r="CU1463" s="352">
        <v>0</v>
      </c>
      <c r="CV1463" s="352"/>
      <c r="CW1463" s="298"/>
      <c r="CX1463" s="297">
        <v>1</v>
      </c>
      <c r="CY1463" s="284">
        <v>1</v>
      </c>
      <c r="CZ1463" s="352">
        <v>0</v>
      </c>
      <c r="DA1463" s="352"/>
      <c r="DB1463" s="298"/>
      <c r="DC1463" s="297"/>
      <c r="DD1463" s="284"/>
      <c r="DE1463" s="352"/>
      <c r="DF1463" s="352"/>
      <c r="DG1463" s="298"/>
      <c r="DH1463" s="297">
        <v>1</v>
      </c>
      <c r="DI1463" s="289">
        <v>-0.50905412435531605</v>
      </c>
      <c r="DP1463" s="165"/>
      <c r="DQ1463" s="165"/>
      <c r="DR1463" s="165"/>
      <c r="ED1463" s="165"/>
      <c r="EE1463" s="165"/>
      <c r="EF1463" s="165"/>
      <c r="EG1463" s="165"/>
      <c r="EH1463" s="166"/>
      <c r="EI1463" s="165"/>
      <c r="EJ1463" s="164"/>
      <c r="EK1463" s="164"/>
      <c r="EL1463" s="283"/>
      <c r="EM1463" s="283"/>
      <c r="EN1463" s="283"/>
      <c r="EO1463" s="283"/>
      <c r="EP1463" s="283"/>
      <c r="EQ1463" s="283"/>
      <c r="ER1463" s="165"/>
      <c r="ES1463" s="166"/>
      <c r="ET1463" s="166"/>
      <c r="EU1463" s="166"/>
      <c r="EV1463" s="166"/>
      <c r="EW1463" s="166"/>
      <c r="EX1463" s="289"/>
    </row>
    <row r="1464" spans="1:160" ht="13" customHeight="1">
      <c r="A1464" s="160" t="s">
        <v>19</v>
      </c>
      <c r="C1464" s="160">
        <v>25817</v>
      </c>
      <c r="D1464" s="160">
        <v>669699</v>
      </c>
      <c r="E1464" s="160" t="s">
        <v>164</v>
      </c>
      <c r="G1464" s="175"/>
      <c r="H1464" s="162" t="s">
        <v>3518</v>
      </c>
      <c r="I1464" s="162" t="s">
        <v>215</v>
      </c>
      <c r="J1464" s="160">
        <v>26</v>
      </c>
      <c r="K1464" s="161">
        <v>6</v>
      </c>
      <c r="Z1464" s="163">
        <v>29</v>
      </c>
      <c r="AA1464" s="163">
        <v>67</v>
      </c>
      <c r="AB1464" s="163">
        <v>64</v>
      </c>
      <c r="AC1464" s="163">
        <v>8</v>
      </c>
      <c r="AD1464" s="163">
        <v>5</v>
      </c>
      <c r="AE1464" s="163">
        <v>2</v>
      </c>
      <c r="AF1464" s="163">
        <v>0</v>
      </c>
      <c r="AG1464" s="163">
        <v>1</v>
      </c>
      <c r="AH1464" s="163">
        <v>4</v>
      </c>
      <c r="AI1464" s="163">
        <v>4</v>
      </c>
      <c r="AJ1464" s="163">
        <v>5</v>
      </c>
      <c r="AK1464" s="163">
        <v>1</v>
      </c>
      <c r="AL1464" s="163">
        <v>1</v>
      </c>
      <c r="AM1464" s="163">
        <v>0</v>
      </c>
      <c r="AN1464" s="163">
        <v>10</v>
      </c>
      <c r="AO1464" s="163">
        <v>0</v>
      </c>
      <c r="AP1464" s="163">
        <v>2</v>
      </c>
      <c r="AQ1464" s="163">
        <v>0</v>
      </c>
      <c r="AR1464" s="163">
        <v>0</v>
      </c>
      <c r="AS1464" s="283">
        <v>1.4925373E-2</v>
      </c>
      <c r="AT1464" s="283">
        <v>0.149253731</v>
      </c>
      <c r="AU1464" s="283">
        <v>0.51785714000000005</v>
      </c>
      <c r="AV1464" s="283">
        <v>0.32142857000000002</v>
      </c>
      <c r="AW1464" s="283">
        <v>3.5714290000000003E-2</v>
      </c>
      <c r="AX1464" s="283">
        <v>0.26785713999999999</v>
      </c>
      <c r="AY1464" s="363">
        <v>109.05200000000001</v>
      </c>
      <c r="AZ1464" s="283">
        <v>0.12616822</v>
      </c>
      <c r="BA1464" s="283">
        <v>0.47272727199999998</v>
      </c>
      <c r="BB1464" s="283">
        <v>9.0909089999999998E-2</v>
      </c>
      <c r="BC1464" s="283">
        <v>0.436363636</v>
      </c>
      <c r="BD1464" s="164">
        <v>0.127272727</v>
      </c>
      <c r="BE1464" s="164">
        <v>0.125</v>
      </c>
      <c r="BF1464" s="164">
        <v>0.13432835800000001</v>
      </c>
      <c r="BG1464" s="164">
        <v>0.203125</v>
      </c>
      <c r="BH1464" s="164">
        <v>0.33745335799999998</v>
      </c>
      <c r="BI1464" s="164">
        <v>7.8125E-2</v>
      </c>
      <c r="BJ1464" s="165">
        <v>50.473676888871097</v>
      </c>
      <c r="BK1464" s="164">
        <v>0.14412220378420201</v>
      </c>
      <c r="BL1464" s="165">
        <v>-8.95472350135352</v>
      </c>
      <c r="BM1464" s="165">
        <v>-1.11719270214345</v>
      </c>
      <c r="BN1464" s="165">
        <v>-15.342049308658501</v>
      </c>
      <c r="BO1464" s="165">
        <v>1.7289893699231101E-2</v>
      </c>
      <c r="BP1464" s="165">
        <v>0.91575163602828902</v>
      </c>
      <c r="BQ1464" s="165">
        <v>-6.8959049028428199</v>
      </c>
      <c r="BR1464" s="165">
        <v>-7.9266059415032997</v>
      </c>
      <c r="BS1464" s="289">
        <v>-0.71219340181475099</v>
      </c>
      <c r="BT1464" s="297"/>
      <c r="BU1464" s="284"/>
      <c r="BV1464" s="298"/>
      <c r="BW1464" s="297"/>
      <c r="BX1464" s="297"/>
      <c r="BY1464" s="297"/>
      <c r="BZ1464" s="297"/>
      <c r="CA1464" s="284"/>
      <c r="CB1464" s="298"/>
      <c r="CC1464" s="297"/>
      <c r="CD1464" s="284"/>
      <c r="CE1464" s="352"/>
      <c r="CF1464" s="298"/>
      <c r="CG1464" s="297">
        <v>6</v>
      </c>
      <c r="CH1464" s="284">
        <v>52</v>
      </c>
      <c r="CI1464" s="352">
        <v>-1</v>
      </c>
      <c r="CJ1464" s="298">
        <v>-2</v>
      </c>
      <c r="CK1464" s="297">
        <v>8</v>
      </c>
      <c r="CL1464" s="284">
        <v>59</v>
      </c>
      <c r="CM1464" s="352">
        <v>0</v>
      </c>
      <c r="CN1464" s="298">
        <v>1</v>
      </c>
      <c r="CO1464" s="297">
        <v>11</v>
      </c>
      <c r="CP1464" s="284">
        <v>67</v>
      </c>
      <c r="CQ1464" s="352">
        <v>0</v>
      </c>
      <c r="CR1464" s="298">
        <v>-1</v>
      </c>
      <c r="CS1464" s="297"/>
      <c r="CT1464" s="284"/>
      <c r="CU1464" s="352"/>
      <c r="CV1464" s="352"/>
      <c r="CW1464" s="298"/>
      <c r="CX1464" s="297"/>
      <c r="CY1464" s="284"/>
      <c r="CZ1464" s="352"/>
      <c r="DA1464" s="352"/>
      <c r="DB1464" s="298"/>
      <c r="DC1464" s="297"/>
      <c r="DD1464" s="284"/>
      <c r="DE1464" s="352"/>
      <c r="DF1464" s="352"/>
      <c r="DG1464" s="298"/>
      <c r="DH1464" s="297">
        <v>-1</v>
      </c>
      <c r="DI1464" s="289">
        <v>-1.2048162221908501</v>
      </c>
      <c r="DP1464" s="165"/>
      <c r="DQ1464" s="165"/>
      <c r="DR1464" s="165"/>
      <c r="ED1464" s="165"/>
      <c r="EE1464" s="165"/>
      <c r="EF1464" s="165"/>
      <c r="EG1464" s="165"/>
      <c r="EH1464" s="166"/>
      <c r="EI1464" s="165"/>
      <c r="EJ1464" s="164"/>
      <c r="EK1464" s="164"/>
      <c r="EL1464" s="283"/>
      <c r="EM1464" s="283"/>
      <c r="EN1464" s="283"/>
      <c r="EO1464" s="283"/>
      <c r="EP1464" s="283"/>
      <c r="EQ1464" s="283"/>
      <c r="ER1464" s="165"/>
      <c r="ES1464" s="166"/>
      <c r="ET1464" s="166"/>
      <c r="EU1464" s="166"/>
      <c r="EV1464" s="166"/>
      <c r="EW1464" s="166"/>
      <c r="EX1464" s="289"/>
    </row>
    <row r="1465" spans="1:160" ht="13" customHeight="1">
      <c r="A1465" s="160" t="s">
        <v>19</v>
      </c>
      <c r="C1465" s="160">
        <v>28806</v>
      </c>
      <c r="D1465" s="160">
        <v>694192</v>
      </c>
      <c r="E1465" s="160" t="s">
        <v>563</v>
      </c>
      <c r="G1465" s="175"/>
      <c r="H1465" s="162" t="s">
        <v>4158</v>
      </c>
      <c r="I1465" s="162" t="s">
        <v>279</v>
      </c>
      <c r="J1465" s="160">
        <v>20</v>
      </c>
      <c r="K1465" s="161">
        <v>7</v>
      </c>
      <c r="Z1465" s="163">
        <v>148</v>
      </c>
      <c r="AA1465" s="163">
        <v>573</v>
      </c>
      <c r="AB1465" s="163">
        <v>528</v>
      </c>
      <c r="AC1465" s="163">
        <v>145</v>
      </c>
      <c r="AD1465" s="163">
        <v>91</v>
      </c>
      <c r="AE1465" s="163">
        <v>29</v>
      </c>
      <c r="AF1465" s="163">
        <v>4</v>
      </c>
      <c r="AG1465" s="163">
        <v>21</v>
      </c>
      <c r="AH1465" s="163">
        <v>80</v>
      </c>
      <c r="AI1465" s="163">
        <v>79</v>
      </c>
      <c r="AJ1465" s="163">
        <v>22</v>
      </c>
      <c r="AK1465" s="163">
        <v>7</v>
      </c>
      <c r="AL1465" s="163">
        <v>39</v>
      </c>
      <c r="AM1465" s="163">
        <v>4</v>
      </c>
      <c r="AN1465" s="163">
        <v>121</v>
      </c>
      <c r="AO1465" s="163">
        <v>3</v>
      </c>
      <c r="AP1465" s="163">
        <v>2</v>
      </c>
      <c r="AQ1465" s="163">
        <v>1</v>
      </c>
      <c r="AR1465" s="163">
        <v>7</v>
      </c>
      <c r="AS1465" s="283">
        <v>6.8062827000000006E-2</v>
      </c>
      <c r="AT1465" s="283">
        <v>0.21116928400000001</v>
      </c>
      <c r="AU1465" s="283">
        <v>0.36341463000000002</v>
      </c>
      <c r="AV1465" s="283">
        <v>0.22926829000000001</v>
      </c>
      <c r="AW1465" s="283">
        <v>7.8048779999999998E-2</v>
      </c>
      <c r="AX1465" s="283">
        <v>0.44634146000000002</v>
      </c>
      <c r="AY1465" s="363">
        <v>111.637</v>
      </c>
      <c r="AZ1465" s="283">
        <v>0.11775877999999999</v>
      </c>
      <c r="BA1465" s="283">
        <v>0.48275862000000003</v>
      </c>
      <c r="BB1465" s="283">
        <v>0.201970443</v>
      </c>
      <c r="BC1465" s="283">
        <v>0.31527093499999997</v>
      </c>
      <c r="BD1465" s="164">
        <v>0.31958762800000001</v>
      </c>
      <c r="BE1465" s="164">
        <v>0.274621212</v>
      </c>
      <c r="BF1465" s="164">
        <v>0.32692307599999998</v>
      </c>
      <c r="BG1465" s="164">
        <v>0.46401515100000001</v>
      </c>
      <c r="BH1465" s="164">
        <v>0.79093822700000005</v>
      </c>
      <c r="BI1465" s="164">
        <v>0.18939393900000001</v>
      </c>
      <c r="BJ1465" s="165">
        <v>120.574931222315</v>
      </c>
      <c r="BK1465" s="164">
        <v>0.33854969905715498</v>
      </c>
      <c r="BL1465" s="165">
        <v>13.084116458120601</v>
      </c>
      <c r="BM1465" s="165">
        <v>80.112551502111202</v>
      </c>
      <c r="BN1465" s="165">
        <v>117.161607856624</v>
      </c>
      <c r="BO1465" s="165">
        <v>1.09783272664229</v>
      </c>
      <c r="BP1465" s="165">
        <v>3.9474913254380199</v>
      </c>
      <c r="BQ1465" s="165">
        <v>38.057585417684997</v>
      </c>
      <c r="BR1465" s="165">
        <v>15.706585823717401</v>
      </c>
      <c r="BS1465" s="289">
        <v>3.9305010155089</v>
      </c>
      <c r="BT1465" s="297"/>
      <c r="BU1465" s="284"/>
      <c r="BV1465" s="298"/>
      <c r="BW1465" s="297"/>
      <c r="BX1465" s="297"/>
      <c r="BY1465" s="297"/>
      <c r="BZ1465" s="297"/>
      <c r="CA1465" s="284"/>
      <c r="CB1465" s="298"/>
      <c r="CC1465" s="297"/>
      <c r="CD1465" s="284"/>
      <c r="CE1465" s="352"/>
      <c r="CF1465" s="298"/>
      <c r="CG1465" s="297"/>
      <c r="CH1465" s="284"/>
      <c r="CI1465" s="352"/>
      <c r="CJ1465" s="298"/>
      <c r="CK1465" s="297"/>
      <c r="CL1465" s="284"/>
      <c r="CM1465" s="352"/>
      <c r="CN1465" s="298"/>
      <c r="CO1465" s="297"/>
      <c r="CP1465" s="284"/>
      <c r="CQ1465" s="352"/>
      <c r="CR1465" s="298"/>
      <c r="CS1465" s="297">
        <v>91</v>
      </c>
      <c r="CT1465" s="284">
        <v>723.2</v>
      </c>
      <c r="CU1465" s="352">
        <v>3</v>
      </c>
      <c r="CV1465" s="352">
        <v>-1</v>
      </c>
      <c r="CW1465" s="298">
        <v>0</v>
      </c>
      <c r="CX1465" s="297"/>
      <c r="CY1465" s="284"/>
      <c r="CZ1465" s="352"/>
      <c r="DA1465" s="352"/>
      <c r="DB1465" s="298"/>
      <c r="DC1465" s="297">
        <v>62</v>
      </c>
      <c r="DD1465" s="284">
        <v>474.1</v>
      </c>
      <c r="DE1465" s="352">
        <v>9</v>
      </c>
      <c r="DF1465" s="352">
        <v>7</v>
      </c>
      <c r="DG1465" s="298">
        <v>1</v>
      </c>
      <c r="DH1465" s="183">
        <v>12</v>
      </c>
      <c r="DI1465" s="289">
        <v>3.2966098785400302</v>
      </c>
      <c r="DP1465" s="165"/>
      <c r="DQ1465" s="165"/>
      <c r="DR1465" s="165"/>
      <c r="ED1465" s="165"/>
      <c r="EE1465" s="165"/>
      <c r="EF1465" s="165"/>
      <c r="EG1465" s="165"/>
      <c r="EH1465" s="166"/>
      <c r="EI1465" s="165"/>
      <c r="EL1465" s="283"/>
      <c r="EM1465" s="283"/>
      <c r="EN1465" s="283"/>
      <c r="EO1465" s="283"/>
      <c r="EP1465" s="283"/>
      <c r="EQ1465" s="283"/>
      <c r="ER1465" s="165"/>
    </row>
    <row r="1466" spans="1:160" ht="13" customHeight="1">
      <c r="A1466" s="160" t="s">
        <v>19</v>
      </c>
      <c r="C1466" s="160">
        <v>33333</v>
      </c>
      <c r="D1466" s="160">
        <v>694671</v>
      </c>
      <c r="E1466" s="160" t="s">
        <v>14</v>
      </c>
      <c r="G1466" s="175"/>
      <c r="H1466" s="162" t="s">
        <v>4171</v>
      </c>
      <c r="I1466" s="162" t="s">
        <v>1799</v>
      </c>
      <c r="J1466" s="160">
        <v>22</v>
      </c>
      <c r="K1466" s="161">
        <v>7</v>
      </c>
      <c r="Z1466" s="163">
        <v>134</v>
      </c>
      <c r="AA1466" s="163">
        <v>557</v>
      </c>
      <c r="AB1466" s="163">
        <v>499</v>
      </c>
      <c r="AC1466" s="163">
        <v>126</v>
      </c>
      <c r="AD1466" s="163">
        <v>81</v>
      </c>
      <c r="AE1466" s="163">
        <v>25</v>
      </c>
      <c r="AF1466" s="163">
        <v>4</v>
      </c>
      <c r="AG1466" s="163">
        <v>16</v>
      </c>
      <c r="AH1466" s="163">
        <v>74</v>
      </c>
      <c r="AI1466" s="163">
        <v>74</v>
      </c>
      <c r="AJ1466" s="163">
        <v>19</v>
      </c>
      <c r="AK1466" s="163">
        <v>3</v>
      </c>
      <c r="AL1466" s="163">
        <v>51</v>
      </c>
      <c r="AM1466" s="163">
        <v>3</v>
      </c>
      <c r="AN1466" s="163">
        <v>115</v>
      </c>
      <c r="AO1466" s="163">
        <v>4</v>
      </c>
      <c r="AP1466" s="163">
        <v>3</v>
      </c>
      <c r="AQ1466" s="163">
        <v>0</v>
      </c>
      <c r="AR1466" s="163">
        <v>6</v>
      </c>
      <c r="AS1466" s="283">
        <v>9.1561937999999995E-2</v>
      </c>
      <c r="AT1466" s="283">
        <v>0.20646319499999999</v>
      </c>
      <c r="AU1466" s="283">
        <v>0.46770025999999998</v>
      </c>
      <c r="AV1466" s="283">
        <v>0.22739018</v>
      </c>
      <c r="AW1466" s="283">
        <v>9.3023259999999997E-2</v>
      </c>
      <c r="AX1466" s="283">
        <v>0.43410852999999999</v>
      </c>
      <c r="AY1466" s="363">
        <v>111.869</v>
      </c>
      <c r="AZ1466" s="283">
        <v>8.7727070000000004E-2</v>
      </c>
      <c r="BA1466" s="283">
        <v>0.40310077500000002</v>
      </c>
      <c r="BB1466" s="283">
        <v>0.180878552</v>
      </c>
      <c r="BC1466" s="283">
        <v>0.41602067100000001</v>
      </c>
      <c r="BD1466" s="164">
        <v>0.296495956</v>
      </c>
      <c r="BE1466" s="164">
        <v>0.25250500999999997</v>
      </c>
      <c r="BF1466" s="164">
        <v>0.32495511599999999</v>
      </c>
      <c r="BG1466" s="164">
        <v>0.41482965900000002</v>
      </c>
      <c r="BH1466" s="164">
        <v>0.73978477499999995</v>
      </c>
      <c r="BI1466" s="164">
        <v>0.16232464899999999</v>
      </c>
      <c r="BJ1466" s="165">
        <v>104.871960124485</v>
      </c>
      <c r="BK1466" s="164">
        <v>0.32110500604667302</v>
      </c>
      <c r="BL1466" s="165">
        <v>4.8981833298206601</v>
      </c>
      <c r="BM1466" s="165">
        <v>70.054969227731206</v>
      </c>
      <c r="BN1466" s="165">
        <v>109.67988889666</v>
      </c>
      <c r="BO1466" s="165">
        <v>0.66867983825682598</v>
      </c>
      <c r="BP1466" s="165">
        <v>4.3500526770949302</v>
      </c>
      <c r="BQ1466" s="165">
        <v>27.6116704694908</v>
      </c>
      <c r="BR1466" s="165">
        <v>10.5192857075929</v>
      </c>
      <c r="BS1466" s="289">
        <v>2.85167063619856</v>
      </c>
      <c r="BT1466" s="297"/>
      <c r="BU1466" s="284"/>
      <c r="BV1466" s="298"/>
      <c r="BW1466" s="297"/>
      <c r="BX1466" s="297"/>
      <c r="BY1466" s="297"/>
      <c r="BZ1466" s="297"/>
      <c r="CA1466" s="284"/>
      <c r="CB1466" s="298"/>
      <c r="CC1466" s="297"/>
      <c r="CD1466" s="284"/>
      <c r="CE1466" s="352"/>
      <c r="CF1466" s="298"/>
      <c r="CG1466" s="297"/>
      <c r="CH1466" s="284"/>
      <c r="CI1466" s="352"/>
      <c r="CJ1466" s="298"/>
      <c r="CK1466" s="297"/>
      <c r="CL1466" s="284"/>
      <c r="CM1466" s="352"/>
      <c r="CN1466" s="298"/>
      <c r="CO1466" s="297"/>
      <c r="CP1466" s="284"/>
      <c r="CQ1466" s="352"/>
      <c r="CR1466" s="298"/>
      <c r="CS1466" s="297">
        <v>104</v>
      </c>
      <c r="CT1466" s="284">
        <v>823.2</v>
      </c>
      <c r="CU1466" s="352">
        <v>10</v>
      </c>
      <c r="CV1466" s="352">
        <v>2</v>
      </c>
      <c r="CW1466" s="298">
        <v>1</v>
      </c>
      <c r="CX1466" s="297">
        <v>15</v>
      </c>
      <c r="CY1466" s="284">
        <v>95</v>
      </c>
      <c r="CZ1466" s="352">
        <v>2</v>
      </c>
      <c r="DA1466" s="352">
        <v>0</v>
      </c>
      <c r="DB1466" s="298">
        <v>0</v>
      </c>
      <c r="DC1466" s="297"/>
      <c r="DD1466" s="284"/>
      <c r="DE1466" s="352"/>
      <c r="DF1466" s="352"/>
      <c r="DG1466" s="298"/>
      <c r="DH1466" s="183">
        <v>12</v>
      </c>
      <c r="DI1466" s="289">
        <v>-1.49243783950805</v>
      </c>
      <c r="DP1466" s="165"/>
      <c r="DQ1466" s="165"/>
      <c r="DR1466" s="165"/>
      <c r="ED1466" s="165"/>
      <c r="EE1466" s="165"/>
      <c r="EF1466" s="165"/>
      <c r="EG1466" s="165"/>
      <c r="EH1466" s="166"/>
      <c r="EI1466" s="165"/>
      <c r="EL1466" s="283"/>
      <c r="EM1466" s="283"/>
      <c r="EN1466" s="283"/>
      <c r="EO1466" s="283"/>
      <c r="EP1466" s="283"/>
      <c r="EQ1466" s="283"/>
      <c r="ER1466" s="165"/>
    </row>
    <row r="1467" spans="1:160" ht="13" customHeight="1">
      <c r="A1467" s="160" t="s">
        <v>19</v>
      </c>
      <c r="C1467" s="160">
        <v>29518</v>
      </c>
      <c r="D1467" s="160">
        <v>695578</v>
      </c>
      <c r="E1467" s="160" t="s">
        <v>2171</v>
      </c>
      <c r="G1467" s="175"/>
      <c r="H1467" s="162" t="s">
        <v>274</v>
      </c>
      <c r="I1467" s="162" t="s">
        <v>138</v>
      </c>
      <c r="J1467" s="160">
        <v>21</v>
      </c>
      <c r="K1467" s="161">
        <v>7</v>
      </c>
      <c r="Z1467" s="163">
        <v>79</v>
      </c>
      <c r="AA1467" s="163">
        <v>336</v>
      </c>
      <c r="AB1467" s="163">
        <v>295</v>
      </c>
      <c r="AC1467" s="163">
        <v>78</v>
      </c>
      <c r="AD1467" s="163">
        <v>52</v>
      </c>
      <c r="AE1467" s="163">
        <v>13</v>
      </c>
      <c r="AF1467" s="163">
        <v>4</v>
      </c>
      <c r="AG1467" s="163">
        <v>9</v>
      </c>
      <c r="AH1467" s="163">
        <v>43</v>
      </c>
      <c r="AI1467" s="163">
        <v>41</v>
      </c>
      <c r="AJ1467" s="163">
        <v>14</v>
      </c>
      <c r="AK1467" s="163">
        <v>8</v>
      </c>
      <c r="AL1467" s="163">
        <v>39</v>
      </c>
      <c r="AM1467" s="163">
        <v>1</v>
      </c>
      <c r="AN1467" s="163">
        <v>97</v>
      </c>
      <c r="AO1467" s="163">
        <v>2</v>
      </c>
      <c r="AP1467" s="163">
        <v>0</v>
      </c>
      <c r="AQ1467" s="163">
        <v>0</v>
      </c>
      <c r="AR1467" s="163">
        <v>1</v>
      </c>
      <c r="AS1467" s="283">
        <v>0.116071428</v>
      </c>
      <c r="AT1467" s="283">
        <v>0.28869047599999997</v>
      </c>
      <c r="AU1467" s="283">
        <v>0.31818182</v>
      </c>
      <c r="AV1467" s="283">
        <v>0.31313131</v>
      </c>
      <c r="AW1467" s="283">
        <v>0.10606061</v>
      </c>
      <c r="AX1467" s="283">
        <v>0.52020202000000004</v>
      </c>
      <c r="AY1467" s="363">
        <v>111.642</v>
      </c>
      <c r="AZ1467" s="283">
        <v>0.10327635</v>
      </c>
      <c r="BA1467" s="283">
        <v>0.55555555499999998</v>
      </c>
      <c r="BB1467" s="283">
        <v>0.222222222</v>
      </c>
      <c r="BC1467" s="283">
        <v>0.222222222</v>
      </c>
      <c r="BD1467" s="164">
        <v>0.36507936499999999</v>
      </c>
      <c r="BE1467" s="164">
        <v>0.26440677899999998</v>
      </c>
      <c r="BF1467" s="164">
        <v>0.35416666600000002</v>
      </c>
      <c r="BG1467" s="164">
        <v>0.42711864399999999</v>
      </c>
      <c r="BH1467" s="164">
        <v>0.78128531000000001</v>
      </c>
      <c r="BI1467" s="164">
        <v>0.16271186500000001</v>
      </c>
      <c r="BJ1467" s="165">
        <v>103.58817201341201</v>
      </c>
      <c r="BK1467" s="164">
        <v>0.34206041827130601</v>
      </c>
      <c r="BL1467" s="165">
        <v>8.6217761872216396</v>
      </c>
      <c r="BM1467" s="165">
        <v>47.926408254902</v>
      </c>
      <c r="BN1467" s="165">
        <v>120.26044447989401</v>
      </c>
      <c r="BO1467" s="165">
        <v>0.38322831165093302</v>
      </c>
      <c r="BP1467" s="165">
        <v>0.36649745702743503</v>
      </c>
      <c r="BQ1467" s="165">
        <v>11.971825001190499</v>
      </c>
      <c r="BR1467" s="165">
        <v>8.5069684026643007</v>
      </c>
      <c r="BS1467" s="289">
        <v>1.23642290513806</v>
      </c>
      <c r="BT1467" s="297"/>
      <c r="BU1467" s="284"/>
      <c r="BV1467" s="298"/>
      <c r="BW1467" s="297"/>
      <c r="BX1467" s="297"/>
      <c r="BY1467" s="297"/>
      <c r="BZ1467" s="297"/>
      <c r="CA1467" s="284"/>
      <c r="CB1467" s="298"/>
      <c r="CC1467" s="297"/>
      <c r="CD1467" s="284"/>
      <c r="CE1467" s="352"/>
      <c r="CF1467" s="298"/>
      <c r="CG1467" s="297"/>
      <c r="CH1467" s="284"/>
      <c r="CI1467" s="352"/>
      <c r="CJ1467" s="298"/>
      <c r="CK1467" s="297"/>
      <c r="CL1467" s="284"/>
      <c r="CM1467" s="352"/>
      <c r="CN1467" s="298"/>
      <c r="CO1467" s="297"/>
      <c r="CP1467" s="284"/>
      <c r="CQ1467" s="352"/>
      <c r="CR1467" s="298"/>
      <c r="CS1467" s="297">
        <v>78</v>
      </c>
      <c r="CT1467" s="284">
        <v>688.2</v>
      </c>
      <c r="CU1467" s="352">
        <v>-5</v>
      </c>
      <c r="CV1467" s="352">
        <v>-6</v>
      </c>
      <c r="CW1467" s="298">
        <v>0</v>
      </c>
      <c r="CX1467" s="297"/>
      <c r="CY1467" s="284"/>
      <c r="CZ1467" s="352"/>
      <c r="DA1467" s="352"/>
      <c r="DB1467" s="298"/>
      <c r="DC1467" s="297"/>
      <c r="DD1467" s="284"/>
      <c r="DE1467" s="352"/>
      <c r="DF1467" s="352"/>
      <c r="DG1467" s="298"/>
      <c r="DH1467" s="183">
        <v>-5</v>
      </c>
      <c r="DI1467" s="289">
        <v>-7.7083981037139804</v>
      </c>
      <c r="DP1467" s="165"/>
      <c r="DQ1467" s="165"/>
      <c r="DR1467" s="165"/>
      <c r="ED1467" s="165"/>
      <c r="EE1467" s="165"/>
      <c r="EF1467" s="165"/>
      <c r="EG1467" s="165"/>
      <c r="EH1467" s="166"/>
      <c r="EI1467" s="165"/>
      <c r="EL1467" s="283"/>
      <c r="EM1467" s="283"/>
      <c r="EN1467" s="283"/>
      <c r="EO1467" s="283"/>
      <c r="EP1467" s="283"/>
      <c r="EQ1467" s="283"/>
      <c r="ER1467" s="165"/>
    </row>
    <row r="1468" spans="1:160" ht="13" customHeight="1">
      <c r="A1468" s="160" t="s">
        <v>19</v>
      </c>
      <c r="B1468" s="160">
        <v>10842</v>
      </c>
      <c r="C1468" s="160">
        <v>19892</v>
      </c>
      <c r="D1468" s="160">
        <v>656976</v>
      </c>
      <c r="E1468" s="160" t="s">
        <v>45</v>
      </c>
      <c r="G1468" s="175"/>
      <c r="H1468" s="162" t="s">
        <v>601</v>
      </c>
      <c r="I1468" s="162" t="s">
        <v>1904</v>
      </c>
      <c r="J1468" s="161">
        <v>28</v>
      </c>
      <c r="K1468" s="161">
        <v>7</v>
      </c>
      <c r="L1468" s="161" t="s">
        <v>46</v>
      </c>
      <c r="Z1468" s="163">
        <v>60</v>
      </c>
      <c r="AA1468" s="163">
        <v>158</v>
      </c>
      <c r="AB1468" s="163">
        <v>137</v>
      </c>
      <c r="AC1468" s="163">
        <v>37</v>
      </c>
      <c r="AD1468" s="163">
        <v>17</v>
      </c>
      <c r="AE1468" s="163">
        <v>11</v>
      </c>
      <c r="AF1468" s="163">
        <v>0</v>
      </c>
      <c r="AG1468" s="163">
        <v>9</v>
      </c>
      <c r="AH1468" s="163">
        <v>26</v>
      </c>
      <c r="AI1468" s="163">
        <v>36</v>
      </c>
      <c r="AJ1468" s="163">
        <v>1</v>
      </c>
      <c r="AK1468" s="163">
        <v>0</v>
      </c>
      <c r="AL1468" s="163">
        <v>18</v>
      </c>
      <c r="AM1468" s="163">
        <v>0</v>
      </c>
      <c r="AN1468" s="163">
        <v>31</v>
      </c>
      <c r="AO1468" s="163">
        <v>0</v>
      </c>
      <c r="AP1468" s="163">
        <v>3</v>
      </c>
      <c r="AQ1468" s="163">
        <v>0</v>
      </c>
      <c r="AR1468" s="163">
        <v>4</v>
      </c>
      <c r="AS1468" s="283">
        <v>0.11392405</v>
      </c>
      <c r="AT1468" s="283">
        <v>0.19620253100000001</v>
      </c>
      <c r="AU1468" s="283">
        <v>0.44954127999999999</v>
      </c>
      <c r="AV1468" s="283">
        <v>0.17431193</v>
      </c>
      <c r="AW1468" s="283">
        <v>0.14678899000000001</v>
      </c>
      <c r="AX1468" s="283">
        <v>0.44036697000000002</v>
      </c>
      <c r="AY1468" s="363">
        <v>112.09</v>
      </c>
      <c r="AZ1468" s="283">
        <v>7.9239299999999999E-2</v>
      </c>
      <c r="BA1468" s="283">
        <v>0.43119266000000001</v>
      </c>
      <c r="BB1468" s="283">
        <v>0.19266055000000001</v>
      </c>
      <c r="BC1468" s="283">
        <v>0.37614678800000001</v>
      </c>
      <c r="BD1468" s="164">
        <v>0.28000000000000003</v>
      </c>
      <c r="BE1468" s="164">
        <v>0.27007299200000001</v>
      </c>
      <c r="BF1468" s="164">
        <v>0.34810126499999999</v>
      </c>
      <c r="BG1468" s="164">
        <v>0.54744525499999996</v>
      </c>
      <c r="BH1468" s="164">
        <v>0.89554652000000001</v>
      </c>
      <c r="BI1468" s="164">
        <v>0.27737226300000001</v>
      </c>
      <c r="BJ1468" s="165">
        <v>176.58506766788801</v>
      </c>
      <c r="BK1468" s="164">
        <v>0.37746102862720199</v>
      </c>
      <c r="BL1468" s="165">
        <v>8.5561106240209792</v>
      </c>
      <c r="BM1468" s="165">
        <v>27.0386459415611</v>
      </c>
      <c r="BN1468" s="165">
        <v>142.08896557646699</v>
      </c>
      <c r="BO1468" s="165">
        <v>-0.13985141279188201</v>
      </c>
      <c r="BP1468" s="165">
        <v>-1.5737202987074801</v>
      </c>
      <c r="BQ1468" s="165">
        <v>8.5902114298958896</v>
      </c>
      <c r="BR1468" s="165">
        <v>6.3784674217757402</v>
      </c>
      <c r="BS1468" s="289">
        <v>0.88717753315354198</v>
      </c>
      <c r="BT1468" s="297"/>
      <c r="BU1468" s="284"/>
      <c r="BV1468" s="298"/>
      <c r="BW1468" s="297"/>
      <c r="BX1468" s="297"/>
      <c r="BY1468" s="297"/>
      <c r="BZ1468" s="297"/>
      <c r="CA1468" s="284"/>
      <c r="CB1468" s="298"/>
      <c r="CC1468" s="297">
        <v>17</v>
      </c>
      <c r="CD1468" s="284">
        <v>64</v>
      </c>
      <c r="CE1468" s="352">
        <v>1</v>
      </c>
      <c r="CF1468" s="298">
        <v>0</v>
      </c>
      <c r="CG1468" s="297"/>
      <c r="CH1468" s="284"/>
      <c r="CI1468" s="352"/>
      <c r="CJ1468" s="298"/>
      <c r="CK1468" s="297"/>
      <c r="CL1468" s="284"/>
      <c r="CM1468" s="352"/>
      <c r="CN1468" s="298"/>
      <c r="CO1468" s="297"/>
      <c r="CP1468" s="284"/>
      <c r="CQ1468" s="352"/>
      <c r="CR1468" s="298"/>
      <c r="CS1468" s="297">
        <v>16</v>
      </c>
      <c r="CT1468" s="284">
        <v>124.1</v>
      </c>
      <c r="CU1468" s="352">
        <v>-2</v>
      </c>
      <c r="CV1468" s="352">
        <v>0</v>
      </c>
      <c r="CW1468" s="298">
        <v>-1</v>
      </c>
      <c r="CX1468" s="297"/>
      <c r="CY1468" s="284"/>
      <c r="CZ1468" s="352"/>
      <c r="DA1468" s="352"/>
      <c r="DB1468" s="298"/>
      <c r="DC1468" s="297">
        <v>17</v>
      </c>
      <c r="DD1468" s="284">
        <v>109</v>
      </c>
      <c r="DE1468" s="352">
        <v>-3</v>
      </c>
      <c r="DF1468" s="352">
        <v>-1</v>
      </c>
      <c r="DG1468" s="298">
        <v>-1</v>
      </c>
      <c r="DH1468" s="297">
        <v>-4</v>
      </c>
      <c r="DI1468" s="289">
        <v>-3.0423460006713801</v>
      </c>
      <c r="DP1468" s="165"/>
      <c r="DQ1468" s="165"/>
      <c r="DR1468" s="165"/>
      <c r="ED1468" s="165"/>
      <c r="EE1468" s="165"/>
      <c r="EF1468" s="165"/>
      <c r="EG1468" s="165"/>
      <c r="EH1468" s="166"/>
      <c r="EI1468" s="165"/>
      <c r="EJ1468" s="164"/>
      <c r="EK1468" s="164"/>
      <c r="EL1468" s="283"/>
      <c r="EM1468" s="283"/>
      <c r="EN1468" s="283"/>
      <c r="EO1468" s="283"/>
      <c r="EP1468" s="283"/>
      <c r="EQ1468" s="283"/>
      <c r="ER1468" s="165"/>
      <c r="ES1468" s="166"/>
      <c r="ET1468" s="166"/>
      <c r="EU1468" s="166"/>
      <c r="EV1468" s="166"/>
      <c r="EW1468" s="166"/>
      <c r="EX1468" s="289"/>
    </row>
    <row r="1469" spans="1:160" ht="13" customHeight="1">
      <c r="A1469" s="160" t="s">
        <v>19</v>
      </c>
      <c r="C1469" s="160">
        <v>18123</v>
      </c>
      <c r="D1469" s="160">
        <v>664770</v>
      </c>
      <c r="E1469" s="160" t="s">
        <v>470</v>
      </c>
      <c r="G1469" s="175"/>
      <c r="H1469" s="162" t="s">
        <v>3379</v>
      </c>
      <c r="I1469" s="162" t="s">
        <v>201</v>
      </c>
      <c r="J1469" s="160">
        <v>29</v>
      </c>
      <c r="K1469" s="161">
        <v>7</v>
      </c>
      <c r="Z1469" s="163">
        <v>22</v>
      </c>
      <c r="AA1469" s="163">
        <v>91</v>
      </c>
      <c r="AB1469" s="163">
        <v>76</v>
      </c>
      <c r="AC1469" s="163">
        <v>23</v>
      </c>
      <c r="AD1469" s="163">
        <v>16</v>
      </c>
      <c r="AE1469" s="163">
        <v>4</v>
      </c>
      <c r="AF1469" s="163">
        <v>2</v>
      </c>
      <c r="AG1469" s="163">
        <v>1</v>
      </c>
      <c r="AH1469" s="163">
        <v>13</v>
      </c>
      <c r="AI1469" s="163">
        <v>10</v>
      </c>
      <c r="AJ1469" s="163">
        <v>1</v>
      </c>
      <c r="AK1469" s="163">
        <v>0</v>
      </c>
      <c r="AL1469" s="163">
        <v>10</v>
      </c>
      <c r="AM1469" s="163">
        <v>0</v>
      </c>
      <c r="AN1469" s="163">
        <v>9</v>
      </c>
      <c r="AO1469" s="163">
        <v>0</v>
      </c>
      <c r="AP1469" s="163">
        <v>3</v>
      </c>
      <c r="AQ1469" s="163">
        <v>2</v>
      </c>
      <c r="AR1469" s="163">
        <v>1</v>
      </c>
      <c r="AS1469" s="283">
        <v>0.109890109</v>
      </c>
      <c r="AT1469" s="283">
        <v>9.8901098000000007E-2</v>
      </c>
      <c r="AU1469" s="283">
        <v>0.27777777999999997</v>
      </c>
      <c r="AV1469" s="283">
        <v>0.43055556</v>
      </c>
      <c r="AW1469" s="283">
        <v>4.1666670000000003E-2</v>
      </c>
      <c r="AX1469" s="283">
        <v>0.27777777999999997</v>
      </c>
      <c r="AY1469" s="363">
        <v>104.29900000000001</v>
      </c>
      <c r="AZ1469" s="283">
        <v>6.7415729999999993E-2</v>
      </c>
      <c r="BA1469" s="283">
        <v>0.391304347</v>
      </c>
      <c r="BB1469" s="283">
        <v>0.26086956500000003</v>
      </c>
      <c r="BC1469" s="283">
        <v>0.34782608599999998</v>
      </c>
      <c r="BD1469" s="164">
        <v>0.31884057900000001</v>
      </c>
      <c r="BE1469" s="164">
        <v>0.30263157800000001</v>
      </c>
      <c r="BF1469" s="164">
        <v>0.37078651600000001</v>
      </c>
      <c r="BG1469" s="164">
        <v>0.44736842100000002</v>
      </c>
      <c r="BH1469" s="164">
        <v>0.81815493699999997</v>
      </c>
      <c r="BI1469" s="164">
        <v>0.144736843</v>
      </c>
      <c r="BJ1469" s="165">
        <v>93.509128287964998</v>
      </c>
      <c r="BK1469" s="164">
        <v>0.35107741864879399</v>
      </c>
      <c r="BL1469" s="165">
        <v>2.9954902284276699</v>
      </c>
      <c r="BM1469" s="165">
        <v>13.6404947467577</v>
      </c>
      <c r="BN1469" s="165">
        <v>132.09371211368901</v>
      </c>
      <c r="BO1469" s="165">
        <v>-0.45386565099853898</v>
      </c>
      <c r="BP1469" s="165">
        <v>0.46368014812469399</v>
      </c>
      <c r="BQ1469" s="165">
        <v>6.6585907311142396</v>
      </c>
      <c r="BR1469" s="165">
        <v>3.8053762518298799</v>
      </c>
      <c r="BS1469" s="289">
        <v>0.68768413295975905</v>
      </c>
      <c r="BT1469" s="297"/>
      <c r="BU1469" s="284"/>
      <c r="BV1469" s="298"/>
      <c r="BW1469" s="297"/>
      <c r="BX1469" s="297"/>
      <c r="BY1469" s="297"/>
      <c r="BZ1469" s="297"/>
      <c r="CA1469" s="284"/>
      <c r="CB1469" s="298"/>
      <c r="CC1469" s="297"/>
      <c r="CD1469" s="284"/>
      <c r="CE1469" s="352"/>
      <c r="CF1469" s="298"/>
      <c r="CG1469" s="297"/>
      <c r="CH1469" s="284"/>
      <c r="CI1469" s="352"/>
      <c r="CJ1469" s="298"/>
      <c r="CK1469" s="297"/>
      <c r="CL1469" s="284"/>
      <c r="CM1469" s="352"/>
      <c r="CN1469" s="298"/>
      <c r="CO1469" s="297"/>
      <c r="CP1469" s="284"/>
      <c r="CQ1469" s="352"/>
      <c r="CR1469" s="298"/>
      <c r="CS1469" s="297">
        <v>12</v>
      </c>
      <c r="CT1469" s="284">
        <v>89</v>
      </c>
      <c r="CU1469" s="352">
        <v>4</v>
      </c>
      <c r="CV1469" s="352">
        <v>1</v>
      </c>
      <c r="CW1469" s="298">
        <v>1</v>
      </c>
      <c r="CX1469" s="297">
        <v>3</v>
      </c>
      <c r="CY1469" s="284">
        <v>26</v>
      </c>
      <c r="CZ1469" s="352">
        <v>-2</v>
      </c>
      <c r="DA1469" s="352">
        <v>-2</v>
      </c>
      <c r="DB1469" s="298">
        <v>0</v>
      </c>
      <c r="DC1469" s="297">
        <v>8</v>
      </c>
      <c r="DD1469" s="284">
        <v>58</v>
      </c>
      <c r="DE1469" s="352">
        <v>2</v>
      </c>
      <c r="DF1469" s="352">
        <v>0</v>
      </c>
      <c r="DG1469" s="298">
        <v>0</v>
      </c>
      <c r="DH1469" s="297">
        <v>4</v>
      </c>
      <c r="DI1469" s="289">
        <v>-0.18308508396148601</v>
      </c>
      <c r="DP1469" s="165"/>
      <c r="DQ1469" s="165"/>
      <c r="DR1469" s="165"/>
      <c r="ED1469" s="165"/>
      <c r="EE1469" s="165"/>
      <c r="EF1469" s="165"/>
      <c r="EG1469" s="165"/>
      <c r="EH1469" s="166"/>
      <c r="EI1469" s="165"/>
      <c r="EJ1469" s="164"/>
      <c r="EK1469" s="164"/>
      <c r="EL1469" s="283"/>
      <c r="EM1469" s="283"/>
      <c r="EN1469" s="283"/>
      <c r="EO1469" s="283"/>
      <c r="EP1469" s="283"/>
      <c r="EQ1469" s="283"/>
      <c r="ER1469" s="165"/>
      <c r="ES1469" s="166"/>
      <c r="ET1469" s="166"/>
      <c r="EU1469" s="166"/>
      <c r="EV1469" s="166"/>
      <c r="EW1469" s="166"/>
      <c r="EX1469" s="289"/>
    </row>
    <row r="1470" spans="1:160" ht="13" customHeight="1">
      <c r="A1470" s="160" t="s">
        <v>19</v>
      </c>
      <c r="C1470" s="160">
        <v>19358</v>
      </c>
      <c r="D1470" s="160">
        <v>642215</v>
      </c>
      <c r="E1470" s="160" t="s">
        <v>13</v>
      </c>
      <c r="G1470" s="175"/>
      <c r="H1470" s="162" t="s">
        <v>143</v>
      </c>
      <c r="I1470" s="162" t="s">
        <v>3391</v>
      </c>
      <c r="J1470" s="160">
        <v>29</v>
      </c>
      <c r="K1470" s="161">
        <v>7</v>
      </c>
      <c r="Z1470" s="163">
        <v>41</v>
      </c>
      <c r="AA1470" s="163">
        <v>98</v>
      </c>
      <c r="AB1470" s="163">
        <v>88</v>
      </c>
      <c r="AC1470" s="163">
        <v>25</v>
      </c>
      <c r="AD1470" s="163">
        <v>14</v>
      </c>
      <c r="AE1470" s="163">
        <v>7</v>
      </c>
      <c r="AF1470" s="163">
        <v>1</v>
      </c>
      <c r="AG1470" s="163">
        <v>3</v>
      </c>
      <c r="AH1470" s="163">
        <v>13</v>
      </c>
      <c r="AI1470" s="163">
        <v>10</v>
      </c>
      <c r="AJ1470" s="163">
        <v>3</v>
      </c>
      <c r="AK1470" s="163">
        <v>0</v>
      </c>
      <c r="AL1470" s="163">
        <v>8</v>
      </c>
      <c r="AM1470" s="163">
        <v>0</v>
      </c>
      <c r="AN1470" s="163">
        <v>29</v>
      </c>
      <c r="AO1470" s="163">
        <v>1</v>
      </c>
      <c r="AP1470" s="163">
        <v>1</v>
      </c>
      <c r="AQ1470" s="163">
        <v>0</v>
      </c>
      <c r="AR1470" s="163">
        <v>2</v>
      </c>
      <c r="AS1470" s="283">
        <v>8.1632652999999999E-2</v>
      </c>
      <c r="AT1470" s="283">
        <v>0.29591836700000002</v>
      </c>
      <c r="AU1470" s="283">
        <v>0.41666667000000002</v>
      </c>
      <c r="AV1470" s="283">
        <v>0.35</v>
      </c>
      <c r="AW1470" s="283">
        <v>0.15</v>
      </c>
      <c r="AX1470" s="283">
        <v>0.5</v>
      </c>
      <c r="AY1470" s="363">
        <v>108.623</v>
      </c>
      <c r="AZ1470" s="283">
        <v>0.13720317000000001</v>
      </c>
      <c r="BA1470" s="283">
        <v>0.36666666599999997</v>
      </c>
      <c r="BB1470" s="283">
        <v>0.2</v>
      </c>
      <c r="BC1470" s="283">
        <v>0.43333333299999999</v>
      </c>
      <c r="BD1470" s="164">
        <v>0.38596491199999999</v>
      </c>
      <c r="BE1470" s="164">
        <v>0.284090909</v>
      </c>
      <c r="BF1470" s="164">
        <v>0.34693877499999998</v>
      </c>
      <c r="BG1470" s="164">
        <v>0.48863636300000002</v>
      </c>
      <c r="BH1470" s="164">
        <v>0.83557513800000005</v>
      </c>
      <c r="BI1470" s="164">
        <v>0.20454545399999999</v>
      </c>
      <c r="BJ1470" s="165">
        <v>130.22092564370399</v>
      </c>
      <c r="BK1470" s="164">
        <v>0.358133184058325</v>
      </c>
      <c r="BL1470" s="165">
        <v>3.78244538370005</v>
      </c>
      <c r="BM1470" s="165">
        <v>15.2462964034401</v>
      </c>
      <c r="BN1470" s="165">
        <v>130.12521313698701</v>
      </c>
      <c r="BO1470" s="165">
        <v>-0.49239199026618202</v>
      </c>
      <c r="BP1470" s="165">
        <v>0.43524802476167601</v>
      </c>
      <c r="BQ1470" s="165">
        <v>3.47960812596089</v>
      </c>
      <c r="BR1470" s="165">
        <v>3.9655957869016301</v>
      </c>
      <c r="BS1470" s="289">
        <v>0.35936602710236398</v>
      </c>
      <c r="BT1470" s="297"/>
      <c r="BU1470" s="284"/>
      <c r="BV1470" s="298"/>
      <c r="BW1470" s="297"/>
      <c r="BX1470" s="297"/>
      <c r="BY1470" s="297"/>
      <c r="BZ1470" s="297"/>
      <c r="CA1470" s="284"/>
      <c r="CB1470" s="298"/>
      <c r="CC1470" s="297">
        <v>3</v>
      </c>
      <c r="CD1470" s="284">
        <v>4</v>
      </c>
      <c r="CE1470" s="352">
        <v>0</v>
      </c>
      <c r="CF1470" s="298">
        <v>0</v>
      </c>
      <c r="CG1470" s="297">
        <v>4</v>
      </c>
      <c r="CH1470" s="284">
        <v>17</v>
      </c>
      <c r="CI1470" s="352">
        <v>0</v>
      </c>
      <c r="CJ1470" s="298">
        <v>0</v>
      </c>
      <c r="CK1470" s="297">
        <v>5</v>
      </c>
      <c r="CL1470" s="284">
        <v>34</v>
      </c>
      <c r="CM1470" s="352">
        <v>-1</v>
      </c>
      <c r="CN1470" s="298">
        <v>-3</v>
      </c>
      <c r="CO1470" s="297"/>
      <c r="CP1470" s="284"/>
      <c r="CQ1470" s="352"/>
      <c r="CR1470" s="298"/>
      <c r="CS1470" s="297">
        <v>21</v>
      </c>
      <c r="CT1470" s="284">
        <v>125</v>
      </c>
      <c r="CU1470" s="352">
        <v>1</v>
      </c>
      <c r="CV1470" s="352">
        <v>-1</v>
      </c>
      <c r="CW1470" s="298">
        <v>0</v>
      </c>
      <c r="CX1470" s="297">
        <v>1</v>
      </c>
      <c r="CY1470" s="284">
        <v>1</v>
      </c>
      <c r="CZ1470" s="352">
        <v>0</v>
      </c>
      <c r="DA1470" s="352"/>
      <c r="DB1470" s="298"/>
      <c r="DC1470" s="297">
        <v>3</v>
      </c>
      <c r="DD1470" s="284">
        <v>16</v>
      </c>
      <c r="DE1470" s="352">
        <v>0</v>
      </c>
      <c r="DF1470" s="352">
        <v>0</v>
      </c>
      <c r="DG1470" s="298">
        <v>0</v>
      </c>
      <c r="DH1470" s="297">
        <v>0</v>
      </c>
      <c r="DI1470" s="289">
        <v>-3.7448536157608001</v>
      </c>
      <c r="DP1470" s="165"/>
      <c r="DQ1470" s="165"/>
      <c r="DR1470" s="165"/>
      <c r="ED1470" s="165"/>
      <c r="EE1470" s="165"/>
      <c r="EF1470" s="165"/>
      <c r="EG1470" s="165"/>
      <c r="EH1470" s="166"/>
      <c r="EI1470" s="165"/>
      <c r="EJ1470" s="164"/>
      <c r="EK1470" s="164"/>
      <c r="EL1470" s="283"/>
      <c r="EM1470" s="283"/>
      <c r="EN1470" s="283"/>
      <c r="EO1470" s="283"/>
      <c r="EP1470" s="283"/>
      <c r="EQ1470" s="283"/>
      <c r="ER1470" s="165"/>
      <c r="ES1470" s="166"/>
      <c r="ET1470" s="166"/>
      <c r="EU1470" s="166"/>
      <c r="EV1470" s="166"/>
      <c r="EW1470" s="166"/>
      <c r="EX1470" s="289"/>
    </row>
    <row r="1471" spans="1:160" ht="13" customHeight="1">
      <c r="A1471" s="160" t="s">
        <v>19</v>
      </c>
      <c r="C1471" s="160">
        <v>31166</v>
      </c>
      <c r="D1471" s="160">
        <v>677008</v>
      </c>
      <c r="E1471" s="160" t="s">
        <v>17</v>
      </c>
      <c r="G1471" s="175"/>
      <c r="H1471" s="162" t="s">
        <v>3600</v>
      </c>
      <c r="I1471" s="162" t="s">
        <v>3601</v>
      </c>
      <c r="J1471" s="160">
        <v>25</v>
      </c>
      <c r="K1471" s="161">
        <v>7</v>
      </c>
      <c r="Z1471" s="163">
        <v>39</v>
      </c>
      <c r="AA1471" s="163">
        <v>114</v>
      </c>
      <c r="AB1471" s="163">
        <v>99</v>
      </c>
      <c r="AC1471" s="163">
        <v>25</v>
      </c>
      <c r="AD1471" s="163">
        <v>19</v>
      </c>
      <c r="AE1471" s="163">
        <v>2</v>
      </c>
      <c r="AF1471" s="163">
        <v>0</v>
      </c>
      <c r="AG1471" s="163">
        <v>4</v>
      </c>
      <c r="AH1471" s="163">
        <v>8</v>
      </c>
      <c r="AI1471" s="163">
        <v>14</v>
      </c>
      <c r="AJ1471" s="163">
        <v>1</v>
      </c>
      <c r="AK1471" s="163">
        <v>0</v>
      </c>
      <c r="AL1471" s="163">
        <v>10</v>
      </c>
      <c r="AM1471" s="163">
        <v>2</v>
      </c>
      <c r="AN1471" s="163">
        <v>33</v>
      </c>
      <c r="AO1471" s="163">
        <v>5</v>
      </c>
      <c r="AP1471" s="163">
        <v>0</v>
      </c>
      <c r="AQ1471" s="163">
        <v>0</v>
      </c>
      <c r="AR1471" s="163">
        <v>0</v>
      </c>
      <c r="AS1471" s="283">
        <v>8.7719298000000001E-2</v>
      </c>
      <c r="AT1471" s="283">
        <v>0.28947368400000001</v>
      </c>
      <c r="AU1471" s="283">
        <v>0.28787879</v>
      </c>
      <c r="AV1471" s="283">
        <v>0.27272727000000002</v>
      </c>
      <c r="AW1471" s="283">
        <v>6.0606060000000003E-2</v>
      </c>
      <c r="AX1471" s="283">
        <v>0.43939393999999998</v>
      </c>
      <c r="AY1471" s="363">
        <v>108.477</v>
      </c>
      <c r="AZ1471" s="283">
        <v>0.1536643</v>
      </c>
      <c r="BA1471" s="283">
        <v>0.45454545400000002</v>
      </c>
      <c r="BB1471" s="283">
        <v>0.196969696</v>
      </c>
      <c r="BC1471" s="283">
        <v>0.34848484800000001</v>
      </c>
      <c r="BD1471" s="164">
        <v>0.33870967699999999</v>
      </c>
      <c r="BE1471" s="164">
        <v>0.25252525199999998</v>
      </c>
      <c r="BF1471" s="164">
        <v>0.350877192</v>
      </c>
      <c r="BG1471" s="164">
        <v>0.39393939300000003</v>
      </c>
      <c r="BH1471" s="164">
        <v>0.74481658500000003</v>
      </c>
      <c r="BI1471" s="164">
        <v>0.14141414099999999</v>
      </c>
      <c r="BJ1471" s="165">
        <v>91.362453252496096</v>
      </c>
      <c r="BK1471" s="164">
        <v>0.32655219627278098</v>
      </c>
      <c r="BL1471" s="165">
        <v>1.5023026984802199</v>
      </c>
      <c r="BM1471" s="165">
        <v>14.837802864300301</v>
      </c>
      <c r="BN1471" s="165">
        <v>116.118427518961</v>
      </c>
      <c r="BO1471" s="165">
        <v>-0.24725456125676401</v>
      </c>
      <c r="BP1471" s="165">
        <v>-0.19769884645938801</v>
      </c>
      <c r="BQ1471" s="165">
        <v>3.0275854311569401</v>
      </c>
      <c r="BR1471" s="165">
        <v>1.9047872346511801</v>
      </c>
      <c r="BS1471" s="289">
        <v>0.31268214946112999</v>
      </c>
      <c r="BT1471" s="297"/>
      <c r="BU1471" s="284"/>
      <c r="BV1471" s="298"/>
      <c r="BW1471" s="297"/>
      <c r="BX1471" s="297"/>
      <c r="BY1471" s="297"/>
      <c r="BZ1471" s="297"/>
      <c r="CA1471" s="284"/>
      <c r="CB1471" s="298"/>
      <c r="CC1471" s="297"/>
      <c r="CD1471" s="284"/>
      <c r="CE1471" s="352"/>
      <c r="CF1471" s="298"/>
      <c r="CG1471" s="297"/>
      <c r="CH1471" s="284"/>
      <c r="CI1471" s="352"/>
      <c r="CJ1471" s="298"/>
      <c r="CK1471" s="297"/>
      <c r="CL1471" s="284"/>
      <c r="CM1471" s="352"/>
      <c r="CN1471" s="298"/>
      <c r="CO1471" s="297"/>
      <c r="CP1471" s="284"/>
      <c r="CQ1471" s="352"/>
      <c r="CR1471" s="298"/>
      <c r="CS1471" s="297">
        <v>11</v>
      </c>
      <c r="CT1471" s="284">
        <v>84</v>
      </c>
      <c r="CU1471" s="352">
        <v>-2</v>
      </c>
      <c r="CV1471" s="352">
        <v>-1</v>
      </c>
      <c r="CW1471" s="298">
        <v>-1</v>
      </c>
      <c r="CX1471" s="297"/>
      <c r="CY1471" s="284"/>
      <c r="CZ1471" s="352"/>
      <c r="DA1471" s="352"/>
      <c r="DB1471" s="298"/>
      <c r="DC1471" s="297">
        <v>7</v>
      </c>
      <c r="DD1471" s="284">
        <v>48</v>
      </c>
      <c r="DE1471" s="352">
        <v>1</v>
      </c>
      <c r="DF1471" s="352">
        <v>1</v>
      </c>
      <c r="DG1471" s="298">
        <v>0</v>
      </c>
      <c r="DH1471" s="297">
        <v>-1</v>
      </c>
      <c r="DI1471" s="289">
        <v>-2.6809177398681601</v>
      </c>
      <c r="DP1471" s="165"/>
      <c r="DQ1471" s="165"/>
      <c r="DR1471" s="165"/>
      <c r="ED1471" s="165"/>
      <c r="EE1471" s="165"/>
      <c r="EF1471" s="165"/>
      <c r="EG1471" s="165"/>
      <c r="EH1471" s="166"/>
      <c r="EI1471" s="165"/>
      <c r="EJ1471" s="164"/>
      <c r="EK1471" s="164"/>
      <c r="EL1471" s="283"/>
      <c r="EM1471" s="283"/>
      <c r="EN1471" s="283"/>
      <c r="EO1471" s="283"/>
      <c r="EP1471" s="283"/>
      <c r="EQ1471" s="283"/>
      <c r="ER1471" s="165"/>
      <c r="ES1471" s="166"/>
      <c r="ET1471" s="166"/>
      <c r="EU1471" s="166"/>
      <c r="EV1471" s="166"/>
      <c r="EW1471" s="166"/>
      <c r="EX1471" s="289"/>
    </row>
    <row r="1472" spans="1:160" ht="13" customHeight="1">
      <c r="A1472" s="160" t="s">
        <v>19</v>
      </c>
      <c r="C1472" s="160">
        <v>19346</v>
      </c>
      <c r="D1472" s="160">
        <v>642201</v>
      </c>
      <c r="E1472" s="160" t="s">
        <v>555</v>
      </c>
      <c r="G1472" s="175"/>
      <c r="H1472" s="162" t="s">
        <v>11</v>
      </c>
      <c r="I1472" s="162" t="s">
        <v>1942</v>
      </c>
      <c r="J1472" s="161">
        <v>30</v>
      </c>
      <c r="K1472" s="161">
        <v>7</v>
      </c>
      <c r="L1472" s="161" t="s">
        <v>837</v>
      </c>
      <c r="Z1472" s="163">
        <v>35</v>
      </c>
      <c r="AA1472" s="163">
        <v>42</v>
      </c>
      <c r="AB1472" s="163">
        <v>39</v>
      </c>
      <c r="AC1472" s="163">
        <v>11</v>
      </c>
      <c r="AD1472" s="163">
        <v>8</v>
      </c>
      <c r="AE1472" s="163">
        <v>1</v>
      </c>
      <c r="AF1472" s="163">
        <v>1</v>
      </c>
      <c r="AG1472" s="163">
        <v>1</v>
      </c>
      <c r="AH1472" s="163">
        <v>9</v>
      </c>
      <c r="AI1472" s="163">
        <v>4</v>
      </c>
      <c r="AJ1472" s="163">
        <v>3</v>
      </c>
      <c r="AK1472" s="163">
        <v>1</v>
      </c>
      <c r="AL1472" s="163">
        <v>1</v>
      </c>
      <c r="AM1472" s="163">
        <v>0</v>
      </c>
      <c r="AN1472" s="163">
        <v>12</v>
      </c>
      <c r="AO1472" s="163">
        <v>2</v>
      </c>
      <c r="AP1472" s="163">
        <v>0</v>
      </c>
      <c r="AQ1472" s="163">
        <v>0</v>
      </c>
      <c r="AR1472" s="163">
        <v>1</v>
      </c>
      <c r="AS1472" s="283">
        <v>2.3809522999999999E-2</v>
      </c>
      <c r="AT1472" s="283">
        <v>0.28571428500000001</v>
      </c>
      <c r="AU1472" s="283">
        <v>0.48148148000000002</v>
      </c>
      <c r="AV1472" s="283">
        <v>0.22222222</v>
      </c>
      <c r="AW1472" s="283">
        <v>0.11111111</v>
      </c>
      <c r="AX1472" s="283">
        <v>0.48148148000000002</v>
      </c>
      <c r="AY1472" s="363">
        <v>104.208</v>
      </c>
      <c r="AZ1472" s="283">
        <v>9.375E-2</v>
      </c>
      <c r="BA1472" s="283">
        <v>0.53846153799999996</v>
      </c>
      <c r="BB1472" s="283">
        <v>0.15384615300000001</v>
      </c>
      <c r="BC1472" s="283">
        <v>0.307692307</v>
      </c>
      <c r="BD1472" s="164">
        <v>0.384615384</v>
      </c>
      <c r="BE1472" s="164">
        <v>0.28205128200000001</v>
      </c>
      <c r="BF1472" s="164">
        <v>0.33333333300000001</v>
      </c>
      <c r="BG1472" s="164">
        <v>0.435897435</v>
      </c>
      <c r="BH1472" s="164">
        <v>0.76923076800000001</v>
      </c>
      <c r="BI1472" s="164">
        <v>0.15384615300000001</v>
      </c>
      <c r="BJ1472" s="165">
        <v>97.943943796389505</v>
      </c>
      <c r="BK1472" s="164">
        <v>0.33517061102957901</v>
      </c>
      <c r="BL1472" s="165">
        <v>0.84481802626218505</v>
      </c>
      <c r="BM1472" s="165">
        <v>5.7578970347222302</v>
      </c>
      <c r="BN1472" s="165">
        <v>114.0664514003</v>
      </c>
      <c r="BO1472" s="165">
        <v>0.54401777741230695</v>
      </c>
      <c r="BP1472" s="165">
        <v>0.26348324865102701</v>
      </c>
      <c r="BQ1472" s="165">
        <v>2.6593460337881298</v>
      </c>
      <c r="BR1472" s="165">
        <v>0.96995552672710095</v>
      </c>
      <c r="BS1472" s="289">
        <v>0.27465122055632601</v>
      </c>
      <c r="BT1472" s="297"/>
      <c r="BU1472" s="284"/>
      <c r="BV1472" s="298"/>
      <c r="BW1472" s="297"/>
      <c r="BX1472" s="297"/>
      <c r="BY1472" s="297"/>
      <c r="BZ1472" s="297"/>
      <c r="CA1472" s="284"/>
      <c r="CB1472" s="298"/>
      <c r="CC1472" s="297"/>
      <c r="CD1472" s="284"/>
      <c r="CE1472" s="352"/>
      <c r="CF1472" s="298"/>
      <c r="CG1472" s="297">
        <v>1</v>
      </c>
      <c r="CH1472" s="284">
        <v>3</v>
      </c>
      <c r="CI1472" s="352">
        <v>0</v>
      </c>
      <c r="CJ1472" s="298">
        <v>0</v>
      </c>
      <c r="CK1472" s="297"/>
      <c r="CL1472" s="284"/>
      <c r="CM1472" s="352"/>
      <c r="CN1472" s="298"/>
      <c r="CO1472" s="297"/>
      <c r="CP1472" s="284"/>
      <c r="CQ1472" s="352"/>
      <c r="CR1472" s="298"/>
      <c r="CS1472" s="297">
        <v>9</v>
      </c>
      <c r="CT1472" s="284">
        <v>38</v>
      </c>
      <c r="CU1472" s="352">
        <v>1</v>
      </c>
      <c r="CV1472" s="352">
        <v>0</v>
      </c>
      <c r="CW1472" s="298">
        <v>0</v>
      </c>
      <c r="CX1472" s="297">
        <v>6</v>
      </c>
      <c r="CY1472" s="284">
        <v>26</v>
      </c>
      <c r="CZ1472" s="352">
        <v>0</v>
      </c>
      <c r="DA1472" s="352">
        <v>0</v>
      </c>
      <c r="DB1472" s="298">
        <v>0</v>
      </c>
      <c r="DC1472" s="297">
        <v>13</v>
      </c>
      <c r="DD1472" s="284">
        <v>35</v>
      </c>
      <c r="DE1472" s="352">
        <v>2</v>
      </c>
      <c r="DF1472" s="352">
        <v>0</v>
      </c>
      <c r="DG1472" s="298">
        <v>0</v>
      </c>
      <c r="DH1472" s="297">
        <v>3</v>
      </c>
      <c r="DI1472" s="289">
        <v>0.29273366928100503</v>
      </c>
      <c r="DP1472" s="165"/>
      <c r="DQ1472" s="165"/>
      <c r="DR1472" s="165"/>
      <c r="ED1472" s="165"/>
      <c r="EE1472" s="165"/>
      <c r="EF1472" s="165"/>
      <c r="EG1472" s="165"/>
      <c r="EH1472" s="166"/>
      <c r="EI1472" s="165"/>
      <c r="EJ1472" s="164"/>
      <c r="EK1472" s="164"/>
      <c r="EL1472" s="283"/>
      <c r="EM1472" s="283"/>
      <c r="EN1472" s="283"/>
      <c r="EO1472" s="283"/>
      <c r="EP1472" s="283"/>
      <c r="EQ1472" s="283"/>
      <c r="ER1472" s="165"/>
      <c r="ES1472" s="166"/>
      <c r="ET1472" s="166"/>
      <c r="EU1472" s="166"/>
      <c r="EV1472" s="166"/>
      <c r="EW1472" s="166"/>
      <c r="EX1472" s="289"/>
    </row>
    <row r="1473" spans="1:154" ht="13" customHeight="1">
      <c r="A1473" s="160" t="s">
        <v>19</v>
      </c>
      <c r="C1473" s="160">
        <v>22842</v>
      </c>
      <c r="D1473" s="160">
        <v>672744</v>
      </c>
      <c r="E1473" s="160" t="s">
        <v>129</v>
      </c>
      <c r="G1473" s="175"/>
      <c r="H1473" s="162" t="s">
        <v>3445</v>
      </c>
      <c r="I1473" s="162" t="s">
        <v>945</v>
      </c>
      <c r="J1473" s="160">
        <v>24</v>
      </c>
      <c r="K1473" s="161">
        <v>7</v>
      </c>
      <c r="Z1473" s="163">
        <v>15</v>
      </c>
      <c r="AA1473" s="163">
        <v>28</v>
      </c>
      <c r="AB1473" s="163">
        <v>25</v>
      </c>
      <c r="AC1473" s="163">
        <v>7</v>
      </c>
      <c r="AD1473" s="163">
        <v>5</v>
      </c>
      <c r="AE1473" s="163">
        <v>1</v>
      </c>
      <c r="AF1473" s="163">
        <v>0</v>
      </c>
      <c r="AG1473" s="163">
        <v>1</v>
      </c>
      <c r="AH1473" s="163">
        <v>4</v>
      </c>
      <c r="AI1473" s="163">
        <v>2</v>
      </c>
      <c r="AJ1473" s="163">
        <v>1</v>
      </c>
      <c r="AK1473" s="163">
        <v>0</v>
      </c>
      <c r="AL1473" s="163">
        <v>2</v>
      </c>
      <c r="AM1473" s="163">
        <v>0</v>
      </c>
      <c r="AN1473" s="163">
        <v>11</v>
      </c>
      <c r="AO1473" s="163">
        <v>1</v>
      </c>
      <c r="AP1473" s="163">
        <v>0</v>
      </c>
      <c r="AQ1473" s="163">
        <v>0</v>
      </c>
      <c r="AR1473" s="163">
        <v>0</v>
      </c>
      <c r="AS1473" s="283">
        <v>7.1428570999999996E-2</v>
      </c>
      <c r="AT1473" s="283">
        <v>0.39285714199999999</v>
      </c>
      <c r="AU1473" s="283">
        <v>0.28571428999999998</v>
      </c>
      <c r="AV1473" s="283">
        <v>0.14285713999999999</v>
      </c>
      <c r="AW1473" s="283">
        <v>0.14285713999999999</v>
      </c>
      <c r="AX1473" s="283">
        <v>0.42857142999999998</v>
      </c>
      <c r="AY1473" s="363">
        <v>109.224</v>
      </c>
      <c r="AZ1473" s="283">
        <v>0.17821782</v>
      </c>
      <c r="BA1473" s="283">
        <v>0.42857142799999998</v>
      </c>
      <c r="BB1473" s="283">
        <v>0.14285714199999999</v>
      </c>
      <c r="BC1473" s="283">
        <v>0.42857142799999998</v>
      </c>
      <c r="BD1473" s="164">
        <v>0.46153846100000001</v>
      </c>
      <c r="BE1473" s="164">
        <v>0.28000000000000003</v>
      </c>
      <c r="BF1473" s="164">
        <v>0.35714285699999998</v>
      </c>
      <c r="BG1473" s="164">
        <v>0.44</v>
      </c>
      <c r="BH1473" s="164">
        <v>0.79714285699999998</v>
      </c>
      <c r="BI1473" s="164">
        <v>0.16</v>
      </c>
      <c r="BJ1473" s="165">
        <v>101.861702108484</v>
      </c>
      <c r="BK1473" s="164">
        <v>0.350395151547023</v>
      </c>
      <c r="BL1473" s="165">
        <v>0.90631366672557701</v>
      </c>
      <c r="BM1473" s="165">
        <v>4.1816996723655997</v>
      </c>
      <c r="BN1473" s="165">
        <v>128.052073967133</v>
      </c>
      <c r="BO1473" s="165">
        <v>-0.225235125590553</v>
      </c>
      <c r="BP1473" s="165">
        <v>2.53020524978637E-2</v>
      </c>
      <c r="BQ1473" s="165">
        <v>2.1409305302668802</v>
      </c>
      <c r="BR1473" s="165">
        <v>0.96455872955364097</v>
      </c>
      <c r="BS1473" s="289">
        <v>0.221110444369853</v>
      </c>
      <c r="BT1473" s="297"/>
      <c r="BU1473" s="284"/>
      <c r="BV1473" s="298"/>
      <c r="BW1473" s="297"/>
      <c r="BX1473" s="297"/>
      <c r="BY1473" s="297"/>
      <c r="BZ1473" s="297"/>
      <c r="CA1473" s="284"/>
      <c r="CB1473" s="298"/>
      <c r="CC1473" s="297"/>
      <c r="CD1473" s="284"/>
      <c r="CE1473" s="352"/>
      <c r="CF1473" s="298"/>
      <c r="CG1473" s="297"/>
      <c r="CH1473" s="284"/>
      <c r="CI1473" s="352"/>
      <c r="CJ1473" s="298"/>
      <c r="CK1473" s="297"/>
      <c r="CL1473" s="284"/>
      <c r="CM1473" s="352"/>
      <c r="CN1473" s="298"/>
      <c r="CO1473" s="297"/>
      <c r="CP1473" s="284"/>
      <c r="CQ1473" s="352"/>
      <c r="CR1473" s="298"/>
      <c r="CS1473" s="297">
        <v>10</v>
      </c>
      <c r="CT1473" s="284">
        <v>49</v>
      </c>
      <c r="CU1473" s="352">
        <v>0</v>
      </c>
      <c r="CV1473" s="352">
        <v>0</v>
      </c>
      <c r="CW1473" s="298">
        <v>0</v>
      </c>
      <c r="CX1473" s="297"/>
      <c r="CY1473" s="284"/>
      <c r="CZ1473" s="352"/>
      <c r="DA1473" s="352"/>
      <c r="DB1473" s="298"/>
      <c r="DC1473" s="297">
        <v>5</v>
      </c>
      <c r="DD1473" s="284">
        <v>22</v>
      </c>
      <c r="DE1473" s="352">
        <v>1</v>
      </c>
      <c r="DF1473" s="352">
        <v>1</v>
      </c>
      <c r="DG1473" s="298">
        <v>0</v>
      </c>
      <c r="DH1473" s="297">
        <v>1</v>
      </c>
      <c r="DI1473" s="289">
        <v>0.24526724219322199</v>
      </c>
      <c r="DP1473" s="165"/>
      <c r="DQ1473" s="165"/>
      <c r="DR1473" s="165"/>
      <c r="ED1473" s="165"/>
      <c r="EE1473" s="165"/>
      <c r="EF1473" s="165"/>
      <c r="EG1473" s="165"/>
      <c r="EH1473" s="166"/>
      <c r="EI1473" s="165"/>
      <c r="EJ1473" s="164"/>
      <c r="EK1473" s="164"/>
      <c r="EL1473" s="283"/>
      <c r="EM1473" s="283"/>
      <c r="EN1473" s="283"/>
      <c r="EO1473" s="283"/>
      <c r="EP1473" s="283"/>
      <c r="EQ1473" s="283"/>
      <c r="ER1473" s="165"/>
      <c r="ES1473" s="166"/>
      <c r="ET1473" s="166"/>
      <c r="EU1473" s="166"/>
      <c r="EV1473" s="166"/>
      <c r="EW1473" s="166"/>
      <c r="EX1473" s="289"/>
    </row>
    <row r="1474" spans="1:154" ht="13" customHeight="1">
      <c r="A1474" s="160" t="s">
        <v>19</v>
      </c>
      <c r="C1474" s="160">
        <v>13744</v>
      </c>
      <c r="D1474" s="160">
        <v>621311</v>
      </c>
      <c r="E1474" s="160" t="s">
        <v>13</v>
      </c>
      <c r="G1474" s="175"/>
      <c r="H1474" s="168" t="s">
        <v>740</v>
      </c>
      <c r="I1474" s="169" t="s">
        <v>617</v>
      </c>
      <c r="J1474" s="170">
        <v>30</v>
      </c>
      <c r="K1474" s="161">
        <v>7</v>
      </c>
      <c r="L1474" s="161" t="s">
        <v>46</v>
      </c>
      <c r="Z1474" s="163">
        <v>19</v>
      </c>
      <c r="AA1474" s="163">
        <v>62</v>
      </c>
      <c r="AB1474" s="163">
        <v>58</v>
      </c>
      <c r="AC1474" s="163">
        <v>12</v>
      </c>
      <c r="AD1474" s="163">
        <v>7</v>
      </c>
      <c r="AE1474" s="163">
        <v>2</v>
      </c>
      <c r="AF1474" s="163">
        <v>0</v>
      </c>
      <c r="AG1474" s="163">
        <v>3</v>
      </c>
      <c r="AH1474" s="163">
        <v>6</v>
      </c>
      <c r="AI1474" s="163">
        <v>8</v>
      </c>
      <c r="AJ1474" s="163">
        <v>0</v>
      </c>
      <c r="AK1474" s="163">
        <v>0</v>
      </c>
      <c r="AL1474" s="163">
        <v>3</v>
      </c>
      <c r="AM1474" s="163">
        <v>0</v>
      </c>
      <c r="AN1474" s="163">
        <v>21</v>
      </c>
      <c r="AO1474" s="163">
        <v>0</v>
      </c>
      <c r="AP1474" s="163">
        <v>1</v>
      </c>
      <c r="AQ1474" s="163">
        <v>0</v>
      </c>
      <c r="AR1474" s="163">
        <v>0</v>
      </c>
      <c r="AS1474" s="283">
        <v>4.8387095999999997E-2</v>
      </c>
      <c r="AT1474" s="283">
        <v>0.33870967699999999</v>
      </c>
      <c r="AU1474" s="283">
        <v>0.52631578999999995</v>
      </c>
      <c r="AV1474" s="283">
        <v>0.18421053000000001</v>
      </c>
      <c r="AW1474" s="283">
        <v>7.8947370000000003E-2</v>
      </c>
      <c r="AX1474" s="283">
        <v>0.18421053000000001</v>
      </c>
      <c r="AY1474" s="363">
        <v>105.586</v>
      </c>
      <c r="AZ1474" s="283">
        <v>0.16917293</v>
      </c>
      <c r="BA1474" s="283">
        <v>0.44736842100000002</v>
      </c>
      <c r="BB1474" s="283">
        <v>0.18421052600000001</v>
      </c>
      <c r="BC1474" s="283">
        <v>0.36842105200000003</v>
      </c>
      <c r="BD1474" s="164">
        <v>0.257142857</v>
      </c>
      <c r="BE1474" s="164">
        <v>0.20689655100000001</v>
      </c>
      <c r="BF1474" s="164">
        <v>0.24193548300000001</v>
      </c>
      <c r="BG1474" s="164">
        <v>0.39655172399999999</v>
      </c>
      <c r="BH1474" s="164">
        <v>0.63848720699999995</v>
      </c>
      <c r="BI1474" s="164">
        <v>0.18965517300000001</v>
      </c>
      <c r="BJ1474" s="165">
        <v>120.741242096619</v>
      </c>
      <c r="BK1474" s="164">
        <v>0.27253375322588003</v>
      </c>
      <c r="BL1474" s="165">
        <v>-1.8785512564334701</v>
      </c>
      <c r="BM1474" s="165">
        <v>5.3740891846265901</v>
      </c>
      <c r="BN1474" s="165">
        <v>72.510928675398404</v>
      </c>
      <c r="BO1474" s="165">
        <v>2.4938826215753801E-2</v>
      </c>
      <c r="BP1474" s="165">
        <v>-5.0515057519078199E-2</v>
      </c>
      <c r="BQ1474" s="165">
        <v>1.2515450780649</v>
      </c>
      <c r="BR1474" s="165">
        <v>-2.0885566459599598</v>
      </c>
      <c r="BS1474" s="289">
        <v>0.12925673413856001</v>
      </c>
      <c r="BT1474" s="297"/>
      <c r="BU1474" s="284"/>
      <c r="BV1474" s="298"/>
      <c r="BW1474" s="297"/>
      <c r="BX1474" s="297"/>
      <c r="BY1474" s="297"/>
      <c r="BZ1474" s="297"/>
      <c r="CA1474" s="284"/>
      <c r="CB1474" s="298"/>
      <c r="CC1474" s="297"/>
      <c r="CD1474" s="284"/>
      <c r="CE1474" s="352"/>
      <c r="CF1474" s="298"/>
      <c r="CG1474" s="297"/>
      <c r="CH1474" s="284"/>
      <c r="CI1474" s="352"/>
      <c r="CJ1474" s="298"/>
      <c r="CK1474" s="297"/>
      <c r="CL1474" s="284"/>
      <c r="CM1474" s="352"/>
      <c r="CN1474" s="298"/>
      <c r="CO1474" s="297"/>
      <c r="CP1474" s="284"/>
      <c r="CQ1474" s="352"/>
      <c r="CR1474" s="298"/>
      <c r="CS1474" s="297">
        <v>13</v>
      </c>
      <c r="CT1474" s="284">
        <v>92</v>
      </c>
      <c r="CU1474" s="352">
        <v>3</v>
      </c>
      <c r="CV1474" s="352">
        <v>1</v>
      </c>
      <c r="CW1474" s="298">
        <v>1</v>
      </c>
      <c r="CX1474" s="297"/>
      <c r="CY1474" s="284"/>
      <c r="CZ1474" s="352"/>
      <c r="DA1474" s="352"/>
      <c r="DB1474" s="298"/>
      <c r="DC1474" s="297">
        <v>2</v>
      </c>
      <c r="DD1474" s="284">
        <v>10</v>
      </c>
      <c r="DE1474" s="352">
        <v>0</v>
      </c>
      <c r="DF1474" s="352">
        <v>0</v>
      </c>
      <c r="DG1474" s="298">
        <v>0</v>
      </c>
      <c r="DH1474" s="297">
        <v>3</v>
      </c>
      <c r="DI1474" s="289">
        <v>1.2783702015876699</v>
      </c>
      <c r="DP1474" s="165"/>
      <c r="DQ1474" s="165"/>
      <c r="DR1474" s="165"/>
      <c r="ED1474" s="165"/>
      <c r="EE1474" s="165"/>
      <c r="EF1474" s="165"/>
      <c r="EG1474" s="165"/>
      <c r="EH1474" s="166"/>
      <c r="EI1474" s="165"/>
      <c r="EJ1474" s="164"/>
      <c r="EK1474" s="164"/>
      <c r="EL1474" s="283"/>
      <c r="EM1474" s="283"/>
      <c r="EN1474" s="283"/>
      <c r="EO1474" s="283"/>
      <c r="EP1474" s="283"/>
      <c r="EQ1474" s="283"/>
      <c r="ER1474" s="165"/>
      <c r="ES1474" s="166"/>
      <c r="ET1474" s="166"/>
      <c r="EU1474" s="166"/>
      <c r="EV1474" s="166"/>
      <c r="EW1474" s="166"/>
      <c r="EX1474" s="289"/>
    </row>
    <row r="1475" spans="1:154" ht="13" customHeight="1">
      <c r="A1475" s="160" t="s">
        <v>19</v>
      </c>
      <c r="C1475" s="160">
        <v>29630</v>
      </c>
      <c r="D1475" s="160">
        <v>694388</v>
      </c>
      <c r="E1475" s="160" t="s">
        <v>3331</v>
      </c>
      <c r="G1475" s="175"/>
      <c r="H1475" s="162" t="s">
        <v>4166</v>
      </c>
      <c r="I1475" s="162" t="s">
        <v>554</v>
      </c>
      <c r="J1475" s="160">
        <v>25</v>
      </c>
      <c r="K1475" s="161">
        <v>7</v>
      </c>
      <c r="Z1475" s="163">
        <v>81</v>
      </c>
      <c r="AA1475" s="163">
        <v>262</v>
      </c>
      <c r="AB1475" s="163">
        <v>243</v>
      </c>
      <c r="AC1475" s="163">
        <v>52</v>
      </c>
      <c r="AD1475" s="163">
        <v>31</v>
      </c>
      <c r="AE1475" s="163">
        <v>13</v>
      </c>
      <c r="AF1475" s="163">
        <v>4</v>
      </c>
      <c r="AG1475" s="163">
        <v>4</v>
      </c>
      <c r="AH1475" s="163">
        <v>24</v>
      </c>
      <c r="AI1475" s="163">
        <v>25</v>
      </c>
      <c r="AJ1475" s="163">
        <v>4</v>
      </c>
      <c r="AK1475" s="163">
        <v>2</v>
      </c>
      <c r="AL1475" s="163">
        <v>13</v>
      </c>
      <c r="AM1475" s="163">
        <v>0</v>
      </c>
      <c r="AN1475" s="163">
        <v>95</v>
      </c>
      <c r="AO1475" s="163">
        <v>4</v>
      </c>
      <c r="AP1475" s="163">
        <v>1</v>
      </c>
      <c r="AQ1475" s="163">
        <v>1</v>
      </c>
      <c r="AR1475" s="163">
        <v>3</v>
      </c>
      <c r="AS1475" s="283">
        <v>4.961832E-2</v>
      </c>
      <c r="AT1475" s="283">
        <v>0.36259541899999997</v>
      </c>
      <c r="AU1475" s="283">
        <v>0.46</v>
      </c>
      <c r="AV1475" s="283">
        <v>0.22666666999999999</v>
      </c>
      <c r="AW1475" s="283">
        <v>0.04</v>
      </c>
      <c r="AX1475" s="283">
        <v>0.34666667000000001</v>
      </c>
      <c r="AY1475" s="363">
        <v>110.114</v>
      </c>
      <c r="AZ1475" s="283">
        <v>0.17131473999999999</v>
      </c>
      <c r="BA1475" s="283">
        <v>0.405405405</v>
      </c>
      <c r="BB1475" s="283">
        <v>0.26351351299999998</v>
      </c>
      <c r="BC1475" s="283">
        <v>0.331081081</v>
      </c>
      <c r="BD1475" s="164">
        <v>0.33103448200000002</v>
      </c>
      <c r="BE1475" s="164">
        <v>0.213991769</v>
      </c>
      <c r="BF1475" s="164">
        <v>0.26436781599999998</v>
      </c>
      <c r="BG1475" s="164">
        <v>0.34979423799999998</v>
      </c>
      <c r="BH1475" s="164">
        <v>0.61416205400000001</v>
      </c>
      <c r="BI1475" s="164">
        <v>0.13580246900000001</v>
      </c>
      <c r="BJ1475" s="165">
        <v>87.736959689019002</v>
      </c>
      <c r="BK1475" s="164">
        <v>0.26834626718499099</v>
      </c>
      <c r="BL1475" s="165">
        <v>-8.8039614069954997</v>
      </c>
      <c r="BM1475" s="165">
        <v>21.8442933600647</v>
      </c>
      <c r="BN1475" s="165">
        <v>74.045978793862005</v>
      </c>
      <c r="BO1475" s="165">
        <v>-0.84435799932172095</v>
      </c>
      <c r="BP1475" s="165">
        <v>-0.42263346910476601</v>
      </c>
      <c r="BQ1475" s="165">
        <v>1.1687587489625699</v>
      </c>
      <c r="BR1475" s="165">
        <v>-8.2032059687869197</v>
      </c>
      <c r="BS1475" s="289">
        <v>0.12070675002801499</v>
      </c>
      <c r="BT1475" s="297"/>
      <c r="BU1475" s="284"/>
      <c r="BV1475" s="298"/>
      <c r="BW1475" s="297"/>
      <c r="BX1475" s="297"/>
      <c r="BY1475" s="297"/>
      <c r="BZ1475" s="297"/>
      <c r="CA1475" s="284"/>
      <c r="CB1475" s="298"/>
      <c r="CC1475" s="297">
        <v>2</v>
      </c>
      <c r="CD1475" s="284">
        <v>3</v>
      </c>
      <c r="CE1475" s="352">
        <v>0</v>
      </c>
      <c r="CF1475" s="298">
        <v>0</v>
      </c>
      <c r="CG1475" s="297"/>
      <c r="CH1475" s="284"/>
      <c r="CI1475" s="352"/>
      <c r="CJ1475" s="298"/>
      <c r="CK1475" s="297"/>
      <c r="CL1475" s="284"/>
      <c r="CM1475" s="352"/>
      <c r="CN1475" s="298"/>
      <c r="CO1475" s="297"/>
      <c r="CP1475" s="284"/>
      <c r="CQ1475" s="352"/>
      <c r="CR1475" s="298"/>
      <c r="CS1475" s="297">
        <v>53</v>
      </c>
      <c r="CT1475" s="284">
        <v>352.2</v>
      </c>
      <c r="CU1475" s="352">
        <v>5</v>
      </c>
      <c r="CV1475" s="352">
        <v>0</v>
      </c>
      <c r="CW1475" s="298">
        <v>2</v>
      </c>
      <c r="CX1475" s="297">
        <v>20</v>
      </c>
      <c r="CY1475" s="284">
        <v>147</v>
      </c>
      <c r="CZ1475" s="352">
        <v>0</v>
      </c>
      <c r="DA1475" s="352">
        <v>-1</v>
      </c>
      <c r="DB1475" s="298">
        <v>1</v>
      </c>
      <c r="DC1475" s="297">
        <v>13</v>
      </c>
      <c r="DD1475" s="284">
        <v>93</v>
      </c>
      <c r="DE1475" s="352">
        <v>0</v>
      </c>
      <c r="DF1475" s="352">
        <v>0</v>
      </c>
      <c r="DG1475" s="298">
        <v>0</v>
      </c>
      <c r="DH1475" s="183">
        <v>5</v>
      </c>
      <c r="DI1475" s="289">
        <v>0.63009124994277899</v>
      </c>
      <c r="DP1475" s="165"/>
      <c r="DQ1475" s="165"/>
      <c r="DR1475" s="165"/>
      <c r="ED1475" s="165"/>
      <c r="EE1475" s="165"/>
      <c r="EF1475" s="165"/>
      <c r="EG1475" s="165"/>
      <c r="EH1475" s="166"/>
      <c r="EI1475" s="165"/>
      <c r="EL1475" s="283"/>
      <c r="EM1475" s="283"/>
      <c r="EN1475" s="283"/>
      <c r="EO1475" s="283"/>
      <c r="EP1475" s="283"/>
      <c r="EQ1475" s="283"/>
      <c r="ER1475" s="165"/>
    </row>
    <row r="1476" spans="1:154" ht="13" customHeight="1">
      <c r="A1476" s="160" t="s">
        <v>19</v>
      </c>
      <c r="C1476" s="160">
        <v>26599</v>
      </c>
      <c r="D1476" s="160">
        <v>682729</v>
      </c>
      <c r="E1476" s="160" t="s">
        <v>3331</v>
      </c>
      <c r="G1476" s="175"/>
      <c r="H1476" s="162" t="s">
        <v>1301</v>
      </c>
      <c r="I1476" s="162" t="s">
        <v>4098</v>
      </c>
      <c r="J1476" s="160">
        <v>22</v>
      </c>
      <c r="K1476" s="161">
        <v>7</v>
      </c>
      <c r="Z1476" s="163">
        <v>26</v>
      </c>
      <c r="AA1476" s="163">
        <v>66</v>
      </c>
      <c r="AB1476" s="163">
        <v>61</v>
      </c>
      <c r="AC1476" s="163">
        <v>15</v>
      </c>
      <c r="AD1476" s="163">
        <v>12</v>
      </c>
      <c r="AE1476" s="163">
        <v>2</v>
      </c>
      <c r="AF1476" s="163">
        <v>0</v>
      </c>
      <c r="AG1476" s="163">
        <v>1</v>
      </c>
      <c r="AH1476" s="163">
        <v>7</v>
      </c>
      <c r="AI1476" s="163">
        <v>5</v>
      </c>
      <c r="AJ1476" s="163">
        <v>3</v>
      </c>
      <c r="AK1476" s="163">
        <v>1</v>
      </c>
      <c r="AL1476" s="163">
        <v>3</v>
      </c>
      <c r="AM1476" s="163">
        <v>0</v>
      </c>
      <c r="AN1476" s="163">
        <v>17</v>
      </c>
      <c r="AO1476" s="163">
        <v>2</v>
      </c>
      <c r="AP1476" s="163">
        <v>0</v>
      </c>
      <c r="AQ1476" s="163">
        <v>0</v>
      </c>
      <c r="AR1476" s="163">
        <v>1</v>
      </c>
      <c r="AS1476" s="283">
        <v>4.5454544999999999E-2</v>
      </c>
      <c r="AT1476" s="283">
        <v>0.25757575700000002</v>
      </c>
      <c r="AU1476" s="283">
        <v>0.38636364000000001</v>
      </c>
      <c r="AV1476" s="283">
        <v>0.18181818</v>
      </c>
      <c r="AW1476" s="283">
        <v>0</v>
      </c>
      <c r="AX1476" s="283">
        <v>0.27272727000000002</v>
      </c>
      <c r="AY1476" s="363">
        <v>105.611</v>
      </c>
      <c r="AZ1476" s="283">
        <v>0.10820896000000001</v>
      </c>
      <c r="BA1476" s="283">
        <v>0.39534883700000001</v>
      </c>
      <c r="BB1476" s="283">
        <v>9.3023254999999999E-2</v>
      </c>
      <c r="BC1476" s="283">
        <v>0.51162790599999997</v>
      </c>
      <c r="BD1476" s="164">
        <v>0.325581395</v>
      </c>
      <c r="BE1476" s="164">
        <v>0.24590163900000001</v>
      </c>
      <c r="BF1476" s="164">
        <v>0.303030303</v>
      </c>
      <c r="BG1476" s="164">
        <v>0.32786885199999999</v>
      </c>
      <c r="BH1476" s="164">
        <v>0.63089915500000004</v>
      </c>
      <c r="BI1476" s="164">
        <v>8.1967212999999997E-2</v>
      </c>
      <c r="BJ1476" s="165">
        <v>52.955988909377098</v>
      </c>
      <c r="BK1476" s="164">
        <v>0.28252739527008702</v>
      </c>
      <c r="BL1476" s="165">
        <v>-1.4688779631022899</v>
      </c>
      <c r="BM1476" s="165">
        <v>6.2516747644777704</v>
      </c>
      <c r="BN1476" s="165">
        <v>87.152287524492493</v>
      </c>
      <c r="BO1476" s="165">
        <v>-0.23635270811532499</v>
      </c>
      <c r="BP1476" s="165">
        <v>0.44218308478593799</v>
      </c>
      <c r="BQ1476" s="165">
        <v>1.02164604157687</v>
      </c>
      <c r="BR1476" s="165">
        <v>-0.52804837313933894</v>
      </c>
      <c r="BS1476" s="289">
        <v>0.105513283615795</v>
      </c>
      <c r="BT1476" s="297"/>
      <c r="BU1476" s="284"/>
      <c r="BV1476" s="298"/>
      <c r="BW1476" s="297"/>
      <c r="BX1476" s="297"/>
      <c r="BY1476" s="297"/>
      <c r="BZ1476" s="297"/>
      <c r="CA1476" s="284"/>
      <c r="CB1476" s="298"/>
      <c r="CC1476" s="297"/>
      <c r="CD1476" s="284"/>
      <c r="CE1476" s="352"/>
      <c r="CF1476" s="298"/>
      <c r="CG1476" s="297"/>
      <c r="CH1476" s="284"/>
      <c r="CI1476" s="352"/>
      <c r="CJ1476" s="298"/>
      <c r="CK1476" s="297"/>
      <c r="CL1476" s="284"/>
      <c r="CM1476" s="352"/>
      <c r="CN1476" s="298"/>
      <c r="CO1476" s="297"/>
      <c r="CP1476" s="284"/>
      <c r="CQ1476" s="352"/>
      <c r="CR1476" s="298"/>
      <c r="CS1476" s="297">
        <v>15</v>
      </c>
      <c r="CT1476" s="284">
        <v>105</v>
      </c>
      <c r="CU1476" s="352">
        <v>0</v>
      </c>
      <c r="CV1476" s="352">
        <v>1</v>
      </c>
      <c r="CW1476" s="298">
        <v>0</v>
      </c>
      <c r="CX1476" s="297">
        <v>7</v>
      </c>
      <c r="CY1476" s="284">
        <v>47</v>
      </c>
      <c r="CZ1476" s="352">
        <v>-2</v>
      </c>
      <c r="DA1476" s="352">
        <v>0</v>
      </c>
      <c r="DB1476" s="298">
        <v>0</v>
      </c>
      <c r="DC1476" s="297"/>
      <c r="DD1476" s="284"/>
      <c r="DE1476" s="352"/>
      <c r="DF1476" s="352"/>
      <c r="DG1476" s="298"/>
      <c r="DH1476" s="183">
        <v>-2</v>
      </c>
      <c r="DI1476" s="289">
        <v>-0.65245691686868601</v>
      </c>
      <c r="DP1476" s="165"/>
      <c r="DQ1476" s="165"/>
      <c r="DR1476" s="165"/>
      <c r="ED1476" s="165"/>
      <c r="EE1476" s="165"/>
      <c r="EF1476" s="165"/>
      <c r="EG1476" s="165"/>
      <c r="EH1476" s="166"/>
      <c r="EI1476" s="165"/>
      <c r="EL1476" s="283"/>
      <c r="EM1476" s="283"/>
      <c r="EN1476" s="283"/>
      <c r="EO1476" s="283"/>
      <c r="EP1476" s="283"/>
      <c r="EQ1476" s="283"/>
      <c r="ER1476" s="165"/>
    </row>
    <row r="1477" spans="1:154" ht="13" customHeight="1">
      <c r="A1477" s="160" t="s">
        <v>19</v>
      </c>
      <c r="B1477" s="160">
        <v>10924</v>
      </c>
      <c r="C1477" s="160">
        <v>19151</v>
      </c>
      <c r="D1477" s="160">
        <v>664314</v>
      </c>
      <c r="E1477" s="160" t="s">
        <v>213</v>
      </c>
      <c r="G1477" s="175"/>
      <c r="H1477" s="162" t="s">
        <v>1701</v>
      </c>
      <c r="I1477" s="162" t="s">
        <v>1702</v>
      </c>
      <c r="J1477" s="161">
        <v>26</v>
      </c>
      <c r="K1477" s="161">
        <v>7</v>
      </c>
      <c r="L1477" s="161" t="s">
        <v>46</v>
      </c>
      <c r="Z1477" s="163">
        <v>36</v>
      </c>
      <c r="AA1477" s="163">
        <v>111</v>
      </c>
      <c r="AB1477" s="163">
        <v>98</v>
      </c>
      <c r="AC1477" s="163">
        <v>17</v>
      </c>
      <c r="AD1477" s="163">
        <v>6</v>
      </c>
      <c r="AE1477" s="163">
        <v>6</v>
      </c>
      <c r="AF1477" s="163">
        <v>2</v>
      </c>
      <c r="AG1477" s="163">
        <v>3</v>
      </c>
      <c r="AH1477" s="163">
        <v>11</v>
      </c>
      <c r="AI1477" s="163">
        <v>11</v>
      </c>
      <c r="AJ1477" s="163">
        <v>2</v>
      </c>
      <c r="AK1477" s="163">
        <v>1</v>
      </c>
      <c r="AL1477" s="163">
        <v>11</v>
      </c>
      <c r="AM1477" s="163">
        <v>0</v>
      </c>
      <c r="AN1477" s="163">
        <v>41</v>
      </c>
      <c r="AO1477" s="163">
        <v>1</v>
      </c>
      <c r="AP1477" s="163">
        <v>0</v>
      </c>
      <c r="AQ1477" s="163">
        <v>1</v>
      </c>
      <c r="AR1477" s="163">
        <v>2</v>
      </c>
      <c r="AS1477" s="283">
        <v>9.9099098999999996E-2</v>
      </c>
      <c r="AT1477" s="283">
        <v>0.369369369</v>
      </c>
      <c r="AU1477" s="283">
        <v>0.5</v>
      </c>
      <c r="AV1477" s="283">
        <v>0.18965517000000001</v>
      </c>
      <c r="AW1477" s="283">
        <v>0.10344828</v>
      </c>
      <c r="AX1477" s="283">
        <v>0.41379310000000002</v>
      </c>
      <c r="AY1477" s="363">
        <v>110.687</v>
      </c>
      <c r="AZ1477" s="283">
        <v>0.20842572000000001</v>
      </c>
      <c r="BA1477" s="283">
        <v>0.43859649099999998</v>
      </c>
      <c r="BB1477" s="283">
        <v>0.192982456</v>
      </c>
      <c r="BC1477" s="283">
        <v>0.36842105200000003</v>
      </c>
      <c r="BD1477" s="164">
        <v>0.25925925900000002</v>
      </c>
      <c r="BE1477" s="164">
        <v>0.173469387</v>
      </c>
      <c r="BF1477" s="164">
        <v>0.26363636299999998</v>
      </c>
      <c r="BG1477" s="164">
        <v>0.36734693800000001</v>
      </c>
      <c r="BH1477" s="164">
        <v>0.630983301</v>
      </c>
      <c r="BI1477" s="164">
        <v>0.19387755100000001</v>
      </c>
      <c r="BJ1477" s="165">
        <v>125.25712467429901</v>
      </c>
      <c r="BK1477" s="164">
        <v>0.27678382179953798</v>
      </c>
      <c r="BL1477" s="165">
        <v>-2.9835136959492399</v>
      </c>
      <c r="BM1477" s="165">
        <v>10.001052254980801</v>
      </c>
      <c r="BN1477" s="165">
        <v>79.729386158708493</v>
      </c>
      <c r="BO1477" s="165">
        <v>5.7831164431175301E-2</v>
      </c>
      <c r="BP1477" s="165">
        <v>0.94487695395946503</v>
      </c>
      <c r="BQ1477" s="165">
        <v>0.72158027853116502</v>
      </c>
      <c r="BR1477" s="165">
        <v>-1.6296384016215</v>
      </c>
      <c r="BS1477" s="289">
        <v>7.4523172881587996E-2</v>
      </c>
      <c r="BT1477" s="297"/>
      <c r="BU1477" s="284"/>
      <c r="BV1477" s="298"/>
      <c r="BW1477" s="297"/>
      <c r="BX1477" s="297"/>
      <c r="BY1477" s="297"/>
      <c r="BZ1477" s="297"/>
      <c r="CA1477" s="284"/>
      <c r="CB1477" s="298"/>
      <c r="CC1477" s="297"/>
      <c r="CD1477" s="284"/>
      <c r="CE1477" s="352"/>
      <c r="CF1477" s="298"/>
      <c r="CG1477" s="297"/>
      <c r="CH1477" s="284"/>
      <c r="CI1477" s="352"/>
      <c r="CJ1477" s="298"/>
      <c r="CK1477" s="297"/>
      <c r="CL1477" s="284"/>
      <c r="CM1477" s="352"/>
      <c r="CN1477" s="298"/>
      <c r="CO1477" s="297"/>
      <c r="CP1477" s="284"/>
      <c r="CQ1477" s="352"/>
      <c r="CR1477" s="298"/>
      <c r="CS1477" s="297">
        <v>13</v>
      </c>
      <c r="CT1477" s="284">
        <v>78</v>
      </c>
      <c r="CU1477" s="352">
        <v>1</v>
      </c>
      <c r="CV1477" s="352">
        <v>0</v>
      </c>
      <c r="CW1477" s="298">
        <v>0</v>
      </c>
      <c r="CX1477" s="297">
        <v>1</v>
      </c>
      <c r="CY1477" s="284">
        <v>9</v>
      </c>
      <c r="CZ1477" s="352">
        <v>0</v>
      </c>
      <c r="DA1477" s="352">
        <v>0</v>
      </c>
      <c r="DB1477" s="298">
        <v>0</v>
      </c>
      <c r="DC1477" s="297">
        <v>12</v>
      </c>
      <c r="DD1477" s="284">
        <v>57</v>
      </c>
      <c r="DE1477" s="352">
        <v>2</v>
      </c>
      <c r="DF1477" s="352">
        <v>1</v>
      </c>
      <c r="DG1477" s="298">
        <v>0</v>
      </c>
      <c r="DH1477" s="297">
        <v>3</v>
      </c>
      <c r="DI1477" s="289">
        <v>-1.35239946842193</v>
      </c>
      <c r="DP1477" s="165"/>
      <c r="DQ1477" s="165"/>
      <c r="DR1477" s="165"/>
      <c r="ED1477" s="165"/>
      <c r="EE1477" s="165"/>
      <c r="EF1477" s="165"/>
      <c r="EG1477" s="165"/>
      <c r="EH1477" s="166"/>
      <c r="EI1477" s="165"/>
      <c r="EJ1477" s="164"/>
      <c r="EK1477" s="164"/>
      <c r="EL1477" s="283"/>
      <c r="EM1477" s="283"/>
      <c r="EN1477" s="283"/>
      <c r="EO1477" s="283"/>
      <c r="EP1477" s="283"/>
      <c r="EQ1477" s="283"/>
      <c r="ER1477" s="165"/>
      <c r="ES1477" s="166"/>
      <c r="ET1477" s="166"/>
      <c r="EU1477" s="166"/>
      <c r="EV1477" s="166"/>
      <c r="EW1477" s="166"/>
      <c r="EX1477" s="289"/>
    </row>
    <row r="1478" spans="1:154" ht="13" customHeight="1">
      <c r="A1478" s="160" t="s">
        <v>19</v>
      </c>
      <c r="C1478" s="160">
        <v>18872</v>
      </c>
      <c r="D1478" s="160">
        <v>663330</v>
      </c>
      <c r="E1478" s="160" t="s">
        <v>16</v>
      </c>
      <c r="G1478" s="175"/>
      <c r="H1478" s="162" t="s">
        <v>341</v>
      </c>
      <c r="I1478" s="162" t="s">
        <v>1756</v>
      </c>
      <c r="J1478" s="161">
        <v>26</v>
      </c>
      <c r="K1478" s="161">
        <v>7</v>
      </c>
      <c r="L1478" s="161" t="s">
        <v>837</v>
      </c>
      <c r="Z1478" s="163">
        <v>33</v>
      </c>
      <c r="AA1478" s="163">
        <v>47</v>
      </c>
      <c r="AB1478" s="163">
        <v>42</v>
      </c>
      <c r="AC1478" s="163">
        <v>10</v>
      </c>
      <c r="AD1478" s="163">
        <v>7</v>
      </c>
      <c r="AE1478" s="163">
        <v>1</v>
      </c>
      <c r="AF1478" s="163">
        <v>1</v>
      </c>
      <c r="AG1478" s="163">
        <v>1</v>
      </c>
      <c r="AH1478" s="163">
        <v>8</v>
      </c>
      <c r="AI1478" s="163">
        <v>4</v>
      </c>
      <c r="AJ1478" s="163">
        <v>1</v>
      </c>
      <c r="AK1478" s="163">
        <v>1</v>
      </c>
      <c r="AL1478" s="163">
        <v>2</v>
      </c>
      <c r="AM1478" s="163">
        <v>0</v>
      </c>
      <c r="AN1478" s="163">
        <v>16</v>
      </c>
      <c r="AO1478" s="163">
        <v>2</v>
      </c>
      <c r="AP1478" s="163">
        <v>0</v>
      </c>
      <c r="AQ1478" s="163">
        <v>1</v>
      </c>
      <c r="AR1478" s="163">
        <v>0</v>
      </c>
      <c r="AS1478" s="283">
        <v>4.2553190999999997E-2</v>
      </c>
      <c r="AT1478" s="283">
        <v>0.340425531</v>
      </c>
      <c r="AU1478" s="283">
        <v>0.44444444</v>
      </c>
      <c r="AV1478" s="283">
        <v>0.22222222</v>
      </c>
      <c r="AW1478" s="283">
        <v>7.4074070000000006E-2</v>
      </c>
      <c r="AX1478" s="283">
        <v>0.40740741000000003</v>
      </c>
      <c r="AY1478" s="363">
        <v>109.53400000000001</v>
      </c>
      <c r="AZ1478" s="283">
        <v>0.13157895</v>
      </c>
      <c r="BA1478" s="283">
        <v>0.384615384</v>
      </c>
      <c r="BB1478" s="283">
        <v>0.115384615</v>
      </c>
      <c r="BC1478" s="283">
        <v>0.5</v>
      </c>
      <c r="BD1478" s="164">
        <v>0.36</v>
      </c>
      <c r="BE1478" s="164">
        <v>0.23809523799999999</v>
      </c>
      <c r="BF1478" s="164">
        <v>0.30434782599999999</v>
      </c>
      <c r="BG1478" s="164">
        <v>0.38095237999999998</v>
      </c>
      <c r="BH1478" s="164">
        <v>0.68530020599999997</v>
      </c>
      <c r="BI1478" s="164">
        <v>0.14285714199999999</v>
      </c>
      <c r="BJ1478" s="165">
        <v>92.2947229001674</v>
      </c>
      <c r="BK1478" s="164">
        <v>0.30183881909950899</v>
      </c>
      <c r="BL1478" s="165">
        <v>-0.31549810777394799</v>
      </c>
      <c r="BM1478" s="165">
        <v>5.1824712588360997</v>
      </c>
      <c r="BN1478" s="165">
        <v>96.103957501306198</v>
      </c>
      <c r="BO1478" s="165">
        <v>-0.26173733163195601</v>
      </c>
      <c r="BP1478" s="165">
        <v>-0.40581994503736402</v>
      </c>
      <c r="BQ1478" s="165">
        <v>0.59226180663355699</v>
      </c>
      <c r="BR1478" s="165">
        <v>-0.615340748531509</v>
      </c>
      <c r="BS1478" s="289">
        <v>6.11674547103188E-2</v>
      </c>
      <c r="BT1478" s="297"/>
      <c r="BU1478" s="284"/>
      <c r="BV1478" s="298"/>
      <c r="BW1478" s="297"/>
      <c r="BX1478" s="297"/>
      <c r="BY1478" s="297"/>
      <c r="BZ1478" s="297"/>
      <c r="CA1478" s="284"/>
      <c r="CB1478" s="298"/>
      <c r="CC1478" s="297"/>
      <c r="CD1478" s="284"/>
      <c r="CE1478" s="352"/>
      <c r="CF1478" s="298"/>
      <c r="CG1478" s="297">
        <v>3</v>
      </c>
      <c r="CH1478" s="284">
        <v>20.2</v>
      </c>
      <c r="CI1478" s="352">
        <v>1</v>
      </c>
      <c r="CJ1478" s="298">
        <v>1</v>
      </c>
      <c r="CK1478" s="297">
        <v>3</v>
      </c>
      <c r="CL1478" s="284">
        <v>5.0999999999999996</v>
      </c>
      <c r="CM1478" s="352">
        <v>0</v>
      </c>
      <c r="CN1478" s="298">
        <v>0</v>
      </c>
      <c r="CO1478" s="297"/>
      <c r="CP1478" s="284"/>
      <c r="CQ1478" s="352"/>
      <c r="CR1478" s="298"/>
      <c r="CS1478" s="297">
        <v>5</v>
      </c>
      <c r="CT1478" s="284">
        <v>23</v>
      </c>
      <c r="CU1478" s="352">
        <v>0</v>
      </c>
      <c r="CV1478" s="352">
        <v>0</v>
      </c>
      <c r="CW1478" s="298">
        <v>0</v>
      </c>
      <c r="CX1478" s="297"/>
      <c r="CY1478" s="284"/>
      <c r="CZ1478" s="352"/>
      <c r="DA1478" s="352"/>
      <c r="DB1478" s="298"/>
      <c r="DC1478" s="297">
        <v>8</v>
      </c>
      <c r="DD1478" s="284">
        <v>20</v>
      </c>
      <c r="DE1478" s="352">
        <v>-1</v>
      </c>
      <c r="DF1478" s="352">
        <v>0</v>
      </c>
      <c r="DG1478" s="298">
        <v>0</v>
      </c>
      <c r="DH1478" s="297">
        <v>0</v>
      </c>
      <c r="DI1478" s="289">
        <v>-0.36059612035751298</v>
      </c>
      <c r="DP1478" s="165"/>
      <c r="DQ1478" s="165"/>
      <c r="DR1478" s="165"/>
      <c r="ED1478" s="165"/>
      <c r="EE1478" s="165"/>
      <c r="EF1478" s="165"/>
      <c r="EG1478" s="165"/>
      <c r="EH1478" s="166"/>
      <c r="EI1478" s="165"/>
      <c r="EJ1478" s="164"/>
      <c r="EK1478" s="164"/>
      <c r="EL1478" s="283"/>
      <c r="EM1478" s="283"/>
      <c r="EN1478" s="283"/>
      <c r="EO1478" s="283"/>
      <c r="EP1478" s="283"/>
      <c r="EQ1478" s="283"/>
      <c r="ER1478" s="165"/>
      <c r="ES1478" s="166"/>
      <c r="ET1478" s="166"/>
      <c r="EU1478" s="166"/>
      <c r="EV1478" s="166"/>
      <c r="EW1478" s="166"/>
      <c r="EX1478" s="289"/>
    </row>
    <row r="1479" spans="1:154" ht="13" customHeight="1">
      <c r="A1479" s="160" t="s">
        <v>19</v>
      </c>
      <c r="C1479" s="160">
        <v>22274</v>
      </c>
      <c r="D1479" s="160">
        <v>669392</v>
      </c>
      <c r="E1479" s="160" t="s">
        <v>598</v>
      </c>
      <c r="G1479" s="175"/>
      <c r="H1479" s="162" t="s">
        <v>288</v>
      </c>
      <c r="I1479" s="162" t="s">
        <v>3440</v>
      </c>
      <c r="J1479" s="160">
        <v>25</v>
      </c>
      <c r="K1479" s="161">
        <v>7</v>
      </c>
      <c r="Z1479" s="163">
        <v>3</v>
      </c>
      <c r="AA1479" s="163">
        <v>5</v>
      </c>
      <c r="AB1479" s="163">
        <v>5</v>
      </c>
      <c r="AC1479" s="163">
        <v>2</v>
      </c>
      <c r="AD1479" s="163">
        <v>2</v>
      </c>
      <c r="AE1479" s="163">
        <v>0</v>
      </c>
      <c r="AF1479" s="163">
        <v>0</v>
      </c>
      <c r="AG1479" s="163">
        <v>0</v>
      </c>
      <c r="AH1479" s="163">
        <v>2</v>
      </c>
      <c r="AI1479" s="163">
        <v>0</v>
      </c>
      <c r="AJ1479" s="163">
        <v>0</v>
      </c>
      <c r="AK1479" s="163">
        <v>0</v>
      </c>
      <c r="AL1479" s="163">
        <v>0</v>
      </c>
      <c r="AM1479" s="163">
        <v>0</v>
      </c>
      <c r="AN1479" s="163">
        <v>1</v>
      </c>
      <c r="AO1479" s="163">
        <v>0</v>
      </c>
      <c r="AP1479" s="163">
        <v>0</v>
      </c>
      <c r="AQ1479" s="163">
        <v>0</v>
      </c>
      <c r="AR1479" s="163">
        <v>0</v>
      </c>
      <c r="AS1479" s="283">
        <v>0</v>
      </c>
      <c r="AT1479" s="283">
        <v>0.2</v>
      </c>
      <c r="AU1479" s="283">
        <v>0</v>
      </c>
      <c r="AV1479" s="283">
        <v>0.75</v>
      </c>
      <c r="AW1479" s="283">
        <v>0</v>
      </c>
      <c r="AX1479" s="283">
        <v>0.25</v>
      </c>
      <c r="AY1479" s="363">
        <v>106.54</v>
      </c>
      <c r="AZ1479" s="283">
        <v>0.35714286000000001</v>
      </c>
      <c r="BA1479" s="283">
        <v>0.66666666600000002</v>
      </c>
      <c r="BB1479" s="283">
        <v>0</v>
      </c>
      <c r="BC1479" s="283">
        <v>0.33333333300000001</v>
      </c>
      <c r="BD1479" s="164">
        <v>0.5</v>
      </c>
      <c r="BE1479" s="164">
        <v>0.4</v>
      </c>
      <c r="BF1479" s="164">
        <v>0.4</v>
      </c>
      <c r="BG1479" s="164">
        <v>0.4</v>
      </c>
      <c r="BH1479" s="164">
        <v>0.8</v>
      </c>
      <c r="BI1479" s="164">
        <v>0</v>
      </c>
      <c r="BJ1479" s="165">
        <v>0</v>
      </c>
      <c r="BK1479" s="164">
        <v>0.35268428325653001</v>
      </c>
      <c r="BL1479" s="165">
        <v>0.17105388393771201</v>
      </c>
      <c r="BM1479" s="165">
        <v>0.75594424208771704</v>
      </c>
      <c r="BN1479" s="165">
        <v>138.25545712682899</v>
      </c>
      <c r="BO1479" s="165">
        <v>6.30032319748558E-2</v>
      </c>
      <c r="BP1479" s="165">
        <v>-1.57848447561264E-2</v>
      </c>
      <c r="BQ1479" s="165">
        <v>0.38261216701153899</v>
      </c>
      <c r="BR1479" s="165">
        <v>0.20307647189271</v>
      </c>
      <c r="BS1479" s="289">
        <v>3.9515315921384998E-2</v>
      </c>
      <c r="BT1479" s="297"/>
      <c r="BU1479" s="284"/>
      <c r="BV1479" s="298"/>
      <c r="BW1479" s="297"/>
      <c r="BX1479" s="297"/>
      <c r="BY1479" s="297"/>
      <c r="BZ1479" s="297"/>
      <c r="CA1479" s="284"/>
      <c r="CB1479" s="298"/>
      <c r="CC1479" s="297"/>
      <c r="CD1479" s="284"/>
      <c r="CE1479" s="352"/>
      <c r="CF1479" s="298"/>
      <c r="CG1479" s="297"/>
      <c r="CH1479" s="284"/>
      <c r="CI1479" s="352"/>
      <c r="CJ1479" s="298"/>
      <c r="CK1479" s="297"/>
      <c r="CL1479" s="284"/>
      <c r="CM1479" s="352"/>
      <c r="CN1479" s="298"/>
      <c r="CO1479" s="297"/>
      <c r="CP1479" s="284"/>
      <c r="CQ1479" s="352"/>
      <c r="CR1479" s="298"/>
      <c r="CS1479" s="297">
        <v>2</v>
      </c>
      <c r="CT1479" s="284">
        <v>9.1</v>
      </c>
      <c r="CU1479" s="352">
        <v>0</v>
      </c>
      <c r="CV1479" s="352">
        <v>0</v>
      </c>
      <c r="CW1479" s="298">
        <v>0</v>
      </c>
      <c r="CX1479" s="297">
        <v>1</v>
      </c>
      <c r="CY1479" s="284">
        <v>2</v>
      </c>
      <c r="CZ1479" s="352">
        <v>0</v>
      </c>
      <c r="DA1479" s="352"/>
      <c r="DB1479" s="298"/>
      <c r="DC1479" s="297"/>
      <c r="DD1479" s="284"/>
      <c r="DE1479" s="352"/>
      <c r="DF1479" s="352"/>
      <c r="DG1479" s="298"/>
      <c r="DH1479" s="297">
        <v>0</v>
      </c>
      <c r="DI1479" s="289">
        <v>1.27060487866401E-2</v>
      </c>
      <c r="DP1479" s="165"/>
      <c r="DQ1479" s="165"/>
      <c r="DR1479" s="165"/>
      <c r="ED1479" s="165"/>
      <c r="EE1479" s="165"/>
      <c r="EF1479" s="165"/>
      <c r="EG1479" s="165"/>
      <c r="EH1479" s="166"/>
      <c r="EI1479" s="165"/>
      <c r="EJ1479" s="164"/>
      <c r="EK1479" s="164"/>
      <c r="EL1479" s="283"/>
      <c r="EM1479" s="283"/>
      <c r="EN1479" s="283"/>
      <c r="EO1479" s="283"/>
      <c r="EP1479" s="283"/>
      <c r="EQ1479" s="283"/>
      <c r="ER1479" s="165"/>
      <c r="ES1479" s="166"/>
      <c r="ET1479" s="166"/>
      <c r="EU1479" s="166"/>
      <c r="EV1479" s="166"/>
      <c r="EW1479" s="166"/>
      <c r="EX1479" s="289"/>
    </row>
    <row r="1480" spans="1:154" ht="13" customHeight="1">
      <c r="A1480" s="160" t="s">
        <v>19</v>
      </c>
      <c r="C1480" s="160">
        <v>23395</v>
      </c>
      <c r="D1480" s="160">
        <v>676572</v>
      </c>
      <c r="E1480" s="160" t="s">
        <v>18</v>
      </c>
      <c r="G1480" s="175"/>
      <c r="H1480" s="162" t="s">
        <v>4051</v>
      </c>
      <c r="I1480" s="162" t="s">
        <v>572</v>
      </c>
      <c r="J1480" s="160">
        <v>26</v>
      </c>
      <c r="K1480" s="161">
        <v>7</v>
      </c>
      <c r="Z1480" s="163">
        <v>18</v>
      </c>
      <c r="AA1480" s="163">
        <v>74</v>
      </c>
      <c r="AB1480" s="163">
        <v>72</v>
      </c>
      <c r="AC1480" s="163">
        <v>18</v>
      </c>
      <c r="AD1480" s="163">
        <v>11</v>
      </c>
      <c r="AE1480" s="163">
        <v>5</v>
      </c>
      <c r="AF1480" s="163">
        <v>0</v>
      </c>
      <c r="AG1480" s="163">
        <v>2</v>
      </c>
      <c r="AH1480" s="163">
        <v>6</v>
      </c>
      <c r="AI1480" s="163">
        <v>10</v>
      </c>
      <c r="AJ1480" s="163">
        <v>0</v>
      </c>
      <c r="AK1480" s="163">
        <v>0</v>
      </c>
      <c r="AL1480" s="163">
        <v>2</v>
      </c>
      <c r="AM1480" s="163">
        <v>0</v>
      </c>
      <c r="AN1480" s="163">
        <v>17</v>
      </c>
      <c r="AO1480" s="163">
        <v>0</v>
      </c>
      <c r="AP1480" s="163">
        <v>0</v>
      </c>
      <c r="AQ1480" s="163">
        <v>0</v>
      </c>
      <c r="AR1480" s="163">
        <v>1</v>
      </c>
      <c r="AS1480" s="283">
        <v>2.7027026999999999E-2</v>
      </c>
      <c r="AT1480" s="283">
        <v>0.22972972899999999</v>
      </c>
      <c r="AU1480" s="283">
        <v>0.29090908999999998</v>
      </c>
      <c r="AV1480" s="283">
        <v>0.30909091</v>
      </c>
      <c r="AW1480" s="283">
        <v>5.4545450000000002E-2</v>
      </c>
      <c r="AX1480" s="283">
        <v>0.4</v>
      </c>
      <c r="AY1480" s="363">
        <v>111.682</v>
      </c>
      <c r="AZ1480" s="283">
        <v>0.10780669</v>
      </c>
      <c r="BA1480" s="283">
        <v>0.41818181799999998</v>
      </c>
      <c r="BB1480" s="283">
        <v>0.218181818</v>
      </c>
      <c r="BC1480" s="283">
        <v>0.36363636300000002</v>
      </c>
      <c r="BD1480" s="164">
        <v>0.30188679200000001</v>
      </c>
      <c r="BE1480" s="164">
        <v>0.25</v>
      </c>
      <c r="BF1480" s="164">
        <v>0.27027026999999998</v>
      </c>
      <c r="BG1480" s="164">
        <v>0.402777777</v>
      </c>
      <c r="BH1480" s="164">
        <v>0.67304804699999998</v>
      </c>
      <c r="BI1480" s="164">
        <v>0.152777777</v>
      </c>
      <c r="BJ1480" s="165">
        <v>98.704078746854407</v>
      </c>
      <c r="BK1480" s="164">
        <v>0.28984502924455102</v>
      </c>
      <c r="BL1480" s="165">
        <v>-1.21108789517385</v>
      </c>
      <c r="BM1480" s="165">
        <v>7.4452894054462204</v>
      </c>
      <c r="BN1480" s="165">
        <v>85.901640915443593</v>
      </c>
      <c r="BO1480" s="165">
        <v>-0.377528894663473</v>
      </c>
      <c r="BP1480" s="165">
        <v>0.10413964837789499</v>
      </c>
      <c r="BQ1480" s="165">
        <v>0.375005032784962</v>
      </c>
      <c r="BR1480" s="165">
        <v>-1.0895897649119499</v>
      </c>
      <c r="BS1480" s="289">
        <v>3.8729668369799103E-2</v>
      </c>
      <c r="BT1480" s="297"/>
      <c r="BU1480" s="284"/>
      <c r="BV1480" s="298"/>
      <c r="BW1480" s="297"/>
      <c r="BX1480" s="297"/>
      <c r="BY1480" s="297"/>
      <c r="BZ1480" s="297"/>
      <c r="CA1480" s="284"/>
      <c r="CB1480" s="298"/>
      <c r="CC1480" s="297"/>
      <c r="CD1480" s="284"/>
      <c r="CE1480" s="352"/>
      <c r="CF1480" s="298"/>
      <c r="CG1480" s="297"/>
      <c r="CH1480" s="284"/>
      <c r="CI1480" s="352"/>
      <c r="CJ1480" s="298"/>
      <c r="CK1480" s="297">
        <v>16</v>
      </c>
      <c r="CL1480" s="284">
        <v>142.1</v>
      </c>
      <c r="CM1480" s="352">
        <v>2</v>
      </c>
      <c r="CN1480" s="298">
        <v>-3</v>
      </c>
      <c r="CO1480" s="297"/>
      <c r="CP1480" s="284"/>
      <c r="CQ1480" s="352"/>
      <c r="CR1480" s="298"/>
      <c r="CS1480" s="297">
        <v>1</v>
      </c>
      <c r="CT1480" s="284">
        <v>2</v>
      </c>
      <c r="CU1480" s="352">
        <v>0</v>
      </c>
      <c r="CV1480" s="352">
        <v>0</v>
      </c>
      <c r="CW1480" s="298">
        <v>0</v>
      </c>
      <c r="CX1480" s="297"/>
      <c r="CY1480" s="284"/>
      <c r="CZ1480" s="352"/>
      <c r="DA1480" s="352"/>
      <c r="DB1480" s="298"/>
      <c r="DC1480" s="297"/>
      <c r="DD1480" s="284"/>
      <c r="DE1480" s="352"/>
      <c r="DF1480" s="352"/>
      <c r="DG1480" s="298"/>
      <c r="DH1480" s="183">
        <v>2</v>
      </c>
      <c r="DI1480" s="289">
        <v>-1.0044839680194799</v>
      </c>
      <c r="DP1480" s="165"/>
      <c r="DQ1480" s="165"/>
      <c r="DR1480" s="165"/>
      <c r="ED1480" s="165"/>
      <c r="EE1480" s="165"/>
      <c r="EF1480" s="165"/>
      <c r="EG1480" s="165"/>
      <c r="EH1480" s="166"/>
      <c r="EI1480" s="165"/>
      <c r="EL1480" s="283"/>
      <c r="EM1480" s="283"/>
      <c r="EN1480" s="283"/>
      <c r="EO1480" s="283"/>
      <c r="EP1480" s="283"/>
      <c r="EQ1480" s="283"/>
      <c r="ER1480" s="165"/>
    </row>
    <row r="1481" spans="1:154" ht="13" customHeight="1">
      <c r="A1481" s="160" t="s">
        <v>19</v>
      </c>
      <c r="C1481" s="160">
        <v>29487</v>
      </c>
      <c r="D1481" s="160">
        <v>694362</v>
      </c>
      <c r="E1481" s="160" t="s">
        <v>188</v>
      </c>
      <c r="G1481" s="175"/>
      <c r="H1481" s="162" t="s">
        <v>1687</v>
      </c>
      <c r="I1481" s="162" t="s">
        <v>208</v>
      </c>
      <c r="J1481" s="160">
        <v>25</v>
      </c>
      <c r="K1481" s="161">
        <v>7</v>
      </c>
      <c r="Z1481" s="163">
        <v>19</v>
      </c>
      <c r="AA1481" s="163">
        <v>29</v>
      </c>
      <c r="AB1481" s="163">
        <v>26</v>
      </c>
      <c r="AC1481" s="163">
        <v>4</v>
      </c>
      <c r="AD1481" s="163">
        <v>2</v>
      </c>
      <c r="AE1481" s="163">
        <v>1</v>
      </c>
      <c r="AF1481" s="163">
        <v>0</v>
      </c>
      <c r="AG1481" s="163">
        <v>1</v>
      </c>
      <c r="AH1481" s="163">
        <v>8</v>
      </c>
      <c r="AI1481" s="163">
        <v>1</v>
      </c>
      <c r="AJ1481" s="163">
        <v>2</v>
      </c>
      <c r="AK1481" s="163">
        <v>0</v>
      </c>
      <c r="AL1481" s="163">
        <v>2</v>
      </c>
      <c r="AM1481" s="163">
        <v>0</v>
      </c>
      <c r="AN1481" s="163">
        <v>11</v>
      </c>
      <c r="AO1481" s="163">
        <v>1</v>
      </c>
      <c r="AP1481" s="163">
        <v>0</v>
      </c>
      <c r="AQ1481" s="163">
        <v>0</v>
      </c>
      <c r="AR1481" s="163">
        <v>1</v>
      </c>
      <c r="AS1481" s="283">
        <v>6.8965517000000004E-2</v>
      </c>
      <c r="AT1481" s="283">
        <v>0.37931034400000002</v>
      </c>
      <c r="AU1481" s="283">
        <v>0.33333332999999998</v>
      </c>
      <c r="AV1481" s="283">
        <v>0.4</v>
      </c>
      <c r="AW1481" s="283">
        <v>6.6666669999999997E-2</v>
      </c>
      <c r="AX1481" s="283">
        <v>0.13333333</v>
      </c>
      <c r="AY1481" s="363">
        <v>105.348</v>
      </c>
      <c r="AZ1481" s="283">
        <v>0.13333333</v>
      </c>
      <c r="BA1481" s="283">
        <v>0.46666666600000001</v>
      </c>
      <c r="BB1481" s="283">
        <v>6.6666665999999999E-2</v>
      </c>
      <c r="BC1481" s="283">
        <v>0.46666666600000001</v>
      </c>
      <c r="BD1481" s="164">
        <v>0.21428571399999999</v>
      </c>
      <c r="BE1481" s="164">
        <v>0.15384615300000001</v>
      </c>
      <c r="BF1481" s="164">
        <v>0.24137931000000001</v>
      </c>
      <c r="BG1481" s="164">
        <v>0.307692307</v>
      </c>
      <c r="BH1481" s="164">
        <v>0.54907161699999996</v>
      </c>
      <c r="BI1481" s="164">
        <v>0.15384615400000001</v>
      </c>
      <c r="BJ1481" s="165">
        <v>97.943944433025194</v>
      </c>
      <c r="BK1481" s="164">
        <v>0.247101107548023</v>
      </c>
      <c r="BL1481" s="165">
        <v>-1.4722993794734001</v>
      </c>
      <c r="BM1481" s="165">
        <v>1.92006469779662</v>
      </c>
      <c r="BN1481" s="165">
        <v>49.508034042204699</v>
      </c>
      <c r="BO1481" s="165">
        <v>-3.04674684264035E-2</v>
      </c>
      <c r="BP1481" s="165">
        <v>0.72754258662462201</v>
      </c>
      <c r="BQ1481" s="165">
        <v>0.10916157351821799</v>
      </c>
      <c r="BR1481" s="165">
        <v>-1.0234389353448801</v>
      </c>
      <c r="BS1481" s="289">
        <v>1.1273959471126201E-2</v>
      </c>
      <c r="BT1481" s="297"/>
      <c r="BU1481" s="284"/>
      <c r="BV1481" s="298"/>
      <c r="BW1481" s="297"/>
      <c r="BX1481" s="297"/>
      <c r="BY1481" s="297"/>
      <c r="BZ1481" s="297"/>
      <c r="CA1481" s="284"/>
      <c r="CB1481" s="298"/>
      <c r="CC1481" s="297"/>
      <c r="CD1481" s="284"/>
      <c r="CE1481" s="352"/>
      <c r="CF1481" s="298"/>
      <c r="CG1481" s="297"/>
      <c r="CH1481" s="284"/>
      <c r="CI1481" s="352"/>
      <c r="CJ1481" s="298"/>
      <c r="CK1481" s="297"/>
      <c r="CL1481" s="284"/>
      <c r="CM1481" s="352"/>
      <c r="CN1481" s="298"/>
      <c r="CO1481" s="297"/>
      <c r="CP1481" s="284"/>
      <c r="CQ1481" s="352"/>
      <c r="CR1481" s="298"/>
      <c r="CS1481" s="297">
        <v>13</v>
      </c>
      <c r="CT1481" s="284">
        <v>48</v>
      </c>
      <c r="CU1481" s="352">
        <v>1</v>
      </c>
      <c r="CV1481" s="352">
        <v>1</v>
      </c>
      <c r="CW1481" s="298">
        <v>0</v>
      </c>
      <c r="CX1481" s="297">
        <v>2</v>
      </c>
      <c r="CY1481" s="284">
        <v>17</v>
      </c>
      <c r="CZ1481" s="352">
        <v>-1</v>
      </c>
      <c r="DA1481" s="352">
        <v>0</v>
      </c>
      <c r="DB1481" s="298">
        <v>0</v>
      </c>
      <c r="DC1481" s="297">
        <v>1</v>
      </c>
      <c r="DD1481" s="284">
        <v>9</v>
      </c>
      <c r="DE1481" s="352">
        <v>0</v>
      </c>
      <c r="DF1481" s="352">
        <v>0</v>
      </c>
      <c r="DG1481" s="298">
        <v>0</v>
      </c>
      <c r="DH1481" s="183">
        <v>0</v>
      </c>
      <c r="DI1481" s="289">
        <v>0.16824221611022899</v>
      </c>
      <c r="DP1481" s="165"/>
      <c r="DQ1481" s="165"/>
      <c r="DR1481" s="165"/>
      <c r="ED1481" s="165"/>
      <c r="EE1481" s="165"/>
      <c r="EF1481" s="165"/>
      <c r="EG1481" s="165"/>
      <c r="EH1481" s="166"/>
      <c r="EI1481" s="165"/>
      <c r="EL1481" s="283"/>
      <c r="EM1481" s="283"/>
      <c r="EN1481" s="283"/>
      <c r="EO1481" s="283"/>
      <c r="EP1481" s="283"/>
      <c r="EQ1481" s="283"/>
      <c r="ER1481" s="165"/>
    </row>
    <row r="1482" spans="1:154" ht="13" customHeight="1">
      <c r="A1482" s="160" t="s">
        <v>19</v>
      </c>
      <c r="B1482" s="160">
        <v>9860</v>
      </c>
      <c r="C1482" s="160">
        <v>15654</v>
      </c>
      <c r="D1482" s="160">
        <v>641856</v>
      </c>
      <c r="E1482" s="160" t="s">
        <v>438</v>
      </c>
      <c r="G1482" s="175"/>
      <c r="H1482" s="168" t="s">
        <v>790</v>
      </c>
      <c r="I1482" s="169" t="s">
        <v>568</v>
      </c>
      <c r="J1482" s="170">
        <v>29</v>
      </c>
      <c r="K1482" s="161">
        <v>7</v>
      </c>
      <c r="L1482" s="161" t="s">
        <v>46</v>
      </c>
      <c r="Z1482" s="163">
        <v>10</v>
      </c>
      <c r="AA1482" s="163">
        <v>28</v>
      </c>
      <c r="AB1482" s="163">
        <v>25</v>
      </c>
      <c r="AC1482" s="163">
        <v>5</v>
      </c>
      <c r="AD1482" s="163">
        <v>4</v>
      </c>
      <c r="AE1482" s="163">
        <v>1</v>
      </c>
      <c r="AF1482" s="163">
        <v>0</v>
      </c>
      <c r="AG1482" s="163">
        <v>0</v>
      </c>
      <c r="AH1482" s="163">
        <v>4</v>
      </c>
      <c r="AI1482" s="163">
        <v>2</v>
      </c>
      <c r="AJ1482" s="163">
        <v>0</v>
      </c>
      <c r="AK1482" s="163">
        <v>0</v>
      </c>
      <c r="AL1482" s="163">
        <v>2</v>
      </c>
      <c r="AM1482" s="163">
        <v>0</v>
      </c>
      <c r="AN1482" s="163">
        <v>13</v>
      </c>
      <c r="AO1482" s="163">
        <v>1</v>
      </c>
      <c r="AP1482" s="163">
        <v>0</v>
      </c>
      <c r="AQ1482" s="163">
        <v>0</v>
      </c>
      <c r="AR1482" s="163">
        <v>1</v>
      </c>
      <c r="AS1482" s="283">
        <v>7.1428570999999996E-2</v>
      </c>
      <c r="AT1482" s="283">
        <v>0.46428571400000002</v>
      </c>
      <c r="AU1482" s="283">
        <v>0.25</v>
      </c>
      <c r="AV1482" s="283">
        <v>0.16666666999999999</v>
      </c>
      <c r="AW1482" s="283">
        <v>8.3333329999999997E-2</v>
      </c>
      <c r="AX1482" s="283">
        <v>0.25</v>
      </c>
      <c r="AY1482" s="363">
        <v>102.71899999999999</v>
      </c>
      <c r="AZ1482" s="283">
        <v>0.20175439000000001</v>
      </c>
      <c r="BA1482" s="283">
        <v>0.58333333300000001</v>
      </c>
      <c r="BB1482" s="283">
        <v>0.25</v>
      </c>
      <c r="BC1482" s="283">
        <v>0.16666666599999999</v>
      </c>
      <c r="BD1482" s="164">
        <v>0.41666666600000002</v>
      </c>
      <c r="BE1482" s="164">
        <v>0.2</v>
      </c>
      <c r="BF1482" s="164">
        <v>0.28571428500000001</v>
      </c>
      <c r="BG1482" s="164">
        <v>0.24</v>
      </c>
      <c r="BH1482" s="164">
        <v>0.52571428499999995</v>
      </c>
      <c r="BI1482" s="164">
        <v>0.04</v>
      </c>
      <c r="BJ1482" s="165">
        <v>25.465425527121099</v>
      </c>
      <c r="BK1482" s="164">
        <v>0.24570508727005499</v>
      </c>
      <c r="BL1482" s="165">
        <v>-1.45299127708891</v>
      </c>
      <c r="BM1482" s="165">
        <v>1.82239472855111</v>
      </c>
      <c r="BN1482" s="165">
        <v>52.456164737459702</v>
      </c>
      <c r="BO1482" s="165">
        <v>-6.2029835284673401E-2</v>
      </c>
      <c r="BP1482" s="165">
        <v>-3.2490147277712801E-2</v>
      </c>
      <c r="BQ1482" s="165">
        <v>-0.45269453070828403</v>
      </c>
      <c r="BR1482" s="165">
        <v>-1.62438188317933</v>
      </c>
      <c r="BS1482" s="289">
        <v>-4.6753263328088199E-2</v>
      </c>
      <c r="BT1482" s="297"/>
      <c r="BU1482" s="284"/>
      <c r="BV1482" s="298"/>
      <c r="BW1482" s="297"/>
      <c r="BX1482" s="297"/>
      <c r="BY1482" s="297"/>
      <c r="BZ1482" s="297"/>
      <c r="CA1482" s="284"/>
      <c r="CB1482" s="298"/>
      <c r="CC1482" s="297"/>
      <c r="CD1482" s="284"/>
      <c r="CE1482" s="352"/>
      <c r="CF1482" s="298"/>
      <c r="CG1482" s="297"/>
      <c r="CH1482" s="284"/>
      <c r="CI1482" s="352"/>
      <c r="CJ1482" s="298"/>
      <c r="CK1482" s="297"/>
      <c r="CL1482" s="284"/>
      <c r="CM1482" s="352"/>
      <c r="CN1482" s="298"/>
      <c r="CO1482" s="297"/>
      <c r="CP1482" s="284"/>
      <c r="CQ1482" s="352"/>
      <c r="CR1482" s="298"/>
      <c r="CS1482" s="297">
        <v>6</v>
      </c>
      <c r="CT1482" s="284">
        <v>34</v>
      </c>
      <c r="CU1482" s="352">
        <v>0</v>
      </c>
      <c r="CV1482" s="352">
        <v>0</v>
      </c>
      <c r="CW1482" s="298">
        <v>0</v>
      </c>
      <c r="CX1482" s="297">
        <v>2</v>
      </c>
      <c r="CY1482" s="284">
        <v>3.2</v>
      </c>
      <c r="CZ1482" s="352">
        <v>1</v>
      </c>
      <c r="DA1482" s="352">
        <v>0</v>
      </c>
      <c r="DB1482" s="298">
        <v>0</v>
      </c>
      <c r="DC1482" s="297">
        <v>3</v>
      </c>
      <c r="DD1482" s="284">
        <v>16</v>
      </c>
      <c r="DE1482" s="352">
        <v>0</v>
      </c>
      <c r="DF1482" s="352">
        <v>0</v>
      </c>
      <c r="DG1482" s="298">
        <v>0</v>
      </c>
      <c r="DH1482" s="297">
        <v>1</v>
      </c>
      <c r="DI1482" s="289">
        <v>0.24058279395103399</v>
      </c>
      <c r="DP1482" s="165"/>
      <c r="DQ1482" s="165"/>
      <c r="DR1482" s="165"/>
      <c r="ED1482" s="165"/>
      <c r="EE1482" s="165"/>
      <c r="EF1482" s="165"/>
      <c r="EG1482" s="165"/>
      <c r="EH1482" s="166"/>
      <c r="EI1482" s="165"/>
      <c r="EJ1482" s="164"/>
      <c r="EK1482" s="164"/>
      <c r="EL1482" s="283"/>
      <c r="EM1482" s="283"/>
      <c r="EN1482" s="283"/>
      <c r="EO1482" s="283"/>
      <c r="EP1482" s="283"/>
      <c r="EQ1482" s="283"/>
      <c r="ER1482" s="165"/>
      <c r="ES1482" s="166"/>
      <c r="ET1482" s="166"/>
      <c r="EU1482" s="166"/>
      <c r="EV1482" s="166"/>
      <c r="EW1482" s="166"/>
      <c r="EX1482" s="289"/>
    </row>
    <row r="1483" spans="1:154" ht="13" customHeight="1">
      <c r="A1483" s="160" t="s">
        <v>19</v>
      </c>
      <c r="C1483" s="160">
        <v>27599</v>
      </c>
      <c r="D1483" s="160">
        <v>674441</v>
      </c>
      <c r="E1483" s="160" t="s">
        <v>188</v>
      </c>
      <c r="G1483" s="175"/>
      <c r="H1483" s="162" t="s">
        <v>4042</v>
      </c>
      <c r="I1483" s="162" t="s">
        <v>576</v>
      </c>
      <c r="J1483" s="160">
        <v>26</v>
      </c>
      <c r="K1483" s="161">
        <v>7</v>
      </c>
      <c r="Z1483" s="163">
        <v>29</v>
      </c>
      <c r="AA1483" s="163">
        <v>68</v>
      </c>
      <c r="AB1483" s="163">
        <v>54</v>
      </c>
      <c r="AC1483" s="163">
        <v>10</v>
      </c>
      <c r="AD1483" s="163">
        <v>8</v>
      </c>
      <c r="AE1483" s="163">
        <v>1</v>
      </c>
      <c r="AF1483" s="163">
        <v>1</v>
      </c>
      <c r="AG1483" s="163">
        <v>0</v>
      </c>
      <c r="AH1483" s="163">
        <v>7</v>
      </c>
      <c r="AI1483" s="163">
        <v>4</v>
      </c>
      <c r="AJ1483" s="163">
        <v>2</v>
      </c>
      <c r="AK1483" s="163">
        <v>0</v>
      </c>
      <c r="AL1483" s="163">
        <v>6</v>
      </c>
      <c r="AM1483" s="163">
        <v>0</v>
      </c>
      <c r="AN1483" s="163">
        <v>18</v>
      </c>
      <c r="AO1483" s="163">
        <v>3</v>
      </c>
      <c r="AP1483" s="163">
        <v>1</v>
      </c>
      <c r="AQ1483" s="163">
        <v>4</v>
      </c>
      <c r="AR1483" s="163">
        <v>0</v>
      </c>
      <c r="AS1483" s="283">
        <v>8.8235294000000006E-2</v>
      </c>
      <c r="AT1483" s="283">
        <v>0.264705882</v>
      </c>
      <c r="AU1483" s="283">
        <v>0.34146341000000002</v>
      </c>
      <c r="AV1483" s="283">
        <v>0.29268293000000001</v>
      </c>
      <c r="AW1483" s="283">
        <v>0</v>
      </c>
      <c r="AX1483" s="283">
        <v>0.14634146000000001</v>
      </c>
      <c r="AY1483" s="363">
        <v>99.590800000000002</v>
      </c>
      <c r="AZ1483" s="283">
        <v>7.4733099999999997E-2</v>
      </c>
      <c r="BA1483" s="283">
        <v>0.25</v>
      </c>
      <c r="BB1483" s="283">
        <v>0.277777777</v>
      </c>
      <c r="BC1483" s="283">
        <v>0.47222222200000002</v>
      </c>
      <c r="BD1483" s="164">
        <v>0.27027026999999998</v>
      </c>
      <c r="BE1483" s="164">
        <v>0.185185185</v>
      </c>
      <c r="BF1483" s="164">
        <v>0.296875</v>
      </c>
      <c r="BG1483" s="164">
        <v>0.24074074000000001</v>
      </c>
      <c r="BH1483" s="164">
        <v>0.53761574000000001</v>
      </c>
      <c r="BI1483" s="164">
        <v>5.5555555E-2</v>
      </c>
      <c r="BJ1483" s="165">
        <v>35.368646211759497</v>
      </c>
      <c r="BK1483" s="164">
        <v>0.253021878190338</v>
      </c>
      <c r="BL1483" s="165">
        <v>-3.1282414051059799</v>
      </c>
      <c r="BM1483" s="165">
        <v>4.8262674657340803</v>
      </c>
      <c r="BN1483" s="165">
        <v>53.4931185305106</v>
      </c>
      <c r="BO1483" s="165">
        <v>-5.2863824838187697E-2</v>
      </c>
      <c r="BP1483" s="165">
        <v>0.73134700208902303</v>
      </c>
      <c r="BQ1483" s="165">
        <v>-0.54103753271589206</v>
      </c>
      <c r="BR1483" s="165">
        <v>-3.05035597852507</v>
      </c>
      <c r="BS1483" s="289">
        <v>-5.58771280003501E-2</v>
      </c>
      <c r="BT1483" s="297"/>
      <c r="BU1483" s="284"/>
      <c r="BV1483" s="298"/>
      <c r="BW1483" s="297"/>
      <c r="BX1483" s="297"/>
      <c r="BY1483" s="297"/>
      <c r="BZ1483" s="297"/>
      <c r="CA1483" s="284"/>
      <c r="CB1483" s="298"/>
      <c r="CC1483" s="297"/>
      <c r="CD1483" s="284"/>
      <c r="CE1483" s="352"/>
      <c r="CF1483" s="298"/>
      <c r="CG1483" s="297"/>
      <c r="CH1483" s="284"/>
      <c r="CI1483" s="352"/>
      <c r="CJ1483" s="298"/>
      <c r="CK1483" s="297"/>
      <c r="CL1483" s="284"/>
      <c r="CM1483" s="352"/>
      <c r="CN1483" s="298"/>
      <c r="CO1483" s="297"/>
      <c r="CP1483" s="284"/>
      <c r="CQ1483" s="352"/>
      <c r="CR1483" s="298"/>
      <c r="CS1483" s="297">
        <v>20</v>
      </c>
      <c r="CT1483" s="284">
        <v>138</v>
      </c>
      <c r="CU1483" s="352">
        <v>1</v>
      </c>
      <c r="CV1483" s="352">
        <v>-1</v>
      </c>
      <c r="CW1483" s="298">
        <v>2</v>
      </c>
      <c r="CX1483" s="297"/>
      <c r="CY1483" s="284"/>
      <c r="CZ1483" s="352"/>
      <c r="DA1483" s="352"/>
      <c r="DB1483" s="298"/>
      <c r="DC1483" s="297">
        <v>1</v>
      </c>
      <c r="DD1483" s="284">
        <v>9</v>
      </c>
      <c r="DE1483" s="352">
        <v>0</v>
      </c>
      <c r="DF1483" s="352">
        <v>0</v>
      </c>
      <c r="DG1483" s="298">
        <v>0</v>
      </c>
      <c r="DH1483" s="183">
        <v>1</v>
      </c>
      <c r="DI1483" s="289">
        <v>0.24806451797485299</v>
      </c>
      <c r="DP1483" s="165"/>
      <c r="DQ1483" s="165"/>
      <c r="DR1483" s="165"/>
      <c r="ED1483" s="165"/>
      <c r="EE1483" s="165"/>
      <c r="EF1483" s="165"/>
      <c r="EG1483" s="165"/>
      <c r="EH1483" s="166"/>
      <c r="EI1483" s="165"/>
      <c r="EL1483" s="283"/>
      <c r="EM1483" s="283"/>
      <c r="EN1483" s="283"/>
      <c r="EO1483" s="283"/>
      <c r="EP1483" s="283"/>
      <c r="EQ1483" s="283"/>
      <c r="ER1483" s="165"/>
    </row>
    <row r="1484" spans="1:154" ht="13" customHeight="1">
      <c r="A1484" s="160" t="s">
        <v>19</v>
      </c>
      <c r="B1484" s="160">
        <v>10476</v>
      </c>
      <c r="C1484" s="160">
        <v>18821</v>
      </c>
      <c r="D1484" s="160">
        <v>640492</v>
      </c>
      <c r="E1484" s="160" t="s">
        <v>2172</v>
      </c>
      <c r="G1484" s="175"/>
      <c r="H1484" s="162" t="s">
        <v>2880</v>
      </c>
      <c r="I1484" s="162" t="s">
        <v>3360</v>
      </c>
      <c r="J1484" s="160">
        <v>28</v>
      </c>
      <c r="K1484" s="161">
        <v>7</v>
      </c>
      <c r="L1484" s="161" t="s">
        <v>837</v>
      </c>
      <c r="Z1484" s="163">
        <v>61</v>
      </c>
      <c r="AA1484" s="163">
        <v>79</v>
      </c>
      <c r="AB1484" s="163">
        <v>73</v>
      </c>
      <c r="AC1484" s="163">
        <v>16</v>
      </c>
      <c r="AD1484" s="163">
        <v>14</v>
      </c>
      <c r="AE1484" s="163">
        <v>2</v>
      </c>
      <c r="AF1484" s="163">
        <v>0</v>
      </c>
      <c r="AG1484" s="163">
        <v>0</v>
      </c>
      <c r="AH1484" s="163">
        <v>13</v>
      </c>
      <c r="AI1484" s="163">
        <v>2</v>
      </c>
      <c r="AJ1484" s="163">
        <v>5</v>
      </c>
      <c r="AK1484" s="163">
        <v>1</v>
      </c>
      <c r="AL1484" s="163">
        <v>5</v>
      </c>
      <c r="AM1484" s="163">
        <v>0</v>
      </c>
      <c r="AN1484" s="163">
        <v>19</v>
      </c>
      <c r="AO1484" s="163">
        <v>0</v>
      </c>
      <c r="AP1484" s="163">
        <v>0</v>
      </c>
      <c r="AQ1484" s="163">
        <v>1</v>
      </c>
      <c r="AR1484" s="163">
        <v>1</v>
      </c>
      <c r="AS1484" s="283">
        <v>6.3291138999999996E-2</v>
      </c>
      <c r="AT1484" s="283">
        <v>0.24050632899999999</v>
      </c>
      <c r="AU1484" s="283">
        <v>0.21818182</v>
      </c>
      <c r="AV1484" s="283">
        <v>0.36363635999999999</v>
      </c>
      <c r="AW1484" s="283">
        <v>3.6363640000000003E-2</v>
      </c>
      <c r="AX1484" s="283">
        <v>0.30909091</v>
      </c>
      <c r="AY1484" s="363">
        <v>108.42400000000001</v>
      </c>
      <c r="AZ1484" s="283">
        <v>0.16438356000000001</v>
      </c>
      <c r="BA1484" s="283">
        <v>0.47169811299999997</v>
      </c>
      <c r="BB1484" s="283">
        <v>0.207547169</v>
      </c>
      <c r="BC1484" s="283">
        <v>0.320754716</v>
      </c>
      <c r="BD1484" s="164">
        <v>0.29629629600000001</v>
      </c>
      <c r="BE1484" s="164">
        <v>0.219178082</v>
      </c>
      <c r="BF1484" s="164">
        <v>0.26923076899999998</v>
      </c>
      <c r="BG1484" s="164">
        <v>0.246575342</v>
      </c>
      <c r="BH1484" s="164">
        <v>0.51580611099999996</v>
      </c>
      <c r="BI1484" s="164">
        <v>2.739726E-2</v>
      </c>
      <c r="BJ1484" s="165">
        <v>17.4420721044293</v>
      </c>
      <c r="BK1484" s="164">
        <v>0.23459610037314499</v>
      </c>
      <c r="BL1484" s="165">
        <v>-4.8058646427679399</v>
      </c>
      <c r="BM1484" s="165">
        <v>4.43540301600214</v>
      </c>
      <c r="BN1484" s="165">
        <v>51.242631133104098</v>
      </c>
      <c r="BO1484" s="165">
        <v>-1.29526131054102E-3</v>
      </c>
      <c r="BP1484" s="165">
        <v>0.99428103119134903</v>
      </c>
      <c r="BQ1484" s="165">
        <v>-0.56281236994337203</v>
      </c>
      <c r="BR1484" s="165">
        <v>-3.6117688523817399</v>
      </c>
      <c r="BS1484" s="289">
        <v>-5.8125983751334702E-2</v>
      </c>
      <c r="BT1484" s="297"/>
      <c r="BU1484" s="284"/>
      <c r="BV1484" s="298"/>
      <c r="BW1484" s="297"/>
      <c r="BX1484" s="297"/>
      <c r="BY1484" s="297"/>
      <c r="BZ1484" s="297"/>
      <c r="CA1484" s="284"/>
      <c r="CB1484" s="298"/>
      <c r="CC1484" s="297"/>
      <c r="CD1484" s="284"/>
      <c r="CE1484" s="352"/>
      <c r="CF1484" s="298"/>
      <c r="CG1484" s="297"/>
      <c r="CH1484" s="284"/>
      <c r="CI1484" s="352"/>
      <c r="CJ1484" s="298"/>
      <c r="CK1484" s="297"/>
      <c r="CL1484" s="284"/>
      <c r="CM1484" s="352"/>
      <c r="CN1484" s="298"/>
      <c r="CO1484" s="297"/>
      <c r="CP1484" s="284"/>
      <c r="CQ1484" s="352"/>
      <c r="CR1484" s="298"/>
      <c r="CS1484" s="297">
        <v>45</v>
      </c>
      <c r="CT1484" s="284">
        <v>130.19999999999999</v>
      </c>
      <c r="CU1484" s="352">
        <v>0</v>
      </c>
      <c r="CV1484" s="352">
        <v>1</v>
      </c>
      <c r="CW1484" s="298">
        <v>0</v>
      </c>
      <c r="CX1484" s="297">
        <v>11</v>
      </c>
      <c r="CY1484" s="284">
        <v>87</v>
      </c>
      <c r="CZ1484" s="352">
        <v>-1</v>
      </c>
      <c r="DA1484" s="352">
        <v>0</v>
      </c>
      <c r="DB1484" s="298">
        <v>0</v>
      </c>
      <c r="DC1484" s="297">
        <v>5</v>
      </c>
      <c r="DD1484" s="284">
        <v>8</v>
      </c>
      <c r="DE1484" s="352">
        <v>0</v>
      </c>
      <c r="DF1484" s="352">
        <v>0</v>
      </c>
      <c r="DG1484" s="298">
        <v>0</v>
      </c>
      <c r="DH1484" s="297">
        <v>-1</v>
      </c>
      <c r="DI1484" s="289">
        <v>0.42191147804260198</v>
      </c>
      <c r="DP1484" s="165"/>
      <c r="DQ1484" s="165"/>
      <c r="DR1484" s="165"/>
      <c r="ED1484" s="165"/>
      <c r="EE1484" s="165"/>
      <c r="EF1484" s="165"/>
      <c r="EG1484" s="165"/>
      <c r="EH1484" s="166"/>
      <c r="EI1484" s="165"/>
      <c r="EJ1484" s="164"/>
      <c r="EK1484" s="164"/>
      <c r="EL1484" s="283"/>
      <c r="EM1484" s="283"/>
      <c r="EN1484" s="283"/>
      <c r="EO1484" s="283"/>
      <c r="EP1484" s="283"/>
      <c r="EQ1484" s="283"/>
      <c r="ER1484" s="165"/>
      <c r="ES1484" s="166"/>
      <c r="ET1484" s="166"/>
      <c r="EU1484" s="166"/>
      <c r="EV1484" s="166"/>
      <c r="EW1484" s="166"/>
      <c r="EX1484" s="289"/>
    </row>
    <row r="1485" spans="1:154" ht="13" customHeight="1">
      <c r="A1485" s="160" t="s">
        <v>19</v>
      </c>
      <c r="C1485" s="160">
        <v>19910</v>
      </c>
      <c r="D1485" s="160">
        <v>660758</v>
      </c>
      <c r="E1485" s="160" t="s">
        <v>14</v>
      </c>
      <c r="H1485" s="162" t="s">
        <v>3995</v>
      </c>
      <c r="I1485" s="162" t="s">
        <v>3994</v>
      </c>
      <c r="J1485" s="160">
        <v>26</v>
      </c>
      <c r="K1485" s="161">
        <v>7</v>
      </c>
      <c r="Z1485" s="163">
        <v>3</v>
      </c>
      <c r="AA1485" s="163">
        <v>5</v>
      </c>
      <c r="AB1485" s="163">
        <v>5</v>
      </c>
      <c r="AC1485" s="163">
        <v>0</v>
      </c>
      <c r="AD1485" s="163">
        <v>0</v>
      </c>
      <c r="AE1485" s="163">
        <v>0</v>
      </c>
      <c r="AF1485" s="163">
        <v>0</v>
      </c>
      <c r="AG1485" s="163">
        <v>0</v>
      </c>
      <c r="AH1485" s="163">
        <v>0</v>
      </c>
      <c r="AI1485" s="163">
        <v>0</v>
      </c>
      <c r="AJ1485" s="163">
        <v>0</v>
      </c>
      <c r="AK1485" s="163">
        <v>0</v>
      </c>
      <c r="AL1485" s="163">
        <v>0</v>
      </c>
      <c r="AM1485" s="163">
        <v>0</v>
      </c>
      <c r="AN1485" s="163">
        <v>0</v>
      </c>
      <c r="AO1485" s="163">
        <v>0</v>
      </c>
      <c r="AP1485" s="163">
        <v>0</v>
      </c>
      <c r="AQ1485" s="163">
        <v>0</v>
      </c>
      <c r="AR1485" s="163">
        <v>0</v>
      </c>
      <c r="AS1485" s="283">
        <v>0</v>
      </c>
      <c r="AT1485" s="283">
        <v>0</v>
      </c>
      <c r="AU1485" s="283">
        <v>0</v>
      </c>
      <c r="AV1485" s="283">
        <v>0.6</v>
      </c>
      <c r="AW1485" s="283">
        <v>0.2</v>
      </c>
      <c r="AX1485" s="283">
        <v>0.4</v>
      </c>
      <c r="AY1485" s="363">
        <v>99.391800000000003</v>
      </c>
      <c r="AZ1485" s="283">
        <v>4.7619050000000003E-2</v>
      </c>
      <c r="BA1485" s="283">
        <v>0.2</v>
      </c>
      <c r="BB1485" s="283">
        <v>0</v>
      </c>
      <c r="BC1485" s="283">
        <v>0.8</v>
      </c>
      <c r="BD1485" s="164">
        <v>0</v>
      </c>
      <c r="BE1485" s="164">
        <v>0</v>
      </c>
      <c r="BF1485" s="164">
        <v>0</v>
      </c>
      <c r="BG1485" s="164">
        <v>0</v>
      </c>
      <c r="BH1485" s="164">
        <v>0</v>
      </c>
      <c r="BI1485" s="164">
        <v>0</v>
      </c>
      <c r="BJ1485" s="165">
        <v>0</v>
      </c>
      <c r="BK1485" s="164">
        <v>0</v>
      </c>
      <c r="BL1485" s="165">
        <v>-1.24825424723083</v>
      </c>
      <c r="BM1485" s="165">
        <v>-0.663363889080824</v>
      </c>
      <c r="BN1485" s="165">
        <v>-100</v>
      </c>
      <c r="BO1485" s="165">
        <v>-3.80884492161657E-2</v>
      </c>
      <c r="BP1485" s="165">
        <v>0</v>
      </c>
      <c r="BQ1485" s="165">
        <v>-1.0913433949345499</v>
      </c>
      <c r="BR1485" s="165">
        <v>-1.2368444653576001</v>
      </c>
      <c r="BS1485" s="289">
        <v>-0.112711468028812</v>
      </c>
      <c r="BT1485" s="297"/>
      <c r="BU1485" s="284"/>
      <c r="BV1485" s="298"/>
      <c r="BW1485" s="297"/>
      <c r="BX1485" s="297"/>
      <c r="BY1485" s="297"/>
      <c r="BZ1485" s="297"/>
      <c r="CA1485" s="284"/>
      <c r="CB1485" s="298"/>
      <c r="CC1485" s="297"/>
      <c r="CD1485" s="284"/>
      <c r="CE1485" s="352"/>
      <c r="CF1485" s="298"/>
      <c r="CG1485" s="297"/>
      <c r="CH1485" s="284"/>
      <c r="CI1485" s="352"/>
      <c r="CJ1485" s="298"/>
      <c r="CK1485" s="297"/>
      <c r="CL1485" s="284"/>
      <c r="CM1485" s="352"/>
      <c r="CN1485" s="298"/>
      <c r="CO1485" s="297"/>
      <c r="CP1485" s="284"/>
      <c r="CQ1485" s="352"/>
      <c r="CR1485" s="298"/>
      <c r="CS1485" s="297">
        <v>2</v>
      </c>
      <c r="CT1485" s="284">
        <v>12</v>
      </c>
      <c r="CU1485" s="352">
        <v>0</v>
      </c>
      <c r="CV1485" s="352">
        <v>0</v>
      </c>
      <c r="CW1485" s="298">
        <v>0</v>
      </c>
      <c r="CX1485" s="297"/>
      <c r="CY1485" s="284"/>
      <c r="CZ1485" s="352"/>
      <c r="DA1485" s="352"/>
      <c r="DB1485" s="298"/>
      <c r="DC1485" s="297">
        <v>1</v>
      </c>
      <c r="DD1485" s="284">
        <v>1</v>
      </c>
      <c r="DE1485" s="352">
        <v>0</v>
      </c>
      <c r="DF1485" s="352">
        <v>0</v>
      </c>
      <c r="DG1485" s="298">
        <v>0</v>
      </c>
      <c r="DH1485" s="183">
        <v>0</v>
      </c>
      <c r="DI1485" s="289">
        <v>-2.1328575909137702E-2</v>
      </c>
      <c r="DP1485" s="165"/>
      <c r="DQ1485" s="165"/>
      <c r="DR1485" s="165"/>
      <c r="ED1485" s="165"/>
      <c r="EE1485" s="165"/>
      <c r="EF1485" s="165"/>
      <c r="EG1485" s="165"/>
      <c r="EH1485" s="166"/>
      <c r="EI1485" s="165"/>
      <c r="EL1485" s="283"/>
      <c r="EM1485" s="283"/>
      <c r="EN1485" s="283"/>
      <c r="EO1485" s="283"/>
      <c r="EP1485" s="283"/>
      <c r="EQ1485" s="283"/>
      <c r="ER1485" s="165"/>
    </row>
    <row r="1486" spans="1:154" ht="13" customHeight="1">
      <c r="A1486" s="160" t="s">
        <v>19</v>
      </c>
      <c r="B1486" s="160">
        <v>10866</v>
      </c>
      <c r="C1486" s="160">
        <v>19960</v>
      </c>
      <c r="D1486" s="160">
        <v>666211</v>
      </c>
      <c r="E1486" s="160" t="s">
        <v>3331</v>
      </c>
      <c r="H1486" s="162" t="s">
        <v>2407</v>
      </c>
      <c r="I1486" s="162" t="s">
        <v>288</v>
      </c>
      <c r="J1486" s="161">
        <v>26</v>
      </c>
      <c r="K1486" s="161">
        <v>7</v>
      </c>
      <c r="L1486" s="161" t="s">
        <v>46</v>
      </c>
      <c r="Z1486" s="163">
        <v>10</v>
      </c>
      <c r="AA1486" s="163">
        <v>8</v>
      </c>
      <c r="AB1486" s="163">
        <v>7</v>
      </c>
      <c r="AC1486" s="163">
        <v>1</v>
      </c>
      <c r="AD1486" s="163">
        <v>1</v>
      </c>
      <c r="AE1486" s="163">
        <v>0</v>
      </c>
      <c r="AF1486" s="163">
        <v>0</v>
      </c>
      <c r="AG1486" s="163">
        <v>0</v>
      </c>
      <c r="AH1486" s="163">
        <v>2</v>
      </c>
      <c r="AI1486" s="163">
        <v>0</v>
      </c>
      <c r="AJ1486" s="163">
        <v>0</v>
      </c>
      <c r="AK1486" s="163">
        <v>0</v>
      </c>
      <c r="AL1486" s="163">
        <v>1</v>
      </c>
      <c r="AM1486" s="163">
        <v>0</v>
      </c>
      <c r="AN1486" s="163">
        <v>3</v>
      </c>
      <c r="AO1486" s="163">
        <v>0</v>
      </c>
      <c r="AP1486" s="163">
        <v>0</v>
      </c>
      <c r="AQ1486" s="163">
        <v>0</v>
      </c>
      <c r="AR1486" s="163">
        <v>0</v>
      </c>
      <c r="AS1486" s="283">
        <v>0.125</v>
      </c>
      <c r="AT1486" s="283">
        <v>0.375</v>
      </c>
      <c r="AU1486" s="283">
        <v>0.25</v>
      </c>
      <c r="AV1486" s="283">
        <v>0.25</v>
      </c>
      <c r="AW1486" s="283">
        <v>0</v>
      </c>
      <c r="AX1486" s="283">
        <v>0.25</v>
      </c>
      <c r="AY1486" s="363">
        <v>104.146</v>
      </c>
      <c r="AZ1486" s="283">
        <v>0.13513513999999999</v>
      </c>
      <c r="BA1486" s="283">
        <v>0.5</v>
      </c>
      <c r="BB1486" s="283">
        <v>0</v>
      </c>
      <c r="BC1486" s="283">
        <v>0.5</v>
      </c>
      <c r="BD1486" s="164">
        <v>0.25</v>
      </c>
      <c r="BE1486" s="164">
        <v>0.14285714199999999</v>
      </c>
      <c r="BF1486" s="164">
        <v>0.25</v>
      </c>
      <c r="BG1486" s="164">
        <v>0.14285714199999999</v>
      </c>
      <c r="BH1486" s="164">
        <v>0.39285714199999999</v>
      </c>
      <c r="BI1486" s="164">
        <v>0</v>
      </c>
      <c r="BJ1486" s="165">
        <v>0</v>
      </c>
      <c r="BK1486" s="164">
        <v>0.19635517895221699</v>
      </c>
      <c r="BL1486" s="165">
        <v>-0.73289867495493799</v>
      </c>
      <c r="BM1486" s="165">
        <v>0.202925898085069</v>
      </c>
      <c r="BN1486" s="165">
        <v>34.066334798593402</v>
      </c>
      <c r="BO1486" s="165">
        <v>-4.2033136377595398E-2</v>
      </c>
      <c r="BP1486" s="165">
        <v>-0.23072232306003501</v>
      </c>
      <c r="BQ1486" s="165">
        <v>-1.2016031006847401</v>
      </c>
      <c r="BR1486" s="165">
        <v>-0.95813035224871601</v>
      </c>
      <c r="BS1486" s="289">
        <v>-0.124098840103643</v>
      </c>
      <c r="BT1486" s="297"/>
      <c r="BU1486" s="284"/>
      <c r="BV1486" s="298"/>
      <c r="BW1486" s="297"/>
      <c r="BX1486" s="297"/>
      <c r="BY1486" s="297"/>
      <c r="BZ1486" s="297"/>
      <c r="CA1486" s="284"/>
      <c r="CB1486" s="298"/>
      <c r="CC1486" s="297"/>
      <c r="CD1486" s="284"/>
      <c r="CE1486" s="352"/>
      <c r="CF1486" s="298"/>
      <c r="CG1486" s="297"/>
      <c r="CH1486" s="284"/>
      <c r="CI1486" s="352"/>
      <c r="CJ1486" s="298"/>
      <c r="CK1486" s="297"/>
      <c r="CL1486" s="284"/>
      <c r="CM1486" s="352"/>
      <c r="CN1486" s="298"/>
      <c r="CO1486" s="297"/>
      <c r="CP1486" s="284"/>
      <c r="CQ1486" s="352"/>
      <c r="CR1486" s="298"/>
      <c r="CS1486" s="297">
        <v>4</v>
      </c>
      <c r="CT1486" s="284">
        <v>14.1</v>
      </c>
      <c r="CU1486" s="352">
        <v>0</v>
      </c>
      <c r="CV1486" s="352">
        <v>0</v>
      </c>
      <c r="CW1486" s="298">
        <v>0</v>
      </c>
      <c r="CX1486" s="297"/>
      <c r="CY1486" s="284"/>
      <c r="CZ1486" s="352"/>
      <c r="DA1486" s="352"/>
      <c r="DB1486" s="298"/>
      <c r="DC1486" s="297">
        <v>3</v>
      </c>
      <c r="DD1486" s="284">
        <v>7</v>
      </c>
      <c r="DE1486" s="352">
        <v>-1</v>
      </c>
      <c r="DF1486" s="352">
        <v>-1</v>
      </c>
      <c r="DG1486" s="298">
        <v>0</v>
      </c>
      <c r="DH1486" s="297">
        <v>-1</v>
      </c>
      <c r="DI1486" s="289">
        <v>-0.509727012366056</v>
      </c>
      <c r="DP1486" s="165"/>
      <c r="DQ1486" s="165"/>
      <c r="DR1486" s="165"/>
      <c r="ED1486" s="165"/>
      <c r="EE1486" s="165"/>
      <c r="EF1486" s="165"/>
      <c r="EG1486" s="165"/>
      <c r="EH1486" s="166"/>
      <c r="EI1486" s="165"/>
      <c r="EJ1486" s="164"/>
      <c r="EK1486" s="164"/>
      <c r="EL1486" s="283"/>
      <c r="EM1486" s="283"/>
      <c r="EN1486" s="283"/>
      <c r="EO1486" s="283"/>
      <c r="EP1486" s="283"/>
      <c r="EQ1486" s="283"/>
      <c r="ER1486" s="165"/>
      <c r="ES1486" s="166"/>
      <c r="ET1486" s="166"/>
      <c r="EU1486" s="166"/>
      <c r="EV1486" s="166"/>
      <c r="EW1486" s="166"/>
      <c r="EX1486" s="289"/>
    </row>
    <row r="1487" spans="1:154" ht="13" customHeight="1">
      <c r="A1487" s="160" t="s">
        <v>19</v>
      </c>
      <c r="C1487" s="160">
        <v>19458</v>
      </c>
      <c r="D1487" s="160">
        <v>669450</v>
      </c>
      <c r="E1487" s="160" t="s">
        <v>614</v>
      </c>
      <c r="H1487" s="162" t="s">
        <v>2893</v>
      </c>
      <c r="I1487" s="162" t="s">
        <v>1107</v>
      </c>
      <c r="J1487" s="160">
        <v>29</v>
      </c>
      <c r="K1487" s="161">
        <v>7</v>
      </c>
      <c r="L1487" s="161" t="s">
        <v>838</v>
      </c>
      <c r="Z1487" s="163">
        <v>6</v>
      </c>
      <c r="AA1487" s="163">
        <v>8</v>
      </c>
      <c r="AB1487" s="163">
        <v>8</v>
      </c>
      <c r="AC1487" s="163">
        <v>0</v>
      </c>
      <c r="AD1487" s="163">
        <v>0</v>
      </c>
      <c r="AE1487" s="163">
        <v>0</v>
      </c>
      <c r="AF1487" s="163">
        <v>0</v>
      </c>
      <c r="AG1487" s="163">
        <v>0</v>
      </c>
      <c r="AH1487" s="163">
        <v>0</v>
      </c>
      <c r="AI1487" s="163">
        <v>0</v>
      </c>
      <c r="AJ1487" s="163">
        <v>1</v>
      </c>
      <c r="AK1487" s="163">
        <v>0</v>
      </c>
      <c r="AL1487" s="163">
        <v>0</v>
      </c>
      <c r="AM1487" s="163">
        <v>0</v>
      </c>
      <c r="AN1487" s="163">
        <v>2</v>
      </c>
      <c r="AO1487" s="163">
        <v>0</v>
      </c>
      <c r="AP1487" s="163">
        <v>0</v>
      </c>
      <c r="AQ1487" s="163">
        <v>0</v>
      </c>
      <c r="AR1487" s="163">
        <v>1</v>
      </c>
      <c r="AS1487" s="283">
        <v>0</v>
      </c>
      <c r="AT1487" s="283">
        <v>0.25</v>
      </c>
      <c r="AU1487" s="283">
        <v>0.66666667000000002</v>
      </c>
      <c r="AV1487" s="283">
        <v>0</v>
      </c>
      <c r="AW1487" s="283">
        <v>0.16666666999999999</v>
      </c>
      <c r="AX1487" s="283">
        <v>0.16666666999999999</v>
      </c>
      <c r="AY1487" s="363">
        <v>107.099</v>
      </c>
      <c r="AZ1487" s="283">
        <v>0.21739130000000001</v>
      </c>
      <c r="BA1487" s="283">
        <v>0.66666666600000002</v>
      </c>
      <c r="BB1487" s="283">
        <v>0.16666666599999999</v>
      </c>
      <c r="BC1487" s="283">
        <v>0.16666666599999999</v>
      </c>
      <c r="BD1487" s="164">
        <v>0</v>
      </c>
      <c r="BE1487" s="164">
        <v>0</v>
      </c>
      <c r="BF1487" s="164">
        <v>0</v>
      </c>
      <c r="BG1487" s="164">
        <v>0</v>
      </c>
      <c r="BH1487" s="164">
        <v>0</v>
      </c>
      <c r="BI1487" s="164">
        <v>0</v>
      </c>
      <c r="BJ1487" s="165">
        <v>0</v>
      </c>
      <c r="BK1487" s="164">
        <v>0</v>
      </c>
      <c r="BL1487" s="165">
        <v>-1.99720679556932</v>
      </c>
      <c r="BM1487" s="165">
        <v>-1.0613822225293199</v>
      </c>
      <c r="BN1487" s="165">
        <v>-100</v>
      </c>
      <c r="BO1487" s="165">
        <v>0.157426246925809</v>
      </c>
      <c r="BP1487" s="165">
        <v>0.20000000298023199</v>
      </c>
      <c r="BQ1487" s="165">
        <v>-1.4828728340377999</v>
      </c>
      <c r="BR1487" s="165">
        <v>-1.76496634220686</v>
      </c>
      <c r="BS1487" s="289">
        <v>-0.15314773956593999</v>
      </c>
      <c r="BT1487" s="297"/>
      <c r="BU1487" s="284"/>
      <c r="BV1487" s="298"/>
      <c r="BW1487" s="297"/>
      <c r="BX1487" s="297"/>
      <c r="BY1487" s="297"/>
      <c r="BZ1487" s="297"/>
      <c r="CA1487" s="284"/>
      <c r="CB1487" s="298"/>
      <c r="CC1487" s="297"/>
      <c r="CD1487" s="284"/>
      <c r="CE1487" s="352"/>
      <c r="CF1487" s="298"/>
      <c r="CG1487" s="297"/>
      <c r="CH1487" s="284"/>
      <c r="CI1487" s="352"/>
      <c r="CJ1487" s="298"/>
      <c r="CK1487" s="297"/>
      <c r="CL1487" s="284"/>
      <c r="CM1487" s="352"/>
      <c r="CN1487" s="298"/>
      <c r="CO1487" s="297"/>
      <c r="CP1487" s="284"/>
      <c r="CQ1487" s="352"/>
      <c r="CR1487" s="298"/>
      <c r="CS1487" s="297">
        <v>4</v>
      </c>
      <c r="CT1487" s="284">
        <v>10</v>
      </c>
      <c r="CU1487" s="352">
        <v>0</v>
      </c>
      <c r="CV1487" s="352">
        <v>0</v>
      </c>
      <c r="CW1487" s="298">
        <v>0</v>
      </c>
      <c r="CX1487" s="297"/>
      <c r="CY1487" s="284"/>
      <c r="CZ1487" s="352"/>
      <c r="DA1487" s="352"/>
      <c r="DB1487" s="298"/>
      <c r="DC1487" s="297"/>
      <c r="DD1487" s="284"/>
      <c r="DE1487" s="352"/>
      <c r="DF1487" s="352"/>
      <c r="DG1487" s="298"/>
      <c r="DH1487" s="297">
        <v>0</v>
      </c>
      <c r="DI1487" s="289">
        <v>1.51660740375518E-2</v>
      </c>
      <c r="DP1487" s="165"/>
      <c r="DQ1487" s="165"/>
      <c r="DR1487" s="165"/>
      <c r="ED1487" s="165"/>
      <c r="EE1487" s="165"/>
      <c r="EF1487" s="165"/>
      <c r="EG1487" s="165"/>
      <c r="EH1487" s="166"/>
      <c r="EI1487" s="165"/>
      <c r="EJ1487" s="164"/>
      <c r="EK1487" s="164"/>
      <c r="EL1487" s="283"/>
      <c r="EM1487" s="283"/>
      <c r="EN1487" s="283"/>
      <c r="EO1487" s="283"/>
      <c r="EP1487" s="283"/>
      <c r="EQ1487" s="283"/>
      <c r="ER1487" s="165"/>
      <c r="ES1487" s="166"/>
      <c r="ET1487" s="166"/>
      <c r="EU1487" s="166"/>
      <c r="EV1487" s="166"/>
      <c r="EW1487" s="166"/>
      <c r="EX1487" s="289"/>
    </row>
    <row r="1488" spans="1:154" ht="13" customHeight="1">
      <c r="A1488" s="160" t="s">
        <v>19</v>
      </c>
      <c r="C1488" s="160">
        <v>28080</v>
      </c>
      <c r="D1488" s="160">
        <v>691176</v>
      </c>
      <c r="E1488" s="160" t="s">
        <v>16</v>
      </c>
      <c r="H1488" s="162" t="s">
        <v>3579</v>
      </c>
      <c r="I1488" s="162" t="s">
        <v>3580</v>
      </c>
      <c r="J1488" s="160">
        <v>21</v>
      </c>
      <c r="K1488" s="161">
        <v>7</v>
      </c>
      <c r="Z1488" s="163">
        <v>18</v>
      </c>
      <c r="AA1488" s="163">
        <v>67</v>
      </c>
      <c r="AB1488" s="163">
        <v>56</v>
      </c>
      <c r="AC1488" s="163">
        <v>10</v>
      </c>
      <c r="AD1488" s="163">
        <v>7</v>
      </c>
      <c r="AE1488" s="163">
        <v>1</v>
      </c>
      <c r="AF1488" s="163">
        <v>0</v>
      </c>
      <c r="AG1488" s="163">
        <v>2</v>
      </c>
      <c r="AH1488" s="163">
        <v>8</v>
      </c>
      <c r="AI1488" s="163">
        <v>4</v>
      </c>
      <c r="AJ1488" s="163">
        <v>5</v>
      </c>
      <c r="AK1488" s="163">
        <v>0</v>
      </c>
      <c r="AL1488" s="163">
        <v>11</v>
      </c>
      <c r="AM1488" s="163">
        <v>0</v>
      </c>
      <c r="AN1488" s="163">
        <v>19</v>
      </c>
      <c r="AO1488" s="163">
        <v>0</v>
      </c>
      <c r="AP1488" s="163">
        <v>0</v>
      </c>
      <c r="AQ1488" s="163">
        <v>0</v>
      </c>
      <c r="AR1488" s="163">
        <v>0</v>
      </c>
      <c r="AS1488" s="283">
        <v>0.16417910399999999</v>
      </c>
      <c r="AT1488" s="283">
        <v>0.28358208899999998</v>
      </c>
      <c r="AU1488" s="283">
        <v>0.54054053999999996</v>
      </c>
      <c r="AV1488" s="283">
        <v>0.18918919000000001</v>
      </c>
      <c r="AW1488" s="283">
        <v>0.10810810999999999</v>
      </c>
      <c r="AX1488" s="283">
        <v>0.45945945999999999</v>
      </c>
      <c r="AY1488" s="363">
        <v>109.29300000000001</v>
      </c>
      <c r="AZ1488" s="283">
        <v>0.10791367</v>
      </c>
      <c r="BA1488" s="283">
        <v>0.62162162099999996</v>
      </c>
      <c r="BB1488" s="283">
        <v>0.162162162</v>
      </c>
      <c r="BC1488" s="283">
        <v>0.21621621599999999</v>
      </c>
      <c r="BD1488" s="164">
        <v>0.22857142799999999</v>
      </c>
      <c r="BE1488" s="164">
        <v>0.178571428</v>
      </c>
      <c r="BF1488" s="164">
        <v>0.31343283500000002</v>
      </c>
      <c r="BG1488" s="164">
        <v>0.30357142799999998</v>
      </c>
      <c r="BH1488" s="164">
        <v>0.617004263</v>
      </c>
      <c r="BI1488" s="164">
        <v>0.125</v>
      </c>
      <c r="BJ1488" s="165">
        <v>80.757883022193795</v>
      </c>
      <c r="BK1488" s="164">
        <v>0.28516539175118899</v>
      </c>
      <c r="BL1488" s="165">
        <v>-1.3488780168325301</v>
      </c>
      <c r="BM1488" s="165">
        <v>6.4886527823775397</v>
      </c>
      <c r="BN1488" s="165">
        <v>84.375528205343301</v>
      </c>
      <c r="BO1488" s="165">
        <v>-0.33082091147924603</v>
      </c>
      <c r="BP1488" s="165">
        <v>-0.12858888506889299</v>
      </c>
      <c r="BQ1488" s="165">
        <v>-1.51009886050342</v>
      </c>
      <c r="BR1488" s="165">
        <v>-1.32639287239617</v>
      </c>
      <c r="BS1488" s="289">
        <v>-0.155959581764989</v>
      </c>
      <c r="BT1488" s="297"/>
      <c r="BU1488" s="284"/>
      <c r="BV1488" s="298"/>
      <c r="BW1488" s="297"/>
      <c r="BX1488" s="297"/>
      <c r="BY1488" s="297"/>
      <c r="BZ1488" s="297"/>
      <c r="CA1488" s="284"/>
      <c r="CB1488" s="298"/>
      <c r="CC1488" s="297"/>
      <c r="CD1488" s="284"/>
      <c r="CE1488" s="352"/>
      <c r="CF1488" s="298"/>
      <c r="CG1488" s="297"/>
      <c r="CH1488" s="284"/>
      <c r="CI1488" s="352"/>
      <c r="CJ1488" s="298"/>
      <c r="CK1488" s="297"/>
      <c r="CL1488" s="284"/>
      <c r="CM1488" s="352"/>
      <c r="CN1488" s="298"/>
      <c r="CO1488" s="297"/>
      <c r="CP1488" s="284"/>
      <c r="CQ1488" s="352"/>
      <c r="CR1488" s="298"/>
      <c r="CS1488" s="297">
        <v>12</v>
      </c>
      <c r="CT1488" s="284">
        <v>96</v>
      </c>
      <c r="CU1488" s="352">
        <v>-1</v>
      </c>
      <c r="CV1488" s="352">
        <v>-2</v>
      </c>
      <c r="CW1488" s="298">
        <v>0</v>
      </c>
      <c r="CX1488" s="297">
        <v>4</v>
      </c>
      <c r="CY1488" s="284">
        <v>35</v>
      </c>
      <c r="CZ1488" s="352">
        <v>-1</v>
      </c>
      <c r="DA1488" s="352">
        <v>-1</v>
      </c>
      <c r="DB1488" s="298">
        <v>0</v>
      </c>
      <c r="DC1488" s="297"/>
      <c r="DD1488" s="284"/>
      <c r="DE1488" s="352"/>
      <c r="DF1488" s="352"/>
      <c r="DG1488" s="298"/>
      <c r="DH1488" s="297">
        <v>-2</v>
      </c>
      <c r="DI1488" s="289">
        <v>-2.4192232489585801</v>
      </c>
      <c r="DP1488" s="165"/>
      <c r="DQ1488" s="165"/>
      <c r="DR1488" s="165"/>
      <c r="ED1488" s="165"/>
      <c r="EE1488" s="165"/>
      <c r="EF1488" s="165"/>
      <c r="EG1488" s="165"/>
      <c r="EH1488" s="166"/>
      <c r="EI1488" s="165"/>
      <c r="EJ1488" s="164"/>
      <c r="EK1488" s="164"/>
      <c r="EL1488" s="283"/>
      <c r="EM1488" s="283"/>
      <c r="EN1488" s="283"/>
      <c r="EO1488" s="283"/>
      <c r="EP1488" s="283"/>
      <c r="EQ1488" s="283"/>
      <c r="ER1488" s="165"/>
      <c r="ES1488" s="166"/>
      <c r="ET1488" s="166"/>
      <c r="EU1488" s="166"/>
      <c r="EV1488" s="166"/>
      <c r="EW1488" s="166"/>
      <c r="EX1488" s="289"/>
    </row>
    <row r="1489" spans="1:272" ht="13" customHeight="1">
      <c r="A1489" s="160" t="s">
        <v>19</v>
      </c>
      <c r="C1489" s="160">
        <v>25477</v>
      </c>
      <c r="D1489" s="160">
        <v>686555</v>
      </c>
      <c r="E1489" s="160" t="s">
        <v>563</v>
      </c>
      <c r="H1489" s="162" t="s">
        <v>388</v>
      </c>
      <c r="I1489" s="162" t="s">
        <v>1187</v>
      </c>
      <c r="J1489" s="160">
        <v>26</v>
      </c>
      <c r="K1489" s="161">
        <v>7</v>
      </c>
      <c r="Z1489" s="163">
        <v>11</v>
      </c>
      <c r="AA1489" s="163">
        <v>19</v>
      </c>
      <c r="AB1489" s="163">
        <v>17</v>
      </c>
      <c r="AC1489" s="163">
        <v>2</v>
      </c>
      <c r="AD1489" s="163">
        <v>2</v>
      </c>
      <c r="AE1489" s="163">
        <v>0</v>
      </c>
      <c r="AF1489" s="163">
        <v>0</v>
      </c>
      <c r="AG1489" s="163">
        <v>0</v>
      </c>
      <c r="AH1489" s="163">
        <v>0</v>
      </c>
      <c r="AI1489" s="163">
        <v>0</v>
      </c>
      <c r="AJ1489" s="163">
        <v>1</v>
      </c>
      <c r="AK1489" s="163">
        <v>0</v>
      </c>
      <c r="AL1489" s="163">
        <v>2</v>
      </c>
      <c r="AM1489" s="163">
        <v>0</v>
      </c>
      <c r="AN1489" s="163">
        <v>10</v>
      </c>
      <c r="AO1489" s="163">
        <v>0</v>
      </c>
      <c r="AP1489" s="163">
        <v>0</v>
      </c>
      <c r="AQ1489" s="163">
        <v>0</v>
      </c>
      <c r="AR1489" s="163">
        <v>0</v>
      </c>
      <c r="AS1489" s="283">
        <v>0.105263157</v>
      </c>
      <c r="AT1489" s="283">
        <v>0.52631578899999998</v>
      </c>
      <c r="AU1489" s="283">
        <v>0.14285713999999999</v>
      </c>
      <c r="AV1489" s="283">
        <v>0.28571428999999998</v>
      </c>
      <c r="AW1489" s="283">
        <v>0</v>
      </c>
      <c r="AX1489" s="283">
        <v>0.28571428999999998</v>
      </c>
      <c r="AY1489" s="363">
        <v>103.672</v>
      </c>
      <c r="AZ1489" s="283">
        <v>0.14942528999999999</v>
      </c>
      <c r="BA1489" s="283">
        <v>0.42857142799999998</v>
      </c>
      <c r="BB1489" s="283">
        <v>0.14285714199999999</v>
      </c>
      <c r="BC1489" s="283">
        <v>0.42857142799999998</v>
      </c>
      <c r="BD1489" s="164">
        <v>0.28571428500000001</v>
      </c>
      <c r="BE1489" s="164">
        <v>0.117647058</v>
      </c>
      <c r="BF1489" s="164">
        <v>0.21052631499999999</v>
      </c>
      <c r="BG1489" s="164">
        <v>0.117647058</v>
      </c>
      <c r="BH1489" s="164">
        <v>0.32817337299999999</v>
      </c>
      <c r="BI1489" s="164">
        <v>0</v>
      </c>
      <c r="BJ1489" s="165">
        <v>0</v>
      </c>
      <c r="BK1489" s="164">
        <v>0.16535172964397199</v>
      </c>
      <c r="BL1489" s="165">
        <v>-2.2147498982483702</v>
      </c>
      <c r="BM1489" s="165">
        <v>7.8334627216450001E-3</v>
      </c>
      <c r="BN1489" s="165">
        <v>0.587502387706759</v>
      </c>
      <c r="BO1489" s="165">
        <v>0.16740884246402701</v>
      </c>
      <c r="BP1489" s="165">
        <v>0.167604693502653</v>
      </c>
      <c r="BQ1489" s="165">
        <v>-1.6389768928163899</v>
      </c>
      <c r="BR1489" s="165">
        <v>-2.0910813604821601</v>
      </c>
      <c r="BS1489" s="289">
        <v>-0.16926981233593699</v>
      </c>
      <c r="BT1489" s="297"/>
      <c r="BU1489" s="284"/>
      <c r="BV1489" s="298"/>
      <c r="BW1489" s="297"/>
      <c r="BX1489" s="297"/>
      <c r="BY1489" s="297"/>
      <c r="BZ1489" s="297"/>
      <c r="CA1489" s="284"/>
      <c r="CB1489" s="298"/>
      <c r="CC1489" s="297"/>
      <c r="CD1489" s="284"/>
      <c r="CE1489" s="352"/>
      <c r="CF1489" s="298"/>
      <c r="CG1489" s="297">
        <v>2</v>
      </c>
      <c r="CH1489" s="284">
        <v>5</v>
      </c>
      <c r="CI1489" s="352">
        <v>-1</v>
      </c>
      <c r="CJ1489" s="298">
        <v>-1</v>
      </c>
      <c r="CK1489" s="297"/>
      <c r="CL1489" s="284"/>
      <c r="CM1489" s="352"/>
      <c r="CN1489" s="298"/>
      <c r="CO1489" s="297"/>
      <c r="CP1489" s="284"/>
      <c r="CQ1489" s="352"/>
      <c r="CR1489" s="298"/>
      <c r="CS1489" s="297">
        <v>4</v>
      </c>
      <c r="CT1489" s="284">
        <v>21</v>
      </c>
      <c r="CU1489" s="352">
        <v>0</v>
      </c>
      <c r="CV1489" s="352">
        <v>0</v>
      </c>
      <c r="CW1489" s="298">
        <v>0</v>
      </c>
      <c r="CX1489" s="297"/>
      <c r="CY1489" s="284"/>
      <c r="CZ1489" s="352"/>
      <c r="DA1489" s="352"/>
      <c r="DB1489" s="298"/>
      <c r="DC1489" s="297"/>
      <c r="DD1489" s="284"/>
      <c r="DE1489" s="352"/>
      <c r="DF1489" s="352"/>
      <c r="DG1489" s="298"/>
      <c r="DH1489" s="183">
        <v>-1</v>
      </c>
      <c r="DI1489" s="289">
        <v>-0.17971648275852201</v>
      </c>
      <c r="DP1489" s="165"/>
      <c r="DQ1489" s="165"/>
      <c r="DR1489" s="165"/>
      <c r="ED1489" s="165"/>
      <c r="EE1489" s="165"/>
      <c r="EF1489" s="165"/>
      <c r="EG1489" s="165"/>
      <c r="EH1489" s="166"/>
      <c r="EI1489" s="165"/>
      <c r="EL1489" s="283"/>
      <c r="EM1489" s="283"/>
      <c r="EN1489" s="283"/>
      <c r="EO1489" s="283"/>
      <c r="EP1489" s="283"/>
      <c r="EQ1489" s="283"/>
      <c r="ER1489" s="165"/>
    </row>
    <row r="1490" spans="1:272" ht="13" customHeight="1">
      <c r="A1490" s="160" t="s">
        <v>19</v>
      </c>
      <c r="C1490" s="160">
        <v>25138</v>
      </c>
      <c r="D1490" s="160">
        <v>682119</v>
      </c>
      <c r="E1490" s="160" t="s">
        <v>188</v>
      </c>
      <c r="H1490" s="162" t="s">
        <v>539</v>
      </c>
      <c r="I1490" s="162" t="s">
        <v>3508</v>
      </c>
      <c r="J1490" s="160">
        <v>28</v>
      </c>
      <c r="K1490" s="161">
        <v>7</v>
      </c>
      <c r="Z1490" s="163">
        <v>7</v>
      </c>
      <c r="AA1490" s="163">
        <v>11</v>
      </c>
      <c r="AB1490" s="163">
        <v>10</v>
      </c>
      <c r="AC1490" s="163">
        <v>1</v>
      </c>
      <c r="AD1490" s="163">
        <v>0</v>
      </c>
      <c r="AE1490" s="163">
        <v>1</v>
      </c>
      <c r="AF1490" s="163">
        <v>0</v>
      </c>
      <c r="AG1490" s="163">
        <v>0</v>
      </c>
      <c r="AH1490" s="163">
        <v>1</v>
      </c>
      <c r="AI1490" s="163">
        <v>1</v>
      </c>
      <c r="AJ1490" s="163">
        <v>0</v>
      </c>
      <c r="AK1490" s="163">
        <v>0</v>
      </c>
      <c r="AL1490" s="163">
        <v>0</v>
      </c>
      <c r="AM1490" s="163">
        <v>0</v>
      </c>
      <c r="AN1490" s="163">
        <v>3</v>
      </c>
      <c r="AO1490" s="163">
        <v>0</v>
      </c>
      <c r="AP1490" s="163">
        <v>1</v>
      </c>
      <c r="AQ1490" s="163">
        <v>0</v>
      </c>
      <c r="AR1490" s="163">
        <v>0</v>
      </c>
      <c r="AS1490" s="283">
        <v>0</v>
      </c>
      <c r="AT1490" s="283">
        <v>0.27272727200000002</v>
      </c>
      <c r="AU1490" s="283">
        <v>0.25</v>
      </c>
      <c r="AV1490" s="283">
        <v>0.25</v>
      </c>
      <c r="AW1490" s="283">
        <v>0</v>
      </c>
      <c r="AX1490" s="283">
        <v>0.25</v>
      </c>
      <c r="AY1490" s="363">
        <v>96.815799999999996</v>
      </c>
      <c r="AZ1490" s="283">
        <v>0.22500000000000001</v>
      </c>
      <c r="BA1490" s="283">
        <v>0.5</v>
      </c>
      <c r="BB1490" s="283">
        <v>0.125</v>
      </c>
      <c r="BC1490" s="283">
        <v>0.375</v>
      </c>
      <c r="BD1490" s="164">
        <v>0.125</v>
      </c>
      <c r="BE1490" s="164">
        <v>0.1</v>
      </c>
      <c r="BF1490" s="164">
        <v>9.0909089999999998E-2</v>
      </c>
      <c r="BG1490" s="164">
        <v>0.2</v>
      </c>
      <c r="BH1490" s="164">
        <v>0.29090908999999998</v>
      </c>
      <c r="BI1490" s="164">
        <v>0.1</v>
      </c>
      <c r="BJ1490" s="165">
        <v>63.663563817802803</v>
      </c>
      <c r="BK1490" s="164">
        <v>0.114040558988397</v>
      </c>
      <c r="BL1490" s="165">
        <v>-1.73650526872887</v>
      </c>
      <c r="BM1490" s="165">
        <v>-0.44974648079885898</v>
      </c>
      <c r="BN1490" s="165">
        <v>-40.050835926631301</v>
      </c>
      <c r="BO1490" s="165">
        <v>-7.1489762955130404E-2</v>
      </c>
      <c r="BP1490" s="165">
        <v>4.2106762528419397E-2</v>
      </c>
      <c r="BQ1490" s="165">
        <v>-1.82187051035514</v>
      </c>
      <c r="BR1490" s="165">
        <v>-1.8001055257679399</v>
      </c>
      <c r="BS1490" s="289">
        <v>-0.188158649911327</v>
      </c>
      <c r="BT1490" s="297"/>
      <c r="BU1490" s="284"/>
      <c r="BV1490" s="298"/>
      <c r="BW1490" s="297"/>
      <c r="BX1490" s="297"/>
      <c r="BY1490" s="297"/>
      <c r="BZ1490" s="297"/>
      <c r="CA1490" s="284"/>
      <c r="CB1490" s="298"/>
      <c r="CC1490" s="297"/>
      <c r="CD1490" s="284"/>
      <c r="CE1490" s="352"/>
      <c r="CF1490" s="298"/>
      <c r="CG1490" s="297">
        <v>1</v>
      </c>
      <c r="CH1490" s="284">
        <v>4</v>
      </c>
      <c r="CI1490" s="352">
        <v>0</v>
      </c>
      <c r="CJ1490" s="298"/>
      <c r="CK1490" s="297"/>
      <c r="CL1490" s="284"/>
      <c r="CM1490" s="352"/>
      <c r="CN1490" s="298"/>
      <c r="CO1490" s="297"/>
      <c r="CP1490" s="284"/>
      <c r="CQ1490" s="352"/>
      <c r="CR1490" s="298"/>
      <c r="CS1490" s="297">
        <v>3</v>
      </c>
      <c r="CT1490" s="284">
        <v>13</v>
      </c>
      <c r="CU1490" s="352">
        <v>0</v>
      </c>
      <c r="CV1490" s="352">
        <v>0</v>
      </c>
      <c r="CW1490" s="298">
        <v>0</v>
      </c>
      <c r="CX1490" s="297"/>
      <c r="CY1490" s="284"/>
      <c r="CZ1490" s="352"/>
      <c r="DA1490" s="352"/>
      <c r="DB1490" s="298"/>
      <c r="DC1490" s="297">
        <v>2</v>
      </c>
      <c r="DD1490" s="284">
        <v>10</v>
      </c>
      <c r="DE1490" s="352">
        <v>0</v>
      </c>
      <c r="DF1490" s="352">
        <v>0</v>
      </c>
      <c r="DG1490" s="298">
        <v>0</v>
      </c>
      <c r="DH1490" s="183">
        <v>0</v>
      </c>
      <c r="DI1490" s="289">
        <v>-0.38755606114864299</v>
      </c>
      <c r="DP1490" s="165"/>
      <c r="DQ1490" s="165"/>
      <c r="DR1490" s="165"/>
      <c r="ED1490" s="165"/>
      <c r="EE1490" s="165"/>
      <c r="EF1490" s="165"/>
      <c r="EG1490" s="165"/>
      <c r="EH1490" s="166"/>
      <c r="EI1490" s="165"/>
      <c r="EL1490" s="283"/>
      <c r="EM1490" s="283"/>
      <c r="EN1490" s="283"/>
      <c r="EO1490" s="283"/>
      <c r="EP1490" s="283"/>
      <c r="EQ1490" s="283"/>
      <c r="ER1490" s="165"/>
    </row>
    <row r="1491" spans="1:272" ht="13" customHeight="1">
      <c r="A1491" s="160" t="s">
        <v>19</v>
      </c>
      <c r="C1491" s="160">
        <v>16496</v>
      </c>
      <c r="D1491" s="160">
        <v>657088</v>
      </c>
      <c r="E1491" s="160" t="s">
        <v>3331</v>
      </c>
      <c r="H1491" s="162" t="s">
        <v>3371</v>
      </c>
      <c r="I1491" s="162" t="s">
        <v>3372</v>
      </c>
      <c r="J1491" s="160">
        <v>28</v>
      </c>
      <c r="K1491" s="161">
        <v>7</v>
      </c>
      <c r="Z1491" s="163">
        <v>16</v>
      </c>
      <c r="AA1491" s="163">
        <v>35</v>
      </c>
      <c r="AB1491" s="163">
        <v>32</v>
      </c>
      <c r="AC1491" s="163">
        <v>8</v>
      </c>
      <c r="AD1491" s="163">
        <v>8</v>
      </c>
      <c r="AE1491" s="163">
        <v>0</v>
      </c>
      <c r="AF1491" s="163">
        <v>0</v>
      </c>
      <c r="AG1491" s="163">
        <v>0</v>
      </c>
      <c r="AH1491" s="163">
        <v>4</v>
      </c>
      <c r="AI1491" s="163">
        <v>1</v>
      </c>
      <c r="AJ1491" s="163">
        <v>4</v>
      </c>
      <c r="AK1491" s="163">
        <v>3</v>
      </c>
      <c r="AL1491" s="163">
        <v>3</v>
      </c>
      <c r="AM1491" s="163">
        <v>0</v>
      </c>
      <c r="AN1491" s="163">
        <v>8</v>
      </c>
      <c r="AO1491" s="163">
        <v>0</v>
      </c>
      <c r="AP1491" s="163">
        <v>0</v>
      </c>
      <c r="AQ1491" s="163">
        <v>0</v>
      </c>
      <c r="AR1491" s="163">
        <v>0</v>
      </c>
      <c r="AS1491" s="283">
        <v>8.5714285000000001E-2</v>
      </c>
      <c r="AT1491" s="283">
        <v>0.22857142799999999</v>
      </c>
      <c r="AU1491" s="283">
        <v>0.41666667000000002</v>
      </c>
      <c r="AV1491" s="283">
        <v>0.25</v>
      </c>
      <c r="AW1491" s="283">
        <v>0</v>
      </c>
      <c r="AX1491" s="283">
        <v>0.33333332999999998</v>
      </c>
      <c r="AY1491" s="363">
        <v>100.997</v>
      </c>
      <c r="AZ1491" s="283">
        <v>0.18604651</v>
      </c>
      <c r="BA1491" s="283">
        <v>0.45</v>
      </c>
      <c r="BB1491" s="283">
        <v>0.15</v>
      </c>
      <c r="BC1491" s="283">
        <v>0.4</v>
      </c>
      <c r="BD1491" s="164">
        <v>0.33333333300000001</v>
      </c>
      <c r="BE1491" s="164">
        <v>0.25</v>
      </c>
      <c r="BF1491" s="164">
        <v>0.31428571399999999</v>
      </c>
      <c r="BG1491" s="164">
        <v>0.25</v>
      </c>
      <c r="BH1491" s="164">
        <v>0.56428571400000005</v>
      </c>
      <c r="BI1491" s="164">
        <v>0</v>
      </c>
      <c r="BJ1491" s="165">
        <v>0</v>
      </c>
      <c r="BK1491" s="164">
        <v>0.26060222387313797</v>
      </c>
      <c r="BL1491" s="165">
        <v>-1.3965850408512801</v>
      </c>
      <c r="BM1491" s="165">
        <v>2.6976474661987502</v>
      </c>
      <c r="BN1491" s="165">
        <v>63.754320384848803</v>
      </c>
      <c r="BO1491" s="165">
        <v>0.20017828197408999</v>
      </c>
      <c r="BP1491" s="165">
        <v>-0.40890022984240199</v>
      </c>
      <c r="BQ1491" s="165">
        <v>-1.8512483667673301</v>
      </c>
      <c r="BR1491" s="165">
        <v>-1.92590021319666</v>
      </c>
      <c r="BS1491" s="289">
        <v>-0.19119272822171601</v>
      </c>
      <c r="BT1491" s="297"/>
      <c r="BU1491" s="284"/>
      <c r="BV1491" s="298"/>
      <c r="BW1491" s="297"/>
      <c r="BX1491" s="297"/>
      <c r="BY1491" s="297"/>
      <c r="BZ1491" s="297"/>
      <c r="CA1491" s="284"/>
      <c r="CB1491" s="298"/>
      <c r="CC1491" s="297"/>
      <c r="CD1491" s="284"/>
      <c r="CE1491" s="352"/>
      <c r="CF1491" s="298"/>
      <c r="CG1491" s="297"/>
      <c r="CH1491" s="284"/>
      <c r="CI1491" s="352"/>
      <c r="CJ1491" s="298"/>
      <c r="CK1491" s="297"/>
      <c r="CL1491" s="284"/>
      <c r="CM1491" s="352"/>
      <c r="CN1491" s="298"/>
      <c r="CO1491" s="297"/>
      <c r="CP1491" s="284"/>
      <c r="CQ1491" s="352"/>
      <c r="CR1491" s="298"/>
      <c r="CS1491" s="297">
        <v>11</v>
      </c>
      <c r="CT1491" s="284">
        <v>86</v>
      </c>
      <c r="CU1491" s="352">
        <v>2</v>
      </c>
      <c r="CV1491" s="352">
        <v>1</v>
      </c>
      <c r="CW1491" s="298">
        <v>-1</v>
      </c>
      <c r="CX1491" s="297"/>
      <c r="CY1491" s="284"/>
      <c r="CZ1491" s="352"/>
      <c r="DA1491" s="352"/>
      <c r="DB1491" s="298"/>
      <c r="DC1491" s="297">
        <v>2</v>
      </c>
      <c r="DD1491" s="284">
        <v>7</v>
      </c>
      <c r="DE1491" s="352">
        <v>0</v>
      </c>
      <c r="DF1491" s="352">
        <v>0</v>
      </c>
      <c r="DG1491" s="298">
        <v>0</v>
      </c>
      <c r="DH1491" s="297">
        <v>2</v>
      </c>
      <c r="DI1491" s="289">
        <v>-1.0892288517206901</v>
      </c>
      <c r="DP1491" s="165"/>
      <c r="DQ1491" s="165"/>
      <c r="DR1491" s="165"/>
      <c r="ED1491" s="165"/>
      <c r="EE1491" s="165"/>
      <c r="EF1491" s="165"/>
      <c r="EG1491" s="165"/>
      <c r="EH1491" s="166"/>
      <c r="EI1491" s="165"/>
      <c r="EJ1491" s="164"/>
      <c r="EK1491" s="164"/>
      <c r="EL1491" s="283"/>
      <c r="EM1491" s="283"/>
      <c r="EN1491" s="283"/>
      <c r="EO1491" s="283"/>
      <c r="EP1491" s="283"/>
      <c r="EQ1491" s="283"/>
      <c r="ER1491" s="165"/>
      <c r="ES1491" s="166"/>
      <c r="ET1491" s="166"/>
      <c r="EU1491" s="166"/>
      <c r="EV1491" s="166"/>
      <c r="EW1491" s="166"/>
      <c r="EX1491" s="289"/>
    </row>
    <row r="1492" spans="1:272" ht="13" customHeight="1">
      <c r="A1492" s="160" t="s">
        <v>19</v>
      </c>
      <c r="B1492" s="160">
        <v>11643</v>
      </c>
      <c r="C1492" s="160">
        <v>18171</v>
      </c>
      <c r="D1492" s="160">
        <v>664913</v>
      </c>
      <c r="E1492" s="160" t="s">
        <v>354</v>
      </c>
      <c r="H1492" s="168" t="s">
        <v>606</v>
      </c>
      <c r="I1492" s="169" t="s">
        <v>602</v>
      </c>
      <c r="J1492" s="170">
        <v>31</v>
      </c>
      <c r="K1492" s="161">
        <v>7</v>
      </c>
      <c r="L1492" s="161" t="s">
        <v>46</v>
      </c>
      <c r="Z1492" s="163">
        <v>124</v>
      </c>
      <c r="AA1492" s="163">
        <v>400</v>
      </c>
      <c r="AB1492" s="163">
        <v>372</v>
      </c>
      <c r="AC1492" s="163">
        <v>86</v>
      </c>
      <c r="AD1492" s="163">
        <v>60</v>
      </c>
      <c r="AE1492" s="163">
        <v>11</v>
      </c>
      <c r="AF1492" s="163">
        <v>1</v>
      </c>
      <c r="AG1492" s="163">
        <v>14</v>
      </c>
      <c r="AH1492" s="163">
        <v>32</v>
      </c>
      <c r="AI1492" s="163">
        <v>44</v>
      </c>
      <c r="AJ1492" s="163">
        <v>4</v>
      </c>
      <c r="AK1492" s="163">
        <v>2</v>
      </c>
      <c r="AL1492" s="163">
        <v>25</v>
      </c>
      <c r="AM1492" s="163">
        <v>0</v>
      </c>
      <c r="AN1492" s="163">
        <v>112</v>
      </c>
      <c r="AO1492" s="163">
        <v>2</v>
      </c>
      <c r="AP1492" s="163">
        <v>1</v>
      </c>
      <c r="AQ1492" s="163">
        <v>0</v>
      </c>
      <c r="AR1492" s="163">
        <v>7</v>
      </c>
      <c r="AS1492" s="283">
        <v>6.25E-2</v>
      </c>
      <c r="AT1492" s="283">
        <v>0.28000000000000003</v>
      </c>
      <c r="AU1492" s="283">
        <v>0.39463601999999998</v>
      </c>
      <c r="AV1492" s="283">
        <v>0.25287356</v>
      </c>
      <c r="AW1492" s="283">
        <v>8.4291190000000002E-2</v>
      </c>
      <c r="AX1492" s="283">
        <v>0.40229884999999999</v>
      </c>
      <c r="AY1492" s="363">
        <v>110.863</v>
      </c>
      <c r="AZ1492" s="283">
        <v>0.13954984000000001</v>
      </c>
      <c r="BA1492" s="283">
        <v>0.39768339699999999</v>
      </c>
      <c r="BB1492" s="283">
        <v>0.18532818500000001</v>
      </c>
      <c r="BC1492" s="283">
        <v>0.41698841599999997</v>
      </c>
      <c r="BD1492" s="164">
        <v>0.29149797500000002</v>
      </c>
      <c r="BE1492" s="164">
        <v>0.231182795</v>
      </c>
      <c r="BF1492" s="164">
        <v>0.28249999999999997</v>
      </c>
      <c r="BG1492" s="164">
        <v>0.37903225800000001</v>
      </c>
      <c r="BH1492" s="164">
        <v>0.66153225800000004</v>
      </c>
      <c r="BI1492" s="164">
        <v>0.14784946299999999</v>
      </c>
      <c r="BJ1492" s="165">
        <v>95.520077102785294</v>
      </c>
      <c r="BK1492" s="164">
        <v>0.28913666382431902</v>
      </c>
      <c r="BL1492" s="165">
        <v>-6.7744751755779102</v>
      </c>
      <c r="BM1492" s="165">
        <v>40.016753476422501</v>
      </c>
      <c r="BN1492" s="165">
        <v>91.145522206631</v>
      </c>
      <c r="BO1492" s="165">
        <v>0.58218152390379196</v>
      </c>
      <c r="BP1492" s="165">
        <v>-0.65988523513078601</v>
      </c>
      <c r="BQ1492" s="165">
        <v>-2.2051402029281002</v>
      </c>
      <c r="BR1492" s="165">
        <v>-4.7124368210022798</v>
      </c>
      <c r="BS1492" s="289">
        <v>-0.22774187357984099</v>
      </c>
      <c r="BT1492" s="297"/>
      <c r="BU1492" s="284"/>
      <c r="BV1492" s="298"/>
      <c r="BW1492" s="297"/>
      <c r="BX1492" s="297"/>
      <c r="BY1492" s="297"/>
      <c r="BZ1492" s="297"/>
      <c r="CA1492" s="284"/>
      <c r="CB1492" s="298"/>
      <c r="CC1492" s="297">
        <v>45</v>
      </c>
      <c r="CD1492" s="284">
        <v>287.10000000000002</v>
      </c>
      <c r="CE1492" s="352">
        <v>1</v>
      </c>
      <c r="CF1492" s="298">
        <v>-1</v>
      </c>
      <c r="CG1492" s="297"/>
      <c r="CH1492" s="284"/>
      <c r="CI1492" s="352"/>
      <c r="CJ1492" s="298"/>
      <c r="CK1492" s="297"/>
      <c r="CL1492" s="284"/>
      <c r="CM1492" s="352"/>
      <c r="CN1492" s="298"/>
      <c r="CO1492" s="297"/>
      <c r="CP1492" s="284"/>
      <c r="CQ1492" s="352"/>
      <c r="CR1492" s="298"/>
      <c r="CS1492" s="297">
        <v>55</v>
      </c>
      <c r="CT1492" s="284">
        <v>360.1</v>
      </c>
      <c r="CU1492" s="352">
        <v>-4</v>
      </c>
      <c r="CV1492" s="352">
        <v>-3</v>
      </c>
      <c r="CW1492" s="298">
        <v>-1</v>
      </c>
      <c r="CX1492" s="297">
        <v>1</v>
      </c>
      <c r="CY1492" s="284">
        <v>1</v>
      </c>
      <c r="CZ1492" s="352">
        <v>0</v>
      </c>
      <c r="DA1492" s="352"/>
      <c r="DB1492" s="298"/>
      <c r="DC1492" s="297">
        <v>30</v>
      </c>
      <c r="DD1492" s="284">
        <v>206</v>
      </c>
      <c r="DE1492" s="352">
        <v>-3</v>
      </c>
      <c r="DF1492" s="352">
        <v>-1</v>
      </c>
      <c r="DG1492" s="298">
        <v>-1</v>
      </c>
      <c r="DH1492" s="297">
        <v>-6</v>
      </c>
      <c r="DI1492" s="289">
        <v>-10.8390750885009</v>
      </c>
      <c r="DP1492" s="165"/>
      <c r="DQ1492" s="165"/>
      <c r="DR1492" s="165"/>
      <c r="ED1492" s="165"/>
      <c r="EE1492" s="165"/>
      <c r="EF1492" s="165"/>
      <c r="EG1492" s="165"/>
      <c r="EH1492" s="166"/>
      <c r="EI1492" s="165"/>
      <c r="EJ1492" s="164"/>
      <c r="EK1492" s="164"/>
      <c r="EL1492" s="283"/>
      <c r="EM1492" s="283"/>
      <c r="EN1492" s="283"/>
      <c r="EO1492" s="283"/>
      <c r="EP1492" s="283"/>
      <c r="EQ1492" s="283"/>
      <c r="ER1492" s="165"/>
      <c r="ES1492" s="166"/>
      <c r="ET1492" s="166"/>
      <c r="EU1492" s="166"/>
      <c r="EV1492" s="166"/>
      <c r="EW1492" s="166"/>
      <c r="EX1492" s="289"/>
    </row>
    <row r="1493" spans="1:272" ht="13" customHeight="1">
      <c r="A1493" s="160" t="s">
        <v>19</v>
      </c>
      <c r="C1493" s="160">
        <v>26374</v>
      </c>
      <c r="D1493" s="160">
        <v>670224</v>
      </c>
      <c r="E1493" s="160" t="s">
        <v>2178</v>
      </c>
      <c r="H1493" s="162" t="s">
        <v>4026</v>
      </c>
      <c r="I1493" s="162" t="s">
        <v>4025</v>
      </c>
      <c r="J1493" s="160">
        <v>26</v>
      </c>
      <c r="K1493" s="161">
        <v>7</v>
      </c>
      <c r="Z1493" s="163">
        <v>8</v>
      </c>
      <c r="AA1493" s="163">
        <v>15</v>
      </c>
      <c r="AB1493" s="163">
        <v>15</v>
      </c>
      <c r="AC1493" s="163">
        <v>1</v>
      </c>
      <c r="AD1493" s="163">
        <v>1</v>
      </c>
      <c r="AE1493" s="163">
        <v>0</v>
      </c>
      <c r="AF1493" s="163">
        <v>0</v>
      </c>
      <c r="AG1493" s="163">
        <v>0</v>
      </c>
      <c r="AH1493" s="163">
        <v>0</v>
      </c>
      <c r="AI1493" s="163">
        <v>0</v>
      </c>
      <c r="AJ1493" s="163">
        <v>0</v>
      </c>
      <c r="AK1493" s="163">
        <v>0</v>
      </c>
      <c r="AL1493" s="163">
        <v>0</v>
      </c>
      <c r="AM1493" s="163">
        <v>0</v>
      </c>
      <c r="AN1493" s="163">
        <v>10</v>
      </c>
      <c r="AO1493" s="163">
        <v>0</v>
      </c>
      <c r="AP1493" s="163">
        <v>0</v>
      </c>
      <c r="AQ1493" s="163">
        <v>0</v>
      </c>
      <c r="AR1493" s="163">
        <v>0</v>
      </c>
      <c r="AS1493" s="283">
        <v>0</v>
      </c>
      <c r="AT1493" s="283">
        <v>0.66666666600000002</v>
      </c>
      <c r="AU1493" s="283">
        <v>0</v>
      </c>
      <c r="AV1493" s="283">
        <v>0.4</v>
      </c>
      <c r="AW1493" s="283">
        <v>0</v>
      </c>
      <c r="AX1493" s="283">
        <v>0</v>
      </c>
      <c r="AY1493" s="363">
        <v>92.415999999999997</v>
      </c>
      <c r="AZ1493" s="283">
        <v>0.23076922999999999</v>
      </c>
      <c r="BA1493" s="283">
        <v>0.2</v>
      </c>
      <c r="BB1493" s="283">
        <v>0.4</v>
      </c>
      <c r="BC1493" s="283">
        <v>0.4</v>
      </c>
      <c r="BD1493" s="164">
        <v>0.2</v>
      </c>
      <c r="BE1493" s="164">
        <v>6.6666665999999999E-2</v>
      </c>
      <c r="BF1493" s="164">
        <v>6.6666665999999999E-2</v>
      </c>
      <c r="BG1493" s="164">
        <v>6.6666665999999999E-2</v>
      </c>
      <c r="BH1493" s="164">
        <v>0.133333332</v>
      </c>
      <c r="BI1493" s="164">
        <v>0</v>
      </c>
      <c r="BJ1493" s="165">
        <v>0</v>
      </c>
      <c r="BK1493" s="164">
        <v>5.8780713876088402E-2</v>
      </c>
      <c r="BL1493" s="165">
        <v>-3.03510867610821</v>
      </c>
      <c r="BM1493" s="165">
        <v>-1.2804376016582</v>
      </c>
      <c r="BN1493" s="165">
        <v>-70.811614915817998</v>
      </c>
      <c r="BO1493" s="165">
        <v>-1.3434239355438599E-2</v>
      </c>
      <c r="BP1493" s="165">
        <v>-9.2472598189488001E-3</v>
      </c>
      <c r="BQ1493" s="165">
        <v>-2.2400990177855502</v>
      </c>
      <c r="BR1493" s="165">
        <v>-2.94091173964335</v>
      </c>
      <c r="BS1493" s="289">
        <v>-0.231352340607376</v>
      </c>
      <c r="BT1493" s="297"/>
      <c r="BU1493" s="284"/>
      <c r="BV1493" s="298"/>
      <c r="BW1493" s="297"/>
      <c r="BX1493" s="297"/>
      <c r="BY1493" s="297"/>
      <c r="BZ1493" s="297"/>
      <c r="CA1493" s="284"/>
      <c r="CB1493" s="298"/>
      <c r="CC1493" s="297"/>
      <c r="CD1493" s="284"/>
      <c r="CE1493" s="352"/>
      <c r="CF1493" s="298"/>
      <c r="CG1493" s="297"/>
      <c r="CH1493" s="284"/>
      <c r="CI1493" s="352"/>
      <c r="CJ1493" s="298"/>
      <c r="CK1493" s="297"/>
      <c r="CL1493" s="284"/>
      <c r="CM1493" s="352"/>
      <c r="CN1493" s="298"/>
      <c r="CO1493" s="297"/>
      <c r="CP1493" s="284"/>
      <c r="CQ1493" s="352"/>
      <c r="CR1493" s="298"/>
      <c r="CS1493" s="297">
        <v>4</v>
      </c>
      <c r="CT1493" s="284">
        <v>19</v>
      </c>
      <c r="CU1493" s="352">
        <v>1</v>
      </c>
      <c r="CV1493" s="352">
        <v>0</v>
      </c>
      <c r="CW1493" s="298">
        <v>0</v>
      </c>
      <c r="CX1493" s="297">
        <v>2</v>
      </c>
      <c r="CY1493" s="284">
        <v>16</v>
      </c>
      <c r="CZ1493" s="352">
        <v>-1</v>
      </c>
      <c r="DA1493" s="352">
        <v>0</v>
      </c>
      <c r="DB1493" s="298">
        <v>0</v>
      </c>
      <c r="DC1493" s="297"/>
      <c r="DD1493" s="284"/>
      <c r="DE1493" s="352"/>
      <c r="DF1493" s="352"/>
      <c r="DG1493" s="298"/>
      <c r="DH1493" s="183">
        <v>0</v>
      </c>
      <c r="DI1493" s="289">
        <v>0.20032378286123201</v>
      </c>
      <c r="DP1493" s="165"/>
      <c r="DQ1493" s="165"/>
      <c r="DR1493" s="165"/>
      <c r="ED1493" s="165"/>
      <c r="EE1493" s="165"/>
      <c r="EF1493" s="165"/>
      <c r="EG1493" s="165"/>
      <c r="EH1493" s="166"/>
      <c r="EI1493" s="165"/>
      <c r="EL1493" s="283"/>
      <c r="EM1493" s="283"/>
      <c r="EN1493" s="283"/>
      <c r="EO1493" s="283"/>
      <c r="EP1493" s="283"/>
      <c r="EQ1493" s="283"/>
      <c r="ER1493" s="165"/>
    </row>
    <row r="1494" spans="1:272" ht="13" customHeight="1">
      <c r="A1494" s="160" t="s">
        <v>19</v>
      </c>
      <c r="C1494" s="160">
        <v>17326</v>
      </c>
      <c r="D1494" s="160">
        <v>657061</v>
      </c>
      <c r="E1494" s="160" t="s">
        <v>18</v>
      </c>
      <c r="H1494" s="168" t="s">
        <v>578</v>
      </c>
      <c r="I1494" s="169" t="s">
        <v>244</v>
      </c>
      <c r="J1494" s="170">
        <v>27</v>
      </c>
      <c r="K1494" s="161">
        <v>7</v>
      </c>
      <c r="L1494" s="161" t="s">
        <v>838</v>
      </c>
      <c r="Z1494" s="163">
        <v>25</v>
      </c>
      <c r="AA1494" s="163">
        <v>57</v>
      </c>
      <c r="AB1494" s="163">
        <v>50</v>
      </c>
      <c r="AC1494" s="163">
        <v>9</v>
      </c>
      <c r="AD1494" s="163">
        <v>4</v>
      </c>
      <c r="AE1494" s="163">
        <v>4</v>
      </c>
      <c r="AF1494" s="163">
        <v>1</v>
      </c>
      <c r="AG1494" s="163">
        <v>0</v>
      </c>
      <c r="AH1494" s="163">
        <v>3</v>
      </c>
      <c r="AI1494" s="163">
        <v>3</v>
      </c>
      <c r="AJ1494" s="163">
        <v>3</v>
      </c>
      <c r="AK1494" s="163">
        <v>1</v>
      </c>
      <c r="AL1494" s="163">
        <v>6</v>
      </c>
      <c r="AM1494" s="163">
        <v>0</v>
      </c>
      <c r="AN1494" s="163">
        <v>17</v>
      </c>
      <c r="AO1494" s="163">
        <v>0</v>
      </c>
      <c r="AP1494" s="163">
        <v>1</v>
      </c>
      <c r="AQ1494" s="163">
        <v>0</v>
      </c>
      <c r="AR1494" s="163">
        <v>0</v>
      </c>
      <c r="AS1494" s="283">
        <v>0.105263157</v>
      </c>
      <c r="AT1494" s="283">
        <v>0.29824561399999999</v>
      </c>
      <c r="AU1494" s="283">
        <v>0.35294118000000002</v>
      </c>
      <c r="AV1494" s="283">
        <v>0.17647059000000001</v>
      </c>
      <c r="AW1494" s="283">
        <v>0</v>
      </c>
      <c r="AX1494" s="283">
        <v>0.44117646999999999</v>
      </c>
      <c r="AY1494" s="363">
        <v>104.857</v>
      </c>
      <c r="AZ1494" s="283">
        <v>0.10970464000000001</v>
      </c>
      <c r="BA1494" s="283">
        <v>0.52941176400000001</v>
      </c>
      <c r="BB1494" s="283">
        <v>0.20588235199999999</v>
      </c>
      <c r="BC1494" s="283">
        <v>0.264705882</v>
      </c>
      <c r="BD1494" s="164">
        <v>0.264705882</v>
      </c>
      <c r="BE1494" s="164">
        <v>0.18</v>
      </c>
      <c r="BF1494" s="164">
        <v>0.263157894</v>
      </c>
      <c r="BG1494" s="164">
        <v>0.3</v>
      </c>
      <c r="BH1494" s="164">
        <v>0.56315789400000005</v>
      </c>
      <c r="BI1494" s="164">
        <v>0.12</v>
      </c>
      <c r="BJ1494" s="165">
        <v>77.527567701305998</v>
      </c>
      <c r="BK1494" s="164">
        <v>0.250338943381058</v>
      </c>
      <c r="BL1494" s="165">
        <v>-2.7452874749650702</v>
      </c>
      <c r="BM1494" s="165">
        <v>3.9224626079449898</v>
      </c>
      <c r="BN1494" s="165">
        <v>58.1122533389943</v>
      </c>
      <c r="BO1494" s="165">
        <v>-0.113033650991053</v>
      </c>
      <c r="BP1494" s="165">
        <v>0.81285333633422796</v>
      </c>
      <c r="BQ1494" s="165">
        <v>-3.3327802131169899</v>
      </c>
      <c r="BR1494" s="165">
        <v>-1.91906341609856</v>
      </c>
      <c r="BS1494" s="289">
        <v>-0.34420197362381999</v>
      </c>
      <c r="BT1494" s="297"/>
      <c r="BU1494" s="284"/>
      <c r="BV1494" s="298"/>
      <c r="BW1494" s="297"/>
      <c r="BX1494" s="297"/>
      <c r="BY1494" s="297"/>
      <c r="BZ1494" s="297"/>
      <c r="CA1494" s="284"/>
      <c r="CB1494" s="298"/>
      <c r="CC1494" s="297"/>
      <c r="CD1494" s="284"/>
      <c r="CE1494" s="352"/>
      <c r="CF1494" s="298"/>
      <c r="CG1494" s="297"/>
      <c r="CH1494" s="284"/>
      <c r="CI1494" s="352"/>
      <c r="CJ1494" s="298"/>
      <c r="CK1494" s="297">
        <v>9</v>
      </c>
      <c r="CL1494" s="284">
        <v>65.2</v>
      </c>
      <c r="CM1494" s="352">
        <v>-2</v>
      </c>
      <c r="CN1494" s="298">
        <v>-3</v>
      </c>
      <c r="CO1494" s="297"/>
      <c r="CP1494" s="284"/>
      <c r="CQ1494" s="352"/>
      <c r="CR1494" s="298"/>
      <c r="CS1494" s="297">
        <v>8</v>
      </c>
      <c r="CT1494" s="284">
        <v>31.1</v>
      </c>
      <c r="CU1494" s="352">
        <v>-1</v>
      </c>
      <c r="CV1494" s="352">
        <v>0</v>
      </c>
      <c r="CW1494" s="298">
        <v>0</v>
      </c>
      <c r="CX1494" s="297"/>
      <c r="CY1494" s="284"/>
      <c r="CZ1494" s="352"/>
      <c r="DA1494" s="352"/>
      <c r="DB1494" s="298"/>
      <c r="DC1494" s="297"/>
      <c r="DD1494" s="284"/>
      <c r="DE1494" s="352"/>
      <c r="DF1494" s="352"/>
      <c r="DG1494" s="298"/>
      <c r="DH1494" s="297">
        <v>-3</v>
      </c>
      <c r="DI1494" s="289">
        <v>-3.3155747652053802</v>
      </c>
      <c r="DP1494" s="165"/>
      <c r="DQ1494" s="165"/>
      <c r="DR1494" s="165"/>
      <c r="ED1494" s="165"/>
      <c r="EE1494" s="165"/>
      <c r="EF1494" s="165"/>
      <c r="EG1494" s="165"/>
      <c r="EH1494" s="166"/>
      <c r="EI1494" s="165"/>
      <c r="EJ1494" s="164"/>
      <c r="EK1494" s="164"/>
      <c r="EL1494" s="283"/>
      <c r="EM1494" s="283"/>
      <c r="EN1494" s="283"/>
      <c r="EO1494" s="283"/>
      <c r="EP1494" s="283"/>
      <c r="EQ1494" s="283"/>
      <c r="ER1494" s="165"/>
      <c r="ES1494" s="166"/>
      <c r="ET1494" s="166"/>
      <c r="EU1494" s="166"/>
      <c r="EV1494" s="166"/>
      <c r="EW1494" s="166"/>
      <c r="EX1494" s="289"/>
      <c r="EY1494" s="292"/>
    </row>
    <row r="1495" spans="1:272" ht="13" customHeight="1">
      <c r="A1495" s="160" t="s">
        <v>19</v>
      </c>
      <c r="C1495" s="160">
        <v>18353</v>
      </c>
      <c r="D1495" s="160">
        <v>663662</v>
      </c>
      <c r="E1495" s="160" t="s">
        <v>354</v>
      </c>
      <c r="H1495" s="162" t="s">
        <v>282</v>
      </c>
      <c r="I1495" s="162" t="s">
        <v>1651</v>
      </c>
      <c r="J1495" s="161">
        <v>27</v>
      </c>
      <c r="K1495" s="161">
        <v>7</v>
      </c>
      <c r="L1495" s="161" t="s">
        <v>837</v>
      </c>
      <c r="Z1495" s="163">
        <v>66</v>
      </c>
      <c r="AA1495" s="163">
        <v>186</v>
      </c>
      <c r="AB1495" s="163">
        <v>170</v>
      </c>
      <c r="AC1495" s="163">
        <v>34</v>
      </c>
      <c r="AD1495" s="163">
        <v>23</v>
      </c>
      <c r="AE1495" s="163">
        <v>5</v>
      </c>
      <c r="AF1495" s="163">
        <v>1</v>
      </c>
      <c r="AG1495" s="163">
        <v>5</v>
      </c>
      <c r="AH1495" s="163">
        <v>22</v>
      </c>
      <c r="AI1495" s="163">
        <v>15</v>
      </c>
      <c r="AJ1495" s="163">
        <v>5</v>
      </c>
      <c r="AK1495" s="163">
        <v>0</v>
      </c>
      <c r="AL1495" s="163">
        <v>13</v>
      </c>
      <c r="AM1495" s="163">
        <v>0</v>
      </c>
      <c r="AN1495" s="163">
        <v>51</v>
      </c>
      <c r="AO1495" s="163">
        <v>1</v>
      </c>
      <c r="AP1495" s="163">
        <v>2</v>
      </c>
      <c r="AQ1495" s="163">
        <v>0</v>
      </c>
      <c r="AR1495" s="163">
        <v>3</v>
      </c>
      <c r="AS1495" s="283">
        <v>6.9892472999999997E-2</v>
      </c>
      <c r="AT1495" s="283">
        <v>0.27419354800000001</v>
      </c>
      <c r="AU1495" s="283">
        <v>0.40495868000000002</v>
      </c>
      <c r="AV1495" s="283">
        <v>0.20661156999999999</v>
      </c>
      <c r="AW1495" s="283">
        <v>8.2644629999999997E-2</v>
      </c>
      <c r="AX1495" s="283">
        <v>0.48760331000000001</v>
      </c>
      <c r="AY1495" s="363">
        <v>112.55800000000001</v>
      </c>
      <c r="AZ1495" s="283">
        <v>0.12952646000000001</v>
      </c>
      <c r="BA1495" s="283">
        <v>0.47499999999999998</v>
      </c>
      <c r="BB1495" s="283">
        <v>0.133333333</v>
      </c>
      <c r="BC1495" s="283">
        <v>0.391666666</v>
      </c>
      <c r="BD1495" s="164">
        <v>0.25</v>
      </c>
      <c r="BE1495" s="164">
        <v>0.2</v>
      </c>
      <c r="BF1495" s="164">
        <v>0.25806451600000002</v>
      </c>
      <c r="BG1495" s="164">
        <v>0.329411764</v>
      </c>
      <c r="BH1495" s="164">
        <v>0.58747627999999996</v>
      </c>
      <c r="BI1495" s="164">
        <v>0.12941176400000001</v>
      </c>
      <c r="BJ1495" s="165">
        <v>83.608160790461994</v>
      </c>
      <c r="BK1495" s="164">
        <v>0.25843242964436902</v>
      </c>
      <c r="BL1495" s="165">
        <v>-7.7466788960509998</v>
      </c>
      <c r="BM1495" s="165">
        <v>14.011242427129099</v>
      </c>
      <c r="BN1495" s="165">
        <v>69.547536852855899</v>
      </c>
      <c r="BO1495" s="165">
        <v>-0.42892158105487199</v>
      </c>
      <c r="BP1495" s="165">
        <v>0.54750501364469495</v>
      </c>
      <c r="BQ1495" s="165">
        <v>-4.2636691874713701</v>
      </c>
      <c r="BR1495" s="165">
        <v>-5.9334794131928197</v>
      </c>
      <c r="BS1495" s="289">
        <v>-0.440342073392885</v>
      </c>
      <c r="BT1495" s="297"/>
      <c r="BU1495" s="284"/>
      <c r="BV1495" s="298"/>
      <c r="BW1495" s="297"/>
      <c r="BX1495" s="297"/>
      <c r="BY1495" s="297"/>
      <c r="BZ1495" s="297"/>
      <c r="CA1495" s="284"/>
      <c r="CB1495" s="298"/>
      <c r="CC1495" s="297"/>
      <c r="CD1495" s="284"/>
      <c r="CE1495" s="352"/>
      <c r="CF1495" s="298"/>
      <c r="CG1495" s="297"/>
      <c r="CH1495" s="284"/>
      <c r="CI1495" s="352"/>
      <c r="CJ1495" s="298"/>
      <c r="CK1495" s="297"/>
      <c r="CL1495" s="284"/>
      <c r="CM1495" s="352"/>
      <c r="CN1495" s="298"/>
      <c r="CO1495" s="297"/>
      <c r="CP1495" s="284"/>
      <c r="CQ1495" s="352"/>
      <c r="CR1495" s="298"/>
      <c r="CS1495" s="297">
        <v>29</v>
      </c>
      <c r="CT1495" s="284">
        <v>175.2</v>
      </c>
      <c r="CU1495" s="352">
        <v>-1</v>
      </c>
      <c r="CV1495" s="352">
        <v>-3</v>
      </c>
      <c r="CW1495" s="298">
        <v>0</v>
      </c>
      <c r="CX1495" s="297">
        <v>15</v>
      </c>
      <c r="CY1495" s="284">
        <v>83.1</v>
      </c>
      <c r="CZ1495" s="352">
        <v>-1</v>
      </c>
      <c r="DA1495" s="352">
        <v>0</v>
      </c>
      <c r="DB1495" s="298">
        <v>-1</v>
      </c>
      <c r="DC1495" s="297">
        <v>20</v>
      </c>
      <c r="DD1495" s="284">
        <v>119.1</v>
      </c>
      <c r="DE1495" s="352">
        <v>-2</v>
      </c>
      <c r="DF1495" s="352">
        <v>0</v>
      </c>
      <c r="DG1495" s="298">
        <v>0</v>
      </c>
      <c r="DH1495" s="297">
        <v>-4</v>
      </c>
      <c r="DI1495" s="289">
        <v>-4.5362526178359897</v>
      </c>
      <c r="DP1495" s="165"/>
      <c r="DQ1495" s="165"/>
      <c r="DR1495" s="165"/>
      <c r="ED1495" s="165"/>
      <c r="EE1495" s="165"/>
      <c r="EF1495" s="165"/>
      <c r="EG1495" s="165"/>
      <c r="EH1495" s="166"/>
      <c r="EI1495" s="165"/>
      <c r="EJ1495" s="164"/>
      <c r="EK1495" s="164"/>
      <c r="EL1495" s="283"/>
      <c r="EM1495" s="283"/>
      <c r="EN1495" s="283"/>
      <c r="EO1495" s="283"/>
      <c r="EP1495" s="283"/>
      <c r="EQ1495" s="283"/>
      <c r="ER1495" s="165"/>
      <c r="ES1495" s="166"/>
      <c r="ET1495" s="166"/>
      <c r="EU1495" s="166"/>
      <c r="EV1495" s="166"/>
      <c r="EW1495" s="166"/>
      <c r="EX1495" s="289"/>
    </row>
    <row r="1496" spans="1:272" ht="13" customHeight="1">
      <c r="A1496" s="160" t="s">
        <v>19</v>
      </c>
      <c r="C1496" s="160">
        <v>29606</v>
      </c>
      <c r="D1496" s="160">
        <v>669234</v>
      </c>
      <c r="E1496" s="160" t="s">
        <v>239</v>
      </c>
      <c r="H1496" s="162" t="s">
        <v>4015</v>
      </c>
      <c r="I1496" s="162" t="s">
        <v>4014</v>
      </c>
      <c r="J1496" s="160">
        <v>24</v>
      </c>
      <c r="K1496" s="161">
        <v>7</v>
      </c>
      <c r="Z1496" s="163">
        <v>71</v>
      </c>
      <c r="AA1496" s="163">
        <v>230</v>
      </c>
      <c r="AB1496" s="163">
        <v>202</v>
      </c>
      <c r="AC1496" s="163">
        <v>41</v>
      </c>
      <c r="AD1496" s="163">
        <v>25</v>
      </c>
      <c r="AE1496" s="163">
        <v>7</v>
      </c>
      <c r="AF1496" s="163">
        <v>1</v>
      </c>
      <c r="AG1496" s="163">
        <v>8</v>
      </c>
      <c r="AH1496" s="163">
        <v>18</v>
      </c>
      <c r="AI1496" s="163">
        <v>21</v>
      </c>
      <c r="AJ1496" s="163">
        <v>1</v>
      </c>
      <c r="AK1496" s="163">
        <v>1</v>
      </c>
      <c r="AL1496" s="163">
        <v>23</v>
      </c>
      <c r="AM1496" s="163">
        <v>0</v>
      </c>
      <c r="AN1496" s="163">
        <v>85</v>
      </c>
      <c r="AO1496" s="163">
        <v>3</v>
      </c>
      <c r="AP1496" s="163">
        <v>2</v>
      </c>
      <c r="AQ1496" s="163">
        <v>0</v>
      </c>
      <c r="AR1496" s="163">
        <v>2</v>
      </c>
      <c r="AS1496" s="283">
        <v>0.1</v>
      </c>
      <c r="AT1496" s="283">
        <v>0.369565217</v>
      </c>
      <c r="AU1496" s="283">
        <v>0.46218487000000003</v>
      </c>
      <c r="AV1496" s="283">
        <v>0.25210083999999999</v>
      </c>
      <c r="AW1496" s="283">
        <v>0.1092437</v>
      </c>
      <c r="AX1496" s="283">
        <v>0.36974790000000002</v>
      </c>
      <c r="AY1496" s="363">
        <v>107.872</v>
      </c>
      <c r="AZ1496" s="283">
        <v>0.14501511</v>
      </c>
      <c r="BA1496" s="283">
        <v>0.36134453700000002</v>
      </c>
      <c r="BB1496" s="283">
        <v>0.18487394900000001</v>
      </c>
      <c r="BC1496" s="283">
        <v>0.453781512</v>
      </c>
      <c r="BD1496" s="164">
        <v>0.29729729700000002</v>
      </c>
      <c r="BE1496" s="164">
        <v>0.20297029699999999</v>
      </c>
      <c r="BF1496" s="164">
        <v>0.29130434700000002</v>
      </c>
      <c r="BG1496" s="164">
        <v>0.36633663300000002</v>
      </c>
      <c r="BH1496" s="164">
        <v>0.65764098000000004</v>
      </c>
      <c r="BI1496" s="164">
        <v>0.163366336</v>
      </c>
      <c r="BJ1496" s="165">
        <v>105.544955619619</v>
      </c>
      <c r="BK1496" s="164">
        <v>0.29052726159925002</v>
      </c>
      <c r="BL1496" s="165">
        <v>-3.6378986855090898</v>
      </c>
      <c r="BM1496" s="165">
        <v>23.267057789391099</v>
      </c>
      <c r="BN1496" s="165">
        <v>89.3442476419754</v>
      </c>
      <c r="BO1496" s="165">
        <v>0.45700126341778402</v>
      </c>
      <c r="BP1496" s="165">
        <v>-0.76091092079877798</v>
      </c>
      <c r="BQ1496" s="165">
        <v>-4.5915903221869199</v>
      </c>
      <c r="BR1496" s="165">
        <v>-3.5651663039864299</v>
      </c>
      <c r="BS1496" s="289">
        <v>-0.47420902366996098</v>
      </c>
      <c r="BT1496" s="297"/>
      <c r="BU1496" s="284"/>
      <c r="BV1496" s="298"/>
      <c r="BW1496" s="297"/>
      <c r="BX1496" s="297"/>
      <c r="BY1496" s="297"/>
      <c r="BZ1496" s="297"/>
      <c r="CA1496" s="284"/>
      <c r="CB1496" s="298"/>
      <c r="CC1496" s="297"/>
      <c r="CD1496" s="284"/>
      <c r="CE1496" s="352"/>
      <c r="CF1496" s="298"/>
      <c r="CG1496" s="297"/>
      <c r="CH1496" s="284"/>
      <c r="CI1496" s="352"/>
      <c r="CJ1496" s="298"/>
      <c r="CK1496" s="297"/>
      <c r="CL1496" s="284"/>
      <c r="CM1496" s="352"/>
      <c r="CN1496" s="298"/>
      <c r="CO1496" s="297"/>
      <c r="CP1496" s="284"/>
      <c r="CQ1496" s="352"/>
      <c r="CR1496" s="298"/>
      <c r="CS1496" s="297">
        <v>22</v>
      </c>
      <c r="CT1496" s="284">
        <v>121.2</v>
      </c>
      <c r="CU1496" s="352">
        <v>-2</v>
      </c>
      <c r="CV1496" s="352">
        <v>-4</v>
      </c>
      <c r="CW1496" s="298">
        <v>0</v>
      </c>
      <c r="CX1496" s="297"/>
      <c r="CY1496" s="284"/>
      <c r="CZ1496" s="352"/>
      <c r="DA1496" s="352"/>
      <c r="DB1496" s="298"/>
      <c r="DC1496" s="297">
        <v>1</v>
      </c>
      <c r="DD1496" s="284">
        <v>0.2</v>
      </c>
      <c r="DE1496" s="352">
        <v>0</v>
      </c>
      <c r="DF1496" s="352"/>
      <c r="DG1496" s="298"/>
      <c r="DH1496" s="183">
        <v>-2</v>
      </c>
      <c r="DI1496" s="289">
        <v>-8.7005877494811994</v>
      </c>
      <c r="DP1496" s="165"/>
      <c r="DQ1496" s="165"/>
      <c r="DR1496" s="165"/>
      <c r="ED1496" s="165"/>
      <c r="EE1496" s="165"/>
      <c r="EF1496" s="165"/>
      <c r="EG1496" s="165"/>
      <c r="EH1496" s="166"/>
      <c r="EI1496" s="165"/>
      <c r="EL1496" s="283"/>
      <c r="EM1496" s="283"/>
      <c r="EN1496" s="283"/>
      <c r="EO1496" s="283"/>
      <c r="EP1496" s="283"/>
      <c r="EQ1496" s="283"/>
      <c r="ER1496" s="165"/>
    </row>
    <row r="1497" spans="1:272" ht="13" customHeight="1">
      <c r="A1497" s="160" t="s">
        <v>19</v>
      </c>
      <c r="C1497" s="160">
        <v>26151</v>
      </c>
      <c r="D1497" s="160">
        <v>669065</v>
      </c>
      <c r="E1497" s="160" t="s">
        <v>3331</v>
      </c>
      <c r="H1497" s="162" t="s">
        <v>3084</v>
      </c>
      <c r="I1497" s="162" t="s">
        <v>547</v>
      </c>
      <c r="J1497" s="160">
        <v>26</v>
      </c>
      <c r="K1497" s="161">
        <v>7</v>
      </c>
      <c r="L1497" s="161" t="s">
        <v>46</v>
      </c>
      <c r="Z1497" s="163">
        <v>69</v>
      </c>
      <c r="AA1497" s="163">
        <v>209</v>
      </c>
      <c r="AB1497" s="163">
        <v>192</v>
      </c>
      <c r="AC1497" s="163">
        <v>40</v>
      </c>
      <c r="AD1497" s="163">
        <v>24</v>
      </c>
      <c r="AE1497" s="163">
        <v>11</v>
      </c>
      <c r="AF1497" s="163">
        <v>2</v>
      </c>
      <c r="AG1497" s="163">
        <v>3</v>
      </c>
      <c r="AH1497" s="163">
        <v>15</v>
      </c>
      <c r="AI1497" s="163">
        <v>24</v>
      </c>
      <c r="AJ1497" s="163">
        <v>0</v>
      </c>
      <c r="AK1497" s="163">
        <v>1</v>
      </c>
      <c r="AL1497" s="163">
        <v>13</v>
      </c>
      <c r="AM1497" s="163">
        <v>0</v>
      </c>
      <c r="AN1497" s="163">
        <v>74</v>
      </c>
      <c r="AO1497" s="163">
        <v>3</v>
      </c>
      <c r="AP1497" s="163">
        <v>1</v>
      </c>
      <c r="AQ1497" s="163">
        <v>0</v>
      </c>
      <c r="AR1497" s="163">
        <v>2</v>
      </c>
      <c r="AS1497" s="283">
        <v>6.2200956000000002E-2</v>
      </c>
      <c r="AT1497" s="283">
        <v>0.354066985</v>
      </c>
      <c r="AU1497" s="283">
        <v>0.38655462000000002</v>
      </c>
      <c r="AV1497" s="283">
        <v>0.18487395000000001</v>
      </c>
      <c r="AW1497" s="283">
        <v>0.1092437</v>
      </c>
      <c r="AX1497" s="283">
        <v>0.51260503999999996</v>
      </c>
      <c r="AY1497" s="363">
        <v>109.723</v>
      </c>
      <c r="AZ1497" s="283">
        <v>0.18148599000000001</v>
      </c>
      <c r="BA1497" s="283">
        <v>0.49579831899999999</v>
      </c>
      <c r="BB1497" s="283">
        <v>0.17647058800000001</v>
      </c>
      <c r="BC1497" s="283">
        <v>0.327731092</v>
      </c>
      <c r="BD1497" s="164">
        <v>0.31896551699999998</v>
      </c>
      <c r="BE1497" s="164">
        <v>0.20833333300000001</v>
      </c>
      <c r="BF1497" s="164">
        <v>0.26794258300000001</v>
      </c>
      <c r="BG1497" s="164">
        <v>0.33333333300000001</v>
      </c>
      <c r="BH1497" s="164">
        <v>0.60127591599999997</v>
      </c>
      <c r="BI1497" s="164">
        <v>0.125</v>
      </c>
      <c r="BJ1497" s="165">
        <v>79.923163092380904</v>
      </c>
      <c r="BK1497" s="164">
        <v>0.26510951849832398</v>
      </c>
      <c r="BL1497" s="165">
        <v>-7.5814095032275501</v>
      </c>
      <c r="BM1497" s="165">
        <v>16.867007467442601</v>
      </c>
      <c r="BN1497" s="165">
        <v>67.1645960346913</v>
      </c>
      <c r="BO1497" s="165">
        <v>-2.5253279248810202E-2</v>
      </c>
      <c r="BP1497" s="165">
        <v>-0.161106392741203</v>
      </c>
      <c r="BQ1497" s="165">
        <v>-6.02214592391298</v>
      </c>
      <c r="BR1497" s="165">
        <v>-8.4082159367264104</v>
      </c>
      <c r="BS1497" s="289">
        <v>-0.62195355826445897</v>
      </c>
      <c r="BT1497" s="297"/>
      <c r="BU1497" s="284"/>
      <c r="BV1497" s="298"/>
      <c r="BW1497" s="297"/>
      <c r="BX1497" s="297"/>
      <c r="BY1497" s="297"/>
      <c r="BZ1497" s="297"/>
      <c r="CA1497" s="284"/>
      <c r="CB1497" s="298"/>
      <c r="CC1497" s="297"/>
      <c r="CD1497" s="284"/>
      <c r="CE1497" s="352"/>
      <c r="CF1497" s="298"/>
      <c r="CG1497" s="297"/>
      <c r="CH1497" s="284"/>
      <c r="CI1497" s="352"/>
      <c r="CJ1497" s="298"/>
      <c r="CK1497" s="297"/>
      <c r="CL1497" s="284"/>
      <c r="CM1497" s="352"/>
      <c r="CN1497" s="298"/>
      <c r="CO1497" s="297"/>
      <c r="CP1497" s="284"/>
      <c r="CQ1497" s="352"/>
      <c r="CR1497" s="298"/>
      <c r="CS1497" s="297">
        <v>43</v>
      </c>
      <c r="CT1497" s="284">
        <v>282.10000000000002</v>
      </c>
      <c r="CU1497" s="352">
        <v>0</v>
      </c>
      <c r="CV1497" s="352">
        <v>-2</v>
      </c>
      <c r="CW1497" s="298">
        <v>0</v>
      </c>
      <c r="CX1497" s="297">
        <v>13</v>
      </c>
      <c r="CY1497" s="284">
        <v>87</v>
      </c>
      <c r="CZ1497" s="352">
        <v>0</v>
      </c>
      <c r="DA1497" s="352">
        <v>-2</v>
      </c>
      <c r="DB1497" s="298">
        <v>1</v>
      </c>
      <c r="DC1497" s="297">
        <v>15</v>
      </c>
      <c r="DD1497" s="284">
        <v>52</v>
      </c>
      <c r="DE1497" s="352">
        <v>-1</v>
      </c>
      <c r="DF1497" s="352">
        <v>0</v>
      </c>
      <c r="DG1497" s="298">
        <v>0</v>
      </c>
      <c r="DH1497" s="297">
        <v>-1</v>
      </c>
      <c r="DI1497" s="289">
        <v>-4.5681116580963099</v>
      </c>
      <c r="DP1497" s="165"/>
      <c r="DQ1497" s="165"/>
      <c r="DR1497" s="165"/>
      <c r="ED1497" s="165"/>
      <c r="EE1497" s="165"/>
      <c r="EF1497" s="165"/>
      <c r="EG1497" s="165"/>
      <c r="EH1497" s="166"/>
      <c r="EI1497" s="165"/>
      <c r="EJ1497" s="164"/>
      <c r="EK1497" s="164"/>
      <c r="EL1497" s="283"/>
      <c r="EM1497" s="283"/>
      <c r="EN1497" s="283"/>
      <c r="EO1497" s="283"/>
      <c r="EP1497" s="283"/>
      <c r="EQ1497" s="283"/>
      <c r="ER1497" s="165"/>
      <c r="ES1497" s="166"/>
      <c r="ET1497" s="166"/>
      <c r="EU1497" s="166"/>
      <c r="EV1497" s="166"/>
      <c r="EW1497" s="166"/>
      <c r="EX1497" s="289"/>
      <c r="FE1497" s="167"/>
      <c r="FF1497" s="167"/>
      <c r="FG1497" s="167"/>
      <c r="FH1497" s="167"/>
      <c r="FI1497" s="167"/>
      <c r="FJ1497" s="167"/>
      <c r="FK1497" s="167"/>
      <c r="FL1497" s="167"/>
      <c r="FM1497" s="167"/>
      <c r="FN1497" s="167"/>
      <c r="FO1497" s="167"/>
      <c r="FP1497" s="167"/>
      <c r="FQ1497" s="167"/>
      <c r="FR1497" s="167"/>
      <c r="FS1497" s="167"/>
      <c r="FT1497" s="167"/>
      <c r="FU1497" s="167"/>
      <c r="FV1497" s="167"/>
      <c r="FW1497" s="167"/>
      <c r="FX1497" s="167"/>
      <c r="FY1497" s="167"/>
      <c r="FZ1497" s="167"/>
      <c r="GA1497" s="167"/>
      <c r="GB1497" s="167"/>
      <c r="GC1497" s="167"/>
      <c r="GD1497" s="167"/>
      <c r="GE1497" s="167"/>
      <c r="GF1497" s="167"/>
      <c r="GG1497" s="167"/>
      <c r="GH1497" s="167"/>
      <c r="GI1497" s="167"/>
      <c r="GJ1497" s="167"/>
      <c r="GK1497" s="167"/>
      <c r="GL1497" s="167"/>
      <c r="GM1497" s="167"/>
      <c r="GN1497" s="167"/>
      <c r="GO1497" s="167"/>
      <c r="GP1497" s="167"/>
      <c r="GQ1497" s="167"/>
      <c r="GR1497" s="167"/>
      <c r="GS1497" s="167"/>
      <c r="GT1497" s="167"/>
      <c r="GU1497" s="167"/>
      <c r="GV1497" s="167"/>
      <c r="GW1497" s="167"/>
      <c r="GX1497" s="167"/>
      <c r="GY1497" s="167"/>
      <c r="GZ1497" s="167"/>
      <c r="HA1497" s="167"/>
      <c r="HB1497" s="167"/>
      <c r="HC1497" s="167"/>
      <c r="HD1497" s="167"/>
      <c r="HE1497" s="167"/>
      <c r="HF1497" s="167"/>
      <c r="HG1497" s="167"/>
      <c r="HH1497" s="167"/>
      <c r="HI1497" s="167"/>
      <c r="HJ1497" s="167"/>
      <c r="HK1497" s="167"/>
      <c r="HL1497" s="167"/>
      <c r="HM1497" s="167"/>
      <c r="HN1497" s="167"/>
      <c r="HO1497" s="167"/>
      <c r="HP1497" s="167"/>
      <c r="HQ1497" s="167"/>
      <c r="HR1497" s="167"/>
      <c r="HS1497" s="167"/>
      <c r="HT1497" s="167"/>
      <c r="HU1497" s="167"/>
      <c r="HV1497" s="167"/>
      <c r="HW1497" s="167"/>
      <c r="HX1497" s="167"/>
      <c r="HY1497" s="167"/>
      <c r="HZ1497" s="167"/>
      <c r="IA1497" s="167"/>
      <c r="IB1497" s="167"/>
      <c r="IC1497" s="167"/>
      <c r="ID1497" s="167"/>
      <c r="IE1497" s="167"/>
      <c r="IF1497" s="167"/>
      <c r="IG1497" s="167"/>
      <c r="IH1497" s="167"/>
      <c r="II1497" s="167"/>
      <c r="IJ1497" s="167"/>
      <c r="IK1497" s="167"/>
      <c r="IL1497" s="167"/>
      <c r="IM1497" s="167"/>
      <c r="IN1497" s="167"/>
      <c r="IO1497" s="167"/>
      <c r="IP1497" s="167"/>
      <c r="IQ1497" s="167"/>
      <c r="IR1497" s="167"/>
      <c r="IS1497" s="167"/>
      <c r="IT1497" s="167"/>
      <c r="IU1497" s="167"/>
      <c r="IV1497" s="167"/>
      <c r="IW1497" s="167"/>
      <c r="IX1497" s="167"/>
      <c r="IY1497" s="167"/>
      <c r="IZ1497" s="167"/>
      <c r="JA1497" s="167"/>
      <c r="JB1497" s="167"/>
      <c r="JC1497" s="167"/>
      <c r="JD1497" s="167"/>
      <c r="JE1497" s="167"/>
      <c r="JF1497" s="167"/>
      <c r="JG1497" s="167"/>
      <c r="JH1497" s="167"/>
      <c r="JI1497" s="167"/>
      <c r="JJ1497" s="167"/>
      <c r="JK1497" s="167"/>
      <c r="JL1497" s="167"/>
    </row>
    <row r="1498" spans="1:272" ht="13" customHeight="1">
      <c r="A1498" s="160" t="s">
        <v>19</v>
      </c>
      <c r="C1498" s="160">
        <v>31431</v>
      </c>
      <c r="D1498" s="160">
        <v>687597</v>
      </c>
      <c r="E1498" s="160" t="s">
        <v>246</v>
      </c>
      <c r="H1498" s="162" t="s">
        <v>3428</v>
      </c>
      <c r="I1498" s="162" t="s">
        <v>539</v>
      </c>
      <c r="J1498" s="160">
        <v>23</v>
      </c>
      <c r="K1498" s="161">
        <v>7</v>
      </c>
      <c r="Z1498" s="163">
        <v>55</v>
      </c>
      <c r="AA1498" s="163">
        <v>184</v>
      </c>
      <c r="AB1498" s="163">
        <v>170</v>
      </c>
      <c r="AC1498" s="163">
        <v>32</v>
      </c>
      <c r="AD1498" s="163">
        <v>23</v>
      </c>
      <c r="AE1498" s="163">
        <v>6</v>
      </c>
      <c r="AF1498" s="163">
        <v>0</v>
      </c>
      <c r="AG1498" s="163">
        <v>3</v>
      </c>
      <c r="AH1498" s="163">
        <v>14</v>
      </c>
      <c r="AI1498" s="163">
        <v>13</v>
      </c>
      <c r="AJ1498" s="163">
        <v>7</v>
      </c>
      <c r="AK1498" s="163">
        <v>1</v>
      </c>
      <c r="AL1498" s="163">
        <v>12</v>
      </c>
      <c r="AM1498" s="163">
        <v>1</v>
      </c>
      <c r="AN1498" s="163">
        <v>65</v>
      </c>
      <c r="AO1498" s="163">
        <v>1</v>
      </c>
      <c r="AP1498" s="163">
        <v>1</v>
      </c>
      <c r="AQ1498" s="163">
        <v>0</v>
      </c>
      <c r="AR1498" s="163">
        <v>3</v>
      </c>
      <c r="AS1498" s="283">
        <v>6.5217391E-2</v>
      </c>
      <c r="AT1498" s="283">
        <v>0.35326086899999998</v>
      </c>
      <c r="AU1498" s="283">
        <v>0.40566037999999999</v>
      </c>
      <c r="AV1498" s="283">
        <v>0.24528301999999999</v>
      </c>
      <c r="AW1498" s="283">
        <v>6.6037739999999998E-2</v>
      </c>
      <c r="AX1498" s="283">
        <v>0.32075471999999999</v>
      </c>
      <c r="AY1498" s="363">
        <v>111.545</v>
      </c>
      <c r="AZ1498" s="283">
        <v>0.16388467000000001</v>
      </c>
      <c r="BA1498" s="283">
        <v>0.46226414999999998</v>
      </c>
      <c r="BB1498" s="283">
        <v>0.207547169</v>
      </c>
      <c r="BC1498" s="283">
        <v>0.33018867899999998</v>
      </c>
      <c r="BD1498" s="164">
        <v>0.28155339800000001</v>
      </c>
      <c r="BE1498" s="164">
        <v>0.188235294</v>
      </c>
      <c r="BF1498" s="164">
        <v>0.244565217</v>
      </c>
      <c r="BG1498" s="164">
        <v>0.27647058800000002</v>
      </c>
      <c r="BH1498" s="164">
        <v>0.52103580500000002</v>
      </c>
      <c r="BI1498" s="164">
        <v>8.8235294000000006E-2</v>
      </c>
      <c r="BJ1498" s="165">
        <v>56.173732705515903</v>
      </c>
      <c r="BK1498" s="164">
        <v>0.23090429742479501</v>
      </c>
      <c r="BL1498" s="165">
        <v>-11.740141305075401</v>
      </c>
      <c r="BM1498" s="165">
        <v>9.7838238748447406</v>
      </c>
      <c r="BN1498" s="165">
        <v>31.975938004287698</v>
      </c>
      <c r="BO1498" s="165">
        <v>-0.14706258743494</v>
      </c>
      <c r="BP1498" s="165">
        <v>1.69823420792818</v>
      </c>
      <c r="BQ1498" s="165">
        <v>-9.7441517309560002</v>
      </c>
      <c r="BR1498" s="165">
        <v>-13.2690039527876</v>
      </c>
      <c r="BS1498" s="289">
        <v>-1.0063538675261801</v>
      </c>
      <c r="BT1498" s="297"/>
      <c r="BU1498" s="284"/>
      <c r="BV1498" s="298"/>
      <c r="BW1498" s="297"/>
      <c r="BX1498" s="297"/>
      <c r="BY1498" s="297"/>
      <c r="BZ1498" s="297"/>
      <c r="CA1498" s="284"/>
      <c r="CB1498" s="298"/>
      <c r="CC1498" s="297"/>
      <c r="CD1498" s="284"/>
      <c r="CE1498" s="352"/>
      <c r="CF1498" s="298"/>
      <c r="CG1498" s="297"/>
      <c r="CH1498" s="284"/>
      <c r="CI1498" s="352"/>
      <c r="CJ1498" s="298"/>
      <c r="CK1498" s="297"/>
      <c r="CL1498" s="284"/>
      <c r="CM1498" s="352"/>
      <c r="CN1498" s="298"/>
      <c r="CO1498" s="297"/>
      <c r="CP1498" s="284"/>
      <c r="CQ1498" s="352"/>
      <c r="CR1498" s="298"/>
      <c r="CS1498" s="297">
        <v>36</v>
      </c>
      <c r="CT1498" s="284">
        <v>305.10000000000002</v>
      </c>
      <c r="CU1498" s="352">
        <v>1</v>
      </c>
      <c r="CV1498" s="352">
        <v>-1</v>
      </c>
      <c r="CW1498" s="298">
        <v>1</v>
      </c>
      <c r="CX1498" s="297">
        <v>3</v>
      </c>
      <c r="CY1498" s="284">
        <v>19</v>
      </c>
      <c r="CZ1498" s="352">
        <v>0</v>
      </c>
      <c r="DA1498" s="352">
        <v>0</v>
      </c>
      <c r="DB1498" s="298">
        <v>0</v>
      </c>
      <c r="DC1498" s="297">
        <v>14</v>
      </c>
      <c r="DD1498" s="284">
        <v>114</v>
      </c>
      <c r="DE1498" s="352">
        <v>0</v>
      </c>
      <c r="DF1498" s="352">
        <v>-1</v>
      </c>
      <c r="DG1498" s="298">
        <v>0</v>
      </c>
      <c r="DH1498" s="183">
        <v>1</v>
      </c>
      <c r="DI1498" s="289">
        <v>-2.5938348770141602</v>
      </c>
      <c r="DP1498" s="165"/>
      <c r="DQ1498" s="165"/>
      <c r="DR1498" s="165"/>
      <c r="ED1498" s="165"/>
      <c r="EE1498" s="165"/>
      <c r="EF1498" s="165"/>
      <c r="EG1498" s="165"/>
      <c r="EH1498" s="166"/>
      <c r="EI1498" s="165"/>
      <c r="EL1498" s="283"/>
      <c r="EM1498" s="283"/>
      <c r="EN1498" s="283"/>
      <c r="EO1498" s="283"/>
      <c r="EP1498" s="283"/>
      <c r="EQ1498" s="283"/>
      <c r="ER1498" s="165"/>
    </row>
    <row r="1499" spans="1:272" ht="13" customHeight="1">
      <c r="A1499" s="160" t="s">
        <v>19</v>
      </c>
      <c r="C1499" s="160">
        <v>29490</v>
      </c>
      <c r="D1499" s="160">
        <v>701538</v>
      </c>
      <c r="E1499" s="160" t="s">
        <v>2172</v>
      </c>
      <c r="H1499" s="162" t="s">
        <v>1255</v>
      </c>
      <c r="I1499" s="162" t="s">
        <v>279</v>
      </c>
      <c r="J1499" s="160">
        <v>21</v>
      </c>
      <c r="K1499" s="161">
        <v>8</v>
      </c>
      <c r="Z1499" s="163">
        <v>156</v>
      </c>
      <c r="AA1499" s="163">
        <v>593</v>
      </c>
      <c r="AB1499" s="163">
        <v>554</v>
      </c>
      <c r="AC1499" s="163">
        <v>162</v>
      </c>
      <c r="AD1499" s="163">
        <v>101</v>
      </c>
      <c r="AE1499" s="163">
        <v>31</v>
      </c>
      <c r="AF1499" s="163">
        <v>6</v>
      </c>
      <c r="AG1499" s="163">
        <v>24</v>
      </c>
      <c r="AH1499" s="163">
        <v>77</v>
      </c>
      <c r="AI1499" s="163">
        <v>90</v>
      </c>
      <c r="AJ1499" s="163">
        <v>16</v>
      </c>
      <c r="AK1499" s="163">
        <v>3</v>
      </c>
      <c r="AL1499" s="163">
        <v>29</v>
      </c>
      <c r="AM1499" s="163">
        <v>1</v>
      </c>
      <c r="AN1499" s="163">
        <v>101</v>
      </c>
      <c r="AO1499" s="163">
        <v>1</v>
      </c>
      <c r="AP1499" s="163">
        <v>5</v>
      </c>
      <c r="AQ1499" s="163">
        <v>4</v>
      </c>
      <c r="AR1499" s="163">
        <v>2</v>
      </c>
      <c r="AS1499" s="283">
        <v>4.8903877999999998E-2</v>
      </c>
      <c r="AT1499" s="283">
        <v>0.17032040400000001</v>
      </c>
      <c r="AU1499" s="283">
        <v>0.32900433000000001</v>
      </c>
      <c r="AV1499" s="283">
        <v>0.25757575999999999</v>
      </c>
      <c r="AW1499" s="283">
        <v>0.11255411</v>
      </c>
      <c r="AX1499" s="283">
        <v>0.43939393999999998</v>
      </c>
      <c r="AY1499" s="363">
        <v>111.56699999999999</v>
      </c>
      <c r="AZ1499" s="283">
        <v>0.10794941</v>
      </c>
      <c r="BA1499" s="283">
        <v>0.35886214399999999</v>
      </c>
      <c r="BB1499" s="283">
        <v>0.23851203500000001</v>
      </c>
      <c r="BC1499" s="283">
        <v>0.40262582000000002</v>
      </c>
      <c r="BD1499" s="164">
        <v>0.31797235000000001</v>
      </c>
      <c r="BE1499" s="164">
        <v>0.29241877199999999</v>
      </c>
      <c r="BF1499" s="164">
        <v>0.32597622999999998</v>
      </c>
      <c r="BG1499" s="164">
        <v>0.5</v>
      </c>
      <c r="BH1499" s="164">
        <v>0.82597622999999998</v>
      </c>
      <c r="BI1499" s="164">
        <v>0.20758122800000001</v>
      </c>
      <c r="BJ1499" s="165">
        <v>132.153607561558</v>
      </c>
      <c r="BK1499" s="164">
        <v>0.35150778678809702</v>
      </c>
      <c r="BL1499" s="165">
        <v>19.725469766437001</v>
      </c>
      <c r="BM1499" s="165">
        <v>89.093466243027606</v>
      </c>
      <c r="BN1499" s="165">
        <v>129.93220993626099</v>
      </c>
      <c r="BO1499" s="165">
        <v>6.0768994560627503E-2</v>
      </c>
      <c r="BP1499" s="165">
        <v>3.7441896349191599</v>
      </c>
      <c r="BQ1499" s="165">
        <v>50.974381893427001</v>
      </c>
      <c r="BR1499" s="165">
        <v>24.969534745692201</v>
      </c>
      <c r="BS1499" s="289">
        <v>5.2645184290633003</v>
      </c>
      <c r="BT1499" s="297"/>
      <c r="BU1499" s="284"/>
      <c r="BV1499" s="298"/>
      <c r="BW1499" s="297"/>
      <c r="BX1499" s="297"/>
      <c r="BY1499" s="297"/>
      <c r="BZ1499" s="297"/>
      <c r="CA1499" s="284"/>
      <c r="CB1499" s="298"/>
      <c r="CC1499" s="297"/>
      <c r="CD1499" s="284"/>
      <c r="CE1499" s="352"/>
      <c r="CF1499" s="298"/>
      <c r="CG1499" s="297"/>
      <c r="CH1499" s="284"/>
      <c r="CI1499" s="352"/>
      <c r="CJ1499" s="298"/>
      <c r="CK1499" s="297"/>
      <c r="CL1499" s="284"/>
      <c r="CM1499" s="352"/>
      <c r="CN1499" s="298"/>
      <c r="CO1499" s="297"/>
      <c r="CP1499" s="284"/>
      <c r="CQ1499" s="352"/>
      <c r="CR1499" s="298"/>
      <c r="CS1499" s="297"/>
      <c r="CT1499" s="284"/>
      <c r="CU1499" s="352"/>
      <c r="CV1499" s="352"/>
      <c r="CW1499" s="298"/>
      <c r="CX1499" s="297">
        <v>154</v>
      </c>
      <c r="CY1499" s="284">
        <v>1315.1</v>
      </c>
      <c r="CZ1499" s="352">
        <v>0</v>
      </c>
      <c r="DA1499" s="352">
        <v>11</v>
      </c>
      <c r="DB1499" s="298">
        <v>0</v>
      </c>
      <c r="DC1499" s="297"/>
      <c r="DD1499" s="284"/>
      <c r="DE1499" s="352"/>
      <c r="DF1499" s="352"/>
      <c r="DG1499" s="298"/>
      <c r="DH1499" s="183">
        <v>0</v>
      </c>
      <c r="DI1499" s="289">
        <v>6.2853827476501403</v>
      </c>
      <c r="DP1499" s="165"/>
      <c r="DQ1499" s="165"/>
      <c r="DR1499" s="165"/>
      <c r="ED1499" s="165"/>
      <c r="EE1499" s="165"/>
      <c r="EF1499" s="165"/>
      <c r="EG1499" s="165"/>
      <c r="EH1499" s="166"/>
      <c r="EI1499" s="165"/>
      <c r="EL1499" s="283"/>
      <c r="EM1499" s="283"/>
      <c r="EN1499" s="283"/>
      <c r="EO1499" s="283"/>
      <c r="EP1499" s="283"/>
      <c r="EQ1499" s="283"/>
      <c r="ER1499" s="165"/>
    </row>
    <row r="1500" spans="1:272" ht="13" customHeight="1">
      <c r="A1500" s="160" t="s">
        <v>19</v>
      </c>
      <c r="C1500" s="160">
        <v>27769</v>
      </c>
      <c r="D1500" s="160">
        <v>691718</v>
      </c>
      <c r="E1500" s="160" t="s">
        <v>129</v>
      </c>
      <c r="H1500" s="162" t="s">
        <v>3573</v>
      </c>
      <c r="I1500" s="162" t="s">
        <v>148</v>
      </c>
      <c r="J1500" s="160">
        <v>22</v>
      </c>
      <c r="K1500" s="161">
        <v>8</v>
      </c>
      <c r="Z1500" s="163">
        <v>123</v>
      </c>
      <c r="AA1500" s="163">
        <v>410</v>
      </c>
      <c r="AB1500" s="163">
        <v>372</v>
      </c>
      <c r="AC1500" s="163">
        <v>88</v>
      </c>
      <c r="AD1500" s="163">
        <v>59</v>
      </c>
      <c r="AE1500" s="163">
        <v>13</v>
      </c>
      <c r="AF1500" s="163">
        <v>6</v>
      </c>
      <c r="AG1500" s="163">
        <v>10</v>
      </c>
      <c r="AH1500" s="163">
        <v>46</v>
      </c>
      <c r="AI1500" s="163">
        <v>47</v>
      </c>
      <c r="AJ1500" s="163">
        <v>27</v>
      </c>
      <c r="AK1500" s="163">
        <v>3</v>
      </c>
      <c r="AL1500" s="163">
        <v>21</v>
      </c>
      <c r="AM1500" s="163">
        <v>2</v>
      </c>
      <c r="AN1500" s="163">
        <v>98</v>
      </c>
      <c r="AO1500" s="163">
        <v>6</v>
      </c>
      <c r="AP1500" s="163">
        <v>3</v>
      </c>
      <c r="AQ1500" s="163">
        <v>8</v>
      </c>
      <c r="AR1500" s="163">
        <v>4</v>
      </c>
      <c r="AS1500" s="283">
        <v>5.1219512000000002E-2</v>
      </c>
      <c r="AT1500" s="283">
        <v>0.23902439</v>
      </c>
      <c r="AU1500" s="283">
        <v>0.43508772000000001</v>
      </c>
      <c r="AV1500" s="283">
        <v>0.23508772</v>
      </c>
      <c r="AW1500" s="283">
        <v>7.368421E-2</v>
      </c>
      <c r="AX1500" s="283">
        <v>0.36842105000000003</v>
      </c>
      <c r="AY1500" s="363">
        <v>107.157</v>
      </c>
      <c r="AZ1500" s="283">
        <v>0.15833920000000001</v>
      </c>
      <c r="BA1500" s="283">
        <v>0.37547892700000002</v>
      </c>
      <c r="BB1500" s="283">
        <v>0.19923371600000001</v>
      </c>
      <c r="BC1500" s="283">
        <v>0.42528735600000001</v>
      </c>
      <c r="BD1500" s="164">
        <v>0.29213483099999998</v>
      </c>
      <c r="BE1500" s="164">
        <v>0.236559139</v>
      </c>
      <c r="BF1500" s="164">
        <v>0.28606965099999998</v>
      </c>
      <c r="BG1500" s="164">
        <v>0.38440860199999999</v>
      </c>
      <c r="BH1500" s="164">
        <v>0.67047825299999997</v>
      </c>
      <c r="BI1500" s="164">
        <v>0.14784946299999999</v>
      </c>
      <c r="BJ1500" s="165">
        <v>94.126237231283696</v>
      </c>
      <c r="BK1500" s="164">
        <v>0.289447316229343</v>
      </c>
      <c r="BL1500" s="165">
        <v>-6.8413240045179498</v>
      </c>
      <c r="BM1500" s="165">
        <v>41.119685363782402</v>
      </c>
      <c r="BN1500" s="165">
        <v>87.030003058924507</v>
      </c>
      <c r="BO1500" s="165">
        <v>-0.38580841790753001</v>
      </c>
      <c r="BP1500" s="165">
        <v>4.92301477491855</v>
      </c>
      <c r="BQ1500" s="165">
        <v>26.274011095346701</v>
      </c>
      <c r="BR1500" s="165">
        <v>-1.4359294354786001</v>
      </c>
      <c r="BS1500" s="289">
        <v>2.7135202130759399</v>
      </c>
      <c r="BT1500" s="297"/>
      <c r="BU1500" s="284"/>
      <c r="BV1500" s="298"/>
      <c r="BW1500" s="297"/>
      <c r="BX1500" s="297"/>
      <c r="BY1500" s="297"/>
      <c r="BZ1500" s="297"/>
      <c r="CA1500" s="284"/>
      <c r="CB1500" s="298"/>
      <c r="CC1500" s="297"/>
      <c r="CD1500" s="284"/>
      <c r="CE1500" s="352"/>
      <c r="CF1500" s="298"/>
      <c r="CG1500" s="297"/>
      <c r="CH1500" s="284"/>
      <c r="CI1500" s="352"/>
      <c r="CJ1500" s="298"/>
      <c r="CK1500" s="297"/>
      <c r="CL1500" s="284"/>
      <c r="CM1500" s="352"/>
      <c r="CN1500" s="298"/>
      <c r="CO1500" s="297"/>
      <c r="CP1500" s="284"/>
      <c r="CQ1500" s="352"/>
      <c r="CR1500" s="298"/>
      <c r="CS1500" s="297"/>
      <c r="CT1500" s="284"/>
      <c r="CU1500" s="352"/>
      <c r="CV1500" s="352"/>
      <c r="CW1500" s="298"/>
      <c r="CX1500" s="297">
        <v>116</v>
      </c>
      <c r="CY1500" s="284">
        <v>955.2</v>
      </c>
      <c r="CZ1500" s="352">
        <v>11</v>
      </c>
      <c r="DA1500" s="352">
        <v>14</v>
      </c>
      <c r="DB1500" s="298">
        <v>4</v>
      </c>
      <c r="DC1500" s="297"/>
      <c r="DD1500" s="284"/>
      <c r="DE1500" s="352"/>
      <c r="DF1500" s="352"/>
      <c r="DG1500" s="298"/>
      <c r="DH1500" s="297">
        <v>11</v>
      </c>
      <c r="DI1500" s="289">
        <v>14.075909495353599</v>
      </c>
      <c r="DP1500" s="165"/>
      <c r="DQ1500" s="165"/>
      <c r="DR1500" s="165"/>
      <c r="ED1500" s="165"/>
      <c r="EE1500" s="165"/>
      <c r="EF1500" s="165"/>
      <c r="EG1500" s="165"/>
      <c r="EH1500" s="166"/>
      <c r="EI1500" s="165"/>
      <c r="EJ1500" s="164"/>
      <c r="EK1500" s="164"/>
      <c r="EL1500" s="283"/>
      <c r="EM1500" s="283"/>
      <c r="EN1500" s="283"/>
      <c r="EO1500" s="283"/>
      <c r="EP1500" s="283"/>
      <c r="EQ1500" s="283"/>
      <c r="ER1500" s="165"/>
      <c r="ES1500" s="166"/>
      <c r="ET1500" s="166"/>
      <c r="EU1500" s="166"/>
      <c r="EV1500" s="166"/>
      <c r="EW1500" s="166"/>
      <c r="EX1500" s="289"/>
    </row>
    <row r="1501" spans="1:272" ht="13" customHeight="1">
      <c r="A1501" s="160" t="s">
        <v>19</v>
      </c>
      <c r="C1501" s="160">
        <v>24816</v>
      </c>
      <c r="D1501" s="160">
        <v>681624</v>
      </c>
      <c r="E1501" s="160" t="s">
        <v>15</v>
      </c>
      <c r="H1501" s="162" t="s">
        <v>4088</v>
      </c>
      <c r="I1501" s="162" t="s">
        <v>1955</v>
      </c>
      <c r="J1501" s="160">
        <v>23</v>
      </c>
      <c r="K1501" s="161">
        <v>8</v>
      </c>
      <c r="Z1501" s="163">
        <v>116</v>
      </c>
      <c r="AA1501" s="163">
        <v>443</v>
      </c>
      <c r="AB1501" s="163">
        <v>403</v>
      </c>
      <c r="AC1501" s="163">
        <v>100</v>
      </c>
      <c r="AD1501" s="163">
        <v>63</v>
      </c>
      <c r="AE1501" s="163">
        <v>23</v>
      </c>
      <c r="AF1501" s="163">
        <v>1</v>
      </c>
      <c r="AG1501" s="163">
        <v>13</v>
      </c>
      <c r="AH1501" s="163">
        <v>65</v>
      </c>
      <c r="AI1501" s="163">
        <v>46</v>
      </c>
      <c r="AJ1501" s="163">
        <v>1</v>
      </c>
      <c r="AK1501" s="163">
        <v>2</v>
      </c>
      <c r="AL1501" s="163">
        <v>29</v>
      </c>
      <c r="AM1501" s="163">
        <v>0</v>
      </c>
      <c r="AN1501" s="163">
        <v>108</v>
      </c>
      <c r="AO1501" s="163">
        <v>6</v>
      </c>
      <c r="AP1501" s="163">
        <v>4</v>
      </c>
      <c r="AQ1501" s="163">
        <v>0</v>
      </c>
      <c r="AR1501" s="163">
        <v>8</v>
      </c>
      <c r="AS1501" s="283">
        <v>6.5462752999999999E-2</v>
      </c>
      <c r="AT1501" s="283">
        <v>0.243792325</v>
      </c>
      <c r="AU1501" s="283">
        <v>0.41806019999999999</v>
      </c>
      <c r="AV1501" s="283">
        <v>0.25418059999999998</v>
      </c>
      <c r="AW1501" s="283">
        <v>0.10666667000000001</v>
      </c>
      <c r="AX1501" s="283">
        <v>0.4</v>
      </c>
      <c r="AY1501" s="363">
        <v>112.002</v>
      </c>
      <c r="AZ1501" s="283">
        <v>0.11304348</v>
      </c>
      <c r="BA1501" s="283">
        <v>0.32107023400000001</v>
      </c>
      <c r="BB1501" s="283">
        <v>0.224080267</v>
      </c>
      <c r="BC1501" s="283">
        <v>0.45484949800000002</v>
      </c>
      <c r="BD1501" s="164">
        <v>0.30419580400000001</v>
      </c>
      <c r="BE1501" s="164">
        <v>0.24813895699999999</v>
      </c>
      <c r="BF1501" s="164">
        <v>0.305429864</v>
      </c>
      <c r="BG1501" s="164">
        <v>0.40694788999999998</v>
      </c>
      <c r="BH1501" s="164">
        <v>0.71237775400000003</v>
      </c>
      <c r="BI1501" s="164">
        <v>0.15880893300000001</v>
      </c>
      <c r="BJ1501" s="165">
        <v>101.103426408826</v>
      </c>
      <c r="BK1501" s="164">
        <v>0.30982088530225399</v>
      </c>
      <c r="BL1501" s="165">
        <v>-0.12770644862425901</v>
      </c>
      <c r="BM1501" s="165">
        <v>51.6935792834662</v>
      </c>
      <c r="BN1501" s="165">
        <v>99.895651378816098</v>
      </c>
      <c r="BO1501" s="165">
        <v>-0.28148763552170503</v>
      </c>
      <c r="BP1501" s="165">
        <v>-0.50318947434425298</v>
      </c>
      <c r="BQ1501" s="165">
        <v>12.867581481735799</v>
      </c>
      <c r="BR1501" s="165">
        <v>-0.55846739847434101</v>
      </c>
      <c r="BS1501" s="289">
        <v>1.3289346007117899</v>
      </c>
      <c r="BT1501" s="297"/>
      <c r="BU1501" s="284"/>
      <c r="BV1501" s="298"/>
      <c r="BW1501" s="297"/>
      <c r="BX1501" s="297"/>
      <c r="BY1501" s="297"/>
      <c r="BZ1501" s="297"/>
      <c r="CA1501" s="284"/>
      <c r="CB1501" s="298"/>
      <c r="CC1501" s="297"/>
      <c r="CD1501" s="284"/>
      <c r="CE1501" s="352"/>
      <c r="CF1501" s="298"/>
      <c r="CG1501" s="297"/>
      <c r="CH1501" s="284"/>
      <c r="CI1501" s="352"/>
      <c r="CJ1501" s="298"/>
      <c r="CK1501" s="297"/>
      <c r="CL1501" s="284"/>
      <c r="CM1501" s="352"/>
      <c r="CN1501" s="298"/>
      <c r="CO1501" s="297"/>
      <c r="CP1501" s="284"/>
      <c r="CQ1501" s="352"/>
      <c r="CR1501" s="298"/>
      <c r="CS1501" s="297">
        <v>6</v>
      </c>
      <c r="CT1501" s="284">
        <v>38</v>
      </c>
      <c r="CU1501" s="352">
        <v>2</v>
      </c>
      <c r="CV1501" s="352">
        <v>1</v>
      </c>
      <c r="CW1501" s="298">
        <v>0</v>
      </c>
      <c r="CX1501" s="297">
        <v>86</v>
      </c>
      <c r="CY1501" s="284">
        <v>663</v>
      </c>
      <c r="CZ1501" s="352">
        <v>-8</v>
      </c>
      <c r="DA1501" s="352">
        <v>-1</v>
      </c>
      <c r="DB1501" s="298">
        <v>0</v>
      </c>
      <c r="DC1501" s="297">
        <v>39</v>
      </c>
      <c r="DD1501" s="284">
        <v>223.2</v>
      </c>
      <c r="DE1501" s="352">
        <v>5</v>
      </c>
      <c r="DF1501" s="352">
        <v>1</v>
      </c>
      <c r="DG1501" s="298">
        <v>0</v>
      </c>
      <c r="DH1501" s="183">
        <v>-1</v>
      </c>
      <c r="DI1501" s="289">
        <v>-1.3053553849458599</v>
      </c>
      <c r="DP1501" s="165"/>
      <c r="DQ1501" s="165"/>
      <c r="DR1501" s="165"/>
      <c r="ED1501" s="165"/>
      <c r="EE1501" s="165"/>
      <c r="EF1501" s="165"/>
      <c r="EG1501" s="165"/>
      <c r="EH1501" s="166"/>
      <c r="EI1501" s="165"/>
      <c r="EL1501" s="283"/>
      <c r="EM1501" s="283"/>
      <c r="EN1501" s="283"/>
      <c r="EO1501" s="283"/>
      <c r="EP1501" s="283"/>
      <c r="EQ1501" s="283"/>
      <c r="ER1501" s="165"/>
    </row>
    <row r="1502" spans="1:272" ht="13" customHeight="1">
      <c r="A1502" s="160" t="s">
        <v>19</v>
      </c>
      <c r="C1502" s="160">
        <v>22557</v>
      </c>
      <c r="D1502" s="160">
        <v>672279</v>
      </c>
      <c r="E1502" s="160" t="s">
        <v>276</v>
      </c>
      <c r="H1502" s="162" t="s">
        <v>3014</v>
      </c>
      <c r="I1502" s="162" t="s">
        <v>596</v>
      </c>
      <c r="J1502" s="160">
        <v>24</v>
      </c>
      <c r="K1502" s="161">
        <v>8</v>
      </c>
      <c r="Z1502" s="163">
        <v>124</v>
      </c>
      <c r="AA1502" s="163">
        <v>334</v>
      </c>
      <c r="AB1502" s="163">
        <v>298</v>
      </c>
      <c r="AC1502" s="163">
        <v>68</v>
      </c>
      <c r="AD1502" s="163">
        <v>57</v>
      </c>
      <c r="AE1502" s="163">
        <v>7</v>
      </c>
      <c r="AF1502" s="163">
        <v>2</v>
      </c>
      <c r="AG1502" s="163">
        <v>2</v>
      </c>
      <c r="AH1502" s="163">
        <v>42</v>
      </c>
      <c r="AI1502" s="163">
        <v>20</v>
      </c>
      <c r="AJ1502" s="163">
        <v>20</v>
      </c>
      <c r="AK1502" s="163">
        <v>3</v>
      </c>
      <c r="AL1502" s="163">
        <v>21</v>
      </c>
      <c r="AM1502" s="163">
        <v>0</v>
      </c>
      <c r="AN1502" s="163">
        <v>92</v>
      </c>
      <c r="AO1502" s="163">
        <v>3</v>
      </c>
      <c r="AP1502" s="163">
        <v>1</v>
      </c>
      <c r="AQ1502" s="163">
        <v>11</v>
      </c>
      <c r="AR1502" s="163">
        <v>2</v>
      </c>
      <c r="AS1502" s="283">
        <v>6.2874251000000006E-2</v>
      </c>
      <c r="AT1502" s="283">
        <v>0.27544910099999997</v>
      </c>
      <c r="AU1502" s="283">
        <v>0.36238532000000001</v>
      </c>
      <c r="AV1502" s="283">
        <v>0.32110092000000001</v>
      </c>
      <c r="AW1502" s="283">
        <v>2.2935779999999999E-2</v>
      </c>
      <c r="AX1502" s="283">
        <v>0.22018349000000001</v>
      </c>
      <c r="AY1502" s="363">
        <v>104.836</v>
      </c>
      <c r="AZ1502" s="283">
        <v>0.12645461999999999</v>
      </c>
      <c r="BA1502" s="283">
        <v>0.571428571</v>
      </c>
      <c r="BB1502" s="283">
        <v>0.173469387</v>
      </c>
      <c r="BC1502" s="283">
        <v>0.25510203999999997</v>
      </c>
      <c r="BD1502" s="164">
        <v>0.32195121900000001</v>
      </c>
      <c r="BE1502" s="164">
        <v>0.22818791899999999</v>
      </c>
      <c r="BF1502" s="164">
        <v>0.28482972099999998</v>
      </c>
      <c r="BG1502" s="164">
        <v>0.28523489899999999</v>
      </c>
      <c r="BH1502" s="164">
        <v>0.57006462000000002</v>
      </c>
      <c r="BI1502" s="164">
        <v>5.7046979999999997E-2</v>
      </c>
      <c r="BJ1502" s="165">
        <v>36.318140518429203</v>
      </c>
      <c r="BK1502" s="164">
        <v>0.256811123329788</v>
      </c>
      <c r="BL1502" s="165">
        <v>-14.3465480168665</v>
      </c>
      <c r="BM1502" s="165">
        <v>24.7241279075538</v>
      </c>
      <c r="BN1502" s="165">
        <v>63.985872693226298</v>
      </c>
      <c r="BO1502" s="165">
        <v>0.221496276977589</v>
      </c>
      <c r="BP1502" s="165">
        <v>2.8347380235791202</v>
      </c>
      <c r="BQ1502" s="165">
        <v>10.4500796997604</v>
      </c>
      <c r="BR1502" s="165">
        <v>-11.5492941771949</v>
      </c>
      <c r="BS1502" s="289">
        <v>1.0792605053963999</v>
      </c>
      <c r="BT1502" s="297"/>
      <c r="BU1502" s="284"/>
      <c r="BV1502" s="298"/>
      <c r="BW1502" s="297"/>
      <c r="BX1502" s="297"/>
      <c r="BY1502" s="297"/>
      <c r="BZ1502" s="297"/>
      <c r="CA1502" s="284"/>
      <c r="CB1502" s="298"/>
      <c r="CC1502" s="297"/>
      <c r="CD1502" s="284"/>
      <c r="CE1502" s="352"/>
      <c r="CF1502" s="298"/>
      <c r="CG1502" s="297"/>
      <c r="CH1502" s="284"/>
      <c r="CI1502" s="352"/>
      <c r="CJ1502" s="298"/>
      <c r="CK1502" s="297"/>
      <c r="CL1502" s="284"/>
      <c r="CM1502" s="352"/>
      <c r="CN1502" s="298"/>
      <c r="CO1502" s="297"/>
      <c r="CP1502" s="284"/>
      <c r="CQ1502" s="352"/>
      <c r="CR1502" s="298"/>
      <c r="CS1502" s="297">
        <v>4</v>
      </c>
      <c r="CT1502" s="284">
        <v>18</v>
      </c>
      <c r="CU1502" s="352">
        <v>1</v>
      </c>
      <c r="CV1502" s="352">
        <v>1</v>
      </c>
      <c r="CW1502" s="298">
        <v>0</v>
      </c>
      <c r="CX1502" s="297">
        <v>109</v>
      </c>
      <c r="CY1502" s="284">
        <v>831.1</v>
      </c>
      <c r="CZ1502" s="352">
        <v>8</v>
      </c>
      <c r="DA1502" s="352">
        <v>14</v>
      </c>
      <c r="DB1502" s="298">
        <v>-2</v>
      </c>
      <c r="DC1502" s="297">
        <v>9</v>
      </c>
      <c r="DD1502" s="284">
        <v>21</v>
      </c>
      <c r="DE1502" s="352">
        <v>0</v>
      </c>
      <c r="DF1502" s="352">
        <v>0</v>
      </c>
      <c r="DG1502" s="298">
        <v>0</v>
      </c>
      <c r="DH1502" s="297">
        <v>9</v>
      </c>
      <c r="DI1502" s="289">
        <v>10.892626643180799</v>
      </c>
      <c r="DP1502" s="165"/>
      <c r="DQ1502" s="165"/>
      <c r="DR1502" s="165"/>
      <c r="ED1502" s="165"/>
      <c r="EE1502" s="165"/>
      <c r="EF1502" s="165"/>
      <c r="EG1502" s="165"/>
      <c r="EH1502" s="166"/>
      <c r="EI1502" s="165"/>
      <c r="EJ1502" s="164"/>
      <c r="EK1502" s="164"/>
      <c r="EL1502" s="283"/>
      <c r="EM1502" s="283"/>
      <c r="EN1502" s="283"/>
      <c r="EO1502" s="283"/>
      <c r="EP1502" s="283"/>
      <c r="EQ1502" s="283"/>
      <c r="ER1502" s="165"/>
      <c r="ES1502" s="166"/>
      <c r="ET1502" s="166"/>
      <c r="EU1502" s="166"/>
      <c r="EV1502" s="166"/>
      <c r="EW1502" s="166"/>
      <c r="EX1502" s="289"/>
      <c r="FE1502" s="167"/>
      <c r="FF1502" s="167"/>
      <c r="FG1502" s="167"/>
      <c r="FH1502" s="167"/>
      <c r="FI1502" s="167"/>
      <c r="FJ1502" s="167"/>
      <c r="FK1502" s="167"/>
      <c r="FL1502" s="167"/>
      <c r="FM1502" s="167"/>
      <c r="FN1502" s="167"/>
      <c r="FO1502" s="167"/>
      <c r="FP1502" s="167"/>
      <c r="FQ1502" s="167"/>
      <c r="FR1502" s="167"/>
      <c r="FS1502" s="167"/>
      <c r="FT1502" s="167"/>
      <c r="FU1502" s="167"/>
      <c r="FV1502" s="167"/>
      <c r="FW1502" s="167"/>
      <c r="FX1502" s="167"/>
      <c r="FY1502" s="167"/>
      <c r="FZ1502" s="167"/>
      <c r="GA1502" s="167"/>
      <c r="GB1502" s="167"/>
      <c r="GC1502" s="167"/>
      <c r="GD1502" s="167"/>
      <c r="GE1502" s="167"/>
      <c r="GF1502" s="167"/>
      <c r="GG1502" s="167"/>
      <c r="GH1502" s="167"/>
      <c r="GI1502" s="167"/>
      <c r="GJ1502" s="167"/>
      <c r="GK1502" s="167"/>
      <c r="GL1502" s="167"/>
      <c r="GM1502" s="167"/>
      <c r="GN1502" s="167"/>
      <c r="GO1502" s="167"/>
      <c r="GP1502" s="167"/>
      <c r="GQ1502" s="167"/>
      <c r="GR1502" s="167"/>
      <c r="GS1502" s="167"/>
      <c r="GT1502" s="167"/>
      <c r="GU1502" s="167"/>
      <c r="GV1502" s="167"/>
      <c r="GW1502" s="167"/>
      <c r="GX1502" s="167"/>
      <c r="GY1502" s="167"/>
      <c r="GZ1502" s="167"/>
      <c r="HA1502" s="167"/>
      <c r="HB1502" s="167"/>
      <c r="HC1502" s="167"/>
      <c r="HD1502" s="167"/>
      <c r="HE1502" s="167"/>
      <c r="HF1502" s="167"/>
      <c r="HG1502" s="167"/>
      <c r="HH1502" s="167"/>
      <c r="HI1502" s="167"/>
      <c r="HJ1502" s="167"/>
      <c r="HK1502" s="167"/>
      <c r="HL1502" s="167"/>
      <c r="HM1502" s="167"/>
      <c r="HN1502" s="167"/>
      <c r="HO1502" s="167"/>
      <c r="HP1502" s="167"/>
      <c r="HQ1502" s="167"/>
      <c r="HR1502" s="167"/>
      <c r="HS1502" s="167"/>
      <c r="HT1502" s="167"/>
      <c r="HU1502" s="167"/>
      <c r="HV1502" s="167"/>
      <c r="HW1502" s="167"/>
      <c r="HX1502" s="167"/>
      <c r="HY1502" s="167"/>
      <c r="HZ1502" s="167"/>
      <c r="IA1502" s="167"/>
      <c r="IB1502" s="167"/>
      <c r="IC1502" s="167"/>
      <c r="ID1502" s="167"/>
      <c r="IE1502" s="167"/>
      <c r="IF1502" s="167"/>
      <c r="IG1502" s="167"/>
      <c r="IH1502" s="167"/>
      <c r="II1502" s="167"/>
      <c r="IJ1502" s="167"/>
      <c r="IK1502" s="167"/>
      <c r="IL1502" s="167"/>
      <c r="IM1502" s="167"/>
      <c r="IN1502" s="167"/>
      <c r="IO1502" s="167"/>
      <c r="IP1502" s="167"/>
      <c r="IQ1502" s="167"/>
      <c r="IR1502" s="167"/>
      <c r="IS1502" s="167"/>
      <c r="IT1502" s="167"/>
      <c r="IU1502" s="167"/>
      <c r="IV1502" s="167"/>
      <c r="IW1502" s="167"/>
      <c r="IX1502" s="167"/>
      <c r="IY1502" s="167"/>
      <c r="IZ1502" s="167"/>
      <c r="JA1502" s="167"/>
      <c r="JB1502" s="167"/>
      <c r="JC1502" s="167"/>
      <c r="JD1502" s="167"/>
      <c r="JE1502" s="167"/>
      <c r="JF1502" s="167"/>
      <c r="JG1502" s="167"/>
      <c r="JH1502" s="167"/>
      <c r="JI1502" s="167"/>
      <c r="JJ1502" s="167"/>
      <c r="JK1502" s="167"/>
      <c r="JL1502" s="167"/>
    </row>
    <row r="1503" spans="1:272" ht="13" customHeight="1">
      <c r="A1503" s="160" t="s">
        <v>19</v>
      </c>
      <c r="B1503" s="160">
        <v>11754</v>
      </c>
      <c r="C1503" s="160">
        <v>22532</v>
      </c>
      <c r="D1503" s="160">
        <v>671289</v>
      </c>
      <c r="E1503" s="160" t="s">
        <v>213</v>
      </c>
      <c r="H1503" s="162" t="s">
        <v>633</v>
      </c>
      <c r="I1503" s="162" t="s">
        <v>571</v>
      </c>
      <c r="J1503" s="160">
        <v>25</v>
      </c>
      <c r="K1503" s="161">
        <v>8</v>
      </c>
      <c r="L1503" s="161" t="s">
        <v>837</v>
      </c>
      <c r="Z1503" s="163">
        <v>118</v>
      </c>
      <c r="AA1503" s="163">
        <v>383</v>
      </c>
      <c r="AB1503" s="163">
        <v>330</v>
      </c>
      <c r="AC1503" s="163">
        <v>69</v>
      </c>
      <c r="AD1503" s="163">
        <v>47</v>
      </c>
      <c r="AE1503" s="163">
        <v>14</v>
      </c>
      <c r="AF1503" s="163">
        <v>1</v>
      </c>
      <c r="AG1503" s="163">
        <v>7</v>
      </c>
      <c r="AH1503" s="163">
        <v>48</v>
      </c>
      <c r="AI1503" s="163">
        <v>32</v>
      </c>
      <c r="AJ1503" s="163">
        <v>11</v>
      </c>
      <c r="AK1503" s="163">
        <v>6</v>
      </c>
      <c r="AL1503" s="163">
        <v>28</v>
      </c>
      <c r="AM1503" s="163">
        <v>1</v>
      </c>
      <c r="AN1503" s="163">
        <v>53</v>
      </c>
      <c r="AO1503" s="163">
        <v>19</v>
      </c>
      <c r="AP1503" s="163">
        <v>3</v>
      </c>
      <c r="AQ1503" s="163">
        <v>3</v>
      </c>
      <c r="AR1503" s="163">
        <v>15</v>
      </c>
      <c r="AS1503" s="283">
        <v>7.3107048999999993E-2</v>
      </c>
      <c r="AT1503" s="283">
        <v>0.13838120100000001</v>
      </c>
      <c r="AU1503" s="283">
        <v>0.41342756000000003</v>
      </c>
      <c r="AV1503" s="283">
        <v>0.23674912000000001</v>
      </c>
      <c r="AW1503" s="283">
        <v>3.1802120000000003E-2</v>
      </c>
      <c r="AX1503" s="283">
        <v>0.34275618000000002</v>
      </c>
      <c r="AY1503" s="363">
        <v>109.178</v>
      </c>
      <c r="AZ1503" s="283">
        <v>6.7245120000000005E-2</v>
      </c>
      <c r="BA1503" s="283">
        <v>0.45161290300000001</v>
      </c>
      <c r="BB1503" s="283">
        <v>0.168458781</v>
      </c>
      <c r="BC1503" s="283">
        <v>0.37992831500000002</v>
      </c>
      <c r="BD1503" s="164">
        <v>0.22710622699999999</v>
      </c>
      <c r="BE1503" s="164">
        <v>0.20909090899999999</v>
      </c>
      <c r="BF1503" s="164">
        <v>0.30526315700000001</v>
      </c>
      <c r="BG1503" s="164">
        <v>0.32121212100000002</v>
      </c>
      <c r="BH1503" s="164">
        <v>0.62647527800000002</v>
      </c>
      <c r="BI1503" s="164">
        <v>0.112121212</v>
      </c>
      <c r="BJ1503" s="165">
        <v>72.437373784020707</v>
      </c>
      <c r="BK1503" s="164">
        <v>0.28292879375744601</v>
      </c>
      <c r="BL1503" s="165">
        <v>-8.4002076125589493</v>
      </c>
      <c r="BM1503" s="165">
        <v>36.402393821731401</v>
      </c>
      <c r="BN1503" s="165">
        <v>84.051884924462399</v>
      </c>
      <c r="BO1503" s="165">
        <v>0.18072114095863001</v>
      </c>
      <c r="BP1503" s="165">
        <v>-0.32754466682672501</v>
      </c>
      <c r="BQ1503" s="165">
        <v>3.15165706943931</v>
      </c>
      <c r="BR1503" s="165">
        <v>-7.3165237716284803</v>
      </c>
      <c r="BS1503" s="289">
        <v>0.32549598656909601</v>
      </c>
      <c r="BT1503" s="297"/>
      <c r="BU1503" s="284"/>
      <c r="BV1503" s="298"/>
      <c r="BW1503" s="297"/>
      <c r="BX1503" s="297"/>
      <c r="BY1503" s="297"/>
      <c r="BZ1503" s="297"/>
      <c r="CA1503" s="284"/>
      <c r="CB1503" s="298"/>
      <c r="CC1503" s="297"/>
      <c r="CD1503" s="284"/>
      <c r="CE1503" s="352"/>
      <c r="CF1503" s="298"/>
      <c r="CG1503" s="297">
        <v>6</v>
      </c>
      <c r="CH1503" s="284">
        <v>26</v>
      </c>
      <c r="CI1503" s="352">
        <v>0</v>
      </c>
      <c r="CJ1503" s="298">
        <v>1</v>
      </c>
      <c r="CK1503" s="297">
        <v>8</v>
      </c>
      <c r="CL1503" s="284">
        <v>19</v>
      </c>
      <c r="CM1503" s="352">
        <v>1</v>
      </c>
      <c r="CN1503" s="298">
        <v>1</v>
      </c>
      <c r="CO1503" s="297">
        <v>10</v>
      </c>
      <c r="CP1503" s="284">
        <v>41</v>
      </c>
      <c r="CQ1503" s="352">
        <v>-1</v>
      </c>
      <c r="CR1503" s="298">
        <v>-2</v>
      </c>
      <c r="CS1503" s="297"/>
      <c r="CT1503" s="284"/>
      <c r="CU1503" s="352"/>
      <c r="CV1503" s="352"/>
      <c r="CW1503" s="298"/>
      <c r="CX1503" s="297">
        <v>97</v>
      </c>
      <c r="CY1503" s="284">
        <v>731</v>
      </c>
      <c r="CZ1503" s="352">
        <v>2</v>
      </c>
      <c r="DA1503" s="352">
        <v>-4</v>
      </c>
      <c r="DB1503" s="298">
        <v>3</v>
      </c>
      <c r="DC1503" s="297"/>
      <c r="DD1503" s="284"/>
      <c r="DE1503" s="352"/>
      <c r="DF1503" s="352"/>
      <c r="DG1503" s="298"/>
      <c r="DH1503" s="297">
        <v>2</v>
      </c>
      <c r="DI1503" s="289">
        <v>-2.3109700679778999</v>
      </c>
      <c r="DP1503" s="165"/>
      <c r="DQ1503" s="165"/>
      <c r="DR1503" s="165"/>
      <c r="ED1503" s="165"/>
      <c r="EE1503" s="165"/>
      <c r="EF1503" s="165"/>
      <c r="EG1503" s="165"/>
      <c r="EH1503" s="166"/>
      <c r="EI1503" s="165"/>
      <c r="EJ1503" s="164"/>
      <c r="EK1503" s="164"/>
      <c r="EL1503" s="283"/>
      <c r="EM1503" s="283"/>
      <c r="EN1503" s="283"/>
      <c r="EO1503" s="283"/>
      <c r="EP1503" s="283"/>
      <c r="EQ1503" s="283"/>
      <c r="ER1503" s="165"/>
      <c r="ES1503" s="166"/>
      <c r="ET1503" s="166"/>
      <c r="EU1503" s="166"/>
      <c r="EV1503" s="166"/>
      <c r="EW1503" s="166"/>
      <c r="EX1503" s="289"/>
    </row>
    <row r="1504" spans="1:272" ht="13" customHeight="1">
      <c r="A1504" s="160" t="s">
        <v>19</v>
      </c>
      <c r="C1504" s="160">
        <v>33824</v>
      </c>
      <c r="D1504" s="160">
        <v>808982</v>
      </c>
      <c r="E1504" s="160" t="s">
        <v>2177</v>
      </c>
      <c r="H1504" s="162" t="s">
        <v>2405</v>
      </c>
      <c r="I1504" s="162" t="s">
        <v>4207</v>
      </c>
      <c r="J1504" s="160">
        <v>25</v>
      </c>
      <c r="K1504" s="161">
        <v>8</v>
      </c>
      <c r="Z1504" s="163">
        <v>37</v>
      </c>
      <c r="AA1504" s="163">
        <v>158</v>
      </c>
      <c r="AB1504" s="163">
        <v>145</v>
      </c>
      <c r="AC1504" s="163">
        <v>38</v>
      </c>
      <c r="AD1504" s="163">
        <v>32</v>
      </c>
      <c r="AE1504" s="163">
        <v>4</v>
      </c>
      <c r="AF1504" s="163">
        <v>0</v>
      </c>
      <c r="AG1504" s="163">
        <v>2</v>
      </c>
      <c r="AH1504" s="163">
        <v>15</v>
      </c>
      <c r="AI1504" s="163">
        <v>8</v>
      </c>
      <c r="AJ1504" s="163">
        <v>2</v>
      </c>
      <c r="AK1504" s="163">
        <v>3</v>
      </c>
      <c r="AL1504" s="163">
        <v>10</v>
      </c>
      <c r="AM1504" s="163">
        <v>0</v>
      </c>
      <c r="AN1504" s="163">
        <v>13</v>
      </c>
      <c r="AO1504" s="163">
        <v>1</v>
      </c>
      <c r="AP1504" s="163">
        <v>2</v>
      </c>
      <c r="AQ1504" s="163">
        <v>0</v>
      </c>
      <c r="AR1504" s="163">
        <v>2</v>
      </c>
      <c r="AS1504" s="283">
        <v>6.3291138999999996E-2</v>
      </c>
      <c r="AT1504" s="283">
        <v>8.2278481000000001E-2</v>
      </c>
      <c r="AU1504" s="283">
        <v>0.35074627000000003</v>
      </c>
      <c r="AV1504" s="283">
        <v>0.28358209000000001</v>
      </c>
      <c r="AW1504" s="283">
        <v>4.4776120000000003E-2</v>
      </c>
      <c r="AX1504" s="283">
        <v>0.41044775999999999</v>
      </c>
      <c r="AY1504" s="363">
        <v>108.928</v>
      </c>
      <c r="AZ1504" s="283">
        <v>3.6906849999999998E-2</v>
      </c>
      <c r="BA1504" s="283">
        <v>0.47014925299999999</v>
      </c>
      <c r="BB1504" s="283">
        <v>0.18656716400000001</v>
      </c>
      <c r="BC1504" s="283">
        <v>0.34328358199999998</v>
      </c>
      <c r="BD1504" s="164">
        <v>0.27272727200000002</v>
      </c>
      <c r="BE1504" s="164">
        <v>0.26206896499999999</v>
      </c>
      <c r="BF1504" s="164">
        <v>0.31012658199999998</v>
      </c>
      <c r="BG1504" s="164">
        <v>0.33103448200000002</v>
      </c>
      <c r="BH1504" s="164">
        <v>0.64116106399999995</v>
      </c>
      <c r="BI1504" s="164">
        <v>6.8965517000000004E-2</v>
      </c>
      <c r="BJ1504" s="165">
        <v>43.905905927572597</v>
      </c>
      <c r="BK1504" s="164">
        <v>0.28445094107072499</v>
      </c>
      <c r="BL1504" s="165">
        <v>-3.2717914464926499</v>
      </c>
      <c r="BM1504" s="165">
        <v>15.2107438710475</v>
      </c>
      <c r="BN1504" s="165">
        <v>83.088559114750893</v>
      </c>
      <c r="BO1504" s="165">
        <v>1.4868027918637E-2</v>
      </c>
      <c r="BP1504" s="165">
        <v>-0.15480334311723701</v>
      </c>
      <c r="BQ1504" s="165">
        <v>1.54797260649072</v>
      </c>
      <c r="BR1504" s="165">
        <v>-3.3500102269506198</v>
      </c>
      <c r="BS1504" s="289">
        <v>0.15987109626151999</v>
      </c>
      <c r="BT1504" s="297"/>
      <c r="BU1504" s="284"/>
      <c r="BV1504" s="298"/>
      <c r="BW1504" s="297"/>
      <c r="BX1504" s="297"/>
      <c r="BY1504" s="297"/>
      <c r="BZ1504" s="297"/>
      <c r="CA1504" s="284"/>
      <c r="CB1504" s="298"/>
      <c r="CC1504" s="297"/>
      <c r="CD1504" s="284"/>
      <c r="CE1504" s="352"/>
      <c r="CF1504" s="298"/>
      <c r="CG1504" s="297"/>
      <c r="CH1504" s="284"/>
      <c r="CI1504" s="352"/>
      <c r="CJ1504" s="298"/>
      <c r="CK1504" s="297"/>
      <c r="CL1504" s="284"/>
      <c r="CM1504" s="352"/>
      <c r="CN1504" s="298"/>
      <c r="CO1504" s="297"/>
      <c r="CP1504" s="284"/>
      <c r="CQ1504" s="352"/>
      <c r="CR1504" s="298"/>
      <c r="CS1504" s="297"/>
      <c r="CT1504" s="284"/>
      <c r="CU1504" s="352"/>
      <c r="CV1504" s="352"/>
      <c r="CW1504" s="298"/>
      <c r="CX1504" s="297">
        <v>37</v>
      </c>
      <c r="CY1504" s="284">
        <v>306.2</v>
      </c>
      <c r="CZ1504" s="352">
        <v>-2</v>
      </c>
      <c r="DA1504" s="352">
        <v>0</v>
      </c>
      <c r="DB1504" s="298">
        <v>0</v>
      </c>
      <c r="DC1504" s="297"/>
      <c r="DD1504" s="284"/>
      <c r="DE1504" s="352"/>
      <c r="DF1504" s="352"/>
      <c r="DG1504" s="298"/>
      <c r="DH1504" s="183">
        <v>-2</v>
      </c>
      <c r="DI1504" s="289">
        <v>-0.35610717535018899</v>
      </c>
      <c r="DP1504" s="165"/>
      <c r="DQ1504" s="165"/>
      <c r="DR1504" s="165"/>
      <c r="ED1504" s="165"/>
      <c r="EE1504" s="165"/>
      <c r="EF1504" s="165"/>
      <c r="EG1504" s="165"/>
      <c r="EH1504" s="166"/>
      <c r="EI1504" s="165"/>
      <c r="EL1504" s="283"/>
      <c r="EM1504" s="283"/>
      <c r="EN1504" s="283"/>
      <c r="EO1504" s="283"/>
      <c r="EP1504" s="283"/>
      <c r="EQ1504" s="283"/>
      <c r="ER1504" s="165"/>
    </row>
    <row r="1505" spans="1:160" ht="13" customHeight="1">
      <c r="A1505" s="160" t="s">
        <v>19</v>
      </c>
      <c r="B1505" s="160">
        <v>9866</v>
      </c>
      <c r="C1505" s="160">
        <v>16947</v>
      </c>
      <c r="D1505" s="160">
        <v>656537</v>
      </c>
      <c r="E1505" s="160" t="s">
        <v>3331</v>
      </c>
      <c r="H1505" s="162" t="s">
        <v>100</v>
      </c>
      <c r="I1505" s="162" t="s">
        <v>593</v>
      </c>
      <c r="J1505" s="161">
        <v>28</v>
      </c>
      <c r="K1505" s="161">
        <v>8</v>
      </c>
      <c r="L1505" s="161" t="s">
        <v>837</v>
      </c>
      <c r="Z1505" s="163">
        <v>53</v>
      </c>
      <c r="AA1505" s="163">
        <v>172</v>
      </c>
      <c r="AB1505" s="163">
        <v>162</v>
      </c>
      <c r="AC1505" s="163">
        <v>39</v>
      </c>
      <c r="AD1505" s="163">
        <v>26</v>
      </c>
      <c r="AE1505" s="163">
        <v>4</v>
      </c>
      <c r="AF1505" s="163">
        <v>2</v>
      </c>
      <c r="AG1505" s="163">
        <v>7</v>
      </c>
      <c r="AH1505" s="163">
        <v>19</v>
      </c>
      <c r="AI1505" s="163">
        <v>25</v>
      </c>
      <c r="AJ1505" s="163">
        <v>6</v>
      </c>
      <c r="AK1505" s="163">
        <v>2</v>
      </c>
      <c r="AL1505" s="163">
        <v>5</v>
      </c>
      <c r="AM1505" s="163">
        <v>0</v>
      </c>
      <c r="AN1505" s="163">
        <v>56</v>
      </c>
      <c r="AO1505" s="163">
        <v>2</v>
      </c>
      <c r="AP1505" s="163">
        <v>1</v>
      </c>
      <c r="AQ1505" s="163">
        <v>2</v>
      </c>
      <c r="AR1505" s="163">
        <v>2</v>
      </c>
      <c r="AS1505" s="283">
        <v>2.9069767E-2</v>
      </c>
      <c r="AT1505" s="283">
        <v>0.325581395</v>
      </c>
      <c r="AU1505" s="283">
        <v>0.32110092000000001</v>
      </c>
      <c r="AV1505" s="283">
        <v>0.27522935999999998</v>
      </c>
      <c r="AW1505" s="283">
        <v>0.11009173999999999</v>
      </c>
      <c r="AX1505" s="283">
        <v>0.36697247999999999</v>
      </c>
      <c r="AY1505" s="363">
        <v>111.312</v>
      </c>
      <c r="AZ1505" s="283">
        <v>0.17898194000000001</v>
      </c>
      <c r="BA1505" s="283">
        <v>0.45192307599999998</v>
      </c>
      <c r="BB1505" s="283">
        <v>0.23076922999999999</v>
      </c>
      <c r="BC1505" s="283">
        <v>0.31730769199999997</v>
      </c>
      <c r="BD1505" s="164">
        <v>0.32</v>
      </c>
      <c r="BE1505" s="164">
        <v>0.24074074000000001</v>
      </c>
      <c r="BF1505" s="164">
        <v>0.27058823500000001</v>
      </c>
      <c r="BG1505" s="164">
        <v>0.419753086</v>
      </c>
      <c r="BH1505" s="164">
        <v>0.69034132100000001</v>
      </c>
      <c r="BI1505" s="164">
        <v>0.17901234599999999</v>
      </c>
      <c r="BJ1505" s="165">
        <v>114.489384834803</v>
      </c>
      <c r="BK1505" s="164">
        <v>0.29620820178705098</v>
      </c>
      <c r="BL1505" s="165">
        <v>-1.95481082839871</v>
      </c>
      <c r="BM1505" s="165">
        <v>18.165417491961399</v>
      </c>
      <c r="BN1505" s="165">
        <v>88.385205432309306</v>
      </c>
      <c r="BO1505" s="165">
        <v>0.61564522642849995</v>
      </c>
      <c r="BP1505" s="165">
        <v>0.32070754095911902</v>
      </c>
      <c r="BQ1505" s="165">
        <v>1.5225639166684899</v>
      </c>
      <c r="BR1505" s="165">
        <v>-2.0954429995825401</v>
      </c>
      <c r="BS1505" s="289">
        <v>0.15724694446489501</v>
      </c>
      <c r="BT1505" s="297"/>
      <c r="BU1505" s="284"/>
      <c r="BV1505" s="298"/>
      <c r="BW1505" s="297"/>
      <c r="BX1505" s="297"/>
      <c r="BY1505" s="297"/>
      <c r="BZ1505" s="297"/>
      <c r="CA1505" s="284"/>
      <c r="CB1505" s="298"/>
      <c r="CC1505" s="297"/>
      <c r="CD1505" s="284"/>
      <c r="CE1505" s="352"/>
      <c r="CF1505" s="298"/>
      <c r="CG1505" s="297"/>
      <c r="CH1505" s="284"/>
      <c r="CI1505" s="352"/>
      <c r="CJ1505" s="298"/>
      <c r="CK1505" s="297"/>
      <c r="CL1505" s="284"/>
      <c r="CM1505" s="352"/>
      <c r="CN1505" s="298"/>
      <c r="CO1505" s="297"/>
      <c r="CP1505" s="284"/>
      <c r="CQ1505" s="352"/>
      <c r="CR1505" s="298"/>
      <c r="CS1505" s="297">
        <v>19</v>
      </c>
      <c r="CT1505" s="284">
        <v>106</v>
      </c>
      <c r="CU1505" s="352">
        <v>0</v>
      </c>
      <c r="CV1505" s="352">
        <v>0</v>
      </c>
      <c r="CW1505" s="298">
        <v>0</v>
      </c>
      <c r="CX1505" s="297">
        <v>28</v>
      </c>
      <c r="CY1505" s="284">
        <v>188</v>
      </c>
      <c r="CZ1505" s="352">
        <v>-3</v>
      </c>
      <c r="DA1505" s="352">
        <v>-1</v>
      </c>
      <c r="DB1505" s="298">
        <v>0</v>
      </c>
      <c r="DC1505" s="297">
        <v>7</v>
      </c>
      <c r="DD1505" s="284">
        <v>39</v>
      </c>
      <c r="DE1505" s="352">
        <v>-1</v>
      </c>
      <c r="DF1505" s="352">
        <v>0</v>
      </c>
      <c r="DG1505" s="298">
        <v>0</v>
      </c>
      <c r="DH1505" s="297">
        <v>-4</v>
      </c>
      <c r="DI1505" s="289">
        <v>-2.1066841483116101</v>
      </c>
      <c r="DP1505" s="165"/>
      <c r="DQ1505" s="165"/>
      <c r="DR1505" s="165"/>
      <c r="ED1505" s="165"/>
      <c r="EE1505" s="165"/>
      <c r="EF1505" s="165"/>
      <c r="EG1505" s="165"/>
      <c r="EH1505" s="166"/>
      <c r="EI1505" s="165"/>
      <c r="EJ1505" s="164"/>
      <c r="EK1505" s="164"/>
      <c r="EL1505" s="283"/>
      <c r="EM1505" s="283"/>
      <c r="EN1505" s="283"/>
      <c r="EO1505" s="283"/>
      <c r="EP1505" s="283"/>
      <c r="EQ1505" s="283"/>
      <c r="ER1505" s="165"/>
      <c r="ES1505" s="166"/>
      <c r="ET1505" s="166"/>
      <c r="EU1505" s="166"/>
      <c r="EV1505" s="166"/>
      <c r="EW1505" s="166"/>
      <c r="EX1505" s="289"/>
    </row>
    <row r="1506" spans="1:160" ht="13" customHeight="1">
      <c r="A1506" s="160" t="s">
        <v>19</v>
      </c>
      <c r="C1506" s="160">
        <v>22411</v>
      </c>
      <c r="D1506" s="160">
        <v>670276</v>
      </c>
      <c r="E1506" s="160" t="s">
        <v>13</v>
      </c>
      <c r="H1506" s="162" t="s">
        <v>1908</v>
      </c>
      <c r="I1506" s="162" t="s">
        <v>1038</v>
      </c>
      <c r="J1506" s="160">
        <v>27</v>
      </c>
      <c r="K1506" s="161">
        <v>8</v>
      </c>
      <c r="L1506" s="161" t="s">
        <v>46</v>
      </c>
      <c r="Z1506" s="163">
        <v>18</v>
      </c>
      <c r="AA1506" s="163">
        <v>27</v>
      </c>
      <c r="AB1506" s="163">
        <v>24</v>
      </c>
      <c r="AC1506" s="163">
        <v>6</v>
      </c>
      <c r="AD1506" s="163">
        <v>3</v>
      </c>
      <c r="AE1506" s="163">
        <v>3</v>
      </c>
      <c r="AF1506" s="163">
        <v>0</v>
      </c>
      <c r="AG1506" s="163">
        <v>0</v>
      </c>
      <c r="AH1506" s="163">
        <v>2</v>
      </c>
      <c r="AI1506" s="163">
        <v>6</v>
      </c>
      <c r="AJ1506" s="163">
        <v>0</v>
      </c>
      <c r="AK1506" s="163">
        <v>0</v>
      </c>
      <c r="AL1506" s="163">
        <v>3</v>
      </c>
      <c r="AM1506" s="163">
        <v>0</v>
      </c>
      <c r="AN1506" s="163">
        <v>4</v>
      </c>
      <c r="AO1506" s="163">
        <v>0</v>
      </c>
      <c r="AP1506" s="163">
        <v>0</v>
      </c>
      <c r="AQ1506" s="163">
        <v>0</v>
      </c>
      <c r="AR1506" s="163">
        <v>1</v>
      </c>
      <c r="AS1506" s="283">
        <v>0.111111111</v>
      </c>
      <c r="AT1506" s="283">
        <v>0.14814814800000001</v>
      </c>
      <c r="AU1506" s="283">
        <v>0.4</v>
      </c>
      <c r="AV1506" s="283">
        <v>0.3</v>
      </c>
      <c r="AW1506" s="283">
        <v>0.1</v>
      </c>
      <c r="AX1506" s="283">
        <v>0.25</v>
      </c>
      <c r="AY1506" s="363">
        <v>103.10299999999999</v>
      </c>
      <c r="AZ1506" s="283">
        <v>3.9215689999999997E-2</v>
      </c>
      <c r="BA1506" s="283">
        <v>0.36842105200000003</v>
      </c>
      <c r="BB1506" s="283">
        <v>0.263157894</v>
      </c>
      <c r="BC1506" s="283">
        <v>0.36842105200000003</v>
      </c>
      <c r="BD1506" s="164">
        <v>0.3</v>
      </c>
      <c r="BE1506" s="164">
        <v>0.25</v>
      </c>
      <c r="BF1506" s="164">
        <v>0.33333333300000001</v>
      </c>
      <c r="BG1506" s="164">
        <v>0.375</v>
      </c>
      <c r="BH1506" s="164">
        <v>0.70833333300000001</v>
      </c>
      <c r="BI1506" s="164">
        <v>0.125</v>
      </c>
      <c r="BJ1506" s="165">
        <v>79.579454772253499</v>
      </c>
      <c r="BK1506" s="164">
        <v>0.31392084227667899</v>
      </c>
      <c r="BL1506" s="165">
        <v>8.1313652333552103E-2</v>
      </c>
      <c r="BM1506" s="165">
        <v>3.2397215863435802</v>
      </c>
      <c r="BN1506" s="165">
        <v>100.36727653216499</v>
      </c>
      <c r="BO1506" s="165">
        <v>0.36407362129717602</v>
      </c>
      <c r="BP1506" s="165">
        <v>-0.59837748110294298</v>
      </c>
      <c r="BQ1506" s="165">
        <v>0.96198110014454397</v>
      </c>
      <c r="BR1506" s="165">
        <v>-0.58651929593390695</v>
      </c>
      <c r="BS1506" s="289">
        <v>9.9351223928711901E-2</v>
      </c>
      <c r="BT1506" s="297"/>
      <c r="BU1506" s="284"/>
      <c r="BV1506" s="298"/>
      <c r="BW1506" s="297"/>
      <c r="BX1506" s="297"/>
      <c r="BY1506" s="297"/>
      <c r="BZ1506" s="297"/>
      <c r="CA1506" s="284"/>
      <c r="CB1506" s="298"/>
      <c r="CC1506" s="297"/>
      <c r="CD1506" s="284"/>
      <c r="CE1506" s="352"/>
      <c r="CF1506" s="298"/>
      <c r="CG1506" s="297"/>
      <c r="CH1506" s="284"/>
      <c r="CI1506" s="352"/>
      <c r="CJ1506" s="298"/>
      <c r="CK1506" s="297"/>
      <c r="CL1506" s="284"/>
      <c r="CM1506" s="352"/>
      <c r="CN1506" s="298"/>
      <c r="CO1506" s="297"/>
      <c r="CP1506" s="284"/>
      <c r="CQ1506" s="352"/>
      <c r="CR1506" s="298"/>
      <c r="CS1506" s="297">
        <v>2</v>
      </c>
      <c r="CT1506" s="284">
        <v>3</v>
      </c>
      <c r="CU1506" s="352">
        <v>0</v>
      </c>
      <c r="CV1506" s="352">
        <v>0</v>
      </c>
      <c r="CW1506" s="298">
        <v>0</v>
      </c>
      <c r="CX1506" s="297">
        <v>10</v>
      </c>
      <c r="CY1506" s="284">
        <v>48</v>
      </c>
      <c r="CZ1506" s="352">
        <v>0</v>
      </c>
      <c r="DA1506" s="352">
        <v>0</v>
      </c>
      <c r="DB1506" s="298">
        <v>0</v>
      </c>
      <c r="DC1506" s="297">
        <v>4</v>
      </c>
      <c r="DD1506" s="284">
        <v>8</v>
      </c>
      <c r="DE1506" s="352">
        <v>0</v>
      </c>
      <c r="DF1506" s="352">
        <v>0</v>
      </c>
      <c r="DG1506" s="298">
        <v>0</v>
      </c>
      <c r="DH1506" s="297">
        <v>0</v>
      </c>
      <c r="DI1506" s="289">
        <v>0.65064957179129101</v>
      </c>
      <c r="DP1506" s="165"/>
      <c r="DQ1506" s="165"/>
      <c r="DR1506" s="165"/>
      <c r="ED1506" s="165"/>
      <c r="EE1506" s="165"/>
      <c r="EF1506" s="165"/>
      <c r="EG1506" s="165"/>
      <c r="EH1506" s="166"/>
      <c r="EI1506" s="165"/>
      <c r="EJ1506" s="164"/>
      <c r="EK1506" s="164"/>
      <c r="EL1506" s="283"/>
      <c r="EM1506" s="283"/>
      <c r="EN1506" s="283"/>
      <c r="EO1506" s="283"/>
      <c r="EP1506" s="283"/>
      <c r="EQ1506" s="283"/>
      <c r="ER1506" s="165"/>
      <c r="ES1506" s="166"/>
      <c r="ET1506" s="166"/>
      <c r="EU1506" s="166"/>
      <c r="EV1506" s="166"/>
      <c r="EW1506" s="166"/>
      <c r="EX1506" s="289"/>
    </row>
    <row r="1507" spans="1:160" ht="13" customHeight="1">
      <c r="A1507" s="160" t="s">
        <v>19</v>
      </c>
      <c r="C1507" s="160">
        <v>24605</v>
      </c>
      <c r="D1507" s="160">
        <v>680737</v>
      </c>
      <c r="E1507" s="160" t="s">
        <v>567</v>
      </c>
      <c r="H1507" s="162" t="s">
        <v>4077</v>
      </c>
      <c r="I1507" s="162" t="s">
        <v>596</v>
      </c>
      <c r="J1507" s="160">
        <v>28</v>
      </c>
      <c r="K1507" s="161">
        <v>8</v>
      </c>
      <c r="Z1507" s="163">
        <v>9</v>
      </c>
      <c r="AA1507" s="163">
        <v>10</v>
      </c>
      <c r="AB1507" s="163">
        <v>10</v>
      </c>
      <c r="AC1507" s="163">
        <v>3</v>
      </c>
      <c r="AD1507" s="163">
        <v>1</v>
      </c>
      <c r="AE1507" s="163">
        <v>2</v>
      </c>
      <c r="AF1507" s="163">
        <v>0</v>
      </c>
      <c r="AG1507" s="163">
        <v>0</v>
      </c>
      <c r="AH1507" s="163">
        <v>2</v>
      </c>
      <c r="AI1507" s="163">
        <v>0</v>
      </c>
      <c r="AJ1507" s="163">
        <v>0</v>
      </c>
      <c r="AK1507" s="163">
        <v>0</v>
      </c>
      <c r="AL1507" s="163">
        <v>0</v>
      </c>
      <c r="AM1507" s="163">
        <v>0</v>
      </c>
      <c r="AN1507" s="163">
        <v>3</v>
      </c>
      <c r="AO1507" s="163">
        <v>0</v>
      </c>
      <c r="AP1507" s="163">
        <v>0</v>
      </c>
      <c r="AQ1507" s="163">
        <v>0</v>
      </c>
      <c r="AR1507" s="163">
        <v>0</v>
      </c>
      <c r="AS1507" s="283">
        <v>0</v>
      </c>
      <c r="AT1507" s="283">
        <v>0.3</v>
      </c>
      <c r="AU1507" s="283">
        <v>0.14285713999999999</v>
      </c>
      <c r="AV1507" s="283">
        <v>0.42857142999999998</v>
      </c>
      <c r="AW1507" s="283">
        <v>0</v>
      </c>
      <c r="AX1507" s="283">
        <v>0.28571428999999998</v>
      </c>
      <c r="AY1507" s="363">
        <v>98.793300000000002</v>
      </c>
      <c r="AZ1507" s="283">
        <v>0.17857143</v>
      </c>
      <c r="BA1507" s="283">
        <v>0.42857142799999998</v>
      </c>
      <c r="BB1507" s="283">
        <v>0</v>
      </c>
      <c r="BC1507" s="283">
        <v>0.571428571</v>
      </c>
      <c r="BD1507" s="164">
        <v>0.42857142799999998</v>
      </c>
      <c r="BE1507" s="164">
        <v>0.3</v>
      </c>
      <c r="BF1507" s="164">
        <v>0.3</v>
      </c>
      <c r="BG1507" s="164">
        <v>0.5</v>
      </c>
      <c r="BH1507" s="164">
        <v>0.8</v>
      </c>
      <c r="BI1507" s="164">
        <v>0.2</v>
      </c>
      <c r="BJ1507" s="165">
        <v>129.21261283550999</v>
      </c>
      <c r="BK1507" s="164">
        <v>0.33906030058860698</v>
      </c>
      <c r="BL1507" s="165">
        <v>0.23245372148052099</v>
      </c>
      <c r="BM1507" s="165">
        <v>1.40223443778053</v>
      </c>
      <c r="BN1507" s="165">
        <v>122.96854904928099</v>
      </c>
      <c r="BO1507" s="165">
        <v>-6.6131877466771904E-2</v>
      </c>
      <c r="BP1507" s="165">
        <v>0.105031833052635</v>
      </c>
      <c r="BQ1507" s="165">
        <v>0.71830469593227098</v>
      </c>
      <c r="BR1507" s="165">
        <v>0.36784018846050098</v>
      </c>
      <c r="BS1507" s="289">
        <v>7.4184878147698904E-2</v>
      </c>
      <c r="BT1507" s="297"/>
      <c r="BU1507" s="284"/>
      <c r="BV1507" s="298"/>
      <c r="BW1507" s="297"/>
      <c r="BX1507" s="297"/>
      <c r="BY1507" s="297"/>
      <c r="BZ1507" s="297"/>
      <c r="CA1507" s="284"/>
      <c r="CB1507" s="298"/>
      <c r="CC1507" s="297"/>
      <c r="CD1507" s="284"/>
      <c r="CE1507" s="352"/>
      <c r="CF1507" s="298"/>
      <c r="CG1507" s="297"/>
      <c r="CH1507" s="284"/>
      <c r="CI1507" s="352"/>
      <c r="CJ1507" s="298"/>
      <c r="CK1507" s="297">
        <v>1</v>
      </c>
      <c r="CL1507" s="284">
        <v>1</v>
      </c>
      <c r="CM1507" s="352">
        <v>0</v>
      </c>
      <c r="CN1507" s="298"/>
      <c r="CO1507" s="297"/>
      <c r="CP1507" s="284"/>
      <c r="CQ1507" s="352"/>
      <c r="CR1507" s="298"/>
      <c r="CS1507" s="297">
        <v>2</v>
      </c>
      <c r="CT1507" s="284">
        <v>3</v>
      </c>
      <c r="CU1507" s="352">
        <v>0</v>
      </c>
      <c r="CV1507" s="352">
        <v>0</v>
      </c>
      <c r="CW1507" s="298">
        <v>0</v>
      </c>
      <c r="CX1507" s="297">
        <v>3</v>
      </c>
      <c r="CY1507" s="284">
        <v>11</v>
      </c>
      <c r="CZ1507" s="352">
        <v>0</v>
      </c>
      <c r="DA1507" s="352">
        <v>0</v>
      </c>
      <c r="DB1507" s="298">
        <v>0</v>
      </c>
      <c r="DC1507" s="297">
        <v>1</v>
      </c>
      <c r="DD1507" s="284">
        <v>6</v>
      </c>
      <c r="DE1507" s="352">
        <v>0</v>
      </c>
      <c r="DF1507" s="352">
        <v>0</v>
      </c>
      <c r="DG1507" s="298">
        <v>0</v>
      </c>
      <c r="DH1507" s="183">
        <v>0</v>
      </c>
      <c r="DI1507" s="289">
        <v>1.6805214807391101E-2</v>
      </c>
      <c r="DP1507" s="165"/>
      <c r="DQ1507" s="165"/>
      <c r="DR1507" s="165"/>
      <c r="ED1507" s="165"/>
      <c r="EE1507" s="165"/>
      <c r="EF1507" s="165"/>
      <c r="EG1507" s="165"/>
      <c r="EH1507" s="166"/>
      <c r="EI1507" s="165"/>
      <c r="EL1507" s="283"/>
      <c r="EM1507" s="283"/>
      <c r="EN1507" s="283"/>
      <c r="EO1507" s="283"/>
      <c r="EP1507" s="283"/>
      <c r="EQ1507" s="283"/>
      <c r="ER1507" s="165"/>
    </row>
    <row r="1508" spans="1:160" ht="13" customHeight="1">
      <c r="A1508" s="160" t="s">
        <v>19</v>
      </c>
      <c r="C1508" s="160">
        <v>23968</v>
      </c>
      <c r="D1508" s="160">
        <v>678489</v>
      </c>
      <c r="E1508" s="160" t="s">
        <v>45</v>
      </c>
      <c r="H1508" s="162" t="s">
        <v>4064</v>
      </c>
      <c r="I1508" s="162" t="s">
        <v>548</v>
      </c>
      <c r="J1508" s="160">
        <v>23</v>
      </c>
      <c r="K1508" s="161">
        <v>8</v>
      </c>
      <c r="Z1508" s="163">
        <v>8</v>
      </c>
      <c r="AA1508" s="163">
        <v>18</v>
      </c>
      <c r="AB1508" s="163">
        <v>17</v>
      </c>
      <c r="AC1508" s="163">
        <v>3</v>
      </c>
      <c r="AD1508" s="163">
        <v>1</v>
      </c>
      <c r="AE1508" s="163">
        <v>2</v>
      </c>
      <c r="AF1508" s="163">
        <v>0</v>
      </c>
      <c r="AG1508" s="163">
        <v>0</v>
      </c>
      <c r="AH1508" s="163">
        <v>3</v>
      </c>
      <c r="AI1508" s="163">
        <v>1</v>
      </c>
      <c r="AJ1508" s="163">
        <v>1</v>
      </c>
      <c r="AK1508" s="163">
        <v>0</v>
      </c>
      <c r="AL1508" s="163">
        <v>0</v>
      </c>
      <c r="AM1508" s="163">
        <v>0</v>
      </c>
      <c r="AN1508" s="163">
        <v>2</v>
      </c>
      <c r="AO1508" s="163">
        <v>0</v>
      </c>
      <c r="AP1508" s="163">
        <v>0</v>
      </c>
      <c r="AQ1508" s="163">
        <v>1</v>
      </c>
      <c r="AR1508" s="163">
        <v>0</v>
      </c>
      <c r="AS1508" s="283">
        <v>0</v>
      </c>
      <c r="AT1508" s="283">
        <v>0.111111111</v>
      </c>
      <c r="AU1508" s="283">
        <v>0.375</v>
      </c>
      <c r="AV1508" s="283">
        <v>0.1875</v>
      </c>
      <c r="AW1508" s="283">
        <v>6.25E-2</v>
      </c>
      <c r="AX1508" s="283">
        <v>0.25</v>
      </c>
      <c r="AY1508" s="363">
        <v>103.687</v>
      </c>
      <c r="AZ1508" s="283">
        <v>8.0645159999999994E-2</v>
      </c>
      <c r="BA1508" s="283">
        <v>0.5</v>
      </c>
      <c r="BB1508" s="283">
        <v>0.28571428500000001</v>
      </c>
      <c r="BC1508" s="283">
        <v>0.21428571399999999</v>
      </c>
      <c r="BD1508" s="164">
        <v>0.2</v>
      </c>
      <c r="BE1508" s="164">
        <v>0.17647058800000001</v>
      </c>
      <c r="BF1508" s="164">
        <v>0.17647058800000001</v>
      </c>
      <c r="BG1508" s="164">
        <v>0.29411764699999998</v>
      </c>
      <c r="BH1508" s="164">
        <v>0.47058823500000002</v>
      </c>
      <c r="BI1508" s="164">
        <v>0.117647059</v>
      </c>
      <c r="BJ1508" s="165">
        <v>74.8983104862331</v>
      </c>
      <c r="BK1508" s="164">
        <v>0.19944723564035699</v>
      </c>
      <c r="BL1508" s="165">
        <v>-1.60422588491573</v>
      </c>
      <c r="BM1508" s="165">
        <v>0.50137940442428097</v>
      </c>
      <c r="BN1508" s="165">
        <v>22.273480736315101</v>
      </c>
      <c r="BO1508" s="165">
        <v>7.0578641114979995E-2</v>
      </c>
      <c r="BP1508" s="165">
        <v>0.20497570652514599</v>
      </c>
      <c r="BQ1508" s="165">
        <v>-9.5237069090304993E-2</v>
      </c>
      <c r="BR1508" s="165">
        <v>-1.4680515218315999</v>
      </c>
      <c r="BS1508" s="289">
        <v>-9.8358682681846492E-3</v>
      </c>
      <c r="BT1508" s="297"/>
      <c r="BU1508" s="284"/>
      <c r="BV1508" s="298"/>
      <c r="BW1508" s="297"/>
      <c r="BX1508" s="297"/>
      <c r="BY1508" s="297"/>
      <c r="BZ1508" s="297"/>
      <c r="CA1508" s="284"/>
      <c r="CB1508" s="298"/>
      <c r="CC1508" s="297"/>
      <c r="CD1508" s="284"/>
      <c r="CE1508" s="352"/>
      <c r="CF1508" s="298"/>
      <c r="CG1508" s="297"/>
      <c r="CH1508" s="284"/>
      <c r="CI1508" s="352"/>
      <c r="CJ1508" s="298"/>
      <c r="CK1508" s="297"/>
      <c r="CL1508" s="284"/>
      <c r="CM1508" s="352"/>
      <c r="CN1508" s="298"/>
      <c r="CO1508" s="297"/>
      <c r="CP1508" s="284"/>
      <c r="CQ1508" s="352"/>
      <c r="CR1508" s="298"/>
      <c r="CS1508" s="297">
        <v>1</v>
      </c>
      <c r="CT1508" s="284">
        <v>3</v>
      </c>
      <c r="CU1508" s="352">
        <v>1</v>
      </c>
      <c r="CV1508" s="352">
        <v>0</v>
      </c>
      <c r="CW1508" s="298">
        <v>0</v>
      </c>
      <c r="CX1508" s="297">
        <v>5</v>
      </c>
      <c r="CY1508" s="284">
        <v>35</v>
      </c>
      <c r="CZ1508" s="352">
        <v>0</v>
      </c>
      <c r="DA1508" s="352">
        <v>1</v>
      </c>
      <c r="DB1508" s="298">
        <v>0</v>
      </c>
      <c r="DC1508" s="297"/>
      <c r="DD1508" s="284"/>
      <c r="DE1508" s="352"/>
      <c r="DF1508" s="352"/>
      <c r="DG1508" s="298"/>
      <c r="DH1508" s="183">
        <v>1</v>
      </c>
      <c r="DI1508" s="289">
        <v>0.77424723654985395</v>
      </c>
      <c r="DP1508" s="165"/>
      <c r="DQ1508" s="165"/>
      <c r="DR1508" s="165"/>
      <c r="ED1508" s="165"/>
      <c r="EE1508" s="165"/>
      <c r="EF1508" s="165"/>
      <c r="EG1508" s="165"/>
      <c r="EH1508" s="166"/>
      <c r="EI1508" s="165"/>
      <c r="EL1508" s="283"/>
      <c r="EM1508" s="283"/>
      <c r="EN1508" s="283"/>
      <c r="EO1508" s="283"/>
      <c r="EP1508" s="283"/>
      <c r="EQ1508" s="283"/>
      <c r="ER1508" s="165"/>
    </row>
    <row r="1509" spans="1:160" ht="13" customHeight="1">
      <c r="A1509" s="160" t="s">
        <v>19</v>
      </c>
      <c r="C1509" s="160">
        <v>24496</v>
      </c>
      <c r="D1509" s="160">
        <v>680577</v>
      </c>
      <c r="E1509" s="160" t="s">
        <v>567</v>
      </c>
      <c r="H1509" s="162" t="s">
        <v>4203</v>
      </c>
      <c r="I1509" s="162" t="s">
        <v>4074</v>
      </c>
      <c r="J1509" s="160">
        <v>27</v>
      </c>
      <c r="K1509" s="161">
        <v>8</v>
      </c>
      <c r="Z1509" s="163">
        <v>6</v>
      </c>
      <c r="AA1509" s="163">
        <v>14</v>
      </c>
      <c r="AB1509" s="163">
        <v>13</v>
      </c>
      <c r="AC1509" s="163">
        <v>2</v>
      </c>
      <c r="AD1509" s="163">
        <v>1</v>
      </c>
      <c r="AE1509" s="163">
        <v>0</v>
      </c>
      <c r="AF1509" s="163">
        <v>0</v>
      </c>
      <c r="AG1509" s="163">
        <v>1</v>
      </c>
      <c r="AH1509" s="163">
        <v>1</v>
      </c>
      <c r="AI1509" s="163">
        <v>1</v>
      </c>
      <c r="AJ1509" s="163">
        <v>0</v>
      </c>
      <c r="AK1509" s="163">
        <v>0</v>
      </c>
      <c r="AL1509" s="163">
        <v>0</v>
      </c>
      <c r="AM1509" s="163">
        <v>0</v>
      </c>
      <c r="AN1509" s="163">
        <v>1</v>
      </c>
      <c r="AO1509" s="163">
        <v>1</v>
      </c>
      <c r="AP1509" s="163">
        <v>0</v>
      </c>
      <c r="AQ1509" s="163">
        <v>0</v>
      </c>
      <c r="AR1509" s="163">
        <v>0</v>
      </c>
      <c r="AS1509" s="283">
        <v>0</v>
      </c>
      <c r="AT1509" s="283">
        <v>7.1428570999999996E-2</v>
      </c>
      <c r="AU1509" s="283">
        <v>0.5</v>
      </c>
      <c r="AV1509" s="283">
        <v>0.25</v>
      </c>
      <c r="AW1509" s="283">
        <v>0.16666666999999999</v>
      </c>
      <c r="AX1509" s="283">
        <v>0.33333332999999998</v>
      </c>
      <c r="AY1509" s="363">
        <v>104.887</v>
      </c>
      <c r="AZ1509" s="283">
        <v>0.1</v>
      </c>
      <c r="BA1509" s="283">
        <v>0.41666666600000002</v>
      </c>
      <c r="BB1509" s="283">
        <v>0.16666666599999999</v>
      </c>
      <c r="BC1509" s="283">
        <v>0.41666666600000002</v>
      </c>
      <c r="BD1509" s="164">
        <v>9.0909089999999998E-2</v>
      </c>
      <c r="BE1509" s="164">
        <v>0.15384615300000001</v>
      </c>
      <c r="BF1509" s="164">
        <v>0.21428571399999999</v>
      </c>
      <c r="BG1509" s="164">
        <v>0.384615384</v>
      </c>
      <c r="BH1509" s="164">
        <v>0.59890109800000002</v>
      </c>
      <c r="BI1509" s="164">
        <v>0.23076923099999999</v>
      </c>
      <c r="BJ1509" s="165">
        <v>149.09147649775599</v>
      </c>
      <c r="BK1509" s="164">
        <v>0.26082241535186701</v>
      </c>
      <c r="BL1509" s="165">
        <v>-0.55615288860437395</v>
      </c>
      <c r="BM1509" s="165">
        <v>1.08154011421564</v>
      </c>
      <c r="BN1509" s="165">
        <v>67.934422825841494</v>
      </c>
      <c r="BO1509" s="165">
        <v>4.08375047790034E-2</v>
      </c>
      <c r="BP1509" s="165">
        <v>-1.57848447561264E-2</v>
      </c>
      <c r="BQ1509" s="165">
        <v>-0.102835316707314</v>
      </c>
      <c r="BR1509" s="165">
        <v>-0.52944124586221697</v>
      </c>
      <c r="BS1509" s="289">
        <v>-1.0620598030910601E-2</v>
      </c>
      <c r="BT1509" s="297"/>
      <c r="BU1509" s="284"/>
      <c r="BV1509" s="298"/>
      <c r="BW1509" s="297"/>
      <c r="BX1509" s="297"/>
      <c r="BY1509" s="297"/>
      <c r="BZ1509" s="297"/>
      <c r="CA1509" s="284"/>
      <c r="CB1509" s="298"/>
      <c r="CC1509" s="297"/>
      <c r="CD1509" s="284"/>
      <c r="CE1509" s="352"/>
      <c r="CF1509" s="298"/>
      <c r="CG1509" s="297"/>
      <c r="CH1509" s="284"/>
      <c r="CI1509" s="352"/>
      <c r="CJ1509" s="298"/>
      <c r="CK1509" s="297"/>
      <c r="CL1509" s="284"/>
      <c r="CM1509" s="352"/>
      <c r="CN1509" s="298"/>
      <c r="CO1509" s="297"/>
      <c r="CP1509" s="284"/>
      <c r="CQ1509" s="352"/>
      <c r="CR1509" s="298"/>
      <c r="CS1509" s="297">
        <v>1</v>
      </c>
      <c r="CT1509" s="284">
        <v>1</v>
      </c>
      <c r="CU1509" s="352">
        <v>0</v>
      </c>
      <c r="CV1509" s="352"/>
      <c r="CW1509" s="298"/>
      <c r="CX1509" s="297">
        <v>4</v>
      </c>
      <c r="CY1509" s="284">
        <v>28</v>
      </c>
      <c r="CZ1509" s="352">
        <v>0</v>
      </c>
      <c r="DA1509" s="352">
        <v>0</v>
      </c>
      <c r="DB1509" s="298">
        <v>0</v>
      </c>
      <c r="DC1509" s="297"/>
      <c r="DD1509" s="284"/>
      <c r="DE1509" s="352"/>
      <c r="DF1509" s="352"/>
      <c r="DG1509" s="298"/>
      <c r="DH1509" s="183">
        <v>0</v>
      </c>
      <c r="DI1509" s="289">
        <v>-4.0517080575227703E-2</v>
      </c>
      <c r="DP1509" s="165"/>
      <c r="DQ1509" s="165"/>
      <c r="DR1509" s="165"/>
      <c r="ED1509" s="165"/>
      <c r="EE1509" s="165"/>
      <c r="EF1509" s="165"/>
      <c r="EG1509" s="165"/>
      <c r="EH1509" s="166"/>
      <c r="EI1509" s="165"/>
      <c r="EL1509" s="283"/>
      <c r="EM1509" s="283"/>
      <c r="EN1509" s="283"/>
      <c r="EO1509" s="283"/>
      <c r="EP1509" s="283"/>
      <c r="EQ1509" s="283"/>
      <c r="ER1509" s="165"/>
    </row>
    <row r="1510" spans="1:160" ht="13" customHeight="1">
      <c r="A1510" s="160" t="s">
        <v>19</v>
      </c>
      <c r="C1510" s="160">
        <v>23557</v>
      </c>
      <c r="D1510" s="160">
        <v>676896</v>
      </c>
      <c r="E1510" s="160" t="s">
        <v>563</v>
      </c>
      <c r="H1510" s="162" t="s">
        <v>4054</v>
      </c>
      <c r="I1510" s="162" t="s">
        <v>545</v>
      </c>
      <c r="J1510" s="160">
        <v>27</v>
      </c>
      <c r="K1510" s="161">
        <v>8</v>
      </c>
      <c r="Z1510" s="163">
        <v>1</v>
      </c>
      <c r="AA1510" s="163">
        <v>1</v>
      </c>
      <c r="AB1510" s="163">
        <v>1</v>
      </c>
      <c r="AC1510" s="163">
        <v>0</v>
      </c>
      <c r="AD1510" s="163">
        <v>0</v>
      </c>
      <c r="AE1510" s="163">
        <v>0</v>
      </c>
      <c r="AF1510" s="163">
        <v>0</v>
      </c>
      <c r="AG1510" s="163">
        <v>0</v>
      </c>
      <c r="AH1510" s="163">
        <v>0</v>
      </c>
      <c r="AI1510" s="163">
        <v>0</v>
      </c>
      <c r="AJ1510" s="163">
        <v>0</v>
      </c>
      <c r="AK1510" s="163">
        <v>0</v>
      </c>
      <c r="AL1510" s="163">
        <v>0</v>
      </c>
      <c r="AM1510" s="163">
        <v>0</v>
      </c>
      <c r="AN1510" s="163">
        <v>1</v>
      </c>
      <c r="AO1510" s="163">
        <v>0</v>
      </c>
      <c r="AP1510" s="163">
        <v>0</v>
      </c>
      <c r="AQ1510" s="163">
        <v>0</v>
      </c>
      <c r="AR1510" s="163">
        <v>0</v>
      </c>
      <c r="AS1510" s="283">
        <v>0</v>
      </c>
      <c r="AT1510" s="283">
        <v>1</v>
      </c>
      <c r="AU1510" s="283"/>
      <c r="AV1510" s="283"/>
      <c r="AW1510" s="283"/>
      <c r="AX1510" s="283"/>
      <c r="AY1510" s="363"/>
      <c r="AZ1510" s="283">
        <v>0.33333332999999998</v>
      </c>
      <c r="BA1510" s="283">
        <v>0</v>
      </c>
      <c r="BB1510" s="283">
        <v>0</v>
      </c>
      <c r="BC1510" s="283">
        <v>0</v>
      </c>
      <c r="BD1510" s="164">
        <v>0</v>
      </c>
      <c r="BE1510" s="164">
        <v>0</v>
      </c>
      <c r="BF1510" s="164">
        <v>0</v>
      </c>
      <c r="BG1510" s="164">
        <v>0</v>
      </c>
      <c r="BH1510" s="164">
        <v>0</v>
      </c>
      <c r="BI1510" s="164">
        <v>0</v>
      </c>
      <c r="BJ1510" s="165">
        <v>0</v>
      </c>
      <c r="BK1510" s="164">
        <v>0</v>
      </c>
      <c r="BL1510" s="165">
        <v>-0.249650849446166</v>
      </c>
      <c r="BM1510" s="165">
        <v>-0.13267277781616499</v>
      </c>
      <c r="BN1510" s="165">
        <v>-100</v>
      </c>
      <c r="BO1510" s="165">
        <v>1.5877450743051399E-10</v>
      </c>
      <c r="BP1510" s="165">
        <v>0</v>
      </c>
      <c r="BQ1510" s="165">
        <v>-0.214665379908378</v>
      </c>
      <c r="BR1510" s="165">
        <v>-0.25196327869545199</v>
      </c>
      <c r="BS1510" s="289">
        <v>-2.2170153057907999E-2</v>
      </c>
      <c r="BT1510" s="297"/>
      <c r="BU1510" s="284"/>
      <c r="BV1510" s="298"/>
      <c r="BW1510" s="297"/>
      <c r="BX1510" s="297"/>
      <c r="BY1510" s="297"/>
      <c r="BZ1510" s="297"/>
      <c r="CA1510" s="284"/>
      <c r="CB1510" s="298"/>
      <c r="CC1510" s="297"/>
      <c r="CD1510" s="284"/>
      <c r="CE1510" s="352"/>
      <c r="CF1510" s="298"/>
      <c r="CG1510" s="297"/>
      <c r="CH1510" s="284"/>
      <c r="CI1510" s="352"/>
      <c r="CJ1510" s="298"/>
      <c r="CK1510" s="297"/>
      <c r="CL1510" s="284"/>
      <c r="CM1510" s="352"/>
      <c r="CN1510" s="298"/>
      <c r="CO1510" s="297"/>
      <c r="CP1510" s="284"/>
      <c r="CQ1510" s="352"/>
      <c r="CR1510" s="298"/>
      <c r="CS1510" s="297"/>
      <c r="CT1510" s="284"/>
      <c r="CU1510" s="352"/>
      <c r="CV1510" s="352"/>
      <c r="CW1510" s="298"/>
      <c r="CX1510" s="297">
        <v>1</v>
      </c>
      <c r="CY1510" s="284">
        <v>3</v>
      </c>
      <c r="CZ1510" s="352">
        <v>0</v>
      </c>
      <c r="DA1510" s="352">
        <v>0</v>
      </c>
      <c r="DB1510" s="298">
        <v>0</v>
      </c>
      <c r="DC1510" s="297"/>
      <c r="DD1510" s="284"/>
      <c r="DE1510" s="352"/>
      <c r="DF1510" s="352"/>
      <c r="DG1510" s="298"/>
      <c r="DH1510" s="183">
        <v>0</v>
      </c>
      <c r="DI1510" s="289">
        <v>4.0441645542159598E-3</v>
      </c>
      <c r="DP1510" s="165"/>
      <c r="DQ1510" s="165"/>
      <c r="DR1510" s="165"/>
      <c r="ED1510" s="165"/>
      <c r="EE1510" s="165"/>
      <c r="EF1510" s="165"/>
      <c r="EG1510" s="165"/>
      <c r="EH1510" s="166"/>
      <c r="EI1510" s="165"/>
      <c r="EL1510" s="283"/>
      <c r="EM1510" s="283"/>
      <c r="EN1510" s="283"/>
      <c r="EO1510" s="283"/>
      <c r="EP1510" s="283"/>
      <c r="EQ1510" s="283"/>
      <c r="ER1510" s="165"/>
    </row>
    <row r="1511" spans="1:160" ht="13" customHeight="1">
      <c r="A1511" s="160" t="s">
        <v>19</v>
      </c>
      <c r="C1511" s="160">
        <v>26540</v>
      </c>
      <c r="D1511" s="160">
        <v>682657</v>
      </c>
      <c r="E1511" s="160" t="s">
        <v>213</v>
      </c>
      <c r="H1511" s="162" t="s">
        <v>3472</v>
      </c>
      <c r="I1511" s="162" t="s">
        <v>1857</v>
      </c>
      <c r="J1511" s="160">
        <v>22</v>
      </c>
      <c r="K1511" s="161">
        <v>8</v>
      </c>
      <c r="Z1511" s="163">
        <v>43</v>
      </c>
      <c r="AA1511" s="163">
        <v>169</v>
      </c>
      <c r="AB1511" s="163">
        <v>151</v>
      </c>
      <c r="AC1511" s="163">
        <v>35</v>
      </c>
      <c r="AD1511" s="163">
        <v>25</v>
      </c>
      <c r="AE1511" s="163">
        <v>7</v>
      </c>
      <c r="AF1511" s="163">
        <v>0</v>
      </c>
      <c r="AG1511" s="163">
        <v>3</v>
      </c>
      <c r="AH1511" s="163">
        <v>16</v>
      </c>
      <c r="AI1511" s="163">
        <v>11</v>
      </c>
      <c r="AJ1511" s="163">
        <v>3</v>
      </c>
      <c r="AK1511" s="163">
        <v>1</v>
      </c>
      <c r="AL1511" s="163">
        <v>15</v>
      </c>
      <c r="AM1511" s="163">
        <v>0</v>
      </c>
      <c r="AN1511" s="163">
        <v>33</v>
      </c>
      <c r="AO1511" s="163">
        <v>0</v>
      </c>
      <c r="AP1511" s="163">
        <v>2</v>
      </c>
      <c r="AQ1511" s="163">
        <v>1</v>
      </c>
      <c r="AR1511" s="163">
        <v>2</v>
      </c>
      <c r="AS1511" s="283">
        <v>8.8757396000000002E-2</v>
      </c>
      <c r="AT1511" s="283">
        <v>0.19526627199999999</v>
      </c>
      <c r="AU1511" s="283">
        <v>0.41322313999999999</v>
      </c>
      <c r="AV1511" s="283">
        <v>0.16528925999999999</v>
      </c>
      <c r="AW1511" s="283">
        <v>1.6528930000000001E-2</v>
      </c>
      <c r="AX1511" s="283">
        <v>0.31404958999999999</v>
      </c>
      <c r="AY1511" s="363">
        <v>106.223</v>
      </c>
      <c r="AZ1511" s="283">
        <v>8.4194980000000003E-2</v>
      </c>
      <c r="BA1511" s="283">
        <v>0.43220338899999999</v>
      </c>
      <c r="BB1511" s="283">
        <v>0.16101694899999999</v>
      </c>
      <c r="BC1511" s="283">
        <v>0.40677966100000001</v>
      </c>
      <c r="BD1511" s="164">
        <v>0.27350427300000002</v>
      </c>
      <c r="BE1511" s="164">
        <v>0.23178807900000001</v>
      </c>
      <c r="BF1511" s="164">
        <v>0.29761904700000003</v>
      </c>
      <c r="BG1511" s="164">
        <v>0.33774834399999998</v>
      </c>
      <c r="BH1511" s="164">
        <v>0.63536739099999995</v>
      </c>
      <c r="BI1511" s="164">
        <v>0.105960265</v>
      </c>
      <c r="BJ1511" s="165">
        <v>68.457013486965195</v>
      </c>
      <c r="BK1511" s="164">
        <v>0.28160526709897099</v>
      </c>
      <c r="BL1511" s="165">
        <v>-3.8866469921501499</v>
      </c>
      <c r="BM1511" s="165">
        <v>15.882647113319999</v>
      </c>
      <c r="BN1511" s="165">
        <v>83.120889244272803</v>
      </c>
      <c r="BO1511" s="165">
        <v>0.21343727719543601</v>
      </c>
      <c r="BP1511" s="165">
        <v>0.64934854209422999</v>
      </c>
      <c r="BQ1511" s="165">
        <v>-0.46648549180982302</v>
      </c>
      <c r="BR1511" s="165">
        <v>-2.6145892651708902</v>
      </c>
      <c r="BS1511" s="289">
        <v>-4.8177562479480303E-2</v>
      </c>
      <c r="BT1511" s="297"/>
      <c r="BU1511" s="284"/>
      <c r="BV1511" s="298"/>
      <c r="BW1511" s="297"/>
      <c r="BX1511" s="297"/>
      <c r="BY1511" s="297"/>
      <c r="BZ1511" s="297"/>
      <c r="CA1511" s="284"/>
      <c r="CB1511" s="298"/>
      <c r="CC1511" s="297"/>
      <c r="CD1511" s="284"/>
      <c r="CE1511" s="352"/>
      <c r="CF1511" s="298"/>
      <c r="CG1511" s="297">
        <v>1</v>
      </c>
      <c r="CH1511" s="284">
        <v>7</v>
      </c>
      <c r="CI1511" s="352">
        <v>0</v>
      </c>
      <c r="CJ1511" s="298">
        <v>0</v>
      </c>
      <c r="CK1511" s="297">
        <v>3</v>
      </c>
      <c r="CL1511" s="284">
        <v>26</v>
      </c>
      <c r="CM1511" s="352">
        <v>-1</v>
      </c>
      <c r="CN1511" s="298">
        <v>0</v>
      </c>
      <c r="CO1511" s="297"/>
      <c r="CP1511" s="284"/>
      <c r="CQ1511" s="352"/>
      <c r="CR1511" s="298"/>
      <c r="CS1511" s="297">
        <v>14</v>
      </c>
      <c r="CT1511" s="284">
        <v>119</v>
      </c>
      <c r="CU1511" s="352">
        <v>-1</v>
      </c>
      <c r="CV1511" s="352">
        <v>-2</v>
      </c>
      <c r="CW1511" s="298">
        <v>0</v>
      </c>
      <c r="CX1511" s="297">
        <v>21</v>
      </c>
      <c r="CY1511" s="284">
        <v>150</v>
      </c>
      <c r="CZ1511" s="352">
        <v>1</v>
      </c>
      <c r="DA1511" s="352">
        <v>-1</v>
      </c>
      <c r="DB1511" s="298">
        <v>0</v>
      </c>
      <c r="DC1511" s="297">
        <v>8</v>
      </c>
      <c r="DD1511" s="284">
        <v>29</v>
      </c>
      <c r="DE1511" s="352">
        <v>0</v>
      </c>
      <c r="DF1511" s="352">
        <v>0</v>
      </c>
      <c r="DG1511" s="298">
        <v>0</v>
      </c>
      <c r="DH1511" s="183">
        <v>-1</v>
      </c>
      <c r="DI1511" s="289">
        <v>-3.4907382726669298</v>
      </c>
      <c r="DP1511" s="165"/>
      <c r="DQ1511" s="165"/>
      <c r="DR1511" s="165"/>
      <c r="ED1511" s="165"/>
      <c r="EE1511" s="165"/>
      <c r="EF1511" s="165"/>
      <c r="EG1511" s="165"/>
      <c r="EH1511" s="166"/>
      <c r="EI1511" s="165"/>
      <c r="EL1511" s="283"/>
      <c r="EM1511" s="283"/>
      <c r="EN1511" s="283"/>
      <c r="EO1511" s="283"/>
      <c r="EP1511" s="283"/>
      <c r="EQ1511" s="283"/>
      <c r="ER1511" s="165"/>
    </row>
    <row r="1512" spans="1:160" ht="13" customHeight="1">
      <c r="A1512" s="160" t="s">
        <v>19</v>
      </c>
      <c r="C1512" s="160">
        <v>27543</v>
      </c>
      <c r="D1512" s="160">
        <v>668752</v>
      </c>
      <c r="E1512" s="160" t="s">
        <v>3331</v>
      </c>
      <c r="H1512" s="162" t="s">
        <v>2286</v>
      </c>
      <c r="I1512" s="162" t="s">
        <v>4005</v>
      </c>
      <c r="J1512" s="160">
        <v>26</v>
      </c>
      <c r="K1512" s="161">
        <v>8</v>
      </c>
      <c r="Z1512" s="163">
        <v>11</v>
      </c>
      <c r="AA1512" s="163">
        <v>5</v>
      </c>
      <c r="AB1512" s="163">
        <v>5</v>
      </c>
      <c r="AC1512" s="163">
        <v>1</v>
      </c>
      <c r="AD1512" s="163">
        <v>1</v>
      </c>
      <c r="AE1512" s="163">
        <v>0</v>
      </c>
      <c r="AF1512" s="163">
        <v>0</v>
      </c>
      <c r="AG1512" s="163">
        <v>0</v>
      </c>
      <c r="AH1512" s="163">
        <v>1</v>
      </c>
      <c r="AI1512" s="163">
        <v>0</v>
      </c>
      <c r="AJ1512" s="163">
        <v>5</v>
      </c>
      <c r="AK1512" s="163">
        <v>0</v>
      </c>
      <c r="AL1512" s="163">
        <v>0</v>
      </c>
      <c r="AM1512" s="163">
        <v>0</v>
      </c>
      <c r="AN1512" s="163">
        <v>2</v>
      </c>
      <c r="AO1512" s="163">
        <v>0</v>
      </c>
      <c r="AP1512" s="163">
        <v>0</v>
      </c>
      <c r="AQ1512" s="163">
        <v>0</v>
      </c>
      <c r="AR1512" s="163">
        <v>0</v>
      </c>
      <c r="AS1512" s="283">
        <v>0</v>
      </c>
      <c r="AT1512" s="283">
        <v>0.4</v>
      </c>
      <c r="AU1512" s="283">
        <v>0.33333332999999998</v>
      </c>
      <c r="AV1512" s="283">
        <v>0.33333332999999998</v>
      </c>
      <c r="AW1512" s="283">
        <v>0</v>
      </c>
      <c r="AX1512" s="283">
        <v>0.33333332999999998</v>
      </c>
      <c r="AY1512" s="363">
        <v>104.91</v>
      </c>
      <c r="AZ1512" s="283">
        <v>4.3478259999999998E-2</v>
      </c>
      <c r="BA1512" s="283">
        <v>0.66666666600000002</v>
      </c>
      <c r="BB1512" s="283">
        <v>0.33333333300000001</v>
      </c>
      <c r="BC1512" s="283">
        <v>0</v>
      </c>
      <c r="BD1512" s="164">
        <v>0.33333333300000001</v>
      </c>
      <c r="BE1512" s="164">
        <v>0.2</v>
      </c>
      <c r="BF1512" s="164">
        <v>0.2</v>
      </c>
      <c r="BG1512" s="164">
        <v>0.2</v>
      </c>
      <c r="BH1512" s="164">
        <v>0.4</v>
      </c>
      <c r="BI1512" s="164">
        <v>0</v>
      </c>
      <c r="BJ1512" s="165">
        <v>0</v>
      </c>
      <c r="BK1512" s="164">
        <v>0.176342141628265</v>
      </c>
      <c r="BL1512" s="165">
        <v>-0.53860018164655898</v>
      </c>
      <c r="BM1512" s="165">
        <v>4.6290176503446197E-2</v>
      </c>
      <c r="BN1512" s="165">
        <v>20.7995372406066</v>
      </c>
      <c r="BO1512" s="165">
        <v>-2.1985841882237199E-2</v>
      </c>
      <c r="BP1512" s="165">
        <v>0.99202221549785397</v>
      </c>
      <c r="BQ1512" s="165">
        <v>-1.33805183328755</v>
      </c>
      <c r="BR1512" s="165">
        <v>0.46238528347507102</v>
      </c>
      <c r="BS1512" s="289">
        <v>-0.13819095541191001</v>
      </c>
      <c r="BT1512" s="297"/>
      <c r="BU1512" s="284"/>
      <c r="BV1512" s="298"/>
      <c r="BW1512" s="297"/>
      <c r="BX1512" s="297"/>
      <c r="BY1512" s="297"/>
      <c r="BZ1512" s="297"/>
      <c r="CA1512" s="284"/>
      <c r="CB1512" s="298"/>
      <c r="CC1512" s="297"/>
      <c r="CD1512" s="284"/>
      <c r="CE1512" s="352"/>
      <c r="CF1512" s="298"/>
      <c r="CG1512" s="297"/>
      <c r="CH1512" s="284"/>
      <c r="CI1512" s="352"/>
      <c r="CJ1512" s="298"/>
      <c r="CK1512" s="297"/>
      <c r="CL1512" s="284"/>
      <c r="CM1512" s="352"/>
      <c r="CN1512" s="298"/>
      <c r="CO1512" s="297"/>
      <c r="CP1512" s="284"/>
      <c r="CQ1512" s="352"/>
      <c r="CR1512" s="298"/>
      <c r="CS1512" s="297">
        <v>4</v>
      </c>
      <c r="CT1512" s="284">
        <v>8</v>
      </c>
      <c r="CU1512" s="352">
        <v>-1</v>
      </c>
      <c r="CV1512" s="352">
        <v>-2</v>
      </c>
      <c r="CW1512" s="298">
        <v>0</v>
      </c>
      <c r="CX1512" s="297">
        <v>2</v>
      </c>
      <c r="CY1512" s="284">
        <v>12</v>
      </c>
      <c r="CZ1512" s="352">
        <v>0</v>
      </c>
      <c r="DA1512" s="352">
        <v>0</v>
      </c>
      <c r="DB1512" s="298">
        <v>0</v>
      </c>
      <c r="DC1512" s="297">
        <v>1</v>
      </c>
      <c r="DD1512" s="284">
        <v>1</v>
      </c>
      <c r="DE1512" s="352">
        <v>0</v>
      </c>
      <c r="DF1512" s="352"/>
      <c r="DG1512" s="298"/>
      <c r="DH1512" s="183">
        <v>-1</v>
      </c>
      <c r="DI1512" s="289">
        <v>-1.96726676309481</v>
      </c>
      <c r="DP1512" s="165"/>
      <c r="DQ1512" s="165"/>
      <c r="DR1512" s="165"/>
      <c r="ED1512" s="165"/>
      <c r="EE1512" s="165"/>
      <c r="EF1512" s="165"/>
      <c r="EG1512" s="165"/>
      <c r="EH1512" s="166"/>
      <c r="EI1512" s="165"/>
      <c r="EL1512" s="283"/>
      <c r="EM1512" s="283"/>
      <c r="EN1512" s="283"/>
      <c r="EO1512" s="283"/>
      <c r="EP1512" s="283"/>
      <c r="EQ1512" s="283"/>
      <c r="ER1512" s="165"/>
      <c r="FC1512" s="167"/>
      <c r="FD1512" s="167"/>
    </row>
    <row r="1513" spans="1:160" ht="13" customHeight="1">
      <c r="A1513" s="160" t="s">
        <v>19</v>
      </c>
      <c r="B1513" s="160">
        <v>10957</v>
      </c>
      <c r="C1513" s="160">
        <v>22261</v>
      </c>
      <c r="D1513" s="160">
        <v>669352</v>
      </c>
      <c r="E1513" s="160" t="s">
        <v>188</v>
      </c>
      <c r="H1513" s="162" t="s">
        <v>1921</v>
      </c>
      <c r="I1513" s="162" t="s">
        <v>628</v>
      </c>
      <c r="J1513" s="160">
        <v>26</v>
      </c>
      <c r="K1513" s="161">
        <v>8</v>
      </c>
      <c r="L1513" s="161" t="s">
        <v>837</v>
      </c>
      <c r="Z1513" s="163">
        <v>17</v>
      </c>
      <c r="AA1513" s="163">
        <v>18</v>
      </c>
      <c r="AB1513" s="163">
        <v>18</v>
      </c>
      <c r="AC1513" s="163">
        <v>2</v>
      </c>
      <c r="AD1513" s="163">
        <v>1</v>
      </c>
      <c r="AE1513" s="163">
        <v>1</v>
      </c>
      <c r="AF1513" s="163">
        <v>0</v>
      </c>
      <c r="AG1513" s="163">
        <v>0</v>
      </c>
      <c r="AH1513" s="163">
        <v>5</v>
      </c>
      <c r="AI1513" s="163">
        <v>0</v>
      </c>
      <c r="AJ1513" s="163">
        <v>5</v>
      </c>
      <c r="AK1513" s="163">
        <v>0</v>
      </c>
      <c r="AL1513" s="163">
        <v>0</v>
      </c>
      <c r="AM1513" s="163">
        <v>0</v>
      </c>
      <c r="AN1513" s="163">
        <v>11</v>
      </c>
      <c r="AO1513" s="163">
        <v>0</v>
      </c>
      <c r="AP1513" s="163">
        <v>0</v>
      </c>
      <c r="AQ1513" s="163">
        <v>0</v>
      </c>
      <c r="AR1513" s="163">
        <v>1</v>
      </c>
      <c r="AS1513" s="283">
        <v>0</v>
      </c>
      <c r="AT1513" s="283">
        <v>0.61111111100000004</v>
      </c>
      <c r="AU1513" s="283">
        <v>0.42857142999999998</v>
      </c>
      <c r="AV1513" s="283">
        <v>0.14285713999999999</v>
      </c>
      <c r="AW1513" s="283">
        <v>0.14285713999999999</v>
      </c>
      <c r="AX1513" s="283">
        <v>0.28571428999999998</v>
      </c>
      <c r="AY1513" s="363">
        <v>102.307</v>
      </c>
      <c r="AZ1513" s="283">
        <v>0.27272727000000002</v>
      </c>
      <c r="BA1513" s="283">
        <v>0.571428571</v>
      </c>
      <c r="BB1513" s="283">
        <v>0.28571428500000001</v>
      </c>
      <c r="BC1513" s="283">
        <v>0.14285714199999999</v>
      </c>
      <c r="BD1513" s="164">
        <v>0.28571428500000001</v>
      </c>
      <c r="BE1513" s="164">
        <v>0.111111111</v>
      </c>
      <c r="BF1513" s="164">
        <v>0.111111111</v>
      </c>
      <c r="BG1513" s="164">
        <v>0.16666666599999999</v>
      </c>
      <c r="BH1513" s="164">
        <v>0.277777777</v>
      </c>
      <c r="BI1513" s="164">
        <v>5.5555555E-2</v>
      </c>
      <c r="BJ1513" s="165">
        <v>35.368646211759497</v>
      </c>
      <c r="BK1513" s="164">
        <v>0.11867538094520499</v>
      </c>
      <c r="BL1513" s="165">
        <v>-2.77440714926776</v>
      </c>
      <c r="BM1513" s="165">
        <v>-0.66880185992774299</v>
      </c>
      <c r="BN1513" s="165">
        <v>-36.931283050502401</v>
      </c>
      <c r="BO1513" s="165">
        <v>0.34531997040981699</v>
      </c>
      <c r="BP1513" s="165">
        <v>1.25670703500509</v>
      </c>
      <c r="BQ1513" s="165">
        <v>-1.3836891599683101</v>
      </c>
      <c r="BR1513" s="165">
        <v>-1.6906752371912801</v>
      </c>
      <c r="BS1513" s="289">
        <v>-0.142904274895928</v>
      </c>
      <c r="BT1513" s="297"/>
      <c r="BU1513" s="284"/>
      <c r="BV1513" s="298"/>
      <c r="BW1513" s="297"/>
      <c r="BX1513" s="297"/>
      <c r="BY1513" s="297"/>
      <c r="BZ1513" s="297"/>
      <c r="CA1513" s="284"/>
      <c r="CB1513" s="298"/>
      <c r="CC1513" s="297"/>
      <c r="CD1513" s="284"/>
      <c r="CE1513" s="352"/>
      <c r="CF1513" s="298"/>
      <c r="CG1513" s="297"/>
      <c r="CH1513" s="284"/>
      <c r="CI1513" s="352"/>
      <c r="CJ1513" s="298"/>
      <c r="CK1513" s="297"/>
      <c r="CL1513" s="284"/>
      <c r="CM1513" s="352"/>
      <c r="CN1513" s="298"/>
      <c r="CO1513" s="297"/>
      <c r="CP1513" s="284"/>
      <c r="CQ1513" s="352"/>
      <c r="CR1513" s="298"/>
      <c r="CS1513" s="297"/>
      <c r="CT1513" s="284"/>
      <c r="CU1513" s="352"/>
      <c r="CV1513" s="352"/>
      <c r="CW1513" s="298"/>
      <c r="CX1513" s="297">
        <v>11</v>
      </c>
      <c r="CY1513" s="284">
        <v>52</v>
      </c>
      <c r="CZ1513" s="352">
        <v>-1</v>
      </c>
      <c r="DA1513" s="352">
        <v>0</v>
      </c>
      <c r="DB1513" s="298">
        <v>0</v>
      </c>
      <c r="DC1513" s="297"/>
      <c r="DD1513" s="284"/>
      <c r="DE1513" s="352"/>
      <c r="DF1513" s="352"/>
      <c r="DG1513" s="298"/>
      <c r="DH1513" s="297">
        <v>-1</v>
      </c>
      <c r="DI1513" s="289">
        <v>-0.29158113896846699</v>
      </c>
      <c r="DP1513" s="165"/>
      <c r="DQ1513" s="165"/>
      <c r="DR1513" s="165"/>
      <c r="ED1513" s="165"/>
      <c r="EE1513" s="165"/>
      <c r="EF1513" s="165"/>
      <c r="EG1513" s="165"/>
      <c r="EH1513" s="166"/>
      <c r="EI1513" s="165"/>
      <c r="EJ1513" s="164"/>
      <c r="EK1513" s="164"/>
      <c r="EL1513" s="283"/>
      <c r="EM1513" s="283"/>
      <c r="EN1513" s="283"/>
      <c r="EO1513" s="283"/>
      <c r="EP1513" s="283"/>
      <c r="EQ1513" s="283"/>
      <c r="ER1513" s="165"/>
      <c r="ES1513" s="166"/>
      <c r="ET1513" s="166"/>
      <c r="EU1513" s="166"/>
      <c r="EV1513" s="166"/>
      <c r="EW1513" s="166"/>
      <c r="EX1513" s="289"/>
    </row>
    <row r="1514" spans="1:160" ht="13" customHeight="1">
      <c r="A1514" s="160" t="s">
        <v>19</v>
      </c>
      <c r="C1514" s="160">
        <v>25690</v>
      </c>
      <c r="D1514" s="160">
        <v>687529</v>
      </c>
      <c r="E1514" s="160" t="s">
        <v>2177</v>
      </c>
      <c r="H1514" s="162" t="s">
        <v>4130</v>
      </c>
      <c r="I1514" s="162" t="s">
        <v>493</v>
      </c>
      <c r="J1514" s="160">
        <v>23</v>
      </c>
      <c r="K1514" s="161">
        <v>8</v>
      </c>
      <c r="Z1514" s="163">
        <v>37</v>
      </c>
      <c r="AA1514" s="163">
        <v>130</v>
      </c>
      <c r="AB1514" s="163">
        <v>124</v>
      </c>
      <c r="AC1514" s="163">
        <v>25</v>
      </c>
      <c r="AD1514" s="163">
        <v>15</v>
      </c>
      <c r="AE1514" s="163">
        <v>3</v>
      </c>
      <c r="AF1514" s="163">
        <v>2</v>
      </c>
      <c r="AG1514" s="163">
        <v>5</v>
      </c>
      <c r="AH1514" s="163">
        <v>13</v>
      </c>
      <c r="AI1514" s="163">
        <v>10</v>
      </c>
      <c r="AJ1514" s="163">
        <v>5</v>
      </c>
      <c r="AK1514" s="163">
        <v>0</v>
      </c>
      <c r="AL1514" s="163">
        <v>6</v>
      </c>
      <c r="AM1514" s="163">
        <v>0</v>
      </c>
      <c r="AN1514" s="163">
        <v>56</v>
      </c>
      <c r="AO1514" s="163">
        <v>0</v>
      </c>
      <c r="AP1514" s="163">
        <v>0</v>
      </c>
      <c r="AQ1514" s="163">
        <v>0</v>
      </c>
      <c r="AR1514" s="163">
        <v>3</v>
      </c>
      <c r="AS1514" s="283">
        <v>4.6153845999999998E-2</v>
      </c>
      <c r="AT1514" s="283">
        <v>0.43076923</v>
      </c>
      <c r="AU1514" s="283">
        <v>0.38235293999999997</v>
      </c>
      <c r="AV1514" s="283">
        <v>0.26470588</v>
      </c>
      <c r="AW1514" s="283">
        <v>0.11764706</v>
      </c>
      <c r="AX1514" s="283">
        <v>0.44117646999999999</v>
      </c>
      <c r="AY1514" s="363">
        <v>108.864</v>
      </c>
      <c r="AZ1514" s="283">
        <v>0.21153846000000001</v>
      </c>
      <c r="BA1514" s="283">
        <v>0.484375</v>
      </c>
      <c r="BB1514" s="283">
        <v>0.171875</v>
      </c>
      <c r="BC1514" s="283">
        <v>0.34375</v>
      </c>
      <c r="BD1514" s="164">
        <v>0.31746031699999999</v>
      </c>
      <c r="BE1514" s="164">
        <v>0.20161290300000001</v>
      </c>
      <c r="BF1514" s="164">
        <v>0.238461538</v>
      </c>
      <c r="BG1514" s="164">
        <v>0.37903225800000001</v>
      </c>
      <c r="BH1514" s="164">
        <v>0.61749379599999998</v>
      </c>
      <c r="BI1514" s="164">
        <v>0.177419355</v>
      </c>
      <c r="BJ1514" s="165">
        <v>112.951484295559</v>
      </c>
      <c r="BK1514" s="164">
        <v>0.265781960579065</v>
      </c>
      <c r="BL1514" s="165">
        <v>-4.6453503969032903</v>
      </c>
      <c r="BM1514" s="165">
        <v>10.5617989149968</v>
      </c>
      <c r="BN1514" s="165">
        <v>70.523055557142001</v>
      </c>
      <c r="BO1514" s="165">
        <v>-7.5176281104399098E-2</v>
      </c>
      <c r="BP1514" s="165">
        <v>1.75499629229307</v>
      </c>
      <c r="BQ1514" s="165">
        <v>-2.1671326288860899</v>
      </c>
      <c r="BR1514" s="165">
        <v>-2.8273414897639899</v>
      </c>
      <c r="BS1514" s="289">
        <v>-0.223816537625665</v>
      </c>
      <c r="BT1514" s="297"/>
      <c r="BU1514" s="284"/>
      <c r="BV1514" s="298"/>
      <c r="BW1514" s="297"/>
      <c r="BX1514" s="297"/>
      <c r="BY1514" s="297"/>
      <c r="BZ1514" s="297"/>
      <c r="CA1514" s="284"/>
      <c r="CB1514" s="298"/>
      <c r="CC1514" s="297"/>
      <c r="CD1514" s="284"/>
      <c r="CE1514" s="352"/>
      <c r="CF1514" s="298"/>
      <c r="CG1514" s="297"/>
      <c r="CH1514" s="284"/>
      <c r="CI1514" s="352"/>
      <c r="CJ1514" s="298"/>
      <c r="CK1514" s="297"/>
      <c r="CL1514" s="284"/>
      <c r="CM1514" s="352"/>
      <c r="CN1514" s="298"/>
      <c r="CO1514" s="297"/>
      <c r="CP1514" s="284"/>
      <c r="CQ1514" s="352"/>
      <c r="CR1514" s="298"/>
      <c r="CS1514" s="297"/>
      <c r="CT1514" s="284"/>
      <c r="CU1514" s="352"/>
      <c r="CV1514" s="352"/>
      <c r="CW1514" s="298"/>
      <c r="CX1514" s="297">
        <v>36</v>
      </c>
      <c r="CY1514" s="284">
        <v>298.10000000000002</v>
      </c>
      <c r="CZ1514" s="352">
        <v>-3</v>
      </c>
      <c r="DA1514" s="352">
        <v>-3</v>
      </c>
      <c r="DB1514" s="298">
        <v>0</v>
      </c>
      <c r="DC1514" s="297"/>
      <c r="DD1514" s="284"/>
      <c r="DE1514" s="352"/>
      <c r="DF1514" s="352"/>
      <c r="DG1514" s="298"/>
      <c r="DH1514" s="183">
        <v>-3</v>
      </c>
      <c r="DI1514" s="289">
        <v>-3.6627765893936099</v>
      </c>
      <c r="DP1514" s="165"/>
      <c r="DQ1514" s="165"/>
      <c r="DR1514" s="165"/>
      <c r="ED1514" s="165"/>
      <c r="EE1514" s="165"/>
      <c r="EF1514" s="165"/>
      <c r="EG1514" s="165"/>
      <c r="EH1514" s="166"/>
      <c r="EI1514" s="165"/>
      <c r="EL1514" s="283"/>
      <c r="EM1514" s="283"/>
      <c r="EN1514" s="283"/>
      <c r="EO1514" s="283"/>
      <c r="EP1514" s="283"/>
      <c r="EQ1514" s="283"/>
      <c r="ER1514" s="165"/>
    </row>
    <row r="1515" spans="1:160" ht="13" customHeight="1">
      <c r="A1515" s="160" t="s">
        <v>19</v>
      </c>
      <c r="C1515" s="160">
        <v>27462</v>
      </c>
      <c r="D1515" s="160">
        <v>668885</v>
      </c>
      <c r="E1515" s="160" t="s">
        <v>567</v>
      </c>
      <c r="H1515" s="162" t="s">
        <v>297</v>
      </c>
      <c r="I1515" s="162" t="s">
        <v>595</v>
      </c>
      <c r="J1515" s="160">
        <v>25</v>
      </c>
      <c r="K1515" s="161">
        <v>8</v>
      </c>
      <c r="Z1515" s="163">
        <v>93</v>
      </c>
      <c r="AA1515" s="163">
        <v>257</v>
      </c>
      <c r="AB1515" s="163">
        <v>233</v>
      </c>
      <c r="AC1515" s="163">
        <v>59</v>
      </c>
      <c r="AD1515" s="163">
        <v>39</v>
      </c>
      <c r="AE1515" s="163">
        <v>18</v>
      </c>
      <c r="AF1515" s="163">
        <v>1</v>
      </c>
      <c r="AG1515" s="163">
        <v>1</v>
      </c>
      <c r="AH1515" s="163">
        <v>41</v>
      </c>
      <c r="AI1515" s="163">
        <v>16</v>
      </c>
      <c r="AJ1515" s="163">
        <v>7</v>
      </c>
      <c r="AK1515" s="163">
        <v>3</v>
      </c>
      <c r="AL1515" s="163">
        <v>20</v>
      </c>
      <c r="AM1515" s="163">
        <v>0</v>
      </c>
      <c r="AN1515" s="163">
        <v>47</v>
      </c>
      <c r="AO1515" s="163">
        <v>2</v>
      </c>
      <c r="AP1515" s="163">
        <v>0</v>
      </c>
      <c r="AQ1515" s="163">
        <v>2</v>
      </c>
      <c r="AR1515" s="163">
        <v>4</v>
      </c>
      <c r="AS1515" s="283">
        <v>7.7821010999999995E-2</v>
      </c>
      <c r="AT1515" s="283">
        <v>0.18287937700000001</v>
      </c>
      <c r="AU1515" s="283">
        <v>0.47872340000000002</v>
      </c>
      <c r="AV1515" s="283">
        <v>0.17021277000000001</v>
      </c>
      <c r="AW1515" s="283">
        <v>1.06383E-2</v>
      </c>
      <c r="AX1515" s="283">
        <v>0.32978722999999999</v>
      </c>
      <c r="AY1515" s="363">
        <v>108.81699999999999</v>
      </c>
      <c r="AZ1515" s="283">
        <v>8.5653099999999996E-2</v>
      </c>
      <c r="BA1515" s="283">
        <v>0.42391304299999999</v>
      </c>
      <c r="BB1515" s="283">
        <v>0.266304347</v>
      </c>
      <c r="BC1515" s="283">
        <v>0.30978260800000001</v>
      </c>
      <c r="BD1515" s="164">
        <v>0.31351351300000002</v>
      </c>
      <c r="BE1515" s="164">
        <v>0.25321888399999998</v>
      </c>
      <c r="BF1515" s="164">
        <v>0.31764705799999998</v>
      </c>
      <c r="BG1515" s="164">
        <v>0.35193132999999999</v>
      </c>
      <c r="BH1515" s="164">
        <v>0.66957838800000002</v>
      </c>
      <c r="BI1515" s="164">
        <v>9.8712445999999995E-2</v>
      </c>
      <c r="BJ1515" s="165">
        <v>63.774465335220903</v>
      </c>
      <c r="BK1515" s="164">
        <v>0.29736967016668803</v>
      </c>
      <c r="BL1515" s="165">
        <v>-2.6496100827622699</v>
      </c>
      <c r="BM1515" s="165">
        <v>27.413754326147899</v>
      </c>
      <c r="BN1515" s="165">
        <v>93.642508218396998</v>
      </c>
      <c r="BO1515" s="165">
        <v>0.238600836793217</v>
      </c>
      <c r="BP1515" s="165">
        <v>0.96702142804861002</v>
      </c>
      <c r="BQ1515" s="165">
        <v>-2.4005310697517901</v>
      </c>
      <c r="BR1515" s="165">
        <v>-0.902474562780893</v>
      </c>
      <c r="BS1515" s="289">
        <v>-0.24792139868746299</v>
      </c>
      <c r="BT1515" s="297"/>
      <c r="BU1515" s="284"/>
      <c r="BV1515" s="298"/>
      <c r="BW1515" s="297"/>
      <c r="BX1515" s="297"/>
      <c r="BY1515" s="297"/>
      <c r="BZ1515" s="297"/>
      <c r="CA1515" s="284"/>
      <c r="CB1515" s="298"/>
      <c r="CC1515" s="297"/>
      <c r="CD1515" s="284"/>
      <c r="CE1515" s="352"/>
      <c r="CF1515" s="298"/>
      <c r="CG1515" s="297">
        <v>14</v>
      </c>
      <c r="CH1515" s="284">
        <v>94</v>
      </c>
      <c r="CI1515" s="352">
        <v>0</v>
      </c>
      <c r="CJ1515" s="298">
        <v>-1</v>
      </c>
      <c r="CK1515" s="297"/>
      <c r="CL1515" s="284"/>
      <c r="CM1515" s="352"/>
      <c r="CN1515" s="298"/>
      <c r="CO1515" s="297"/>
      <c r="CP1515" s="284"/>
      <c r="CQ1515" s="352"/>
      <c r="CR1515" s="298"/>
      <c r="CS1515" s="297">
        <v>39</v>
      </c>
      <c r="CT1515" s="284">
        <v>231.1</v>
      </c>
      <c r="CU1515" s="352">
        <v>-6</v>
      </c>
      <c r="CV1515" s="352">
        <v>-3</v>
      </c>
      <c r="CW1515" s="298">
        <v>-1</v>
      </c>
      <c r="CX1515" s="297">
        <v>40</v>
      </c>
      <c r="CY1515" s="284">
        <v>277.2</v>
      </c>
      <c r="CZ1515" s="352">
        <v>-8</v>
      </c>
      <c r="DA1515" s="352">
        <v>-4</v>
      </c>
      <c r="DB1515" s="298">
        <v>-1</v>
      </c>
      <c r="DC1515" s="297"/>
      <c r="DD1515" s="284"/>
      <c r="DE1515" s="352"/>
      <c r="DF1515" s="352"/>
      <c r="DG1515" s="298"/>
      <c r="DH1515" s="183">
        <v>-14</v>
      </c>
      <c r="DI1515" s="289">
        <v>-10.073100328445401</v>
      </c>
      <c r="DP1515" s="165"/>
      <c r="DQ1515" s="165"/>
      <c r="DR1515" s="165"/>
      <c r="ED1515" s="165"/>
      <c r="EE1515" s="165"/>
      <c r="EF1515" s="165"/>
      <c r="EG1515" s="165"/>
      <c r="EH1515" s="166"/>
      <c r="EI1515" s="165"/>
      <c r="EL1515" s="283"/>
      <c r="EM1515" s="283"/>
      <c r="EN1515" s="283"/>
      <c r="EO1515" s="283"/>
      <c r="EP1515" s="283"/>
      <c r="EQ1515" s="283"/>
      <c r="ER1515" s="165"/>
    </row>
    <row r="1516" spans="1:160" ht="13" customHeight="1">
      <c r="A1516" s="160" t="s">
        <v>19</v>
      </c>
      <c r="C1516" s="160">
        <v>29524</v>
      </c>
      <c r="D1516" s="160">
        <v>669326</v>
      </c>
      <c r="E1516" s="160" t="s">
        <v>18</v>
      </c>
      <c r="H1516" s="162" t="s">
        <v>4016</v>
      </c>
      <c r="I1516" s="162" t="s">
        <v>356</v>
      </c>
      <c r="J1516" s="160">
        <v>25</v>
      </c>
      <c r="K1516" s="161">
        <v>8</v>
      </c>
      <c r="Z1516" s="163">
        <v>5</v>
      </c>
      <c r="AA1516" s="163">
        <v>12</v>
      </c>
      <c r="AB1516" s="163">
        <v>12</v>
      </c>
      <c r="AC1516" s="163">
        <v>1</v>
      </c>
      <c r="AD1516" s="163">
        <v>1</v>
      </c>
      <c r="AE1516" s="163">
        <v>0</v>
      </c>
      <c r="AF1516" s="163">
        <v>0</v>
      </c>
      <c r="AG1516" s="163">
        <v>0</v>
      </c>
      <c r="AH1516" s="163">
        <v>1</v>
      </c>
      <c r="AI1516" s="163">
        <v>0</v>
      </c>
      <c r="AJ1516" s="163">
        <v>0</v>
      </c>
      <c r="AK1516" s="163">
        <v>0</v>
      </c>
      <c r="AL1516" s="163">
        <v>0</v>
      </c>
      <c r="AM1516" s="163">
        <v>0</v>
      </c>
      <c r="AN1516" s="163">
        <v>5</v>
      </c>
      <c r="AO1516" s="163">
        <v>0</v>
      </c>
      <c r="AP1516" s="163">
        <v>0</v>
      </c>
      <c r="AQ1516" s="163">
        <v>0</v>
      </c>
      <c r="AR1516" s="163">
        <v>0</v>
      </c>
      <c r="AS1516" s="283">
        <v>0</v>
      </c>
      <c r="AT1516" s="283">
        <v>0.41666666600000002</v>
      </c>
      <c r="AU1516" s="283">
        <v>0.14285713999999999</v>
      </c>
      <c r="AV1516" s="283">
        <v>0.28571428999999998</v>
      </c>
      <c r="AW1516" s="283">
        <v>0</v>
      </c>
      <c r="AX1516" s="283">
        <v>0.14285713999999999</v>
      </c>
      <c r="AY1516" s="363">
        <v>98.911500000000004</v>
      </c>
      <c r="AZ1516" s="283">
        <v>0.27906976999999999</v>
      </c>
      <c r="BA1516" s="283">
        <v>0.71428571399999996</v>
      </c>
      <c r="BB1516" s="283">
        <v>0.14285714199999999</v>
      </c>
      <c r="BC1516" s="283">
        <v>0.14285714199999999</v>
      </c>
      <c r="BD1516" s="164">
        <v>0.14285714199999999</v>
      </c>
      <c r="BE1516" s="164">
        <v>8.3333332999999996E-2</v>
      </c>
      <c r="BF1516" s="164">
        <v>8.3333332999999996E-2</v>
      </c>
      <c r="BG1516" s="164">
        <v>8.3333332999999996E-2</v>
      </c>
      <c r="BH1516" s="164">
        <v>0.16666666599999999</v>
      </c>
      <c r="BI1516" s="164">
        <v>0</v>
      </c>
      <c r="BJ1516" s="165">
        <v>0</v>
      </c>
      <c r="BK1516" s="164">
        <v>7.3475892345110497E-2</v>
      </c>
      <c r="BL1516" s="165">
        <v>-2.2861561277697202</v>
      </c>
      <c r="BM1516" s="165">
        <v>-0.88241926820970795</v>
      </c>
      <c r="BN1516" s="165">
        <v>-66.296828597747293</v>
      </c>
      <c r="BO1516" s="165">
        <v>-5.9299680140255301E-2</v>
      </c>
      <c r="BP1516" s="165">
        <v>-7.8924223780632002E-3</v>
      </c>
      <c r="BQ1516" s="165">
        <v>-2.5590821519309999</v>
      </c>
      <c r="BR1516" s="165">
        <v>-2.2912336611936199</v>
      </c>
      <c r="BS1516" s="289">
        <v>-0.26429619447852298</v>
      </c>
      <c r="BT1516" s="297"/>
      <c r="BU1516" s="284"/>
      <c r="BV1516" s="298"/>
      <c r="BW1516" s="297"/>
      <c r="BX1516" s="297"/>
      <c r="BY1516" s="297"/>
      <c r="BZ1516" s="297"/>
      <c r="CA1516" s="284"/>
      <c r="CB1516" s="298"/>
      <c r="CC1516" s="297"/>
      <c r="CD1516" s="284"/>
      <c r="CE1516" s="352"/>
      <c r="CF1516" s="298"/>
      <c r="CG1516" s="297"/>
      <c r="CH1516" s="284"/>
      <c r="CI1516" s="352"/>
      <c r="CJ1516" s="298"/>
      <c r="CK1516" s="297"/>
      <c r="CL1516" s="284"/>
      <c r="CM1516" s="352"/>
      <c r="CN1516" s="298"/>
      <c r="CO1516" s="297"/>
      <c r="CP1516" s="284"/>
      <c r="CQ1516" s="352"/>
      <c r="CR1516" s="298"/>
      <c r="CS1516" s="297"/>
      <c r="CT1516" s="284"/>
      <c r="CU1516" s="352"/>
      <c r="CV1516" s="352"/>
      <c r="CW1516" s="298"/>
      <c r="CX1516" s="297">
        <v>4</v>
      </c>
      <c r="CY1516" s="284">
        <v>29</v>
      </c>
      <c r="CZ1516" s="352">
        <v>-1</v>
      </c>
      <c r="DA1516" s="352">
        <v>0</v>
      </c>
      <c r="DB1516" s="298">
        <v>-1</v>
      </c>
      <c r="DC1516" s="297"/>
      <c r="DD1516" s="284"/>
      <c r="DE1516" s="352"/>
      <c r="DF1516" s="352"/>
      <c r="DG1516" s="298"/>
      <c r="DH1516" s="183">
        <v>-1</v>
      </c>
      <c r="DI1516" s="289">
        <v>-0.66823964193463303</v>
      </c>
      <c r="DP1516" s="165"/>
      <c r="DQ1516" s="165"/>
      <c r="DR1516" s="165"/>
      <c r="ED1516" s="165"/>
      <c r="EE1516" s="165"/>
      <c r="EF1516" s="165"/>
      <c r="EG1516" s="165"/>
      <c r="EH1516" s="166"/>
      <c r="EI1516" s="165"/>
      <c r="EL1516" s="283"/>
      <c r="EM1516" s="283"/>
      <c r="EN1516" s="283"/>
      <c r="EO1516" s="283"/>
      <c r="EP1516" s="283"/>
      <c r="EQ1516" s="283"/>
      <c r="ER1516" s="165"/>
    </row>
    <row r="1517" spans="1:160" ht="13" customHeight="1">
      <c r="A1517" s="160" t="s">
        <v>19</v>
      </c>
      <c r="C1517" s="160">
        <v>31349</v>
      </c>
      <c r="D1517" s="160">
        <v>687363</v>
      </c>
      <c r="E1517" s="160" t="s">
        <v>276</v>
      </c>
      <c r="H1517" s="162" t="s">
        <v>4205</v>
      </c>
      <c r="I1517" s="162" t="s">
        <v>177</v>
      </c>
      <c r="J1517" s="160">
        <v>23</v>
      </c>
      <c r="K1517" s="161">
        <v>8</v>
      </c>
      <c r="Z1517" s="163">
        <v>53</v>
      </c>
      <c r="AA1517" s="163">
        <v>155</v>
      </c>
      <c r="AB1517" s="163">
        <v>145</v>
      </c>
      <c r="AC1517" s="163">
        <v>26</v>
      </c>
      <c r="AD1517" s="163">
        <v>15</v>
      </c>
      <c r="AE1517" s="163">
        <v>9</v>
      </c>
      <c r="AF1517" s="163">
        <v>0</v>
      </c>
      <c r="AG1517" s="163">
        <v>2</v>
      </c>
      <c r="AH1517" s="163">
        <v>14</v>
      </c>
      <c r="AI1517" s="163">
        <v>10</v>
      </c>
      <c r="AJ1517" s="163">
        <v>5</v>
      </c>
      <c r="AK1517" s="163">
        <v>1</v>
      </c>
      <c r="AL1517" s="163">
        <v>6</v>
      </c>
      <c r="AM1517" s="163">
        <v>0</v>
      </c>
      <c r="AN1517" s="163">
        <v>42</v>
      </c>
      <c r="AO1517" s="163">
        <v>2</v>
      </c>
      <c r="AP1517" s="163">
        <v>2</v>
      </c>
      <c r="AQ1517" s="163">
        <v>0</v>
      </c>
      <c r="AR1517" s="163">
        <v>0</v>
      </c>
      <c r="AS1517" s="283">
        <v>3.8709676999999998E-2</v>
      </c>
      <c r="AT1517" s="283">
        <v>0.27096774099999998</v>
      </c>
      <c r="AU1517" s="283">
        <v>0.42857142999999998</v>
      </c>
      <c r="AV1517" s="283">
        <v>0.20952381</v>
      </c>
      <c r="AW1517" s="283">
        <v>5.7142859999999997E-2</v>
      </c>
      <c r="AX1517" s="283">
        <v>0.33333332999999998</v>
      </c>
      <c r="AY1517" s="363">
        <v>107.062</v>
      </c>
      <c r="AZ1517" s="283">
        <v>0.11971830999999999</v>
      </c>
      <c r="BA1517" s="283">
        <v>0.43434343399999997</v>
      </c>
      <c r="BB1517" s="283">
        <v>0.16161616100000001</v>
      </c>
      <c r="BC1517" s="283">
        <v>0.40404040400000002</v>
      </c>
      <c r="BD1517" s="164">
        <v>0.23300970800000001</v>
      </c>
      <c r="BE1517" s="164">
        <v>0.17931034400000001</v>
      </c>
      <c r="BF1517" s="164">
        <v>0.219354838</v>
      </c>
      <c r="BG1517" s="164">
        <v>0.28275862000000002</v>
      </c>
      <c r="BH1517" s="164">
        <v>0.50211345799999996</v>
      </c>
      <c r="BI1517" s="164">
        <v>0.10344827600000001</v>
      </c>
      <c r="BJ1517" s="165">
        <v>65.858859209676794</v>
      </c>
      <c r="BK1517" s="164">
        <v>0.22058107429935001</v>
      </c>
      <c r="BL1517" s="165">
        <v>-11.177649797485</v>
      </c>
      <c r="BM1517" s="165">
        <v>6.9539513051651598</v>
      </c>
      <c r="BN1517" s="165">
        <v>39.600566265396999</v>
      </c>
      <c r="BO1517" s="165">
        <v>0.40182560829589098</v>
      </c>
      <c r="BP1517" s="165">
        <v>0.87503442913293805</v>
      </c>
      <c r="BQ1517" s="165">
        <v>-4.4916312432240399</v>
      </c>
      <c r="BR1517" s="165">
        <v>-10.320010723159401</v>
      </c>
      <c r="BS1517" s="289">
        <v>-0.46388547694304899</v>
      </c>
      <c r="BT1517" s="297"/>
      <c r="BU1517" s="284"/>
      <c r="BV1517" s="298"/>
      <c r="BW1517" s="297"/>
      <c r="BX1517" s="297"/>
      <c r="BY1517" s="297"/>
      <c r="BZ1517" s="297"/>
      <c r="CA1517" s="284"/>
      <c r="CB1517" s="298"/>
      <c r="CC1517" s="297"/>
      <c r="CD1517" s="284"/>
      <c r="CE1517" s="352"/>
      <c r="CF1517" s="298"/>
      <c r="CG1517" s="297"/>
      <c r="CH1517" s="284"/>
      <c r="CI1517" s="352"/>
      <c r="CJ1517" s="298"/>
      <c r="CK1517" s="297"/>
      <c r="CL1517" s="284"/>
      <c r="CM1517" s="352"/>
      <c r="CN1517" s="298"/>
      <c r="CO1517" s="297"/>
      <c r="CP1517" s="284"/>
      <c r="CQ1517" s="352"/>
      <c r="CR1517" s="298"/>
      <c r="CS1517" s="297">
        <v>2</v>
      </c>
      <c r="CT1517" s="284">
        <v>4</v>
      </c>
      <c r="CU1517" s="352">
        <v>0</v>
      </c>
      <c r="CV1517" s="352">
        <v>0</v>
      </c>
      <c r="CW1517" s="298">
        <v>0</v>
      </c>
      <c r="CX1517" s="297">
        <v>46</v>
      </c>
      <c r="CY1517" s="284">
        <v>362</v>
      </c>
      <c r="CZ1517" s="352">
        <v>-1</v>
      </c>
      <c r="DA1517" s="352">
        <v>3</v>
      </c>
      <c r="DB1517" s="298">
        <v>-1</v>
      </c>
      <c r="DC1517" s="297">
        <v>5</v>
      </c>
      <c r="DD1517" s="284">
        <v>10</v>
      </c>
      <c r="DE1517" s="352">
        <v>0</v>
      </c>
      <c r="DF1517" s="352">
        <v>0</v>
      </c>
      <c r="DG1517" s="298">
        <v>0</v>
      </c>
      <c r="DH1517" s="183">
        <v>-1</v>
      </c>
      <c r="DI1517" s="289">
        <v>0.67405067384243</v>
      </c>
      <c r="DP1517" s="165"/>
      <c r="DQ1517" s="165"/>
      <c r="DR1517" s="165"/>
      <c r="ED1517" s="165"/>
      <c r="EE1517" s="165"/>
      <c r="EF1517" s="165"/>
      <c r="EG1517" s="165"/>
      <c r="EH1517" s="166"/>
      <c r="EI1517" s="165"/>
      <c r="EL1517" s="283"/>
      <c r="EM1517" s="283"/>
      <c r="EN1517" s="283"/>
      <c r="EO1517" s="283"/>
      <c r="EP1517" s="283"/>
      <c r="EQ1517" s="283"/>
      <c r="ER1517" s="165"/>
      <c r="FD1517" s="167"/>
    </row>
    <row r="1518" spans="1:160" ht="13" customHeight="1">
      <c r="A1518" s="160" t="s">
        <v>19</v>
      </c>
      <c r="C1518" s="160">
        <v>22857</v>
      </c>
      <c r="D1518" s="160">
        <v>672761</v>
      </c>
      <c r="E1518" s="160" t="s">
        <v>239</v>
      </c>
      <c r="H1518" s="162" t="s">
        <v>3334</v>
      </c>
      <c r="I1518" s="162" t="s">
        <v>4035</v>
      </c>
      <c r="J1518" s="160">
        <v>24</v>
      </c>
      <c r="K1518" s="161">
        <v>9</v>
      </c>
      <c r="Z1518" s="163">
        <v>112</v>
      </c>
      <c r="AA1518" s="163">
        <v>425</v>
      </c>
      <c r="AB1518" s="163">
        <v>389</v>
      </c>
      <c r="AC1518" s="163">
        <v>94</v>
      </c>
      <c r="AD1518" s="163">
        <v>63</v>
      </c>
      <c r="AE1518" s="163">
        <v>16</v>
      </c>
      <c r="AF1518" s="163">
        <v>6</v>
      </c>
      <c r="AG1518" s="163">
        <v>9</v>
      </c>
      <c r="AH1518" s="163">
        <v>51</v>
      </c>
      <c r="AI1518" s="163">
        <v>37</v>
      </c>
      <c r="AJ1518" s="163">
        <v>9</v>
      </c>
      <c r="AK1518" s="163">
        <v>5</v>
      </c>
      <c r="AL1518" s="163">
        <v>32</v>
      </c>
      <c r="AM1518" s="163">
        <v>0</v>
      </c>
      <c r="AN1518" s="163">
        <v>92</v>
      </c>
      <c r="AO1518" s="163">
        <v>1</v>
      </c>
      <c r="AP1518" s="163">
        <v>1</v>
      </c>
      <c r="AQ1518" s="163">
        <v>2</v>
      </c>
      <c r="AR1518" s="163">
        <v>5</v>
      </c>
      <c r="AS1518" s="283">
        <v>7.5294116999999994E-2</v>
      </c>
      <c r="AT1518" s="283">
        <v>0.21647058799999999</v>
      </c>
      <c r="AU1518" s="283">
        <v>0.41333333</v>
      </c>
      <c r="AV1518" s="283">
        <v>0.20333333000000001</v>
      </c>
      <c r="AW1518" s="283">
        <v>4.3333330000000003E-2</v>
      </c>
      <c r="AX1518" s="283">
        <v>0.30333333000000001</v>
      </c>
      <c r="AY1518" s="363">
        <v>109.12</v>
      </c>
      <c r="AZ1518" s="283">
        <v>8.6560360000000003E-2</v>
      </c>
      <c r="BA1518" s="283">
        <v>0.34797297199999999</v>
      </c>
      <c r="BB1518" s="283">
        <v>0.23310810800000001</v>
      </c>
      <c r="BC1518" s="283">
        <v>0.41891891799999997</v>
      </c>
      <c r="BD1518" s="164">
        <v>0.29411764699999998</v>
      </c>
      <c r="BE1518" s="164">
        <v>0.24164524400000001</v>
      </c>
      <c r="BF1518" s="164">
        <v>0.30023640600000001</v>
      </c>
      <c r="BG1518" s="164">
        <v>0.38303341899999999</v>
      </c>
      <c r="BH1518" s="164">
        <v>0.683269825</v>
      </c>
      <c r="BI1518" s="164">
        <v>0.141388175</v>
      </c>
      <c r="BJ1518" s="165">
        <v>91.345677578971703</v>
      </c>
      <c r="BK1518" s="164">
        <v>0.29876415132067102</v>
      </c>
      <c r="BL1518" s="165">
        <v>-3.9046467630928898</v>
      </c>
      <c r="BM1518" s="165">
        <v>45.811033679657498</v>
      </c>
      <c r="BN1518" s="165">
        <v>95.138244083029207</v>
      </c>
      <c r="BO1518" s="165">
        <v>1.1545238748139</v>
      </c>
      <c r="BP1518" s="165">
        <v>1.5520818978548001</v>
      </c>
      <c r="BQ1518" s="165">
        <v>10.2451526655544</v>
      </c>
      <c r="BR1518" s="165">
        <v>-0.81213702399196597</v>
      </c>
      <c r="BS1518" s="289">
        <v>1.05809610657257</v>
      </c>
      <c r="BT1518" s="297"/>
      <c r="BU1518" s="284"/>
      <c r="BV1518" s="298"/>
      <c r="BW1518" s="297"/>
      <c r="BX1518" s="297"/>
      <c r="BY1518" s="297"/>
      <c r="BZ1518" s="297"/>
      <c r="CA1518" s="284"/>
      <c r="CB1518" s="298"/>
      <c r="CC1518" s="297"/>
      <c r="CD1518" s="284"/>
      <c r="CE1518" s="352"/>
      <c r="CF1518" s="298"/>
      <c r="CG1518" s="297"/>
      <c r="CH1518" s="284"/>
      <c r="CI1518" s="352"/>
      <c r="CJ1518" s="298"/>
      <c r="CK1518" s="297"/>
      <c r="CL1518" s="284"/>
      <c r="CM1518" s="352"/>
      <c r="CN1518" s="298"/>
      <c r="CO1518" s="297"/>
      <c r="CP1518" s="284"/>
      <c r="CQ1518" s="352"/>
      <c r="CR1518" s="298"/>
      <c r="CS1518" s="297">
        <v>4</v>
      </c>
      <c r="CT1518" s="284">
        <v>20</v>
      </c>
      <c r="CU1518" s="352">
        <v>1</v>
      </c>
      <c r="CV1518" s="352">
        <v>0</v>
      </c>
      <c r="CW1518" s="298">
        <v>0</v>
      </c>
      <c r="CX1518" s="297">
        <v>29</v>
      </c>
      <c r="CY1518" s="284">
        <v>179.1</v>
      </c>
      <c r="CZ1518" s="352">
        <v>-4</v>
      </c>
      <c r="DA1518" s="352">
        <v>0</v>
      </c>
      <c r="DB1518" s="298">
        <v>0</v>
      </c>
      <c r="DC1518" s="297">
        <v>82</v>
      </c>
      <c r="DD1518" s="284">
        <v>638</v>
      </c>
      <c r="DE1518" s="352">
        <v>1</v>
      </c>
      <c r="DF1518" s="352">
        <v>3</v>
      </c>
      <c r="DG1518" s="298">
        <v>-4</v>
      </c>
      <c r="DH1518" s="183">
        <v>-2</v>
      </c>
      <c r="DI1518" s="289">
        <v>-3.1232302486896502</v>
      </c>
      <c r="DP1518" s="165"/>
      <c r="DQ1518" s="165"/>
      <c r="DR1518" s="165"/>
      <c r="ED1518" s="165"/>
      <c r="EE1518" s="165"/>
      <c r="EF1518" s="165"/>
      <c r="EG1518" s="165"/>
      <c r="EH1518" s="166"/>
      <c r="EI1518" s="165"/>
      <c r="EL1518" s="283"/>
      <c r="EM1518" s="283"/>
      <c r="EN1518" s="283"/>
      <c r="EO1518" s="283"/>
      <c r="EP1518" s="283"/>
      <c r="EQ1518" s="283"/>
      <c r="ER1518" s="165"/>
    </row>
    <row r="1519" spans="1:160" ht="13" customHeight="1">
      <c r="A1519" s="160" t="s">
        <v>19</v>
      </c>
      <c r="C1519" s="160">
        <v>27493</v>
      </c>
      <c r="D1519" s="160">
        <v>677956</v>
      </c>
      <c r="E1519" s="160" t="s">
        <v>188</v>
      </c>
      <c r="H1519" s="162" t="s">
        <v>4058</v>
      </c>
      <c r="I1519" s="162" t="s">
        <v>4057</v>
      </c>
      <c r="J1519" s="160">
        <v>23</v>
      </c>
      <c r="K1519" s="161">
        <v>9</v>
      </c>
      <c r="Z1519" s="163">
        <v>24</v>
      </c>
      <c r="AA1519" s="163">
        <v>51</v>
      </c>
      <c r="AB1519" s="163">
        <v>46</v>
      </c>
      <c r="AC1519" s="163">
        <v>12</v>
      </c>
      <c r="AD1519" s="163">
        <v>2</v>
      </c>
      <c r="AE1519" s="163">
        <v>4</v>
      </c>
      <c r="AF1519" s="163">
        <v>1</v>
      </c>
      <c r="AG1519" s="163">
        <v>5</v>
      </c>
      <c r="AH1519" s="163">
        <v>9</v>
      </c>
      <c r="AI1519" s="163">
        <v>11</v>
      </c>
      <c r="AJ1519" s="163">
        <v>2</v>
      </c>
      <c r="AK1519" s="163">
        <v>0</v>
      </c>
      <c r="AL1519" s="163">
        <v>4</v>
      </c>
      <c r="AM1519" s="163">
        <v>0</v>
      </c>
      <c r="AN1519" s="163">
        <v>16</v>
      </c>
      <c r="AO1519" s="163">
        <v>1</v>
      </c>
      <c r="AP1519" s="163">
        <v>0</v>
      </c>
      <c r="AQ1519" s="163">
        <v>0</v>
      </c>
      <c r="AR1519" s="163">
        <v>0</v>
      </c>
      <c r="AS1519" s="283">
        <v>7.8431371999999999E-2</v>
      </c>
      <c r="AT1519" s="283">
        <v>0.31372549</v>
      </c>
      <c r="AU1519" s="283">
        <v>0.36666666999999997</v>
      </c>
      <c r="AV1519" s="283">
        <v>0.3</v>
      </c>
      <c r="AW1519" s="283">
        <v>0.2</v>
      </c>
      <c r="AX1519" s="283">
        <v>0.4</v>
      </c>
      <c r="AY1519" s="363">
        <v>112.673</v>
      </c>
      <c r="AZ1519" s="283">
        <v>0.19565216999999999</v>
      </c>
      <c r="BA1519" s="283">
        <v>0.3</v>
      </c>
      <c r="BB1519" s="283">
        <v>0.133333333</v>
      </c>
      <c r="BC1519" s="283">
        <v>0.56666666600000004</v>
      </c>
      <c r="BD1519" s="164">
        <v>0.28000000000000003</v>
      </c>
      <c r="BE1519" s="164">
        <v>0.26086956500000003</v>
      </c>
      <c r="BF1519" s="164">
        <v>0.33333333300000001</v>
      </c>
      <c r="BG1519" s="164">
        <v>0.71739130399999995</v>
      </c>
      <c r="BH1519" s="164">
        <v>1.0507246370000001</v>
      </c>
      <c r="BI1519" s="164">
        <v>0.45652173899999998</v>
      </c>
      <c r="BJ1519" s="165">
        <v>290.63800865040798</v>
      </c>
      <c r="BK1519" s="164">
        <v>0.43325263495538702</v>
      </c>
      <c r="BL1519" s="165">
        <v>5.0519098314616997</v>
      </c>
      <c r="BM1519" s="165">
        <v>11.017791484591701</v>
      </c>
      <c r="BN1519" s="165">
        <v>174.80077195772401</v>
      </c>
      <c r="BO1519" s="165">
        <v>-0.28131299061784398</v>
      </c>
      <c r="BP1519" s="165">
        <v>1.1206906661391201</v>
      </c>
      <c r="BQ1519" s="165">
        <v>6.5580556698769499</v>
      </c>
      <c r="BR1519" s="165">
        <v>5.6825043159697302</v>
      </c>
      <c r="BS1519" s="289">
        <v>0.67730110009126299</v>
      </c>
      <c r="BT1519" s="297"/>
      <c r="BU1519" s="284"/>
      <c r="BV1519" s="298"/>
      <c r="BW1519" s="297"/>
      <c r="BX1519" s="297"/>
      <c r="BY1519" s="297"/>
      <c r="BZ1519" s="297"/>
      <c r="CA1519" s="284"/>
      <c r="CB1519" s="298"/>
      <c r="CC1519" s="297"/>
      <c r="CD1519" s="284"/>
      <c r="CE1519" s="352"/>
      <c r="CF1519" s="298"/>
      <c r="CG1519" s="297"/>
      <c r="CH1519" s="284"/>
      <c r="CI1519" s="352"/>
      <c r="CJ1519" s="298"/>
      <c r="CK1519" s="297"/>
      <c r="CL1519" s="284"/>
      <c r="CM1519" s="352"/>
      <c r="CN1519" s="298"/>
      <c r="CO1519" s="297"/>
      <c r="CP1519" s="284"/>
      <c r="CQ1519" s="352"/>
      <c r="CR1519" s="298"/>
      <c r="CS1519" s="297">
        <v>2</v>
      </c>
      <c r="CT1519" s="284">
        <v>4</v>
      </c>
      <c r="CU1519" s="352">
        <v>0</v>
      </c>
      <c r="CV1519" s="352">
        <v>0</v>
      </c>
      <c r="CW1519" s="298">
        <v>0</v>
      </c>
      <c r="CX1519" s="297">
        <v>2</v>
      </c>
      <c r="CY1519" s="284">
        <v>6</v>
      </c>
      <c r="CZ1519" s="352">
        <v>0</v>
      </c>
      <c r="DA1519" s="352">
        <v>0</v>
      </c>
      <c r="DB1519" s="298">
        <v>0</v>
      </c>
      <c r="DC1519" s="297">
        <v>18</v>
      </c>
      <c r="DD1519" s="284">
        <v>105</v>
      </c>
      <c r="DE1519" s="352">
        <v>1</v>
      </c>
      <c r="DF1519" s="352">
        <v>0</v>
      </c>
      <c r="DG1519" s="298">
        <v>-1</v>
      </c>
      <c r="DH1519" s="183">
        <v>1</v>
      </c>
      <c r="DI1519" s="289">
        <v>-0.82038909196853604</v>
      </c>
      <c r="DP1519" s="165"/>
      <c r="DQ1519" s="165"/>
      <c r="DR1519" s="165"/>
      <c r="ED1519" s="165"/>
      <c r="EE1519" s="165"/>
      <c r="EF1519" s="165"/>
      <c r="EG1519" s="165"/>
      <c r="EH1519" s="166"/>
      <c r="EI1519" s="165"/>
      <c r="EL1519" s="283"/>
      <c r="EM1519" s="283"/>
      <c r="EN1519" s="283"/>
      <c r="EO1519" s="283"/>
      <c r="EP1519" s="283"/>
      <c r="EQ1519" s="283"/>
      <c r="ER1519" s="165"/>
    </row>
    <row r="1520" spans="1:160" ht="13" customHeight="1">
      <c r="A1520" s="160" t="s">
        <v>19</v>
      </c>
      <c r="C1520" s="160">
        <v>24257</v>
      </c>
      <c r="D1520" s="160">
        <v>678877</v>
      </c>
      <c r="E1520" s="160" t="s">
        <v>213</v>
      </c>
      <c r="H1520" s="162" t="s">
        <v>4066</v>
      </c>
      <c r="I1520" s="162" t="s">
        <v>4065</v>
      </c>
      <c r="J1520" s="160">
        <v>22</v>
      </c>
      <c r="K1520" s="161">
        <v>9</v>
      </c>
      <c r="Z1520" s="163">
        <v>67</v>
      </c>
      <c r="AA1520" s="163">
        <v>198</v>
      </c>
      <c r="AB1520" s="163">
        <v>179</v>
      </c>
      <c r="AC1520" s="163">
        <v>39</v>
      </c>
      <c r="AD1520" s="163">
        <v>18</v>
      </c>
      <c r="AE1520" s="163">
        <v>7</v>
      </c>
      <c r="AF1520" s="163">
        <v>1</v>
      </c>
      <c r="AG1520" s="163">
        <v>13</v>
      </c>
      <c r="AH1520" s="163">
        <v>25</v>
      </c>
      <c r="AI1520" s="163">
        <v>28</v>
      </c>
      <c r="AJ1520" s="163">
        <v>0</v>
      </c>
      <c r="AK1520" s="163">
        <v>0</v>
      </c>
      <c r="AL1520" s="163">
        <v>13</v>
      </c>
      <c r="AM1520" s="163">
        <v>0</v>
      </c>
      <c r="AN1520" s="163">
        <v>63</v>
      </c>
      <c r="AO1520" s="163">
        <v>5</v>
      </c>
      <c r="AP1520" s="163">
        <v>1</v>
      </c>
      <c r="AQ1520" s="163">
        <v>0</v>
      </c>
      <c r="AR1520" s="163">
        <v>1</v>
      </c>
      <c r="AS1520" s="283">
        <v>6.5656565E-2</v>
      </c>
      <c r="AT1520" s="283">
        <v>0.31818181800000001</v>
      </c>
      <c r="AU1520" s="283">
        <v>0.53846154000000002</v>
      </c>
      <c r="AV1520" s="283">
        <v>0.18803418999999999</v>
      </c>
      <c r="AW1520" s="283">
        <v>0.14529914999999999</v>
      </c>
      <c r="AX1520" s="283">
        <v>0.36752137000000001</v>
      </c>
      <c r="AY1520" s="363">
        <v>115.881</v>
      </c>
      <c r="AZ1520" s="283">
        <v>0.17217631</v>
      </c>
      <c r="BA1520" s="283">
        <v>0.35042735000000003</v>
      </c>
      <c r="BB1520" s="283">
        <v>0.16239316200000001</v>
      </c>
      <c r="BC1520" s="283">
        <v>0.48717948700000002</v>
      </c>
      <c r="BD1520" s="164">
        <v>0.25</v>
      </c>
      <c r="BE1520" s="164">
        <v>0.21787709399999999</v>
      </c>
      <c r="BF1520" s="164">
        <v>0.28787878700000002</v>
      </c>
      <c r="BG1520" s="164">
        <v>0.48603351900000002</v>
      </c>
      <c r="BH1520" s="164">
        <v>0.77391230600000005</v>
      </c>
      <c r="BI1520" s="164">
        <v>0.26815642499999998</v>
      </c>
      <c r="BJ1520" s="165">
        <v>173.245961614397</v>
      </c>
      <c r="BK1520" s="164">
        <v>0.330537512446894</v>
      </c>
      <c r="BL1520" s="165">
        <v>3.2443719981831398</v>
      </c>
      <c r="BM1520" s="165">
        <v>26.406030180923299</v>
      </c>
      <c r="BN1520" s="165">
        <v>117.540829899945</v>
      </c>
      <c r="BO1520" s="165">
        <v>0.42975242224717902</v>
      </c>
      <c r="BP1520" s="165">
        <v>-0.55148437619209201</v>
      </c>
      <c r="BQ1520" s="165">
        <v>5.9020521618087702</v>
      </c>
      <c r="BR1520" s="165">
        <v>3.4224522291344499</v>
      </c>
      <c r="BS1520" s="289">
        <v>0.60955054717675194</v>
      </c>
      <c r="BT1520" s="297"/>
      <c r="BU1520" s="284"/>
      <c r="BV1520" s="298"/>
      <c r="BW1520" s="297"/>
      <c r="BX1520" s="297"/>
      <c r="BY1520" s="297"/>
      <c r="BZ1520" s="297"/>
      <c r="CA1520" s="284"/>
      <c r="CB1520" s="298"/>
      <c r="CC1520" s="297">
        <v>9</v>
      </c>
      <c r="CD1520" s="284">
        <v>39</v>
      </c>
      <c r="CE1520" s="352">
        <v>1</v>
      </c>
      <c r="CF1520" s="298">
        <v>0</v>
      </c>
      <c r="CG1520" s="297"/>
      <c r="CH1520" s="284"/>
      <c r="CI1520" s="352"/>
      <c r="CJ1520" s="298"/>
      <c r="CK1520" s="297"/>
      <c r="CL1520" s="284"/>
      <c r="CM1520" s="352"/>
      <c r="CN1520" s="298"/>
      <c r="CO1520" s="297"/>
      <c r="CP1520" s="284"/>
      <c r="CQ1520" s="352"/>
      <c r="CR1520" s="298"/>
      <c r="CS1520" s="297">
        <v>1</v>
      </c>
      <c r="CT1520" s="284">
        <v>2</v>
      </c>
      <c r="CU1520" s="352">
        <v>0</v>
      </c>
      <c r="CV1520" s="352"/>
      <c r="CW1520" s="298"/>
      <c r="CX1520" s="297"/>
      <c r="CY1520" s="284"/>
      <c r="CZ1520" s="352"/>
      <c r="DA1520" s="352"/>
      <c r="DB1520" s="298"/>
      <c r="DC1520" s="297">
        <v>54</v>
      </c>
      <c r="DD1520" s="284">
        <v>376</v>
      </c>
      <c r="DE1520" s="352">
        <v>1</v>
      </c>
      <c r="DF1520" s="352">
        <v>-3</v>
      </c>
      <c r="DG1520" s="298">
        <v>0</v>
      </c>
      <c r="DH1520" s="183">
        <v>2</v>
      </c>
      <c r="DI1520" s="289">
        <v>-4.1268540620803797</v>
      </c>
      <c r="DP1520" s="165"/>
      <c r="DQ1520" s="165"/>
      <c r="DR1520" s="165"/>
      <c r="ED1520" s="165"/>
      <c r="EE1520" s="165"/>
      <c r="EF1520" s="165"/>
      <c r="EG1520" s="165"/>
      <c r="EH1520" s="166"/>
      <c r="EI1520" s="165"/>
      <c r="EL1520" s="283"/>
      <c r="EM1520" s="283"/>
      <c r="EN1520" s="283"/>
      <c r="EO1520" s="283"/>
      <c r="EP1520" s="283"/>
      <c r="EQ1520" s="283"/>
      <c r="ER1520" s="165"/>
      <c r="FA1520" s="167"/>
    </row>
    <row r="1521" spans="1:155" ht="13" customHeight="1">
      <c r="A1521" s="160" t="s">
        <v>19</v>
      </c>
      <c r="C1521" s="160">
        <v>33541</v>
      </c>
      <c r="D1521" s="160">
        <v>686611</v>
      </c>
      <c r="E1521" s="160" t="s">
        <v>2171</v>
      </c>
      <c r="H1521" s="162" t="s">
        <v>4118</v>
      </c>
      <c r="I1521" s="162" t="s">
        <v>409</v>
      </c>
      <c r="J1521" s="160">
        <v>22</v>
      </c>
      <c r="K1521" s="161">
        <v>9</v>
      </c>
      <c r="Z1521" s="163">
        <v>31</v>
      </c>
      <c r="AA1521" s="163">
        <v>132</v>
      </c>
      <c r="AB1521" s="163">
        <v>119</v>
      </c>
      <c r="AC1521" s="163">
        <v>26</v>
      </c>
      <c r="AD1521" s="163">
        <v>17</v>
      </c>
      <c r="AE1521" s="163">
        <v>5</v>
      </c>
      <c r="AF1521" s="163">
        <v>1</v>
      </c>
      <c r="AG1521" s="163">
        <v>3</v>
      </c>
      <c r="AH1521" s="163">
        <v>12</v>
      </c>
      <c r="AI1521" s="163">
        <v>8</v>
      </c>
      <c r="AJ1521" s="163">
        <v>12</v>
      </c>
      <c r="AK1521" s="163">
        <v>3</v>
      </c>
      <c r="AL1521" s="163">
        <v>11</v>
      </c>
      <c r="AM1521" s="163">
        <v>0</v>
      </c>
      <c r="AN1521" s="163">
        <v>26</v>
      </c>
      <c r="AO1521" s="163">
        <v>1</v>
      </c>
      <c r="AP1521" s="163">
        <v>1</v>
      </c>
      <c r="AQ1521" s="163">
        <v>0</v>
      </c>
      <c r="AR1521" s="163">
        <v>4</v>
      </c>
      <c r="AS1521" s="283">
        <v>8.3333332999999996E-2</v>
      </c>
      <c r="AT1521" s="283">
        <v>0.196969696</v>
      </c>
      <c r="AU1521" s="283">
        <v>0.40425531999999997</v>
      </c>
      <c r="AV1521" s="283">
        <v>0.15957447</v>
      </c>
      <c r="AW1521" s="283">
        <v>6.3829789999999997E-2</v>
      </c>
      <c r="AX1521" s="283">
        <v>0.44680850999999999</v>
      </c>
      <c r="AY1521" s="363">
        <v>109.619</v>
      </c>
      <c r="AZ1521" s="283">
        <v>9.9808060000000004E-2</v>
      </c>
      <c r="BA1521" s="283">
        <v>0.57446808500000002</v>
      </c>
      <c r="BB1521" s="283">
        <v>0.106382978</v>
      </c>
      <c r="BC1521" s="283">
        <v>0.31914893599999999</v>
      </c>
      <c r="BD1521" s="164">
        <v>0.25274725199999998</v>
      </c>
      <c r="BE1521" s="164">
        <v>0.218487394</v>
      </c>
      <c r="BF1521" s="164">
        <v>0.28787878700000002</v>
      </c>
      <c r="BG1521" s="164">
        <v>0.35294117600000002</v>
      </c>
      <c r="BH1521" s="164">
        <v>0.64081996299999999</v>
      </c>
      <c r="BI1521" s="164">
        <v>0.13445378199999999</v>
      </c>
      <c r="BJ1521" s="165">
        <v>85.598069309019394</v>
      </c>
      <c r="BK1521" s="164">
        <v>0.28258093965775999</v>
      </c>
      <c r="BL1521" s="165">
        <v>-2.93206728598433</v>
      </c>
      <c r="BM1521" s="165">
        <v>12.509038169175801</v>
      </c>
      <c r="BN1521" s="165">
        <v>80.226678283765096</v>
      </c>
      <c r="BO1521" s="165">
        <v>-0.87930139434464805</v>
      </c>
      <c r="BP1521" s="165">
        <v>1.5635358467698</v>
      </c>
      <c r="BQ1521" s="165">
        <v>4.7824900609035499</v>
      </c>
      <c r="BR1521" s="165">
        <v>-1.5576156412656801</v>
      </c>
      <c r="BS1521" s="289">
        <v>0.49392471526340098</v>
      </c>
      <c r="BT1521" s="297"/>
      <c r="BU1521" s="284"/>
      <c r="BV1521" s="298"/>
      <c r="BW1521" s="297"/>
      <c r="BX1521" s="297"/>
      <c r="BY1521" s="297"/>
      <c r="BZ1521" s="297"/>
      <c r="CA1521" s="284"/>
      <c r="CB1521" s="298"/>
      <c r="CC1521" s="297"/>
      <c r="CD1521" s="284"/>
      <c r="CE1521" s="352"/>
      <c r="CF1521" s="298"/>
      <c r="CG1521" s="297"/>
      <c r="CH1521" s="284"/>
      <c r="CI1521" s="352"/>
      <c r="CJ1521" s="298"/>
      <c r="CK1521" s="297"/>
      <c r="CL1521" s="284"/>
      <c r="CM1521" s="352"/>
      <c r="CN1521" s="298"/>
      <c r="CO1521" s="297"/>
      <c r="CP1521" s="284"/>
      <c r="CQ1521" s="352"/>
      <c r="CR1521" s="298"/>
      <c r="CS1521" s="297"/>
      <c r="CT1521" s="284"/>
      <c r="CU1521" s="352"/>
      <c r="CV1521" s="352"/>
      <c r="CW1521" s="298"/>
      <c r="CX1521" s="297">
        <v>4</v>
      </c>
      <c r="CY1521" s="284">
        <v>31</v>
      </c>
      <c r="CZ1521" s="352">
        <v>1</v>
      </c>
      <c r="DA1521" s="352">
        <v>1</v>
      </c>
      <c r="DB1521" s="298">
        <v>0</v>
      </c>
      <c r="DC1521" s="297">
        <v>29</v>
      </c>
      <c r="DD1521" s="284">
        <v>233.2</v>
      </c>
      <c r="DE1521" s="352">
        <v>3</v>
      </c>
      <c r="DF1521" s="352">
        <v>2</v>
      </c>
      <c r="DG1521" s="298">
        <v>1</v>
      </c>
      <c r="DH1521" s="183">
        <v>4</v>
      </c>
      <c r="DI1521" s="289">
        <v>1.950612783432</v>
      </c>
      <c r="DP1521" s="165"/>
      <c r="DQ1521" s="165"/>
      <c r="DR1521" s="165"/>
      <c r="ED1521" s="165"/>
      <c r="EE1521" s="165"/>
      <c r="EF1521" s="165"/>
      <c r="EG1521" s="165"/>
      <c r="EH1521" s="166"/>
      <c r="EI1521" s="165"/>
      <c r="EL1521" s="283"/>
      <c r="EM1521" s="283"/>
      <c r="EN1521" s="283"/>
      <c r="EO1521" s="283"/>
      <c r="EP1521" s="283"/>
      <c r="EQ1521" s="283"/>
      <c r="ER1521" s="165"/>
    </row>
    <row r="1522" spans="1:155" ht="13" customHeight="1">
      <c r="A1522" s="160" t="s">
        <v>19</v>
      </c>
      <c r="C1522" s="160">
        <v>21626</v>
      </c>
      <c r="D1522" s="160">
        <v>665052</v>
      </c>
      <c r="E1522" s="160" t="s">
        <v>686</v>
      </c>
      <c r="H1522" s="162" t="s">
        <v>4000</v>
      </c>
      <c r="I1522" s="162" t="s">
        <v>408</v>
      </c>
      <c r="J1522" s="160">
        <v>26</v>
      </c>
      <c r="K1522" s="161">
        <v>9</v>
      </c>
      <c r="Z1522" s="163">
        <v>30</v>
      </c>
      <c r="AA1522" s="163">
        <v>89</v>
      </c>
      <c r="AB1522" s="163">
        <v>82</v>
      </c>
      <c r="AC1522" s="163">
        <v>22</v>
      </c>
      <c r="AD1522" s="163">
        <v>14</v>
      </c>
      <c r="AE1522" s="163">
        <v>4</v>
      </c>
      <c r="AF1522" s="163">
        <v>1</v>
      </c>
      <c r="AG1522" s="163">
        <v>3</v>
      </c>
      <c r="AH1522" s="163">
        <v>14</v>
      </c>
      <c r="AI1522" s="163">
        <v>12</v>
      </c>
      <c r="AJ1522" s="163">
        <v>0</v>
      </c>
      <c r="AK1522" s="163">
        <v>0</v>
      </c>
      <c r="AL1522" s="163">
        <v>6</v>
      </c>
      <c r="AM1522" s="163">
        <v>0</v>
      </c>
      <c r="AN1522" s="163">
        <v>28</v>
      </c>
      <c r="AO1522" s="163">
        <v>1</v>
      </c>
      <c r="AP1522" s="163">
        <v>0</v>
      </c>
      <c r="AQ1522" s="163">
        <v>0</v>
      </c>
      <c r="AR1522" s="163">
        <v>1</v>
      </c>
      <c r="AS1522" s="283">
        <v>6.7415729999999993E-2</v>
      </c>
      <c r="AT1522" s="283">
        <v>0.31460674100000002</v>
      </c>
      <c r="AU1522" s="283">
        <v>0.46296295999999998</v>
      </c>
      <c r="AV1522" s="283">
        <v>0.16666666999999999</v>
      </c>
      <c r="AW1522" s="283">
        <v>7.4074070000000006E-2</v>
      </c>
      <c r="AX1522" s="283">
        <v>0.40740741000000003</v>
      </c>
      <c r="AY1522" s="363">
        <v>112.511</v>
      </c>
      <c r="AZ1522" s="283">
        <v>0.13173652999999999</v>
      </c>
      <c r="BA1522" s="283">
        <v>0.55555555499999998</v>
      </c>
      <c r="BB1522" s="283">
        <v>0.16666666599999999</v>
      </c>
      <c r="BC1522" s="283">
        <v>0.277777777</v>
      </c>
      <c r="BD1522" s="164">
        <v>0.37254901899999998</v>
      </c>
      <c r="BE1522" s="164">
        <v>0.268292682</v>
      </c>
      <c r="BF1522" s="164">
        <v>0.32584269599999999</v>
      </c>
      <c r="BG1522" s="164">
        <v>0.45121951199999999</v>
      </c>
      <c r="BH1522" s="164">
        <v>0.77706220800000003</v>
      </c>
      <c r="BI1522" s="164">
        <v>0.18292683000000001</v>
      </c>
      <c r="BJ1522" s="165">
        <v>116.457739156933</v>
      </c>
      <c r="BK1522" s="164">
        <v>0.33657811397916798</v>
      </c>
      <c r="BL1522" s="165">
        <v>1.89103269311844</v>
      </c>
      <c r="BM1522" s="165">
        <v>12.3020810681885</v>
      </c>
      <c r="BN1522" s="165">
        <v>113.584688058197</v>
      </c>
      <c r="BO1522" s="165">
        <v>1.2040165117868699E-2</v>
      </c>
      <c r="BP1522" s="165">
        <v>-0.50038158148527101</v>
      </c>
      <c r="BQ1522" s="165">
        <v>3.9490392137343302</v>
      </c>
      <c r="BR1522" s="165">
        <v>0.94539425256906895</v>
      </c>
      <c r="BS1522" s="289">
        <v>0.40784780404524701</v>
      </c>
      <c r="BT1522" s="297"/>
      <c r="BU1522" s="284"/>
      <c r="BV1522" s="298"/>
      <c r="BW1522" s="297"/>
      <c r="BX1522" s="297"/>
      <c r="BY1522" s="297"/>
      <c r="BZ1522" s="297"/>
      <c r="CA1522" s="284"/>
      <c r="CB1522" s="298"/>
      <c r="CC1522" s="297"/>
      <c r="CD1522" s="284"/>
      <c r="CE1522" s="352"/>
      <c r="CF1522" s="298"/>
      <c r="CG1522" s="297"/>
      <c r="CH1522" s="284"/>
      <c r="CI1522" s="352"/>
      <c r="CJ1522" s="298"/>
      <c r="CK1522" s="297"/>
      <c r="CL1522" s="284"/>
      <c r="CM1522" s="352"/>
      <c r="CN1522" s="298"/>
      <c r="CO1522" s="297"/>
      <c r="CP1522" s="284"/>
      <c r="CQ1522" s="352"/>
      <c r="CR1522" s="298"/>
      <c r="CS1522" s="297">
        <v>7</v>
      </c>
      <c r="CT1522" s="284">
        <v>60</v>
      </c>
      <c r="CU1522" s="352">
        <v>1</v>
      </c>
      <c r="CV1522" s="352">
        <v>0</v>
      </c>
      <c r="CW1522" s="298">
        <v>0</v>
      </c>
      <c r="CX1522" s="297"/>
      <c r="CY1522" s="284"/>
      <c r="CZ1522" s="352"/>
      <c r="DA1522" s="352"/>
      <c r="DB1522" s="298"/>
      <c r="DC1522" s="297">
        <v>17</v>
      </c>
      <c r="DD1522" s="284">
        <v>116</v>
      </c>
      <c r="DE1522" s="352">
        <v>5</v>
      </c>
      <c r="DF1522" s="352">
        <v>1</v>
      </c>
      <c r="DG1522" s="298">
        <v>0</v>
      </c>
      <c r="DH1522" s="183">
        <v>6</v>
      </c>
      <c r="DI1522" s="289">
        <v>4.4062614440917899E-2</v>
      </c>
      <c r="DP1522" s="165"/>
      <c r="DQ1522" s="165"/>
      <c r="DR1522" s="165"/>
      <c r="ED1522" s="165"/>
      <c r="EE1522" s="165"/>
      <c r="EF1522" s="165"/>
      <c r="EG1522" s="165"/>
      <c r="EH1522" s="166"/>
      <c r="EI1522" s="165"/>
      <c r="EL1522" s="283"/>
      <c r="EM1522" s="283"/>
      <c r="EN1522" s="283"/>
      <c r="EO1522" s="283"/>
      <c r="EP1522" s="283"/>
      <c r="EQ1522" s="283"/>
      <c r="ER1522" s="165"/>
    </row>
    <row r="1523" spans="1:155" ht="13" customHeight="1">
      <c r="A1523" s="160" t="s">
        <v>19</v>
      </c>
      <c r="C1523" s="160">
        <v>22766</v>
      </c>
      <c r="D1523" s="160">
        <v>672642</v>
      </c>
      <c r="E1523" s="160" t="s">
        <v>470</v>
      </c>
      <c r="H1523" s="162" t="s">
        <v>3658</v>
      </c>
      <c r="I1523" s="162" t="s">
        <v>4034</v>
      </c>
      <c r="J1523" s="160">
        <v>25</v>
      </c>
      <c r="K1523" s="161">
        <v>9</v>
      </c>
      <c r="Z1523" s="163">
        <v>28</v>
      </c>
      <c r="AA1523" s="163">
        <v>45</v>
      </c>
      <c r="AB1523" s="163">
        <v>37</v>
      </c>
      <c r="AC1523" s="163">
        <v>7</v>
      </c>
      <c r="AD1523" s="163">
        <v>6</v>
      </c>
      <c r="AE1523" s="163">
        <v>1</v>
      </c>
      <c r="AF1523" s="163">
        <v>0</v>
      </c>
      <c r="AG1523" s="163">
        <v>0</v>
      </c>
      <c r="AH1523" s="163">
        <v>7</v>
      </c>
      <c r="AI1523" s="163">
        <v>1</v>
      </c>
      <c r="AJ1523" s="163">
        <v>6</v>
      </c>
      <c r="AK1523" s="163">
        <v>2</v>
      </c>
      <c r="AL1523" s="163">
        <v>8</v>
      </c>
      <c r="AM1523" s="163">
        <v>0</v>
      </c>
      <c r="AN1523" s="163">
        <v>14</v>
      </c>
      <c r="AO1523" s="163">
        <v>0</v>
      </c>
      <c r="AP1523" s="163">
        <v>0</v>
      </c>
      <c r="AQ1523" s="163">
        <v>0</v>
      </c>
      <c r="AR1523" s="163">
        <v>0</v>
      </c>
      <c r="AS1523" s="283">
        <v>0.177777777</v>
      </c>
      <c r="AT1523" s="283">
        <v>0.311111111</v>
      </c>
      <c r="AU1523" s="283">
        <v>0.56521739000000004</v>
      </c>
      <c r="AV1523" s="283">
        <v>0.17391303999999999</v>
      </c>
      <c r="AW1523" s="283">
        <v>0</v>
      </c>
      <c r="AX1523" s="283">
        <v>0.21739130000000001</v>
      </c>
      <c r="AY1523" s="363">
        <v>101.89400000000001</v>
      </c>
      <c r="AZ1523" s="283">
        <v>9.8360660000000003E-2</v>
      </c>
      <c r="BA1523" s="283">
        <v>0.409090909</v>
      </c>
      <c r="BB1523" s="283">
        <v>0.22727272700000001</v>
      </c>
      <c r="BC1523" s="283">
        <v>0.36363636300000002</v>
      </c>
      <c r="BD1523" s="164">
        <v>0.30434782599999999</v>
      </c>
      <c r="BE1523" s="164">
        <v>0.18918918900000001</v>
      </c>
      <c r="BF1523" s="164">
        <v>0.33333333300000001</v>
      </c>
      <c r="BG1523" s="164">
        <v>0.21621621599999999</v>
      </c>
      <c r="BH1523" s="164">
        <v>0.54954954899999997</v>
      </c>
      <c r="BI1523" s="164">
        <v>2.7027026999999999E-2</v>
      </c>
      <c r="BJ1523" s="165">
        <v>17.4611638792293</v>
      </c>
      <c r="BK1523" s="164">
        <v>0.26795013745625801</v>
      </c>
      <c r="BL1523" s="165">
        <v>-1.5294773161519399</v>
      </c>
      <c r="BM1523" s="165">
        <v>3.7345359071980999</v>
      </c>
      <c r="BN1523" s="165">
        <v>73.620284925334502</v>
      </c>
      <c r="BO1523" s="165">
        <v>9.1663692937189595E-2</v>
      </c>
      <c r="BP1523" s="165">
        <v>0.51185761392116502</v>
      </c>
      <c r="BQ1523" s="165">
        <v>3.6191401365570601</v>
      </c>
      <c r="BR1523" s="165">
        <v>-0.84641899467595805</v>
      </c>
      <c r="BS1523" s="289">
        <v>0.37377657636147099</v>
      </c>
      <c r="BT1523" s="297"/>
      <c r="BU1523" s="284"/>
      <c r="BV1523" s="298"/>
      <c r="BW1523" s="297"/>
      <c r="BX1523" s="297"/>
      <c r="BY1523" s="297"/>
      <c r="BZ1523" s="297"/>
      <c r="CA1523" s="284"/>
      <c r="CB1523" s="298"/>
      <c r="CC1523" s="297"/>
      <c r="CD1523" s="284"/>
      <c r="CE1523" s="352"/>
      <c r="CF1523" s="298"/>
      <c r="CG1523" s="297"/>
      <c r="CH1523" s="284"/>
      <c r="CI1523" s="352"/>
      <c r="CJ1523" s="298"/>
      <c r="CK1523" s="297"/>
      <c r="CL1523" s="284"/>
      <c r="CM1523" s="352"/>
      <c r="CN1523" s="298"/>
      <c r="CO1523" s="297"/>
      <c r="CP1523" s="284"/>
      <c r="CQ1523" s="352"/>
      <c r="CR1523" s="298"/>
      <c r="CS1523" s="297">
        <v>6</v>
      </c>
      <c r="CT1523" s="284">
        <v>28</v>
      </c>
      <c r="CU1523" s="352">
        <v>0</v>
      </c>
      <c r="CV1523" s="352">
        <v>0</v>
      </c>
      <c r="CW1523" s="298">
        <v>0</v>
      </c>
      <c r="CX1523" s="297">
        <v>2</v>
      </c>
      <c r="CY1523" s="284">
        <v>3</v>
      </c>
      <c r="CZ1523" s="352">
        <v>0</v>
      </c>
      <c r="DA1523" s="352"/>
      <c r="DB1523" s="298"/>
      <c r="DC1523" s="297">
        <v>12</v>
      </c>
      <c r="DD1523" s="284">
        <v>67</v>
      </c>
      <c r="DE1523" s="352">
        <v>3</v>
      </c>
      <c r="DF1523" s="352">
        <v>3</v>
      </c>
      <c r="DG1523" s="298">
        <v>1</v>
      </c>
      <c r="DH1523" s="183">
        <v>3</v>
      </c>
      <c r="DI1523" s="289">
        <v>2.96409231424331</v>
      </c>
      <c r="DP1523" s="165"/>
      <c r="DQ1523" s="165"/>
      <c r="DR1523" s="165"/>
      <c r="ED1523" s="165"/>
      <c r="EE1523" s="165"/>
      <c r="EF1523" s="165"/>
      <c r="EG1523" s="165"/>
      <c r="EH1523" s="166"/>
      <c r="EI1523" s="165"/>
      <c r="EL1523" s="283"/>
      <c r="EM1523" s="283"/>
      <c r="EN1523" s="283"/>
      <c r="EO1523" s="283"/>
      <c r="EP1523" s="283"/>
      <c r="EQ1523" s="283"/>
      <c r="ER1523" s="165"/>
    </row>
    <row r="1524" spans="1:155" ht="13" customHeight="1">
      <c r="A1524" s="160" t="s">
        <v>19</v>
      </c>
      <c r="C1524" s="160">
        <v>29573</v>
      </c>
      <c r="D1524" s="160">
        <v>695257</v>
      </c>
      <c r="E1524" s="160" t="s">
        <v>438</v>
      </c>
      <c r="H1524" s="162" t="s">
        <v>4178</v>
      </c>
      <c r="I1524" s="162" t="s">
        <v>568</v>
      </c>
      <c r="J1524" s="160">
        <v>25</v>
      </c>
      <c r="K1524" s="161">
        <v>9</v>
      </c>
      <c r="Z1524" s="163">
        <v>16</v>
      </c>
      <c r="AA1524" s="163">
        <v>49</v>
      </c>
      <c r="AB1524" s="163">
        <v>49</v>
      </c>
      <c r="AC1524" s="163">
        <v>11</v>
      </c>
      <c r="AD1524" s="163">
        <v>6</v>
      </c>
      <c r="AE1524" s="163">
        <v>2</v>
      </c>
      <c r="AF1524" s="163">
        <v>0</v>
      </c>
      <c r="AG1524" s="163">
        <v>3</v>
      </c>
      <c r="AH1524" s="163">
        <v>5</v>
      </c>
      <c r="AI1524" s="163">
        <v>8</v>
      </c>
      <c r="AJ1524" s="163">
        <v>1</v>
      </c>
      <c r="AK1524" s="163">
        <v>0</v>
      </c>
      <c r="AL1524" s="163">
        <v>0</v>
      </c>
      <c r="AM1524" s="163">
        <v>0</v>
      </c>
      <c r="AN1524" s="163">
        <v>19</v>
      </c>
      <c r="AO1524" s="163">
        <v>0</v>
      </c>
      <c r="AP1524" s="163">
        <v>0</v>
      </c>
      <c r="AQ1524" s="163">
        <v>0</v>
      </c>
      <c r="AR1524" s="163">
        <v>0</v>
      </c>
      <c r="AS1524" s="283">
        <v>0</v>
      </c>
      <c r="AT1524" s="283">
        <v>0.38775510200000002</v>
      </c>
      <c r="AU1524" s="283">
        <v>0.46666667000000001</v>
      </c>
      <c r="AV1524" s="283">
        <v>0.3</v>
      </c>
      <c r="AW1524" s="283">
        <v>0.13333333</v>
      </c>
      <c r="AX1524" s="283">
        <v>0.5</v>
      </c>
      <c r="AY1524" s="363">
        <v>109.015</v>
      </c>
      <c r="AZ1524" s="283">
        <v>0.22826087</v>
      </c>
      <c r="BA1524" s="283">
        <v>0.2</v>
      </c>
      <c r="BB1524" s="283">
        <v>0.2</v>
      </c>
      <c r="BC1524" s="283">
        <v>0.6</v>
      </c>
      <c r="BD1524" s="164">
        <v>0.29629629600000001</v>
      </c>
      <c r="BE1524" s="164">
        <v>0.22448979499999999</v>
      </c>
      <c r="BF1524" s="164">
        <v>0.22448979499999999</v>
      </c>
      <c r="BG1524" s="164">
        <v>0.44897959100000001</v>
      </c>
      <c r="BH1524" s="164">
        <v>0.67346938599999995</v>
      </c>
      <c r="BI1524" s="164">
        <v>0.22448979599999999</v>
      </c>
      <c r="BJ1524" s="165">
        <v>142.91820454091501</v>
      </c>
      <c r="BK1524" s="164">
        <v>0.28465285349865299</v>
      </c>
      <c r="BL1524" s="165">
        <v>-1.0067064443079401</v>
      </c>
      <c r="BM1524" s="165">
        <v>4.7252190655620998</v>
      </c>
      <c r="BN1524" s="165">
        <v>78.6706811286993</v>
      </c>
      <c r="BO1524" s="165">
        <v>0.192659152564335</v>
      </c>
      <c r="BP1524" s="165">
        <v>0.204644124954938</v>
      </c>
      <c r="BQ1524" s="165">
        <v>2.9756682510545698</v>
      </c>
      <c r="BR1524" s="165">
        <v>-1.04513812227525</v>
      </c>
      <c r="BS1524" s="289">
        <v>0.307320260973589</v>
      </c>
      <c r="BT1524" s="297"/>
      <c r="BU1524" s="284"/>
      <c r="BV1524" s="298"/>
      <c r="BW1524" s="297"/>
      <c r="BX1524" s="297"/>
      <c r="BY1524" s="297"/>
      <c r="BZ1524" s="297"/>
      <c r="CA1524" s="284"/>
      <c r="CB1524" s="298"/>
      <c r="CC1524" s="297">
        <v>4</v>
      </c>
      <c r="CD1524" s="284">
        <v>27</v>
      </c>
      <c r="CE1524" s="352">
        <v>0</v>
      </c>
      <c r="CF1524" s="298">
        <v>0</v>
      </c>
      <c r="CG1524" s="297"/>
      <c r="CH1524" s="284"/>
      <c r="CI1524" s="352"/>
      <c r="CJ1524" s="298"/>
      <c r="CK1524" s="297"/>
      <c r="CL1524" s="284"/>
      <c r="CM1524" s="352"/>
      <c r="CN1524" s="298"/>
      <c r="CO1524" s="297"/>
      <c r="CP1524" s="284"/>
      <c r="CQ1524" s="352"/>
      <c r="CR1524" s="298"/>
      <c r="CS1524" s="297">
        <v>3</v>
      </c>
      <c r="CT1524" s="284">
        <v>27</v>
      </c>
      <c r="CU1524" s="352">
        <v>2</v>
      </c>
      <c r="CV1524" s="352">
        <v>1</v>
      </c>
      <c r="CW1524" s="298">
        <v>1</v>
      </c>
      <c r="CX1524" s="297">
        <v>5</v>
      </c>
      <c r="CY1524" s="284">
        <v>31</v>
      </c>
      <c r="CZ1524" s="352">
        <v>2</v>
      </c>
      <c r="DA1524" s="352">
        <v>1</v>
      </c>
      <c r="DB1524" s="298">
        <v>0</v>
      </c>
      <c r="DC1524" s="297">
        <v>4</v>
      </c>
      <c r="DD1524" s="284">
        <v>27</v>
      </c>
      <c r="DE1524" s="352">
        <v>2</v>
      </c>
      <c r="DF1524" s="352">
        <v>0</v>
      </c>
      <c r="DG1524" s="298">
        <v>0</v>
      </c>
      <c r="DH1524" s="183">
        <v>6</v>
      </c>
      <c r="DI1524" s="289">
        <v>2.3913733959197998</v>
      </c>
      <c r="DP1524" s="165"/>
      <c r="DQ1524" s="165"/>
      <c r="DR1524" s="165"/>
      <c r="ED1524" s="165"/>
      <c r="EE1524" s="165"/>
      <c r="EF1524" s="165"/>
      <c r="EG1524" s="165"/>
      <c r="EH1524" s="166"/>
      <c r="EI1524" s="165"/>
      <c r="EL1524" s="283"/>
      <c r="EM1524" s="283"/>
      <c r="EN1524" s="283"/>
      <c r="EO1524" s="283"/>
      <c r="EP1524" s="283"/>
      <c r="EQ1524" s="283"/>
      <c r="ER1524" s="165"/>
    </row>
    <row r="1525" spans="1:155" ht="13" customHeight="1">
      <c r="A1525" s="160" t="s">
        <v>19</v>
      </c>
      <c r="C1525" s="160">
        <v>25448</v>
      </c>
      <c r="D1525" s="160">
        <v>675659</v>
      </c>
      <c r="E1525" s="160" t="s">
        <v>246</v>
      </c>
      <c r="H1525" s="162" t="s">
        <v>341</v>
      </c>
      <c r="I1525" s="162" t="s">
        <v>592</v>
      </c>
      <c r="J1525" s="160">
        <v>26</v>
      </c>
      <c r="K1525" s="161">
        <v>9</v>
      </c>
      <c r="Z1525" s="163">
        <v>6</v>
      </c>
      <c r="AA1525" s="163">
        <v>6</v>
      </c>
      <c r="AB1525" s="163">
        <v>5</v>
      </c>
      <c r="AC1525" s="163">
        <v>1</v>
      </c>
      <c r="AD1525" s="163">
        <v>0</v>
      </c>
      <c r="AE1525" s="163">
        <v>0</v>
      </c>
      <c r="AF1525" s="163">
        <v>0</v>
      </c>
      <c r="AG1525" s="163">
        <v>1</v>
      </c>
      <c r="AH1525" s="163">
        <v>1</v>
      </c>
      <c r="AI1525" s="163">
        <v>1</v>
      </c>
      <c r="AJ1525" s="163">
        <v>0</v>
      </c>
      <c r="AK1525" s="163">
        <v>0</v>
      </c>
      <c r="AL1525" s="163">
        <v>1</v>
      </c>
      <c r="AM1525" s="163">
        <v>0</v>
      </c>
      <c r="AN1525" s="163">
        <v>4</v>
      </c>
      <c r="AO1525" s="163">
        <v>0</v>
      </c>
      <c r="AP1525" s="163">
        <v>0</v>
      </c>
      <c r="AQ1525" s="163">
        <v>0</v>
      </c>
      <c r="AR1525" s="163">
        <v>0</v>
      </c>
      <c r="AS1525" s="283">
        <v>0.16666666599999999</v>
      </c>
      <c r="AT1525" s="283">
        <v>0.66666666600000002</v>
      </c>
      <c r="AU1525" s="283">
        <v>1</v>
      </c>
      <c r="AV1525" s="283">
        <v>0</v>
      </c>
      <c r="AW1525" s="283">
        <v>1</v>
      </c>
      <c r="AX1525" s="283">
        <v>1</v>
      </c>
      <c r="AY1525" s="363">
        <v>109.681</v>
      </c>
      <c r="AZ1525" s="283">
        <v>0.20689655000000001</v>
      </c>
      <c r="BA1525" s="283">
        <v>0</v>
      </c>
      <c r="BB1525" s="283">
        <v>0</v>
      </c>
      <c r="BC1525" s="283">
        <v>1</v>
      </c>
      <c r="BD1525" s="164">
        <v>0</v>
      </c>
      <c r="BE1525" s="164">
        <v>0.2</v>
      </c>
      <c r="BF1525" s="164">
        <v>0.33333333300000001</v>
      </c>
      <c r="BG1525" s="164">
        <v>0.8</v>
      </c>
      <c r="BH1525" s="164">
        <v>1.1333333329999999</v>
      </c>
      <c r="BI1525" s="164">
        <v>0.6</v>
      </c>
      <c r="BJ1525" s="165">
        <v>381.98138290681601</v>
      </c>
      <c r="BK1525" s="164">
        <v>0.45645696918169598</v>
      </c>
      <c r="BL1525" s="165">
        <v>0.70639983658334005</v>
      </c>
      <c r="BM1525" s="165">
        <v>1.4082682663633399</v>
      </c>
      <c r="BN1525" s="165">
        <v>183.788346863762</v>
      </c>
      <c r="BO1525" s="165">
        <v>-0.107199655689195</v>
      </c>
      <c r="BP1525" s="165">
        <v>-7.8924223780632002E-3</v>
      </c>
      <c r="BQ1525" s="165">
        <v>0.82654218422835501</v>
      </c>
      <c r="BR1525" s="165">
        <v>0.59327599499961203</v>
      </c>
      <c r="BS1525" s="289">
        <v>8.5363400195137995E-2</v>
      </c>
      <c r="BT1525" s="297"/>
      <c r="BU1525" s="284"/>
      <c r="BV1525" s="298"/>
      <c r="BW1525" s="297"/>
      <c r="BX1525" s="297"/>
      <c r="BY1525" s="297"/>
      <c r="BZ1525" s="297"/>
      <c r="CA1525" s="284"/>
      <c r="CB1525" s="298"/>
      <c r="CC1525" s="297"/>
      <c r="CD1525" s="284"/>
      <c r="CE1525" s="352"/>
      <c r="CF1525" s="298"/>
      <c r="CG1525" s="297"/>
      <c r="CH1525" s="284"/>
      <c r="CI1525" s="352"/>
      <c r="CJ1525" s="298"/>
      <c r="CK1525" s="297"/>
      <c r="CL1525" s="284"/>
      <c r="CM1525" s="352"/>
      <c r="CN1525" s="298"/>
      <c r="CO1525" s="297"/>
      <c r="CP1525" s="284"/>
      <c r="CQ1525" s="352"/>
      <c r="CR1525" s="298"/>
      <c r="CS1525" s="297"/>
      <c r="CT1525" s="284"/>
      <c r="CU1525" s="352"/>
      <c r="CV1525" s="352"/>
      <c r="CW1525" s="298"/>
      <c r="CX1525" s="297"/>
      <c r="CY1525" s="284"/>
      <c r="CZ1525" s="352"/>
      <c r="DA1525" s="352"/>
      <c r="DB1525" s="298"/>
      <c r="DC1525" s="297">
        <v>4</v>
      </c>
      <c r="DD1525" s="284">
        <v>15</v>
      </c>
      <c r="DE1525" s="352">
        <v>0</v>
      </c>
      <c r="DF1525" s="352">
        <v>0</v>
      </c>
      <c r="DG1525" s="298">
        <v>0</v>
      </c>
      <c r="DH1525" s="183">
        <v>0</v>
      </c>
      <c r="DI1525" s="289">
        <v>3.3743783831596298E-2</v>
      </c>
      <c r="DP1525" s="165"/>
      <c r="DQ1525" s="165"/>
      <c r="DR1525" s="165"/>
      <c r="ED1525" s="165"/>
      <c r="EE1525" s="165"/>
      <c r="EF1525" s="165"/>
      <c r="EG1525" s="165"/>
      <c r="EH1525" s="166"/>
      <c r="EI1525" s="165"/>
      <c r="EL1525" s="283"/>
      <c r="EM1525" s="283"/>
      <c r="EN1525" s="283"/>
      <c r="EO1525" s="283"/>
      <c r="EP1525" s="283"/>
      <c r="EQ1525" s="283"/>
      <c r="ER1525" s="165"/>
    </row>
    <row r="1526" spans="1:155" ht="13" customHeight="1">
      <c r="A1526" s="160" t="s">
        <v>19</v>
      </c>
      <c r="C1526" s="160">
        <v>21496</v>
      </c>
      <c r="D1526" s="160">
        <v>663604</v>
      </c>
      <c r="E1526" s="160" t="s">
        <v>2172</v>
      </c>
      <c r="H1526" s="162" t="s">
        <v>3998</v>
      </c>
      <c r="I1526" s="162" t="s">
        <v>544</v>
      </c>
      <c r="J1526" s="160">
        <v>27</v>
      </c>
      <c r="K1526" s="161">
        <v>9</v>
      </c>
      <c r="Z1526" s="163">
        <v>12</v>
      </c>
      <c r="AA1526" s="163">
        <v>12</v>
      </c>
      <c r="AB1526" s="163">
        <v>12</v>
      </c>
      <c r="AC1526" s="163">
        <v>2</v>
      </c>
      <c r="AD1526" s="163">
        <v>1</v>
      </c>
      <c r="AE1526" s="163">
        <v>0</v>
      </c>
      <c r="AF1526" s="163">
        <v>0</v>
      </c>
      <c r="AG1526" s="163">
        <v>1</v>
      </c>
      <c r="AH1526" s="163">
        <v>4</v>
      </c>
      <c r="AI1526" s="163">
        <v>1</v>
      </c>
      <c r="AJ1526" s="163">
        <v>2</v>
      </c>
      <c r="AK1526" s="163">
        <v>0</v>
      </c>
      <c r="AL1526" s="163">
        <v>0</v>
      </c>
      <c r="AM1526" s="163">
        <v>0</v>
      </c>
      <c r="AN1526" s="163">
        <v>4</v>
      </c>
      <c r="AO1526" s="163">
        <v>0</v>
      </c>
      <c r="AP1526" s="163">
        <v>0</v>
      </c>
      <c r="AQ1526" s="163">
        <v>0</v>
      </c>
      <c r="AR1526" s="163">
        <v>0</v>
      </c>
      <c r="AS1526" s="283">
        <v>0</v>
      </c>
      <c r="AT1526" s="283">
        <v>0.33333333300000001</v>
      </c>
      <c r="AU1526" s="283">
        <v>0.5</v>
      </c>
      <c r="AV1526" s="283">
        <v>0</v>
      </c>
      <c r="AW1526" s="283">
        <v>0.125</v>
      </c>
      <c r="AX1526" s="283">
        <v>0.5</v>
      </c>
      <c r="AY1526" s="363">
        <v>104.54600000000001</v>
      </c>
      <c r="AZ1526" s="283">
        <v>0.13043478</v>
      </c>
      <c r="BA1526" s="283">
        <v>0.42857142799999998</v>
      </c>
      <c r="BB1526" s="283">
        <v>0</v>
      </c>
      <c r="BC1526" s="283">
        <v>0.571428571</v>
      </c>
      <c r="BD1526" s="164">
        <v>0.14285714199999999</v>
      </c>
      <c r="BE1526" s="164">
        <v>0.16666666599999999</v>
      </c>
      <c r="BF1526" s="164">
        <v>0.16666666599999999</v>
      </c>
      <c r="BG1526" s="164">
        <v>0.41666666600000002</v>
      </c>
      <c r="BH1526" s="164">
        <v>0.58333333200000004</v>
      </c>
      <c r="BI1526" s="164">
        <v>0.25</v>
      </c>
      <c r="BJ1526" s="165">
        <v>159.158909544507</v>
      </c>
      <c r="BK1526" s="164">
        <v>0.244276816646258</v>
      </c>
      <c r="BL1526" s="165">
        <v>-0.63650524953950305</v>
      </c>
      <c r="BM1526" s="165">
        <v>0.76723161002050899</v>
      </c>
      <c r="BN1526" s="165">
        <v>57.758416760730199</v>
      </c>
      <c r="BO1526" s="165">
        <v>9.1471240568538007E-3</v>
      </c>
      <c r="BP1526" s="165">
        <v>0.42009847238659798</v>
      </c>
      <c r="BQ1526" s="165">
        <v>0.37873663694958998</v>
      </c>
      <c r="BR1526" s="165">
        <v>-0.18605516816128101</v>
      </c>
      <c r="BS1526" s="289">
        <v>3.9115059975639903E-2</v>
      </c>
      <c r="BT1526" s="297"/>
      <c r="BU1526" s="284"/>
      <c r="BV1526" s="298"/>
      <c r="BW1526" s="297"/>
      <c r="BX1526" s="297"/>
      <c r="BY1526" s="297"/>
      <c r="BZ1526" s="297"/>
      <c r="CA1526" s="284"/>
      <c r="CB1526" s="298"/>
      <c r="CC1526" s="297"/>
      <c r="CD1526" s="284"/>
      <c r="CE1526" s="352"/>
      <c r="CF1526" s="298"/>
      <c r="CG1526" s="297"/>
      <c r="CH1526" s="284"/>
      <c r="CI1526" s="352"/>
      <c r="CJ1526" s="298"/>
      <c r="CK1526" s="297"/>
      <c r="CL1526" s="284"/>
      <c r="CM1526" s="352"/>
      <c r="CN1526" s="298"/>
      <c r="CO1526" s="297"/>
      <c r="CP1526" s="284"/>
      <c r="CQ1526" s="352"/>
      <c r="CR1526" s="298"/>
      <c r="CS1526" s="297">
        <v>5</v>
      </c>
      <c r="CT1526" s="284">
        <v>8</v>
      </c>
      <c r="CU1526" s="352">
        <v>0</v>
      </c>
      <c r="CV1526" s="352">
        <v>0</v>
      </c>
      <c r="CW1526" s="298">
        <v>0</v>
      </c>
      <c r="CX1526" s="297">
        <v>1</v>
      </c>
      <c r="CY1526" s="284">
        <v>9</v>
      </c>
      <c r="CZ1526" s="352">
        <v>0</v>
      </c>
      <c r="DA1526" s="352">
        <v>0</v>
      </c>
      <c r="DB1526" s="298">
        <v>0</v>
      </c>
      <c r="DC1526" s="297">
        <v>1</v>
      </c>
      <c r="DD1526" s="284">
        <v>9</v>
      </c>
      <c r="DE1526" s="352">
        <v>0</v>
      </c>
      <c r="DF1526" s="352">
        <v>0</v>
      </c>
      <c r="DG1526" s="298">
        <v>0</v>
      </c>
      <c r="DH1526" s="183">
        <v>0</v>
      </c>
      <c r="DI1526" s="289">
        <v>0.165746994316577</v>
      </c>
      <c r="DP1526" s="165"/>
      <c r="DQ1526" s="165"/>
      <c r="DR1526" s="165"/>
      <c r="ED1526" s="165"/>
      <c r="EE1526" s="165"/>
      <c r="EF1526" s="165"/>
      <c r="EG1526" s="165"/>
      <c r="EH1526" s="166"/>
      <c r="EI1526" s="165"/>
      <c r="EL1526" s="283"/>
      <c r="EM1526" s="283"/>
      <c r="EN1526" s="283"/>
      <c r="EO1526" s="283"/>
      <c r="EP1526" s="283"/>
      <c r="EQ1526" s="283"/>
      <c r="ER1526" s="165"/>
    </row>
    <row r="1527" spans="1:155" ht="13" customHeight="1">
      <c r="A1527" s="160" t="s">
        <v>19</v>
      </c>
      <c r="B1527" s="160">
        <v>9281</v>
      </c>
      <c r="C1527" s="160">
        <v>5760</v>
      </c>
      <c r="D1527" s="160">
        <v>541645</v>
      </c>
      <c r="E1527" s="160" t="s">
        <v>686</v>
      </c>
      <c r="H1527" s="168" t="s">
        <v>3336</v>
      </c>
      <c r="I1527" s="169" t="s">
        <v>3337</v>
      </c>
      <c r="J1527" s="170">
        <v>33</v>
      </c>
      <c r="K1527" s="161">
        <v>9</v>
      </c>
      <c r="L1527" s="161" t="s">
        <v>837</v>
      </c>
      <c r="Z1527" s="163">
        <v>18</v>
      </c>
      <c r="AA1527" s="163">
        <v>51</v>
      </c>
      <c r="AB1527" s="163">
        <v>50</v>
      </c>
      <c r="AC1527" s="163">
        <v>12</v>
      </c>
      <c r="AD1527" s="163">
        <v>9</v>
      </c>
      <c r="AE1527" s="163">
        <v>1</v>
      </c>
      <c r="AF1527" s="163">
        <v>0</v>
      </c>
      <c r="AG1527" s="163">
        <v>2</v>
      </c>
      <c r="AH1527" s="163">
        <v>4</v>
      </c>
      <c r="AI1527" s="163">
        <v>2</v>
      </c>
      <c r="AJ1527" s="163">
        <v>0</v>
      </c>
      <c r="AK1527" s="163">
        <v>0</v>
      </c>
      <c r="AL1527" s="163">
        <v>1</v>
      </c>
      <c r="AM1527" s="163">
        <v>0</v>
      </c>
      <c r="AN1527" s="163">
        <v>13</v>
      </c>
      <c r="AO1527" s="163">
        <v>0</v>
      </c>
      <c r="AP1527" s="163">
        <v>0</v>
      </c>
      <c r="AQ1527" s="163">
        <v>0</v>
      </c>
      <c r="AR1527" s="163">
        <v>4</v>
      </c>
      <c r="AS1527" s="283">
        <v>1.9607843E-2</v>
      </c>
      <c r="AT1527" s="283">
        <v>0.25490195999999998</v>
      </c>
      <c r="AU1527" s="283">
        <v>0.40540541000000002</v>
      </c>
      <c r="AV1527" s="283">
        <v>0.21621621999999999</v>
      </c>
      <c r="AW1527" s="283">
        <v>8.108108E-2</v>
      </c>
      <c r="AX1527" s="283">
        <v>0.29729729999999999</v>
      </c>
      <c r="AY1527" s="363">
        <v>107.045</v>
      </c>
      <c r="AZ1527" s="283">
        <v>0.16489361999999999</v>
      </c>
      <c r="BA1527" s="283">
        <v>0.64864864799999999</v>
      </c>
      <c r="BB1527" s="283">
        <v>0.13513513499999999</v>
      </c>
      <c r="BC1527" s="283">
        <v>0.21621621599999999</v>
      </c>
      <c r="BD1527" s="164">
        <v>0.28571428500000001</v>
      </c>
      <c r="BE1527" s="164">
        <v>0.24</v>
      </c>
      <c r="BF1527" s="164">
        <v>0.25490195999999998</v>
      </c>
      <c r="BG1527" s="164">
        <v>0.38</v>
      </c>
      <c r="BH1527" s="164">
        <v>0.63490195999999999</v>
      </c>
      <c r="BI1527" s="164">
        <v>0.14000000000000001</v>
      </c>
      <c r="BJ1527" s="165">
        <v>89.128989344923895</v>
      </c>
      <c r="BK1527" s="164">
        <v>0.27408226331074997</v>
      </c>
      <c r="BL1527" s="165">
        <v>-1.48169684482651</v>
      </c>
      <c r="BM1527" s="165">
        <v>4.4841848083035298</v>
      </c>
      <c r="BN1527" s="165">
        <v>71.520696708451197</v>
      </c>
      <c r="BO1527" s="165">
        <v>-0.26067963212571899</v>
      </c>
      <c r="BP1527" s="165">
        <v>5.04571944475173E-3</v>
      </c>
      <c r="BQ1527" s="165">
        <v>-0.13378746530885799</v>
      </c>
      <c r="BR1527" s="165">
        <v>-1.7317983142836599</v>
      </c>
      <c r="BS1527" s="289">
        <v>-1.38172656643233E-2</v>
      </c>
      <c r="BT1527" s="297"/>
      <c r="BU1527" s="284"/>
      <c r="BV1527" s="298"/>
      <c r="BW1527" s="297"/>
      <c r="BX1527" s="297"/>
      <c r="BY1527" s="297"/>
      <c r="BZ1527" s="297"/>
      <c r="CA1527" s="284"/>
      <c r="CB1527" s="298"/>
      <c r="CC1527" s="297"/>
      <c r="CD1527" s="284"/>
      <c r="CE1527" s="352"/>
      <c r="CF1527" s="298"/>
      <c r="CG1527" s="297"/>
      <c r="CH1527" s="284"/>
      <c r="CI1527" s="352"/>
      <c r="CJ1527" s="298"/>
      <c r="CK1527" s="297"/>
      <c r="CL1527" s="284"/>
      <c r="CM1527" s="352"/>
      <c r="CN1527" s="298"/>
      <c r="CO1527" s="297"/>
      <c r="CP1527" s="284"/>
      <c r="CQ1527" s="352"/>
      <c r="CR1527" s="298"/>
      <c r="CS1527" s="297"/>
      <c r="CT1527" s="284"/>
      <c r="CU1527" s="352"/>
      <c r="CV1527" s="352"/>
      <c r="CW1527" s="298"/>
      <c r="CX1527" s="297"/>
      <c r="CY1527" s="284"/>
      <c r="CZ1527" s="352"/>
      <c r="DA1527" s="352"/>
      <c r="DB1527" s="298"/>
      <c r="DC1527" s="297">
        <v>16</v>
      </c>
      <c r="DD1527" s="284">
        <v>114</v>
      </c>
      <c r="DE1527" s="352">
        <v>0</v>
      </c>
      <c r="DF1527" s="352">
        <v>1</v>
      </c>
      <c r="DG1527" s="298">
        <v>-1</v>
      </c>
      <c r="DH1527" s="297">
        <v>0</v>
      </c>
      <c r="DI1527" s="289">
        <v>-9.79295969009399E-2</v>
      </c>
      <c r="DP1527" s="165"/>
      <c r="DQ1527" s="165"/>
      <c r="DR1527" s="165"/>
      <c r="ED1527" s="165"/>
      <c r="EE1527" s="165"/>
      <c r="EF1527" s="165"/>
      <c r="EG1527" s="165"/>
      <c r="EH1527" s="166"/>
      <c r="EI1527" s="165"/>
      <c r="EJ1527" s="164"/>
      <c r="EK1527" s="164"/>
      <c r="EL1527" s="283"/>
      <c r="EM1527" s="283"/>
      <c r="EN1527" s="283"/>
      <c r="EO1527" s="283"/>
      <c r="EP1527" s="283"/>
      <c r="EQ1527" s="283"/>
      <c r="ER1527" s="165"/>
      <c r="ES1527" s="166"/>
      <c r="ET1527" s="166"/>
      <c r="EU1527" s="166"/>
      <c r="EV1527" s="166"/>
      <c r="EW1527" s="166"/>
      <c r="EX1527" s="289"/>
    </row>
    <row r="1528" spans="1:155" ht="13" customHeight="1">
      <c r="A1528" s="160" t="s">
        <v>19</v>
      </c>
      <c r="C1528" s="160">
        <v>27471</v>
      </c>
      <c r="D1528" s="160">
        <v>676113</v>
      </c>
      <c r="E1528" s="160" t="s">
        <v>164</v>
      </c>
      <c r="H1528" s="162" t="s">
        <v>4044</v>
      </c>
      <c r="I1528" s="162" t="s">
        <v>174</v>
      </c>
      <c r="J1528" s="160">
        <v>25</v>
      </c>
      <c r="K1528" s="161">
        <v>9</v>
      </c>
      <c r="Z1528" s="163">
        <v>22</v>
      </c>
      <c r="AA1528" s="163">
        <v>75</v>
      </c>
      <c r="AB1528" s="163">
        <v>67</v>
      </c>
      <c r="AC1528" s="163">
        <v>14</v>
      </c>
      <c r="AD1528" s="163">
        <v>8</v>
      </c>
      <c r="AE1528" s="163">
        <v>5</v>
      </c>
      <c r="AF1528" s="163">
        <v>0</v>
      </c>
      <c r="AG1528" s="163">
        <v>1</v>
      </c>
      <c r="AH1528" s="163">
        <v>10</v>
      </c>
      <c r="AI1528" s="163">
        <v>5</v>
      </c>
      <c r="AJ1528" s="163">
        <v>0</v>
      </c>
      <c r="AK1528" s="163">
        <v>1</v>
      </c>
      <c r="AL1528" s="163">
        <v>8</v>
      </c>
      <c r="AM1528" s="163">
        <v>0</v>
      </c>
      <c r="AN1528" s="163">
        <v>21</v>
      </c>
      <c r="AO1528" s="163">
        <v>0</v>
      </c>
      <c r="AP1528" s="163">
        <v>0</v>
      </c>
      <c r="AQ1528" s="163">
        <v>0</v>
      </c>
      <c r="AR1528" s="163">
        <v>0</v>
      </c>
      <c r="AS1528" s="283">
        <v>0.10666666599999999</v>
      </c>
      <c r="AT1528" s="283">
        <v>0.28000000000000003</v>
      </c>
      <c r="AU1528" s="283">
        <v>0.32608695999999998</v>
      </c>
      <c r="AV1528" s="283">
        <v>0.32608695999999998</v>
      </c>
      <c r="AW1528" s="283">
        <v>0</v>
      </c>
      <c r="AX1528" s="283">
        <v>0.32608695999999998</v>
      </c>
      <c r="AY1528" s="363">
        <v>104.39100000000001</v>
      </c>
      <c r="AZ1528" s="283">
        <v>0.12709029999999999</v>
      </c>
      <c r="BA1528" s="283">
        <v>0.53333333299999997</v>
      </c>
      <c r="BB1528" s="283">
        <v>0.24444444400000001</v>
      </c>
      <c r="BC1528" s="283">
        <v>0.222222222</v>
      </c>
      <c r="BD1528" s="164">
        <v>0.28888888800000001</v>
      </c>
      <c r="BE1528" s="164">
        <v>0.208955223</v>
      </c>
      <c r="BF1528" s="164">
        <v>0.29333333299999997</v>
      </c>
      <c r="BG1528" s="164">
        <v>0.32835820799999998</v>
      </c>
      <c r="BH1528" s="164">
        <v>0.62169154100000001</v>
      </c>
      <c r="BI1528" s="164">
        <v>0.119402985</v>
      </c>
      <c r="BJ1528" s="165">
        <v>77.141858361046104</v>
      </c>
      <c r="BK1528" s="164">
        <v>0.27851431051890002</v>
      </c>
      <c r="BL1528" s="165">
        <v>-1.91142748942233</v>
      </c>
      <c r="BM1528" s="165">
        <v>6.8619278828277404</v>
      </c>
      <c r="BN1528" s="165">
        <v>79.192103079168703</v>
      </c>
      <c r="BO1528" s="165">
        <v>-0.31947021092225902</v>
      </c>
      <c r="BP1528" s="165">
        <v>-0.53968076594173897</v>
      </c>
      <c r="BQ1528" s="165">
        <v>-0.18570599489480499</v>
      </c>
      <c r="BR1528" s="165">
        <v>-2.32532550481714</v>
      </c>
      <c r="BS1528" s="289">
        <v>-1.9179293523465001E-2</v>
      </c>
      <c r="BT1528" s="297"/>
      <c r="BU1528" s="284"/>
      <c r="BV1528" s="298"/>
      <c r="BW1528" s="297"/>
      <c r="BX1528" s="297"/>
      <c r="BY1528" s="297"/>
      <c r="BZ1528" s="297"/>
      <c r="CA1528" s="284"/>
      <c r="CB1528" s="298"/>
      <c r="CC1528" s="297"/>
      <c r="CD1528" s="284"/>
      <c r="CE1528" s="352"/>
      <c r="CF1528" s="298"/>
      <c r="CG1528" s="297"/>
      <c r="CH1528" s="284"/>
      <c r="CI1528" s="352"/>
      <c r="CJ1528" s="298"/>
      <c r="CK1528" s="297"/>
      <c r="CL1528" s="284"/>
      <c r="CM1528" s="352"/>
      <c r="CN1528" s="298"/>
      <c r="CO1528" s="297"/>
      <c r="CP1528" s="284"/>
      <c r="CQ1528" s="352"/>
      <c r="CR1528" s="298"/>
      <c r="CS1528" s="297">
        <v>5</v>
      </c>
      <c r="CT1528" s="284">
        <v>38</v>
      </c>
      <c r="CU1528" s="352">
        <v>0</v>
      </c>
      <c r="CV1528" s="352">
        <v>-1</v>
      </c>
      <c r="CW1528" s="298">
        <v>1</v>
      </c>
      <c r="CX1528" s="297">
        <v>1</v>
      </c>
      <c r="CY1528" s="284">
        <v>12.1</v>
      </c>
      <c r="CZ1528" s="352">
        <v>0</v>
      </c>
      <c r="DA1528" s="352">
        <v>0</v>
      </c>
      <c r="DB1528" s="298">
        <v>0</v>
      </c>
      <c r="DC1528" s="297">
        <v>10</v>
      </c>
      <c r="DD1528" s="284">
        <v>79.099999999999994</v>
      </c>
      <c r="DE1528" s="352">
        <v>-1</v>
      </c>
      <c r="DF1528" s="352">
        <v>0</v>
      </c>
      <c r="DG1528" s="298">
        <v>0</v>
      </c>
      <c r="DH1528" s="183">
        <v>-1</v>
      </c>
      <c r="DI1528" s="289">
        <v>-0.36282518506050099</v>
      </c>
      <c r="DP1528" s="165"/>
      <c r="DQ1528" s="165"/>
      <c r="DR1528" s="165"/>
      <c r="ED1528" s="165"/>
      <c r="EE1528" s="165"/>
      <c r="EF1528" s="165"/>
      <c r="EG1528" s="165"/>
      <c r="EH1528" s="166"/>
      <c r="EI1528" s="165"/>
      <c r="EL1528" s="283"/>
      <c r="EM1528" s="283"/>
      <c r="EN1528" s="283"/>
      <c r="EO1528" s="283"/>
      <c r="EP1528" s="283"/>
      <c r="EQ1528" s="283"/>
      <c r="ER1528" s="165"/>
    </row>
    <row r="1529" spans="1:155" ht="13" customHeight="1">
      <c r="A1529" s="160" t="s">
        <v>19</v>
      </c>
      <c r="C1529" s="160">
        <v>12160</v>
      </c>
      <c r="D1529" s="160">
        <v>592325</v>
      </c>
      <c r="E1529" s="160" t="s">
        <v>3331</v>
      </c>
      <c r="H1529" s="168" t="s">
        <v>981</v>
      </c>
      <c r="I1529" s="169" t="s">
        <v>607</v>
      </c>
      <c r="J1529" s="170">
        <v>32</v>
      </c>
      <c r="K1529" s="161">
        <v>9</v>
      </c>
      <c r="L1529" s="161" t="s">
        <v>46</v>
      </c>
      <c r="Z1529" s="163">
        <v>38</v>
      </c>
      <c r="AA1529" s="163">
        <v>99</v>
      </c>
      <c r="AB1529" s="163">
        <v>81</v>
      </c>
      <c r="AC1529" s="163">
        <v>20</v>
      </c>
      <c r="AD1529" s="163">
        <v>15</v>
      </c>
      <c r="AE1529" s="163">
        <v>4</v>
      </c>
      <c r="AF1529" s="163">
        <v>0</v>
      </c>
      <c r="AG1529" s="163">
        <v>1</v>
      </c>
      <c r="AH1529" s="163">
        <v>22</v>
      </c>
      <c r="AI1529" s="163">
        <v>4</v>
      </c>
      <c r="AJ1529" s="163">
        <v>1</v>
      </c>
      <c r="AK1529" s="163">
        <v>0</v>
      </c>
      <c r="AL1529" s="163">
        <v>18</v>
      </c>
      <c r="AM1529" s="163">
        <v>1</v>
      </c>
      <c r="AN1529" s="163">
        <v>24</v>
      </c>
      <c r="AO1529" s="163">
        <v>0</v>
      </c>
      <c r="AP1529" s="163">
        <v>0</v>
      </c>
      <c r="AQ1529" s="163">
        <v>0</v>
      </c>
      <c r="AR1529" s="163">
        <v>0</v>
      </c>
      <c r="AS1529" s="283">
        <v>0.181818181</v>
      </c>
      <c r="AT1529" s="283">
        <v>0.24242424200000001</v>
      </c>
      <c r="AU1529" s="283">
        <v>0.42105262999999998</v>
      </c>
      <c r="AV1529" s="283">
        <v>0.22807018000000001</v>
      </c>
      <c r="AW1529" s="283">
        <v>0.10526315999999999</v>
      </c>
      <c r="AX1529" s="283">
        <v>0.35087719000000001</v>
      </c>
      <c r="AY1529" s="363">
        <v>110.473</v>
      </c>
      <c r="AZ1529" s="283">
        <v>0.12041884999999999</v>
      </c>
      <c r="BA1529" s="283">
        <v>0.42857142799999998</v>
      </c>
      <c r="BB1529" s="283">
        <v>0.23214285700000001</v>
      </c>
      <c r="BC1529" s="283">
        <v>0.33928571400000002</v>
      </c>
      <c r="BD1529" s="164">
        <v>0.33928571400000002</v>
      </c>
      <c r="BE1529" s="164">
        <v>0.24691357999999999</v>
      </c>
      <c r="BF1529" s="164">
        <v>0.38383838300000001</v>
      </c>
      <c r="BG1529" s="164">
        <v>0.33333333300000001</v>
      </c>
      <c r="BH1529" s="164">
        <v>0.71717171599999996</v>
      </c>
      <c r="BI1529" s="164">
        <v>8.6419753000000002E-2</v>
      </c>
      <c r="BJ1529" s="165">
        <v>55.716222596564698</v>
      </c>
      <c r="BK1529" s="164">
        <v>0.32661508784002102</v>
      </c>
      <c r="BL1529" s="165">
        <v>1.3119298909266099</v>
      </c>
      <c r="BM1529" s="165">
        <v>12.8927589822967</v>
      </c>
      <c r="BN1529" s="165">
        <v>114.536037377361</v>
      </c>
      <c r="BO1529" s="165">
        <v>-0.23700685082050199</v>
      </c>
      <c r="BP1529" s="165">
        <v>-0.73824666440486897</v>
      </c>
      <c r="BQ1529" s="165">
        <v>-0.20762927802869599</v>
      </c>
      <c r="BR1529" s="165">
        <v>0.92178288292481003</v>
      </c>
      <c r="BS1529" s="289">
        <v>-2.14434804306303E-2</v>
      </c>
      <c r="BT1529" s="297"/>
      <c r="BU1529" s="284"/>
      <c r="BV1529" s="298"/>
      <c r="BW1529" s="297"/>
      <c r="BX1529" s="297"/>
      <c r="BY1529" s="297"/>
      <c r="BZ1529" s="297"/>
      <c r="CA1529" s="284"/>
      <c r="CB1529" s="298"/>
      <c r="CC1529" s="297"/>
      <c r="CD1529" s="284"/>
      <c r="CE1529" s="352"/>
      <c r="CF1529" s="298"/>
      <c r="CG1529" s="297"/>
      <c r="CH1529" s="284"/>
      <c r="CI1529" s="352"/>
      <c r="CJ1529" s="298"/>
      <c r="CK1529" s="297"/>
      <c r="CL1529" s="284"/>
      <c r="CM1529" s="352"/>
      <c r="CN1529" s="298"/>
      <c r="CO1529" s="297"/>
      <c r="CP1529" s="284"/>
      <c r="CQ1529" s="352"/>
      <c r="CR1529" s="298"/>
      <c r="CS1529" s="297">
        <v>15</v>
      </c>
      <c r="CT1529" s="284">
        <v>67</v>
      </c>
      <c r="CU1529" s="352">
        <v>0</v>
      </c>
      <c r="CV1529" s="352">
        <v>-1</v>
      </c>
      <c r="CW1529" s="298">
        <v>0</v>
      </c>
      <c r="CX1529" s="297"/>
      <c r="CY1529" s="284"/>
      <c r="CZ1529" s="352"/>
      <c r="DA1529" s="352"/>
      <c r="DB1529" s="298"/>
      <c r="DC1529" s="297">
        <v>28</v>
      </c>
      <c r="DD1529" s="284">
        <v>163</v>
      </c>
      <c r="DE1529" s="352">
        <v>-2</v>
      </c>
      <c r="DF1529" s="352">
        <v>-2</v>
      </c>
      <c r="DG1529" s="298">
        <v>-1</v>
      </c>
      <c r="DH1529" s="297">
        <v>-2</v>
      </c>
      <c r="DI1529" s="289">
        <v>-4.4292733073234496</v>
      </c>
      <c r="DP1529" s="165"/>
      <c r="DQ1529" s="165"/>
      <c r="DR1529" s="165"/>
      <c r="ED1529" s="165"/>
      <c r="EE1529" s="165"/>
      <c r="EF1529" s="165"/>
      <c r="EG1529" s="165"/>
      <c r="EH1529" s="166"/>
      <c r="EI1529" s="165"/>
      <c r="EJ1529" s="164"/>
      <c r="EK1529" s="164"/>
      <c r="EL1529" s="283"/>
      <c r="EM1529" s="283"/>
      <c r="EN1529" s="283"/>
      <c r="EO1529" s="283"/>
      <c r="EP1529" s="283"/>
      <c r="EQ1529" s="283"/>
      <c r="ER1529" s="165"/>
      <c r="ES1529" s="166"/>
      <c r="ET1529" s="166"/>
      <c r="EU1529" s="166"/>
      <c r="EV1529" s="166"/>
      <c r="EW1529" s="166"/>
      <c r="EX1529" s="289"/>
    </row>
    <row r="1530" spans="1:155" ht="13" customHeight="1">
      <c r="A1530" s="160" t="s">
        <v>19</v>
      </c>
      <c r="B1530" s="160">
        <v>11088</v>
      </c>
      <c r="C1530" s="160">
        <v>24451</v>
      </c>
      <c r="D1530" s="160">
        <v>679881</v>
      </c>
      <c r="E1530" s="160" t="s">
        <v>555</v>
      </c>
      <c r="H1530" s="162" t="s">
        <v>3472</v>
      </c>
      <c r="I1530" s="162" t="s">
        <v>1670</v>
      </c>
      <c r="J1530" s="160">
        <v>28</v>
      </c>
      <c r="K1530" s="161">
        <v>9</v>
      </c>
      <c r="L1530" s="161" t="s">
        <v>46</v>
      </c>
      <c r="Z1530" s="163">
        <v>7</v>
      </c>
      <c r="AA1530" s="163">
        <v>10</v>
      </c>
      <c r="AB1530" s="163">
        <v>10</v>
      </c>
      <c r="AC1530" s="163">
        <v>2</v>
      </c>
      <c r="AD1530" s="163">
        <v>1</v>
      </c>
      <c r="AE1530" s="163">
        <v>1</v>
      </c>
      <c r="AF1530" s="163">
        <v>0</v>
      </c>
      <c r="AG1530" s="163">
        <v>0</v>
      </c>
      <c r="AH1530" s="163">
        <v>2</v>
      </c>
      <c r="AI1530" s="163">
        <v>0</v>
      </c>
      <c r="AJ1530" s="163">
        <v>1</v>
      </c>
      <c r="AK1530" s="163">
        <v>0</v>
      </c>
      <c r="AL1530" s="163">
        <v>0</v>
      </c>
      <c r="AM1530" s="163">
        <v>0</v>
      </c>
      <c r="AN1530" s="163">
        <v>4</v>
      </c>
      <c r="AO1530" s="163">
        <v>0</v>
      </c>
      <c r="AP1530" s="163">
        <v>0</v>
      </c>
      <c r="AQ1530" s="163">
        <v>0</v>
      </c>
      <c r="AR1530" s="163">
        <v>0</v>
      </c>
      <c r="AS1530" s="283">
        <v>0</v>
      </c>
      <c r="AT1530" s="283">
        <v>0.4</v>
      </c>
      <c r="AU1530" s="283">
        <v>0.33333332999999998</v>
      </c>
      <c r="AV1530" s="283">
        <v>0.33333332999999998</v>
      </c>
      <c r="AW1530" s="283">
        <v>0</v>
      </c>
      <c r="AX1530" s="283">
        <v>0.16666666999999999</v>
      </c>
      <c r="AY1530" s="363">
        <v>96.476399999999998</v>
      </c>
      <c r="AZ1530" s="283">
        <v>0.21428570999999999</v>
      </c>
      <c r="BA1530" s="283">
        <v>0.66666666600000002</v>
      </c>
      <c r="BB1530" s="283">
        <v>0.16666666599999999</v>
      </c>
      <c r="BC1530" s="283">
        <v>0.16666666599999999</v>
      </c>
      <c r="BD1530" s="164">
        <v>0.33333333300000001</v>
      </c>
      <c r="BE1530" s="164">
        <v>0.2</v>
      </c>
      <c r="BF1530" s="164">
        <v>0.2</v>
      </c>
      <c r="BG1530" s="164">
        <v>0.3</v>
      </c>
      <c r="BH1530" s="164">
        <v>0.5</v>
      </c>
      <c r="BI1530" s="164">
        <v>0.1</v>
      </c>
      <c r="BJ1530" s="165">
        <v>63.663563817802803</v>
      </c>
      <c r="BK1530" s="164">
        <v>0.21361568570136999</v>
      </c>
      <c r="BL1530" s="165">
        <v>-0.77720035369843399</v>
      </c>
      <c r="BM1530" s="165">
        <v>0.39258036260157603</v>
      </c>
      <c r="BN1530" s="165">
        <v>32.2516545323735</v>
      </c>
      <c r="BO1530" s="165">
        <v>-0.188198022253176</v>
      </c>
      <c r="BP1530" s="165">
        <v>0.252580676227808</v>
      </c>
      <c r="BQ1530" s="165">
        <v>-0.22298051872626101</v>
      </c>
      <c r="BR1530" s="165">
        <v>-0.55755914132446205</v>
      </c>
      <c r="BS1530" s="289">
        <v>-2.3028921716221201E-2</v>
      </c>
      <c r="BT1530" s="297"/>
      <c r="BU1530" s="284"/>
      <c r="BV1530" s="298"/>
      <c r="BW1530" s="297"/>
      <c r="BX1530" s="297"/>
      <c r="BY1530" s="297"/>
      <c r="BZ1530" s="297"/>
      <c r="CA1530" s="284"/>
      <c r="CB1530" s="298"/>
      <c r="CC1530" s="297"/>
      <c r="CD1530" s="284"/>
      <c r="CE1530" s="352"/>
      <c r="CF1530" s="298"/>
      <c r="CG1530" s="297"/>
      <c r="CH1530" s="284"/>
      <c r="CI1530" s="352"/>
      <c r="CJ1530" s="298"/>
      <c r="CK1530" s="297"/>
      <c r="CL1530" s="284"/>
      <c r="CM1530" s="352"/>
      <c r="CN1530" s="298"/>
      <c r="CO1530" s="297"/>
      <c r="CP1530" s="284"/>
      <c r="CQ1530" s="352"/>
      <c r="CR1530" s="298"/>
      <c r="CS1530" s="297">
        <v>2</v>
      </c>
      <c r="CT1530" s="284">
        <v>2</v>
      </c>
      <c r="CU1530" s="352">
        <v>0</v>
      </c>
      <c r="CV1530" s="352">
        <v>0</v>
      </c>
      <c r="CW1530" s="298">
        <v>0</v>
      </c>
      <c r="CX1530" s="297">
        <v>1</v>
      </c>
      <c r="CY1530" s="284">
        <v>8</v>
      </c>
      <c r="CZ1530" s="352">
        <v>0</v>
      </c>
      <c r="DA1530" s="352"/>
      <c r="DB1530" s="298"/>
      <c r="DC1530" s="297">
        <v>2</v>
      </c>
      <c r="DD1530" s="284">
        <v>10</v>
      </c>
      <c r="DE1530" s="352">
        <v>0</v>
      </c>
      <c r="DF1530" s="352">
        <v>0</v>
      </c>
      <c r="DG1530" s="298">
        <v>0</v>
      </c>
      <c r="DH1530" s="297">
        <v>0</v>
      </c>
      <c r="DI1530" s="289">
        <v>2.0412802696228001E-3</v>
      </c>
      <c r="DP1530" s="165"/>
      <c r="DQ1530" s="165"/>
      <c r="DR1530" s="165"/>
      <c r="ED1530" s="165"/>
      <c r="EE1530" s="165"/>
      <c r="EF1530" s="165"/>
      <c r="EG1530" s="165"/>
      <c r="EH1530" s="166"/>
      <c r="EI1530" s="165"/>
      <c r="EJ1530" s="164"/>
      <c r="EK1530" s="164"/>
      <c r="EL1530" s="283"/>
      <c r="EM1530" s="283"/>
      <c r="EN1530" s="283"/>
      <c r="EO1530" s="283"/>
      <c r="EP1530" s="283"/>
      <c r="EQ1530" s="283"/>
      <c r="ER1530" s="165"/>
      <c r="ES1530" s="166"/>
      <c r="ET1530" s="166"/>
      <c r="EU1530" s="166"/>
      <c r="EV1530" s="166"/>
      <c r="EW1530" s="166"/>
      <c r="EX1530" s="289"/>
    </row>
    <row r="1531" spans="1:155" ht="13" customHeight="1">
      <c r="A1531" s="160" t="s">
        <v>19</v>
      </c>
      <c r="C1531" s="160">
        <v>19643</v>
      </c>
      <c r="D1531" s="160">
        <v>669288</v>
      </c>
      <c r="E1531" s="160" t="s">
        <v>17</v>
      </c>
      <c r="H1531" s="162" t="s">
        <v>2387</v>
      </c>
      <c r="I1531" s="162" t="s">
        <v>197</v>
      </c>
      <c r="J1531" s="161">
        <v>28</v>
      </c>
      <c r="K1531" s="161">
        <v>9</v>
      </c>
      <c r="L1531" s="161" t="s">
        <v>46</v>
      </c>
      <c r="Z1531" s="163">
        <v>1</v>
      </c>
      <c r="AA1531" s="163">
        <v>1</v>
      </c>
      <c r="AB1531" s="163">
        <v>1</v>
      </c>
      <c r="AC1531" s="163">
        <v>0</v>
      </c>
      <c r="AD1531" s="163">
        <v>0</v>
      </c>
      <c r="AE1531" s="163">
        <v>0</v>
      </c>
      <c r="AF1531" s="163">
        <v>0</v>
      </c>
      <c r="AG1531" s="163">
        <v>0</v>
      </c>
      <c r="AH1531" s="163">
        <v>1</v>
      </c>
      <c r="AI1531" s="163">
        <v>0</v>
      </c>
      <c r="AJ1531" s="163">
        <v>0</v>
      </c>
      <c r="AK1531" s="163">
        <v>0</v>
      </c>
      <c r="AL1531" s="163">
        <v>0</v>
      </c>
      <c r="AM1531" s="163">
        <v>0</v>
      </c>
      <c r="AN1531" s="163">
        <v>0</v>
      </c>
      <c r="AO1531" s="163">
        <v>0</v>
      </c>
      <c r="AP1531" s="163">
        <v>0</v>
      </c>
      <c r="AQ1531" s="163">
        <v>0</v>
      </c>
      <c r="AR1531" s="163">
        <v>0</v>
      </c>
      <c r="AS1531" s="283">
        <v>0</v>
      </c>
      <c r="AT1531" s="283">
        <v>0</v>
      </c>
      <c r="AU1531" s="283">
        <v>1</v>
      </c>
      <c r="AV1531" s="283">
        <v>0</v>
      </c>
      <c r="AW1531" s="283">
        <v>0</v>
      </c>
      <c r="AX1531" s="283">
        <v>1</v>
      </c>
      <c r="AY1531" s="363">
        <v>100.253</v>
      </c>
      <c r="AZ1531" s="283">
        <v>0</v>
      </c>
      <c r="BA1531" s="283">
        <v>1</v>
      </c>
      <c r="BB1531" s="283">
        <v>0</v>
      </c>
      <c r="BC1531" s="283">
        <v>0</v>
      </c>
      <c r="BD1531" s="164">
        <v>0</v>
      </c>
      <c r="BE1531" s="164">
        <v>0</v>
      </c>
      <c r="BF1531" s="164">
        <v>0</v>
      </c>
      <c r="BG1531" s="164">
        <v>0</v>
      </c>
      <c r="BH1531" s="164">
        <v>0</v>
      </c>
      <c r="BI1531" s="164">
        <v>0</v>
      </c>
      <c r="BJ1531" s="165">
        <v>0</v>
      </c>
      <c r="BK1531" s="164">
        <v>0</v>
      </c>
      <c r="BL1531" s="165">
        <v>-0.249650849446166</v>
      </c>
      <c r="BM1531" s="165">
        <v>-0.13267277781616499</v>
      </c>
      <c r="BN1531" s="165">
        <v>-100</v>
      </c>
      <c r="BO1531" s="165">
        <v>6.0787579830856504E-10</v>
      </c>
      <c r="BP1531" s="165">
        <v>0</v>
      </c>
      <c r="BQ1531" s="165">
        <v>-0.36869250163200801</v>
      </c>
      <c r="BR1531" s="165">
        <v>-0.24438608293186401</v>
      </c>
      <c r="BS1531" s="289">
        <v>-3.8077724484373597E-2</v>
      </c>
      <c r="BT1531" s="297"/>
      <c r="BU1531" s="284"/>
      <c r="BV1531" s="298"/>
      <c r="BW1531" s="297"/>
      <c r="BX1531" s="297"/>
      <c r="BY1531" s="297"/>
      <c r="BZ1531" s="297"/>
      <c r="CA1531" s="284"/>
      <c r="CB1531" s="298"/>
      <c r="CC1531" s="297"/>
      <c r="CD1531" s="284"/>
      <c r="CE1531" s="352"/>
      <c r="CF1531" s="298"/>
      <c r="CG1531" s="297"/>
      <c r="CH1531" s="284"/>
      <c r="CI1531" s="352"/>
      <c r="CJ1531" s="298"/>
      <c r="CK1531" s="297"/>
      <c r="CL1531" s="284"/>
      <c r="CM1531" s="352"/>
      <c r="CN1531" s="298"/>
      <c r="CO1531" s="297"/>
      <c r="CP1531" s="284"/>
      <c r="CQ1531" s="352"/>
      <c r="CR1531" s="298"/>
      <c r="CS1531" s="297"/>
      <c r="CT1531" s="284"/>
      <c r="CU1531" s="352"/>
      <c r="CV1531" s="352"/>
      <c r="CW1531" s="298"/>
      <c r="CX1531" s="297"/>
      <c r="CY1531" s="284"/>
      <c r="CZ1531" s="352"/>
      <c r="DA1531" s="352"/>
      <c r="DB1531" s="298"/>
      <c r="DC1531" s="297">
        <v>1</v>
      </c>
      <c r="DD1531" s="284">
        <v>1</v>
      </c>
      <c r="DE1531" s="352">
        <v>0</v>
      </c>
      <c r="DF1531" s="352">
        <v>0</v>
      </c>
      <c r="DG1531" s="298">
        <v>0</v>
      </c>
      <c r="DH1531" s="297">
        <v>0</v>
      </c>
      <c r="DI1531" s="289">
        <v>-0.157672347966581</v>
      </c>
      <c r="DP1531" s="165"/>
      <c r="DQ1531" s="165"/>
      <c r="DR1531" s="165"/>
      <c r="ED1531" s="165"/>
      <c r="EE1531" s="165"/>
      <c r="EF1531" s="165"/>
      <c r="EG1531" s="165"/>
      <c r="EH1531" s="166"/>
      <c r="EI1531" s="165"/>
      <c r="EJ1531" s="164"/>
      <c r="EK1531" s="164"/>
      <c r="EL1531" s="283"/>
      <c r="EM1531" s="283"/>
      <c r="EN1531" s="283"/>
      <c r="EO1531" s="283"/>
      <c r="EP1531" s="283"/>
      <c r="EQ1531" s="283"/>
      <c r="ER1531" s="165"/>
      <c r="ES1531" s="166"/>
      <c r="ET1531" s="166"/>
      <c r="EU1531" s="166"/>
      <c r="EV1531" s="166"/>
      <c r="EW1531" s="166"/>
      <c r="EX1531" s="289"/>
    </row>
    <row r="1532" spans="1:155" ht="13" customHeight="1">
      <c r="A1532" s="160" t="s">
        <v>19</v>
      </c>
      <c r="C1532" s="160">
        <v>22707</v>
      </c>
      <c r="D1532" s="160">
        <v>672569</v>
      </c>
      <c r="E1532" s="160" t="s">
        <v>18</v>
      </c>
      <c r="H1532" s="162" t="s">
        <v>4033</v>
      </c>
      <c r="I1532" s="162" t="s">
        <v>4032</v>
      </c>
      <c r="J1532" s="160">
        <v>26</v>
      </c>
      <c r="K1532" s="161">
        <v>9</v>
      </c>
      <c r="Z1532" s="163">
        <v>13</v>
      </c>
      <c r="AA1532" s="163">
        <v>48</v>
      </c>
      <c r="AB1532" s="163">
        <v>46</v>
      </c>
      <c r="AC1532" s="163">
        <v>11</v>
      </c>
      <c r="AD1532" s="163">
        <v>9</v>
      </c>
      <c r="AE1532" s="163">
        <v>0</v>
      </c>
      <c r="AF1532" s="163">
        <v>1</v>
      </c>
      <c r="AG1532" s="163">
        <v>1</v>
      </c>
      <c r="AH1532" s="163">
        <v>6</v>
      </c>
      <c r="AI1532" s="163">
        <v>6</v>
      </c>
      <c r="AJ1532" s="163">
        <v>3</v>
      </c>
      <c r="AK1532" s="163">
        <v>0</v>
      </c>
      <c r="AL1532" s="163">
        <v>0</v>
      </c>
      <c r="AM1532" s="163">
        <v>0</v>
      </c>
      <c r="AN1532" s="163">
        <v>8</v>
      </c>
      <c r="AO1532" s="163">
        <v>2</v>
      </c>
      <c r="AP1532" s="163">
        <v>0</v>
      </c>
      <c r="AQ1532" s="163">
        <v>0</v>
      </c>
      <c r="AR1532" s="163">
        <v>0</v>
      </c>
      <c r="AS1532" s="283">
        <v>0</v>
      </c>
      <c r="AT1532" s="283">
        <v>0.16666666599999999</v>
      </c>
      <c r="AU1532" s="283">
        <v>0.36842105000000003</v>
      </c>
      <c r="AV1532" s="283">
        <v>0.28947368000000001</v>
      </c>
      <c r="AW1532" s="283">
        <v>2.6315789999999999E-2</v>
      </c>
      <c r="AX1532" s="283">
        <v>0.15789474000000001</v>
      </c>
      <c r="AY1532" s="363">
        <v>108.869</v>
      </c>
      <c r="AZ1532" s="283">
        <v>0.11797753</v>
      </c>
      <c r="BA1532" s="283">
        <v>0.51351351300000003</v>
      </c>
      <c r="BB1532" s="283">
        <v>0.21621621599999999</v>
      </c>
      <c r="BC1532" s="283">
        <v>0.27027026999999998</v>
      </c>
      <c r="BD1532" s="164">
        <v>0.27027026999999998</v>
      </c>
      <c r="BE1532" s="164">
        <v>0.239130434</v>
      </c>
      <c r="BF1532" s="164">
        <v>0.27083333300000001</v>
      </c>
      <c r="BG1532" s="164">
        <v>0.34782608599999998</v>
      </c>
      <c r="BH1532" s="164">
        <v>0.61865941899999999</v>
      </c>
      <c r="BI1532" s="164">
        <v>0.108695652</v>
      </c>
      <c r="BJ1532" s="165">
        <v>70.224245993896702</v>
      </c>
      <c r="BK1532" s="164">
        <v>0.27115207289656001</v>
      </c>
      <c r="BL1532" s="165">
        <v>-1.5077411350396099</v>
      </c>
      <c r="BM1532" s="165">
        <v>4.1072063032004298</v>
      </c>
      <c r="BN1532" s="165">
        <v>72.752633678965594</v>
      </c>
      <c r="BO1532" s="165">
        <v>0.121659105720812</v>
      </c>
      <c r="BP1532" s="165">
        <v>0.49335122480988503</v>
      </c>
      <c r="BQ1532" s="165">
        <v>-0.61070128200321006</v>
      </c>
      <c r="BR1532" s="165">
        <v>-1.0031303544130701</v>
      </c>
      <c r="BS1532" s="289">
        <v>-6.3071841861275402E-2</v>
      </c>
      <c r="BT1532" s="297"/>
      <c r="BU1532" s="284"/>
      <c r="BV1532" s="298"/>
      <c r="BW1532" s="297"/>
      <c r="BX1532" s="297"/>
      <c r="BY1532" s="297"/>
      <c r="BZ1532" s="297"/>
      <c r="CA1532" s="284"/>
      <c r="CB1532" s="298"/>
      <c r="CC1532" s="297"/>
      <c r="CD1532" s="284"/>
      <c r="CE1532" s="352"/>
      <c r="CF1532" s="298"/>
      <c r="CG1532" s="297"/>
      <c r="CH1532" s="284"/>
      <c r="CI1532" s="352"/>
      <c r="CJ1532" s="298"/>
      <c r="CK1532" s="297"/>
      <c r="CL1532" s="284"/>
      <c r="CM1532" s="352"/>
      <c r="CN1532" s="298"/>
      <c r="CO1532" s="297"/>
      <c r="CP1532" s="284"/>
      <c r="CQ1532" s="352"/>
      <c r="CR1532" s="298"/>
      <c r="CS1532" s="297">
        <v>1</v>
      </c>
      <c r="CT1532" s="284">
        <v>1</v>
      </c>
      <c r="CU1532" s="352">
        <v>0</v>
      </c>
      <c r="CV1532" s="352">
        <v>0</v>
      </c>
      <c r="CW1532" s="298">
        <v>0</v>
      </c>
      <c r="CX1532" s="297"/>
      <c r="CY1532" s="284"/>
      <c r="CZ1532" s="352"/>
      <c r="DA1532" s="352"/>
      <c r="DB1532" s="298"/>
      <c r="DC1532" s="297">
        <v>11</v>
      </c>
      <c r="DD1532" s="284">
        <v>98.1</v>
      </c>
      <c r="DE1532" s="352">
        <v>-1</v>
      </c>
      <c r="DF1532" s="352">
        <v>-1</v>
      </c>
      <c r="DG1532" s="298">
        <v>0</v>
      </c>
      <c r="DH1532" s="183">
        <v>-1</v>
      </c>
      <c r="DI1532" s="289">
        <v>-1.2091355323791499</v>
      </c>
      <c r="DP1532" s="165"/>
      <c r="DQ1532" s="165"/>
      <c r="DR1532" s="165"/>
      <c r="ED1532" s="165"/>
      <c r="EE1532" s="165"/>
      <c r="EF1532" s="165"/>
      <c r="EG1532" s="165"/>
      <c r="EH1532" s="166"/>
      <c r="EI1532" s="165"/>
      <c r="EL1532" s="283"/>
      <c r="EM1532" s="283"/>
      <c r="EN1532" s="283"/>
      <c r="EO1532" s="283"/>
      <c r="EP1532" s="283"/>
      <c r="EQ1532" s="283"/>
      <c r="ER1532" s="165"/>
      <c r="EY1532" s="292"/>
    </row>
    <row r="1533" spans="1:155" ht="13" customHeight="1">
      <c r="A1533" s="160" t="s">
        <v>19</v>
      </c>
      <c r="B1533" s="160">
        <v>12664</v>
      </c>
      <c r="C1533" s="160">
        <v>20002</v>
      </c>
      <c r="D1533" s="160">
        <v>669369</v>
      </c>
      <c r="E1533" s="160" t="s">
        <v>2172</v>
      </c>
      <c r="H1533" s="162" t="s">
        <v>186</v>
      </c>
      <c r="I1533" s="162" t="s">
        <v>356</v>
      </c>
      <c r="J1533" s="160">
        <v>28</v>
      </c>
      <c r="K1533" s="161">
        <v>9</v>
      </c>
      <c r="L1533" s="161" t="s">
        <v>2547</v>
      </c>
      <c r="Z1533" s="163">
        <v>47</v>
      </c>
      <c r="AA1533" s="163">
        <v>73</v>
      </c>
      <c r="AB1533" s="163">
        <v>63</v>
      </c>
      <c r="AC1533" s="163">
        <v>13</v>
      </c>
      <c r="AD1533" s="163">
        <v>11</v>
      </c>
      <c r="AE1533" s="163">
        <v>2</v>
      </c>
      <c r="AF1533" s="163">
        <v>0</v>
      </c>
      <c r="AG1533" s="163">
        <v>0</v>
      </c>
      <c r="AH1533" s="163">
        <v>9</v>
      </c>
      <c r="AI1533" s="163">
        <v>4</v>
      </c>
      <c r="AJ1533" s="163">
        <v>1</v>
      </c>
      <c r="AK1533" s="163">
        <v>1</v>
      </c>
      <c r="AL1533" s="163">
        <v>7</v>
      </c>
      <c r="AM1533" s="163">
        <v>0</v>
      </c>
      <c r="AN1533" s="163">
        <v>12</v>
      </c>
      <c r="AO1533" s="163">
        <v>0</v>
      </c>
      <c r="AP1533" s="163">
        <v>0</v>
      </c>
      <c r="AQ1533" s="163">
        <v>3</v>
      </c>
      <c r="AR1533" s="163">
        <v>1</v>
      </c>
      <c r="AS1533" s="283">
        <v>9.5890409999999995E-2</v>
      </c>
      <c r="AT1533" s="283">
        <v>0.16438356100000001</v>
      </c>
      <c r="AU1533" s="283">
        <v>0.40740741000000003</v>
      </c>
      <c r="AV1533" s="283">
        <v>0.22222222</v>
      </c>
      <c r="AW1533" s="283">
        <v>0</v>
      </c>
      <c r="AX1533" s="283">
        <v>0.24074074000000001</v>
      </c>
      <c r="AY1533" s="363">
        <v>103.91800000000001</v>
      </c>
      <c r="AZ1533" s="283">
        <v>8.7452470000000004E-2</v>
      </c>
      <c r="BA1533" s="283">
        <v>0.46666666600000001</v>
      </c>
      <c r="BB1533" s="283">
        <v>0.24444444400000001</v>
      </c>
      <c r="BC1533" s="283">
        <v>0.28888888800000001</v>
      </c>
      <c r="BD1533" s="164">
        <v>0.25490195999999998</v>
      </c>
      <c r="BE1533" s="164">
        <v>0.20634920600000001</v>
      </c>
      <c r="BF1533" s="164">
        <v>0.28571428500000001</v>
      </c>
      <c r="BG1533" s="164">
        <v>0.23809523799999999</v>
      </c>
      <c r="BH1533" s="164">
        <v>0.52380952300000005</v>
      </c>
      <c r="BI1533" s="164">
        <v>3.1746032E-2</v>
      </c>
      <c r="BJ1533" s="165">
        <v>20.2106553419401</v>
      </c>
      <c r="BK1533" s="164">
        <v>0.24330893073763099</v>
      </c>
      <c r="BL1533" s="165">
        <v>-3.9289415558459999</v>
      </c>
      <c r="BM1533" s="165">
        <v>4.6104576731440599</v>
      </c>
      <c r="BN1533" s="165">
        <v>57.1069631993728</v>
      </c>
      <c r="BO1533" s="165">
        <v>-0.28135691279323</v>
      </c>
      <c r="BP1533" s="165">
        <v>-0.24770390987396201</v>
      </c>
      <c r="BQ1533" s="165">
        <v>-0.70531246188421903</v>
      </c>
      <c r="BR1533" s="165">
        <v>-3.99200651102093</v>
      </c>
      <c r="BS1533" s="289">
        <v>-7.2843069712950806E-2</v>
      </c>
      <c r="BT1533" s="297"/>
      <c r="BU1533" s="284"/>
      <c r="BV1533" s="298"/>
      <c r="BW1533" s="297"/>
      <c r="BX1533" s="297"/>
      <c r="BY1533" s="297"/>
      <c r="BZ1533" s="297"/>
      <c r="CA1533" s="284"/>
      <c r="CB1533" s="298"/>
      <c r="CC1533" s="297"/>
      <c r="CD1533" s="284"/>
      <c r="CE1533" s="352"/>
      <c r="CF1533" s="298"/>
      <c r="CG1533" s="297"/>
      <c r="CH1533" s="284"/>
      <c r="CI1533" s="352"/>
      <c r="CJ1533" s="298"/>
      <c r="CK1533" s="297"/>
      <c r="CL1533" s="284"/>
      <c r="CM1533" s="352"/>
      <c r="CN1533" s="298"/>
      <c r="CO1533" s="297"/>
      <c r="CP1533" s="284"/>
      <c r="CQ1533" s="352"/>
      <c r="CR1533" s="298"/>
      <c r="CS1533" s="297">
        <v>4</v>
      </c>
      <c r="CT1533" s="284">
        <v>8</v>
      </c>
      <c r="CU1533" s="352">
        <v>1</v>
      </c>
      <c r="CV1533" s="352">
        <v>0</v>
      </c>
      <c r="CW1533" s="298">
        <v>1</v>
      </c>
      <c r="CX1533" s="297">
        <v>1</v>
      </c>
      <c r="CY1533" s="284">
        <v>9</v>
      </c>
      <c r="CZ1533" s="352">
        <v>0</v>
      </c>
      <c r="DA1533" s="352">
        <v>0</v>
      </c>
      <c r="DB1533" s="298">
        <v>0</v>
      </c>
      <c r="DC1533" s="297">
        <v>38</v>
      </c>
      <c r="DD1533" s="284">
        <v>177.2</v>
      </c>
      <c r="DE1533" s="352">
        <v>0</v>
      </c>
      <c r="DF1533" s="352">
        <v>0</v>
      </c>
      <c r="DG1533" s="298">
        <v>0</v>
      </c>
      <c r="DH1533" s="297">
        <v>1</v>
      </c>
      <c r="DI1533" s="289">
        <v>0.85917145013809204</v>
      </c>
      <c r="DP1533" s="165"/>
      <c r="DQ1533" s="165"/>
      <c r="DR1533" s="165"/>
      <c r="ED1533" s="165"/>
      <c r="EE1533" s="165"/>
      <c r="EF1533" s="165"/>
      <c r="EG1533" s="165"/>
      <c r="EH1533" s="166"/>
      <c r="EI1533" s="165"/>
      <c r="EJ1533" s="164"/>
      <c r="EK1533" s="164"/>
      <c r="EL1533" s="283"/>
      <c r="EM1533" s="283"/>
      <c r="EN1533" s="283"/>
      <c r="EO1533" s="283"/>
      <c r="EP1533" s="283"/>
      <c r="EQ1533" s="283"/>
      <c r="ER1533" s="165"/>
      <c r="ES1533" s="166"/>
      <c r="ET1533" s="166"/>
      <c r="EU1533" s="166"/>
      <c r="EV1533" s="166"/>
      <c r="EW1533" s="166"/>
      <c r="EX1533" s="289"/>
    </row>
    <row r="1534" spans="1:155" ht="13" customHeight="1">
      <c r="A1534" s="160" t="s">
        <v>19</v>
      </c>
      <c r="C1534" s="160">
        <v>21871</v>
      </c>
      <c r="D1534" s="160">
        <v>666464</v>
      </c>
      <c r="E1534" s="160" t="s">
        <v>2177</v>
      </c>
      <c r="H1534" s="162" t="s">
        <v>327</v>
      </c>
      <c r="I1534" s="162" t="s">
        <v>2990</v>
      </c>
      <c r="J1534" s="160">
        <v>26</v>
      </c>
      <c r="K1534" s="161">
        <v>9</v>
      </c>
      <c r="L1534" s="161" t="s">
        <v>837</v>
      </c>
      <c r="Z1534" s="163">
        <v>35</v>
      </c>
      <c r="AA1534" s="163">
        <v>119</v>
      </c>
      <c r="AB1534" s="163">
        <v>113</v>
      </c>
      <c r="AC1534" s="163">
        <v>28</v>
      </c>
      <c r="AD1534" s="163">
        <v>18</v>
      </c>
      <c r="AE1534" s="163">
        <v>5</v>
      </c>
      <c r="AF1534" s="163">
        <v>0</v>
      </c>
      <c r="AG1534" s="163">
        <v>5</v>
      </c>
      <c r="AH1534" s="163">
        <v>13</v>
      </c>
      <c r="AI1534" s="163">
        <v>19</v>
      </c>
      <c r="AJ1534" s="163">
        <v>1</v>
      </c>
      <c r="AK1534" s="163">
        <v>0</v>
      </c>
      <c r="AL1534" s="163">
        <v>5</v>
      </c>
      <c r="AM1534" s="163">
        <v>0</v>
      </c>
      <c r="AN1534" s="163">
        <v>34</v>
      </c>
      <c r="AO1534" s="163">
        <v>0</v>
      </c>
      <c r="AP1534" s="163">
        <v>1</v>
      </c>
      <c r="AQ1534" s="163">
        <v>0</v>
      </c>
      <c r="AR1534" s="163">
        <v>0</v>
      </c>
      <c r="AS1534" s="283">
        <v>4.2016805999999997E-2</v>
      </c>
      <c r="AT1534" s="283">
        <v>0.28571428500000001</v>
      </c>
      <c r="AU1534" s="283">
        <v>0.35</v>
      </c>
      <c r="AV1534" s="283">
        <v>0.3</v>
      </c>
      <c r="AW1534" s="283">
        <v>0.15</v>
      </c>
      <c r="AX1534" s="283">
        <v>0.58750000000000002</v>
      </c>
      <c r="AY1534" s="363">
        <v>115.035</v>
      </c>
      <c r="AZ1534" s="283">
        <v>0.12653060999999999</v>
      </c>
      <c r="BA1534" s="283">
        <v>0.48749999999999999</v>
      </c>
      <c r="BB1534" s="283">
        <v>0.23749999999999999</v>
      </c>
      <c r="BC1534" s="283">
        <v>0.27500000000000002</v>
      </c>
      <c r="BD1534" s="164">
        <v>0.30666666599999998</v>
      </c>
      <c r="BE1534" s="164">
        <v>0.24778760999999999</v>
      </c>
      <c r="BF1534" s="164">
        <v>0.27731092400000001</v>
      </c>
      <c r="BG1534" s="164">
        <v>0.424778761</v>
      </c>
      <c r="BH1534" s="164">
        <v>0.70208968500000002</v>
      </c>
      <c r="BI1534" s="164">
        <v>0.17699115100000001</v>
      </c>
      <c r="BJ1534" s="165">
        <v>112.678874368748</v>
      </c>
      <c r="BK1534" s="164">
        <v>0.30114901316266102</v>
      </c>
      <c r="BL1534" s="165">
        <v>-0.86488286138041603</v>
      </c>
      <c r="BM1534" s="165">
        <v>13.055507662589701</v>
      </c>
      <c r="BN1534" s="165">
        <v>94.327506221163603</v>
      </c>
      <c r="BO1534" s="165">
        <v>0.22427812918199699</v>
      </c>
      <c r="BP1534" s="165">
        <v>-1.1348405405879001</v>
      </c>
      <c r="BQ1534" s="165">
        <v>-0.97951649536839402</v>
      </c>
      <c r="BR1534" s="165">
        <v>-1.94204262376292</v>
      </c>
      <c r="BS1534" s="289">
        <v>-0.10116223973484501</v>
      </c>
      <c r="BT1534" s="297"/>
      <c r="BU1534" s="284"/>
      <c r="BV1534" s="298"/>
      <c r="BW1534" s="297"/>
      <c r="BX1534" s="297"/>
      <c r="BY1534" s="297"/>
      <c r="BZ1534" s="297"/>
      <c r="CA1534" s="284"/>
      <c r="CB1534" s="298"/>
      <c r="CC1534" s="297">
        <v>1</v>
      </c>
      <c r="CD1534" s="284">
        <v>9</v>
      </c>
      <c r="CE1534" s="352">
        <v>-1</v>
      </c>
      <c r="CF1534" s="298">
        <v>-1</v>
      </c>
      <c r="CG1534" s="297"/>
      <c r="CH1534" s="284"/>
      <c r="CI1534" s="352"/>
      <c r="CJ1534" s="298"/>
      <c r="CK1534" s="297"/>
      <c r="CL1534" s="284"/>
      <c r="CM1534" s="352"/>
      <c r="CN1534" s="298"/>
      <c r="CO1534" s="297"/>
      <c r="CP1534" s="284"/>
      <c r="CQ1534" s="352"/>
      <c r="CR1534" s="298"/>
      <c r="CS1534" s="297">
        <v>5</v>
      </c>
      <c r="CT1534" s="284">
        <v>23</v>
      </c>
      <c r="CU1534" s="352">
        <v>0</v>
      </c>
      <c r="CV1534" s="352">
        <v>0</v>
      </c>
      <c r="CW1534" s="298">
        <v>0</v>
      </c>
      <c r="CX1534" s="297"/>
      <c r="CY1534" s="284"/>
      <c r="CZ1534" s="352"/>
      <c r="DA1534" s="352"/>
      <c r="DB1534" s="298"/>
      <c r="DC1534" s="297">
        <v>12</v>
      </c>
      <c r="DD1534" s="284">
        <v>82</v>
      </c>
      <c r="DE1534" s="352">
        <v>0</v>
      </c>
      <c r="DF1534" s="352">
        <v>0</v>
      </c>
      <c r="DG1534" s="298">
        <v>0</v>
      </c>
      <c r="DH1534" s="297">
        <v>-1</v>
      </c>
      <c r="DI1534" s="289">
        <v>-2.99466824531555</v>
      </c>
      <c r="DP1534" s="165"/>
      <c r="DQ1534" s="165"/>
      <c r="DR1534" s="165"/>
      <c r="ED1534" s="165"/>
      <c r="EE1534" s="165"/>
      <c r="EF1534" s="165"/>
      <c r="EG1534" s="165"/>
      <c r="EH1534" s="166"/>
      <c r="EI1534" s="165"/>
      <c r="EJ1534" s="164"/>
      <c r="EK1534" s="164"/>
      <c r="EL1534" s="283"/>
      <c r="EM1534" s="283"/>
      <c r="EN1534" s="283"/>
      <c r="EO1534" s="283"/>
      <c r="EP1534" s="283"/>
      <c r="EQ1534" s="283"/>
      <c r="ER1534" s="165"/>
      <c r="ES1534" s="166"/>
      <c r="ET1534" s="166"/>
      <c r="EU1534" s="166"/>
      <c r="EV1534" s="166"/>
      <c r="EW1534" s="166"/>
      <c r="EX1534" s="289"/>
    </row>
    <row r="1535" spans="1:155" ht="13" customHeight="1">
      <c r="A1535" s="160" t="s">
        <v>19</v>
      </c>
      <c r="B1535" s="160">
        <v>10193</v>
      </c>
      <c r="C1535" s="160">
        <v>18289</v>
      </c>
      <c r="D1535" s="160">
        <v>605119</v>
      </c>
      <c r="E1535" s="160" t="s">
        <v>555</v>
      </c>
      <c r="H1535" s="168" t="s">
        <v>117</v>
      </c>
      <c r="I1535" s="169" t="s">
        <v>155</v>
      </c>
      <c r="J1535" s="170">
        <v>31</v>
      </c>
      <c r="K1535" s="161">
        <v>9</v>
      </c>
      <c r="L1535" s="161" t="s">
        <v>837</v>
      </c>
      <c r="Z1535" s="163">
        <v>3</v>
      </c>
      <c r="AA1535" s="163">
        <v>5</v>
      </c>
      <c r="AB1535" s="163">
        <v>5</v>
      </c>
      <c r="AC1535" s="163">
        <v>0</v>
      </c>
      <c r="AD1535" s="163">
        <v>0</v>
      </c>
      <c r="AE1535" s="163">
        <v>0</v>
      </c>
      <c r="AF1535" s="163">
        <v>0</v>
      </c>
      <c r="AG1535" s="163">
        <v>0</v>
      </c>
      <c r="AH1535" s="163">
        <v>0</v>
      </c>
      <c r="AI1535" s="163">
        <v>0</v>
      </c>
      <c r="AJ1535" s="163">
        <v>0</v>
      </c>
      <c r="AK1535" s="163">
        <v>0</v>
      </c>
      <c r="AL1535" s="163">
        <v>0</v>
      </c>
      <c r="AM1535" s="163">
        <v>0</v>
      </c>
      <c r="AN1535" s="163">
        <v>2</v>
      </c>
      <c r="AO1535" s="163">
        <v>0</v>
      </c>
      <c r="AP1535" s="163">
        <v>0</v>
      </c>
      <c r="AQ1535" s="163">
        <v>0</v>
      </c>
      <c r="AR1535" s="163">
        <v>1</v>
      </c>
      <c r="AS1535" s="283">
        <v>0</v>
      </c>
      <c r="AT1535" s="283">
        <v>0.4</v>
      </c>
      <c r="AU1535" s="283">
        <v>0.66666667000000002</v>
      </c>
      <c r="AV1535" s="283">
        <v>0</v>
      </c>
      <c r="AW1535" s="283">
        <v>0.33333332999999998</v>
      </c>
      <c r="AX1535" s="283">
        <v>1</v>
      </c>
      <c r="AY1535" s="363">
        <v>105.878</v>
      </c>
      <c r="AZ1535" s="283">
        <v>0.13333333</v>
      </c>
      <c r="BA1535" s="283">
        <v>0.33333333300000001</v>
      </c>
      <c r="BB1535" s="283">
        <v>0.66666666600000002</v>
      </c>
      <c r="BC1535" s="283">
        <v>0</v>
      </c>
      <c r="BD1535" s="164">
        <v>0</v>
      </c>
      <c r="BE1535" s="164">
        <v>0</v>
      </c>
      <c r="BF1535" s="164">
        <v>0</v>
      </c>
      <c r="BG1535" s="164">
        <v>0</v>
      </c>
      <c r="BH1535" s="164">
        <v>0</v>
      </c>
      <c r="BI1535" s="164">
        <v>0</v>
      </c>
      <c r="BJ1535" s="165">
        <v>0</v>
      </c>
      <c r="BK1535" s="164">
        <v>0</v>
      </c>
      <c r="BL1535" s="165">
        <v>-1.24825424723083</v>
      </c>
      <c r="BM1535" s="165">
        <v>-0.663363889080824</v>
      </c>
      <c r="BN1535" s="165">
        <v>-100</v>
      </c>
      <c r="BO1535" s="165">
        <v>1.5524559000733599E-2</v>
      </c>
      <c r="BP1535" s="165">
        <v>0</v>
      </c>
      <c r="BQ1535" s="165">
        <v>-1.04217078349308</v>
      </c>
      <c r="BR1535" s="165">
        <v>-1.26472397915774</v>
      </c>
      <c r="BS1535" s="289">
        <v>-0.10763303236126399</v>
      </c>
      <c r="BT1535" s="297"/>
      <c r="BU1535" s="284"/>
      <c r="BV1535" s="298"/>
      <c r="BW1535" s="297"/>
      <c r="BX1535" s="297"/>
      <c r="BY1535" s="297"/>
      <c r="BZ1535" s="297"/>
      <c r="CA1535" s="284"/>
      <c r="CB1535" s="298"/>
      <c r="CC1535" s="297"/>
      <c r="CD1535" s="284"/>
      <c r="CE1535" s="352"/>
      <c r="CF1535" s="298"/>
      <c r="CG1535" s="297"/>
      <c r="CH1535" s="284"/>
      <c r="CI1535" s="352"/>
      <c r="CJ1535" s="298"/>
      <c r="CK1535" s="297">
        <v>1</v>
      </c>
      <c r="CL1535" s="284">
        <v>1</v>
      </c>
      <c r="CM1535" s="352">
        <v>0</v>
      </c>
      <c r="CN1535" s="298"/>
      <c r="CO1535" s="297"/>
      <c r="CP1535" s="284"/>
      <c r="CQ1535" s="352"/>
      <c r="CR1535" s="298"/>
      <c r="CS1535" s="297"/>
      <c r="CT1535" s="284"/>
      <c r="CU1535" s="352"/>
      <c r="CV1535" s="352"/>
      <c r="CW1535" s="298"/>
      <c r="CX1535" s="297"/>
      <c r="CY1535" s="284"/>
      <c r="CZ1535" s="352"/>
      <c r="DA1535" s="352"/>
      <c r="DB1535" s="298"/>
      <c r="DC1535" s="297">
        <v>2</v>
      </c>
      <c r="DD1535" s="284">
        <v>13</v>
      </c>
      <c r="DE1535" s="352">
        <v>0</v>
      </c>
      <c r="DF1535" s="352">
        <v>0</v>
      </c>
      <c r="DG1535" s="298">
        <v>0</v>
      </c>
      <c r="DH1535" s="297">
        <v>0</v>
      </c>
      <c r="DI1535" s="289">
        <v>5.6284524500369998E-2</v>
      </c>
      <c r="DP1535" s="165"/>
      <c r="DQ1535" s="165"/>
      <c r="DR1535" s="165"/>
      <c r="ED1535" s="165"/>
      <c r="EE1535" s="165"/>
      <c r="EF1535" s="165"/>
      <c r="EG1535" s="165"/>
      <c r="EH1535" s="166"/>
      <c r="EI1535" s="165"/>
      <c r="EJ1535" s="164"/>
      <c r="EK1535" s="164"/>
      <c r="EL1535" s="283"/>
      <c r="EM1535" s="283"/>
      <c r="EN1535" s="283"/>
      <c r="EO1535" s="283"/>
      <c r="EP1535" s="283"/>
      <c r="EQ1535" s="283"/>
      <c r="ER1535" s="165"/>
      <c r="ES1535" s="166"/>
      <c r="ET1535" s="166"/>
      <c r="EU1535" s="166"/>
      <c r="EV1535" s="166"/>
      <c r="EW1535" s="166"/>
      <c r="EX1535" s="289"/>
    </row>
    <row r="1536" spans="1:155" ht="13" customHeight="1">
      <c r="A1536" s="160" t="s">
        <v>19</v>
      </c>
      <c r="C1536" s="160">
        <v>27784</v>
      </c>
      <c r="D1536" s="160">
        <v>694355</v>
      </c>
      <c r="E1536" s="160" t="s">
        <v>2170</v>
      </c>
      <c r="H1536" s="162" t="s">
        <v>4160</v>
      </c>
      <c r="I1536" s="162" t="s">
        <v>571</v>
      </c>
      <c r="J1536" s="160">
        <v>25</v>
      </c>
      <c r="K1536" s="161">
        <v>9</v>
      </c>
      <c r="Z1536" s="163">
        <v>3</v>
      </c>
      <c r="AA1536" s="163">
        <v>5</v>
      </c>
      <c r="AB1536" s="163">
        <v>5</v>
      </c>
      <c r="AC1536" s="163">
        <v>0</v>
      </c>
      <c r="AD1536" s="163">
        <v>0</v>
      </c>
      <c r="AE1536" s="163">
        <v>0</v>
      </c>
      <c r="AF1536" s="163">
        <v>0</v>
      </c>
      <c r="AG1536" s="163">
        <v>0</v>
      </c>
      <c r="AH1536" s="163">
        <v>0</v>
      </c>
      <c r="AI1536" s="163">
        <v>0</v>
      </c>
      <c r="AJ1536" s="163">
        <v>0</v>
      </c>
      <c r="AK1536" s="163">
        <v>0</v>
      </c>
      <c r="AL1536" s="163">
        <v>0</v>
      </c>
      <c r="AM1536" s="163">
        <v>0</v>
      </c>
      <c r="AN1536" s="163">
        <v>2</v>
      </c>
      <c r="AO1536" s="163">
        <v>0</v>
      </c>
      <c r="AP1536" s="163">
        <v>0</v>
      </c>
      <c r="AQ1536" s="163">
        <v>0</v>
      </c>
      <c r="AR1536" s="163">
        <v>0</v>
      </c>
      <c r="AS1536" s="283">
        <v>0</v>
      </c>
      <c r="AT1536" s="283">
        <v>0.4</v>
      </c>
      <c r="AU1536" s="283">
        <v>0.33333332999999998</v>
      </c>
      <c r="AV1536" s="283">
        <v>0.33333332999999998</v>
      </c>
      <c r="AW1536" s="283">
        <v>0</v>
      </c>
      <c r="AX1536" s="283">
        <v>0.33333332999999998</v>
      </c>
      <c r="AY1536" s="363">
        <v>97.732600000000005</v>
      </c>
      <c r="AZ1536" s="283">
        <v>0.15</v>
      </c>
      <c r="BA1536" s="283">
        <v>0.33333333300000001</v>
      </c>
      <c r="BB1536" s="283">
        <v>0</v>
      </c>
      <c r="BC1536" s="283">
        <v>0.66666666600000002</v>
      </c>
      <c r="BD1536" s="164">
        <v>0</v>
      </c>
      <c r="BE1536" s="164">
        <v>0</v>
      </c>
      <c r="BF1536" s="164">
        <v>0</v>
      </c>
      <c r="BG1536" s="164">
        <v>0</v>
      </c>
      <c r="BH1536" s="164">
        <v>0</v>
      </c>
      <c r="BI1536" s="164">
        <v>0</v>
      </c>
      <c r="BJ1536" s="165">
        <v>0</v>
      </c>
      <c r="BK1536" s="164">
        <v>0</v>
      </c>
      <c r="BL1536" s="165">
        <v>-1.24825424723083</v>
      </c>
      <c r="BM1536" s="165">
        <v>-0.663363889080824</v>
      </c>
      <c r="BN1536" s="165">
        <v>-100</v>
      </c>
      <c r="BO1536" s="165">
        <v>-1.75119505234352E-3</v>
      </c>
      <c r="BP1536" s="165">
        <v>0</v>
      </c>
      <c r="BQ1536" s="165">
        <v>-1.11751713555993</v>
      </c>
      <c r="BR1536" s="165">
        <v>-1.26250936858111</v>
      </c>
      <c r="BS1536" s="289">
        <v>-0.115414632535405</v>
      </c>
      <c r="BT1536" s="297"/>
      <c r="BU1536" s="284"/>
      <c r="BV1536" s="298"/>
      <c r="BW1536" s="297"/>
      <c r="BX1536" s="297"/>
      <c r="BY1536" s="297"/>
      <c r="BZ1536" s="297"/>
      <c r="CA1536" s="284"/>
      <c r="CB1536" s="298"/>
      <c r="CC1536" s="297"/>
      <c r="CD1536" s="284"/>
      <c r="CE1536" s="352"/>
      <c r="CF1536" s="298"/>
      <c r="CG1536" s="297"/>
      <c r="CH1536" s="284"/>
      <c r="CI1536" s="352"/>
      <c r="CJ1536" s="298"/>
      <c r="CK1536" s="297"/>
      <c r="CL1536" s="284"/>
      <c r="CM1536" s="352"/>
      <c r="CN1536" s="298"/>
      <c r="CO1536" s="297"/>
      <c r="CP1536" s="284"/>
      <c r="CQ1536" s="352"/>
      <c r="CR1536" s="298"/>
      <c r="CS1536" s="297"/>
      <c r="CT1536" s="284"/>
      <c r="CU1536" s="352"/>
      <c r="CV1536" s="352"/>
      <c r="CW1536" s="298"/>
      <c r="CX1536" s="297"/>
      <c r="CY1536" s="284"/>
      <c r="CZ1536" s="352"/>
      <c r="DA1536" s="352"/>
      <c r="DB1536" s="298"/>
      <c r="DC1536" s="297">
        <v>3</v>
      </c>
      <c r="DD1536" s="284">
        <v>14</v>
      </c>
      <c r="DE1536" s="352">
        <v>0</v>
      </c>
      <c r="DF1536" s="352">
        <v>0</v>
      </c>
      <c r="DG1536" s="298">
        <v>0</v>
      </c>
      <c r="DH1536" s="183">
        <v>0</v>
      </c>
      <c r="DI1536" s="289">
        <v>-2.1837413311004601E-2</v>
      </c>
      <c r="DP1536" s="165"/>
      <c r="DQ1536" s="165"/>
      <c r="DR1536" s="165"/>
      <c r="ED1536" s="165"/>
      <c r="EE1536" s="165"/>
      <c r="EF1536" s="165"/>
      <c r="EG1536" s="165"/>
      <c r="EH1536" s="166"/>
      <c r="EI1536" s="165"/>
      <c r="EL1536" s="283"/>
      <c r="EM1536" s="283"/>
      <c r="EN1536" s="283"/>
      <c r="EO1536" s="283"/>
      <c r="EP1536" s="283"/>
      <c r="EQ1536" s="283"/>
      <c r="ER1536" s="165"/>
    </row>
    <row r="1537" spans="1:154" ht="13" customHeight="1">
      <c r="A1537" s="160" t="s">
        <v>19</v>
      </c>
      <c r="C1537" s="160">
        <v>25971</v>
      </c>
      <c r="D1537" s="160">
        <v>682634</v>
      </c>
      <c r="E1537" s="160" t="s">
        <v>129</v>
      </c>
      <c r="H1537" s="162" t="s">
        <v>4095</v>
      </c>
      <c r="I1537" s="162" t="s">
        <v>105</v>
      </c>
      <c r="J1537" s="160">
        <v>21</v>
      </c>
      <c r="K1537" s="161">
        <v>9</v>
      </c>
      <c r="Z1537" s="163">
        <v>3</v>
      </c>
      <c r="AA1537" s="163">
        <v>10</v>
      </c>
      <c r="AB1537" s="163">
        <v>10</v>
      </c>
      <c r="AC1537" s="163">
        <v>1</v>
      </c>
      <c r="AD1537" s="163">
        <v>1</v>
      </c>
      <c r="AE1537" s="163">
        <v>0</v>
      </c>
      <c r="AF1537" s="163">
        <v>0</v>
      </c>
      <c r="AG1537" s="163">
        <v>0</v>
      </c>
      <c r="AH1537" s="163">
        <v>1</v>
      </c>
      <c r="AI1537" s="163">
        <v>0</v>
      </c>
      <c r="AJ1537" s="163">
        <v>0</v>
      </c>
      <c r="AK1537" s="163">
        <v>0</v>
      </c>
      <c r="AL1537" s="163">
        <v>0</v>
      </c>
      <c r="AM1537" s="163">
        <v>0</v>
      </c>
      <c r="AN1537" s="163">
        <v>1</v>
      </c>
      <c r="AO1537" s="163">
        <v>0</v>
      </c>
      <c r="AP1537" s="163">
        <v>0</v>
      </c>
      <c r="AQ1537" s="163">
        <v>0</v>
      </c>
      <c r="AR1537" s="163">
        <v>0</v>
      </c>
      <c r="AS1537" s="283">
        <v>0</v>
      </c>
      <c r="AT1537" s="283">
        <v>0.1</v>
      </c>
      <c r="AU1537" s="283">
        <v>0.44444444</v>
      </c>
      <c r="AV1537" s="283">
        <v>0.33333332999999998</v>
      </c>
      <c r="AW1537" s="283">
        <v>0</v>
      </c>
      <c r="AX1537" s="283">
        <v>0.33333332999999998</v>
      </c>
      <c r="AY1537" s="363">
        <v>106.874</v>
      </c>
      <c r="AZ1537" s="283">
        <v>3.8461540000000002E-2</v>
      </c>
      <c r="BA1537" s="283">
        <v>0.88888888799999999</v>
      </c>
      <c r="BB1537" s="283">
        <v>0</v>
      </c>
      <c r="BC1537" s="283">
        <v>0.111111111</v>
      </c>
      <c r="BD1537" s="164">
        <v>0.111111111</v>
      </c>
      <c r="BE1537" s="164">
        <v>0.1</v>
      </c>
      <c r="BF1537" s="164">
        <v>0.1</v>
      </c>
      <c r="BG1537" s="164">
        <v>0.1</v>
      </c>
      <c r="BH1537" s="164">
        <v>0.2</v>
      </c>
      <c r="BI1537" s="164">
        <v>0</v>
      </c>
      <c r="BJ1537" s="165">
        <v>0</v>
      </c>
      <c r="BK1537" s="164">
        <v>8.8171070814132696E-2</v>
      </c>
      <c r="BL1537" s="165">
        <v>-1.78685442887738</v>
      </c>
      <c r="BM1537" s="165">
        <v>-0.61707371257737798</v>
      </c>
      <c r="BN1537" s="165">
        <v>-48.4427068170518</v>
      </c>
      <c r="BO1537" s="165">
        <v>-6.7271904710774003E-2</v>
      </c>
      <c r="BP1537" s="165">
        <v>8.4373295307159396E-2</v>
      </c>
      <c r="BQ1537" s="165">
        <v>-1.4297438125920301</v>
      </c>
      <c r="BR1537" s="165">
        <v>-1.69071577273801</v>
      </c>
      <c r="BS1537" s="289">
        <v>-0.147660694855832</v>
      </c>
      <c r="BT1537" s="297"/>
      <c r="BU1537" s="284"/>
      <c r="BV1537" s="298"/>
      <c r="BW1537" s="297"/>
      <c r="BX1537" s="297"/>
      <c r="BY1537" s="297"/>
      <c r="BZ1537" s="297"/>
      <c r="CA1537" s="284"/>
      <c r="CB1537" s="298"/>
      <c r="CC1537" s="297"/>
      <c r="CD1537" s="284"/>
      <c r="CE1537" s="352"/>
      <c r="CF1537" s="298"/>
      <c r="CG1537" s="297"/>
      <c r="CH1537" s="284"/>
      <c r="CI1537" s="352"/>
      <c r="CJ1537" s="298"/>
      <c r="CK1537" s="297"/>
      <c r="CL1537" s="284"/>
      <c r="CM1537" s="352"/>
      <c r="CN1537" s="298"/>
      <c r="CO1537" s="297"/>
      <c r="CP1537" s="284"/>
      <c r="CQ1537" s="352"/>
      <c r="CR1537" s="298"/>
      <c r="CS1537" s="297"/>
      <c r="CT1537" s="284"/>
      <c r="CU1537" s="352"/>
      <c r="CV1537" s="352"/>
      <c r="CW1537" s="298"/>
      <c r="CX1537" s="297"/>
      <c r="CY1537" s="284"/>
      <c r="CZ1537" s="352"/>
      <c r="DA1537" s="352"/>
      <c r="DB1537" s="298"/>
      <c r="DC1537" s="297">
        <v>2</v>
      </c>
      <c r="DD1537" s="284">
        <v>17</v>
      </c>
      <c r="DE1537" s="352">
        <v>0</v>
      </c>
      <c r="DF1537" s="352">
        <v>0</v>
      </c>
      <c r="DG1537" s="298">
        <v>0</v>
      </c>
      <c r="DH1537" s="183">
        <v>0</v>
      </c>
      <c r="DI1537" s="289">
        <v>-7.15653821825981E-2</v>
      </c>
      <c r="DP1537" s="165"/>
      <c r="DQ1537" s="165"/>
      <c r="DR1537" s="165"/>
      <c r="ED1537" s="165"/>
      <c r="EE1537" s="165"/>
      <c r="EF1537" s="165"/>
      <c r="EG1537" s="165"/>
      <c r="EH1537" s="166"/>
      <c r="EI1537" s="165"/>
      <c r="EL1537" s="283"/>
      <c r="EM1537" s="283"/>
      <c r="EN1537" s="283"/>
      <c r="EO1537" s="283"/>
      <c r="EP1537" s="283"/>
      <c r="EQ1537" s="283"/>
      <c r="ER1537" s="165"/>
    </row>
    <row r="1538" spans="1:154" ht="13" customHeight="1">
      <c r="A1538" s="160" t="s">
        <v>19</v>
      </c>
      <c r="B1538" s="160">
        <v>12835</v>
      </c>
      <c r="C1538" s="160">
        <v>21078</v>
      </c>
      <c r="D1538" s="160">
        <v>663550</v>
      </c>
      <c r="E1538" s="160" t="s">
        <v>614</v>
      </c>
      <c r="H1538" s="162" t="s">
        <v>3418</v>
      </c>
      <c r="I1538" s="162" t="s">
        <v>418</v>
      </c>
      <c r="J1538" s="160">
        <v>27</v>
      </c>
      <c r="K1538" s="161">
        <v>9</v>
      </c>
      <c r="L1538" s="161" t="s">
        <v>46</v>
      </c>
      <c r="Z1538" s="163">
        <v>45</v>
      </c>
      <c r="AA1538" s="163">
        <v>91</v>
      </c>
      <c r="AB1538" s="163">
        <v>86</v>
      </c>
      <c r="AC1538" s="163">
        <v>18</v>
      </c>
      <c r="AD1538" s="163">
        <v>9</v>
      </c>
      <c r="AE1538" s="163">
        <v>8</v>
      </c>
      <c r="AF1538" s="163">
        <v>0</v>
      </c>
      <c r="AG1538" s="163">
        <v>1</v>
      </c>
      <c r="AH1538" s="163">
        <v>12</v>
      </c>
      <c r="AI1538" s="163">
        <v>8</v>
      </c>
      <c r="AJ1538" s="163">
        <v>1</v>
      </c>
      <c r="AK1538" s="163">
        <v>1</v>
      </c>
      <c r="AL1538" s="163">
        <v>4</v>
      </c>
      <c r="AM1538" s="163">
        <v>0</v>
      </c>
      <c r="AN1538" s="163">
        <v>34</v>
      </c>
      <c r="AO1538" s="163">
        <v>1</v>
      </c>
      <c r="AP1538" s="163">
        <v>0</v>
      </c>
      <c r="AQ1538" s="163">
        <v>0</v>
      </c>
      <c r="AR1538" s="163">
        <v>1</v>
      </c>
      <c r="AS1538" s="283">
        <v>4.3956043E-2</v>
      </c>
      <c r="AT1538" s="283">
        <v>0.37362637300000001</v>
      </c>
      <c r="AU1538" s="283">
        <v>0.38461538000000001</v>
      </c>
      <c r="AV1538" s="283">
        <v>0.19230769</v>
      </c>
      <c r="AW1538" s="283">
        <v>0.15384614999999999</v>
      </c>
      <c r="AX1538" s="283">
        <v>0.51923076999999995</v>
      </c>
      <c r="AY1538" s="363">
        <v>113.381</v>
      </c>
      <c r="AZ1538" s="283">
        <v>0.20535713999999999</v>
      </c>
      <c r="BA1538" s="283">
        <v>0.49019607799999998</v>
      </c>
      <c r="BB1538" s="283">
        <v>0.156862745</v>
      </c>
      <c r="BC1538" s="283">
        <v>0.35294117600000002</v>
      </c>
      <c r="BD1538" s="164">
        <v>0.33333333300000001</v>
      </c>
      <c r="BE1538" s="164">
        <v>0.20930232500000001</v>
      </c>
      <c r="BF1538" s="164">
        <v>0.25274725199999998</v>
      </c>
      <c r="BG1538" s="164">
        <v>0.33720930199999999</v>
      </c>
      <c r="BH1538" s="164">
        <v>0.58995655400000002</v>
      </c>
      <c r="BI1538" s="164">
        <v>0.12790697700000001</v>
      </c>
      <c r="BJ1538" s="165">
        <v>82.635973490307407</v>
      </c>
      <c r="BK1538" s="164">
        <v>0.25821199521913601</v>
      </c>
      <c r="BL1538" s="165">
        <v>-3.80618694973287</v>
      </c>
      <c r="BM1538" s="165">
        <v>6.8388175685972197</v>
      </c>
      <c r="BN1538" s="165">
        <v>66.967440088123098</v>
      </c>
      <c r="BO1538" s="165">
        <v>-0.175295314435189</v>
      </c>
      <c r="BP1538" s="165">
        <v>-0.10296440124511699</v>
      </c>
      <c r="BQ1538" s="165">
        <v>-1.4339568974833601</v>
      </c>
      <c r="BR1538" s="165">
        <v>-3.5424162278800901</v>
      </c>
      <c r="BS1538" s="289">
        <v>-0.14809581269796701</v>
      </c>
      <c r="BT1538" s="297"/>
      <c r="BU1538" s="284"/>
      <c r="BV1538" s="298"/>
      <c r="BW1538" s="297"/>
      <c r="BX1538" s="297"/>
      <c r="BY1538" s="297"/>
      <c r="BZ1538" s="297"/>
      <c r="CA1538" s="284"/>
      <c r="CB1538" s="298"/>
      <c r="CC1538" s="297"/>
      <c r="CD1538" s="284"/>
      <c r="CE1538" s="352"/>
      <c r="CF1538" s="298"/>
      <c r="CG1538" s="297"/>
      <c r="CH1538" s="284"/>
      <c r="CI1538" s="352"/>
      <c r="CJ1538" s="298"/>
      <c r="CK1538" s="297"/>
      <c r="CL1538" s="284"/>
      <c r="CM1538" s="352"/>
      <c r="CN1538" s="298"/>
      <c r="CO1538" s="297"/>
      <c r="CP1538" s="284"/>
      <c r="CQ1538" s="352"/>
      <c r="CR1538" s="298"/>
      <c r="CS1538" s="297">
        <v>11</v>
      </c>
      <c r="CT1538" s="284">
        <v>47</v>
      </c>
      <c r="CU1538" s="352">
        <v>0</v>
      </c>
      <c r="CV1538" s="352">
        <v>0</v>
      </c>
      <c r="CW1538" s="298">
        <v>0</v>
      </c>
      <c r="CX1538" s="297"/>
      <c r="CY1538" s="284"/>
      <c r="CZ1538" s="352"/>
      <c r="DA1538" s="352"/>
      <c r="DB1538" s="298"/>
      <c r="DC1538" s="297">
        <v>28</v>
      </c>
      <c r="DD1538" s="284">
        <v>161.1</v>
      </c>
      <c r="DE1538" s="352">
        <v>2</v>
      </c>
      <c r="DF1538" s="352">
        <v>0</v>
      </c>
      <c r="DG1538" s="298">
        <v>0</v>
      </c>
      <c r="DH1538" s="297">
        <v>2</v>
      </c>
      <c r="DI1538" s="289">
        <v>-0.92784023284912098</v>
      </c>
      <c r="DP1538" s="165"/>
      <c r="DQ1538" s="165"/>
      <c r="DR1538" s="165"/>
      <c r="ED1538" s="165"/>
      <c r="EE1538" s="165"/>
      <c r="EF1538" s="165"/>
      <c r="EG1538" s="165"/>
      <c r="EH1538" s="166"/>
      <c r="EI1538" s="165"/>
      <c r="EJ1538" s="164"/>
      <c r="EK1538" s="164"/>
      <c r="EL1538" s="283"/>
      <c r="EM1538" s="283"/>
      <c r="EN1538" s="283"/>
      <c r="EO1538" s="283"/>
      <c r="EP1538" s="283"/>
      <c r="EQ1538" s="283"/>
      <c r="ER1538" s="165"/>
      <c r="ES1538" s="166"/>
      <c r="ET1538" s="166"/>
      <c r="EU1538" s="166"/>
      <c r="EV1538" s="166"/>
      <c r="EW1538" s="166"/>
      <c r="EX1538" s="289"/>
    </row>
    <row r="1539" spans="1:154" ht="13" customHeight="1">
      <c r="A1539" s="160" t="s">
        <v>19</v>
      </c>
      <c r="C1539" s="160">
        <v>20450</v>
      </c>
      <c r="D1539" s="160">
        <v>676551</v>
      </c>
      <c r="E1539" s="160" t="s">
        <v>563</v>
      </c>
      <c r="H1539" s="162" t="s">
        <v>2939</v>
      </c>
      <c r="I1539" s="162" t="s">
        <v>1167</v>
      </c>
      <c r="J1539" s="160">
        <v>28</v>
      </c>
      <c r="K1539" s="161">
        <v>9</v>
      </c>
      <c r="Z1539" s="163">
        <v>3</v>
      </c>
      <c r="AA1539" s="163">
        <v>5</v>
      </c>
      <c r="AB1539" s="163">
        <v>5</v>
      </c>
      <c r="AC1539" s="163">
        <v>0</v>
      </c>
      <c r="AD1539" s="163">
        <v>0</v>
      </c>
      <c r="AE1539" s="163">
        <v>0</v>
      </c>
      <c r="AF1539" s="163">
        <v>0</v>
      </c>
      <c r="AG1539" s="163">
        <v>0</v>
      </c>
      <c r="AH1539" s="163">
        <v>0</v>
      </c>
      <c r="AI1539" s="163">
        <v>0</v>
      </c>
      <c r="AJ1539" s="163">
        <v>1</v>
      </c>
      <c r="AK1539" s="163">
        <v>0</v>
      </c>
      <c r="AL1539" s="163">
        <v>0</v>
      </c>
      <c r="AM1539" s="163">
        <v>0</v>
      </c>
      <c r="AN1539" s="163">
        <v>4</v>
      </c>
      <c r="AO1539" s="163">
        <v>0</v>
      </c>
      <c r="AP1539" s="163">
        <v>0</v>
      </c>
      <c r="AQ1539" s="163">
        <v>0</v>
      </c>
      <c r="AR1539" s="163">
        <v>0</v>
      </c>
      <c r="AS1539" s="283">
        <v>0</v>
      </c>
      <c r="AT1539" s="283">
        <v>0.8</v>
      </c>
      <c r="AU1539" s="283">
        <v>1</v>
      </c>
      <c r="AV1539" s="283">
        <v>0</v>
      </c>
      <c r="AW1539" s="283">
        <v>0</v>
      </c>
      <c r="AX1539" s="283">
        <v>0</v>
      </c>
      <c r="AY1539" s="363">
        <v>82.543999999999997</v>
      </c>
      <c r="AZ1539" s="283">
        <v>0.24137931000000001</v>
      </c>
      <c r="BA1539" s="283">
        <v>1</v>
      </c>
      <c r="BB1539" s="283">
        <v>0</v>
      </c>
      <c r="BC1539" s="283">
        <v>0</v>
      </c>
      <c r="BD1539" s="164">
        <v>0</v>
      </c>
      <c r="BE1539" s="164">
        <v>0</v>
      </c>
      <c r="BF1539" s="164">
        <v>0</v>
      </c>
      <c r="BG1539" s="164">
        <v>0</v>
      </c>
      <c r="BH1539" s="164">
        <v>0</v>
      </c>
      <c r="BI1539" s="164">
        <v>0</v>
      </c>
      <c r="BJ1539" s="165">
        <v>0</v>
      </c>
      <c r="BK1539" s="164">
        <v>0</v>
      </c>
      <c r="BL1539" s="165">
        <v>-1.24825424723083</v>
      </c>
      <c r="BM1539" s="165">
        <v>-0.663363889080824</v>
      </c>
      <c r="BN1539" s="165">
        <v>-100</v>
      </c>
      <c r="BO1539" s="165">
        <v>8.5127733280755694E-2</v>
      </c>
      <c r="BP1539" s="165">
        <v>0.20000000298023199</v>
      </c>
      <c r="BQ1539" s="165">
        <v>-1.5540082771213499</v>
      </c>
      <c r="BR1539" s="165">
        <v>-1.0598163904970299</v>
      </c>
      <c r="BS1539" s="289">
        <v>-0.16049444662078699</v>
      </c>
      <c r="BT1539" s="297"/>
      <c r="BU1539" s="284"/>
      <c r="BV1539" s="298"/>
      <c r="BW1539" s="297"/>
      <c r="BX1539" s="297"/>
      <c r="BY1539" s="297"/>
      <c r="BZ1539" s="297"/>
      <c r="CA1539" s="284"/>
      <c r="CB1539" s="298"/>
      <c r="CC1539" s="297"/>
      <c r="CD1539" s="284"/>
      <c r="CE1539" s="352"/>
      <c r="CF1539" s="298"/>
      <c r="CG1539" s="297"/>
      <c r="CH1539" s="284"/>
      <c r="CI1539" s="352"/>
      <c r="CJ1539" s="298"/>
      <c r="CK1539" s="297"/>
      <c r="CL1539" s="284"/>
      <c r="CM1539" s="352"/>
      <c r="CN1539" s="298"/>
      <c r="CO1539" s="297"/>
      <c r="CP1539" s="284"/>
      <c r="CQ1539" s="352"/>
      <c r="CR1539" s="298"/>
      <c r="CS1539" s="297"/>
      <c r="CT1539" s="284"/>
      <c r="CU1539" s="352"/>
      <c r="CV1539" s="352"/>
      <c r="CW1539" s="298"/>
      <c r="CX1539" s="297"/>
      <c r="CY1539" s="284"/>
      <c r="CZ1539" s="352"/>
      <c r="DA1539" s="352"/>
      <c r="DB1539" s="298"/>
      <c r="DC1539" s="297">
        <v>2</v>
      </c>
      <c r="DD1539" s="284">
        <v>12</v>
      </c>
      <c r="DE1539" s="352">
        <v>0</v>
      </c>
      <c r="DF1539" s="352">
        <v>0</v>
      </c>
      <c r="DG1539" s="298">
        <v>0</v>
      </c>
      <c r="DH1539" s="297">
        <v>0</v>
      </c>
      <c r="DI1539" s="289">
        <v>-0.66046055778861001</v>
      </c>
      <c r="DP1539" s="165"/>
      <c r="DQ1539" s="165"/>
      <c r="DR1539" s="165"/>
      <c r="ED1539" s="165"/>
      <c r="EE1539" s="165"/>
      <c r="EF1539" s="165"/>
      <c r="EG1539" s="165"/>
      <c r="EH1539" s="166"/>
      <c r="EI1539" s="165"/>
      <c r="EJ1539" s="164"/>
      <c r="EK1539" s="164"/>
      <c r="EL1539" s="283"/>
      <c r="EM1539" s="283"/>
      <c r="EN1539" s="283"/>
      <c r="EO1539" s="283"/>
      <c r="EP1539" s="283"/>
      <c r="EQ1539" s="283"/>
      <c r="ER1539" s="165"/>
      <c r="ES1539" s="166"/>
      <c r="ET1539" s="166"/>
      <c r="EU1539" s="166"/>
      <c r="EV1539" s="166"/>
      <c r="EW1539" s="166"/>
      <c r="EX1539" s="289"/>
    </row>
    <row r="1540" spans="1:154" ht="13" customHeight="1">
      <c r="A1540" s="160" t="s">
        <v>19</v>
      </c>
      <c r="B1540" s="160">
        <v>9313</v>
      </c>
      <c r="C1540" s="160">
        <v>10323</v>
      </c>
      <c r="D1540" s="160">
        <v>542364</v>
      </c>
      <c r="E1540" s="160" t="s">
        <v>164</v>
      </c>
      <c r="H1540" s="162" t="s">
        <v>2200</v>
      </c>
      <c r="I1540" s="162" t="s">
        <v>526</v>
      </c>
      <c r="J1540" s="161">
        <v>33</v>
      </c>
      <c r="K1540" s="161">
        <v>9</v>
      </c>
      <c r="L1540" s="161" t="s">
        <v>46</v>
      </c>
      <c r="Z1540" s="163">
        <v>14</v>
      </c>
      <c r="AA1540" s="163">
        <v>17</v>
      </c>
      <c r="AB1540" s="163">
        <v>14</v>
      </c>
      <c r="AC1540" s="163">
        <v>1</v>
      </c>
      <c r="AD1540" s="163">
        <v>1</v>
      </c>
      <c r="AE1540" s="163">
        <v>0</v>
      </c>
      <c r="AF1540" s="163">
        <v>0</v>
      </c>
      <c r="AG1540" s="163">
        <v>0</v>
      </c>
      <c r="AH1540" s="163">
        <v>4</v>
      </c>
      <c r="AI1540" s="163">
        <v>1</v>
      </c>
      <c r="AJ1540" s="163">
        <v>2</v>
      </c>
      <c r="AK1540" s="163">
        <v>0</v>
      </c>
      <c r="AL1540" s="163">
        <v>2</v>
      </c>
      <c r="AM1540" s="163">
        <v>0</v>
      </c>
      <c r="AN1540" s="163">
        <v>4</v>
      </c>
      <c r="AO1540" s="163">
        <v>0</v>
      </c>
      <c r="AP1540" s="163">
        <v>1</v>
      </c>
      <c r="AQ1540" s="163">
        <v>0</v>
      </c>
      <c r="AR1540" s="163">
        <v>1</v>
      </c>
      <c r="AS1540" s="283">
        <v>0.117647058</v>
      </c>
      <c r="AT1540" s="283">
        <v>0.235294117</v>
      </c>
      <c r="AU1540" s="283">
        <v>0.36363635999999999</v>
      </c>
      <c r="AV1540" s="283">
        <v>0.27272727000000002</v>
      </c>
      <c r="AW1540" s="283">
        <v>0</v>
      </c>
      <c r="AX1540" s="283">
        <v>0.45454545000000002</v>
      </c>
      <c r="AY1540" s="363">
        <v>104.09</v>
      </c>
      <c r="AZ1540" s="283">
        <v>0.11764706</v>
      </c>
      <c r="BA1540" s="283">
        <v>0.5</v>
      </c>
      <c r="BB1540" s="283">
        <v>0</v>
      </c>
      <c r="BC1540" s="283">
        <v>0.5</v>
      </c>
      <c r="BD1540" s="164">
        <v>9.0909089999999998E-2</v>
      </c>
      <c r="BE1540" s="164">
        <v>7.1428570999999996E-2</v>
      </c>
      <c r="BF1540" s="164">
        <v>0.17647058800000001</v>
      </c>
      <c r="BG1540" s="164">
        <v>7.1428570999999996E-2</v>
      </c>
      <c r="BH1540" s="164">
        <v>0.24789915900000001</v>
      </c>
      <c r="BI1540" s="164">
        <v>0</v>
      </c>
      <c r="BJ1540" s="165">
        <v>0</v>
      </c>
      <c r="BK1540" s="164">
        <v>0.132939538534949</v>
      </c>
      <c r="BL1540" s="165">
        <v>-2.42510226494031</v>
      </c>
      <c r="BM1540" s="165">
        <v>-0.43647504723029601</v>
      </c>
      <c r="BN1540" s="165">
        <v>-23.208164413631199</v>
      </c>
      <c r="BO1540" s="165">
        <v>-4.8775650378388602E-2</v>
      </c>
      <c r="BP1540" s="165">
        <v>0.37632273882627398</v>
      </c>
      <c r="BQ1540" s="165">
        <v>-1.5642323154895901</v>
      </c>
      <c r="BR1540" s="165">
        <v>-2.0202687693233998</v>
      </c>
      <c r="BS1540" s="289">
        <v>-0.161550362090672</v>
      </c>
      <c r="BT1540" s="297"/>
      <c r="BU1540" s="284"/>
      <c r="BV1540" s="298"/>
      <c r="BW1540" s="297"/>
      <c r="BX1540" s="297"/>
      <c r="BY1540" s="297"/>
      <c r="BZ1540" s="297"/>
      <c r="CA1540" s="284"/>
      <c r="CB1540" s="298"/>
      <c r="CC1540" s="297"/>
      <c r="CD1540" s="284"/>
      <c r="CE1540" s="352"/>
      <c r="CF1540" s="298"/>
      <c r="CG1540" s="297"/>
      <c r="CH1540" s="284"/>
      <c r="CI1540" s="352"/>
      <c r="CJ1540" s="298"/>
      <c r="CK1540" s="297"/>
      <c r="CL1540" s="284"/>
      <c r="CM1540" s="352"/>
      <c r="CN1540" s="298"/>
      <c r="CO1540" s="297"/>
      <c r="CP1540" s="284"/>
      <c r="CQ1540" s="352"/>
      <c r="CR1540" s="298"/>
      <c r="CS1540" s="297"/>
      <c r="CT1540" s="284"/>
      <c r="CU1540" s="352"/>
      <c r="CV1540" s="352"/>
      <c r="CW1540" s="298"/>
      <c r="CX1540" s="297">
        <v>11</v>
      </c>
      <c r="CY1540" s="284">
        <v>48</v>
      </c>
      <c r="CZ1540" s="352">
        <v>-1</v>
      </c>
      <c r="DA1540" s="352">
        <v>0</v>
      </c>
      <c r="DB1540" s="298">
        <v>0</v>
      </c>
      <c r="DC1540" s="297">
        <v>1</v>
      </c>
      <c r="DD1540" s="284">
        <v>2</v>
      </c>
      <c r="DE1540" s="352">
        <v>0</v>
      </c>
      <c r="DF1540" s="352"/>
      <c r="DG1540" s="298"/>
      <c r="DH1540" s="297">
        <v>-1</v>
      </c>
      <c r="DI1540" s="289">
        <v>-0.11118434369563999</v>
      </c>
      <c r="DP1540" s="165"/>
      <c r="DQ1540" s="165"/>
      <c r="DR1540" s="165"/>
      <c r="ED1540" s="165"/>
      <c r="EE1540" s="165"/>
      <c r="EF1540" s="165"/>
      <c r="EG1540" s="165"/>
      <c r="EH1540" s="166"/>
      <c r="EI1540" s="165"/>
      <c r="EJ1540" s="164"/>
      <c r="EK1540" s="164"/>
      <c r="EL1540" s="283"/>
      <c r="EM1540" s="283"/>
      <c r="EN1540" s="283"/>
      <c r="EO1540" s="283"/>
      <c r="EP1540" s="283"/>
      <c r="EQ1540" s="283"/>
      <c r="ER1540" s="165"/>
      <c r="ES1540" s="166"/>
      <c r="ET1540" s="166"/>
      <c r="EU1540" s="166"/>
      <c r="EV1540" s="166"/>
      <c r="EW1540" s="166"/>
      <c r="EX1540" s="289"/>
    </row>
    <row r="1541" spans="1:154" ht="13" customHeight="1">
      <c r="A1541" s="160" t="s">
        <v>19</v>
      </c>
      <c r="B1541" s="160">
        <v>12676</v>
      </c>
      <c r="C1541" s="160">
        <v>25111</v>
      </c>
      <c r="D1541" s="160">
        <v>682073</v>
      </c>
      <c r="E1541" s="160" t="s">
        <v>686</v>
      </c>
      <c r="H1541" s="162" t="s">
        <v>3055</v>
      </c>
      <c r="I1541" s="162" t="s">
        <v>617</v>
      </c>
      <c r="J1541" s="160">
        <v>28</v>
      </c>
      <c r="K1541" s="161">
        <v>9</v>
      </c>
      <c r="L1541" s="161" t="s">
        <v>837</v>
      </c>
      <c r="Z1541" s="163">
        <v>23</v>
      </c>
      <c r="AA1541" s="163">
        <v>58</v>
      </c>
      <c r="AB1541" s="163">
        <v>52</v>
      </c>
      <c r="AC1541" s="163">
        <v>11</v>
      </c>
      <c r="AD1541" s="163">
        <v>9</v>
      </c>
      <c r="AE1541" s="163">
        <v>1</v>
      </c>
      <c r="AF1541" s="163">
        <v>0</v>
      </c>
      <c r="AG1541" s="163">
        <v>1</v>
      </c>
      <c r="AH1541" s="163">
        <v>9</v>
      </c>
      <c r="AI1541" s="163">
        <v>4</v>
      </c>
      <c r="AJ1541" s="163">
        <v>1</v>
      </c>
      <c r="AK1541" s="163">
        <v>0</v>
      </c>
      <c r="AL1541" s="163">
        <v>6</v>
      </c>
      <c r="AM1541" s="163">
        <v>0</v>
      </c>
      <c r="AN1541" s="163">
        <v>17</v>
      </c>
      <c r="AO1541" s="163">
        <v>0</v>
      </c>
      <c r="AP1541" s="163">
        <v>0</v>
      </c>
      <c r="AQ1541" s="163">
        <v>0</v>
      </c>
      <c r="AR1541" s="163">
        <v>0</v>
      </c>
      <c r="AS1541" s="283">
        <v>0.10344827500000001</v>
      </c>
      <c r="AT1541" s="283">
        <v>0.29310344799999999</v>
      </c>
      <c r="AU1541" s="283">
        <v>0.34285714</v>
      </c>
      <c r="AV1541" s="283">
        <v>0.34285714</v>
      </c>
      <c r="AW1541" s="283">
        <v>2.8571429999999998E-2</v>
      </c>
      <c r="AX1541" s="283">
        <v>0.25714285999999997</v>
      </c>
      <c r="AY1541" s="363">
        <v>109.514</v>
      </c>
      <c r="AZ1541" s="283">
        <v>0.10358566</v>
      </c>
      <c r="BA1541" s="283">
        <v>0.70588235200000005</v>
      </c>
      <c r="BB1541" s="283">
        <v>0.117647058</v>
      </c>
      <c r="BC1541" s="283">
        <v>0.17647058800000001</v>
      </c>
      <c r="BD1541" s="164">
        <v>0.29411764699999998</v>
      </c>
      <c r="BE1541" s="164">
        <v>0.21153846100000001</v>
      </c>
      <c r="BF1541" s="164">
        <v>0.29310344799999999</v>
      </c>
      <c r="BG1541" s="164">
        <v>0.28846153800000002</v>
      </c>
      <c r="BH1541" s="164">
        <v>0.58156498599999995</v>
      </c>
      <c r="BI1541" s="164">
        <v>7.6923077000000006E-2</v>
      </c>
      <c r="BJ1541" s="165">
        <v>48.971972216512597</v>
      </c>
      <c r="BK1541" s="164">
        <v>0.26507306818304299</v>
      </c>
      <c r="BL1541" s="165">
        <v>-2.1056333940292999</v>
      </c>
      <c r="BM1541" s="165">
        <v>4.6790947605107496</v>
      </c>
      <c r="BN1541" s="165">
        <v>65.456890841871697</v>
      </c>
      <c r="BO1541" s="165">
        <v>-0.29731789991050001</v>
      </c>
      <c r="BP1541" s="165">
        <v>0.23362458497285801</v>
      </c>
      <c r="BQ1541" s="165">
        <v>-2.0408954254168399</v>
      </c>
      <c r="BR1541" s="165">
        <v>-2.1621762003566398</v>
      </c>
      <c r="BS1541" s="289">
        <v>-0.210779045861925</v>
      </c>
      <c r="BT1541" s="297"/>
      <c r="BU1541" s="284"/>
      <c r="BV1541" s="298"/>
      <c r="BW1541" s="297"/>
      <c r="BX1541" s="297"/>
      <c r="BY1541" s="297"/>
      <c r="BZ1541" s="297"/>
      <c r="CA1541" s="284"/>
      <c r="CB1541" s="298"/>
      <c r="CC1541" s="297">
        <v>4</v>
      </c>
      <c r="CD1541" s="284">
        <v>27</v>
      </c>
      <c r="CE1541" s="352">
        <v>-1</v>
      </c>
      <c r="CF1541" s="298">
        <v>0</v>
      </c>
      <c r="CG1541" s="297"/>
      <c r="CH1541" s="284"/>
      <c r="CI1541" s="352"/>
      <c r="CJ1541" s="298"/>
      <c r="CK1541" s="297">
        <v>1</v>
      </c>
      <c r="CL1541" s="284">
        <v>1</v>
      </c>
      <c r="CM1541" s="352">
        <v>0</v>
      </c>
      <c r="CN1541" s="298">
        <v>0</v>
      </c>
      <c r="CO1541" s="297"/>
      <c r="CP1541" s="284"/>
      <c r="CQ1541" s="352"/>
      <c r="CR1541" s="298"/>
      <c r="CS1541" s="297">
        <v>3</v>
      </c>
      <c r="CT1541" s="284">
        <v>19</v>
      </c>
      <c r="CU1541" s="352">
        <v>1</v>
      </c>
      <c r="CV1541" s="352">
        <v>1</v>
      </c>
      <c r="CW1541" s="298">
        <v>0</v>
      </c>
      <c r="CX1541" s="297"/>
      <c r="CY1541" s="284"/>
      <c r="CZ1541" s="352"/>
      <c r="DA1541" s="352"/>
      <c r="DB1541" s="298"/>
      <c r="DC1541" s="297">
        <v>11</v>
      </c>
      <c r="DD1541" s="284">
        <v>58</v>
      </c>
      <c r="DE1541" s="352">
        <v>-2</v>
      </c>
      <c r="DF1541" s="352">
        <v>-2</v>
      </c>
      <c r="DG1541" s="298">
        <v>-1</v>
      </c>
      <c r="DH1541" s="297">
        <v>-2</v>
      </c>
      <c r="DI1541" s="289">
        <v>-1.80743581056594</v>
      </c>
      <c r="DP1541" s="165"/>
      <c r="DQ1541" s="165"/>
      <c r="DR1541" s="165"/>
      <c r="ED1541" s="165"/>
      <c r="EE1541" s="165"/>
      <c r="EF1541" s="165"/>
      <c r="EG1541" s="165"/>
      <c r="EH1541" s="166"/>
      <c r="EI1541" s="165"/>
      <c r="EJ1541" s="164"/>
      <c r="EK1541" s="164"/>
      <c r="EL1541" s="283"/>
      <c r="EM1541" s="283"/>
      <c r="EN1541" s="283"/>
      <c r="EO1541" s="283"/>
      <c r="EP1541" s="283"/>
      <c r="EQ1541" s="283"/>
      <c r="ER1541" s="165"/>
      <c r="ES1541" s="166"/>
      <c r="ET1541" s="166"/>
      <c r="EU1541" s="166"/>
      <c r="EV1541" s="166"/>
      <c r="EW1541" s="166"/>
      <c r="EX1541" s="289"/>
    </row>
    <row r="1542" spans="1:154" ht="13" customHeight="1">
      <c r="A1542" s="160" t="s">
        <v>19</v>
      </c>
      <c r="C1542" s="160">
        <v>22530</v>
      </c>
      <c r="D1542" s="160">
        <v>671286</v>
      </c>
      <c r="E1542" s="160" t="s">
        <v>213</v>
      </c>
      <c r="H1542" s="162" t="s">
        <v>165</v>
      </c>
      <c r="I1542" s="162" t="s">
        <v>4028</v>
      </c>
      <c r="J1542" s="160">
        <v>24</v>
      </c>
      <c r="K1542" s="161">
        <v>9</v>
      </c>
      <c r="Z1542" s="163">
        <v>13</v>
      </c>
      <c r="AA1542" s="163">
        <v>40</v>
      </c>
      <c r="AB1542" s="163">
        <v>31</v>
      </c>
      <c r="AC1542" s="163">
        <v>4</v>
      </c>
      <c r="AD1542" s="163">
        <v>3</v>
      </c>
      <c r="AE1542" s="163">
        <v>1</v>
      </c>
      <c r="AF1542" s="163">
        <v>0</v>
      </c>
      <c r="AG1542" s="163">
        <v>0</v>
      </c>
      <c r="AH1542" s="163">
        <v>6</v>
      </c>
      <c r="AI1542" s="163">
        <v>5</v>
      </c>
      <c r="AJ1542" s="163">
        <v>0</v>
      </c>
      <c r="AK1542" s="163">
        <v>0</v>
      </c>
      <c r="AL1542" s="163">
        <v>9</v>
      </c>
      <c r="AM1542" s="163">
        <v>0</v>
      </c>
      <c r="AN1542" s="163">
        <v>14</v>
      </c>
      <c r="AO1542" s="163">
        <v>0</v>
      </c>
      <c r="AP1542" s="163">
        <v>0</v>
      </c>
      <c r="AQ1542" s="163">
        <v>0</v>
      </c>
      <c r="AR1542" s="163">
        <v>1</v>
      </c>
      <c r="AS1542" s="283">
        <v>0.22500000000000001</v>
      </c>
      <c r="AT1542" s="283">
        <v>0.35</v>
      </c>
      <c r="AU1542" s="283">
        <v>0.47058823999999999</v>
      </c>
      <c r="AV1542" s="283">
        <v>5.8823529999999999E-2</v>
      </c>
      <c r="AW1542" s="283">
        <v>0</v>
      </c>
      <c r="AX1542" s="283">
        <v>0.47058823999999999</v>
      </c>
      <c r="AY1542" s="363">
        <v>110.60899999999999</v>
      </c>
      <c r="AZ1542" s="283">
        <v>0.17714286000000001</v>
      </c>
      <c r="BA1542" s="283">
        <v>0.82352941099999999</v>
      </c>
      <c r="BB1542" s="283">
        <v>5.8823528999999999E-2</v>
      </c>
      <c r="BC1542" s="283">
        <v>0.117647058</v>
      </c>
      <c r="BD1542" s="164">
        <v>0.235294117</v>
      </c>
      <c r="BE1542" s="164">
        <v>0.12903225800000001</v>
      </c>
      <c r="BF1542" s="164">
        <v>0.32500000000000001</v>
      </c>
      <c r="BG1542" s="164">
        <v>0.16129032200000001</v>
      </c>
      <c r="BH1542" s="164">
        <v>0.486290322</v>
      </c>
      <c r="BI1542" s="164">
        <v>3.2258064000000003E-2</v>
      </c>
      <c r="BJ1542" s="165">
        <v>20.840743672275501</v>
      </c>
      <c r="BK1542" s="164">
        <v>0.25254386961460101</v>
      </c>
      <c r="BL1542" s="165">
        <v>-1.8555312106438</v>
      </c>
      <c r="BM1542" s="165">
        <v>2.8235916545562301</v>
      </c>
      <c r="BN1542" s="165">
        <v>62.67850877163</v>
      </c>
      <c r="BO1542" s="165">
        <v>0.57353124003468403</v>
      </c>
      <c r="BP1542" s="165">
        <v>-4.6983551234006798E-2</v>
      </c>
      <c r="BQ1542" s="165">
        <v>-2.3820793634332702</v>
      </c>
      <c r="BR1542" s="165">
        <v>-1.7551279725559099</v>
      </c>
      <c r="BS1542" s="289">
        <v>-0.24601574835187801</v>
      </c>
      <c r="BT1542" s="297"/>
      <c r="BU1542" s="284"/>
      <c r="BV1542" s="298"/>
      <c r="BW1542" s="297"/>
      <c r="BX1542" s="297"/>
      <c r="BY1542" s="297"/>
      <c r="BZ1542" s="297"/>
      <c r="CA1542" s="284"/>
      <c r="CB1542" s="298"/>
      <c r="CC1542" s="297"/>
      <c r="CD1542" s="284"/>
      <c r="CE1542" s="352"/>
      <c r="CF1542" s="298"/>
      <c r="CG1542" s="297"/>
      <c r="CH1542" s="284"/>
      <c r="CI1542" s="352"/>
      <c r="CJ1542" s="298"/>
      <c r="CK1542" s="297"/>
      <c r="CL1542" s="284"/>
      <c r="CM1542" s="352"/>
      <c r="CN1542" s="298"/>
      <c r="CO1542" s="297"/>
      <c r="CP1542" s="284"/>
      <c r="CQ1542" s="352"/>
      <c r="CR1542" s="298"/>
      <c r="CS1542" s="297">
        <v>1</v>
      </c>
      <c r="CT1542" s="284">
        <v>2</v>
      </c>
      <c r="CU1542" s="352">
        <v>0</v>
      </c>
      <c r="CV1542" s="352"/>
      <c r="CW1542" s="298"/>
      <c r="CX1542" s="297"/>
      <c r="CY1542" s="284"/>
      <c r="CZ1542" s="352"/>
      <c r="DA1542" s="352"/>
      <c r="DB1542" s="298"/>
      <c r="DC1542" s="297">
        <v>10</v>
      </c>
      <c r="DD1542" s="284">
        <v>75</v>
      </c>
      <c r="DE1542" s="352">
        <v>-3</v>
      </c>
      <c r="DF1542" s="352">
        <v>-3</v>
      </c>
      <c r="DG1542" s="298">
        <v>1</v>
      </c>
      <c r="DH1542" s="183">
        <v>-3</v>
      </c>
      <c r="DI1542" s="289">
        <v>-1.96158856153488</v>
      </c>
      <c r="DP1542" s="165"/>
      <c r="DQ1542" s="165"/>
      <c r="DR1542" s="165"/>
      <c r="ED1542" s="165"/>
      <c r="EE1542" s="165"/>
      <c r="EF1542" s="165"/>
      <c r="EG1542" s="165"/>
      <c r="EH1542" s="166"/>
      <c r="EI1542" s="165"/>
      <c r="EL1542" s="283"/>
      <c r="EM1542" s="283"/>
      <c r="EN1542" s="283"/>
      <c r="EO1542" s="283"/>
      <c r="EP1542" s="283"/>
      <c r="EQ1542" s="283"/>
      <c r="ER1542" s="165"/>
    </row>
    <row r="1543" spans="1:154" ht="13" customHeight="1">
      <c r="A1543" s="160" t="s">
        <v>19</v>
      </c>
      <c r="B1543" s="160">
        <v>11017</v>
      </c>
      <c r="C1543" s="160">
        <v>14477</v>
      </c>
      <c r="D1543" s="160">
        <v>595909</v>
      </c>
      <c r="E1543" s="160" t="s">
        <v>246</v>
      </c>
      <c r="H1543" s="168" t="s">
        <v>843</v>
      </c>
      <c r="I1543" s="169" t="s">
        <v>247</v>
      </c>
      <c r="J1543" s="170">
        <v>31</v>
      </c>
      <c r="K1543" s="161">
        <v>9</v>
      </c>
      <c r="L1543" s="161" t="s">
        <v>46</v>
      </c>
      <c r="Z1543" s="163">
        <v>123</v>
      </c>
      <c r="AA1543" s="163">
        <v>346</v>
      </c>
      <c r="AB1543" s="163">
        <v>323</v>
      </c>
      <c r="AC1543" s="163">
        <v>81</v>
      </c>
      <c r="AD1543" s="163">
        <v>53</v>
      </c>
      <c r="AE1543" s="163">
        <v>16</v>
      </c>
      <c r="AF1543" s="163">
        <v>5</v>
      </c>
      <c r="AG1543" s="163">
        <v>7</v>
      </c>
      <c r="AH1543" s="163">
        <v>42</v>
      </c>
      <c r="AI1543" s="163">
        <v>37</v>
      </c>
      <c r="AJ1543" s="163">
        <v>5</v>
      </c>
      <c r="AK1543" s="163">
        <v>2</v>
      </c>
      <c r="AL1543" s="163">
        <v>18</v>
      </c>
      <c r="AM1543" s="163">
        <v>1</v>
      </c>
      <c r="AN1543" s="163">
        <v>98</v>
      </c>
      <c r="AO1543" s="163">
        <v>1</v>
      </c>
      <c r="AP1543" s="163">
        <v>3</v>
      </c>
      <c r="AQ1543" s="163">
        <v>1</v>
      </c>
      <c r="AR1543" s="163">
        <v>6</v>
      </c>
      <c r="AS1543" s="283">
        <v>5.2023120999999999E-2</v>
      </c>
      <c r="AT1543" s="283">
        <v>0.28323699400000002</v>
      </c>
      <c r="AU1543" s="283">
        <v>0.34061134999999998</v>
      </c>
      <c r="AV1543" s="283">
        <v>0.27074236000000002</v>
      </c>
      <c r="AW1543" s="283">
        <v>5.2401749999999997E-2</v>
      </c>
      <c r="AX1543" s="283">
        <v>0.36244541000000002</v>
      </c>
      <c r="AY1543" s="363">
        <v>106.786</v>
      </c>
      <c r="AZ1543" s="283">
        <v>0.13437267999999999</v>
      </c>
      <c r="BA1543" s="283">
        <v>0.45814977899999998</v>
      </c>
      <c r="BB1543" s="283">
        <v>0.255506607</v>
      </c>
      <c r="BC1543" s="283">
        <v>0.28634361200000003</v>
      </c>
      <c r="BD1543" s="164">
        <v>0.334841628</v>
      </c>
      <c r="BE1543" s="164">
        <v>0.25077399299999997</v>
      </c>
      <c r="BF1543" s="164">
        <v>0.28985507199999999</v>
      </c>
      <c r="BG1543" s="164">
        <v>0.39628482900000001</v>
      </c>
      <c r="BH1543" s="164">
        <v>0.686139901</v>
      </c>
      <c r="BI1543" s="164">
        <v>0.145510836</v>
      </c>
      <c r="BJ1543" s="165">
        <v>92.637383938678397</v>
      </c>
      <c r="BK1543" s="164">
        <v>0.29515708688386599</v>
      </c>
      <c r="BL1543" s="165">
        <v>-4.1833433117489998</v>
      </c>
      <c r="BM1543" s="165">
        <v>36.2910694722313</v>
      </c>
      <c r="BN1543" s="165">
        <v>75.222469591532203</v>
      </c>
      <c r="BO1543" s="165">
        <v>1.4602921649860701</v>
      </c>
      <c r="BP1543" s="165">
        <v>0.47866857796907403</v>
      </c>
      <c r="BQ1543" s="165">
        <v>-2.6488286605808602</v>
      </c>
      <c r="BR1543" s="165">
        <v>-9.7730199079733104</v>
      </c>
      <c r="BS1543" s="289">
        <v>-0.27356501013025802</v>
      </c>
      <c r="BT1543" s="297"/>
      <c r="BU1543" s="284"/>
      <c r="BV1543" s="298"/>
      <c r="BW1543" s="297"/>
      <c r="BX1543" s="297"/>
      <c r="BY1543" s="297"/>
      <c r="BZ1543" s="297"/>
      <c r="CA1543" s="284"/>
      <c r="CB1543" s="298"/>
      <c r="CC1543" s="297"/>
      <c r="CD1543" s="284"/>
      <c r="CE1543" s="352"/>
      <c r="CF1543" s="298"/>
      <c r="CG1543" s="297"/>
      <c r="CH1543" s="284"/>
      <c r="CI1543" s="352"/>
      <c r="CJ1543" s="298"/>
      <c r="CK1543" s="297"/>
      <c r="CL1543" s="284"/>
      <c r="CM1543" s="352"/>
      <c r="CN1543" s="298"/>
      <c r="CO1543" s="297"/>
      <c r="CP1543" s="284"/>
      <c r="CQ1543" s="352"/>
      <c r="CR1543" s="298"/>
      <c r="CS1543" s="297">
        <v>31</v>
      </c>
      <c r="CT1543" s="284">
        <v>199.2</v>
      </c>
      <c r="CU1543" s="352">
        <v>-1</v>
      </c>
      <c r="CV1543" s="352">
        <v>0</v>
      </c>
      <c r="CW1543" s="298">
        <v>0</v>
      </c>
      <c r="CX1543" s="297">
        <v>5</v>
      </c>
      <c r="CY1543" s="284">
        <v>43</v>
      </c>
      <c r="CZ1543" s="352">
        <v>-2</v>
      </c>
      <c r="DA1543" s="352">
        <v>-1</v>
      </c>
      <c r="DB1543" s="298">
        <v>0</v>
      </c>
      <c r="DC1543" s="297">
        <v>91</v>
      </c>
      <c r="DD1543" s="284">
        <v>539</v>
      </c>
      <c r="DE1543" s="352">
        <v>-4</v>
      </c>
      <c r="DF1543" s="352">
        <v>-1</v>
      </c>
      <c r="DG1543" s="298">
        <v>-1</v>
      </c>
      <c r="DH1543" s="297">
        <v>-7</v>
      </c>
      <c r="DI1543" s="289">
        <v>-4.3816007971763602</v>
      </c>
      <c r="DP1543" s="165"/>
      <c r="DQ1543" s="165"/>
      <c r="DR1543" s="165"/>
      <c r="ED1543" s="165"/>
      <c r="EE1543" s="165"/>
      <c r="EF1543" s="165"/>
      <c r="EG1543" s="165"/>
      <c r="EH1543" s="166"/>
      <c r="EI1543" s="165"/>
      <c r="EJ1543" s="164"/>
      <c r="EK1543" s="164"/>
      <c r="EL1543" s="283"/>
      <c r="EM1543" s="283"/>
      <c r="EN1543" s="283"/>
      <c r="EO1543" s="283"/>
      <c r="EP1543" s="283"/>
      <c r="EQ1543" s="283"/>
      <c r="ER1543" s="165"/>
      <c r="ES1543" s="166"/>
      <c r="ET1543" s="166"/>
      <c r="EU1543" s="166"/>
      <c r="EV1543" s="166"/>
      <c r="EW1543" s="166"/>
      <c r="EX1543" s="289"/>
    </row>
    <row r="1544" spans="1:154" ht="13" customHeight="1">
      <c r="A1544" s="160" t="s">
        <v>19</v>
      </c>
      <c r="C1544" s="160">
        <v>24598</v>
      </c>
      <c r="D1544" s="160">
        <v>680718</v>
      </c>
      <c r="E1544" s="160" t="s">
        <v>470</v>
      </c>
      <c r="H1544" s="162" t="s">
        <v>4075</v>
      </c>
      <c r="I1544" s="162" t="s">
        <v>380</v>
      </c>
      <c r="J1544" s="160">
        <v>24</v>
      </c>
      <c r="K1544" s="161">
        <v>9</v>
      </c>
      <c r="Z1544" s="163">
        <v>69</v>
      </c>
      <c r="AA1544" s="163">
        <v>225</v>
      </c>
      <c r="AB1544" s="163">
        <v>208</v>
      </c>
      <c r="AC1544" s="163">
        <v>41</v>
      </c>
      <c r="AD1544" s="163">
        <v>23</v>
      </c>
      <c r="AE1544" s="163">
        <v>11</v>
      </c>
      <c r="AF1544" s="163">
        <v>0</v>
      </c>
      <c r="AG1544" s="163">
        <v>7</v>
      </c>
      <c r="AH1544" s="163">
        <v>20</v>
      </c>
      <c r="AI1544" s="163">
        <v>28</v>
      </c>
      <c r="AJ1544" s="163">
        <v>2</v>
      </c>
      <c r="AK1544" s="163">
        <v>0</v>
      </c>
      <c r="AL1544" s="163">
        <v>14</v>
      </c>
      <c r="AM1544" s="163">
        <v>0</v>
      </c>
      <c r="AN1544" s="163">
        <v>60</v>
      </c>
      <c r="AO1544" s="163">
        <v>1</v>
      </c>
      <c r="AP1544" s="163">
        <v>1</v>
      </c>
      <c r="AQ1544" s="163">
        <v>0</v>
      </c>
      <c r="AR1544" s="163">
        <v>1</v>
      </c>
      <c r="AS1544" s="283">
        <v>6.2222222000000001E-2</v>
      </c>
      <c r="AT1544" s="283">
        <v>0.266666666</v>
      </c>
      <c r="AU1544" s="283">
        <v>0.38255033999999999</v>
      </c>
      <c r="AV1544" s="283">
        <v>0.28187919</v>
      </c>
      <c r="AW1544" s="283">
        <v>0.08</v>
      </c>
      <c r="AX1544" s="283">
        <v>0.38</v>
      </c>
      <c r="AY1544" s="363">
        <v>110.706</v>
      </c>
      <c r="AZ1544" s="283">
        <v>0.10930233</v>
      </c>
      <c r="BA1544" s="283">
        <v>0.42281879100000003</v>
      </c>
      <c r="BB1544" s="283">
        <v>0.21476509999999999</v>
      </c>
      <c r="BC1544" s="283">
        <v>0.36241610699999999</v>
      </c>
      <c r="BD1544" s="164">
        <v>0.23943661899999999</v>
      </c>
      <c r="BE1544" s="164">
        <v>0.197115384</v>
      </c>
      <c r="BF1544" s="164">
        <v>0.25</v>
      </c>
      <c r="BG1544" s="164">
        <v>0.35096153800000002</v>
      </c>
      <c r="BH1544" s="164">
        <v>0.60096153799999996</v>
      </c>
      <c r="BI1544" s="164">
        <v>0.15384615400000001</v>
      </c>
      <c r="BJ1544" s="165">
        <v>99.3943176651713</v>
      </c>
      <c r="BK1544" s="164">
        <v>0.26247122191957001</v>
      </c>
      <c r="BL1544" s="165">
        <v>-8.6395831098285907</v>
      </c>
      <c r="BM1544" s="165">
        <v>17.680483006921602</v>
      </c>
      <c r="BN1544" s="165">
        <v>69.766303848248498</v>
      </c>
      <c r="BO1544" s="165">
        <v>-0.13227298918442601</v>
      </c>
      <c r="BP1544" s="165">
        <v>0.536914482712745</v>
      </c>
      <c r="BQ1544" s="165">
        <v>-2.9374013517023401</v>
      </c>
      <c r="BR1544" s="165">
        <v>-7.2466650893417501</v>
      </c>
      <c r="BS1544" s="289">
        <v>-0.30336814249014898</v>
      </c>
      <c r="BT1544" s="297"/>
      <c r="BU1544" s="284"/>
      <c r="BV1544" s="298"/>
      <c r="BW1544" s="297"/>
      <c r="BX1544" s="297"/>
      <c r="BY1544" s="297"/>
      <c r="BZ1544" s="297"/>
      <c r="CA1544" s="284"/>
      <c r="CB1544" s="298"/>
      <c r="CC1544" s="297"/>
      <c r="CD1544" s="284"/>
      <c r="CE1544" s="352"/>
      <c r="CF1544" s="298"/>
      <c r="CG1544" s="297"/>
      <c r="CH1544" s="284"/>
      <c r="CI1544" s="352"/>
      <c r="CJ1544" s="298"/>
      <c r="CK1544" s="297">
        <v>36</v>
      </c>
      <c r="CL1544" s="284">
        <v>256.10000000000002</v>
      </c>
      <c r="CM1544" s="352">
        <v>2</v>
      </c>
      <c r="CN1544" s="298">
        <v>-6</v>
      </c>
      <c r="CO1544" s="297"/>
      <c r="CP1544" s="284"/>
      <c r="CQ1544" s="352"/>
      <c r="CR1544" s="298"/>
      <c r="CS1544" s="297">
        <v>10</v>
      </c>
      <c r="CT1544" s="284">
        <v>55</v>
      </c>
      <c r="CU1544" s="352">
        <v>-1</v>
      </c>
      <c r="CV1544" s="352">
        <v>-1</v>
      </c>
      <c r="CW1544" s="298">
        <v>1</v>
      </c>
      <c r="CX1544" s="297"/>
      <c r="CY1544" s="284"/>
      <c r="CZ1544" s="352"/>
      <c r="DA1544" s="352"/>
      <c r="DB1544" s="298"/>
      <c r="DC1544" s="297">
        <v>27</v>
      </c>
      <c r="DD1544" s="284">
        <v>174</v>
      </c>
      <c r="DE1544" s="352">
        <v>2</v>
      </c>
      <c r="DF1544" s="352">
        <v>0</v>
      </c>
      <c r="DG1544" s="298">
        <v>1</v>
      </c>
      <c r="DH1544" s="183">
        <v>3</v>
      </c>
      <c r="DI1544" s="289">
        <v>-3.1980703473091099</v>
      </c>
      <c r="DP1544" s="165"/>
      <c r="DQ1544" s="165"/>
      <c r="DR1544" s="165"/>
      <c r="ED1544" s="165"/>
      <c r="EE1544" s="165"/>
      <c r="EF1544" s="165"/>
      <c r="EG1544" s="165"/>
      <c r="EH1544" s="166"/>
      <c r="EI1544" s="165"/>
      <c r="EL1544" s="283"/>
      <c r="EM1544" s="283"/>
      <c r="EN1544" s="283"/>
      <c r="EO1544" s="283"/>
      <c r="EP1544" s="283"/>
      <c r="EQ1544" s="283"/>
      <c r="ER1544" s="165"/>
    </row>
    <row r="1545" spans="1:154" ht="13" customHeight="1">
      <c r="A1545" s="160" t="s">
        <v>19</v>
      </c>
      <c r="C1545" s="160">
        <v>22165</v>
      </c>
      <c r="D1545" s="160">
        <v>668723</v>
      </c>
      <c r="E1545" s="160" t="s">
        <v>239</v>
      </c>
      <c r="H1545" s="162" t="s">
        <v>2494</v>
      </c>
      <c r="I1545" s="162" t="s">
        <v>549</v>
      </c>
      <c r="J1545" s="161">
        <v>25</v>
      </c>
      <c r="K1545" s="161">
        <v>9</v>
      </c>
      <c r="L1545" s="161" t="s">
        <v>837</v>
      </c>
      <c r="Z1545" s="163">
        <v>17</v>
      </c>
      <c r="AA1545" s="163">
        <v>49</v>
      </c>
      <c r="AB1545" s="163">
        <v>45</v>
      </c>
      <c r="AC1545" s="163">
        <v>8</v>
      </c>
      <c r="AD1545" s="163">
        <v>7</v>
      </c>
      <c r="AE1545" s="163">
        <v>0</v>
      </c>
      <c r="AF1545" s="163">
        <v>0</v>
      </c>
      <c r="AG1545" s="163">
        <v>1</v>
      </c>
      <c r="AH1545" s="163">
        <v>5</v>
      </c>
      <c r="AI1545" s="163">
        <v>5</v>
      </c>
      <c r="AJ1545" s="163">
        <v>0</v>
      </c>
      <c r="AK1545" s="163">
        <v>0</v>
      </c>
      <c r="AL1545" s="163">
        <v>2</v>
      </c>
      <c r="AM1545" s="163">
        <v>0</v>
      </c>
      <c r="AN1545" s="163">
        <v>12</v>
      </c>
      <c r="AO1545" s="163">
        <v>0</v>
      </c>
      <c r="AP1545" s="163">
        <v>1</v>
      </c>
      <c r="AQ1545" s="163">
        <v>1</v>
      </c>
      <c r="AR1545" s="163">
        <v>2</v>
      </c>
      <c r="AS1545" s="283">
        <v>4.0816326E-2</v>
      </c>
      <c r="AT1545" s="283">
        <v>0.244897959</v>
      </c>
      <c r="AU1545" s="283">
        <v>0.28571428999999998</v>
      </c>
      <c r="AV1545" s="283">
        <v>0.28571428999999998</v>
      </c>
      <c r="AW1545" s="283">
        <v>5.7142859999999997E-2</v>
      </c>
      <c r="AX1545" s="283">
        <v>0.37142857000000001</v>
      </c>
      <c r="AY1545" s="363">
        <v>107.60599999999999</v>
      </c>
      <c r="AZ1545" s="283">
        <v>0.12234043</v>
      </c>
      <c r="BA1545" s="283">
        <v>0.55882352899999999</v>
      </c>
      <c r="BB1545" s="283">
        <v>0.17647058800000001</v>
      </c>
      <c r="BC1545" s="283">
        <v>0.264705882</v>
      </c>
      <c r="BD1545" s="164">
        <v>0.212121212</v>
      </c>
      <c r="BE1545" s="164">
        <v>0.177777777</v>
      </c>
      <c r="BF1545" s="164">
        <v>0.20833333300000001</v>
      </c>
      <c r="BG1545" s="164">
        <v>0.24444444400000001</v>
      </c>
      <c r="BH1545" s="164">
        <v>0.45277777699999999</v>
      </c>
      <c r="BI1545" s="164">
        <v>6.6666666999999999E-2</v>
      </c>
      <c r="BJ1545" s="165">
        <v>43.070871160524298</v>
      </c>
      <c r="BK1545" s="164">
        <v>0.19999682282407999</v>
      </c>
      <c r="BL1545" s="165">
        <v>-4.3453846453280196</v>
      </c>
      <c r="BM1545" s="165">
        <v>1.3865408645420201</v>
      </c>
      <c r="BN1545" s="165">
        <v>25.663288225188801</v>
      </c>
      <c r="BO1545" s="165">
        <v>-2.9565232873231501E-2</v>
      </c>
      <c r="BP1545" s="165">
        <v>-7.2361324564553797E-2</v>
      </c>
      <c r="BQ1545" s="165">
        <v>-3.3414145279034102</v>
      </c>
      <c r="BR1545" s="165">
        <v>-4.2401437011371401</v>
      </c>
      <c r="BS1545" s="289">
        <v>-0.34509370605150202</v>
      </c>
      <c r="BT1545" s="297"/>
      <c r="BU1545" s="284"/>
      <c r="BV1545" s="298"/>
      <c r="BW1545" s="297"/>
      <c r="BX1545" s="297"/>
      <c r="BY1545" s="297"/>
      <c r="BZ1545" s="297"/>
      <c r="CA1545" s="284"/>
      <c r="CB1545" s="298"/>
      <c r="CC1545" s="297">
        <v>1</v>
      </c>
      <c r="CD1545" s="284">
        <v>2</v>
      </c>
      <c r="CE1545" s="352">
        <v>0</v>
      </c>
      <c r="CF1545" s="298"/>
      <c r="CG1545" s="297"/>
      <c r="CH1545" s="284"/>
      <c r="CI1545" s="352"/>
      <c r="CJ1545" s="298"/>
      <c r="CK1545" s="297"/>
      <c r="CL1545" s="284"/>
      <c r="CM1545" s="352"/>
      <c r="CN1545" s="298"/>
      <c r="CO1545" s="297"/>
      <c r="CP1545" s="284"/>
      <c r="CQ1545" s="352"/>
      <c r="CR1545" s="298"/>
      <c r="CS1545" s="297">
        <v>10</v>
      </c>
      <c r="CT1545" s="284">
        <v>50</v>
      </c>
      <c r="CU1545" s="352">
        <v>-4</v>
      </c>
      <c r="CV1545" s="352">
        <v>0</v>
      </c>
      <c r="CW1545" s="298">
        <v>0</v>
      </c>
      <c r="CX1545" s="297">
        <v>3</v>
      </c>
      <c r="CY1545" s="284">
        <v>8.1999999999999993</v>
      </c>
      <c r="CZ1545" s="352">
        <v>0</v>
      </c>
      <c r="DA1545" s="352">
        <v>0</v>
      </c>
      <c r="DB1545" s="298">
        <v>0</v>
      </c>
      <c r="DC1545" s="297">
        <v>7</v>
      </c>
      <c r="DD1545" s="284">
        <v>51.2</v>
      </c>
      <c r="DE1545" s="352">
        <v>0</v>
      </c>
      <c r="DF1545" s="352">
        <v>0</v>
      </c>
      <c r="DG1545" s="298">
        <v>0</v>
      </c>
      <c r="DH1545" s="297">
        <v>-4</v>
      </c>
      <c r="DI1545" s="289">
        <v>-0.73620136082172305</v>
      </c>
      <c r="DP1545" s="165"/>
      <c r="DQ1545" s="165"/>
      <c r="DR1545" s="165"/>
      <c r="ED1545" s="165"/>
      <c r="EE1545" s="165"/>
      <c r="EF1545" s="165"/>
      <c r="EG1545" s="165"/>
      <c r="EH1545" s="166"/>
      <c r="EI1545" s="165"/>
      <c r="EJ1545" s="164"/>
      <c r="EK1545" s="164"/>
      <c r="EL1545" s="283"/>
      <c r="EM1545" s="283"/>
      <c r="EN1545" s="283"/>
      <c r="EO1545" s="283"/>
      <c r="EP1545" s="283"/>
      <c r="EQ1545" s="283"/>
      <c r="ER1545" s="165"/>
      <c r="ES1545" s="166"/>
      <c r="ET1545" s="166"/>
      <c r="EU1545" s="166"/>
      <c r="EV1545" s="166"/>
      <c r="EW1545" s="166"/>
      <c r="EX1545" s="289"/>
    </row>
    <row r="1546" spans="1:154" ht="13" customHeight="1">
      <c r="A1546" s="160" t="s">
        <v>19</v>
      </c>
      <c r="C1546" s="160">
        <v>27781</v>
      </c>
      <c r="D1546" s="160">
        <v>694175</v>
      </c>
      <c r="E1546" s="160" t="s">
        <v>614</v>
      </c>
      <c r="H1546" s="162" t="s">
        <v>3335</v>
      </c>
      <c r="I1546" s="162" t="s">
        <v>591</v>
      </c>
      <c r="J1546" s="160">
        <v>26</v>
      </c>
      <c r="K1546" s="161">
        <v>9</v>
      </c>
      <c r="Z1546" s="163">
        <v>7</v>
      </c>
      <c r="AA1546" s="163">
        <v>21</v>
      </c>
      <c r="AB1546" s="163">
        <v>20</v>
      </c>
      <c r="AC1546" s="163">
        <v>2</v>
      </c>
      <c r="AD1546" s="163">
        <v>2</v>
      </c>
      <c r="AE1546" s="163">
        <v>0</v>
      </c>
      <c r="AF1546" s="163">
        <v>0</v>
      </c>
      <c r="AG1546" s="163">
        <v>0</v>
      </c>
      <c r="AH1546" s="163">
        <v>2</v>
      </c>
      <c r="AI1546" s="163">
        <v>0</v>
      </c>
      <c r="AJ1546" s="163">
        <v>2</v>
      </c>
      <c r="AK1546" s="163">
        <v>0</v>
      </c>
      <c r="AL1546" s="163">
        <v>1</v>
      </c>
      <c r="AM1546" s="163">
        <v>0</v>
      </c>
      <c r="AN1546" s="163">
        <v>10</v>
      </c>
      <c r="AO1546" s="163">
        <v>0</v>
      </c>
      <c r="AP1546" s="163">
        <v>0</v>
      </c>
      <c r="AQ1546" s="163">
        <v>0</v>
      </c>
      <c r="AR1546" s="163">
        <v>2</v>
      </c>
      <c r="AS1546" s="283">
        <v>4.7619046999999998E-2</v>
      </c>
      <c r="AT1546" s="283">
        <v>0.47619047599999997</v>
      </c>
      <c r="AU1546" s="283">
        <v>0.4</v>
      </c>
      <c r="AV1546" s="283">
        <v>0.3</v>
      </c>
      <c r="AW1546" s="283">
        <v>0.2</v>
      </c>
      <c r="AX1546" s="283">
        <v>0.4</v>
      </c>
      <c r="AY1546" s="363">
        <v>108.88200000000001</v>
      </c>
      <c r="AZ1546" s="283">
        <v>0.16666666999999999</v>
      </c>
      <c r="BA1546" s="283">
        <v>0.44444444399999999</v>
      </c>
      <c r="BB1546" s="283">
        <v>0.111111111</v>
      </c>
      <c r="BC1546" s="283">
        <v>0.44444444399999999</v>
      </c>
      <c r="BD1546" s="164">
        <v>0.2</v>
      </c>
      <c r="BE1546" s="164">
        <v>0.1</v>
      </c>
      <c r="BF1546" s="164">
        <v>0.14285714199999999</v>
      </c>
      <c r="BG1546" s="164">
        <v>0.1</v>
      </c>
      <c r="BH1546" s="164">
        <v>0.242857142</v>
      </c>
      <c r="BI1546" s="164">
        <v>0</v>
      </c>
      <c r="BJ1546" s="165">
        <v>0</v>
      </c>
      <c r="BK1546" s="164">
        <v>0.116788197131383</v>
      </c>
      <c r="BL1546" s="165">
        <v>-3.2687056521708202</v>
      </c>
      <c r="BM1546" s="165">
        <v>-0.812166147940803</v>
      </c>
      <c r="BN1546" s="165">
        <v>-32.5129475962908</v>
      </c>
      <c r="BO1546" s="165">
        <v>4.6036618458617999E-2</v>
      </c>
      <c r="BP1546" s="165">
        <v>-0.491306252777576</v>
      </c>
      <c r="BQ1546" s="165">
        <v>-4.4606790731949797</v>
      </c>
      <c r="BR1546" s="165">
        <v>-3.6753807226950399</v>
      </c>
      <c r="BS1546" s="289">
        <v>-0.46068880709665</v>
      </c>
      <c r="BT1546" s="297"/>
      <c r="BU1546" s="284"/>
      <c r="BV1546" s="298"/>
      <c r="BW1546" s="297"/>
      <c r="BX1546" s="297"/>
      <c r="BY1546" s="297"/>
      <c r="BZ1546" s="297"/>
      <c r="CA1546" s="284"/>
      <c r="CB1546" s="298"/>
      <c r="CC1546" s="297"/>
      <c r="CD1546" s="284"/>
      <c r="CE1546" s="352"/>
      <c r="CF1546" s="298"/>
      <c r="CG1546" s="297"/>
      <c r="CH1546" s="284"/>
      <c r="CI1546" s="352"/>
      <c r="CJ1546" s="298"/>
      <c r="CK1546" s="297"/>
      <c r="CL1546" s="284"/>
      <c r="CM1546" s="352"/>
      <c r="CN1546" s="298"/>
      <c r="CO1546" s="297"/>
      <c r="CP1546" s="284"/>
      <c r="CQ1546" s="352"/>
      <c r="CR1546" s="298"/>
      <c r="CS1546" s="297"/>
      <c r="CT1546" s="284"/>
      <c r="CU1546" s="352"/>
      <c r="CV1546" s="352"/>
      <c r="CW1546" s="298"/>
      <c r="CX1546" s="297"/>
      <c r="CY1546" s="284"/>
      <c r="CZ1546" s="352"/>
      <c r="DA1546" s="352"/>
      <c r="DB1546" s="298"/>
      <c r="DC1546" s="297">
        <v>6</v>
      </c>
      <c r="DD1546" s="284">
        <v>54.2</v>
      </c>
      <c r="DE1546" s="352">
        <v>0</v>
      </c>
      <c r="DF1546" s="352">
        <v>-1</v>
      </c>
      <c r="DG1546" s="298">
        <v>-1</v>
      </c>
      <c r="DH1546" s="183">
        <v>0</v>
      </c>
      <c r="DI1546" s="289">
        <v>-1.4859828650951299</v>
      </c>
      <c r="DP1546" s="165"/>
      <c r="DQ1546" s="165"/>
      <c r="DR1546" s="165"/>
      <c r="ED1546" s="165"/>
      <c r="EE1546" s="165"/>
      <c r="EF1546" s="165"/>
      <c r="EG1546" s="165"/>
      <c r="EH1546" s="166"/>
      <c r="EI1546" s="165"/>
      <c r="EL1546" s="283"/>
      <c r="EM1546" s="283"/>
      <c r="EN1546" s="283"/>
      <c r="EO1546" s="283"/>
      <c r="EP1546" s="283"/>
      <c r="EQ1546" s="283"/>
      <c r="ER1546" s="165"/>
    </row>
    <row r="1547" spans="1:154" ht="13" customHeight="1">
      <c r="A1547" s="160" t="s">
        <v>19</v>
      </c>
      <c r="C1547" s="160">
        <v>18395</v>
      </c>
      <c r="D1547" s="160">
        <v>663905</v>
      </c>
      <c r="E1547" s="160" t="s">
        <v>2171</v>
      </c>
      <c r="H1547" s="162" t="s">
        <v>1629</v>
      </c>
      <c r="I1547" s="162" t="s">
        <v>118</v>
      </c>
      <c r="J1547" s="161">
        <v>27</v>
      </c>
      <c r="K1547" s="161">
        <v>9</v>
      </c>
      <c r="L1547" s="161" t="s">
        <v>46</v>
      </c>
      <c r="Z1547" s="163">
        <v>13</v>
      </c>
      <c r="AA1547" s="163">
        <v>32</v>
      </c>
      <c r="AB1547" s="163">
        <v>31</v>
      </c>
      <c r="AC1547" s="163">
        <v>4</v>
      </c>
      <c r="AD1547" s="163">
        <v>3</v>
      </c>
      <c r="AE1547" s="163">
        <v>1</v>
      </c>
      <c r="AF1547" s="163">
        <v>0</v>
      </c>
      <c r="AG1547" s="163">
        <v>0</v>
      </c>
      <c r="AH1547" s="163">
        <v>2</v>
      </c>
      <c r="AI1547" s="163">
        <v>5</v>
      </c>
      <c r="AJ1547" s="163">
        <v>0</v>
      </c>
      <c r="AK1547" s="163">
        <v>0</v>
      </c>
      <c r="AL1547" s="163">
        <v>1</v>
      </c>
      <c r="AM1547" s="163">
        <v>0</v>
      </c>
      <c r="AN1547" s="163">
        <v>9</v>
      </c>
      <c r="AO1547" s="163">
        <v>0</v>
      </c>
      <c r="AP1547" s="163">
        <v>0</v>
      </c>
      <c r="AQ1547" s="163">
        <v>0</v>
      </c>
      <c r="AR1547" s="163">
        <v>0</v>
      </c>
      <c r="AS1547" s="283">
        <v>3.125E-2</v>
      </c>
      <c r="AT1547" s="283">
        <v>0.28125</v>
      </c>
      <c r="AU1547" s="283">
        <v>0.5</v>
      </c>
      <c r="AV1547" s="283">
        <v>0.18181818</v>
      </c>
      <c r="AW1547" s="283">
        <v>0</v>
      </c>
      <c r="AX1547" s="283">
        <v>0.36363635999999999</v>
      </c>
      <c r="AY1547" s="363">
        <v>107.089</v>
      </c>
      <c r="AZ1547" s="283">
        <v>0.1147541</v>
      </c>
      <c r="BA1547" s="283">
        <v>0.63636363600000001</v>
      </c>
      <c r="BB1547" s="283">
        <v>0.13636363600000001</v>
      </c>
      <c r="BC1547" s="283">
        <v>0.22727272700000001</v>
      </c>
      <c r="BD1547" s="164">
        <v>0.181818181</v>
      </c>
      <c r="BE1547" s="164">
        <v>0.12903225800000001</v>
      </c>
      <c r="BF1547" s="164">
        <v>0.15625</v>
      </c>
      <c r="BG1547" s="164">
        <v>0.16129032200000001</v>
      </c>
      <c r="BH1547" s="164">
        <v>0.31754032199999999</v>
      </c>
      <c r="BI1547" s="164">
        <v>3.2258064000000003E-2</v>
      </c>
      <c r="BJ1547" s="165">
        <v>20.536633161027599</v>
      </c>
      <c r="BK1547" s="164">
        <v>0.143397156149148</v>
      </c>
      <c r="BL1547" s="165">
        <v>-4.2955568553154198</v>
      </c>
      <c r="BM1547" s="165">
        <v>-0.55225856315539101</v>
      </c>
      <c r="BN1547" s="165">
        <v>-13.4535485299147</v>
      </c>
      <c r="BO1547" s="165">
        <v>3.2905798309335203E-2</v>
      </c>
      <c r="BP1547" s="165">
        <v>-2.16743741184473E-2</v>
      </c>
      <c r="BQ1547" s="165">
        <v>-4.6590884168838</v>
      </c>
      <c r="BR1547" s="165">
        <v>-4.3630698238705099</v>
      </c>
      <c r="BS1547" s="289">
        <v>-0.481180073641715</v>
      </c>
      <c r="BT1547" s="297"/>
      <c r="BU1547" s="284"/>
      <c r="BV1547" s="298"/>
      <c r="BW1547" s="297"/>
      <c r="BX1547" s="297"/>
      <c r="BY1547" s="297"/>
      <c r="BZ1547" s="297"/>
      <c r="CA1547" s="284"/>
      <c r="CB1547" s="298"/>
      <c r="CC1547" s="297"/>
      <c r="CD1547" s="284"/>
      <c r="CE1547" s="352"/>
      <c r="CF1547" s="298"/>
      <c r="CG1547" s="297"/>
      <c r="CH1547" s="284"/>
      <c r="CI1547" s="352"/>
      <c r="CJ1547" s="298"/>
      <c r="CK1547" s="297"/>
      <c r="CL1547" s="284"/>
      <c r="CM1547" s="352"/>
      <c r="CN1547" s="298"/>
      <c r="CO1547" s="297"/>
      <c r="CP1547" s="284"/>
      <c r="CQ1547" s="352"/>
      <c r="CR1547" s="298"/>
      <c r="CS1547" s="297"/>
      <c r="CT1547" s="284"/>
      <c r="CU1547" s="352"/>
      <c r="CV1547" s="352"/>
      <c r="CW1547" s="298"/>
      <c r="CX1547" s="297"/>
      <c r="CY1547" s="284"/>
      <c r="CZ1547" s="352"/>
      <c r="DA1547" s="352"/>
      <c r="DB1547" s="298"/>
      <c r="DC1547" s="297">
        <v>3</v>
      </c>
      <c r="DD1547" s="284">
        <v>16</v>
      </c>
      <c r="DE1547" s="352">
        <v>0</v>
      </c>
      <c r="DF1547" s="352">
        <v>0</v>
      </c>
      <c r="DG1547" s="298">
        <v>0</v>
      </c>
      <c r="DH1547" s="297">
        <v>0</v>
      </c>
      <c r="DI1547" s="289">
        <v>-1.3601380884647301</v>
      </c>
      <c r="DP1547" s="165"/>
      <c r="DQ1547" s="165"/>
      <c r="DR1547" s="165"/>
      <c r="ED1547" s="165"/>
      <c r="EE1547" s="165"/>
      <c r="EF1547" s="165"/>
      <c r="EG1547" s="165"/>
      <c r="EH1547" s="166"/>
      <c r="EI1547" s="165"/>
      <c r="EJ1547" s="164"/>
      <c r="EK1547" s="164"/>
      <c r="EL1547" s="283"/>
      <c r="EM1547" s="283"/>
      <c r="EN1547" s="283"/>
      <c r="EO1547" s="283"/>
      <c r="EP1547" s="283"/>
      <c r="EQ1547" s="283"/>
      <c r="ER1547" s="165"/>
      <c r="ES1547" s="166"/>
      <c r="ET1547" s="166"/>
      <c r="EU1547" s="166"/>
      <c r="EV1547" s="166"/>
      <c r="EW1547" s="166"/>
      <c r="EX1547" s="289"/>
    </row>
    <row r="1548" spans="1:154" ht="13" customHeight="1">
      <c r="A1548" s="160" t="s">
        <v>19</v>
      </c>
      <c r="B1548" s="160">
        <v>12639</v>
      </c>
      <c r="C1548" s="160">
        <v>21270</v>
      </c>
      <c r="D1548" s="160">
        <v>656248</v>
      </c>
      <c r="E1548" s="160" t="s">
        <v>246</v>
      </c>
      <c r="H1548" s="162" t="s">
        <v>2965</v>
      </c>
      <c r="I1548" s="162" t="s">
        <v>104</v>
      </c>
      <c r="J1548" s="160">
        <v>28</v>
      </c>
      <c r="K1548" s="161">
        <v>9</v>
      </c>
      <c r="L1548" s="161" t="s">
        <v>837</v>
      </c>
      <c r="Z1548" s="163">
        <v>31</v>
      </c>
      <c r="AA1548" s="163">
        <v>108</v>
      </c>
      <c r="AB1548" s="163">
        <v>91</v>
      </c>
      <c r="AC1548" s="163">
        <v>17</v>
      </c>
      <c r="AD1548" s="163">
        <v>9</v>
      </c>
      <c r="AE1548" s="163">
        <v>7</v>
      </c>
      <c r="AF1548" s="163">
        <v>0</v>
      </c>
      <c r="AG1548" s="163">
        <v>1</v>
      </c>
      <c r="AH1548" s="163">
        <v>14</v>
      </c>
      <c r="AI1548" s="163">
        <v>8</v>
      </c>
      <c r="AJ1548" s="163">
        <v>4</v>
      </c>
      <c r="AK1548" s="163">
        <v>0</v>
      </c>
      <c r="AL1548" s="163">
        <v>12</v>
      </c>
      <c r="AM1548" s="163">
        <v>0</v>
      </c>
      <c r="AN1548" s="163">
        <v>33</v>
      </c>
      <c r="AO1548" s="163">
        <v>2</v>
      </c>
      <c r="AP1548" s="163">
        <v>2</v>
      </c>
      <c r="AQ1548" s="163">
        <v>1</v>
      </c>
      <c r="AR1548" s="163">
        <v>0</v>
      </c>
      <c r="AS1548" s="283">
        <v>0.111111111</v>
      </c>
      <c r="AT1548" s="283">
        <v>0.30555555499999998</v>
      </c>
      <c r="AU1548" s="283">
        <v>0.50819672000000005</v>
      </c>
      <c r="AV1548" s="283">
        <v>0.2295082</v>
      </c>
      <c r="AW1548" s="283">
        <v>4.9180330000000001E-2</v>
      </c>
      <c r="AX1548" s="283">
        <v>0.34426230000000002</v>
      </c>
      <c r="AY1548" s="363">
        <v>109.009</v>
      </c>
      <c r="AZ1548" s="283">
        <v>0.12962963</v>
      </c>
      <c r="BA1548" s="283">
        <v>0.48333333299999998</v>
      </c>
      <c r="BB1548" s="283">
        <v>0.15</v>
      </c>
      <c r="BC1548" s="283">
        <v>0.36666666599999997</v>
      </c>
      <c r="BD1548" s="164">
        <v>0.27118643999999997</v>
      </c>
      <c r="BE1548" s="164">
        <v>0.18681318599999999</v>
      </c>
      <c r="BF1548" s="164">
        <v>0.28971962600000001</v>
      </c>
      <c r="BG1548" s="164">
        <v>0.29670329600000001</v>
      </c>
      <c r="BH1548" s="164">
        <v>0.58642292200000001</v>
      </c>
      <c r="BI1548" s="164">
        <v>0.10989011</v>
      </c>
      <c r="BJ1548" s="165">
        <v>69.959960309303696</v>
      </c>
      <c r="BK1548" s="164">
        <v>0.26613161886963799</v>
      </c>
      <c r="BL1548" s="165">
        <v>-3.8288201544492</v>
      </c>
      <c r="BM1548" s="165">
        <v>8.8048115815909096</v>
      </c>
      <c r="BN1548" s="165">
        <v>55.686340033897203</v>
      </c>
      <c r="BO1548" s="165">
        <v>-0.13642908779233401</v>
      </c>
      <c r="BP1548" s="165">
        <v>0.48786851018667199</v>
      </c>
      <c r="BQ1548" s="165">
        <v>-5.7739452732785104</v>
      </c>
      <c r="BR1548" s="165">
        <v>-5.2351171899644999</v>
      </c>
      <c r="BS1548" s="289">
        <v>-0.59631995858486797</v>
      </c>
      <c r="BT1548" s="297"/>
      <c r="BU1548" s="284"/>
      <c r="BV1548" s="298"/>
      <c r="BW1548" s="297"/>
      <c r="BX1548" s="297"/>
      <c r="BY1548" s="297"/>
      <c r="BZ1548" s="297"/>
      <c r="CA1548" s="284"/>
      <c r="CB1548" s="298"/>
      <c r="CC1548" s="297"/>
      <c r="CD1548" s="284"/>
      <c r="CE1548" s="352"/>
      <c r="CF1548" s="298"/>
      <c r="CG1548" s="297"/>
      <c r="CH1548" s="284"/>
      <c r="CI1548" s="352"/>
      <c r="CJ1548" s="298"/>
      <c r="CK1548" s="297"/>
      <c r="CL1548" s="284"/>
      <c r="CM1548" s="352"/>
      <c r="CN1548" s="298"/>
      <c r="CO1548" s="297"/>
      <c r="CP1548" s="284"/>
      <c r="CQ1548" s="352"/>
      <c r="CR1548" s="298"/>
      <c r="CS1548" s="297">
        <v>14</v>
      </c>
      <c r="CT1548" s="284">
        <v>103</v>
      </c>
      <c r="CU1548" s="352">
        <v>-3</v>
      </c>
      <c r="CV1548" s="352">
        <v>-1</v>
      </c>
      <c r="CW1548" s="298">
        <v>-1</v>
      </c>
      <c r="CX1548" s="297"/>
      <c r="CY1548" s="284"/>
      <c r="CZ1548" s="352"/>
      <c r="DA1548" s="352"/>
      <c r="DB1548" s="298"/>
      <c r="DC1548" s="297">
        <v>17</v>
      </c>
      <c r="DD1548" s="284">
        <v>136</v>
      </c>
      <c r="DE1548" s="352">
        <v>-2</v>
      </c>
      <c r="DF1548" s="352">
        <v>-1</v>
      </c>
      <c r="DG1548" s="298">
        <v>0</v>
      </c>
      <c r="DH1548" s="297">
        <v>-5</v>
      </c>
      <c r="DI1548" s="289">
        <v>-4.1302313804626403</v>
      </c>
      <c r="DP1548" s="165"/>
      <c r="DQ1548" s="165"/>
      <c r="DR1548" s="165"/>
      <c r="ED1548" s="165"/>
      <c r="EE1548" s="165"/>
      <c r="EF1548" s="165"/>
      <c r="EG1548" s="165"/>
      <c r="EH1548" s="166"/>
      <c r="EI1548" s="165"/>
      <c r="EJ1548" s="164"/>
      <c r="EK1548" s="164"/>
      <c r="EL1548" s="283"/>
      <c r="EM1548" s="283"/>
      <c r="EN1548" s="283"/>
      <c r="EO1548" s="283"/>
      <c r="EP1548" s="283"/>
      <c r="EQ1548" s="283"/>
      <c r="ER1548" s="165"/>
      <c r="ES1548" s="166"/>
      <c r="ET1548" s="166"/>
      <c r="EU1548" s="166"/>
      <c r="EV1548" s="166"/>
      <c r="EW1548" s="166"/>
      <c r="EX1548" s="289"/>
    </row>
    <row r="1549" spans="1:154" ht="13" customHeight="1">
      <c r="A1549" s="160" t="s">
        <v>19</v>
      </c>
      <c r="C1549" s="160">
        <v>25705</v>
      </c>
      <c r="D1549" s="160">
        <v>687957</v>
      </c>
      <c r="E1549" s="160" t="s">
        <v>14</v>
      </c>
      <c r="H1549" s="162" t="s">
        <v>149</v>
      </c>
      <c r="I1549" s="162" t="s">
        <v>612</v>
      </c>
      <c r="J1549" s="160">
        <v>24</v>
      </c>
      <c r="K1549" s="161">
        <v>10</v>
      </c>
      <c r="L1549" s="161" t="s">
        <v>46</v>
      </c>
      <c r="Z1549" s="163">
        <v>2</v>
      </c>
      <c r="AA1549" s="163">
        <v>7</v>
      </c>
      <c r="AB1549" s="163">
        <v>6</v>
      </c>
      <c r="AC1549" s="163">
        <v>2</v>
      </c>
      <c r="AD1549" s="163">
        <v>0</v>
      </c>
      <c r="AE1549" s="163">
        <v>1</v>
      </c>
      <c r="AF1549" s="163">
        <v>0</v>
      </c>
      <c r="AG1549" s="163">
        <v>1</v>
      </c>
      <c r="AH1549" s="163">
        <v>1</v>
      </c>
      <c r="AI1549" s="163">
        <v>3</v>
      </c>
      <c r="AJ1549" s="163">
        <v>0</v>
      </c>
      <c r="AK1549" s="163">
        <v>0</v>
      </c>
      <c r="AL1549" s="163">
        <v>1</v>
      </c>
      <c r="AM1549" s="163">
        <v>0</v>
      </c>
      <c r="AN1549" s="163">
        <v>2</v>
      </c>
      <c r="AO1549" s="163">
        <v>0</v>
      </c>
      <c r="AP1549" s="163">
        <v>0</v>
      </c>
      <c r="AQ1549" s="163">
        <v>0</v>
      </c>
      <c r="AR1549" s="163">
        <v>0</v>
      </c>
      <c r="AS1549" s="283">
        <v>0.14285714199999999</v>
      </c>
      <c r="AT1549" s="283">
        <v>0.28571428500000001</v>
      </c>
      <c r="AU1549" s="283">
        <v>0.75</v>
      </c>
      <c r="AV1549" s="283">
        <v>0</v>
      </c>
      <c r="AW1549" s="283">
        <v>0.25</v>
      </c>
      <c r="AX1549" s="283">
        <v>0.75</v>
      </c>
      <c r="AY1549" s="363">
        <v>102.148</v>
      </c>
      <c r="AZ1549" s="283">
        <v>0.13043478</v>
      </c>
      <c r="BA1549" s="283">
        <v>0</v>
      </c>
      <c r="BB1549" s="283">
        <v>0.5</v>
      </c>
      <c r="BC1549" s="283">
        <v>0.5</v>
      </c>
      <c r="BD1549" s="164">
        <v>0.33333333300000001</v>
      </c>
      <c r="BE1549" s="164">
        <v>0.33333333300000001</v>
      </c>
      <c r="BF1549" s="164">
        <v>0.42857142799999998</v>
      </c>
      <c r="BG1549" s="164">
        <v>1</v>
      </c>
      <c r="BH1549" s="164">
        <v>1.4285714279999999</v>
      </c>
      <c r="BI1549" s="164">
        <v>0.66666666699999999</v>
      </c>
      <c r="BJ1549" s="165">
        <v>430.70870966705399</v>
      </c>
      <c r="BK1549" s="164">
        <v>0.57045542342322197</v>
      </c>
      <c r="BL1549" s="165">
        <v>1.4664030623161199</v>
      </c>
      <c r="BM1549" s="165">
        <v>2.2852495637261301</v>
      </c>
      <c r="BN1549" s="165">
        <v>285.07806463012298</v>
      </c>
      <c r="BO1549" s="165">
        <v>-7.2126350132002595E-2</v>
      </c>
      <c r="BP1549" s="165">
        <v>-7.8924223780632002E-3</v>
      </c>
      <c r="BQ1549" s="165">
        <v>1.4919964662757701</v>
      </c>
      <c r="BR1549" s="165">
        <v>1.47448433456058</v>
      </c>
      <c r="BS1549" s="289">
        <v>0.15409000758906599</v>
      </c>
      <c r="BT1549" s="297"/>
      <c r="BU1549" s="284"/>
      <c r="BV1549" s="298"/>
      <c r="BW1549" s="297"/>
      <c r="BX1549" s="297"/>
      <c r="BY1549" s="297"/>
      <c r="BZ1549" s="297"/>
      <c r="CA1549" s="284"/>
      <c r="CB1549" s="298"/>
      <c r="CC1549" s="297"/>
      <c r="CD1549" s="284"/>
      <c r="CE1549" s="352"/>
      <c r="CF1549" s="298"/>
      <c r="CG1549" s="297"/>
      <c r="CH1549" s="284"/>
      <c r="CI1549" s="352"/>
      <c r="CJ1549" s="298"/>
      <c r="CK1549" s="297"/>
      <c r="CL1549" s="284"/>
      <c r="CM1549" s="352"/>
      <c r="CN1549" s="298"/>
      <c r="CO1549" s="297"/>
      <c r="CP1549" s="284"/>
      <c r="CQ1549" s="352"/>
      <c r="CR1549" s="298"/>
      <c r="CS1549" s="297"/>
      <c r="CT1549" s="284"/>
      <c r="CU1549" s="352"/>
      <c r="CV1549" s="352"/>
      <c r="CW1549" s="298"/>
      <c r="CX1549" s="297"/>
      <c r="CY1549" s="284"/>
      <c r="CZ1549" s="352"/>
      <c r="DA1549" s="352"/>
      <c r="DB1549" s="298"/>
      <c r="DC1549" s="297"/>
      <c r="DD1549" s="284"/>
      <c r="DE1549" s="352"/>
      <c r="DF1549" s="352"/>
      <c r="DG1549" s="298"/>
      <c r="DH1549" s="183"/>
      <c r="DI1549" s="289">
        <v>-0.21604937314987099</v>
      </c>
      <c r="DP1549" s="165"/>
      <c r="DQ1549" s="165"/>
      <c r="DR1549" s="165"/>
      <c r="ED1549" s="165"/>
      <c r="EE1549" s="165"/>
      <c r="EF1549" s="165"/>
      <c r="EG1549" s="165"/>
      <c r="EH1549" s="166"/>
      <c r="EI1549" s="165"/>
      <c r="EL1549" s="283"/>
      <c r="EM1549" s="283"/>
      <c r="EN1549" s="283"/>
      <c r="EO1549" s="283"/>
      <c r="EP1549" s="283"/>
      <c r="EQ1549" s="283"/>
      <c r="ER1549" s="165"/>
    </row>
    <row r="1550" spans="1:154" ht="13" customHeight="1">
      <c r="A1550" s="160" t="s">
        <v>19</v>
      </c>
      <c r="B1550" s="160">
        <v>11409</v>
      </c>
      <c r="C1550" s="160">
        <v>20242</v>
      </c>
      <c r="D1550" s="160">
        <v>675656</v>
      </c>
      <c r="E1550" s="160" t="s">
        <v>16</v>
      </c>
      <c r="H1550" s="162" t="s">
        <v>601</v>
      </c>
      <c r="I1550" s="162" t="s">
        <v>105</v>
      </c>
      <c r="J1550" s="161">
        <v>27</v>
      </c>
      <c r="K1550" s="161">
        <v>10</v>
      </c>
      <c r="L1550" s="161" t="s">
        <v>837</v>
      </c>
      <c r="Z1550" s="163">
        <v>2</v>
      </c>
      <c r="AA1550" s="163">
        <v>0</v>
      </c>
      <c r="AB1550" s="163">
        <v>0</v>
      </c>
      <c r="AC1550" s="163">
        <v>0</v>
      </c>
      <c r="AD1550" s="163">
        <v>0</v>
      </c>
      <c r="AE1550" s="163">
        <v>0</v>
      </c>
      <c r="AF1550" s="163">
        <v>0</v>
      </c>
      <c r="AG1550" s="163">
        <v>0</v>
      </c>
      <c r="AH1550" s="163">
        <v>0</v>
      </c>
      <c r="AI1550" s="163">
        <v>0</v>
      </c>
      <c r="AJ1550" s="163">
        <v>0</v>
      </c>
      <c r="AK1550" s="163">
        <v>0</v>
      </c>
      <c r="AL1550" s="163">
        <v>0</v>
      </c>
      <c r="AM1550" s="163">
        <v>0</v>
      </c>
      <c r="AN1550" s="163">
        <v>0</v>
      </c>
      <c r="AO1550" s="163">
        <v>0</v>
      </c>
      <c r="AP1550" s="163">
        <v>0</v>
      </c>
      <c r="AQ1550" s="163">
        <v>0</v>
      </c>
      <c r="AR1550" s="163">
        <v>0</v>
      </c>
      <c r="AS1550" s="283">
        <v>0</v>
      </c>
      <c r="AT1550" s="283">
        <v>0</v>
      </c>
      <c r="AU1550" s="283"/>
      <c r="AV1550" s="283"/>
      <c r="AW1550" s="283"/>
      <c r="AX1550" s="283"/>
      <c r="AY1550" s="363"/>
      <c r="AZ1550" s="283"/>
      <c r="BA1550" s="283">
        <v>0</v>
      </c>
      <c r="BB1550" s="283">
        <v>0</v>
      </c>
      <c r="BC1550" s="283">
        <v>0</v>
      </c>
      <c r="BD1550" s="164">
        <v>0</v>
      </c>
      <c r="BE1550" s="164">
        <v>0</v>
      </c>
      <c r="BF1550" s="164">
        <v>0</v>
      </c>
      <c r="BG1550" s="164">
        <v>0</v>
      </c>
      <c r="BH1550" s="164">
        <v>0</v>
      </c>
      <c r="BI1550" s="164">
        <v>0</v>
      </c>
      <c r="BJ1550" s="165"/>
      <c r="BK1550" s="164">
        <v>0</v>
      </c>
      <c r="BL1550" s="165">
        <v>0</v>
      </c>
      <c r="BM1550" s="165">
        <v>0</v>
      </c>
      <c r="BN1550" s="165"/>
      <c r="BO1550" s="165"/>
      <c r="BP1550" s="165">
        <v>0</v>
      </c>
      <c r="BQ1550" s="165">
        <v>-0.108024686574935</v>
      </c>
      <c r="BR1550" s="165">
        <v>0</v>
      </c>
      <c r="BS1550" s="289">
        <v>-1.1156544368826699E-2</v>
      </c>
      <c r="BT1550" s="297"/>
      <c r="BU1550" s="284"/>
      <c r="BV1550" s="298"/>
      <c r="BW1550" s="297"/>
      <c r="BX1550" s="297"/>
      <c r="BY1550" s="297"/>
      <c r="BZ1550" s="297"/>
      <c r="CA1550" s="284"/>
      <c r="CB1550" s="298"/>
      <c r="CC1550" s="297"/>
      <c r="CD1550" s="284"/>
      <c r="CE1550" s="352"/>
      <c r="CF1550" s="298"/>
      <c r="CG1550" s="297"/>
      <c r="CH1550" s="284"/>
      <c r="CI1550" s="352"/>
      <c r="CJ1550" s="298"/>
      <c r="CK1550" s="297"/>
      <c r="CL1550" s="284"/>
      <c r="CM1550" s="352"/>
      <c r="CN1550" s="298"/>
      <c r="CO1550" s="297"/>
      <c r="CP1550" s="284"/>
      <c r="CQ1550" s="352"/>
      <c r="CR1550" s="298"/>
      <c r="CS1550" s="297"/>
      <c r="CT1550" s="284"/>
      <c r="CU1550" s="352"/>
      <c r="CV1550" s="352"/>
      <c r="CW1550" s="298"/>
      <c r="CX1550" s="297"/>
      <c r="CY1550" s="284"/>
      <c r="CZ1550" s="352"/>
      <c r="DA1550" s="352"/>
      <c r="DB1550" s="298"/>
      <c r="DC1550" s="297"/>
      <c r="DD1550" s="284"/>
      <c r="DE1550" s="352"/>
      <c r="DF1550" s="352"/>
      <c r="DG1550" s="298"/>
      <c r="DH1550" s="297"/>
      <c r="DI1550" s="289">
        <v>-0.108024686574935</v>
      </c>
      <c r="DP1550" s="165"/>
      <c r="DQ1550" s="165"/>
      <c r="DR1550" s="165"/>
      <c r="ED1550" s="165"/>
      <c r="EE1550" s="165"/>
      <c r="EF1550" s="165"/>
      <c r="EG1550" s="165"/>
      <c r="EH1550" s="166"/>
      <c r="EI1550" s="165"/>
      <c r="EJ1550" s="164"/>
      <c r="EK1550" s="164"/>
      <c r="EL1550" s="283"/>
      <c r="EM1550" s="283"/>
      <c r="EN1550" s="283"/>
      <c r="EO1550" s="283"/>
      <c r="EP1550" s="283"/>
      <c r="EQ1550" s="283"/>
      <c r="ER1550" s="165"/>
      <c r="ES1550" s="166"/>
      <c r="ET1550" s="166"/>
      <c r="EU1550" s="166"/>
      <c r="EV1550" s="166"/>
      <c r="EW1550" s="166"/>
      <c r="EX1550" s="289"/>
    </row>
    <row r="1551" spans="1:154" ht="13" customHeight="1">
      <c r="A1551" s="160" t="s">
        <v>19</v>
      </c>
      <c r="C1551" s="160">
        <v>23250</v>
      </c>
      <c r="D1551" s="160">
        <v>675915</v>
      </c>
      <c r="E1551" s="160" t="s">
        <v>17</v>
      </c>
      <c r="H1551" s="162" t="s">
        <v>4043</v>
      </c>
      <c r="I1551" s="162" t="s">
        <v>617</v>
      </c>
      <c r="J1551" s="160">
        <v>27</v>
      </c>
      <c r="K1551" s="161">
        <v>10</v>
      </c>
      <c r="L1551" s="161" t="s">
        <v>837</v>
      </c>
      <c r="Z1551" s="163">
        <v>1</v>
      </c>
      <c r="AA1551" s="163">
        <v>1</v>
      </c>
      <c r="AB1551" s="163">
        <v>1</v>
      </c>
      <c r="AC1551" s="163">
        <v>0</v>
      </c>
      <c r="AD1551" s="163">
        <v>0</v>
      </c>
      <c r="AE1551" s="163">
        <v>0</v>
      </c>
      <c r="AF1551" s="163">
        <v>0</v>
      </c>
      <c r="AG1551" s="163">
        <v>0</v>
      </c>
      <c r="AH1551" s="163">
        <v>0</v>
      </c>
      <c r="AI1551" s="163">
        <v>0</v>
      </c>
      <c r="AJ1551" s="163">
        <v>0</v>
      </c>
      <c r="AK1551" s="163">
        <v>0</v>
      </c>
      <c r="AL1551" s="163">
        <v>0</v>
      </c>
      <c r="AM1551" s="163">
        <v>0</v>
      </c>
      <c r="AN1551" s="163">
        <v>0</v>
      </c>
      <c r="AO1551" s="163">
        <v>0</v>
      </c>
      <c r="AP1551" s="163">
        <v>0</v>
      </c>
      <c r="AQ1551" s="163">
        <v>0</v>
      </c>
      <c r="AR1551" s="163">
        <v>0</v>
      </c>
      <c r="AS1551" s="283">
        <v>0</v>
      </c>
      <c r="AT1551" s="283">
        <v>0</v>
      </c>
      <c r="AU1551" s="283">
        <v>0</v>
      </c>
      <c r="AV1551" s="283">
        <v>1</v>
      </c>
      <c r="AW1551" s="283">
        <v>0</v>
      </c>
      <c r="AX1551" s="283">
        <v>0</v>
      </c>
      <c r="AY1551" s="363">
        <v>87.307199999999995</v>
      </c>
      <c r="AZ1551" s="283">
        <v>0</v>
      </c>
      <c r="BA1551" s="283">
        <v>0</v>
      </c>
      <c r="BB1551" s="283">
        <v>0</v>
      </c>
      <c r="BC1551" s="283">
        <v>1</v>
      </c>
      <c r="BD1551" s="164">
        <v>0</v>
      </c>
      <c r="BE1551" s="164">
        <v>0</v>
      </c>
      <c r="BF1551" s="164">
        <v>0</v>
      </c>
      <c r="BG1551" s="164">
        <v>0</v>
      </c>
      <c r="BH1551" s="164">
        <v>0</v>
      </c>
      <c r="BI1551" s="164">
        <v>0</v>
      </c>
      <c r="BJ1551" s="165">
        <v>0</v>
      </c>
      <c r="BK1551" s="164">
        <v>0</v>
      </c>
      <c r="BL1551" s="165">
        <v>-0.249650849446166</v>
      </c>
      <c r="BM1551" s="165">
        <v>-0.13267277781616499</v>
      </c>
      <c r="BN1551" s="165">
        <v>-100</v>
      </c>
      <c r="BO1551" s="165"/>
      <c r="BP1551" s="165">
        <v>0</v>
      </c>
      <c r="BQ1551" s="165">
        <v>-0.21102015366542601</v>
      </c>
      <c r="BR1551" s="165">
        <v>-0.24438608293186401</v>
      </c>
      <c r="BS1551" s="289">
        <v>-2.1793682367704299E-2</v>
      </c>
      <c r="BT1551" s="297"/>
      <c r="BU1551" s="284"/>
      <c r="BV1551" s="298"/>
      <c r="BW1551" s="297"/>
      <c r="BX1551" s="297"/>
      <c r="BY1551" s="297"/>
      <c r="BZ1551" s="297"/>
      <c r="CA1551" s="284"/>
      <c r="CB1551" s="298"/>
      <c r="CC1551" s="297"/>
      <c r="CD1551" s="284"/>
      <c r="CE1551" s="352"/>
      <c r="CF1551" s="298"/>
      <c r="CG1551" s="297"/>
      <c r="CH1551" s="284"/>
      <c r="CI1551" s="352"/>
      <c r="CJ1551" s="298"/>
      <c r="CK1551" s="297"/>
      <c r="CL1551" s="284"/>
      <c r="CM1551" s="352"/>
      <c r="CN1551" s="298"/>
      <c r="CO1551" s="297"/>
      <c r="CP1551" s="284"/>
      <c r="CQ1551" s="352"/>
      <c r="CR1551" s="298"/>
      <c r="CS1551" s="297"/>
      <c r="CT1551" s="284"/>
      <c r="CU1551" s="352"/>
      <c r="CV1551" s="352"/>
      <c r="CW1551" s="298"/>
      <c r="CX1551" s="297"/>
      <c r="CY1551" s="284"/>
      <c r="CZ1551" s="352"/>
      <c r="DA1551" s="352"/>
      <c r="DB1551" s="298"/>
      <c r="DC1551" s="297"/>
      <c r="DD1551" s="284"/>
      <c r="DE1551" s="352"/>
      <c r="DF1551" s="352"/>
      <c r="DG1551" s="298"/>
      <c r="DH1551" s="183"/>
      <c r="DI1551" s="289">
        <v>0</v>
      </c>
      <c r="DP1551" s="165"/>
      <c r="DQ1551" s="165"/>
      <c r="DR1551" s="165"/>
      <c r="ED1551" s="165"/>
      <c r="EE1551" s="165"/>
      <c r="EF1551" s="165"/>
      <c r="EG1551" s="165"/>
      <c r="EH1551" s="166"/>
      <c r="EI1551" s="165"/>
      <c r="EL1551" s="283"/>
      <c r="EM1551" s="283"/>
      <c r="EN1551" s="283"/>
      <c r="EO1551" s="283"/>
      <c r="EP1551" s="283"/>
      <c r="EQ1551" s="283"/>
      <c r="ER1551" s="165"/>
    </row>
    <row r="1552" spans="1:154" ht="13" customHeight="1">
      <c r="A1552" s="160" t="s">
        <v>19</v>
      </c>
      <c r="C1552" s="160">
        <v>27698</v>
      </c>
      <c r="D1552" s="160">
        <v>687066</v>
      </c>
      <c r="E1552" s="160" t="s">
        <v>188</v>
      </c>
      <c r="H1552" s="162" t="s">
        <v>2537</v>
      </c>
      <c r="I1552" s="162" t="s">
        <v>572</v>
      </c>
      <c r="J1552" s="160">
        <v>26</v>
      </c>
      <c r="K1552" s="161">
        <v>10</v>
      </c>
      <c r="L1552" s="161" t="s">
        <v>837</v>
      </c>
      <c r="Z1552" s="163">
        <v>1</v>
      </c>
      <c r="AA1552" s="163">
        <v>1</v>
      </c>
      <c r="AB1552" s="163">
        <v>1</v>
      </c>
      <c r="AC1552" s="163">
        <v>0</v>
      </c>
      <c r="AD1552" s="163">
        <v>0</v>
      </c>
      <c r="AE1552" s="163">
        <v>0</v>
      </c>
      <c r="AF1552" s="163">
        <v>0</v>
      </c>
      <c r="AG1552" s="163">
        <v>0</v>
      </c>
      <c r="AH1552" s="163">
        <v>0</v>
      </c>
      <c r="AI1552" s="163">
        <v>0</v>
      </c>
      <c r="AJ1552" s="163">
        <v>0</v>
      </c>
      <c r="AK1552" s="163">
        <v>0</v>
      </c>
      <c r="AL1552" s="163">
        <v>0</v>
      </c>
      <c r="AM1552" s="163">
        <v>0</v>
      </c>
      <c r="AN1552" s="163">
        <v>1</v>
      </c>
      <c r="AO1552" s="163">
        <v>0</v>
      </c>
      <c r="AP1552" s="163">
        <v>0</v>
      </c>
      <c r="AQ1552" s="163">
        <v>0</v>
      </c>
      <c r="AR1552" s="163">
        <v>0</v>
      </c>
      <c r="AS1552" s="283">
        <v>0</v>
      </c>
      <c r="AT1552" s="283">
        <v>1</v>
      </c>
      <c r="AU1552" s="283"/>
      <c r="AV1552" s="283"/>
      <c r="AW1552" s="283"/>
      <c r="AX1552" s="283"/>
      <c r="AY1552" s="363"/>
      <c r="AZ1552" s="283">
        <v>0.42857142999999998</v>
      </c>
      <c r="BA1552" s="283">
        <v>0</v>
      </c>
      <c r="BB1552" s="283">
        <v>0</v>
      </c>
      <c r="BC1552" s="283">
        <v>0</v>
      </c>
      <c r="BD1552" s="164">
        <v>0</v>
      </c>
      <c r="BE1552" s="164">
        <v>0</v>
      </c>
      <c r="BF1552" s="164">
        <v>0</v>
      </c>
      <c r="BG1552" s="164">
        <v>0</v>
      </c>
      <c r="BH1552" s="164">
        <v>0</v>
      </c>
      <c r="BI1552" s="164">
        <v>0</v>
      </c>
      <c r="BJ1552" s="165">
        <v>0</v>
      </c>
      <c r="BK1552" s="164">
        <v>0</v>
      </c>
      <c r="BL1552" s="165">
        <v>-0.249650849446166</v>
      </c>
      <c r="BM1552" s="165">
        <v>-0.13267277781616499</v>
      </c>
      <c r="BN1552" s="165">
        <v>-100</v>
      </c>
      <c r="BO1552" s="165">
        <v>-3.7532304347775898E-10</v>
      </c>
      <c r="BP1552" s="165">
        <v>0</v>
      </c>
      <c r="BQ1552" s="165">
        <v>-0.226006844264898</v>
      </c>
      <c r="BR1552" s="165">
        <v>-0.25926057849775602</v>
      </c>
      <c r="BS1552" s="289">
        <v>-2.3341473746843401E-2</v>
      </c>
      <c r="BT1552" s="297"/>
      <c r="BU1552" s="284"/>
      <c r="BV1552" s="298"/>
      <c r="BW1552" s="297"/>
      <c r="BX1552" s="297"/>
      <c r="BY1552" s="297"/>
      <c r="BZ1552" s="297"/>
      <c r="CA1552" s="284"/>
      <c r="CB1552" s="298"/>
      <c r="CC1552" s="297"/>
      <c r="CD1552" s="284"/>
      <c r="CE1552" s="352"/>
      <c r="CF1552" s="298"/>
      <c r="CG1552" s="297"/>
      <c r="CH1552" s="284"/>
      <c r="CI1552" s="352"/>
      <c r="CJ1552" s="298"/>
      <c r="CK1552" s="297"/>
      <c r="CL1552" s="284"/>
      <c r="CM1552" s="352"/>
      <c r="CN1552" s="298"/>
      <c r="CO1552" s="297"/>
      <c r="CP1552" s="284"/>
      <c r="CQ1552" s="352"/>
      <c r="CR1552" s="298"/>
      <c r="CS1552" s="297"/>
      <c r="CT1552" s="284"/>
      <c r="CU1552" s="352"/>
      <c r="CV1552" s="352"/>
      <c r="CW1552" s="298"/>
      <c r="CX1552" s="297"/>
      <c r="CY1552" s="284"/>
      <c r="CZ1552" s="352"/>
      <c r="DA1552" s="352"/>
      <c r="DB1552" s="298"/>
      <c r="DC1552" s="297"/>
      <c r="DD1552" s="284"/>
      <c r="DE1552" s="352"/>
      <c r="DF1552" s="352"/>
      <c r="DG1552" s="298"/>
      <c r="DH1552" s="183"/>
      <c r="DI1552" s="289">
        <v>0</v>
      </c>
      <c r="DP1552" s="165"/>
      <c r="DQ1552" s="165"/>
      <c r="DR1552" s="165"/>
      <c r="ED1552" s="165"/>
      <c r="EE1552" s="165"/>
      <c r="EF1552" s="165"/>
      <c r="EG1552" s="165"/>
      <c r="EH1552" s="166"/>
      <c r="EI1552" s="165"/>
      <c r="EL1552" s="283"/>
      <c r="EM1552" s="283"/>
      <c r="EN1552" s="283"/>
      <c r="EO1552" s="283"/>
      <c r="EP1552" s="283"/>
      <c r="EQ1552" s="283"/>
      <c r="ER1552" s="165"/>
    </row>
    <row r="1553" spans="1:154" ht="13" customHeight="1">
      <c r="A1553" s="171" t="s">
        <v>2003</v>
      </c>
      <c r="B1553" s="317"/>
      <c r="C1553" s="317"/>
      <c r="D1553" s="317"/>
      <c r="E1553" s="171" cm="1">
        <f t="array" ref="E1553">SUMPRODUCT(--($A1554:$A$2539=A1553),--(K1554:$K$2539&gt;0))</f>
        <v>144</v>
      </c>
      <c r="F1553" s="171"/>
      <c r="G1553" s="171"/>
      <c r="H1553" s="172"/>
      <c r="I1553" s="172"/>
      <c r="J1553" s="173"/>
      <c r="K1553" s="174">
        <v>0</v>
      </c>
      <c r="L1553" s="174"/>
      <c r="M1553" s="185"/>
      <c r="N1553" s="188"/>
      <c r="O1553" s="174"/>
      <c r="P1553" s="174"/>
      <c r="Q1553" s="174"/>
      <c r="R1553" s="174"/>
      <c r="S1553" s="174"/>
      <c r="T1553" s="174"/>
      <c r="U1553" s="174"/>
      <c r="V1553" s="174"/>
      <c r="W1553" s="174"/>
      <c r="X1553" s="174"/>
      <c r="Y1553" s="185"/>
      <c r="Z1553" s="366"/>
      <c r="AA1553" s="366"/>
      <c r="AB1553" s="366"/>
      <c r="AC1553" s="366"/>
      <c r="AD1553" s="366"/>
      <c r="AE1553" s="366"/>
      <c r="AF1553" s="366"/>
      <c r="AG1553" s="366"/>
      <c r="AH1553" s="366"/>
      <c r="AI1553" s="366"/>
      <c r="AJ1553" s="366"/>
      <c r="AK1553" s="366"/>
      <c r="AL1553" s="366"/>
      <c r="AM1553" s="366"/>
      <c r="AN1553" s="366"/>
      <c r="AO1553" s="366"/>
      <c r="AP1553" s="366"/>
      <c r="AQ1553" s="366"/>
      <c r="AR1553" s="366"/>
      <c r="AS1553" s="365"/>
      <c r="AT1553" s="365"/>
      <c r="AU1553" s="365"/>
      <c r="AV1553" s="365"/>
      <c r="AW1553" s="365"/>
      <c r="AX1553" s="365"/>
      <c r="AY1553" s="366"/>
      <c r="AZ1553" s="365"/>
      <c r="BA1553" s="365"/>
      <c r="BB1553" s="365"/>
      <c r="BC1553" s="365"/>
      <c r="BD1553" s="367"/>
      <c r="BE1553" s="367"/>
      <c r="BF1553" s="367"/>
      <c r="BG1553" s="367"/>
      <c r="BH1553" s="367"/>
      <c r="BI1553" s="367"/>
      <c r="BJ1553" s="367"/>
      <c r="BK1553" s="367"/>
      <c r="BL1553" s="366"/>
      <c r="BM1553" s="366"/>
      <c r="BN1553" s="366"/>
      <c r="BO1553" s="368"/>
      <c r="BP1553" s="368"/>
      <c r="BQ1553" s="366"/>
      <c r="BR1553" s="368"/>
      <c r="BS1553" s="370"/>
      <c r="BT1553" s="299"/>
      <c r="BU1553" s="300"/>
      <c r="BV1553" s="301"/>
      <c r="BW1553" s="299"/>
      <c r="BX1553" s="299"/>
      <c r="BY1553" s="299"/>
      <c r="BZ1553" s="299"/>
      <c r="CA1553" s="300"/>
      <c r="CB1553" s="301"/>
      <c r="CC1553" s="299"/>
      <c r="CD1553" s="300"/>
      <c r="CE1553" s="356"/>
      <c r="CF1553" s="301"/>
      <c r="CG1553" s="299"/>
      <c r="CH1553" s="300"/>
      <c r="CI1553" s="356"/>
      <c r="CJ1553" s="301"/>
      <c r="CK1553" s="299"/>
      <c r="CL1553" s="300"/>
      <c r="CM1553" s="356"/>
      <c r="CN1553" s="301"/>
      <c r="CO1553" s="299"/>
      <c r="CP1553" s="300"/>
      <c r="CQ1553" s="356"/>
      <c r="CR1553" s="301"/>
      <c r="CS1553" s="299"/>
      <c r="CT1553" s="300"/>
      <c r="CU1553" s="356"/>
      <c r="CV1553" s="356"/>
      <c r="CW1553" s="301"/>
      <c r="CX1553" s="299"/>
      <c r="CY1553" s="300"/>
      <c r="CZ1553" s="356"/>
      <c r="DA1553" s="356"/>
      <c r="DB1553" s="301"/>
      <c r="DC1553" s="299"/>
      <c r="DD1553" s="300"/>
      <c r="DE1553" s="356"/>
      <c r="DF1553" s="356"/>
      <c r="DG1553" s="301"/>
      <c r="DH1553" s="299"/>
      <c r="DI1553" s="362"/>
      <c r="DJ1553" s="366"/>
      <c r="DK1553" s="366"/>
      <c r="DL1553" s="366"/>
      <c r="DM1553" s="366"/>
      <c r="DN1553" s="366"/>
      <c r="DO1553" s="366"/>
      <c r="DP1553" s="368"/>
      <c r="DQ1553" s="368"/>
      <c r="DR1553" s="368"/>
      <c r="DS1553" s="366"/>
      <c r="DT1553" s="366"/>
      <c r="DU1553" s="366"/>
      <c r="DV1553" s="366"/>
      <c r="DW1553" s="366"/>
      <c r="DX1553" s="366"/>
      <c r="DY1553" s="366"/>
      <c r="DZ1553" s="366"/>
      <c r="EA1553" s="366"/>
      <c r="EB1553" s="366"/>
      <c r="EC1553" s="366"/>
      <c r="ED1553" s="368"/>
      <c r="EE1553" s="368"/>
      <c r="EF1553" s="368"/>
      <c r="EG1553" s="368"/>
      <c r="EH1553" s="371"/>
      <c r="EI1553" s="371"/>
      <c r="EJ1553" s="367"/>
      <c r="EK1553" s="367"/>
      <c r="EL1553" s="372"/>
      <c r="EM1553" s="372"/>
      <c r="EN1553" s="372"/>
      <c r="EO1553" s="372"/>
      <c r="EP1553" s="372"/>
      <c r="EQ1553" s="372"/>
      <c r="ER1553" s="237"/>
      <c r="ES1553" s="366"/>
      <c r="ET1553" s="366"/>
      <c r="EU1553" s="366"/>
      <c r="EV1553" s="366"/>
      <c r="EW1553" s="366"/>
      <c r="EX1553" s="370"/>
    </row>
    <row r="1554" spans="1:154" ht="13" customHeight="1">
      <c r="A1554" s="160" t="s">
        <v>2003</v>
      </c>
      <c r="B1554" s="160">
        <v>7048</v>
      </c>
      <c r="C1554" s="160">
        <v>2233</v>
      </c>
      <c r="H1554" s="168" t="s">
        <v>332</v>
      </c>
      <c r="I1554" s="169" t="s">
        <v>613</v>
      </c>
      <c r="J1554" s="170"/>
      <c r="K1554" s="161">
        <v>1</v>
      </c>
      <c r="M1554" s="184" t="s">
        <v>837</v>
      </c>
      <c r="Z1554" s="163"/>
      <c r="AS1554" s="283"/>
      <c r="AT1554" s="283"/>
      <c r="AU1554" s="283"/>
      <c r="AV1554" s="283"/>
      <c r="AW1554" s="283"/>
      <c r="AX1554" s="283"/>
      <c r="AY1554" s="165"/>
      <c r="AZ1554" s="283"/>
      <c r="BA1554" s="283"/>
      <c r="BB1554" s="283"/>
      <c r="BC1554" s="283"/>
      <c r="BD1554" s="164"/>
      <c r="BE1554" s="164"/>
      <c r="BF1554" s="164"/>
      <c r="BG1554" s="164"/>
      <c r="BH1554" s="164"/>
      <c r="BI1554" s="164"/>
      <c r="BJ1554" s="164"/>
      <c r="BK1554" s="164"/>
      <c r="BL1554" s="165"/>
      <c r="BM1554" s="165"/>
      <c r="BN1554" s="165"/>
      <c r="BO1554" s="165"/>
      <c r="BP1554" s="165"/>
      <c r="BQ1554" s="165"/>
      <c r="BR1554" s="165"/>
      <c r="BS1554" s="289"/>
      <c r="BT1554" s="297"/>
      <c r="BU1554" s="284"/>
      <c r="BV1554" s="298"/>
      <c r="BW1554" s="297"/>
      <c r="BX1554" s="297"/>
      <c r="BY1554" s="297"/>
      <c r="BZ1554" s="297"/>
      <c r="CA1554" s="284"/>
      <c r="CB1554" s="298"/>
      <c r="CC1554" s="297"/>
      <c r="CD1554" s="284"/>
      <c r="CE1554" s="352"/>
      <c r="CF1554" s="298"/>
      <c r="CG1554" s="297"/>
      <c r="CH1554" s="284"/>
      <c r="CI1554" s="352"/>
      <c r="CJ1554" s="298"/>
      <c r="CK1554" s="297"/>
      <c r="CL1554" s="284"/>
      <c r="CM1554" s="352"/>
      <c r="CN1554" s="298"/>
      <c r="CO1554" s="297"/>
      <c r="CP1554" s="284"/>
      <c r="CQ1554" s="352"/>
      <c r="CR1554" s="298"/>
      <c r="CS1554" s="297"/>
      <c r="CT1554" s="284"/>
      <c r="CU1554" s="352"/>
      <c r="CV1554" s="352"/>
      <c r="CW1554" s="298"/>
      <c r="CX1554" s="297"/>
      <c r="CY1554" s="284"/>
      <c r="CZ1554" s="352"/>
      <c r="DA1554" s="352"/>
      <c r="DB1554" s="298"/>
      <c r="DC1554" s="297"/>
      <c r="DD1554" s="284"/>
      <c r="DE1554" s="352"/>
      <c r="DF1554" s="352"/>
      <c r="DG1554" s="298"/>
      <c r="DH1554" s="297"/>
      <c r="DI1554" s="289"/>
      <c r="DP1554" s="165"/>
      <c r="DQ1554" s="165"/>
      <c r="DR1554" s="165"/>
      <c r="ED1554" s="165"/>
      <c r="EE1554" s="165"/>
      <c r="EF1554" s="165"/>
      <c r="EG1554" s="165"/>
      <c r="EH1554" s="166"/>
      <c r="EI1554" s="166"/>
      <c r="EJ1554" s="164"/>
      <c r="EK1554" s="164"/>
      <c r="EL1554" s="283"/>
      <c r="EM1554" s="283"/>
      <c r="EN1554" s="283"/>
      <c r="EO1554" s="283"/>
      <c r="EP1554" s="283"/>
      <c r="EQ1554" s="283"/>
      <c r="ER1554" s="165"/>
      <c r="ES1554" s="166"/>
      <c r="ET1554" s="166"/>
      <c r="EU1554" s="166"/>
      <c r="EV1554" s="166"/>
      <c r="EW1554" s="166"/>
      <c r="EX1554" s="289"/>
    </row>
    <row r="1555" spans="1:154" ht="13" customHeight="1">
      <c r="A1555" s="160" t="s">
        <v>2003</v>
      </c>
      <c r="B1555" s="160">
        <v>7257</v>
      </c>
      <c r="C1555" s="160">
        <v>1943</v>
      </c>
      <c r="H1555" s="168" t="s">
        <v>286</v>
      </c>
      <c r="I1555" s="169" t="s">
        <v>287</v>
      </c>
      <c r="J1555" s="170"/>
      <c r="K1555" s="161">
        <v>1</v>
      </c>
      <c r="M1555" s="184" t="s">
        <v>837</v>
      </c>
      <c r="Z1555" s="163"/>
      <c r="BT1555" s="297"/>
      <c r="BU1555" s="284"/>
      <c r="BV1555" s="298"/>
      <c r="BW1555" s="297"/>
      <c r="BX1555" s="297"/>
      <c r="BY1555" s="297"/>
      <c r="BZ1555" s="297"/>
      <c r="CA1555" s="284"/>
      <c r="CB1555" s="298"/>
      <c r="CC1555" s="297"/>
      <c r="CD1555" s="284"/>
      <c r="CE1555" s="352"/>
      <c r="CF1555" s="298"/>
      <c r="CG1555" s="297"/>
      <c r="CH1555" s="284"/>
      <c r="CI1555" s="352"/>
      <c r="CJ1555" s="298"/>
      <c r="CK1555" s="297"/>
      <c r="CL1555" s="284"/>
      <c r="CM1555" s="352"/>
      <c r="CN1555" s="298"/>
      <c r="CO1555" s="297"/>
      <c r="CP1555" s="284"/>
      <c r="CQ1555" s="352"/>
      <c r="CR1555" s="298"/>
      <c r="CS1555" s="297"/>
      <c r="CT1555" s="284"/>
      <c r="CU1555" s="352"/>
      <c r="CV1555" s="352"/>
      <c r="CW1555" s="298"/>
      <c r="CX1555" s="297"/>
      <c r="CY1555" s="284"/>
      <c r="CZ1555" s="352"/>
      <c r="DA1555" s="352"/>
      <c r="DB1555" s="298"/>
      <c r="DC1555" s="297"/>
      <c r="DD1555" s="284"/>
      <c r="DE1555" s="352"/>
      <c r="DF1555" s="352"/>
      <c r="DG1555" s="298"/>
      <c r="DH1555" s="297"/>
      <c r="DP1555" s="165"/>
      <c r="DQ1555" s="165"/>
      <c r="DR1555" s="165"/>
      <c r="ED1555" s="165"/>
      <c r="EE1555" s="165"/>
      <c r="EF1555" s="165"/>
      <c r="EG1555" s="165"/>
      <c r="EH1555" s="166"/>
      <c r="EI1555" s="166"/>
      <c r="EJ1555" s="164"/>
      <c r="EK1555" s="164"/>
      <c r="EL1555" s="283"/>
      <c r="EM1555" s="283"/>
      <c r="EN1555" s="283"/>
      <c r="EO1555" s="283"/>
      <c r="EP1555" s="283"/>
      <c r="EQ1555" s="283"/>
      <c r="ER1555" s="165"/>
      <c r="ES1555" s="166"/>
      <c r="ET1555" s="166"/>
      <c r="EU1555" s="166"/>
      <c r="EV1555" s="166"/>
      <c r="EW1555" s="166"/>
      <c r="EX1555" s="289"/>
    </row>
    <row r="1556" spans="1:154" ht="13" customHeight="1">
      <c r="A1556" s="160" t="s">
        <v>2003</v>
      </c>
      <c r="B1556" s="160">
        <v>8312</v>
      </c>
      <c r="C1556" s="160">
        <v>1157</v>
      </c>
      <c r="H1556" s="162" t="s">
        <v>163</v>
      </c>
      <c r="I1556" s="162" t="s">
        <v>324</v>
      </c>
      <c r="J1556" s="161"/>
      <c r="K1556" s="161">
        <v>1</v>
      </c>
      <c r="M1556" s="184" t="s">
        <v>837</v>
      </c>
      <c r="Z1556" s="163"/>
      <c r="BT1556" s="297"/>
      <c r="BU1556" s="284"/>
      <c r="BV1556" s="298"/>
      <c r="BW1556" s="297"/>
      <c r="BX1556" s="297"/>
      <c r="BY1556" s="297"/>
      <c r="BZ1556" s="297"/>
      <c r="CA1556" s="284"/>
      <c r="CB1556" s="298"/>
      <c r="CC1556" s="297"/>
      <c r="CD1556" s="284"/>
      <c r="CE1556" s="352"/>
      <c r="CF1556" s="298"/>
      <c r="CG1556" s="297"/>
      <c r="CH1556" s="284"/>
      <c r="CI1556" s="352"/>
      <c r="CJ1556" s="298"/>
      <c r="CK1556" s="297"/>
      <c r="CL1556" s="284"/>
      <c r="CM1556" s="352"/>
      <c r="CN1556" s="298"/>
      <c r="CO1556" s="297"/>
      <c r="CP1556" s="284"/>
      <c r="CQ1556" s="352"/>
      <c r="CR1556" s="298"/>
      <c r="CS1556" s="297"/>
      <c r="CT1556" s="284"/>
      <c r="CU1556" s="352"/>
      <c r="CV1556" s="352"/>
      <c r="CW1556" s="298"/>
      <c r="CX1556" s="297"/>
      <c r="CY1556" s="284"/>
      <c r="CZ1556" s="352"/>
      <c r="DA1556" s="352"/>
      <c r="DB1556" s="298"/>
      <c r="DC1556" s="297"/>
      <c r="DD1556" s="284"/>
      <c r="DE1556" s="352"/>
      <c r="DF1556" s="352"/>
      <c r="DG1556" s="298"/>
      <c r="DH1556" s="297"/>
      <c r="DP1556" s="165"/>
      <c r="DQ1556" s="165"/>
      <c r="DR1556" s="165"/>
      <c r="ED1556" s="165"/>
      <c r="EE1556" s="165"/>
      <c r="EF1556" s="165"/>
      <c r="EG1556" s="165"/>
      <c r="EH1556" s="166"/>
      <c r="EI1556" s="166"/>
      <c r="EJ1556" s="164"/>
      <c r="EK1556" s="164"/>
      <c r="EL1556" s="283"/>
      <c r="EM1556" s="283"/>
      <c r="EN1556" s="283"/>
      <c r="EO1556" s="283"/>
      <c r="EP1556" s="283"/>
      <c r="EQ1556" s="283"/>
      <c r="ER1556" s="165"/>
      <c r="ES1556" s="166"/>
      <c r="ET1556" s="166"/>
      <c r="EU1556" s="166"/>
      <c r="EV1556" s="166"/>
      <c r="EW1556" s="166"/>
      <c r="EX1556" s="289"/>
    </row>
    <row r="1557" spans="1:154" ht="13" customHeight="1">
      <c r="A1557" s="160" t="s">
        <v>2003</v>
      </c>
      <c r="B1557" s="160">
        <v>8470</v>
      </c>
      <c r="C1557" s="160">
        <v>7115</v>
      </c>
      <c r="H1557" s="162" t="s">
        <v>196</v>
      </c>
      <c r="I1557" s="162" t="s">
        <v>197</v>
      </c>
      <c r="J1557" s="161"/>
      <c r="K1557" s="161">
        <v>1</v>
      </c>
      <c r="M1557" s="184" t="s">
        <v>837</v>
      </c>
      <c r="Z1557" s="163"/>
      <c r="BT1557" s="297"/>
      <c r="BU1557" s="284"/>
      <c r="BV1557" s="298"/>
      <c r="BW1557" s="297"/>
      <c r="BX1557" s="297"/>
      <c r="BY1557" s="297"/>
      <c r="BZ1557" s="297"/>
      <c r="CA1557" s="284"/>
      <c r="CB1557" s="298"/>
      <c r="CC1557" s="297"/>
      <c r="CD1557" s="284"/>
      <c r="CE1557" s="352"/>
      <c r="CF1557" s="298"/>
      <c r="CG1557" s="297"/>
      <c r="CH1557" s="284"/>
      <c r="CI1557" s="352"/>
      <c r="CJ1557" s="298"/>
      <c r="CK1557" s="297"/>
      <c r="CL1557" s="284"/>
      <c r="CM1557" s="352"/>
      <c r="CN1557" s="298"/>
      <c r="CO1557" s="297"/>
      <c r="CP1557" s="284"/>
      <c r="CQ1557" s="352"/>
      <c r="CR1557" s="298"/>
      <c r="CS1557" s="297"/>
      <c r="CT1557" s="284"/>
      <c r="CU1557" s="352"/>
      <c r="CV1557" s="352"/>
      <c r="CW1557" s="298"/>
      <c r="CX1557" s="297"/>
      <c r="CY1557" s="284"/>
      <c r="CZ1557" s="352"/>
      <c r="DA1557" s="352"/>
      <c r="DB1557" s="298"/>
      <c r="DC1557" s="297"/>
      <c r="DD1557" s="284"/>
      <c r="DE1557" s="352"/>
      <c r="DF1557" s="352"/>
      <c r="DG1557" s="298"/>
      <c r="DH1557" s="297"/>
      <c r="DP1557" s="165"/>
      <c r="DQ1557" s="165"/>
      <c r="DR1557" s="165"/>
      <c r="ED1557" s="165"/>
      <c r="EE1557" s="165"/>
      <c r="EF1557" s="165"/>
      <c r="EG1557" s="165"/>
      <c r="EH1557" s="166"/>
      <c r="EI1557" s="166"/>
      <c r="EJ1557" s="164"/>
      <c r="EK1557" s="164"/>
      <c r="EL1557" s="283"/>
      <c r="EM1557" s="283"/>
      <c r="EN1557" s="283"/>
      <c r="EO1557" s="283"/>
      <c r="EP1557" s="283"/>
      <c r="EQ1557" s="283"/>
      <c r="ER1557" s="165"/>
      <c r="ES1557" s="166"/>
      <c r="ET1557" s="166"/>
      <c r="EU1557" s="166"/>
      <c r="EV1557" s="166"/>
      <c r="EW1557" s="166"/>
      <c r="EX1557" s="289"/>
    </row>
    <row r="1558" spans="1:154" ht="13" customHeight="1">
      <c r="A1558" s="160" t="s">
        <v>2003</v>
      </c>
      <c r="B1558" s="160">
        <v>8955</v>
      </c>
      <c r="C1558" s="160">
        <v>9111</v>
      </c>
      <c r="H1558" s="168" t="s">
        <v>52</v>
      </c>
      <c r="I1558" s="169" t="s">
        <v>293</v>
      </c>
      <c r="J1558" s="170"/>
      <c r="K1558" s="161">
        <v>1</v>
      </c>
      <c r="M1558" s="184" t="s">
        <v>46</v>
      </c>
      <c r="Z1558" s="163"/>
      <c r="BT1558" s="297"/>
      <c r="BU1558" s="284"/>
      <c r="BV1558" s="298"/>
      <c r="BW1558" s="297"/>
      <c r="BX1558" s="297"/>
      <c r="BY1558" s="297"/>
      <c r="BZ1558" s="297"/>
      <c r="CA1558" s="284"/>
      <c r="CB1558" s="298"/>
      <c r="CC1558" s="297"/>
      <c r="CD1558" s="284"/>
      <c r="CE1558" s="352"/>
      <c r="CF1558" s="298"/>
      <c r="CG1558" s="297"/>
      <c r="CH1558" s="284"/>
      <c r="CI1558" s="352"/>
      <c r="CJ1558" s="298"/>
      <c r="CK1558" s="297"/>
      <c r="CL1558" s="284"/>
      <c r="CM1558" s="352"/>
      <c r="CN1558" s="298"/>
      <c r="CO1558" s="297"/>
      <c r="CP1558" s="284"/>
      <c r="CQ1558" s="352"/>
      <c r="CR1558" s="298"/>
      <c r="CS1558" s="297"/>
      <c r="CT1558" s="284"/>
      <c r="CU1558" s="352"/>
      <c r="CV1558" s="352"/>
      <c r="CW1558" s="298"/>
      <c r="CX1558" s="297"/>
      <c r="CY1558" s="284"/>
      <c r="CZ1558" s="352"/>
      <c r="DA1558" s="352"/>
      <c r="DB1558" s="298"/>
      <c r="DC1558" s="297"/>
      <c r="DD1558" s="284"/>
      <c r="DE1558" s="352"/>
      <c r="DF1558" s="352"/>
      <c r="DG1558" s="298"/>
      <c r="DH1558" s="297"/>
      <c r="DP1558" s="165"/>
      <c r="DQ1558" s="165"/>
      <c r="DR1558" s="165"/>
      <c r="ED1558" s="165"/>
      <c r="EE1558" s="165"/>
      <c r="EF1558" s="165"/>
      <c r="EG1558" s="165"/>
      <c r="EH1558" s="166"/>
      <c r="EI1558" s="166"/>
      <c r="EJ1558" s="164"/>
      <c r="EK1558" s="164"/>
      <c r="EL1558" s="283"/>
      <c r="EM1558" s="283"/>
      <c r="EN1558" s="283"/>
      <c r="EO1558" s="283"/>
      <c r="EP1558" s="283"/>
      <c r="EQ1558" s="283"/>
      <c r="ER1558" s="165"/>
      <c r="ES1558" s="166"/>
      <c r="ET1558" s="166"/>
      <c r="EU1558" s="166"/>
      <c r="EV1558" s="166"/>
      <c r="EW1558" s="166"/>
      <c r="EX1558" s="289"/>
    </row>
    <row r="1559" spans="1:154" ht="13" customHeight="1">
      <c r="A1559" s="160" t="s">
        <v>2003</v>
      </c>
      <c r="B1559" s="160">
        <v>8965</v>
      </c>
      <c r="C1559" s="160">
        <v>7982</v>
      </c>
      <c r="H1559" s="168" t="s">
        <v>1093</v>
      </c>
      <c r="I1559" s="169" t="s">
        <v>110</v>
      </c>
      <c r="J1559" s="170"/>
      <c r="K1559" s="161">
        <v>1</v>
      </c>
      <c r="M1559" s="184" t="s">
        <v>837</v>
      </c>
      <c r="Z1559" s="163"/>
      <c r="BT1559" s="297"/>
      <c r="BU1559" s="284"/>
      <c r="BV1559" s="298"/>
      <c r="BW1559" s="297"/>
      <c r="BX1559" s="297"/>
      <c r="BY1559" s="297"/>
      <c r="BZ1559" s="297"/>
      <c r="CA1559" s="284"/>
      <c r="CB1559" s="298"/>
      <c r="CC1559" s="297"/>
      <c r="CD1559" s="284"/>
      <c r="CE1559" s="352"/>
      <c r="CF1559" s="298"/>
      <c r="CG1559" s="297"/>
      <c r="CH1559" s="284"/>
      <c r="CI1559" s="352"/>
      <c r="CJ1559" s="298"/>
      <c r="CK1559" s="297"/>
      <c r="CL1559" s="284"/>
      <c r="CM1559" s="352"/>
      <c r="CN1559" s="298"/>
      <c r="CO1559" s="297"/>
      <c r="CP1559" s="284"/>
      <c r="CQ1559" s="352"/>
      <c r="CR1559" s="298"/>
      <c r="CS1559" s="297"/>
      <c r="CT1559" s="284"/>
      <c r="CU1559" s="352"/>
      <c r="CV1559" s="352"/>
      <c r="CW1559" s="298"/>
      <c r="CX1559" s="297"/>
      <c r="CY1559" s="284"/>
      <c r="CZ1559" s="352"/>
      <c r="DA1559" s="352"/>
      <c r="DB1559" s="298"/>
      <c r="DC1559" s="297"/>
      <c r="DD1559" s="284"/>
      <c r="DE1559" s="352"/>
      <c r="DF1559" s="352"/>
      <c r="DG1559" s="298"/>
      <c r="DH1559" s="297"/>
      <c r="DP1559" s="165"/>
      <c r="DQ1559" s="165"/>
      <c r="DR1559" s="165"/>
      <c r="ED1559" s="165"/>
      <c r="EE1559" s="165"/>
      <c r="EF1559" s="165"/>
      <c r="EG1559" s="165"/>
      <c r="EH1559" s="166"/>
      <c r="EI1559" s="166"/>
      <c r="EJ1559" s="164"/>
      <c r="EK1559" s="164"/>
      <c r="EL1559" s="283"/>
      <c r="EM1559" s="283"/>
      <c r="EN1559" s="283"/>
      <c r="EO1559" s="283"/>
      <c r="EP1559" s="283"/>
      <c r="EQ1559" s="283"/>
      <c r="ER1559" s="165"/>
      <c r="ES1559" s="166"/>
      <c r="ET1559" s="166"/>
      <c r="EU1559" s="166"/>
      <c r="EV1559" s="166"/>
      <c r="EW1559" s="166"/>
      <c r="EX1559" s="289"/>
    </row>
    <row r="1560" spans="1:154" ht="13" customHeight="1">
      <c r="A1560" s="160" t="s">
        <v>2003</v>
      </c>
      <c r="B1560" s="160">
        <v>9048</v>
      </c>
      <c r="C1560" s="160">
        <v>2429</v>
      </c>
      <c r="H1560" s="168" t="s">
        <v>384</v>
      </c>
      <c r="I1560" s="169" t="s">
        <v>156</v>
      </c>
      <c r="J1560" s="170"/>
      <c r="K1560" s="161">
        <v>1</v>
      </c>
      <c r="M1560" s="184" t="s">
        <v>837</v>
      </c>
      <c r="Z1560" s="163"/>
      <c r="BT1560" s="297"/>
      <c r="BU1560" s="284"/>
      <c r="BV1560" s="298"/>
      <c r="BW1560" s="297"/>
      <c r="BX1560" s="297"/>
      <c r="BY1560" s="297"/>
      <c r="BZ1560" s="297"/>
      <c r="CA1560" s="284"/>
      <c r="CB1560" s="298"/>
      <c r="CC1560" s="297"/>
      <c r="CD1560" s="284"/>
      <c r="CE1560" s="352"/>
      <c r="CF1560" s="298"/>
      <c r="CG1560" s="297"/>
      <c r="CH1560" s="284"/>
      <c r="CI1560" s="352"/>
      <c r="CJ1560" s="298"/>
      <c r="CK1560" s="297"/>
      <c r="CL1560" s="284"/>
      <c r="CM1560" s="352"/>
      <c r="CN1560" s="298"/>
      <c r="CO1560" s="297"/>
      <c r="CP1560" s="284"/>
      <c r="CQ1560" s="352"/>
      <c r="CR1560" s="298"/>
      <c r="CS1560" s="297"/>
      <c r="CT1560" s="284"/>
      <c r="CU1560" s="352"/>
      <c r="CV1560" s="352"/>
      <c r="CW1560" s="298"/>
      <c r="CX1560" s="297"/>
      <c r="CY1560" s="284"/>
      <c r="CZ1560" s="352"/>
      <c r="DA1560" s="352"/>
      <c r="DB1560" s="298"/>
      <c r="DC1560" s="297"/>
      <c r="DD1560" s="284"/>
      <c r="DE1560" s="352"/>
      <c r="DF1560" s="352"/>
      <c r="DG1560" s="298"/>
      <c r="DH1560" s="297"/>
      <c r="DP1560" s="165"/>
      <c r="DQ1560" s="165"/>
      <c r="DR1560" s="165"/>
      <c r="ED1560" s="165"/>
      <c r="EE1560" s="165"/>
      <c r="EF1560" s="165"/>
      <c r="EG1560" s="165"/>
      <c r="EH1560" s="166"/>
      <c r="EI1560" s="166"/>
      <c r="EJ1560" s="164"/>
      <c r="EK1560" s="164"/>
      <c r="EL1560" s="283"/>
      <c r="EM1560" s="283"/>
      <c r="EN1560" s="283"/>
      <c r="EO1560" s="283"/>
      <c r="EP1560" s="283"/>
      <c r="EQ1560" s="283"/>
      <c r="ER1560" s="165"/>
      <c r="ES1560" s="166"/>
      <c r="ET1560" s="166"/>
      <c r="EU1560" s="166"/>
      <c r="EV1560" s="166"/>
      <c r="EW1560" s="166"/>
      <c r="EX1560" s="289"/>
    </row>
    <row r="1561" spans="1:154" ht="13" customHeight="1">
      <c r="A1561" s="160" t="s">
        <v>2003</v>
      </c>
      <c r="B1561" s="160">
        <v>9215</v>
      </c>
      <c r="C1561" s="160">
        <v>10133</v>
      </c>
      <c r="H1561" s="168" t="s">
        <v>66</v>
      </c>
      <c r="I1561" s="169" t="s">
        <v>293</v>
      </c>
      <c r="J1561" s="170"/>
      <c r="K1561" s="161">
        <v>1</v>
      </c>
      <c r="M1561" s="184" t="s">
        <v>837</v>
      </c>
      <c r="Z1561" s="163"/>
      <c r="BT1561" s="297"/>
      <c r="BU1561" s="284"/>
      <c r="BV1561" s="298"/>
      <c r="BW1561" s="297"/>
      <c r="BX1561" s="297"/>
      <c r="BY1561" s="297"/>
      <c r="BZ1561" s="297"/>
      <c r="CA1561" s="284"/>
      <c r="CB1561" s="298"/>
      <c r="CC1561" s="297"/>
      <c r="CD1561" s="284"/>
      <c r="CE1561" s="352"/>
      <c r="CF1561" s="298"/>
      <c r="CG1561" s="297"/>
      <c r="CH1561" s="284"/>
      <c r="CI1561" s="352"/>
      <c r="CJ1561" s="298"/>
      <c r="CK1561" s="297"/>
      <c r="CL1561" s="284"/>
      <c r="CM1561" s="352"/>
      <c r="CN1561" s="298"/>
      <c r="CO1561" s="297"/>
      <c r="CP1561" s="284"/>
      <c r="CQ1561" s="352"/>
      <c r="CR1561" s="298"/>
      <c r="CS1561" s="297"/>
      <c r="CT1561" s="284"/>
      <c r="CU1561" s="352"/>
      <c r="CV1561" s="352"/>
      <c r="CW1561" s="298"/>
      <c r="CX1561" s="297"/>
      <c r="CY1561" s="284"/>
      <c r="CZ1561" s="352"/>
      <c r="DA1561" s="352"/>
      <c r="DB1561" s="298"/>
      <c r="DC1561" s="297"/>
      <c r="DD1561" s="284"/>
      <c r="DE1561" s="352"/>
      <c r="DF1561" s="352"/>
      <c r="DG1561" s="298"/>
      <c r="DH1561" s="297"/>
      <c r="DP1561" s="165"/>
      <c r="DQ1561" s="165"/>
      <c r="DR1561" s="165"/>
      <c r="ED1561" s="165"/>
      <c r="EE1561" s="165"/>
      <c r="EF1561" s="165"/>
      <c r="EG1561" s="165"/>
      <c r="EH1561" s="166"/>
      <c r="EI1561" s="166"/>
      <c r="EJ1561" s="164"/>
      <c r="EK1561" s="164"/>
      <c r="EL1561" s="283"/>
      <c r="EM1561" s="283"/>
      <c r="EN1561" s="283"/>
      <c r="EO1561" s="283"/>
      <c r="EP1561" s="283"/>
      <c r="EQ1561" s="283"/>
      <c r="ER1561" s="165"/>
      <c r="ES1561" s="166"/>
      <c r="ET1561" s="166"/>
      <c r="EU1561" s="166"/>
      <c r="EV1561" s="166"/>
      <c r="EW1561" s="166"/>
      <c r="EX1561" s="289"/>
    </row>
    <row r="1562" spans="1:154" ht="13" customHeight="1">
      <c r="A1562" s="160" t="s">
        <v>2003</v>
      </c>
      <c r="B1562" s="160">
        <v>9236</v>
      </c>
      <c r="C1562" s="160">
        <v>10343</v>
      </c>
      <c r="H1562" s="162" t="s">
        <v>1788</v>
      </c>
      <c r="I1562" s="162" t="s">
        <v>216</v>
      </c>
      <c r="J1562" s="161"/>
      <c r="K1562" s="161">
        <v>1</v>
      </c>
      <c r="M1562" s="184" t="s">
        <v>46</v>
      </c>
      <c r="Z1562" s="163"/>
      <c r="BT1562" s="297"/>
      <c r="BU1562" s="284"/>
      <c r="BV1562" s="298"/>
      <c r="BW1562" s="297"/>
      <c r="BX1562" s="297"/>
      <c r="BY1562" s="297"/>
      <c r="BZ1562" s="297"/>
      <c r="CA1562" s="284"/>
      <c r="CB1562" s="298"/>
      <c r="CC1562" s="297"/>
      <c r="CD1562" s="284"/>
      <c r="CE1562" s="352"/>
      <c r="CF1562" s="298"/>
      <c r="CG1562" s="297"/>
      <c r="CH1562" s="284"/>
      <c r="CI1562" s="352"/>
      <c r="CJ1562" s="298"/>
      <c r="CK1562" s="297"/>
      <c r="CL1562" s="284"/>
      <c r="CM1562" s="352"/>
      <c r="CN1562" s="298"/>
      <c r="CO1562" s="297"/>
      <c r="CP1562" s="284"/>
      <c r="CQ1562" s="352"/>
      <c r="CR1562" s="298"/>
      <c r="CS1562" s="297"/>
      <c r="CT1562" s="284"/>
      <c r="CU1562" s="352"/>
      <c r="CV1562" s="352"/>
      <c r="CW1562" s="298"/>
      <c r="CX1562" s="297"/>
      <c r="CY1562" s="284"/>
      <c r="CZ1562" s="352"/>
      <c r="DA1562" s="352"/>
      <c r="DB1562" s="298"/>
      <c r="DC1562" s="297"/>
      <c r="DD1562" s="284"/>
      <c r="DE1562" s="352"/>
      <c r="DF1562" s="352"/>
      <c r="DG1562" s="298"/>
      <c r="DH1562" s="297"/>
      <c r="DP1562" s="165"/>
      <c r="DQ1562" s="165"/>
      <c r="DR1562" s="165"/>
      <c r="ED1562" s="165"/>
      <c r="EE1562" s="165"/>
      <c r="EF1562" s="165"/>
      <c r="EG1562" s="165"/>
      <c r="EH1562" s="166"/>
      <c r="EI1562" s="166"/>
      <c r="EJ1562" s="164"/>
      <c r="EK1562" s="164"/>
      <c r="EL1562" s="283"/>
      <c r="EM1562" s="283"/>
      <c r="EN1562" s="283"/>
      <c r="EO1562" s="283"/>
      <c r="EP1562" s="283"/>
      <c r="EQ1562" s="283"/>
      <c r="ER1562" s="165"/>
      <c r="ES1562" s="166"/>
      <c r="ET1562" s="166"/>
      <c r="EU1562" s="166"/>
      <c r="EV1562" s="166"/>
      <c r="EW1562" s="166"/>
      <c r="EX1562" s="289"/>
    </row>
    <row r="1563" spans="1:154" ht="13" customHeight="1">
      <c r="A1563" s="160" t="s">
        <v>2003</v>
      </c>
      <c r="B1563" s="160">
        <v>9585</v>
      </c>
      <c r="C1563" s="160">
        <v>14765</v>
      </c>
      <c r="H1563" s="168" t="s">
        <v>782</v>
      </c>
      <c r="I1563" s="169" t="s">
        <v>128</v>
      </c>
      <c r="J1563" s="170"/>
      <c r="K1563" s="161">
        <v>1</v>
      </c>
      <c r="M1563" s="184" t="s">
        <v>46</v>
      </c>
      <c r="Z1563" s="163"/>
      <c r="BT1563" s="297"/>
      <c r="BU1563" s="284"/>
      <c r="BV1563" s="298"/>
      <c r="BW1563" s="297"/>
      <c r="BX1563" s="297"/>
      <c r="BY1563" s="297"/>
      <c r="BZ1563" s="297"/>
      <c r="CA1563" s="284"/>
      <c r="CB1563" s="298"/>
      <c r="CC1563" s="297"/>
      <c r="CD1563" s="284"/>
      <c r="CE1563" s="352"/>
      <c r="CF1563" s="298"/>
      <c r="CG1563" s="297"/>
      <c r="CH1563" s="284"/>
      <c r="CI1563" s="352"/>
      <c r="CJ1563" s="298"/>
      <c r="CK1563" s="297"/>
      <c r="CL1563" s="284"/>
      <c r="CM1563" s="352"/>
      <c r="CN1563" s="298"/>
      <c r="CO1563" s="297"/>
      <c r="CP1563" s="284"/>
      <c r="CQ1563" s="352"/>
      <c r="CR1563" s="298"/>
      <c r="CS1563" s="297"/>
      <c r="CT1563" s="284"/>
      <c r="CU1563" s="352"/>
      <c r="CV1563" s="352"/>
      <c r="CW1563" s="298"/>
      <c r="CX1563" s="297"/>
      <c r="CY1563" s="284"/>
      <c r="CZ1563" s="352"/>
      <c r="DA1563" s="352"/>
      <c r="DB1563" s="298"/>
      <c r="DC1563" s="297"/>
      <c r="DD1563" s="284"/>
      <c r="DE1563" s="352"/>
      <c r="DF1563" s="352"/>
      <c r="DG1563" s="298"/>
      <c r="DH1563" s="297"/>
      <c r="DP1563" s="165"/>
      <c r="DQ1563" s="165"/>
      <c r="DR1563" s="165"/>
      <c r="ED1563" s="165"/>
      <c r="EE1563" s="165"/>
      <c r="EF1563" s="165"/>
      <c r="EG1563" s="165"/>
      <c r="EH1563" s="166"/>
      <c r="EI1563" s="166"/>
      <c r="EJ1563" s="164"/>
      <c r="EK1563" s="164"/>
      <c r="EL1563" s="283"/>
      <c r="EM1563" s="283"/>
      <c r="EN1563" s="283"/>
      <c r="EO1563" s="283"/>
      <c r="EP1563" s="283"/>
      <c r="EQ1563" s="283"/>
      <c r="ER1563" s="165"/>
      <c r="ES1563" s="166"/>
      <c r="ET1563" s="166"/>
      <c r="EU1563" s="166"/>
      <c r="EV1563" s="166"/>
      <c r="EW1563" s="166"/>
      <c r="EX1563" s="289"/>
    </row>
    <row r="1564" spans="1:154" ht="13" customHeight="1">
      <c r="A1564" s="160" t="s">
        <v>2003</v>
      </c>
      <c r="B1564" s="160">
        <v>9597</v>
      </c>
      <c r="C1564" s="160">
        <v>11762</v>
      </c>
      <c r="F1564" s="200"/>
      <c r="G1564" s="211"/>
      <c r="H1564" s="168" t="s">
        <v>698</v>
      </c>
      <c r="I1564" s="169" t="s">
        <v>249</v>
      </c>
      <c r="J1564" s="170"/>
      <c r="K1564" s="161">
        <v>1</v>
      </c>
      <c r="M1564" s="184" t="s">
        <v>837</v>
      </c>
      <c r="Z1564" s="163"/>
      <c r="BT1564" s="297"/>
      <c r="BU1564" s="284"/>
      <c r="BV1564" s="298"/>
      <c r="BW1564" s="297"/>
      <c r="BX1564" s="297"/>
      <c r="BY1564" s="297"/>
      <c r="BZ1564" s="297"/>
      <c r="CA1564" s="284"/>
      <c r="CB1564" s="298"/>
      <c r="CC1564" s="297"/>
      <c r="CD1564" s="284"/>
      <c r="CE1564" s="352"/>
      <c r="CF1564" s="298"/>
      <c r="CG1564" s="297"/>
      <c r="CH1564" s="284"/>
      <c r="CI1564" s="352"/>
      <c r="CJ1564" s="298"/>
      <c r="CK1564" s="297"/>
      <c r="CL1564" s="284"/>
      <c r="CM1564" s="352"/>
      <c r="CN1564" s="298"/>
      <c r="CO1564" s="297"/>
      <c r="CP1564" s="284"/>
      <c r="CQ1564" s="352"/>
      <c r="CR1564" s="298"/>
      <c r="CS1564" s="297"/>
      <c r="CT1564" s="284"/>
      <c r="CU1564" s="352"/>
      <c r="CV1564" s="352"/>
      <c r="CW1564" s="298"/>
      <c r="CX1564" s="297"/>
      <c r="CY1564" s="284"/>
      <c r="CZ1564" s="352"/>
      <c r="DA1564" s="352"/>
      <c r="DB1564" s="298"/>
      <c r="DC1564" s="297"/>
      <c r="DD1564" s="284"/>
      <c r="DE1564" s="352"/>
      <c r="DF1564" s="352"/>
      <c r="DG1564" s="298"/>
      <c r="DH1564" s="297"/>
      <c r="DP1564" s="165"/>
      <c r="DQ1564" s="165"/>
      <c r="DR1564" s="165"/>
      <c r="ED1564" s="165"/>
      <c r="EE1564" s="165"/>
      <c r="EF1564" s="165"/>
      <c r="EG1564" s="165"/>
      <c r="EH1564" s="166"/>
      <c r="EI1564" s="166"/>
      <c r="EJ1564" s="164"/>
      <c r="EK1564" s="164"/>
      <c r="EL1564" s="283"/>
      <c r="EM1564" s="283"/>
      <c r="EN1564" s="283"/>
      <c r="EO1564" s="283"/>
      <c r="EP1564" s="283"/>
      <c r="EQ1564" s="283"/>
      <c r="ER1564" s="165"/>
      <c r="ES1564" s="166"/>
      <c r="ET1564" s="166"/>
      <c r="EU1564" s="166"/>
      <c r="EV1564" s="166"/>
      <c r="EW1564" s="166"/>
      <c r="EX1564" s="289"/>
    </row>
    <row r="1565" spans="1:154" ht="13" customHeight="1">
      <c r="A1565" s="160" t="s">
        <v>2003</v>
      </c>
      <c r="B1565" s="160">
        <v>9763</v>
      </c>
      <c r="C1565" s="160">
        <v>12499</v>
      </c>
      <c r="H1565" s="162" t="s">
        <v>3353</v>
      </c>
      <c r="I1565" s="162" t="s">
        <v>260</v>
      </c>
      <c r="K1565" s="161">
        <v>1</v>
      </c>
      <c r="Z1565" s="163"/>
      <c r="BT1565" s="297"/>
      <c r="BU1565" s="284"/>
      <c r="BV1565" s="298"/>
      <c r="BW1565" s="297"/>
      <c r="BX1565" s="297"/>
      <c r="BY1565" s="297"/>
      <c r="BZ1565" s="297"/>
      <c r="CA1565" s="284"/>
      <c r="CB1565" s="298"/>
      <c r="CC1565" s="297"/>
      <c r="CD1565" s="284"/>
      <c r="CE1565" s="352"/>
      <c r="CF1565" s="298"/>
      <c r="CG1565" s="297"/>
      <c r="CH1565" s="284"/>
      <c r="CI1565" s="352"/>
      <c r="CJ1565" s="298"/>
      <c r="CK1565" s="297"/>
      <c r="CL1565" s="284"/>
      <c r="CM1565" s="352"/>
      <c r="CN1565" s="298"/>
      <c r="CO1565" s="297"/>
      <c r="CP1565" s="284"/>
      <c r="CQ1565" s="352"/>
      <c r="CR1565" s="298"/>
      <c r="CS1565" s="297"/>
      <c r="CT1565" s="284"/>
      <c r="CU1565" s="352"/>
      <c r="CV1565" s="352"/>
      <c r="CW1565" s="298"/>
      <c r="CX1565" s="297"/>
      <c r="CY1565" s="284"/>
      <c r="CZ1565" s="352"/>
      <c r="DA1565" s="352"/>
      <c r="DB1565" s="298"/>
      <c r="DC1565" s="297"/>
      <c r="DD1565" s="284"/>
      <c r="DE1565" s="352"/>
      <c r="DF1565" s="352"/>
      <c r="DG1565" s="298"/>
      <c r="DH1565" s="297"/>
      <c r="DP1565" s="165"/>
      <c r="DQ1565" s="165"/>
      <c r="DR1565" s="165"/>
      <c r="ED1565" s="165"/>
      <c r="EE1565" s="165"/>
      <c r="EF1565" s="165"/>
      <c r="EG1565" s="165"/>
      <c r="EH1565" s="166"/>
      <c r="EI1565" s="166"/>
      <c r="EJ1565" s="164"/>
      <c r="EK1565" s="164"/>
      <c r="EL1565" s="283"/>
      <c r="EM1565" s="283"/>
      <c r="EN1565" s="283"/>
      <c r="EO1565" s="283"/>
      <c r="EP1565" s="283"/>
      <c r="EQ1565" s="283"/>
      <c r="ER1565" s="165"/>
      <c r="ES1565" s="166"/>
      <c r="ET1565" s="166"/>
      <c r="EU1565" s="166"/>
      <c r="EV1565" s="166"/>
      <c r="EW1565" s="166"/>
      <c r="EX1565" s="289"/>
    </row>
    <row r="1566" spans="1:154" ht="13" customHeight="1">
      <c r="A1566" s="160" t="s">
        <v>2003</v>
      </c>
      <c r="B1566" s="160">
        <v>9962</v>
      </c>
      <c r="C1566" s="160">
        <v>10657</v>
      </c>
      <c r="H1566" s="162" t="s">
        <v>2205</v>
      </c>
      <c r="I1566" s="162" t="s">
        <v>136</v>
      </c>
      <c r="J1566" s="161"/>
      <c r="K1566" s="161">
        <v>1</v>
      </c>
      <c r="M1566" s="184" t="s">
        <v>837</v>
      </c>
      <c r="Z1566" s="163"/>
      <c r="BT1566" s="297"/>
      <c r="BU1566" s="284"/>
      <c r="BV1566" s="298"/>
      <c r="BW1566" s="297"/>
      <c r="BX1566" s="297"/>
      <c r="BY1566" s="297"/>
      <c r="BZ1566" s="297"/>
      <c r="CA1566" s="284"/>
      <c r="CB1566" s="298"/>
      <c r="CC1566" s="297"/>
      <c r="CD1566" s="284"/>
      <c r="CE1566" s="352"/>
      <c r="CF1566" s="298"/>
      <c r="CG1566" s="297"/>
      <c r="CH1566" s="284"/>
      <c r="CI1566" s="352"/>
      <c r="CJ1566" s="298"/>
      <c r="CK1566" s="297"/>
      <c r="CL1566" s="284"/>
      <c r="CM1566" s="352"/>
      <c r="CN1566" s="298"/>
      <c r="CO1566" s="297"/>
      <c r="CP1566" s="284"/>
      <c r="CQ1566" s="352"/>
      <c r="CR1566" s="298"/>
      <c r="CS1566" s="297"/>
      <c r="CT1566" s="284"/>
      <c r="CU1566" s="352"/>
      <c r="CV1566" s="352"/>
      <c r="CW1566" s="298"/>
      <c r="CX1566" s="297"/>
      <c r="CY1566" s="284"/>
      <c r="CZ1566" s="352"/>
      <c r="DA1566" s="352"/>
      <c r="DB1566" s="298"/>
      <c r="DC1566" s="297"/>
      <c r="DD1566" s="284"/>
      <c r="DE1566" s="352"/>
      <c r="DF1566" s="352"/>
      <c r="DG1566" s="298"/>
      <c r="DH1566" s="297"/>
      <c r="DP1566" s="165"/>
      <c r="DQ1566" s="165"/>
      <c r="DR1566" s="165"/>
      <c r="ED1566" s="165"/>
      <c r="EE1566" s="165"/>
      <c r="EF1566" s="165"/>
      <c r="EG1566" s="165"/>
      <c r="EH1566" s="166"/>
      <c r="EI1566" s="166"/>
      <c r="EJ1566" s="164"/>
      <c r="EK1566" s="164"/>
      <c r="EL1566" s="283"/>
      <c r="EM1566" s="283"/>
      <c r="EN1566" s="283"/>
      <c r="EO1566" s="283"/>
      <c r="EP1566" s="283"/>
      <c r="EQ1566" s="283"/>
      <c r="ER1566" s="165"/>
      <c r="ES1566" s="166"/>
      <c r="ET1566" s="166"/>
      <c r="EU1566" s="166"/>
      <c r="EV1566" s="166"/>
      <c r="EW1566" s="166"/>
      <c r="EX1566" s="289"/>
    </row>
    <row r="1567" spans="1:154" ht="13" customHeight="1">
      <c r="A1567" s="160" t="s">
        <v>2003</v>
      </c>
      <c r="B1567" s="160">
        <v>9992</v>
      </c>
      <c r="C1567" s="160">
        <v>11189</v>
      </c>
      <c r="H1567" s="168" t="s">
        <v>31</v>
      </c>
      <c r="I1567" s="169" t="s">
        <v>1090</v>
      </c>
      <c r="J1567" s="170"/>
      <c r="K1567" s="161">
        <v>1</v>
      </c>
      <c r="M1567" s="184" t="s">
        <v>837</v>
      </c>
      <c r="Z1567" s="163"/>
      <c r="BT1567" s="297"/>
      <c r="BU1567" s="284"/>
      <c r="BV1567" s="298"/>
      <c r="BW1567" s="297"/>
      <c r="BX1567" s="297"/>
      <c r="BY1567" s="297"/>
      <c r="BZ1567" s="297"/>
      <c r="CA1567" s="284"/>
      <c r="CB1567" s="298"/>
      <c r="CC1567" s="297"/>
      <c r="CD1567" s="284"/>
      <c r="CE1567" s="352"/>
      <c r="CF1567" s="298"/>
      <c r="CG1567" s="297"/>
      <c r="CH1567" s="284"/>
      <c r="CI1567" s="352"/>
      <c r="CJ1567" s="298"/>
      <c r="CK1567" s="297"/>
      <c r="CL1567" s="284"/>
      <c r="CM1567" s="352"/>
      <c r="CN1567" s="298"/>
      <c r="CO1567" s="297"/>
      <c r="CP1567" s="284"/>
      <c r="CQ1567" s="352"/>
      <c r="CR1567" s="298"/>
      <c r="CS1567" s="297"/>
      <c r="CT1567" s="284"/>
      <c r="CU1567" s="352"/>
      <c r="CV1567" s="352"/>
      <c r="CW1567" s="298"/>
      <c r="CX1567" s="297"/>
      <c r="CY1567" s="284"/>
      <c r="CZ1567" s="352"/>
      <c r="DA1567" s="352"/>
      <c r="DB1567" s="298"/>
      <c r="DC1567" s="297"/>
      <c r="DD1567" s="284"/>
      <c r="DE1567" s="352"/>
      <c r="DF1567" s="352"/>
      <c r="DG1567" s="298"/>
      <c r="DH1567" s="297"/>
      <c r="DP1567" s="165"/>
      <c r="DQ1567" s="165"/>
      <c r="DR1567" s="165"/>
      <c r="ED1567" s="165"/>
      <c r="EE1567" s="165"/>
      <c r="EF1567" s="165"/>
      <c r="EG1567" s="165"/>
      <c r="EH1567" s="166"/>
      <c r="EI1567" s="166"/>
      <c r="EJ1567" s="164"/>
      <c r="EK1567" s="164"/>
      <c r="EL1567" s="283"/>
      <c r="EM1567" s="283"/>
      <c r="EN1567" s="283"/>
      <c r="EO1567" s="283"/>
      <c r="EP1567" s="283"/>
      <c r="EQ1567" s="283"/>
      <c r="ER1567" s="165"/>
      <c r="ES1567" s="166"/>
      <c r="ET1567" s="166"/>
      <c r="EU1567" s="166"/>
      <c r="EV1567" s="166"/>
      <c r="EW1567" s="166"/>
      <c r="EX1567" s="289"/>
    </row>
    <row r="1568" spans="1:154" ht="13" customHeight="1">
      <c r="A1568" s="160" t="s">
        <v>2003</v>
      </c>
      <c r="B1568" s="160">
        <v>10070</v>
      </c>
      <c r="C1568" s="160">
        <v>13183</v>
      </c>
      <c r="H1568" s="168" t="s">
        <v>831</v>
      </c>
      <c r="I1568" s="169" t="s">
        <v>174</v>
      </c>
      <c r="J1568" s="170"/>
      <c r="K1568" s="161">
        <v>1</v>
      </c>
      <c r="M1568" s="184" t="s">
        <v>837</v>
      </c>
      <c r="Z1568" s="163"/>
      <c r="BT1568" s="297"/>
      <c r="BU1568" s="284"/>
      <c r="BV1568" s="298"/>
      <c r="BW1568" s="297"/>
      <c r="BX1568" s="297"/>
      <c r="BY1568" s="297"/>
      <c r="BZ1568" s="297"/>
      <c r="CA1568" s="284"/>
      <c r="CB1568" s="298"/>
      <c r="CC1568" s="297"/>
      <c r="CD1568" s="284"/>
      <c r="CE1568" s="352"/>
      <c r="CF1568" s="298"/>
      <c r="CG1568" s="297"/>
      <c r="CH1568" s="284"/>
      <c r="CI1568" s="352"/>
      <c r="CJ1568" s="298"/>
      <c r="CK1568" s="297"/>
      <c r="CL1568" s="284"/>
      <c r="CM1568" s="352"/>
      <c r="CN1568" s="298"/>
      <c r="CO1568" s="297"/>
      <c r="CP1568" s="284"/>
      <c r="CQ1568" s="352"/>
      <c r="CR1568" s="298"/>
      <c r="CS1568" s="297"/>
      <c r="CT1568" s="284"/>
      <c r="CU1568" s="352"/>
      <c r="CV1568" s="352"/>
      <c r="CW1568" s="298"/>
      <c r="CX1568" s="297"/>
      <c r="CY1568" s="284"/>
      <c r="CZ1568" s="352"/>
      <c r="DA1568" s="352"/>
      <c r="DB1568" s="298"/>
      <c r="DC1568" s="297"/>
      <c r="DD1568" s="284"/>
      <c r="DE1568" s="352"/>
      <c r="DF1568" s="352"/>
      <c r="DG1568" s="298"/>
      <c r="DH1568" s="297"/>
      <c r="DP1568" s="165"/>
      <c r="DQ1568" s="165"/>
      <c r="DR1568" s="165"/>
      <c r="ED1568" s="165"/>
      <c r="EE1568" s="165"/>
      <c r="EF1568" s="165"/>
      <c r="EG1568" s="165"/>
      <c r="EH1568" s="166"/>
      <c r="EI1568" s="166"/>
      <c r="EJ1568" s="164"/>
      <c r="EK1568" s="164"/>
      <c r="EL1568" s="283"/>
      <c r="EM1568" s="283"/>
      <c r="EN1568" s="283"/>
      <c r="EO1568" s="283"/>
      <c r="EP1568" s="283"/>
      <c r="EQ1568" s="283"/>
      <c r="ER1568" s="165"/>
      <c r="ES1568" s="166"/>
      <c r="ET1568" s="166"/>
      <c r="EU1568" s="166"/>
      <c r="EV1568" s="166"/>
      <c r="EW1568" s="166"/>
      <c r="EX1568" s="289"/>
    </row>
    <row r="1569" spans="1:160" ht="13" customHeight="1">
      <c r="A1569" s="160" t="s">
        <v>2003</v>
      </c>
      <c r="B1569" s="160">
        <v>10130</v>
      </c>
      <c r="C1569" s="160">
        <v>15594</v>
      </c>
      <c r="H1569" s="168" t="s">
        <v>844</v>
      </c>
      <c r="I1569" s="169" t="s">
        <v>220</v>
      </c>
      <c r="J1569" s="170"/>
      <c r="K1569" s="161">
        <v>1</v>
      </c>
      <c r="M1569" s="184" t="s">
        <v>837</v>
      </c>
      <c r="Z1569" s="163"/>
      <c r="BT1569" s="297"/>
      <c r="BU1569" s="284"/>
      <c r="BV1569" s="298"/>
      <c r="BW1569" s="297"/>
      <c r="BX1569" s="297"/>
      <c r="BY1569" s="297"/>
      <c r="BZ1569" s="297"/>
      <c r="CA1569" s="284"/>
      <c r="CB1569" s="298"/>
      <c r="CC1569" s="297"/>
      <c r="CD1569" s="284"/>
      <c r="CE1569" s="352"/>
      <c r="CF1569" s="298"/>
      <c r="CG1569" s="297"/>
      <c r="CH1569" s="284"/>
      <c r="CI1569" s="352"/>
      <c r="CJ1569" s="298"/>
      <c r="CK1569" s="297"/>
      <c r="CL1569" s="284"/>
      <c r="CM1569" s="352"/>
      <c r="CN1569" s="298"/>
      <c r="CO1569" s="297"/>
      <c r="CP1569" s="284"/>
      <c r="CQ1569" s="352"/>
      <c r="CR1569" s="298"/>
      <c r="CS1569" s="297"/>
      <c r="CT1569" s="284"/>
      <c r="CU1569" s="352"/>
      <c r="CV1569" s="352"/>
      <c r="CW1569" s="298"/>
      <c r="CX1569" s="297"/>
      <c r="CY1569" s="284"/>
      <c r="CZ1569" s="352"/>
      <c r="DA1569" s="352"/>
      <c r="DB1569" s="298"/>
      <c r="DC1569" s="297"/>
      <c r="DD1569" s="284"/>
      <c r="DE1569" s="352"/>
      <c r="DF1569" s="352"/>
      <c r="DG1569" s="298"/>
      <c r="DH1569" s="297"/>
      <c r="DP1569" s="165"/>
      <c r="DQ1569" s="165"/>
      <c r="DR1569" s="165"/>
      <c r="ED1569" s="165"/>
      <c r="EE1569" s="165"/>
      <c r="EF1569" s="165"/>
      <c r="EG1569" s="165"/>
      <c r="EH1569" s="166"/>
      <c r="EI1569" s="166"/>
      <c r="EJ1569" s="164"/>
      <c r="EK1569" s="164"/>
      <c r="EL1569" s="283"/>
      <c r="EM1569" s="283"/>
      <c r="EN1569" s="283"/>
      <c r="EO1569" s="283"/>
      <c r="EP1569" s="283"/>
      <c r="EQ1569" s="283"/>
      <c r="ER1569" s="165"/>
      <c r="ES1569" s="166"/>
      <c r="ET1569" s="166"/>
      <c r="EU1569" s="166"/>
      <c r="EV1569" s="166"/>
      <c r="EW1569" s="166"/>
      <c r="EX1569" s="289"/>
    </row>
    <row r="1570" spans="1:160" ht="13" customHeight="1">
      <c r="A1570" s="160" t="s">
        <v>2003</v>
      </c>
      <c r="B1570" s="160">
        <v>10165</v>
      </c>
      <c r="C1570" s="160">
        <v>14677</v>
      </c>
      <c r="H1570" s="168" t="s">
        <v>3365</v>
      </c>
      <c r="I1570" s="169" t="s">
        <v>887</v>
      </c>
      <c r="J1570" s="170"/>
      <c r="K1570" s="161">
        <v>1</v>
      </c>
      <c r="M1570" s="184" t="s">
        <v>837</v>
      </c>
      <c r="Z1570" s="163"/>
      <c r="BT1570" s="297"/>
      <c r="BU1570" s="284"/>
      <c r="BV1570" s="298"/>
      <c r="BW1570" s="297"/>
      <c r="BX1570" s="297"/>
      <c r="BY1570" s="297"/>
      <c r="BZ1570" s="297"/>
      <c r="CA1570" s="284"/>
      <c r="CB1570" s="298"/>
      <c r="CC1570" s="297"/>
      <c r="CD1570" s="284"/>
      <c r="CE1570" s="352"/>
      <c r="CF1570" s="298"/>
      <c r="CG1570" s="297"/>
      <c r="CH1570" s="284"/>
      <c r="CI1570" s="352"/>
      <c r="CJ1570" s="298"/>
      <c r="CK1570" s="297"/>
      <c r="CL1570" s="284"/>
      <c r="CM1570" s="352"/>
      <c r="CN1570" s="298"/>
      <c r="CO1570" s="297"/>
      <c r="CP1570" s="284"/>
      <c r="CQ1570" s="352"/>
      <c r="CR1570" s="298"/>
      <c r="CS1570" s="297"/>
      <c r="CT1570" s="284"/>
      <c r="CU1570" s="352"/>
      <c r="CV1570" s="352"/>
      <c r="CW1570" s="298"/>
      <c r="CX1570" s="297"/>
      <c r="CY1570" s="284"/>
      <c r="CZ1570" s="352"/>
      <c r="DA1570" s="352"/>
      <c r="DB1570" s="298"/>
      <c r="DC1570" s="297"/>
      <c r="DD1570" s="284"/>
      <c r="DE1570" s="352"/>
      <c r="DF1570" s="352"/>
      <c r="DG1570" s="298"/>
      <c r="DH1570" s="297"/>
      <c r="DP1570" s="165"/>
      <c r="DQ1570" s="165"/>
      <c r="DR1570" s="165"/>
      <c r="ED1570" s="165"/>
      <c r="EE1570" s="165"/>
      <c r="EF1570" s="165"/>
      <c r="EG1570" s="165"/>
      <c r="EH1570" s="166"/>
      <c r="EI1570" s="166"/>
      <c r="EJ1570" s="164"/>
      <c r="EK1570" s="164"/>
      <c r="EL1570" s="283"/>
      <c r="EM1570" s="283"/>
      <c r="EN1570" s="283"/>
      <c r="EO1570" s="283"/>
      <c r="EP1570" s="283"/>
      <c r="EQ1570" s="283"/>
      <c r="ER1570" s="165"/>
      <c r="ES1570" s="166"/>
      <c r="ET1570" s="166"/>
      <c r="EU1570" s="166"/>
      <c r="EV1570" s="166"/>
      <c r="EW1570" s="166"/>
      <c r="EX1570" s="289"/>
    </row>
    <row r="1571" spans="1:160" ht="13" customHeight="1">
      <c r="A1571" s="160" t="s">
        <v>2003</v>
      </c>
      <c r="B1571" s="160">
        <v>10179</v>
      </c>
      <c r="C1571" s="160">
        <v>13218</v>
      </c>
      <c r="H1571" s="162" t="s">
        <v>683</v>
      </c>
      <c r="I1571" s="162" t="s">
        <v>596</v>
      </c>
      <c r="J1571" s="161"/>
      <c r="K1571" s="161">
        <v>1</v>
      </c>
      <c r="M1571" s="184" t="s">
        <v>837</v>
      </c>
      <c r="Z1571" s="163"/>
      <c r="AS1571" s="283"/>
      <c r="AT1571" s="283"/>
      <c r="AU1571" s="283"/>
      <c r="AV1571" s="283"/>
      <c r="AW1571" s="283"/>
      <c r="AX1571" s="283"/>
      <c r="AY1571" s="165"/>
      <c r="AZ1571" s="283"/>
      <c r="BA1571" s="283"/>
      <c r="BB1571" s="283"/>
      <c r="BC1571" s="283"/>
      <c r="BD1571" s="164"/>
      <c r="BE1571" s="164"/>
      <c r="BF1571" s="164"/>
      <c r="BG1571" s="164"/>
      <c r="BH1571" s="164"/>
      <c r="BI1571" s="164"/>
      <c r="BJ1571" s="164"/>
      <c r="BK1571" s="164"/>
      <c r="BL1571" s="165"/>
      <c r="BM1571" s="165"/>
      <c r="BN1571" s="165"/>
      <c r="BO1571" s="165"/>
      <c r="BP1571" s="165"/>
      <c r="BQ1571" s="165"/>
      <c r="BR1571" s="165"/>
      <c r="BS1571" s="289"/>
      <c r="BT1571" s="297"/>
      <c r="BU1571" s="284"/>
      <c r="BV1571" s="298"/>
      <c r="BW1571" s="297"/>
      <c r="BX1571" s="297"/>
      <c r="BY1571" s="297"/>
      <c r="BZ1571" s="297"/>
      <c r="CA1571" s="284"/>
      <c r="CB1571" s="298"/>
      <c r="CC1571" s="297"/>
      <c r="CD1571" s="284"/>
      <c r="CE1571" s="352"/>
      <c r="CF1571" s="298"/>
      <c r="CG1571" s="297"/>
      <c r="CH1571" s="284"/>
      <c r="CI1571" s="352"/>
      <c r="CJ1571" s="298"/>
      <c r="CK1571" s="297"/>
      <c r="CL1571" s="284"/>
      <c r="CM1571" s="352"/>
      <c r="CN1571" s="298"/>
      <c r="CO1571" s="297"/>
      <c r="CP1571" s="284"/>
      <c r="CQ1571" s="352"/>
      <c r="CR1571" s="298"/>
      <c r="CS1571" s="297"/>
      <c r="CT1571" s="284"/>
      <c r="CU1571" s="352"/>
      <c r="CV1571" s="352"/>
      <c r="CW1571" s="298"/>
      <c r="CX1571" s="297"/>
      <c r="CY1571" s="284"/>
      <c r="CZ1571" s="352"/>
      <c r="DA1571" s="352"/>
      <c r="DB1571" s="298"/>
      <c r="DC1571" s="297"/>
      <c r="DD1571" s="284"/>
      <c r="DE1571" s="352"/>
      <c r="DF1571" s="352"/>
      <c r="DG1571" s="298"/>
      <c r="DH1571" s="297"/>
      <c r="DI1571" s="289"/>
      <c r="DP1571" s="165"/>
      <c r="DQ1571" s="165"/>
      <c r="DR1571" s="165"/>
      <c r="ED1571" s="165"/>
      <c r="EE1571" s="165"/>
      <c r="EF1571" s="165"/>
      <c r="EG1571" s="165"/>
      <c r="EH1571" s="166"/>
      <c r="EI1571" s="166"/>
      <c r="EJ1571" s="164"/>
      <c r="EK1571" s="164"/>
      <c r="EL1571" s="283"/>
      <c r="EM1571" s="283"/>
      <c r="EN1571" s="283"/>
      <c r="EO1571" s="283"/>
      <c r="EP1571" s="283"/>
      <c r="EQ1571" s="283"/>
      <c r="ER1571" s="165"/>
      <c r="ES1571" s="166"/>
      <c r="ET1571" s="166"/>
      <c r="EU1571" s="166"/>
      <c r="EV1571" s="166"/>
      <c r="EW1571" s="166"/>
      <c r="EX1571" s="289"/>
    </row>
    <row r="1572" spans="1:160" ht="13" customHeight="1">
      <c r="A1572" s="160" t="s">
        <v>2003</v>
      </c>
      <c r="B1572" s="160">
        <v>10200</v>
      </c>
      <c r="C1572" s="160">
        <v>18331</v>
      </c>
      <c r="H1572" s="162" t="s">
        <v>1759</v>
      </c>
      <c r="I1572" s="162" t="s">
        <v>138</v>
      </c>
      <c r="J1572" s="161"/>
      <c r="K1572" s="161">
        <v>1</v>
      </c>
      <c r="M1572" s="184" t="s">
        <v>837</v>
      </c>
      <c r="Z1572" s="163"/>
      <c r="BT1572" s="297"/>
      <c r="BU1572" s="284"/>
      <c r="BV1572" s="298"/>
      <c r="BW1572" s="297"/>
      <c r="BX1572" s="297"/>
      <c r="BY1572" s="297"/>
      <c r="BZ1572" s="297"/>
      <c r="CA1572" s="284"/>
      <c r="CB1572" s="298"/>
      <c r="CC1572" s="297"/>
      <c r="CD1572" s="284"/>
      <c r="CE1572" s="352"/>
      <c r="CF1572" s="298"/>
      <c r="CG1572" s="297"/>
      <c r="CH1572" s="284"/>
      <c r="CI1572" s="352"/>
      <c r="CJ1572" s="298"/>
      <c r="CK1572" s="297"/>
      <c r="CL1572" s="284"/>
      <c r="CM1572" s="352"/>
      <c r="CN1572" s="298"/>
      <c r="CO1572" s="297"/>
      <c r="CP1572" s="284"/>
      <c r="CQ1572" s="352"/>
      <c r="CR1572" s="298"/>
      <c r="CS1572" s="297"/>
      <c r="CT1572" s="284"/>
      <c r="CU1572" s="352"/>
      <c r="CV1572" s="352"/>
      <c r="CW1572" s="298"/>
      <c r="CX1572" s="297"/>
      <c r="CY1572" s="284"/>
      <c r="CZ1572" s="352"/>
      <c r="DA1572" s="352"/>
      <c r="DB1572" s="298"/>
      <c r="DC1572" s="297"/>
      <c r="DD1572" s="284"/>
      <c r="DE1572" s="352"/>
      <c r="DF1572" s="352"/>
      <c r="DG1572" s="298"/>
      <c r="DH1572" s="297"/>
      <c r="DP1572" s="165"/>
      <c r="DQ1572" s="165"/>
      <c r="DR1572" s="165"/>
      <c r="ED1572" s="165"/>
      <c r="EE1572" s="165"/>
      <c r="EF1572" s="165"/>
      <c r="EG1572" s="165"/>
      <c r="EH1572" s="166"/>
      <c r="EI1572" s="166"/>
      <c r="EJ1572" s="164"/>
      <c r="EK1572" s="164"/>
      <c r="EL1572" s="283"/>
      <c r="EM1572" s="283"/>
      <c r="EN1572" s="283"/>
      <c r="EO1572" s="283"/>
      <c r="EP1572" s="283"/>
      <c r="EQ1572" s="283"/>
      <c r="ER1572" s="165"/>
      <c r="ES1572" s="166"/>
      <c r="ET1572" s="166"/>
      <c r="EU1572" s="166"/>
      <c r="EV1572" s="166"/>
      <c r="EW1572" s="166"/>
      <c r="EX1572" s="289"/>
    </row>
    <row r="1573" spans="1:160" ht="13" customHeight="1">
      <c r="A1573" s="160" t="s">
        <v>2003</v>
      </c>
      <c r="B1573" s="160">
        <v>10238</v>
      </c>
      <c r="C1573" s="160">
        <v>17292</v>
      </c>
      <c r="H1573" s="162" t="s">
        <v>458</v>
      </c>
      <c r="I1573" s="162" t="s">
        <v>641</v>
      </c>
      <c r="J1573" s="161"/>
      <c r="K1573" s="161">
        <v>1</v>
      </c>
      <c r="M1573" s="184" t="s">
        <v>837</v>
      </c>
      <c r="Z1573" s="163"/>
      <c r="BT1573" s="297"/>
      <c r="BU1573" s="284"/>
      <c r="BV1573" s="298"/>
      <c r="BW1573" s="297"/>
      <c r="BX1573" s="297"/>
      <c r="BY1573" s="297"/>
      <c r="BZ1573" s="297"/>
      <c r="CA1573" s="284"/>
      <c r="CB1573" s="298"/>
      <c r="CC1573" s="297"/>
      <c r="CD1573" s="284"/>
      <c r="CE1573" s="352"/>
      <c r="CF1573" s="298"/>
      <c r="CG1573" s="297"/>
      <c r="CH1573" s="284"/>
      <c r="CI1573" s="352"/>
      <c r="CJ1573" s="298"/>
      <c r="CK1573" s="297"/>
      <c r="CL1573" s="284"/>
      <c r="CM1573" s="352"/>
      <c r="CN1573" s="298"/>
      <c r="CO1573" s="297"/>
      <c r="CP1573" s="284"/>
      <c r="CQ1573" s="352"/>
      <c r="CR1573" s="298"/>
      <c r="CS1573" s="297"/>
      <c r="CT1573" s="284"/>
      <c r="CU1573" s="352"/>
      <c r="CV1573" s="352"/>
      <c r="CW1573" s="298"/>
      <c r="CX1573" s="297"/>
      <c r="CY1573" s="284"/>
      <c r="CZ1573" s="352"/>
      <c r="DA1573" s="352"/>
      <c r="DB1573" s="298"/>
      <c r="DC1573" s="297"/>
      <c r="DD1573" s="284"/>
      <c r="DE1573" s="352"/>
      <c r="DF1573" s="352"/>
      <c r="DG1573" s="298"/>
      <c r="DH1573" s="297"/>
      <c r="DP1573" s="165"/>
      <c r="DQ1573" s="165"/>
      <c r="DR1573" s="165"/>
      <c r="ED1573" s="165"/>
      <c r="EE1573" s="165"/>
      <c r="EF1573" s="165"/>
      <c r="EG1573" s="165"/>
      <c r="EH1573" s="166"/>
      <c r="EI1573" s="166"/>
      <c r="EJ1573" s="164"/>
      <c r="EK1573" s="164"/>
      <c r="EL1573" s="283"/>
      <c r="EM1573" s="283"/>
      <c r="EN1573" s="283"/>
      <c r="EO1573" s="283"/>
      <c r="EP1573" s="283"/>
      <c r="EQ1573" s="283"/>
      <c r="ER1573" s="165"/>
      <c r="ES1573" s="166"/>
      <c r="ET1573" s="166"/>
      <c r="EU1573" s="166"/>
      <c r="EV1573" s="166"/>
      <c r="EW1573" s="166"/>
      <c r="EX1573" s="289"/>
    </row>
    <row r="1574" spans="1:160" ht="13" customHeight="1">
      <c r="A1574" s="160" t="s">
        <v>2003</v>
      </c>
      <c r="B1574" s="160">
        <v>10256</v>
      </c>
      <c r="C1574" s="160">
        <v>13345</v>
      </c>
      <c r="H1574" s="168" t="s">
        <v>972</v>
      </c>
      <c r="I1574" s="169" t="s">
        <v>589</v>
      </c>
      <c r="J1574" s="170"/>
      <c r="K1574" s="161">
        <v>1</v>
      </c>
      <c r="M1574" s="184" t="s">
        <v>837</v>
      </c>
      <c r="Z1574" s="163"/>
      <c r="BT1574" s="297"/>
      <c r="BU1574" s="284"/>
      <c r="BV1574" s="298"/>
      <c r="BW1574" s="297"/>
      <c r="BX1574" s="297"/>
      <c r="BY1574" s="297"/>
      <c r="BZ1574" s="297"/>
      <c r="CA1574" s="284"/>
      <c r="CB1574" s="298"/>
      <c r="CC1574" s="297"/>
      <c r="CD1574" s="284"/>
      <c r="CE1574" s="352"/>
      <c r="CF1574" s="298"/>
      <c r="CG1574" s="297"/>
      <c r="CH1574" s="284"/>
      <c r="CI1574" s="352"/>
      <c r="CJ1574" s="298"/>
      <c r="CK1574" s="297"/>
      <c r="CL1574" s="284"/>
      <c r="CM1574" s="352"/>
      <c r="CN1574" s="298"/>
      <c r="CO1574" s="297"/>
      <c r="CP1574" s="284"/>
      <c r="CQ1574" s="352"/>
      <c r="CR1574" s="298"/>
      <c r="CS1574" s="297"/>
      <c r="CT1574" s="284"/>
      <c r="CU1574" s="352"/>
      <c r="CV1574" s="352"/>
      <c r="CW1574" s="298"/>
      <c r="CX1574" s="297"/>
      <c r="CY1574" s="284"/>
      <c r="CZ1574" s="352"/>
      <c r="DA1574" s="352"/>
      <c r="DB1574" s="298"/>
      <c r="DC1574" s="297"/>
      <c r="DD1574" s="284"/>
      <c r="DE1574" s="352"/>
      <c r="DF1574" s="352"/>
      <c r="DG1574" s="298"/>
      <c r="DH1574" s="297"/>
      <c r="DP1574" s="165"/>
      <c r="DQ1574" s="165"/>
      <c r="DR1574" s="165"/>
      <c r="ED1574" s="165"/>
      <c r="EE1574" s="165"/>
      <c r="EF1574" s="165"/>
      <c r="EG1574" s="165"/>
      <c r="EH1574" s="166"/>
      <c r="EI1574" s="166"/>
      <c r="EJ1574" s="164"/>
      <c r="EK1574" s="164"/>
      <c r="EL1574" s="283"/>
      <c r="EM1574" s="283"/>
      <c r="EN1574" s="283"/>
      <c r="EO1574" s="283"/>
      <c r="EP1574" s="283"/>
      <c r="EQ1574" s="283"/>
      <c r="ER1574" s="165"/>
      <c r="ES1574" s="166"/>
      <c r="ET1574" s="166"/>
      <c r="EU1574" s="166"/>
      <c r="EV1574" s="166"/>
      <c r="EW1574" s="166"/>
      <c r="EX1574" s="289"/>
    </row>
    <row r="1575" spans="1:160" ht="13" customHeight="1">
      <c r="A1575" s="160" t="s">
        <v>2003</v>
      </c>
      <c r="B1575" s="160">
        <v>10289</v>
      </c>
      <c r="C1575" s="160">
        <v>11294</v>
      </c>
      <c r="H1575" s="162" t="s">
        <v>3344</v>
      </c>
      <c r="I1575" s="162" t="s">
        <v>174</v>
      </c>
      <c r="K1575" s="161">
        <v>1</v>
      </c>
      <c r="Z1575" s="163"/>
      <c r="BT1575" s="297"/>
      <c r="BU1575" s="284"/>
      <c r="BV1575" s="298"/>
      <c r="BW1575" s="297"/>
      <c r="BX1575" s="297"/>
      <c r="BY1575" s="297"/>
      <c r="BZ1575" s="297"/>
      <c r="CA1575" s="284"/>
      <c r="CB1575" s="298"/>
      <c r="CC1575" s="297"/>
      <c r="CD1575" s="284"/>
      <c r="CE1575" s="352"/>
      <c r="CF1575" s="298"/>
      <c r="CG1575" s="297"/>
      <c r="CH1575" s="284"/>
      <c r="CI1575" s="352"/>
      <c r="CJ1575" s="298"/>
      <c r="CK1575" s="297"/>
      <c r="CL1575" s="284"/>
      <c r="CM1575" s="352"/>
      <c r="CN1575" s="298"/>
      <c r="CO1575" s="297"/>
      <c r="CP1575" s="284"/>
      <c r="CQ1575" s="352"/>
      <c r="CR1575" s="298"/>
      <c r="CS1575" s="297"/>
      <c r="CT1575" s="284"/>
      <c r="CU1575" s="352"/>
      <c r="CV1575" s="352"/>
      <c r="CW1575" s="298"/>
      <c r="CX1575" s="297"/>
      <c r="CY1575" s="284"/>
      <c r="CZ1575" s="352"/>
      <c r="DA1575" s="352"/>
      <c r="DB1575" s="298"/>
      <c r="DC1575" s="297"/>
      <c r="DD1575" s="284"/>
      <c r="DE1575" s="352"/>
      <c r="DF1575" s="352"/>
      <c r="DG1575" s="298"/>
      <c r="DH1575" s="297"/>
      <c r="DP1575" s="165"/>
      <c r="DQ1575" s="165"/>
      <c r="DR1575" s="165"/>
      <c r="ED1575" s="165"/>
      <c r="EE1575" s="165"/>
      <c r="EF1575" s="165"/>
      <c r="EG1575" s="165"/>
      <c r="EH1575" s="166"/>
      <c r="EI1575" s="166"/>
      <c r="EJ1575" s="164"/>
      <c r="EK1575" s="164"/>
      <c r="EL1575" s="283"/>
      <c r="EM1575" s="283"/>
      <c r="EN1575" s="283"/>
      <c r="EO1575" s="283"/>
      <c r="EP1575" s="283"/>
      <c r="EQ1575" s="283"/>
      <c r="ER1575" s="165"/>
      <c r="ES1575" s="166"/>
      <c r="ET1575" s="166"/>
      <c r="EU1575" s="166"/>
      <c r="EV1575" s="166"/>
      <c r="EW1575" s="166"/>
      <c r="EX1575" s="289"/>
    </row>
    <row r="1576" spans="1:160" ht="13" customHeight="1">
      <c r="A1576" s="160" t="s">
        <v>2003</v>
      </c>
      <c r="B1576" s="160">
        <v>10309</v>
      </c>
      <c r="C1576" s="160">
        <v>7803</v>
      </c>
      <c r="H1576" s="168" t="s">
        <v>1013</v>
      </c>
      <c r="I1576" s="169" t="s">
        <v>900</v>
      </c>
      <c r="J1576" s="170"/>
      <c r="K1576" s="161">
        <v>1</v>
      </c>
      <c r="M1576" s="184" t="s">
        <v>46</v>
      </c>
      <c r="Z1576" s="163"/>
      <c r="BT1576" s="297"/>
      <c r="BU1576" s="284"/>
      <c r="BV1576" s="298"/>
      <c r="BW1576" s="297"/>
      <c r="BX1576" s="297"/>
      <c r="BY1576" s="297"/>
      <c r="BZ1576" s="297"/>
      <c r="CA1576" s="284"/>
      <c r="CB1576" s="298"/>
      <c r="CC1576" s="297"/>
      <c r="CD1576" s="284"/>
      <c r="CE1576" s="352"/>
      <c r="CF1576" s="298"/>
      <c r="CG1576" s="297"/>
      <c r="CH1576" s="284"/>
      <c r="CI1576" s="352"/>
      <c r="CJ1576" s="298"/>
      <c r="CK1576" s="297"/>
      <c r="CL1576" s="284"/>
      <c r="CM1576" s="352"/>
      <c r="CN1576" s="298"/>
      <c r="CO1576" s="297"/>
      <c r="CP1576" s="284"/>
      <c r="CQ1576" s="352"/>
      <c r="CR1576" s="298"/>
      <c r="CS1576" s="297"/>
      <c r="CT1576" s="284"/>
      <c r="CU1576" s="352"/>
      <c r="CV1576" s="352"/>
      <c r="CW1576" s="298"/>
      <c r="CX1576" s="297"/>
      <c r="CY1576" s="284"/>
      <c r="CZ1576" s="352"/>
      <c r="DA1576" s="352"/>
      <c r="DB1576" s="298"/>
      <c r="DC1576" s="297"/>
      <c r="DD1576" s="284"/>
      <c r="DE1576" s="352"/>
      <c r="DF1576" s="352"/>
      <c r="DG1576" s="298"/>
      <c r="DH1576" s="297"/>
      <c r="DP1576" s="165"/>
      <c r="DQ1576" s="165"/>
      <c r="DR1576" s="165"/>
      <c r="ED1576" s="165"/>
      <c r="EE1576" s="165"/>
      <c r="EF1576" s="165"/>
      <c r="EG1576" s="165"/>
      <c r="EH1576" s="166"/>
      <c r="EI1576" s="166"/>
      <c r="EJ1576" s="164"/>
      <c r="EK1576" s="164"/>
      <c r="EL1576" s="283"/>
      <c r="EM1576" s="283"/>
      <c r="EN1576" s="283"/>
      <c r="EO1576" s="283"/>
      <c r="EP1576" s="283"/>
      <c r="EQ1576" s="283"/>
      <c r="ER1576" s="165"/>
      <c r="ES1576" s="166"/>
      <c r="ET1576" s="166"/>
      <c r="EU1576" s="166"/>
      <c r="EV1576" s="166"/>
      <c r="EW1576" s="166"/>
      <c r="EX1576" s="289"/>
      <c r="FB1576" s="167"/>
      <c r="FC1576" s="167"/>
      <c r="FD1576" s="167"/>
    </row>
    <row r="1577" spans="1:160" ht="13" customHeight="1">
      <c r="A1577" s="160" t="s">
        <v>2003</v>
      </c>
      <c r="B1577" s="160">
        <v>10350</v>
      </c>
      <c r="C1577" s="160">
        <v>15451</v>
      </c>
      <c r="H1577" s="168" t="s">
        <v>1024</v>
      </c>
      <c r="I1577" s="169" t="s">
        <v>546</v>
      </c>
      <c r="J1577" s="170"/>
      <c r="K1577" s="161">
        <v>1</v>
      </c>
      <c r="M1577" s="184" t="s">
        <v>837</v>
      </c>
      <c r="Z1577" s="163"/>
      <c r="BT1577" s="297"/>
      <c r="BU1577" s="284"/>
      <c r="BV1577" s="298"/>
      <c r="BW1577" s="297"/>
      <c r="BX1577" s="297"/>
      <c r="BY1577" s="297"/>
      <c r="BZ1577" s="297"/>
      <c r="CA1577" s="284"/>
      <c r="CB1577" s="298"/>
      <c r="CC1577" s="297"/>
      <c r="CD1577" s="284"/>
      <c r="CE1577" s="352"/>
      <c r="CF1577" s="298"/>
      <c r="CG1577" s="297"/>
      <c r="CH1577" s="284"/>
      <c r="CI1577" s="352"/>
      <c r="CJ1577" s="298"/>
      <c r="CK1577" s="297"/>
      <c r="CL1577" s="284"/>
      <c r="CM1577" s="352"/>
      <c r="CN1577" s="298"/>
      <c r="CO1577" s="297"/>
      <c r="CP1577" s="284"/>
      <c r="CQ1577" s="352"/>
      <c r="CR1577" s="298"/>
      <c r="CS1577" s="297"/>
      <c r="CT1577" s="284"/>
      <c r="CU1577" s="352"/>
      <c r="CV1577" s="352"/>
      <c r="CW1577" s="298"/>
      <c r="CX1577" s="297"/>
      <c r="CY1577" s="284"/>
      <c r="CZ1577" s="352"/>
      <c r="DA1577" s="352"/>
      <c r="DB1577" s="298"/>
      <c r="DC1577" s="297"/>
      <c r="DD1577" s="284"/>
      <c r="DE1577" s="352"/>
      <c r="DF1577" s="352"/>
      <c r="DG1577" s="298"/>
      <c r="DH1577" s="297"/>
      <c r="DP1577" s="165"/>
      <c r="DQ1577" s="165"/>
      <c r="DR1577" s="165"/>
      <c r="ED1577" s="165"/>
      <c r="EE1577" s="165"/>
      <c r="EF1577" s="165"/>
      <c r="EG1577" s="165"/>
      <c r="EH1577" s="166"/>
      <c r="EI1577" s="166"/>
      <c r="EJ1577" s="164"/>
      <c r="EK1577" s="164"/>
      <c r="EL1577" s="283"/>
      <c r="EM1577" s="283"/>
      <c r="EN1577" s="283"/>
      <c r="EO1577" s="283"/>
      <c r="EP1577" s="283"/>
      <c r="EQ1577" s="283"/>
      <c r="ER1577" s="165"/>
      <c r="ES1577" s="166"/>
      <c r="ET1577" s="166"/>
      <c r="EU1577" s="166"/>
      <c r="EV1577" s="166"/>
      <c r="EW1577" s="166"/>
      <c r="EX1577" s="289"/>
    </row>
    <row r="1578" spans="1:160" ht="13" customHeight="1">
      <c r="A1578" s="160" t="s">
        <v>2003</v>
      </c>
      <c r="B1578" s="160">
        <v>10415</v>
      </c>
      <c r="C1578" s="160">
        <v>17611</v>
      </c>
      <c r="H1578" s="168" t="s">
        <v>1082</v>
      </c>
      <c r="I1578" s="169" t="s">
        <v>288</v>
      </c>
      <c r="J1578" s="170"/>
      <c r="K1578" s="161">
        <v>1</v>
      </c>
      <c r="M1578" s="184" t="s">
        <v>837</v>
      </c>
      <c r="Z1578" s="163"/>
      <c r="BT1578" s="297"/>
      <c r="BU1578" s="284"/>
      <c r="BV1578" s="298"/>
      <c r="BW1578" s="297"/>
      <c r="BX1578" s="297"/>
      <c r="BY1578" s="297"/>
      <c r="BZ1578" s="297"/>
      <c r="CA1578" s="284"/>
      <c r="CB1578" s="298"/>
      <c r="CC1578" s="297"/>
      <c r="CD1578" s="284"/>
      <c r="CE1578" s="352"/>
      <c r="CF1578" s="298"/>
      <c r="CG1578" s="297"/>
      <c r="CH1578" s="284"/>
      <c r="CI1578" s="352"/>
      <c r="CJ1578" s="298"/>
      <c r="CK1578" s="297"/>
      <c r="CL1578" s="284"/>
      <c r="CM1578" s="352"/>
      <c r="CN1578" s="298"/>
      <c r="CO1578" s="297"/>
      <c r="CP1578" s="284"/>
      <c r="CQ1578" s="352"/>
      <c r="CR1578" s="298"/>
      <c r="CS1578" s="297"/>
      <c r="CT1578" s="284"/>
      <c r="CU1578" s="352"/>
      <c r="CV1578" s="352"/>
      <c r="CW1578" s="298"/>
      <c r="CX1578" s="297"/>
      <c r="CY1578" s="284"/>
      <c r="CZ1578" s="352"/>
      <c r="DA1578" s="352"/>
      <c r="DB1578" s="298"/>
      <c r="DC1578" s="297"/>
      <c r="DD1578" s="284"/>
      <c r="DE1578" s="352"/>
      <c r="DF1578" s="352"/>
      <c r="DG1578" s="298"/>
      <c r="DH1578" s="297"/>
      <c r="DP1578" s="165"/>
      <c r="DQ1578" s="165"/>
      <c r="DR1578" s="165"/>
      <c r="ED1578" s="165"/>
      <c r="EE1578" s="165"/>
      <c r="EF1578" s="165"/>
      <c r="EG1578" s="165"/>
      <c r="EH1578" s="166"/>
      <c r="EI1578" s="166"/>
      <c r="EJ1578" s="164"/>
      <c r="EK1578" s="164"/>
      <c r="EL1578" s="283"/>
      <c r="EM1578" s="283"/>
      <c r="EN1578" s="283"/>
      <c r="EO1578" s="283"/>
      <c r="EP1578" s="283"/>
      <c r="EQ1578" s="283"/>
      <c r="ER1578" s="165"/>
      <c r="ES1578" s="166"/>
      <c r="ET1578" s="166"/>
      <c r="EU1578" s="166"/>
      <c r="EV1578" s="166"/>
      <c r="EW1578" s="166"/>
      <c r="EX1578" s="289"/>
    </row>
    <row r="1579" spans="1:160" ht="13" customHeight="1">
      <c r="A1579" s="160" t="s">
        <v>2003</v>
      </c>
      <c r="B1579" s="160">
        <v>10501</v>
      </c>
      <c r="C1579" s="160">
        <v>18356</v>
      </c>
      <c r="H1579" s="168" t="s">
        <v>1003</v>
      </c>
      <c r="I1579" s="169" t="s">
        <v>529</v>
      </c>
      <c r="J1579" s="170"/>
      <c r="K1579" s="161">
        <v>1</v>
      </c>
      <c r="M1579" s="184" t="s">
        <v>837</v>
      </c>
      <c r="Z1579" s="163"/>
      <c r="BT1579" s="297"/>
      <c r="BU1579" s="284"/>
      <c r="BV1579" s="298"/>
      <c r="BW1579" s="297"/>
      <c r="BX1579" s="297"/>
      <c r="BY1579" s="297"/>
      <c r="BZ1579" s="297"/>
      <c r="CA1579" s="284"/>
      <c r="CB1579" s="298"/>
      <c r="CC1579" s="297"/>
      <c r="CD1579" s="284"/>
      <c r="CE1579" s="352"/>
      <c r="CF1579" s="298"/>
      <c r="CG1579" s="297"/>
      <c r="CH1579" s="284"/>
      <c r="CI1579" s="352"/>
      <c r="CJ1579" s="298"/>
      <c r="CK1579" s="297"/>
      <c r="CL1579" s="284"/>
      <c r="CM1579" s="352"/>
      <c r="CN1579" s="298"/>
      <c r="CO1579" s="297"/>
      <c r="CP1579" s="284"/>
      <c r="CQ1579" s="352"/>
      <c r="CR1579" s="298"/>
      <c r="CS1579" s="297"/>
      <c r="CT1579" s="284"/>
      <c r="CU1579" s="352"/>
      <c r="CV1579" s="352"/>
      <c r="CW1579" s="298"/>
      <c r="CX1579" s="297"/>
      <c r="CY1579" s="284"/>
      <c r="CZ1579" s="352"/>
      <c r="DA1579" s="352"/>
      <c r="DB1579" s="298"/>
      <c r="DC1579" s="297"/>
      <c r="DD1579" s="284"/>
      <c r="DE1579" s="352"/>
      <c r="DF1579" s="352"/>
      <c r="DG1579" s="298"/>
      <c r="DH1579" s="297"/>
      <c r="DP1579" s="165"/>
      <c r="DQ1579" s="165"/>
      <c r="DR1579" s="165"/>
      <c r="ED1579" s="165"/>
      <c r="EE1579" s="165"/>
      <c r="EF1579" s="165"/>
      <c r="EG1579" s="165"/>
      <c r="EH1579" s="166"/>
      <c r="EI1579" s="166"/>
      <c r="EJ1579" s="164"/>
      <c r="EK1579" s="164"/>
      <c r="EL1579" s="283"/>
      <c r="EM1579" s="283"/>
      <c r="EN1579" s="283"/>
      <c r="EO1579" s="283"/>
      <c r="EP1579" s="283"/>
      <c r="EQ1579" s="283"/>
      <c r="ER1579" s="165"/>
      <c r="ES1579" s="166"/>
      <c r="ET1579" s="166"/>
      <c r="EU1579" s="166"/>
      <c r="EV1579" s="166"/>
      <c r="EW1579" s="166"/>
      <c r="EX1579" s="289"/>
    </row>
    <row r="1580" spans="1:160" ht="13" customHeight="1">
      <c r="A1580" s="160" t="s">
        <v>2003</v>
      </c>
      <c r="B1580" s="160">
        <v>10546</v>
      </c>
      <c r="C1580" s="160">
        <v>17485</v>
      </c>
      <c r="H1580" s="162" t="s">
        <v>205</v>
      </c>
      <c r="I1580" s="162" t="s">
        <v>299</v>
      </c>
      <c r="J1580" s="161"/>
      <c r="K1580" s="161">
        <v>1</v>
      </c>
      <c r="M1580" s="184" t="s">
        <v>837</v>
      </c>
      <c r="Z1580" s="163"/>
      <c r="BT1580" s="297"/>
      <c r="BU1580" s="284"/>
      <c r="BV1580" s="298"/>
      <c r="BW1580" s="297"/>
      <c r="BX1580" s="297"/>
      <c r="BY1580" s="297"/>
      <c r="BZ1580" s="297"/>
      <c r="CA1580" s="284"/>
      <c r="CB1580" s="298"/>
      <c r="CC1580" s="297"/>
      <c r="CD1580" s="284"/>
      <c r="CE1580" s="352"/>
      <c r="CF1580" s="298"/>
      <c r="CG1580" s="297"/>
      <c r="CH1580" s="284"/>
      <c r="CI1580" s="352"/>
      <c r="CJ1580" s="298"/>
      <c r="CK1580" s="297"/>
      <c r="CL1580" s="284"/>
      <c r="CM1580" s="352"/>
      <c r="CN1580" s="298"/>
      <c r="CO1580" s="297"/>
      <c r="CP1580" s="284"/>
      <c r="CQ1580" s="352"/>
      <c r="CR1580" s="298"/>
      <c r="CS1580" s="297"/>
      <c r="CT1580" s="284"/>
      <c r="CU1580" s="352"/>
      <c r="CV1580" s="352"/>
      <c r="CW1580" s="298"/>
      <c r="CX1580" s="297"/>
      <c r="CY1580" s="284"/>
      <c r="CZ1580" s="352"/>
      <c r="DA1580" s="352"/>
      <c r="DB1580" s="298"/>
      <c r="DC1580" s="297"/>
      <c r="DD1580" s="284"/>
      <c r="DE1580" s="352"/>
      <c r="DF1580" s="352"/>
      <c r="DG1580" s="298"/>
      <c r="DH1580" s="297"/>
      <c r="DP1580" s="165"/>
      <c r="DQ1580" s="165"/>
      <c r="DR1580" s="165"/>
      <c r="ED1580" s="165"/>
      <c r="EE1580" s="165"/>
      <c r="EF1580" s="165"/>
      <c r="EG1580" s="165"/>
      <c r="EH1580" s="166"/>
      <c r="EI1580" s="166"/>
      <c r="EJ1580" s="164"/>
      <c r="EK1580" s="164"/>
      <c r="EL1580" s="283"/>
      <c r="EM1580" s="283"/>
      <c r="EN1580" s="283"/>
      <c r="EO1580" s="283"/>
      <c r="EP1580" s="283"/>
      <c r="EQ1580" s="283"/>
      <c r="ER1580" s="165"/>
      <c r="ES1580" s="166"/>
      <c r="ET1580" s="166"/>
      <c r="EU1580" s="166"/>
      <c r="EV1580" s="166"/>
      <c r="EW1580" s="166"/>
      <c r="EX1580" s="289"/>
    </row>
    <row r="1581" spans="1:160" ht="13" customHeight="1">
      <c r="A1581" s="160" t="s">
        <v>2003</v>
      </c>
      <c r="B1581" s="160">
        <v>10576</v>
      </c>
      <c r="C1581" s="160">
        <v>19316</v>
      </c>
      <c r="H1581" s="168" t="s">
        <v>1041</v>
      </c>
      <c r="I1581" s="169" t="s">
        <v>572</v>
      </c>
      <c r="J1581" s="170"/>
      <c r="K1581" s="161">
        <v>1</v>
      </c>
      <c r="M1581" s="184" t="s">
        <v>46</v>
      </c>
      <c r="Z1581" s="163"/>
      <c r="BT1581" s="297"/>
      <c r="BU1581" s="284"/>
      <c r="BV1581" s="298"/>
      <c r="BW1581" s="297"/>
      <c r="BX1581" s="297"/>
      <c r="BY1581" s="297"/>
      <c r="BZ1581" s="297"/>
      <c r="CA1581" s="284"/>
      <c r="CB1581" s="298"/>
      <c r="CC1581" s="297"/>
      <c r="CD1581" s="284"/>
      <c r="CE1581" s="352"/>
      <c r="CF1581" s="298"/>
      <c r="CG1581" s="297"/>
      <c r="CH1581" s="284"/>
      <c r="CI1581" s="352"/>
      <c r="CJ1581" s="298"/>
      <c r="CK1581" s="297"/>
      <c r="CL1581" s="284"/>
      <c r="CM1581" s="352"/>
      <c r="CN1581" s="298"/>
      <c r="CO1581" s="297"/>
      <c r="CP1581" s="284"/>
      <c r="CQ1581" s="352"/>
      <c r="CR1581" s="298"/>
      <c r="CS1581" s="297"/>
      <c r="CT1581" s="284"/>
      <c r="CU1581" s="352"/>
      <c r="CV1581" s="352"/>
      <c r="CW1581" s="298"/>
      <c r="CX1581" s="297"/>
      <c r="CY1581" s="284"/>
      <c r="CZ1581" s="352"/>
      <c r="DA1581" s="352"/>
      <c r="DB1581" s="298"/>
      <c r="DC1581" s="297"/>
      <c r="DD1581" s="284"/>
      <c r="DE1581" s="352"/>
      <c r="DF1581" s="352"/>
      <c r="DG1581" s="298"/>
      <c r="DH1581" s="297"/>
      <c r="DP1581" s="165"/>
      <c r="DQ1581" s="165"/>
      <c r="DR1581" s="165"/>
      <c r="ED1581" s="165"/>
      <c r="EE1581" s="165"/>
      <c r="EF1581" s="165"/>
      <c r="EG1581" s="165"/>
      <c r="EH1581" s="166"/>
      <c r="EI1581" s="166"/>
      <c r="EJ1581" s="164"/>
      <c r="EK1581" s="164"/>
      <c r="EL1581" s="283"/>
      <c r="EM1581" s="283"/>
      <c r="EN1581" s="283"/>
      <c r="EO1581" s="283"/>
      <c r="EP1581" s="283"/>
      <c r="EQ1581" s="283"/>
      <c r="ER1581" s="165"/>
      <c r="ES1581" s="166"/>
      <c r="ET1581" s="166"/>
      <c r="EU1581" s="166"/>
      <c r="EV1581" s="166"/>
      <c r="EW1581" s="166"/>
      <c r="EX1581" s="289"/>
    </row>
    <row r="1582" spans="1:160" ht="13" customHeight="1">
      <c r="A1582" s="160" t="s">
        <v>2003</v>
      </c>
      <c r="B1582" s="160">
        <v>10581</v>
      </c>
      <c r="C1582" s="160">
        <v>18300</v>
      </c>
      <c r="H1582" s="168" t="s">
        <v>295</v>
      </c>
      <c r="I1582" s="169" t="s">
        <v>136</v>
      </c>
      <c r="J1582" s="170"/>
      <c r="K1582" s="161">
        <v>1</v>
      </c>
      <c r="M1582" s="184" t="s">
        <v>46</v>
      </c>
      <c r="Z1582" s="163"/>
      <c r="BT1582" s="297"/>
      <c r="BU1582" s="284"/>
      <c r="BV1582" s="298"/>
      <c r="BW1582" s="297"/>
      <c r="BX1582" s="297"/>
      <c r="BY1582" s="297"/>
      <c r="BZ1582" s="297"/>
      <c r="CA1582" s="284"/>
      <c r="CB1582" s="298"/>
      <c r="CC1582" s="297"/>
      <c r="CD1582" s="284"/>
      <c r="CE1582" s="352"/>
      <c r="CF1582" s="298"/>
      <c r="CG1582" s="297"/>
      <c r="CH1582" s="284"/>
      <c r="CI1582" s="352"/>
      <c r="CJ1582" s="298"/>
      <c r="CK1582" s="297"/>
      <c r="CL1582" s="284"/>
      <c r="CM1582" s="352"/>
      <c r="CN1582" s="298"/>
      <c r="CO1582" s="297"/>
      <c r="CP1582" s="284"/>
      <c r="CQ1582" s="352"/>
      <c r="CR1582" s="298"/>
      <c r="CS1582" s="297"/>
      <c r="CT1582" s="284"/>
      <c r="CU1582" s="352"/>
      <c r="CV1582" s="352"/>
      <c r="CW1582" s="298"/>
      <c r="CX1582" s="297"/>
      <c r="CY1582" s="284"/>
      <c r="CZ1582" s="352"/>
      <c r="DA1582" s="352"/>
      <c r="DB1582" s="298"/>
      <c r="DC1582" s="297"/>
      <c r="DD1582" s="284"/>
      <c r="DE1582" s="352"/>
      <c r="DF1582" s="352"/>
      <c r="DG1582" s="298"/>
      <c r="DH1582" s="297"/>
      <c r="DP1582" s="165"/>
      <c r="DQ1582" s="165"/>
      <c r="DR1582" s="165"/>
      <c r="ED1582" s="165"/>
      <c r="EE1582" s="165"/>
      <c r="EF1582" s="165"/>
      <c r="EG1582" s="165"/>
      <c r="EH1582" s="166"/>
      <c r="EI1582" s="166"/>
      <c r="EJ1582" s="164"/>
      <c r="EK1582" s="164"/>
      <c r="EL1582" s="283"/>
      <c r="EM1582" s="283"/>
      <c r="EN1582" s="283"/>
      <c r="EO1582" s="283"/>
      <c r="EP1582" s="283"/>
      <c r="EQ1582" s="283"/>
      <c r="ER1582" s="165"/>
      <c r="ES1582" s="166"/>
      <c r="ET1582" s="166"/>
      <c r="EU1582" s="166"/>
      <c r="EV1582" s="166"/>
      <c r="EW1582" s="166"/>
      <c r="EX1582" s="289"/>
    </row>
    <row r="1583" spans="1:160" ht="13" customHeight="1">
      <c r="A1583" s="160" t="s">
        <v>2003</v>
      </c>
      <c r="B1583" s="160">
        <v>10662</v>
      </c>
      <c r="C1583" s="160">
        <v>14825</v>
      </c>
      <c r="H1583" s="168" t="s">
        <v>796</v>
      </c>
      <c r="I1583" s="169" t="s">
        <v>409</v>
      </c>
      <c r="J1583" s="170"/>
      <c r="K1583" s="161">
        <v>1</v>
      </c>
      <c r="M1583" s="184" t="s">
        <v>837</v>
      </c>
      <c r="Z1583" s="163"/>
      <c r="BT1583" s="297"/>
      <c r="BU1583" s="284"/>
      <c r="BV1583" s="298"/>
      <c r="BW1583" s="297"/>
      <c r="BX1583" s="297"/>
      <c r="BY1583" s="297"/>
      <c r="BZ1583" s="297"/>
      <c r="CA1583" s="284"/>
      <c r="CB1583" s="298"/>
      <c r="CC1583" s="297"/>
      <c r="CD1583" s="284"/>
      <c r="CE1583" s="352"/>
      <c r="CF1583" s="298"/>
      <c r="CG1583" s="297"/>
      <c r="CH1583" s="284"/>
      <c r="CI1583" s="352"/>
      <c r="CJ1583" s="298"/>
      <c r="CK1583" s="297"/>
      <c r="CL1583" s="284"/>
      <c r="CM1583" s="352"/>
      <c r="CN1583" s="298"/>
      <c r="CO1583" s="297"/>
      <c r="CP1583" s="284"/>
      <c r="CQ1583" s="352"/>
      <c r="CR1583" s="298"/>
      <c r="CS1583" s="297"/>
      <c r="CT1583" s="284"/>
      <c r="CU1583" s="352"/>
      <c r="CV1583" s="352"/>
      <c r="CW1583" s="298"/>
      <c r="CX1583" s="297"/>
      <c r="CY1583" s="284"/>
      <c r="CZ1583" s="352"/>
      <c r="DA1583" s="352"/>
      <c r="DB1583" s="298"/>
      <c r="DC1583" s="297"/>
      <c r="DD1583" s="284"/>
      <c r="DE1583" s="352"/>
      <c r="DF1583" s="352"/>
      <c r="DG1583" s="298"/>
      <c r="DH1583" s="297"/>
      <c r="DP1583" s="165"/>
      <c r="DQ1583" s="165"/>
      <c r="DR1583" s="165"/>
      <c r="ED1583" s="165"/>
      <c r="EE1583" s="165"/>
      <c r="EF1583" s="165"/>
      <c r="EG1583" s="165"/>
      <c r="EH1583" s="166"/>
      <c r="EI1583" s="166"/>
      <c r="EJ1583" s="164"/>
      <c r="EK1583" s="164"/>
      <c r="EL1583" s="283"/>
      <c r="EM1583" s="283"/>
      <c r="EN1583" s="283"/>
      <c r="EO1583" s="283"/>
      <c r="EP1583" s="283"/>
      <c r="EQ1583" s="283"/>
      <c r="ER1583" s="165"/>
      <c r="ES1583" s="166"/>
      <c r="ET1583" s="166"/>
      <c r="EU1583" s="166"/>
      <c r="EV1583" s="166"/>
      <c r="EW1583" s="166"/>
      <c r="EX1583" s="289"/>
    </row>
    <row r="1584" spans="1:160" ht="13" customHeight="1">
      <c r="A1584" s="160" t="s">
        <v>2003</v>
      </c>
      <c r="B1584" s="160">
        <v>10677</v>
      </c>
      <c r="C1584" s="160">
        <v>11121</v>
      </c>
      <c r="H1584" s="162" t="s">
        <v>2318</v>
      </c>
      <c r="I1584" s="162" t="s">
        <v>209</v>
      </c>
      <c r="K1584" s="161">
        <v>1</v>
      </c>
      <c r="Z1584" s="163"/>
      <c r="BT1584" s="297"/>
      <c r="BU1584" s="284"/>
      <c r="BV1584" s="298"/>
      <c r="BW1584" s="297"/>
      <c r="BX1584" s="297"/>
      <c r="BY1584" s="297"/>
      <c r="BZ1584" s="297"/>
      <c r="CA1584" s="284"/>
      <c r="CB1584" s="298"/>
      <c r="CC1584" s="297"/>
      <c r="CD1584" s="284"/>
      <c r="CE1584" s="352"/>
      <c r="CF1584" s="298"/>
      <c r="CG1584" s="297"/>
      <c r="CH1584" s="284"/>
      <c r="CI1584" s="352"/>
      <c r="CJ1584" s="298"/>
      <c r="CK1584" s="297"/>
      <c r="CL1584" s="284"/>
      <c r="CM1584" s="352"/>
      <c r="CN1584" s="298"/>
      <c r="CO1584" s="297"/>
      <c r="CP1584" s="284"/>
      <c r="CQ1584" s="352"/>
      <c r="CR1584" s="298"/>
      <c r="CS1584" s="297"/>
      <c r="CT1584" s="284"/>
      <c r="CU1584" s="352"/>
      <c r="CV1584" s="352"/>
      <c r="CW1584" s="298"/>
      <c r="CX1584" s="297"/>
      <c r="CY1584" s="284"/>
      <c r="CZ1584" s="352"/>
      <c r="DA1584" s="352"/>
      <c r="DB1584" s="298"/>
      <c r="DC1584" s="297"/>
      <c r="DD1584" s="284"/>
      <c r="DE1584" s="352"/>
      <c r="DF1584" s="352"/>
      <c r="DG1584" s="298"/>
      <c r="DH1584" s="297"/>
      <c r="DP1584" s="165"/>
      <c r="DQ1584" s="165"/>
      <c r="DR1584" s="165"/>
      <c r="ED1584" s="165"/>
      <c r="EE1584" s="165"/>
      <c r="EF1584" s="165"/>
      <c r="EG1584" s="165"/>
      <c r="EH1584" s="166"/>
      <c r="EI1584" s="166"/>
      <c r="EJ1584" s="164"/>
      <c r="EK1584" s="164"/>
      <c r="EL1584" s="283"/>
      <c r="EM1584" s="283"/>
      <c r="EN1584" s="283"/>
      <c r="EO1584" s="283"/>
      <c r="EP1584" s="283"/>
      <c r="EQ1584" s="283"/>
      <c r="ER1584" s="165"/>
      <c r="ES1584" s="166"/>
      <c r="ET1584" s="166"/>
      <c r="EU1584" s="166"/>
      <c r="EV1584" s="166"/>
      <c r="EW1584" s="166"/>
      <c r="EX1584" s="289"/>
      <c r="FA1584" s="167"/>
    </row>
    <row r="1585" spans="1:154" ht="13" customHeight="1">
      <c r="A1585" s="160" t="s">
        <v>2003</v>
      </c>
      <c r="B1585" s="160">
        <v>10812</v>
      </c>
      <c r="C1585" s="160">
        <v>14681</v>
      </c>
      <c r="H1585" s="162" t="s">
        <v>359</v>
      </c>
      <c r="I1585" s="162" t="s">
        <v>621</v>
      </c>
      <c r="J1585" s="161"/>
      <c r="K1585" s="161">
        <v>1</v>
      </c>
      <c r="M1585" s="184" t="s">
        <v>837</v>
      </c>
      <c r="Z1585" s="163"/>
      <c r="BT1585" s="297"/>
      <c r="BU1585" s="284"/>
      <c r="BV1585" s="298"/>
      <c r="BW1585" s="297"/>
      <c r="BX1585" s="297"/>
      <c r="BY1585" s="297"/>
      <c r="BZ1585" s="297"/>
      <c r="CA1585" s="284"/>
      <c r="CB1585" s="298"/>
      <c r="CC1585" s="297"/>
      <c r="CD1585" s="284"/>
      <c r="CE1585" s="352"/>
      <c r="CF1585" s="298"/>
      <c r="CG1585" s="297"/>
      <c r="CH1585" s="284"/>
      <c r="CI1585" s="352"/>
      <c r="CJ1585" s="298"/>
      <c r="CK1585" s="297"/>
      <c r="CL1585" s="284"/>
      <c r="CM1585" s="352"/>
      <c r="CN1585" s="298"/>
      <c r="CO1585" s="297"/>
      <c r="CP1585" s="284"/>
      <c r="CQ1585" s="352"/>
      <c r="CR1585" s="298"/>
      <c r="CS1585" s="297"/>
      <c r="CT1585" s="284"/>
      <c r="CU1585" s="352"/>
      <c r="CV1585" s="352"/>
      <c r="CW1585" s="298"/>
      <c r="CX1585" s="297"/>
      <c r="CY1585" s="284"/>
      <c r="CZ1585" s="352"/>
      <c r="DA1585" s="352"/>
      <c r="DB1585" s="298"/>
      <c r="DC1585" s="297"/>
      <c r="DD1585" s="284"/>
      <c r="DE1585" s="352"/>
      <c r="DF1585" s="352"/>
      <c r="DG1585" s="298"/>
      <c r="DH1585" s="297"/>
      <c r="DP1585" s="165"/>
      <c r="DQ1585" s="165"/>
      <c r="DR1585" s="165"/>
      <c r="ED1585" s="165"/>
      <c r="EE1585" s="165"/>
      <c r="EF1585" s="165"/>
      <c r="EG1585" s="165"/>
      <c r="EH1585" s="166"/>
      <c r="EI1585" s="166"/>
      <c r="EJ1585" s="164"/>
      <c r="EK1585" s="164"/>
      <c r="EL1585" s="283"/>
      <c r="EM1585" s="283"/>
      <c r="EN1585" s="283"/>
      <c r="EO1585" s="283"/>
      <c r="EP1585" s="283"/>
      <c r="EQ1585" s="283"/>
      <c r="ER1585" s="165"/>
      <c r="ES1585" s="166"/>
      <c r="ET1585" s="166"/>
      <c r="EU1585" s="166"/>
      <c r="EV1585" s="166"/>
      <c r="EW1585" s="166"/>
      <c r="EX1585" s="289"/>
    </row>
    <row r="1586" spans="1:154" ht="13" customHeight="1">
      <c r="A1586" s="160" t="s">
        <v>2003</v>
      </c>
      <c r="B1586" s="160">
        <v>10847</v>
      </c>
      <c r="C1586" s="160">
        <v>19665</v>
      </c>
      <c r="H1586" s="168" t="s">
        <v>258</v>
      </c>
      <c r="I1586" s="169" t="s">
        <v>547</v>
      </c>
      <c r="J1586" s="170"/>
      <c r="K1586" s="161">
        <v>1</v>
      </c>
      <c r="M1586" s="184" t="s">
        <v>837</v>
      </c>
      <c r="Z1586" s="163"/>
      <c r="BT1586" s="297"/>
      <c r="BU1586" s="284"/>
      <c r="BV1586" s="298"/>
      <c r="BW1586" s="297"/>
      <c r="BX1586" s="297"/>
      <c r="BY1586" s="297"/>
      <c r="BZ1586" s="297"/>
      <c r="CA1586" s="284"/>
      <c r="CB1586" s="298"/>
      <c r="CC1586" s="297"/>
      <c r="CD1586" s="284"/>
      <c r="CE1586" s="352"/>
      <c r="CF1586" s="298"/>
      <c r="CG1586" s="297"/>
      <c r="CH1586" s="284"/>
      <c r="CI1586" s="352"/>
      <c r="CJ1586" s="298"/>
      <c r="CK1586" s="297"/>
      <c r="CL1586" s="284"/>
      <c r="CM1586" s="352"/>
      <c r="CN1586" s="298"/>
      <c r="CO1586" s="297"/>
      <c r="CP1586" s="284"/>
      <c r="CQ1586" s="352"/>
      <c r="CR1586" s="298"/>
      <c r="CS1586" s="297"/>
      <c r="CT1586" s="284"/>
      <c r="CU1586" s="352"/>
      <c r="CV1586" s="352"/>
      <c r="CW1586" s="298"/>
      <c r="CX1586" s="297"/>
      <c r="CY1586" s="284"/>
      <c r="CZ1586" s="352"/>
      <c r="DA1586" s="352"/>
      <c r="DB1586" s="298"/>
      <c r="DC1586" s="297"/>
      <c r="DD1586" s="284"/>
      <c r="DE1586" s="352"/>
      <c r="DF1586" s="352"/>
      <c r="DG1586" s="298"/>
      <c r="DH1586" s="297"/>
      <c r="DP1586" s="165"/>
      <c r="DQ1586" s="165"/>
      <c r="DR1586" s="165"/>
      <c r="ED1586" s="165"/>
      <c r="EE1586" s="165"/>
      <c r="EF1586" s="165"/>
      <c r="EG1586" s="165"/>
      <c r="EH1586" s="166"/>
      <c r="EI1586" s="166"/>
      <c r="EJ1586" s="164"/>
      <c r="EK1586" s="164"/>
      <c r="EL1586" s="283"/>
      <c r="EM1586" s="283"/>
      <c r="EN1586" s="283"/>
      <c r="EO1586" s="283"/>
      <c r="EP1586" s="283"/>
      <c r="EQ1586" s="283"/>
      <c r="ER1586" s="165"/>
      <c r="ES1586" s="166"/>
      <c r="ET1586" s="166"/>
      <c r="EU1586" s="166"/>
      <c r="EV1586" s="166"/>
      <c r="EW1586" s="166"/>
      <c r="EX1586" s="289"/>
    </row>
    <row r="1587" spans="1:154" ht="13" customHeight="1">
      <c r="A1587" s="160" t="s">
        <v>2003</v>
      </c>
      <c r="B1587" s="160">
        <v>10859</v>
      </c>
      <c r="C1587" s="160">
        <v>19264</v>
      </c>
      <c r="H1587" s="162" t="s">
        <v>1732</v>
      </c>
      <c r="I1587" s="162" t="s">
        <v>251</v>
      </c>
      <c r="J1587" s="161"/>
      <c r="K1587" s="161">
        <v>1</v>
      </c>
      <c r="M1587" s="184" t="s">
        <v>837</v>
      </c>
      <c r="Z1587" s="163"/>
      <c r="BT1587" s="297"/>
      <c r="BU1587" s="284"/>
      <c r="BV1587" s="298"/>
      <c r="BW1587" s="297"/>
      <c r="BX1587" s="297"/>
      <c r="BY1587" s="297"/>
      <c r="BZ1587" s="297"/>
      <c r="CA1587" s="284"/>
      <c r="CB1587" s="298"/>
      <c r="CC1587" s="297"/>
      <c r="CD1587" s="284"/>
      <c r="CE1587" s="352"/>
      <c r="CF1587" s="298"/>
      <c r="CG1587" s="297"/>
      <c r="CH1587" s="284"/>
      <c r="CI1587" s="352"/>
      <c r="CJ1587" s="298"/>
      <c r="CK1587" s="297"/>
      <c r="CL1587" s="284"/>
      <c r="CM1587" s="352"/>
      <c r="CN1587" s="298"/>
      <c r="CO1587" s="297"/>
      <c r="CP1587" s="284"/>
      <c r="CQ1587" s="352"/>
      <c r="CR1587" s="298"/>
      <c r="CS1587" s="297"/>
      <c r="CT1587" s="284"/>
      <c r="CU1587" s="352"/>
      <c r="CV1587" s="352"/>
      <c r="CW1587" s="298"/>
      <c r="CX1587" s="297"/>
      <c r="CY1587" s="284"/>
      <c r="CZ1587" s="352"/>
      <c r="DA1587" s="352"/>
      <c r="DB1587" s="298"/>
      <c r="DC1587" s="297"/>
      <c r="DD1587" s="284"/>
      <c r="DE1587" s="352"/>
      <c r="DF1587" s="352"/>
      <c r="DG1587" s="298"/>
      <c r="DH1587" s="297"/>
      <c r="DP1587" s="165"/>
      <c r="DQ1587" s="165"/>
      <c r="DR1587" s="165"/>
      <c r="ED1587" s="165"/>
      <c r="EE1587" s="165"/>
      <c r="EF1587" s="165"/>
      <c r="EG1587" s="165"/>
      <c r="EH1587" s="166"/>
      <c r="EI1587" s="166"/>
      <c r="EJ1587" s="164"/>
      <c r="EK1587" s="164"/>
      <c r="EL1587" s="283"/>
      <c r="EM1587" s="283"/>
      <c r="EN1587" s="283"/>
      <c r="EO1587" s="283"/>
      <c r="EP1587" s="283"/>
      <c r="EQ1587" s="283"/>
      <c r="ER1587" s="165"/>
      <c r="ES1587" s="166"/>
      <c r="ET1587" s="166"/>
      <c r="EU1587" s="166"/>
      <c r="EV1587" s="166"/>
      <c r="EW1587" s="166"/>
      <c r="EX1587" s="289"/>
    </row>
    <row r="1588" spans="1:154" ht="13" customHeight="1">
      <c r="A1588" s="160" t="s">
        <v>2003</v>
      </c>
      <c r="B1588" s="160">
        <v>11100</v>
      </c>
      <c r="C1588" s="160">
        <v>17877</v>
      </c>
      <c r="H1588" s="162" t="s">
        <v>311</v>
      </c>
      <c r="I1588" s="162" t="s">
        <v>570</v>
      </c>
      <c r="K1588" s="161">
        <v>1</v>
      </c>
      <c r="Z1588" s="163"/>
      <c r="BT1588" s="297"/>
      <c r="BU1588" s="284"/>
      <c r="BV1588" s="298"/>
      <c r="BW1588" s="297"/>
      <c r="BX1588" s="297"/>
      <c r="BY1588" s="297"/>
      <c r="BZ1588" s="297"/>
      <c r="CA1588" s="284"/>
      <c r="CB1588" s="298"/>
      <c r="CC1588" s="297"/>
      <c r="CD1588" s="284"/>
      <c r="CE1588" s="352"/>
      <c r="CF1588" s="298"/>
      <c r="CG1588" s="297"/>
      <c r="CH1588" s="284"/>
      <c r="CI1588" s="352"/>
      <c r="CJ1588" s="298"/>
      <c r="CK1588" s="297"/>
      <c r="CL1588" s="284"/>
      <c r="CM1588" s="352"/>
      <c r="CN1588" s="298"/>
      <c r="CO1588" s="297"/>
      <c r="CP1588" s="284"/>
      <c r="CQ1588" s="352"/>
      <c r="CR1588" s="298"/>
      <c r="CS1588" s="297"/>
      <c r="CT1588" s="284"/>
      <c r="CU1588" s="352"/>
      <c r="CV1588" s="352"/>
      <c r="CW1588" s="298"/>
      <c r="CX1588" s="297"/>
      <c r="CY1588" s="284"/>
      <c r="CZ1588" s="352"/>
      <c r="DA1588" s="352"/>
      <c r="DB1588" s="298"/>
      <c r="DC1588" s="297"/>
      <c r="DD1588" s="284"/>
      <c r="DE1588" s="352"/>
      <c r="DF1588" s="352"/>
      <c r="DG1588" s="298"/>
      <c r="DH1588" s="297"/>
      <c r="DP1588" s="165"/>
      <c r="DQ1588" s="165"/>
      <c r="DR1588" s="165"/>
      <c r="ED1588" s="165"/>
      <c r="EE1588" s="165"/>
      <c r="EF1588" s="165"/>
      <c r="EG1588" s="165"/>
      <c r="EH1588" s="166"/>
      <c r="EI1588" s="166"/>
      <c r="EJ1588" s="164"/>
      <c r="EK1588" s="164"/>
      <c r="EL1588" s="283"/>
      <c r="EM1588" s="283"/>
      <c r="EN1588" s="283"/>
      <c r="EO1588" s="283"/>
      <c r="EP1588" s="283"/>
      <c r="EQ1588" s="283"/>
      <c r="ER1588" s="165"/>
      <c r="ES1588" s="166"/>
      <c r="ET1588" s="166"/>
      <c r="EU1588" s="166"/>
      <c r="EV1588" s="166"/>
      <c r="EW1588" s="166"/>
      <c r="EX1588" s="289"/>
    </row>
    <row r="1589" spans="1:154" ht="13" customHeight="1">
      <c r="A1589" s="160" t="s">
        <v>2003</v>
      </c>
      <c r="B1589" s="160">
        <v>11152</v>
      </c>
      <c r="C1589" s="160">
        <v>16631</v>
      </c>
      <c r="H1589" s="168" t="s">
        <v>1228</v>
      </c>
      <c r="I1589" s="169" t="s">
        <v>581</v>
      </c>
      <c r="J1589" s="170"/>
      <c r="K1589" s="161">
        <v>1</v>
      </c>
      <c r="M1589" s="184" t="s">
        <v>837</v>
      </c>
      <c r="Z1589" s="163"/>
      <c r="BT1589" s="297"/>
      <c r="BU1589" s="284"/>
      <c r="BV1589" s="298"/>
      <c r="BW1589" s="297"/>
      <c r="BX1589" s="297"/>
      <c r="BY1589" s="297"/>
      <c r="BZ1589" s="297"/>
      <c r="CA1589" s="284"/>
      <c r="CB1589" s="298"/>
      <c r="CC1589" s="297"/>
      <c r="CD1589" s="284"/>
      <c r="CE1589" s="352"/>
      <c r="CF1589" s="298"/>
      <c r="CG1589" s="297"/>
      <c r="CH1589" s="284"/>
      <c r="CI1589" s="352"/>
      <c r="CJ1589" s="298"/>
      <c r="CK1589" s="297"/>
      <c r="CL1589" s="284"/>
      <c r="CM1589" s="352"/>
      <c r="CN1589" s="298"/>
      <c r="CO1589" s="297"/>
      <c r="CP1589" s="284"/>
      <c r="CQ1589" s="352"/>
      <c r="CR1589" s="298"/>
      <c r="CS1589" s="297"/>
      <c r="CT1589" s="284"/>
      <c r="CU1589" s="352"/>
      <c r="CV1589" s="352"/>
      <c r="CW1589" s="298"/>
      <c r="CX1589" s="297"/>
      <c r="CY1589" s="284"/>
      <c r="CZ1589" s="352"/>
      <c r="DA1589" s="352"/>
      <c r="DB1589" s="298"/>
      <c r="DC1589" s="297"/>
      <c r="DD1589" s="284"/>
      <c r="DE1589" s="352"/>
      <c r="DF1589" s="352"/>
      <c r="DG1589" s="298"/>
      <c r="DH1589" s="297"/>
      <c r="DP1589" s="165"/>
      <c r="DQ1589" s="165"/>
      <c r="DR1589" s="165"/>
      <c r="ED1589" s="165"/>
      <c r="EE1589" s="165"/>
      <c r="EF1589" s="165"/>
      <c r="EG1589" s="165"/>
      <c r="EH1589" s="166"/>
      <c r="EI1589" s="166"/>
      <c r="EJ1589" s="164"/>
      <c r="EK1589" s="164"/>
      <c r="EL1589" s="283"/>
      <c r="EM1589" s="283"/>
      <c r="EN1589" s="283"/>
      <c r="EO1589" s="283"/>
      <c r="EP1589" s="283"/>
      <c r="EQ1589" s="283"/>
      <c r="ER1589" s="165"/>
      <c r="ES1589" s="166"/>
      <c r="ET1589" s="166"/>
      <c r="EU1589" s="166"/>
      <c r="EV1589" s="166"/>
      <c r="EW1589" s="166"/>
      <c r="EX1589" s="289"/>
    </row>
    <row r="1590" spans="1:154" ht="13" customHeight="1">
      <c r="A1590" s="160" t="s">
        <v>2003</v>
      </c>
      <c r="B1590" s="160">
        <v>11198</v>
      </c>
      <c r="C1590" s="160">
        <v>20526</v>
      </c>
      <c r="H1590" s="162" t="s">
        <v>193</v>
      </c>
      <c r="I1590" s="162" t="s">
        <v>2942</v>
      </c>
      <c r="K1590" s="161">
        <v>1</v>
      </c>
      <c r="Z1590" s="163"/>
      <c r="BT1590" s="297"/>
      <c r="BU1590" s="284"/>
      <c r="BV1590" s="298"/>
      <c r="BW1590" s="297"/>
      <c r="BX1590" s="297"/>
      <c r="BY1590" s="297"/>
      <c r="BZ1590" s="297"/>
      <c r="CA1590" s="284"/>
      <c r="CB1590" s="298"/>
      <c r="CC1590" s="297"/>
      <c r="CD1590" s="284"/>
      <c r="CE1590" s="352"/>
      <c r="CF1590" s="298"/>
      <c r="CG1590" s="297"/>
      <c r="CH1590" s="284"/>
      <c r="CI1590" s="352"/>
      <c r="CJ1590" s="298"/>
      <c r="CK1590" s="297"/>
      <c r="CL1590" s="284"/>
      <c r="CM1590" s="352"/>
      <c r="CN1590" s="298"/>
      <c r="CO1590" s="297"/>
      <c r="CP1590" s="284"/>
      <c r="CQ1590" s="352"/>
      <c r="CR1590" s="298"/>
      <c r="CS1590" s="297"/>
      <c r="CT1590" s="284"/>
      <c r="CU1590" s="352"/>
      <c r="CV1590" s="352"/>
      <c r="CW1590" s="298"/>
      <c r="CX1590" s="297"/>
      <c r="CY1590" s="284"/>
      <c r="CZ1590" s="352"/>
      <c r="DA1590" s="352"/>
      <c r="DB1590" s="298"/>
      <c r="DC1590" s="297"/>
      <c r="DD1590" s="284"/>
      <c r="DE1590" s="352"/>
      <c r="DF1590" s="352"/>
      <c r="DG1590" s="298"/>
      <c r="DH1590" s="297"/>
      <c r="DP1590" s="165"/>
      <c r="DQ1590" s="165"/>
      <c r="DR1590" s="165"/>
      <c r="ED1590" s="165"/>
      <c r="EE1590" s="165"/>
      <c r="EF1590" s="165"/>
      <c r="EG1590" s="165"/>
      <c r="EH1590" s="166"/>
      <c r="EI1590" s="166"/>
      <c r="EJ1590" s="164"/>
      <c r="EK1590" s="164"/>
      <c r="EL1590" s="283"/>
      <c r="EM1590" s="283"/>
      <c r="EN1590" s="283"/>
      <c r="EO1590" s="283"/>
      <c r="EP1590" s="283"/>
      <c r="EQ1590" s="283"/>
      <c r="ER1590" s="165"/>
      <c r="ES1590" s="166"/>
      <c r="ET1590" s="166"/>
      <c r="EU1590" s="166"/>
      <c r="EV1590" s="166"/>
      <c r="EW1590" s="166"/>
      <c r="EX1590" s="289"/>
    </row>
    <row r="1591" spans="1:154" ht="13" customHeight="1">
      <c r="A1591" s="160" t="s">
        <v>2003</v>
      </c>
      <c r="B1591" s="160">
        <v>11286</v>
      </c>
      <c r="C1591" s="160">
        <v>19454</v>
      </c>
      <c r="H1591" s="162" t="s">
        <v>2368</v>
      </c>
      <c r="I1591" s="162" t="s">
        <v>596</v>
      </c>
      <c r="J1591" s="161"/>
      <c r="K1591" s="161">
        <v>1</v>
      </c>
      <c r="M1591" s="184" t="s">
        <v>837</v>
      </c>
      <c r="Z1591" s="163"/>
      <c r="BT1591" s="297"/>
      <c r="BU1591" s="284"/>
      <c r="BV1591" s="298"/>
      <c r="BW1591" s="297"/>
      <c r="BX1591" s="297"/>
      <c r="BY1591" s="297"/>
      <c r="BZ1591" s="297"/>
      <c r="CA1591" s="284"/>
      <c r="CB1591" s="298"/>
      <c r="CC1591" s="297"/>
      <c r="CD1591" s="284"/>
      <c r="CE1591" s="352"/>
      <c r="CF1591" s="298"/>
      <c r="CG1591" s="297"/>
      <c r="CH1591" s="284"/>
      <c r="CI1591" s="352"/>
      <c r="CJ1591" s="298"/>
      <c r="CK1591" s="297"/>
      <c r="CL1591" s="284"/>
      <c r="CM1591" s="352"/>
      <c r="CN1591" s="298"/>
      <c r="CO1591" s="297"/>
      <c r="CP1591" s="284"/>
      <c r="CQ1591" s="352"/>
      <c r="CR1591" s="298"/>
      <c r="CS1591" s="297"/>
      <c r="CT1591" s="284"/>
      <c r="CU1591" s="352"/>
      <c r="CV1591" s="352"/>
      <c r="CW1591" s="298"/>
      <c r="CX1591" s="297"/>
      <c r="CY1591" s="284"/>
      <c r="CZ1591" s="352"/>
      <c r="DA1591" s="352"/>
      <c r="DB1591" s="298"/>
      <c r="DC1591" s="297"/>
      <c r="DD1591" s="284"/>
      <c r="DE1591" s="352"/>
      <c r="DF1591" s="352"/>
      <c r="DG1591" s="298"/>
      <c r="DH1591" s="297"/>
      <c r="DP1591" s="165"/>
      <c r="DQ1591" s="165"/>
      <c r="DR1591" s="165"/>
      <c r="ED1591" s="165"/>
      <c r="EE1591" s="165"/>
      <c r="EF1591" s="165"/>
      <c r="EG1591" s="165"/>
      <c r="EH1591" s="166"/>
      <c r="EI1591" s="166"/>
      <c r="EJ1591" s="164"/>
      <c r="EK1591" s="164"/>
      <c r="EL1591" s="283"/>
      <c r="EM1591" s="283"/>
      <c r="EN1591" s="283"/>
      <c r="EO1591" s="283"/>
      <c r="EP1591" s="283"/>
      <c r="EQ1591" s="283"/>
      <c r="ER1591" s="165"/>
      <c r="ES1591" s="166"/>
      <c r="ET1591" s="166"/>
      <c r="EU1591" s="166"/>
      <c r="EV1591" s="166"/>
      <c r="EW1591" s="166"/>
      <c r="EX1591" s="289"/>
    </row>
    <row r="1592" spans="1:154" ht="13" customHeight="1">
      <c r="A1592" s="160" t="s">
        <v>2003</v>
      </c>
      <c r="B1592" s="160">
        <v>11320</v>
      </c>
      <c r="C1592" s="160">
        <v>21549</v>
      </c>
      <c r="H1592" s="162" t="s">
        <v>2480</v>
      </c>
      <c r="I1592" s="162" t="s">
        <v>279</v>
      </c>
      <c r="J1592" s="161"/>
      <c r="K1592" s="161">
        <v>1</v>
      </c>
      <c r="M1592" s="184" t="s">
        <v>837</v>
      </c>
      <c r="Z1592" s="163"/>
      <c r="BT1592" s="297"/>
      <c r="BU1592" s="284"/>
      <c r="BV1592" s="298"/>
      <c r="BW1592" s="297"/>
      <c r="BX1592" s="297"/>
      <c r="BY1592" s="297"/>
      <c r="BZ1592" s="297"/>
      <c r="CA1592" s="284"/>
      <c r="CB1592" s="298"/>
      <c r="CC1592" s="297"/>
      <c r="CD1592" s="284"/>
      <c r="CE1592" s="352"/>
      <c r="CF1592" s="298"/>
      <c r="CG1592" s="297"/>
      <c r="CH1592" s="284"/>
      <c r="CI1592" s="352"/>
      <c r="CJ1592" s="298"/>
      <c r="CK1592" s="297"/>
      <c r="CL1592" s="284"/>
      <c r="CM1592" s="352"/>
      <c r="CN1592" s="298"/>
      <c r="CO1592" s="297"/>
      <c r="CP1592" s="284"/>
      <c r="CQ1592" s="352"/>
      <c r="CR1592" s="298"/>
      <c r="CS1592" s="297"/>
      <c r="CT1592" s="284"/>
      <c r="CU1592" s="352"/>
      <c r="CV1592" s="352"/>
      <c r="CW1592" s="298"/>
      <c r="CX1592" s="297"/>
      <c r="CY1592" s="284"/>
      <c r="CZ1592" s="352"/>
      <c r="DA1592" s="352"/>
      <c r="DB1592" s="298"/>
      <c r="DC1592" s="297"/>
      <c r="DD1592" s="284"/>
      <c r="DE1592" s="352"/>
      <c r="DF1592" s="352"/>
      <c r="DG1592" s="298"/>
      <c r="DH1592" s="297"/>
      <c r="DP1592" s="165"/>
      <c r="DQ1592" s="165"/>
      <c r="DR1592" s="165"/>
      <c r="ED1592" s="165"/>
      <c r="EE1592" s="165"/>
      <c r="EF1592" s="165"/>
      <c r="EG1592" s="165"/>
      <c r="EH1592" s="166"/>
      <c r="EI1592" s="166"/>
      <c r="EJ1592" s="164"/>
      <c r="EK1592" s="164"/>
      <c r="EL1592" s="283"/>
      <c r="EM1592" s="283"/>
      <c r="EN1592" s="283"/>
      <c r="EO1592" s="283"/>
      <c r="EP1592" s="283"/>
      <c r="EQ1592" s="283"/>
      <c r="ER1592" s="165"/>
      <c r="ES1592" s="166"/>
      <c r="ET1592" s="166"/>
      <c r="EU1592" s="166"/>
      <c r="EV1592" s="166"/>
      <c r="EW1592" s="166"/>
      <c r="EX1592" s="289"/>
    </row>
    <row r="1593" spans="1:154" ht="13" customHeight="1">
      <c r="A1593" s="160" t="s">
        <v>2003</v>
      </c>
      <c r="B1593" s="160">
        <v>11435</v>
      </c>
      <c r="C1593" s="160">
        <v>20277</v>
      </c>
      <c r="H1593" s="162" t="s">
        <v>2434</v>
      </c>
      <c r="I1593" s="162" t="s">
        <v>640</v>
      </c>
      <c r="J1593" s="161"/>
      <c r="K1593" s="161">
        <v>1</v>
      </c>
      <c r="M1593" s="184" t="s">
        <v>837</v>
      </c>
      <c r="Z1593" s="163"/>
      <c r="BT1593" s="297"/>
      <c r="BU1593" s="284"/>
      <c r="BV1593" s="298"/>
      <c r="BW1593" s="297"/>
      <c r="BX1593" s="297"/>
      <c r="BY1593" s="297"/>
      <c r="BZ1593" s="297"/>
      <c r="CA1593" s="284"/>
      <c r="CB1593" s="298"/>
      <c r="CC1593" s="297"/>
      <c r="CD1593" s="284"/>
      <c r="CE1593" s="352"/>
      <c r="CF1593" s="298"/>
      <c r="CG1593" s="297"/>
      <c r="CH1593" s="284"/>
      <c r="CI1593" s="352"/>
      <c r="CJ1593" s="298"/>
      <c r="CK1593" s="297"/>
      <c r="CL1593" s="284"/>
      <c r="CM1593" s="352"/>
      <c r="CN1593" s="298"/>
      <c r="CO1593" s="297"/>
      <c r="CP1593" s="284"/>
      <c r="CQ1593" s="352"/>
      <c r="CR1593" s="298"/>
      <c r="CS1593" s="297"/>
      <c r="CT1593" s="284"/>
      <c r="CU1593" s="352"/>
      <c r="CV1593" s="352"/>
      <c r="CW1593" s="298"/>
      <c r="CX1593" s="297"/>
      <c r="CY1593" s="284"/>
      <c r="CZ1593" s="352"/>
      <c r="DA1593" s="352"/>
      <c r="DB1593" s="298"/>
      <c r="DC1593" s="297"/>
      <c r="DD1593" s="284"/>
      <c r="DE1593" s="352"/>
      <c r="DF1593" s="352"/>
      <c r="DG1593" s="298"/>
      <c r="DH1593" s="297"/>
      <c r="DP1593" s="165"/>
      <c r="DQ1593" s="165"/>
      <c r="DR1593" s="165"/>
      <c r="ED1593" s="165"/>
      <c r="EE1593" s="165"/>
      <c r="EF1593" s="165"/>
      <c r="EG1593" s="165"/>
      <c r="EH1593" s="166"/>
      <c r="EI1593" s="166"/>
      <c r="EJ1593" s="164"/>
      <c r="EK1593" s="164"/>
      <c r="EL1593" s="283"/>
      <c r="EM1593" s="283"/>
      <c r="EN1593" s="283"/>
      <c r="EO1593" s="283"/>
      <c r="EP1593" s="283"/>
      <c r="EQ1593" s="283"/>
      <c r="ER1593" s="165"/>
      <c r="ES1593" s="166"/>
      <c r="ET1593" s="166"/>
      <c r="EU1593" s="166"/>
      <c r="EV1593" s="166"/>
      <c r="EW1593" s="166"/>
      <c r="EX1593" s="289"/>
    </row>
    <row r="1594" spans="1:154" ht="13" customHeight="1">
      <c r="A1594" s="160" t="s">
        <v>2003</v>
      </c>
      <c r="B1594" s="160">
        <v>11518</v>
      </c>
      <c r="C1594" s="160">
        <v>19695</v>
      </c>
      <c r="H1594" s="162" t="s">
        <v>2389</v>
      </c>
      <c r="I1594" s="162" t="s">
        <v>986</v>
      </c>
      <c r="J1594" s="161"/>
      <c r="K1594" s="161">
        <v>1</v>
      </c>
      <c r="M1594" s="184" t="s">
        <v>837</v>
      </c>
      <c r="Z1594" s="163"/>
      <c r="BT1594" s="297"/>
      <c r="BU1594" s="284"/>
      <c r="BV1594" s="298"/>
      <c r="BW1594" s="297"/>
      <c r="BX1594" s="297"/>
      <c r="BY1594" s="297"/>
      <c r="BZ1594" s="297"/>
      <c r="CA1594" s="284"/>
      <c r="CB1594" s="298"/>
      <c r="CC1594" s="297"/>
      <c r="CD1594" s="284"/>
      <c r="CE1594" s="352"/>
      <c r="CF1594" s="298"/>
      <c r="CG1594" s="297"/>
      <c r="CH1594" s="284"/>
      <c r="CI1594" s="352"/>
      <c r="CJ1594" s="298"/>
      <c r="CK1594" s="297"/>
      <c r="CL1594" s="284"/>
      <c r="CM1594" s="352"/>
      <c r="CN1594" s="298"/>
      <c r="CO1594" s="297"/>
      <c r="CP1594" s="284"/>
      <c r="CQ1594" s="352"/>
      <c r="CR1594" s="298"/>
      <c r="CS1594" s="297"/>
      <c r="CT1594" s="284"/>
      <c r="CU1594" s="352"/>
      <c r="CV1594" s="352"/>
      <c r="CW1594" s="298"/>
      <c r="CX1594" s="297"/>
      <c r="CY1594" s="284"/>
      <c r="CZ1594" s="352"/>
      <c r="DA1594" s="352"/>
      <c r="DB1594" s="298"/>
      <c r="DC1594" s="297"/>
      <c r="DD1594" s="284"/>
      <c r="DE1594" s="352"/>
      <c r="DF1594" s="352"/>
      <c r="DG1594" s="298"/>
      <c r="DH1594" s="297"/>
      <c r="DP1594" s="165"/>
      <c r="DQ1594" s="165"/>
      <c r="DR1594" s="165"/>
      <c r="ED1594" s="165"/>
      <c r="EE1594" s="165"/>
      <c r="EF1594" s="165"/>
      <c r="EG1594" s="165"/>
      <c r="EH1594" s="166"/>
      <c r="EI1594" s="166"/>
      <c r="EJ1594" s="164"/>
      <c r="EK1594" s="164"/>
      <c r="EL1594" s="283"/>
      <c r="EM1594" s="283"/>
      <c r="EN1594" s="283"/>
      <c r="EO1594" s="283"/>
      <c r="EP1594" s="283"/>
      <c r="EQ1594" s="283"/>
      <c r="ER1594" s="165"/>
      <c r="ES1594" s="166"/>
      <c r="ET1594" s="166"/>
      <c r="EU1594" s="166"/>
      <c r="EV1594" s="166"/>
      <c r="EW1594" s="166"/>
      <c r="EX1594" s="289"/>
    </row>
    <row r="1595" spans="1:154" ht="13" customHeight="1">
      <c r="A1595" s="160" t="s">
        <v>2003</v>
      </c>
      <c r="B1595" s="160">
        <v>11564</v>
      </c>
      <c r="C1595" s="160">
        <v>21866</v>
      </c>
      <c r="H1595" s="162" t="s">
        <v>3436</v>
      </c>
      <c r="I1595" s="162" t="s">
        <v>539</v>
      </c>
      <c r="K1595" s="161">
        <v>1</v>
      </c>
      <c r="Z1595" s="163"/>
      <c r="BT1595" s="297"/>
      <c r="BU1595" s="284"/>
      <c r="BV1595" s="298"/>
      <c r="BW1595" s="297"/>
      <c r="BX1595" s="297"/>
      <c r="BY1595" s="297"/>
      <c r="BZ1595" s="297"/>
      <c r="CA1595" s="284"/>
      <c r="CB1595" s="298"/>
      <c r="CC1595" s="297"/>
      <c r="CD1595" s="284"/>
      <c r="CE1595" s="352"/>
      <c r="CF1595" s="298"/>
      <c r="CG1595" s="297"/>
      <c r="CH1595" s="284"/>
      <c r="CI1595" s="352"/>
      <c r="CJ1595" s="298"/>
      <c r="CK1595" s="297"/>
      <c r="CL1595" s="284"/>
      <c r="CM1595" s="352"/>
      <c r="CN1595" s="298"/>
      <c r="CO1595" s="297"/>
      <c r="CP1595" s="284"/>
      <c r="CQ1595" s="352"/>
      <c r="CR1595" s="298"/>
      <c r="CS1595" s="297"/>
      <c r="CT1595" s="284"/>
      <c r="CU1595" s="352"/>
      <c r="CV1595" s="352"/>
      <c r="CW1595" s="298"/>
      <c r="CX1595" s="297"/>
      <c r="CY1595" s="284"/>
      <c r="CZ1595" s="352"/>
      <c r="DA1595" s="352"/>
      <c r="DB1595" s="298"/>
      <c r="DC1595" s="297"/>
      <c r="DD1595" s="284"/>
      <c r="DE1595" s="352"/>
      <c r="DF1595" s="352"/>
      <c r="DG1595" s="298"/>
      <c r="DH1595" s="297"/>
      <c r="DP1595" s="165"/>
      <c r="DQ1595" s="165"/>
      <c r="DR1595" s="165"/>
      <c r="ED1595" s="165"/>
      <c r="EE1595" s="165"/>
      <c r="EF1595" s="165"/>
      <c r="EG1595" s="165"/>
      <c r="EH1595" s="166"/>
      <c r="EI1595" s="166"/>
      <c r="EJ1595" s="164"/>
      <c r="EK1595" s="164"/>
      <c r="EL1595" s="283"/>
      <c r="EM1595" s="283"/>
      <c r="EN1595" s="283"/>
      <c r="EO1595" s="283"/>
      <c r="EP1595" s="283"/>
      <c r="EQ1595" s="283"/>
      <c r="ER1595" s="165"/>
      <c r="ES1595" s="166"/>
      <c r="ET1595" s="166"/>
      <c r="EU1595" s="166"/>
      <c r="EV1595" s="166"/>
      <c r="EW1595" s="166"/>
      <c r="EX1595" s="289"/>
    </row>
    <row r="1596" spans="1:154" ht="13" customHeight="1">
      <c r="A1596" s="160" t="s">
        <v>2003</v>
      </c>
      <c r="B1596" s="160">
        <v>11592</v>
      </c>
      <c r="C1596" s="160">
        <v>19487</v>
      </c>
      <c r="H1596" s="168" t="s">
        <v>1275</v>
      </c>
      <c r="I1596" s="169" t="s">
        <v>315</v>
      </c>
      <c r="J1596" s="170"/>
      <c r="K1596" s="161">
        <v>1</v>
      </c>
      <c r="M1596" s="184" t="s">
        <v>46</v>
      </c>
      <c r="Z1596" s="163"/>
      <c r="BT1596" s="297"/>
      <c r="BU1596" s="284"/>
      <c r="BV1596" s="298"/>
      <c r="BW1596" s="297"/>
      <c r="BX1596" s="297"/>
      <c r="BY1596" s="297"/>
      <c r="BZ1596" s="297"/>
      <c r="CA1596" s="284"/>
      <c r="CB1596" s="298"/>
      <c r="CC1596" s="297"/>
      <c r="CD1596" s="284"/>
      <c r="CE1596" s="352"/>
      <c r="CF1596" s="298"/>
      <c r="CG1596" s="297"/>
      <c r="CH1596" s="284"/>
      <c r="CI1596" s="352"/>
      <c r="CJ1596" s="298"/>
      <c r="CK1596" s="297"/>
      <c r="CL1596" s="284"/>
      <c r="CM1596" s="352"/>
      <c r="CN1596" s="298"/>
      <c r="CO1596" s="297"/>
      <c r="CP1596" s="284"/>
      <c r="CQ1596" s="352"/>
      <c r="CR1596" s="298"/>
      <c r="CS1596" s="297"/>
      <c r="CT1596" s="284"/>
      <c r="CU1596" s="352"/>
      <c r="CV1596" s="352"/>
      <c r="CW1596" s="298"/>
      <c r="CX1596" s="297"/>
      <c r="CY1596" s="284"/>
      <c r="CZ1596" s="352"/>
      <c r="DA1596" s="352"/>
      <c r="DB1596" s="298"/>
      <c r="DC1596" s="297"/>
      <c r="DD1596" s="284"/>
      <c r="DE1596" s="352"/>
      <c r="DF1596" s="352"/>
      <c r="DG1596" s="298"/>
      <c r="DH1596" s="297"/>
      <c r="DP1596" s="165"/>
      <c r="DQ1596" s="165"/>
      <c r="DR1596" s="165"/>
      <c r="ED1596" s="165"/>
      <c r="EE1596" s="165"/>
      <c r="EF1596" s="165"/>
      <c r="EG1596" s="165"/>
      <c r="EH1596" s="166"/>
      <c r="EI1596" s="166"/>
      <c r="EJ1596" s="164"/>
      <c r="EK1596" s="164"/>
      <c r="EL1596" s="283"/>
      <c r="EM1596" s="283"/>
      <c r="EN1596" s="283"/>
      <c r="EO1596" s="283"/>
      <c r="EP1596" s="283"/>
      <c r="EQ1596" s="283"/>
      <c r="ER1596" s="165"/>
      <c r="ES1596" s="166"/>
      <c r="ET1596" s="166"/>
      <c r="EU1596" s="166"/>
      <c r="EV1596" s="166"/>
      <c r="EW1596" s="166"/>
      <c r="EX1596" s="289"/>
    </row>
    <row r="1597" spans="1:154" ht="13" customHeight="1">
      <c r="A1597" s="160" t="s">
        <v>2003</v>
      </c>
      <c r="B1597" s="160">
        <v>11601</v>
      </c>
      <c r="C1597" s="160">
        <v>19545</v>
      </c>
      <c r="H1597" s="162" t="s">
        <v>2377</v>
      </c>
      <c r="I1597" s="162" t="s">
        <v>532</v>
      </c>
      <c r="J1597" s="161"/>
      <c r="K1597" s="161">
        <v>1</v>
      </c>
      <c r="M1597" s="184" t="s">
        <v>837</v>
      </c>
      <c r="Z1597" s="163"/>
      <c r="BT1597" s="297"/>
      <c r="BU1597" s="284"/>
      <c r="BV1597" s="298"/>
      <c r="BW1597" s="297"/>
      <c r="BX1597" s="297"/>
      <c r="BY1597" s="297"/>
      <c r="BZ1597" s="297"/>
      <c r="CA1597" s="284"/>
      <c r="CB1597" s="298"/>
      <c r="CC1597" s="297"/>
      <c r="CD1597" s="284"/>
      <c r="CE1597" s="352"/>
      <c r="CF1597" s="298"/>
      <c r="CG1597" s="297"/>
      <c r="CH1597" s="284"/>
      <c r="CI1597" s="352"/>
      <c r="CJ1597" s="298"/>
      <c r="CK1597" s="297"/>
      <c r="CL1597" s="284"/>
      <c r="CM1597" s="352"/>
      <c r="CN1597" s="298"/>
      <c r="CO1597" s="297"/>
      <c r="CP1597" s="284"/>
      <c r="CQ1597" s="352"/>
      <c r="CR1597" s="298"/>
      <c r="CS1597" s="297"/>
      <c r="CT1597" s="284"/>
      <c r="CU1597" s="352"/>
      <c r="CV1597" s="352"/>
      <c r="CW1597" s="298"/>
      <c r="CX1597" s="297"/>
      <c r="CY1597" s="284"/>
      <c r="CZ1597" s="352"/>
      <c r="DA1597" s="352"/>
      <c r="DB1597" s="298"/>
      <c r="DC1597" s="297"/>
      <c r="DD1597" s="284"/>
      <c r="DE1597" s="352"/>
      <c r="DF1597" s="352"/>
      <c r="DG1597" s="298"/>
      <c r="DH1597" s="297"/>
      <c r="DP1597" s="165"/>
      <c r="DQ1597" s="165"/>
      <c r="DR1597" s="165"/>
      <c r="ED1597" s="165"/>
      <c r="EE1597" s="165"/>
      <c r="EF1597" s="165"/>
      <c r="EG1597" s="165"/>
      <c r="EH1597" s="166"/>
      <c r="EI1597" s="166"/>
      <c r="EJ1597" s="164"/>
      <c r="EK1597" s="164"/>
      <c r="EL1597" s="283"/>
      <c r="EM1597" s="283"/>
      <c r="EN1597" s="283"/>
      <c r="EO1597" s="283"/>
      <c r="EP1597" s="283"/>
      <c r="EQ1597" s="283"/>
      <c r="ER1597" s="165"/>
      <c r="ES1597" s="166"/>
      <c r="ET1597" s="166"/>
      <c r="EU1597" s="166"/>
      <c r="EV1597" s="166"/>
      <c r="EW1597" s="166"/>
      <c r="EX1597" s="289"/>
    </row>
    <row r="1598" spans="1:154" ht="13" customHeight="1">
      <c r="A1598" s="160" t="s">
        <v>2003</v>
      </c>
      <c r="B1598" s="160">
        <v>11674</v>
      </c>
      <c r="C1598" s="160">
        <v>19541</v>
      </c>
      <c r="H1598" s="162" t="s">
        <v>967</v>
      </c>
      <c r="I1598" s="162" t="s">
        <v>217</v>
      </c>
      <c r="J1598" s="161"/>
      <c r="K1598" s="161">
        <v>1</v>
      </c>
      <c r="M1598" s="184" t="s">
        <v>837</v>
      </c>
      <c r="Z1598" s="163"/>
      <c r="BT1598" s="297"/>
      <c r="BU1598" s="284"/>
      <c r="BV1598" s="298"/>
      <c r="BW1598" s="297"/>
      <c r="BX1598" s="297"/>
      <c r="BY1598" s="297"/>
      <c r="BZ1598" s="297"/>
      <c r="CA1598" s="284"/>
      <c r="CB1598" s="298"/>
      <c r="CC1598" s="297"/>
      <c r="CD1598" s="284"/>
      <c r="CE1598" s="352"/>
      <c r="CF1598" s="298"/>
      <c r="CG1598" s="297"/>
      <c r="CH1598" s="284"/>
      <c r="CI1598" s="352"/>
      <c r="CJ1598" s="298"/>
      <c r="CK1598" s="297"/>
      <c r="CL1598" s="284"/>
      <c r="CM1598" s="352"/>
      <c r="CN1598" s="298"/>
      <c r="CO1598" s="297"/>
      <c r="CP1598" s="284"/>
      <c r="CQ1598" s="352"/>
      <c r="CR1598" s="298"/>
      <c r="CS1598" s="297"/>
      <c r="CT1598" s="284"/>
      <c r="CU1598" s="352"/>
      <c r="CV1598" s="352"/>
      <c r="CW1598" s="298"/>
      <c r="CX1598" s="297"/>
      <c r="CY1598" s="284"/>
      <c r="CZ1598" s="352"/>
      <c r="DA1598" s="352"/>
      <c r="DB1598" s="298"/>
      <c r="DC1598" s="297"/>
      <c r="DD1598" s="284"/>
      <c r="DE1598" s="352"/>
      <c r="DF1598" s="352"/>
      <c r="DG1598" s="298"/>
      <c r="DH1598" s="297"/>
      <c r="DP1598" s="165"/>
      <c r="DQ1598" s="165"/>
      <c r="DR1598" s="165"/>
      <c r="ED1598" s="165"/>
      <c r="EE1598" s="165"/>
      <c r="EF1598" s="165"/>
      <c r="EG1598" s="165"/>
      <c r="EH1598" s="166"/>
      <c r="EI1598" s="166"/>
      <c r="EJ1598" s="164"/>
      <c r="EK1598" s="164"/>
      <c r="EL1598" s="283"/>
      <c r="EM1598" s="283"/>
      <c r="EN1598" s="283"/>
      <c r="EO1598" s="283"/>
      <c r="EP1598" s="283"/>
      <c r="EQ1598" s="283"/>
      <c r="ER1598" s="165"/>
      <c r="ES1598" s="166"/>
      <c r="ET1598" s="166"/>
      <c r="EU1598" s="166"/>
      <c r="EV1598" s="166"/>
      <c r="EW1598" s="166"/>
      <c r="EX1598" s="289"/>
    </row>
    <row r="1599" spans="1:154" ht="13" customHeight="1">
      <c r="A1599" s="160" t="s">
        <v>2003</v>
      </c>
      <c r="B1599" s="160">
        <v>11705</v>
      </c>
      <c r="C1599" s="160">
        <v>20080</v>
      </c>
      <c r="H1599" s="162" t="s">
        <v>1787</v>
      </c>
      <c r="I1599" s="162" t="s">
        <v>254</v>
      </c>
      <c r="J1599" s="161"/>
      <c r="K1599" s="161">
        <v>1</v>
      </c>
      <c r="M1599" s="184" t="s">
        <v>837</v>
      </c>
      <c r="Z1599" s="163"/>
      <c r="BT1599" s="297"/>
      <c r="BU1599" s="284"/>
      <c r="BV1599" s="298"/>
      <c r="BW1599" s="297"/>
      <c r="BX1599" s="297"/>
      <c r="BY1599" s="297"/>
      <c r="BZ1599" s="297"/>
      <c r="CA1599" s="284"/>
      <c r="CB1599" s="298"/>
      <c r="CC1599" s="297"/>
      <c r="CD1599" s="284"/>
      <c r="CE1599" s="352"/>
      <c r="CF1599" s="298"/>
      <c r="CG1599" s="297"/>
      <c r="CH1599" s="284"/>
      <c r="CI1599" s="352"/>
      <c r="CJ1599" s="298"/>
      <c r="CK1599" s="297"/>
      <c r="CL1599" s="284"/>
      <c r="CM1599" s="352"/>
      <c r="CN1599" s="298"/>
      <c r="CO1599" s="297"/>
      <c r="CP1599" s="284"/>
      <c r="CQ1599" s="352"/>
      <c r="CR1599" s="298"/>
      <c r="CS1599" s="297"/>
      <c r="CT1599" s="284"/>
      <c r="CU1599" s="352"/>
      <c r="CV1599" s="352"/>
      <c r="CW1599" s="298"/>
      <c r="CX1599" s="297"/>
      <c r="CY1599" s="284"/>
      <c r="CZ1599" s="352"/>
      <c r="DA1599" s="352"/>
      <c r="DB1599" s="298"/>
      <c r="DC1599" s="297"/>
      <c r="DD1599" s="284"/>
      <c r="DE1599" s="352"/>
      <c r="DF1599" s="352"/>
      <c r="DG1599" s="298"/>
      <c r="DH1599" s="297"/>
      <c r="DP1599" s="165"/>
      <c r="DQ1599" s="165"/>
      <c r="DR1599" s="165"/>
      <c r="ED1599" s="165"/>
      <c r="EE1599" s="165"/>
      <c r="EF1599" s="165"/>
      <c r="EG1599" s="165"/>
      <c r="EH1599" s="166"/>
      <c r="EI1599" s="166"/>
      <c r="EJ1599" s="164"/>
      <c r="EK1599" s="164"/>
      <c r="EL1599" s="283"/>
      <c r="EM1599" s="283"/>
      <c r="EN1599" s="283"/>
      <c r="EO1599" s="283"/>
      <c r="EP1599" s="283"/>
      <c r="EQ1599" s="283"/>
      <c r="ER1599" s="165"/>
      <c r="ES1599" s="166"/>
      <c r="ET1599" s="166"/>
      <c r="EU1599" s="166"/>
      <c r="EV1599" s="166"/>
      <c r="EW1599" s="166"/>
      <c r="EX1599" s="289"/>
    </row>
    <row r="1600" spans="1:154" ht="13" customHeight="1">
      <c r="A1600" s="160" t="s">
        <v>2003</v>
      </c>
      <c r="B1600" s="160">
        <v>11739</v>
      </c>
      <c r="C1600" s="160">
        <v>21513</v>
      </c>
      <c r="H1600" s="162" t="s">
        <v>1938</v>
      </c>
      <c r="I1600" s="162" t="s">
        <v>3422</v>
      </c>
      <c r="K1600" s="161">
        <v>1</v>
      </c>
      <c r="Z1600" s="163"/>
      <c r="BT1600" s="297"/>
      <c r="BU1600" s="284"/>
      <c r="BV1600" s="298"/>
      <c r="BW1600" s="297"/>
      <c r="BX1600" s="297"/>
      <c r="BY1600" s="297"/>
      <c r="BZ1600" s="297"/>
      <c r="CA1600" s="284"/>
      <c r="CB1600" s="298"/>
      <c r="CC1600" s="297"/>
      <c r="CD1600" s="284"/>
      <c r="CE1600" s="352"/>
      <c r="CF1600" s="298"/>
      <c r="CG1600" s="297"/>
      <c r="CH1600" s="284"/>
      <c r="CI1600" s="352"/>
      <c r="CJ1600" s="298"/>
      <c r="CK1600" s="297"/>
      <c r="CL1600" s="284"/>
      <c r="CM1600" s="352"/>
      <c r="CN1600" s="298"/>
      <c r="CO1600" s="297"/>
      <c r="CP1600" s="284"/>
      <c r="CQ1600" s="352"/>
      <c r="CR1600" s="298"/>
      <c r="CS1600" s="297"/>
      <c r="CT1600" s="284"/>
      <c r="CU1600" s="352"/>
      <c r="CV1600" s="352"/>
      <c r="CW1600" s="298"/>
      <c r="CX1600" s="297"/>
      <c r="CY1600" s="284"/>
      <c r="CZ1600" s="352"/>
      <c r="DA1600" s="352"/>
      <c r="DB1600" s="298"/>
      <c r="DC1600" s="297"/>
      <c r="DD1600" s="284"/>
      <c r="DE1600" s="352"/>
      <c r="DF1600" s="352"/>
      <c r="DG1600" s="298"/>
      <c r="DH1600" s="297"/>
      <c r="DP1600" s="165"/>
      <c r="DQ1600" s="165"/>
      <c r="DR1600" s="165"/>
      <c r="ED1600" s="165"/>
      <c r="EE1600" s="165"/>
      <c r="EF1600" s="165"/>
      <c r="EG1600" s="165"/>
      <c r="EH1600" s="166"/>
      <c r="EI1600" s="166"/>
      <c r="EJ1600" s="164"/>
      <c r="EK1600" s="164"/>
      <c r="EL1600" s="283"/>
      <c r="EM1600" s="283"/>
      <c r="EN1600" s="283"/>
      <c r="EO1600" s="283"/>
      <c r="EP1600" s="283"/>
      <c r="EQ1600" s="283"/>
      <c r="ER1600" s="165"/>
      <c r="ES1600" s="166"/>
      <c r="ET1600" s="166"/>
      <c r="EU1600" s="166"/>
      <c r="EV1600" s="166"/>
      <c r="EW1600" s="166"/>
      <c r="EX1600" s="289"/>
    </row>
    <row r="1601" spans="1:155" ht="13" customHeight="1">
      <c r="A1601" s="160" t="s">
        <v>2003</v>
      </c>
      <c r="B1601" s="160">
        <v>11757</v>
      </c>
      <c r="C1601" s="160">
        <v>27488</v>
      </c>
      <c r="H1601" s="162" t="s">
        <v>3551</v>
      </c>
      <c r="I1601" s="162" t="s">
        <v>3552</v>
      </c>
      <c r="K1601" s="161">
        <v>1</v>
      </c>
      <c r="Z1601" s="163"/>
      <c r="BT1601" s="297"/>
      <c r="BU1601" s="284"/>
      <c r="BV1601" s="298"/>
      <c r="BW1601" s="297"/>
      <c r="BX1601" s="297"/>
      <c r="BY1601" s="297"/>
      <c r="BZ1601" s="297"/>
      <c r="CA1601" s="284"/>
      <c r="CB1601" s="298"/>
      <c r="CC1601" s="297"/>
      <c r="CD1601" s="284"/>
      <c r="CE1601" s="352"/>
      <c r="CF1601" s="298"/>
      <c r="CG1601" s="297"/>
      <c r="CH1601" s="284"/>
      <c r="CI1601" s="352"/>
      <c r="CJ1601" s="298"/>
      <c r="CK1601" s="297"/>
      <c r="CL1601" s="284"/>
      <c r="CM1601" s="352"/>
      <c r="CN1601" s="298"/>
      <c r="CO1601" s="297"/>
      <c r="CP1601" s="284"/>
      <c r="CQ1601" s="352"/>
      <c r="CR1601" s="298"/>
      <c r="CS1601" s="297"/>
      <c r="CT1601" s="284"/>
      <c r="CU1601" s="352"/>
      <c r="CV1601" s="352"/>
      <c r="CW1601" s="298"/>
      <c r="CX1601" s="297"/>
      <c r="CY1601" s="284"/>
      <c r="CZ1601" s="352"/>
      <c r="DA1601" s="352"/>
      <c r="DB1601" s="298"/>
      <c r="DC1601" s="297"/>
      <c r="DD1601" s="284"/>
      <c r="DE1601" s="352"/>
      <c r="DF1601" s="352"/>
      <c r="DG1601" s="298"/>
      <c r="DH1601" s="297"/>
      <c r="DP1601" s="165"/>
      <c r="DQ1601" s="165"/>
      <c r="DR1601" s="165"/>
      <c r="ED1601" s="165"/>
      <c r="EE1601" s="165"/>
      <c r="EF1601" s="165"/>
      <c r="EG1601" s="165"/>
      <c r="EH1601" s="166"/>
      <c r="EI1601" s="166"/>
      <c r="EJ1601" s="164"/>
      <c r="EK1601" s="164"/>
      <c r="EL1601" s="283"/>
      <c r="EM1601" s="283"/>
      <c r="EN1601" s="283"/>
      <c r="EO1601" s="283"/>
      <c r="EP1601" s="283"/>
      <c r="EQ1601" s="283"/>
      <c r="ER1601" s="165"/>
      <c r="ES1601" s="166"/>
      <c r="ET1601" s="166"/>
      <c r="EU1601" s="166"/>
      <c r="EV1601" s="166"/>
      <c r="EW1601" s="166"/>
      <c r="EX1601" s="289"/>
    </row>
    <row r="1602" spans="1:155" ht="13" customHeight="1">
      <c r="A1602" s="160" t="s">
        <v>2003</v>
      </c>
      <c r="B1602" s="160">
        <v>11931</v>
      </c>
      <c r="C1602" s="160">
        <v>21298</v>
      </c>
      <c r="H1602" s="162" t="s">
        <v>279</v>
      </c>
      <c r="I1602" s="162" t="s">
        <v>1894</v>
      </c>
      <c r="J1602" s="161"/>
      <c r="K1602" s="161">
        <v>1</v>
      </c>
      <c r="M1602" s="184" t="s">
        <v>837</v>
      </c>
      <c r="Z1602" s="163"/>
      <c r="BT1602" s="297"/>
      <c r="BU1602" s="284"/>
      <c r="BV1602" s="298"/>
      <c r="BW1602" s="297"/>
      <c r="BX1602" s="297"/>
      <c r="BY1602" s="297"/>
      <c r="BZ1602" s="297"/>
      <c r="CA1602" s="284"/>
      <c r="CB1602" s="298"/>
      <c r="CC1602" s="297"/>
      <c r="CD1602" s="284"/>
      <c r="CE1602" s="352"/>
      <c r="CF1602" s="298"/>
      <c r="CG1602" s="297"/>
      <c r="CH1602" s="284"/>
      <c r="CI1602" s="352"/>
      <c r="CJ1602" s="298"/>
      <c r="CK1602" s="297"/>
      <c r="CL1602" s="284"/>
      <c r="CM1602" s="352"/>
      <c r="CN1602" s="298"/>
      <c r="CO1602" s="297"/>
      <c r="CP1602" s="284"/>
      <c r="CQ1602" s="352"/>
      <c r="CR1602" s="298"/>
      <c r="CS1602" s="297"/>
      <c r="CT1602" s="284"/>
      <c r="CU1602" s="352"/>
      <c r="CV1602" s="352"/>
      <c r="CW1602" s="298"/>
      <c r="CX1602" s="297"/>
      <c r="CY1602" s="284"/>
      <c r="CZ1602" s="352"/>
      <c r="DA1602" s="352"/>
      <c r="DB1602" s="298"/>
      <c r="DC1602" s="297"/>
      <c r="DD1602" s="284"/>
      <c r="DE1602" s="352"/>
      <c r="DF1602" s="352"/>
      <c r="DG1602" s="298"/>
      <c r="DH1602" s="297"/>
      <c r="DP1602" s="165"/>
      <c r="DQ1602" s="165"/>
      <c r="DR1602" s="165"/>
      <c r="ED1602" s="165"/>
      <c r="EE1602" s="165"/>
      <c r="EF1602" s="165"/>
      <c r="EG1602" s="165"/>
      <c r="EH1602" s="166"/>
      <c r="EI1602" s="166"/>
      <c r="EJ1602" s="164"/>
      <c r="EK1602" s="164"/>
      <c r="EL1602" s="283"/>
      <c r="EM1602" s="283"/>
      <c r="EN1602" s="283"/>
      <c r="EO1602" s="283"/>
      <c r="EP1602" s="283"/>
      <c r="EQ1602" s="283"/>
      <c r="ER1602" s="165"/>
      <c r="ES1602" s="166"/>
      <c r="ET1602" s="166"/>
      <c r="EU1602" s="166"/>
      <c r="EV1602" s="166"/>
      <c r="EW1602" s="166"/>
      <c r="EX1602" s="289"/>
      <c r="EY1602" s="292"/>
    </row>
    <row r="1603" spans="1:155" ht="13" customHeight="1">
      <c r="A1603" s="160" t="s">
        <v>2003</v>
      </c>
      <c r="B1603" s="160">
        <v>12064</v>
      </c>
      <c r="C1603" s="160">
        <v>21281</v>
      </c>
      <c r="H1603" s="162" t="s">
        <v>1686</v>
      </c>
      <c r="I1603" s="162" t="s">
        <v>324</v>
      </c>
      <c r="J1603" s="161"/>
      <c r="K1603" s="161">
        <v>1</v>
      </c>
      <c r="Z1603" s="163"/>
      <c r="BT1603" s="297"/>
      <c r="BU1603" s="284"/>
      <c r="BV1603" s="298"/>
      <c r="BW1603" s="297"/>
      <c r="BX1603" s="297"/>
      <c r="BY1603" s="297"/>
      <c r="BZ1603" s="297"/>
      <c r="CA1603" s="284"/>
      <c r="CB1603" s="298"/>
      <c r="CC1603" s="297"/>
      <c r="CD1603" s="284"/>
      <c r="CE1603" s="352"/>
      <c r="CF1603" s="298"/>
      <c r="CG1603" s="297"/>
      <c r="CH1603" s="284"/>
      <c r="CI1603" s="352"/>
      <c r="CJ1603" s="298"/>
      <c r="CK1603" s="297"/>
      <c r="CL1603" s="284"/>
      <c r="CM1603" s="352"/>
      <c r="CN1603" s="298"/>
      <c r="CO1603" s="297"/>
      <c r="CP1603" s="284"/>
      <c r="CQ1603" s="352"/>
      <c r="CR1603" s="298"/>
      <c r="CS1603" s="297"/>
      <c r="CT1603" s="284"/>
      <c r="CU1603" s="352"/>
      <c r="CV1603" s="352"/>
      <c r="CW1603" s="298"/>
      <c r="CX1603" s="297"/>
      <c r="CY1603" s="284"/>
      <c r="CZ1603" s="352"/>
      <c r="DA1603" s="352"/>
      <c r="DB1603" s="298"/>
      <c r="DC1603" s="297"/>
      <c r="DD1603" s="284"/>
      <c r="DE1603" s="352"/>
      <c r="DF1603" s="352"/>
      <c r="DG1603" s="298"/>
      <c r="DH1603" s="297"/>
      <c r="DP1603" s="165"/>
      <c r="DQ1603" s="165"/>
      <c r="DR1603" s="165"/>
      <c r="ED1603" s="165"/>
      <c r="EE1603" s="165"/>
      <c r="EF1603" s="165"/>
      <c r="EG1603" s="165"/>
      <c r="EH1603" s="166"/>
      <c r="EI1603" s="166"/>
      <c r="EJ1603" s="164"/>
      <c r="EK1603" s="164"/>
      <c r="EL1603" s="283"/>
      <c r="EM1603" s="283"/>
      <c r="EN1603" s="283"/>
      <c r="EO1603" s="283"/>
      <c r="EP1603" s="283"/>
      <c r="EQ1603" s="283"/>
      <c r="ER1603" s="165"/>
      <c r="ES1603" s="166"/>
      <c r="ET1603" s="166"/>
      <c r="EU1603" s="166"/>
      <c r="EV1603" s="166"/>
      <c r="EW1603" s="166"/>
      <c r="EX1603" s="289"/>
    </row>
    <row r="1604" spans="1:155" ht="13" customHeight="1">
      <c r="A1604" s="160" t="s">
        <v>2003</v>
      </c>
      <c r="B1604" s="160">
        <v>12105</v>
      </c>
      <c r="C1604" s="160">
        <v>21850</v>
      </c>
      <c r="H1604" s="162" t="s">
        <v>1921</v>
      </c>
      <c r="I1604" s="162" t="s">
        <v>1948</v>
      </c>
      <c r="J1604" s="161"/>
      <c r="K1604" s="161">
        <v>1</v>
      </c>
      <c r="M1604" s="184" t="s">
        <v>837</v>
      </c>
      <c r="Z1604" s="163"/>
      <c r="BT1604" s="297"/>
      <c r="BU1604" s="284"/>
      <c r="BV1604" s="298"/>
      <c r="BW1604" s="297"/>
      <c r="BX1604" s="297"/>
      <c r="BY1604" s="297"/>
      <c r="BZ1604" s="297"/>
      <c r="CA1604" s="284"/>
      <c r="CB1604" s="298"/>
      <c r="CC1604" s="297"/>
      <c r="CD1604" s="284"/>
      <c r="CE1604" s="352"/>
      <c r="CF1604" s="298"/>
      <c r="CG1604" s="297"/>
      <c r="CH1604" s="284"/>
      <c r="CI1604" s="352"/>
      <c r="CJ1604" s="298"/>
      <c r="CK1604" s="297"/>
      <c r="CL1604" s="284"/>
      <c r="CM1604" s="352"/>
      <c r="CN1604" s="298"/>
      <c r="CO1604" s="297"/>
      <c r="CP1604" s="284"/>
      <c r="CQ1604" s="352"/>
      <c r="CR1604" s="298"/>
      <c r="CS1604" s="297"/>
      <c r="CT1604" s="284"/>
      <c r="CU1604" s="352"/>
      <c r="CV1604" s="352"/>
      <c r="CW1604" s="298"/>
      <c r="CX1604" s="297"/>
      <c r="CY1604" s="284"/>
      <c r="CZ1604" s="352"/>
      <c r="DA1604" s="352"/>
      <c r="DB1604" s="298"/>
      <c r="DC1604" s="297"/>
      <c r="DD1604" s="284"/>
      <c r="DE1604" s="352"/>
      <c r="DF1604" s="352"/>
      <c r="DG1604" s="298"/>
      <c r="DH1604" s="297"/>
      <c r="DP1604" s="165"/>
      <c r="DQ1604" s="165"/>
      <c r="DR1604" s="165"/>
      <c r="ED1604" s="165"/>
      <c r="EE1604" s="165"/>
      <c r="EF1604" s="165"/>
      <c r="EG1604" s="165"/>
      <c r="EH1604" s="166"/>
      <c r="EI1604" s="166"/>
      <c r="EJ1604" s="164"/>
      <c r="EK1604" s="164"/>
      <c r="EL1604" s="283"/>
      <c r="EM1604" s="283"/>
      <c r="EN1604" s="283"/>
      <c r="EO1604" s="283"/>
      <c r="EP1604" s="283"/>
      <c r="EQ1604" s="283"/>
      <c r="ER1604" s="165"/>
      <c r="ES1604" s="166"/>
      <c r="ET1604" s="166"/>
      <c r="EU1604" s="166"/>
      <c r="EV1604" s="166"/>
      <c r="EW1604" s="166"/>
      <c r="EX1604" s="289"/>
    </row>
    <row r="1605" spans="1:155" ht="13" customHeight="1">
      <c r="A1605" s="160" t="s">
        <v>2003</v>
      </c>
      <c r="B1605" s="160">
        <v>12217</v>
      </c>
      <c r="C1605" s="160">
        <v>19784</v>
      </c>
      <c r="H1605" s="162" t="s">
        <v>2319</v>
      </c>
      <c r="I1605" s="162" t="s">
        <v>564</v>
      </c>
      <c r="J1605" s="161"/>
      <c r="K1605" s="161">
        <v>1</v>
      </c>
      <c r="M1605" s="184" t="s">
        <v>837</v>
      </c>
      <c r="Z1605" s="163"/>
      <c r="BT1605" s="297"/>
      <c r="BU1605" s="284"/>
      <c r="BV1605" s="298"/>
      <c r="BW1605" s="297"/>
      <c r="BX1605" s="297"/>
      <c r="BY1605" s="297"/>
      <c r="BZ1605" s="297"/>
      <c r="CA1605" s="284"/>
      <c r="CB1605" s="298"/>
      <c r="CC1605" s="297"/>
      <c r="CD1605" s="284"/>
      <c r="CE1605" s="352"/>
      <c r="CF1605" s="298"/>
      <c r="CG1605" s="297"/>
      <c r="CH1605" s="284"/>
      <c r="CI1605" s="352"/>
      <c r="CJ1605" s="298"/>
      <c r="CK1605" s="297"/>
      <c r="CL1605" s="284"/>
      <c r="CM1605" s="352"/>
      <c r="CN1605" s="298"/>
      <c r="CO1605" s="297"/>
      <c r="CP1605" s="284"/>
      <c r="CQ1605" s="352"/>
      <c r="CR1605" s="298"/>
      <c r="CS1605" s="297"/>
      <c r="CT1605" s="284"/>
      <c r="CU1605" s="352"/>
      <c r="CV1605" s="352"/>
      <c r="CW1605" s="298"/>
      <c r="CX1605" s="297"/>
      <c r="CY1605" s="284"/>
      <c r="CZ1605" s="352"/>
      <c r="DA1605" s="352"/>
      <c r="DB1605" s="298"/>
      <c r="DC1605" s="297"/>
      <c r="DD1605" s="284"/>
      <c r="DE1605" s="352"/>
      <c r="DF1605" s="352"/>
      <c r="DG1605" s="298"/>
      <c r="DH1605" s="297"/>
      <c r="DP1605" s="165"/>
      <c r="DQ1605" s="165"/>
      <c r="DR1605" s="165"/>
      <c r="ED1605" s="165"/>
      <c r="EE1605" s="165"/>
      <c r="EF1605" s="165"/>
      <c r="EG1605" s="165"/>
      <c r="EH1605" s="166"/>
      <c r="EI1605" s="166"/>
      <c r="EJ1605" s="164"/>
      <c r="EK1605" s="164"/>
      <c r="EL1605" s="283"/>
      <c r="EM1605" s="283"/>
      <c r="EN1605" s="283"/>
      <c r="EO1605" s="283"/>
      <c r="EP1605" s="283"/>
      <c r="EQ1605" s="283"/>
      <c r="ER1605" s="165"/>
      <c r="ES1605" s="166"/>
      <c r="ET1605" s="166"/>
      <c r="EU1605" s="166"/>
      <c r="EV1605" s="166"/>
      <c r="EW1605" s="166"/>
      <c r="EX1605" s="289"/>
    </row>
    <row r="1606" spans="1:155" ht="13" customHeight="1">
      <c r="A1606" s="160" t="s">
        <v>2003</v>
      </c>
      <c r="B1606" s="160">
        <v>12264</v>
      </c>
      <c r="C1606" s="160">
        <v>19868</v>
      </c>
      <c r="H1606" s="162" t="s">
        <v>2397</v>
      </c>
      <c r="I1606" s="162" t="s">
        <v>260</v>
      </c>
      <c r="J1606" s="161"/>
      <c r="K1606" s="161">
        <v>1</v>
      </c>
      <c r="M1606" s="184" t="s">
        <v>837</v>
      </c>
      <c r="Z1606" s="163"/>
      <c r="BT1606" s="297"/>
      <c r="BU1606" s="284"/>
      <c r="BV1606" s="298"/>
      <c r="BW1606" s="297"/>
      <c r="BX1606" s="297"/>
      <c r="BY1606" s="297"/>
      <c r="BZ1606" s="297"/>
      <c r="CA1606" s="284"/>
      <c r="CB1606" s="298"/>
      <c r="CC1606" s="297"/>
      <c r="CD1606" s="284"/>
      <c r="CE1606" s="352"/>
      <c r="CF1606" s="298"/>
      <c r="CG1606" s="297"/>
      <c r="CH1606" s="284"/>
      <c r="CI1606" s="352"/>
      <c r="CJ1606" s="298"/>
      <c r="CK1606" s="297"/>
      <c r="CL1606" s="284"/>
      <c r="CM1606" s="352"/>
      <c r="CN1606" s="298"/>
      <c r="CO1606" s="297"/>
      <c r="CP1606" s="284"/>
      <c r="CQ1606" s="352"/>
      <c r="CR1606" s="298"/>
      <c r="CS1606" s="297"/>
      <c r="CT1606" s="284"/>
      <c r="CU1606" s="352"/>
      <c r="CV1606" s="352"/>
      <c r="CW1606" s="298"/>
      <c r="CX1606" s="297"/>
      <c r="CY1606" s="284"/>
      <c r="CZ1606" s="352"/>
      <c r="DA1606" s="352"/>
      <c r="DB1606" s="298"/>
      <c r="DC1606" s="297"/>
      <c r="DD1606" s="284"/>
      <c r="DE1606" s="352"/>
      <c r="DF1606" s="352"/>
      <c r="DG1606" s="298"/>
      <c r="DH1606" s="297"/>
      <c r="DP1606" s="165"/>
      <c r="DQ1606" s="165"/>
      <c r="DR1606" s="165"/>
      <c r="ED1606" s="165"/>
      <c r="EE1606" s="165"/>
      <c r="EF1606" s="165"/>
      <c r="EG1606" s="165"/>
      <c r="EH1606" s="166"/>
      <c r="EI1606" s="166"/>
      <c r="EJ1606" s="164"/>
      <c r="EK1606" s="164"/>
      <c r="EL1606" s="283"/>
      <c r="EM1606" s="283"/>
      <c r="EN1606" s="283"/>
      <c r="EO1606" s="283"/>
      <c r="EP1606" s="283"/>
      <c r="EQ1606" s="283"/>
      <c r="ER1606" s="165"/>
      <c r="ES1606" s="166"/>
      <c r="ET1606" s="166"/>
      <c r="EU1606" s="166"/>
      <c r="EV1606" s="166"/>
      <c r="EW1606" s="166"/>
      <c r="EX1606" s="289"/>
    </row>
    <row r="1607" spans="1:155" ht="13" customHeight="1">
      <c r="A1607" s="160" t="s">
        <v>2003</v>
      </c>
      <c r="B1607" s="160">
        <v>12290</v>
      </c>
      <c r="C1607" s="160">
        <v>21023</v>
      </c>
      <c r="H1607" s="162" t="s">
        <v>176</v>
      </c>
      <c r="I1607" s="162" t="s">
        <v>550</v>
      </c>
      <c r="K1607" s="161">
        <v>1</v>
      </c>
      <c r="M1607" s="184" t="s">
        <v>837</v>
      </c>
      <c r="Z1607" s="163"/>
      <c r="BT1607" s="297"/>
      <c r="BU1607" s="284"/>
      <c r="BV1607" s="298"/>
      <c r="BW1607" s="297"/>
      <c r="BX1607" s="297"/>
      <c r="BY1607" s="297"/>
      <c r="BZ1607" s="297"/>
      <c r="CA1607" s="284"/>
      <c r="CB1607" s="298"/>
      <c r="CC1607" s="297"/>
      <c r="CD1607" s="284"/>
      <c r="CE1607" s="352"/>
      <c r="CF1607" s="298"/>
      <c r="CG1607" s="297"/>
      <c r="CH1607" s="284"/>
      <c r="CI1607" s="352"/>
      <c r="CJ1607" s="298"/>
      <c r="CK1607" s="297"/>
      <c r="CL1607" s="284"/>
      <c r="CM1607" s="352"/>
      <c r="CN1607" s="298"/>
      <c r="CO1607" s="297"/>
      <c r="CP1607" s="284"/>
      <c r="CQ1607" s="352"/>
      <c r="CR1607" s="298"/>
      <c r="CS1607" s="297"/>
      <c r="CT1607" s="284"/>
      <c r="CU1607" s="352"/>
      <c r="CV1607" s="352"/>
      <c r="CW1607" s="298"/>
      <c r="CX1607" s="297"/>
      <c r="CY1607" s="284"/>
      <c r="CZ1607" s="352"/>
      <c r="DA1607" s="352"/>
      <c r="DB1607" s="298"/>
      <c r="DC1607" s="297"/>
      <c r="DD1607" s="284"/>
      <c r="DE1607" s="352"/>
      <c r="DF1607" s="352"/>
      <c r="DG1607" s="298"/>
      <c r="DH1607" s="297"/>
      <c r="DP1607" s="165"/>
      <c r="DQ1607" s="165"/>
      <c r="DR1607" s="165"/>
      <c r="ED1607" s="165"/>
      <c r="EE1607" s="165"/>
      <c r="EF1607" s="165"/>
      <c r="EG1607" s="165"/>
      <c r="EH1607" s="166"/>
      <c r="EI1607" s="166"/>
      <c r="EJ1607" s="164"/>
      <c r="EK1607" s="164"/>
      <c r="EL1607" s="283"/>
      <c r="EM1607" s="283"/>
      <c r="EN1607" s="283"/>
      <c r="EO1607" s="283"/>
      <c r="EP1607" s="283"/>
      <c r="EQ1607" s="283"/>
      <c r="ER1607" s="165"/>
      <c r="ES1607" s="166"/>
      <c r="ET1607" s="166"/>
      <c r="EU1607" s="166"/>
      <c r="EV1607" s="166"/>
      <c r="EW1607" s="166"/>
      <c r="EX1607" s="289"/>
    </row>
    <row r="1608" spans="1:155" ht="13" customHeight="1">
      <c r="A1608" s="160" t="s">
        <v>2003</v>
      </c>
      <c r="B1608" s="160">
        <v>12376</v>
      </c>
      <c r="C1608" s="160">
        <v>26214</v>
      </c>
      <c r="H1608" s="162" t="s">
        <v>159</v>
      </c>
      <c r="I1608" s="162" t="s">
        <v>545</v>
      </c>
      <c r="K1608" s="161">
        <v>1</v>
      </c>
      <c r="Z1608" s="163"/>
      <c r="BT1608" s="297"/>
      <c r="BU1608" s="284"/>
      <c r="BV1608" s="298"/>
      <c r="BW1608" s="297"/>
      <c r="BX1608" s="297"/>
      <c r="BY1608" s="297"/>
      <c r="BZ1608" s="297"/>
      <c r="CA1608" s="284"/>
      <c r="CB1608" s="298"/>
      <c r="CC1608" s="297"/>
      <c r="CD1608" s="284"/>
      <c r="CE1608" s="352"/>
      <c r="CF1608" s="298"/>
      <c r="CG1608" s="297"/>
      <c r="CH1608" s="284"/>
      <c r="CI1608" s="352"/>
      <c r="CJ1608" s="298"/>
      <c r="CK1608" s="297"/>
      <c r="CL1608" s="284"/>
      <c r="CM1608" s="352"/>
      <c r="CN1608" s="298"/>
      <c r="CO1608" s="297"/>
      <c r="CP1608" s="284"/>
      <c r="CQ1608" s="352"/>
      <c r="CR1608" s="298"/>
      <c r="CS1608" s="297"/>
      <c r="CT1608" s="284"/>
      <c r="CU1608" s="352"/>
      <c r="CV1608" s="352"/>
      <c r="CW1608" s="298"/>
      <c r="CX1608" s="297"/>
      <c r="CY1608" s="284"/>
      <c r="CZ1608" s="352"/>
      <c r="DA1608" s="352"/>
      <c r="DB1608" s="298"/>
      <c r="DC1608" s="297"/>
      <c r="DD1608" s="284"/>
      <c r="DE1608" s="352"/>
      <c r="DF1608" s="352"/>
      <c r="DG1608" s="298"/>
      <c r="DH1608" s="297"/>
      <c r="DP1608" s="165"/>
      <c r="DQ1608" s="165"/>
      <c r="DR1608" s="165"/>
      <c r="ED1608" s="165"/>
      <c r="EE1608" s="165"/>
      <c r="EF1608" s="165"/>
      <c r="EG1608" s="165"/>
      <c r="EH1608" s="166"/>
      <c r="EI1608" s="166"/>
      <c r="EJ1608" s="164"/>
      <c r="EK1608" s="164"/>
      <c r="EL1608" s="283"/>
      <c r="EM1608" s="283"/>
      <c r="EN1608" s="283"/>
      <c r="EO1608" s="283"/>
      <c r="EP1608" s="283"/>
      <c r="EQ1608" s="283"/>
      <c r="ER1608" s="165"/>
      <c r="ES1608" s="166"/>
      <c r="ET1608" s="166"/>
      <c r="EU1608" s="166"/>
      <c r="EV1608" s="166"/>
      <c r="EW1608" s="166"/>
      <c r="EX1608" s="289"/>
    </row>
    <row r="1609" spans="1:155" ht="13" customHeight="1">
      <c r="A1609" s="160" t="s">
        <v>2003</v>
      </c>
      <c r="B1609" s="160">
        <v>12378</v>
      </c>
      <c r="C1609" s="160">
        <v>26056</v>
      </c>
      <c r="H1609" s="162" t="s">
        <v>3527</v>
      </c>
      <c r="I1609" s="162" t="s">
        <v>544</v>
      </c>
      <c r="K1609" s="161">
        <v>1</v>
      </c>
      <c r="Z1609" s="163"/>
      <c r="BT1609" s="297"/>
      <c r="BU1609" s="284"/>
      <c r="BV1609" s="298"/>
      <c r="BW1609" s="297"/>
      <c r="BX1609" s="297"/>
      <c r="BY1609" s="297"/>
      <c r="BZ1609" s="297"/>
      <c r="CA1609" s="284"/>
      <c r="CB1609" s="298"/>
      <c r="CC1609" s="297"/>
      <c r="CD1609" s="284"/>
      <c r="CE1609" s="352"/>
      <c r="CF1609" s="298"/>
      <c r="CG1609" s="297"/>
      <c r="CH1609" s="284"/>
      <c r="CI1609" s="352"/>
      <c r="CJ1609" s="298"/>
      <c r="CK1609" s="297"/>
      <c r="CL1609" s="284"/>
      <c r="CM1609" s="352"/>
      <c r="CN1609" s="298"/>
      <c r="CO1609" s="297"/>
      <c r="CP1609" s="284"/>
      <c r="CQ1609" s="352"/>
      <c r="CR1609" s="298"/>
      <c r="CS1609" s="297"/>
      <c r="CT1609" s="284"/>
      <c r="CU1609" s="352"/>
      <c r="CV1609" s="352"/>
      <c r="CW1609" s="298"/>
      <c r="CX1609" s="297"/>
      <c r="CY1609" s="284"/>
      <c r="CZ1609" s="352"/>
      <c r="DA1609" s="352"/>
      <c r="DB1609" s="298"/>
      <c r="DC1609" s="297"/>
      <c r="DD1609" s="284"/>
      <c r="DE1609" s="352"/>
      <c r="DF1609" s="352"/>
      <c r="DG1609" s="298"/>
      <c r="DH1609" s="297"/>
      <c r="DP1609" s="165"/>
      <c r="DQ1609" s="165"/>
      <c r="DR1609" s="165"/>
      <c r="ED1609" s="165"/>
      <c r="EE1609" s="165"/>
      <c r="EF1609" s="165"/>
      <c r="EG1609" s="165"/>
      <c r="EH1609" s="166"/>
      <c r="EI1609" s="166"/>
      <c r="EJ1609" s="164"/>
      <c r="EK1609" s="164"/>
      <c r="EL1609" s="283"/>
      <c r="EM1609" s="283"/>
      <c r="EN1609" s="283"/>
      <c r="EO1609" s="283"/>
      <c r="EP1609" s="283"/>
      <c r="EQ1609" s="283"/>
      <c r="ER1609" s="165"/>
      <c r="ES1609" s="166"/>
      <c r="ET1609" s="166"/>
      <c r="EU1609" s="166"/>
      <c r="EV1609" s="166"/>
      <c r="EW1609" s="166"/>
      <c r="EX1609" s="289"/>
    </row>
    <row r="1610" spans="1:155" ht="13" customHeight="1">
      <c r="A1610" s="160" t="s">
        <v>2003</v>
      </c>
      <c r="B1610" s="160">
        <v>12402</v>
      </c>
      <c r="C1610" s="160">
        <v>25777</v>
      </c>
      <c r="H1610" s="162" t="s">
        <v>3512</v>
      </c>
      <c r="I1610" s="162" t="s">
        <v>3064</v>
      </c>
      <c r="K1610" s="161">
        <v>1</v>
      </c>
      <c r="Z1610" s="163"/>
      <c r="BT1610" s="297"/>
      <c r="BU1610" s="284"/>
      <c r="BV1610" s="298"/>
      <c r="BW1610" s="297"/>
      <c r="BX1610" s="297"/>
      <c r="BY1610" s="297"/>
      <c r="BZ1610" s="297"/>
      <c r="CA1610" s="284"/>
      <c r="CB1610" s="298"/>
      <c r="CC1610" s="297"/>
      <c r="CD1610" s="284"/>
      <c r="CE1610" s="352"/>
      <c r="CF1610" s="298"/>
      <c r="CG1610" s="297"/>
      <c r="CH1610" s="284"/>
      <c r="CI1610" s="352"/>
      <c r="CJ1610" s="298"/>
      <c r="CK1610" s="297"/>
      <c r="CL1610" s="284"/>
      <c r="CM1610" s="352"/>
      <c r="CN1610" s="298"/>
      <c r="CO1610" s="297"/>
      <c r="CP1610" s="284"/>
      <c r="CQ1610" s="352"/>
      <c r="CR1610" s="298"/>
      <c r="CS1610" s="297"/>
      <c r="CT1610" s="284"/>
      <c r="CU1610" s="352"/>
      <c r="CV1610" s="352"/>
      <c r="CW1610" s="298"/>
      <c r="CX1610" s="297"/>
      <c r="CY1610" s="284"/>
      <c r="CZ1610" s="352"/>
      <c r="DA1610" s="352"/>
      <c r="DB1610" s="298"/>
      <c r="DC1610" s="297"/>
      <c r="DD1610" s="284"/>
      <c r="DE1610" s="352"/>
      <c r="DF1610" s="352"/>
      <c r="DG1610" s="298"/>
      <c r="DH1610" s="297"/>
      <c r="DP1610" s="165"/>
      <c r="DQ1610" s="165"/>
      <c r="DR1610" s="165"/>
      <c r="ED1610" s="165"/>
      <c r="EE1610" s="165"/>
      <c r="EF1610" s="165"/>
      <c r="EG1610" s="165"/>
      <c r="EH1610" s="166"/>
      <c r="EI1610" s="166"/>
      <c r="EJ1610" s="164"/>
      <c r="EK1610" s="164"/>
      <c r="EL1610" s="283"/>
      <c r="EM1610" s="283"/>
      <c r="EN1610" s="283"/>
      <c r="EO1610" s="283"/>
      <c r="EP1610" s="283"/>
      <c r="EQ1610" s="283"/>
      <c r="ER1610" s="165"/>
      <c r="ES1610" s="166"/>
      <c r="ET1610" s="166"/>
      <c r="EU1610" s="166"/>
      <c r="EV1610" s="166"/>
      <c r="EW1610" s="166"/>
      <c r="EX1610" s="289"/>
    </row>
    <row r="1611" spans="1:155" ht="13" customHeight="1">
      <c r="A1611" s="160" t="s">
        <v>2003</v>
      </c>
      <c r="B1611" s="160">
        <v>12495</v>
      </c>
      <c r="C1611" s="160">
        <v>27681</v>
      </c>
      <c r="H1611" s="162" t="s">
        <v>3114</v>
      </c>
      <c r="I1611" s="162" t="s">
        <v>854</v>
      </c>
      <c r="K1611" s="161">
        <v>1</v>
      </c>
      <c r="M1611" s="184" t="s">
        <v>46</v>
      </c>
      <c r="Z1611" s="163"/>
      <c r="BT1611" s="297"/>
      <c r="BU1611" s="284"/>
      <c r="BV1611" s="298"/>
      <c r="BW1611" s="297"/>
      <c r="BX1611" s="297"/>
      <c r="BY1611" s="297"/>
      <c r="BZ1611" s="297"/>
      <c r="CA1611" s="284"/>
      <c r="CB1611" s="298"/>
      <c r="CC1611" s="297"/>
      <c r="CD1611" s="284"/>
      <c r="CE1611" s="352"/>
      <c r="CF1611" s="298"/>
      <c r="CG1611" s="297"/>
      <c r="CH1611" s="284"/>
      <c r="CI1611" s="352"/>
      <c r="CJ1611" s="298"/>
      <c r="CK1611" s="297"/>
      <c r="CL1611" s="284"/>
      <c r="CM1611" s="352"/>
      <c r="CN1611" s="298"/>
      <c r="CO1611" s="297"/>
      <c r="CP1611" s="284"/>
      <c r="CQ1611" s="352"/>
      <c r="CR1611" s="298"/>
      <c r="CS1611" s="297"/>
      <c r="CT1611" s="284"/>
      <c r="CU1611" s="352"/>
      <c r="CV1611" s="352"/>
      <c r="CW1611" s="298"/>
      <c r="CX1611" s="297"/>
      <c r="CY1611" s="284"/>
      <c r="CZ1611" s="352"/>
      <c r="DA1611" s="352"/>
      <c r="DB1611" s="298"/>
      <c r="DC1611" s="297"/>
      <c r="DD1611" s="284"/>
      <c r="DE1611" s="352"/>
      <c r="DF1611" s="352"/>
      <c r="DG1611" s="298"/>
      <c r="DH1611" s="297"/>
      <c r="DP1611" s="165"/>
      <c r="DQ1611" s="165"/>
      <c r="DR1611" s="165"/>
      <c r="ED1611" s="165"/>
      <c r="EE1611" s="165"/>
      <c r="EF1611" s="165"/>
      <c r="EG1611" s="165"/>
      <c r="EH1611" s="166"/>
      <c r="EI1611" s="166"/>
      <c r="EJ1611" s="164"/>
      <c r="EK1611" s="164"/>
      <c r="EL1611" s="283"/>
      <c r="EM1611" s="283"/>
      <c r="EN1611" s="283"/>
      <c r="EO1611" s="283"/>
      <c r="EP1611" s="283"/>
      <c r="EQ1611" s="283"/>
      <c r="ER1611" s="165"/>
      <c r="ES1611" s="166"/>
      <c r="ET1611" s="166"/>
      <c r="EU1611" s="166"/>
      <c r="EV1611" s="166"/>
      <c r="EW1611" s="166"/>
      <c r="EX1611" s="289"/>
    </row>
    <row r="1612" spans="1:155" ht="13" customHeight="1">
      <c r="A1612" s="160" t="s">
        <v>2003</v>
      </c>
      <c r="B1612" s="160">
        <v>12595</v>
      </c>
      <c r="C1612" s="160">
        <v>19493</v>
      </c>
      <c r="H1612" s="162" t="s">
        <v>279</v>
      </c>
      <c r="I1612" s="162" t="s">
        <v>174</v>
      </c>
      <c r="K1612" s="161">
        <v>1</v>
      </c>
      <c r="M1612" s="184" t="s">
        <v>837</v>
      </c>
      <c r="Z1612" s="163"/>
      <c r="BT1612" s="297"/>
      <c r="BU1612" s="284"/>
      <c r="BV1612" s="298"/>
      <c r="BW1612" s="297"/>
      <c r="BX1612" s="297"/>
      <c r="BY1612" s="297"/>
      <c r="BZ1612" s="297"/>
      <c r="CA1612" s="284"/>
      <c r="CB1612" s="298"/>
      <c r="CC1612" s="297"/>
      <c r="CD1612" s="284"/>
      <c r="CE1612" s="352"/>
      <c r="CF1612" s="298"/>
      <c r="CG1612" s="297"/>
      <c r="CH1612" s="284"/>
      <c r="CI1612" s="352"/>
      <c r="CJ1612" s="298"/>
      <c r="CK1612" s="297"/>
      <c r="CL1612" s="284"/>
      <c r="CM1612" s="352"/>
      <c r="CN1612" s="298"/>
      <c r="CO1612" s="297"/>
      <c r="CP1612" s="284"/>
      <c r="CQ1612" s="352"/>
      <c r="CR1612" s="298"/>
      <c r="CS1612" s="297"/>
      <c r="CT1612" s="284"/>
      <c r="CU1612" s="352"/>
      <c r="CV1612" s="352"/>
      <c r="CW1612" s="298"/>
      <c r="CX1612" s="297"/>
      <c r="CY1612" s="284"/>
      <c r="CZ1612" s="352"/>
      <c r="DA1612" s="352"/>
      <c r="DB1612" s="298"/>
      <c r="DC1612" s="297"/>
      <c r="DD1612" s="284"/>
      <c r="DE1612" s="352"/>
      <c r="DF1612" s="352"/>
      <c r="DG1612" s="298"/>
      <c r="DH1612" s="297"/>
      <c r="DP1612" s="165"/>
      <c r="DQ1612" s="165"/>
      <c r="DR1612" s="165"/>
      <c r="ED1612" s="165"/>
      <c r="EE1612" s="165"/>
      <c r="EF1612" s="165"/>
      <c r="EG1612" s="165"/>
      <c r="EH1612" s="166"/>
      <c r="EI1612" s="166"/>
      <c r="EJ1612" s="164"/>
      <c r="EK1612" s="164"/>
      <c r="EL1612" s="283"/>
      <c r="EM1612" s="283"/>
      <c r="EN1612" s="283"/>
      <c r="EO1612" s="283"/>
      <c r="EP1612" s="283"/>
      <c r="EQ1612" s="283"/>
      <c r="ER1612" s="165"/>
      <c r="ES1612" s="166"/>
      <c r="ET1612" s="166"/>
      <c r="EU1612" s="166"/>
      <c r="EV1612" s="166"/>
      <c r="EW1612" s="166"/>
      <c r="EX1612" s="289"/>
    </row>
    <row r="1613" spans="1:155" ht="13" customHeight="1">
      <c r="A1613" s="160" t="s">
        <v>2003</v>
      </c>
      <c r="B1613" s="160">
        <v>12643</v>
      </c>
      <c r="C1613" s="160">
        <v>21956</v>
      </c>
      <c r="H1613" s="162" t="s">
        <v>588</v>
      </c>
      <c r="I1613" s="162" t="s">
        <v>273</v>
      </c>
      <c r="K1613" s="161">
        <v>1</v>
      </c>
      <c r="M1613" s="184" t="s">
        <v>837</v>
      </c>
      <c r="Z1613" s="163"/>
      <c r="BT1613" s="297"/>
      <c r="BU1613" s="284"/>
      <c r="BV1613" s="298"/>
      <c r="BW1613" s="297"/>
      <c r="BX1613" s="297"/>
      <c r="BY1613" s="297"/>
      <c r="BZ1613" s="297"/>
      <c r="CA1613" s="284"/>
      <c r="CB1613" s="298"/>
      <c r="CC1613" s="297"/>
      <c r="CD1613" s="284"/>
      <c r="CE1613" s="352"/>
      <c r="CF1613" s="298"/>
      <c r="CG1613" s="297"/>
      <c r="CH1613" s="284"/>
      <c r="CI1613" s="352"/>
      <c r="CJ1613" s="298"/>
      <c r="CK1613" s="297"/>
      <c r="CL1613" s="284"/>
      <c r="CM1613" s="352"/>
      <c r="CN1613" s="298"/>
      <c r="CO1613" s="297"/>
      <c r="CP1613" s="284"/>
      <c r="CQ1613" s="352"/>
      <c r="CR1613" s="298"/>
      <c r="CS1613" s="297"/>
      <c r="CT1613" s="284"/>
      <c r="CU1613" s="352"/>
      <c r="CV1613" s="352"/>
      <c r="CW1613" s="298"/>
      <c r="CX1613" s="297"/>
      <c r="CY1613" s="284"/>
      <c r="CZ1613" s="352"/>
      <c r="DA1613" s="352"/>
      <c r="DB1613" s="298"/>
      <c r="DC1613" s="297"/>
      <c r="DD1613" s="284"/>
      <c r="DE1613" s="352"/>
      <c r="DF1613" s="352"/>
      <c r="DG1613" s="298"/>
      <c r="DH1613" s="297"/>
      <c r="DP1613" s="165"/>
      <c r="DQ1613" s="165"/>
      <c r="DR1613" s="165"/>
      <c r="ED1613" s="165"/>
      <c r="EE1613" s="165"/>
      <c r="EF1613" s="165"/>
      <c r="EG1613" s="165"/>
      <c r="EH1613" s="166"/>
      <c r="EI1613" s="166"/>
      <c r="EJ1613" s="164"/>
      <c r="EK1613" s="164"/>
      <c r="EL1613" s="283"/>
      <c r="EM1613" s="283"/>
      <c r="EN1613" s="283"/>
      <c r="EO1613" s="283"/>
      <c r="EP1613" s="283"/>
      <c r="EQ1613" s="283"/>
      <c r="ER1613" s="165"/>
      <c r="ES1613" s="166"/>
      <c r="ET1613" s="166"/>
      <c r="EU1613" s="166"/>
      <c r="EV1613" s="166"/>
      <c r="EW1613" s="166"/>
      <c r="EX1613" s="289"/>
    </row>
    <row r="1614" spans="1:155" ht="13" customHeight="1">
      <c r="A1614" s="160" t="s">
        <v>2003</v>
      </c>
      <c r="B1614" s="160">
        <v>12754</v>
      </c>
      <c r="C1614" s="160">
        <v>24602</v>
      </c>
      <c r="H1614" s="162" t="s">
        <v>3477</v>
      </c>
      <c r="I1614" s="162" t="s">
        <v>260</v>
      </c>
      <c r="K1614" s="161">
        <v>1</v>
      </c>
      <c r="Z1614" s="163"/>
      <c r="BT1614" s="297"/>
      <c r="BU1614" s="284"/>
      <c r="BV1614" s="298"/>
      <c r="BW1614" s="297"/>
      <c r="BX1614" s="297"/>
      <c r="BY1614" s="297"/>
      <c r="BZ1614" s="297"/>
      <c r="CA1614" s="284"/>
      <c r="CB1614" s="298"/>
      <c r="CC1614" s="297"/>
      <c r="CD1614" s="284"/>
      <c r="CE1614" s="352"/>
      <c r="CF1614" s="298"/>
      <c r="CG1614" s="297"/>
      <c r="CH1614" s="284"/>
      <c r="CI1614" s="352"/>
      <c r="CJ1614" s="298"/>
      <c r="CK1614" s="297"/>
      <c r="CL1614" s="284"/>
      <c r="CM1614" s="352"/>
      <c r="CN1614" s="298"/>
      <c r="CO1614" s="297"/>
      <c r="CP1614" s="284"/>
      <c r="CQ1614" s="352"/>
      <c r="CR1614" s="298"/>
      <c r="CS1614" s="297"/>
      <c r="CT1614" s="284"/>
      <c r="CU1614" s="352"/>
      <c r="CV1614" s="352"/>
      <c r="CW1614" s="298"/>
      <c r="CX1614" s="297"/>
      <c r="CY1614" s="284"/>
      <c r="CZ1614" s="352"/>
      <c r="DA1614" s="352"/>
      <c r="DB1614" s="298"/>
      <c r="DC1614" s="297"/>
      <c r="DD1614" s="284"/>
      <c r="DE1614" s="352"/>
      <c r="DF1614" s="352"/>
      <c r="DG1614" s="298"/>
      <c r="DH1614" s="297"/>
      <c r="DP1614" s="165"/>
      <c r="DQ1614" s="165"/>
      <c r="DR1614" s="165"/>
      <c r="ED1614" s="165"/>
      <c r="EE1614" s="165"/>
      <c r="EF1614" s="165"/>
      <c r="EG1614" s="165"/>
      <c r="EH1614" s="166"/>
      <c r="EI1614" s="166"/>
      <c r="EJ1614" s="164"/>
      <c r="EK1614" s="164"/>
      <c r="EL1614" s="283"/>
      <c r="EM1614" s="283"/>
      <c r="EN1614" s="283"/>
      <c r="EO1614" s="283"/>
      <c r="EP1614" s="283"/>
      <c r="EQ1614" s="283"/>
      <c r="ER1614" s="165"/>
      <c r="ES1614" s="166"/>
      <c r="ET1614" s="166"/>
      <c r="EU1614" s="166"/>
      <c r="EV1614" s="166"/>
      <c r="EW1614" s="166"/>
      <c r="EX1614" s="289"/>
    </row>
    <row r="1615" spans="1:155" ht="13" customHeight="1">
      <c r="A1615" s="160" t="s">
        <v>2003</v>
      </c>
      <c r="B1615" s="160">
        <v>12760</v>
      </c>
      <c r="C1615" s="160">
        <v>26024</v>
      </c>
      <c r="H1615" s="162" t="s">
        <v>11</v>
      </c>
      <c r="I1615" s="162" t="s">
        <v>150</v>
      </c>
      <c r="K1615" s="161">
        <v>1</v>
      </c>
      <c r="Z1615" s="163"/>
      <c r="BT1615" s="297"/>
      <c r="BU1615" s="284"/>
      <c r="BV1615" s="298"/>
      <c r="BW1615" s="297"/>
      <c r="BX1615" s="297"/>
      <c r="BY1615" s="297"/>
      <c r="BZ1615" s="297"/>
      <c r="CA1615" s="284"/>
      <c r="CB1615" s="298"/>
      <c r="CC1615" s="297"/>
      <c r="CD1615" s="284"/>
      <c r="CE1615" s="352"/>
      <c r="CF1615" s="298"/>
      <c r="CG1615" s="297"/>
      <c r="CH1615" s="284"/>
      <c r="CI1615" s="352"/>
      <c r="CJ1615" s="298"/>
      <c r="CK1615" s="297"/>
      <c r="CL1615" s="284"/>
      <c r="CM1615" s="352"/>
      <c r="CN1615" s="298"/>
      <c r="CO1615" s="297"/>
      <c r="CP1615" s="284"/>
      <c r="CQ1615" s="352"/>
      <c r="CR1615" s="298"/>
      <c r="CS1615" s="297"/>
      <c r="CT1615" s="284"/>
      <c r="CU1615" s="352"/>
      <c r="CV1615" s="352"/>
      <c r="CW1615" s="298"/>
      <c r="CX1615" s="297"/>
      <c r="CY1615" s="284"/>
      <c r="CZ1615" s="352"/>
      <c r="DA1615" s="352"/>
      <c r="DB1615" s="298"/>
      <c r="DC1615" s="297"/>
      <c r="DD1615" s="284"/>
      <c r="DE1615" s="352"/>
      <c r="DF1615" s="352"/>
      <c r="DG1615" s="298"/>
      <c r="DH1615" s="297"/>
      <c r="DP1615" s="165"/>
      <c r="DQ1615" s="165"/>
      <c r="DR1615" s="165"/>
      <c r="ED1615" s="165"/>
      <c r="EE1615" s="165"/>
      <c r="EF1615" s="165"/>
      <c r="EG1615" s="165"/>
      <c r="EH1615" s="166"/>
      <c r="EI1615" s="166"/>
      <c r="EJ1615" s="164"/>
      <c r="EK1615" s="164"/>
      <c r="EL1615" s="283"/>
      <c r="EM1615" s="283"/>
      <c r="EN1615" s="283"/>
      <c r="EO1615" s="283"/>
      <c r="EP1615" s="283"/>
      <c r="EQ1615" s="283"/>
      <c r="ER1615" s="165"/>
      <c r="ES1615" s="166"/>
      <c r="ET1615" s="166"/>
      <c r="EU1615" s="166"/>
      <c r="EV1615" s="166"/>
      <c r="EW1615" s="166"/>
      <c r="EX1615" s="289"/>
    </row>
    <row r="1616" spans="1:155" ht="13" customHeight="1">
      <c r="A1616" s="160" t="s">
        <v>2003</v>
      </c>
      <c r="B1616" s="160">
        <v>12779</v>
      </c>
      <c r="C1616" s="160">
        <v>31839</v>
      </c>
      <c r="H1616" s="162" t="s">
        <v>3609</v>
      </c>
      <c r="I1616" s="162" t="s">
        <v>3610</v>
      </c>
      <c r="K1616" s="161">
        <v>1</v>
      </c>
      <c r="Z1616" s="163"/>
      <c r="BT1616" s="297"/>
      <c r="BU1616" s="284"/>
      <c r="BV1616" s="298"/>
      <c r="BW1616" s="297"/>
      <c r="BX1616" s="297"/>
      <c r="BY1616" s="297"/>
      <c r="BZ1616" s="297"/>
      <c r="CA1616" s="284"/>
      <c r="CB1616" s="298"/>
      <c r="CC1616" s="297"/>
      <c r="CD1616" s="284"/>
      <c r="CE1616" s="352"/>
      <c r="CF1616" s="298"/>
      <c r="CG1616" s="297"/>
      <c r="CH1616" s="284"/>
      <c r="CI1616" s="352"/>
      <c r="CJ1616" s="298"/>
      <c r="CK1616" s="297"/>
      <c r="CL1616" s="284"/>
      <c r="CM1616" s="352"/>
      <c r="CN1616" s="298"/>
      <c r="CO1616" s="297"/>
      <c r="CP1616" s="284"/>
      <c r="CQ1616" s="352"/>
      <c r="CR1616" s="298"/>
      <c r="CS1616" s="297"/>
      <c r="CT1616" s="284"/>
      <c r="CU1616" s="352"/>
      <c r="CV1616" s="352"/>
      <c r="CW1616" s="298"/>
      <c r="CX1616" s="297"/>
      <c r="CY1616" s="284"/>
      <c r="CZ1616" s="352"/>
      <c r="DA1616" s="352"/>
      <c r="DB1616" s="298"/>
      <c r="DC1616" s="297"/>
      <c r="DD1616" s="284"/>
      <c r="DE1616" s="352"/>
      <c r="DF1616" s="352"/>
      <c r="DG1616" s="298"/>
      <c r="DH1616" s="297"/>
      <c r="DP1616" s="165"/>
      <c r="DQ1616" s="165"/>
      <c r="DR1616" s="165"/>
      <c r="ED1616" s="165"/>
      <c r="EE1616" s="165"/>
      <c r="EF1616" s="165"/>
      <c r="EG1616" s="165"/>
      <c r="EH1616" s="166"/>
      <c r="EI1616" s="166"/>
      <c r="EJ1616" s="164"/>
      <c r="EK1616" s="164"/>
      <c r="EL1616" s="283"/>
      <c r="EM1616" s="283"/>
      <c r="EN1616" s="283"/>
      <c r="EO1616" s="283"/>
      <c r="EP1616" s="283"/>
      <c r="EQ1616" s="283"/>
      <c r="ER1616" s="165"/>
      <c r="ES1616" s="166"/>
      <c r="ET1616" s="166"/>
      <c r="EU1616" s="166"/>
      <c r="EV1616" s="166"/>
      <c r="EW1616" s="166"/>
      <c r="EX1616" s="289"/>
    </row>
    <row r="1617" spans="1:154" ht="13" customHeight="1">
      <c r="A1617" s="160" t="s">
        <v>2003</v>
      </c>
      <c r="B1617" s="160">
        <v>12788</v>
      </c>
      <c r="C1617" s="160">
        <v>18615</v>
      </c>
      <c r="H1617" s="162" t="s">
        <v>149</v>
      </c>
      <c r="I1617" s="162" t="s">
        <v>3385</v>
      </c>
      <c r="K1617" s="161">
        <v>1</v>
      </c>
      <c r="Z1617" s="163"/>
      <c r="BT1617" s="297"/>
      <c r="BU1617" s="284"/>
      <c r="BV1617" s="298"/>
      <c r="BW1617" s="297"/>
      <c r="BX1617" s="297"/>
      <c r="BY1617" s="297"/>
      <c r="BZ1617" s="297"/>
      <c r="CA1617" s="284"/>
      <c r="CB1617" s="298"/>
      <c r="CC1617" s="297"/>
      <c r="CD1617" s="284"/>
      <c r="CE1617" s="352"/>
      <c r="CF1617" s="298"/>
      <c r="CG1617" s="297"/>
      <c r="CH1617" s="284"/>
      <c r="CI1617" s="352"/>
      <c r="CJ1617" s="298"/>
      <c r="CK1617" s="297"/>
      <c r="CL1617" s="284"/>
      <c r="CM1617" s="352"/>
      <c r="CN1617" s="298"/>
      <c r="CO1617" s="297"/>
      <c r="CP1617" s="284"/>
      <c r="CQ1617" s="352"/>
      <c r="CR1617" s="298"/>
      <c r="CS1617" s="297"/>
      <c r="CT1617" s="284"/>
      <c r="CU1617" s="352"/>
      <c r="CV1617" s="352"/>
      <c r="CW1617" s="298"/>
      <c r="CX1617" s="297"/>
      <c r="CY1617" s="284"/>
      <c r="CZ1617" s="352"/>
      <c r="DA1617" s="352"/>
      <c r="DB1617" s="298"/>
      <c r="DC1617" s="297"/>
      <c r="DD1617" s="284"/>
      <c r="DE1617" s="352"/>
      <c r="DF1617" s="352"/>
      <c r="DG1617" s="298"/>
      <c r="DH1617" s="297"/>
      <c r="DP1617" s="165"/>
      <c r="DQ1617" s="165"/>
      <c r="DR1617" s="165"/>
      <c r="ED1617" s="165"/>
      <c r="EE1617" s="165"/>
      <c r="EF1617" s="165"/>
      <c r="EG1617" s="165"/>
      <c r="EH1617" s="166"/>
      <c r="EI1617" s="166"/>
      <c r="EJ1617" s="164"/>
      <c r="EK1617" s="164"/>
      <c r="EL1617" s="283"/>
      <c r="EM1617" s="283"/>
      <c r="EN1617" s="283"/>
      <c r="EO1617" s="283"/>
      <c r="EP1617" s="283"/>
      <c r="EQ1617" s="283"/>
      <c r="ER1617" s="165"/>
      <c r="ES1617" s="166"/>
      <c r="ET1617" s="166"/>
      <c r="EU1617" s="166"/>
      <c r="EV1617" s="166"/>
      <c r="EW1617" s="166"/>
      <c r="EX1617" s="289"/>
    </row>
    <row r="1618" spans="1:154" ht="13" customHeight="1">
      <c r="A1618" s="160" t="s">
        <v>2003</v>
      </c>
      <c r="B1618" s="160">
        <v>12791</v>
      </c>
      <c r="C1618" s="160">
        <v>19205</v>
      </c>
      <c r="H1618" s="162" t="s">
        <v>3387</v>
      </c>
      <c r="I1618" s="162" t="s">
        <v>135</v>
      </c>
      <c r="K1618" s="161">
        <v>1</v>
      </c>
      <c r="Z1618" s="163"/>
      <c r="BT1618" s="297"/>
      <c r="BU1618" s="284"/>
      <c r="BV1618" s="298"/>
      <c r="BW1618" s="297"/>
      <c r="BX1618" s="297"/>
      <c r="BY1618" s="297"/>
      <c r="BZ1618" s="297"/>
      <c r="CA1618" s="284"/>
      <c r="CB1618" s="298"/>
      <c r="CC1618" s="297"/>
      <c r="CD1618" s="284"/>
      <c r="CE1618" s="352"/>
      <c r="CF1618" s="298"/>
      <c r="CG1618" s="297"/>
      <c r="CH1618" s="284"/>
      <c r="CI1618" s="352"/>
      <c r="CJ1618" s="298"/>
      <c r="CK1618" s="297"/>
      <c r="CL1618" s="284"/>
      <c r="CM1618" s="352"/>
      <c r="CN1618" s="298"/>
      <c r="CO1618" s="297"/>
      <c r="CP1618" s="284"/>
      <c r="CQ1618" s="352"/>
      <c r="CR1618" s="298"/>
      <c r="CS1618" s="297"/>
      <c r="CT1618" s="284"/>
      <c r="CU1618" s="352"/>
      <c r="CV1618" s="352"/>
      <c r="CW1618" s="298"/>
      <c r="CX1618" s="297"/>
      <c r="CY1618" s="284"/>
      <c r="CZ1618" s="352"/>
      <c r="DA1618" s="352"/>
      <c r="DB1618" s="298"/>
      <c r="DC1618" s="297"/>
      <c r="DD1618" s="284"/>
      <c r="DE1618" s="352"/>
      <c r="DF1618" s="352"/>
      <c r="DG1618" s="298"/>
      <c r="DH1618" s="297"/>
      <c r="DP1618" s="165"/>
      <c r="DQ1618" s="165"/>
      <c r="DR1618" s="165"/>
      <c r="ED1618" s="165"/>
      <c r="EE1618" s="165"/>
      <c r="EF1618" s="165"/>
      <c r="EG1618" s="165"/>
      <c r="EH1618" s="166"/>
      <c r="EI1618" s="166"/>
      <c r="EJ1618" s="164"/>
      <c r="EK1618" s="164"/>
      <c r="EL1618" s="283"/>
      <c r="EM1618" s="283"/>
      <c r="EN1618" s="283"/>
      <c r="EO1618" s="283"/>
      <c r="EP1618" s="283"/>
      <c r="EQ1618" s="283"/>
      <c r="ER1618" s="165"/>
      <c r="ES1618" s="166"/>
      <c r="ET1618" s="166"/>
      <c r="EU1618" s="166"/>
      <c r="EV1618" s="166"/>
      <c r="EW1618" s="166"/>
      <c r="EX1618" s="289"/>
    </row>
    <row r="1619" spans="1:154" ht="13" customHeight="1">
      <c r="A1619" s="160" t="s">
        <v>2003</v>
      </c>
      <c r="B1619" s="160">
        <v>12844</v>
      </c>
      <c r="C1619" s="160">
        <v>25071</v>
      </c>
      <c r="H1619" s="162" t="s">
        <v>3485</v>
      </c>
      <c r="I1619" s="162" t="s">
        <v>1920</v>
      </c>
      <c r="K1619" s="161">
        <v>1</v>
      </c>
      <c r="Z1619" s="163"/>
      <c r="BT1619" s="297"/>
      <c r="BU1619" s="284"/>
      <c r="BV1619" s="298"/>
      <c r="BW1619" s="297"/>
      <c r="BX1619" s="297"/>
      <c r="BY1619" s="297"/>
      <c r="BZ1619" s="297"/>
      <c r="CA1619" s="284"/>
      <c r="CB1619" s="298"/>
      <c r="CC1619" s="297"/>
      <c r="CD1619" s="284"/>
      <c r="CE1619" s="352"/>
      <c r="CF1619" s="298"/>
      <c r="CG1619" s="297"/>
      <c r="CH1619" s="284"/>
      <c r="CI1619" s="352"/>
      <c r="CJ1619" s="298"/>
      <c r="CK1619" s="297"/>
      <c r="CL1619" s="284"/>
      <c r="CM1619" s="352"/>
      <c r="CN1619" s="298"/>
      <c r="CO1619" s="297"/>
      <c r="CP1619" s="284"/>
      <c r="CQ1619" s="352"/>
      <c r="CR1619" s="298"/>
      <c r="CS1619" s="297"/>
      <c r="CT1619" s="284"/>
      <c r="CU1619" s="352"/>
      <c r="CV1619" s="352"/>
      <c r="CW1619" s="298"/>
      <c r="CX1619" s="297"/>
      <c r="CY1619" s="284"/>
      <c r="CZ1619" s="352"/>
      <c r="DA1619" s="352"/>
      <c r="DB1619" s="298"/>
      <c r="DC1619" s="297"/>
      <c r="DD1619" s="284"/>
      <c r="DE1619" s="352"/>
      <c r="DF1619" s="352"/>
      <c r="DG1619" s="298"/>
      <c r="DH1619" s="297"/>
      <c r="DP1619" s="165"/>
      <c r="DQ1619" s="165"/>
      <c r="DR1619" s="165"/>
      <c r="ED1619" s="165"/>
      <c r="EE1619" s="165"/>
      <c r="EF1619" s="165"/>
      <c r="EG1619" s="165"/>
      <c r="EH1619" s="166"/>
      <c r="EI1619" s="166"/>
      <c r="EJ1619" s="164"/>
      <c r="EK1619" s="164"/>
      <c r="EL1619" s="283"/>
      <c r="EM1619" s="283"/>
      <c r="EN1619" s="283"/>
      <c r="EO1619" s="283"/>
      <c r="EP1619" s="283"/>
      <c r="EQ1619" s="283"/>
      <c r="ER1619" s="165"/>
      <c r="ES1619" s="166"/>
      <c r="ET1619" s="166"/>
      <c r="EU1619" s="166"/>
      <c r="EV1619" s="166"/>
      <c r="EW1619" s="166"/>
      <c r="EX1619" s="289"/>
    </row>
    <row r="1620" spans="1:154" ht="13" customHeight="1">
      <c r="A1620" s="160" t="s">
        <v>2003</v>
      </c>
      <c r="B1620" s="160">
        <v>9004</v>
      </c>
      <c r="C1620" s="160">
        <v>2829</v>
      </c>
      <c r="H1620" s="168" t="s">
        <v>3332</v>
      </c>
      <c r="I1620" s="169" t="s">
        <v>250</v>
      </c>
      <c r="J1620" s="170"/>
      <c r="K1620" s="161">
        <v>2</v>
      </c>
      <c r="L1620" s="161" t="s">
        <v>837</v>
      </c>
      <c r="Z1620" s="163"/>
      <c r="AS1620" s="283"/>
      <c r="AT1620" s="283"/>
      <c r="AU1620" s="283"/>
      <c r="AV1620" s="283"/>
      <c r="AW1620" s="283"/>
      <c r="AX1620" s="283"/>
      <c r="AY1620" s="165"/>
      <c r="AZ1620" s="283"/>
      <c r="BA1620" s="283"/>
      <c r="BB1620" s="283"/>
      <c r="BC1620" s="283"/>
      <c r="BD1620" s="164"/>
      <c r="BE1620" s="164"/>
      <c r="BF1620" s="164"/>
      <c r="BG1620" s="164"/>
      <c r="BH1620" s="164"/>
      <c r="BI1620" s="164"/>
      <c r="BJ1620" s="164"/>
      <c r="BK1620" s="164"/>
      <c r="BL1620" s="165"/>
      <c r="BM1620" s="165"/>
      <c r="BN1620" s="165"/>
      <c r="BO1620" s="165"/>
      <c r="BP1620" s="165"/>
      <c r="BQ1620" s="165"/>
      <c r="BR1620" s="165"/>
      <c r="BS1620" s="289"/>
      <c r="BT1620" s="297"/>
      <c r="BU1620" s="284"/>
      <c r="BV1620" s="298"/>
      <c r="BW1620" s="297"/>
      <c r="BX1620" s="297"/>
      <c r="BY1620" s="297"/>
      <c r="BZ1620" s="297"/>
      <c r="CA1620" s="284"/>
      <c r="CB1620" s="298"/>
      <c r="CC1620" s="297"/>
      <c r="CD1620" s="284"/>
      <c r="CE1620" s="352"/>
      <c r="CF1620" s="298"/>
      <c r="CG1620" s="297"/>
      <c r="CH1620" s="284"/>
      <c r="CI1620" s="352"/>
      <c r="CJ1620" s="298"/>
      <c r="CK1620" s="297"/>
      <c r="CL1620" s="284"/>
      <c r="CM1620" s="352"/>
      <c r="CN1620" s="298"/>
      <c r="CO1620" s="297"/>
      <c r="CP1620" s="284"/>
      <c r="CQ1620" s="352"/>
      <c r="CR1620" s="298"/>
      <c r="CS1620" s="297"/>
      <c r="CT1620" s="284"/>
      <c r="CU1620" s="352"/>
      <c r="CV1620" s="352"/>
      <c r="CW1620" s="298"/>
      <c r="CX1620" s="297"/>
      <c r="CY1620" s="284"/>
      <c r="CZ1620" s="352"/>
      <c r="DA1620" s="352"/>
      <c r="DB1620" s="298"/>
      <c r="DC1620" s="297"/>
      <c r="DD1620" s="284"/>
      <c r="DE1620" s="352"/>
      <c r="DF1620" s="352"/>
      <c r="DG1620" s="298"/>
      <c r="DH1620" s="297"/>
      <c r="DI1620" s="289"/>
      <c r="DP1620" s="165"/>
      <c r="DQ1620" s="165"/>
      <c r="DR1620" s="165"/>
      <c r="ED1620" s="165"/>
      <c r="EE1620" s="165"/>
      <c r="EF1620" s="165"/>
      <c r="EG1620" s="165"/>
      <c r="EH1620" s="166"/>
      <c r="EI1620" s="166"/>
      <c r="EJ1620" s="164"/>
      <c r="EK1620" s="164"/>
      <c r="EL1620" s="283"/>
      <c r="EM1620" s="283"/>
      <c r="EN1620" s="283"/>
      <c r="EO1620" s="283"/>
      <c r="EP1620" s="283"/>
      <c r="EQ1620" s="283"/>
      <c r="ER1620" s="165"/>
      <c r="ES1620" s="166"/>
      <c r="ET1620" s="166"/>
      <c r="EU1620" s="166"/>
      <c r="EV1620" s="166"/>
      <c r="EW1620" s="166"/>
      <c r="EX1620" s="289"/>
    </row>
    <row r="1621" spans="1:154" ht="13" customHeight="1">
      <c r="A1621" s="160" t="s">
        <v>2003</v>
      </c>
      <c r="B1621" s="160">
        <v>9180</v>
      </c>
      <c r="C1621" s="160">
        <v>5273</v>
      </c>
      <c r="H1621" s="168" t="s">
        <v>3335</v>
      </c>
      <c r="I1621" s="169" t="s">
        <v>483</v>
      </c>
      <c r="J1621" s="170"/>
      <c r="K1621" s="161">
        <v>2</v>
      </c>
      <c r="L1621" s="161" t="s">
        <v>2547</v>
      </c>
      <c r="Z1621" s="163"/>
      <c r="AS1621" s="283"/>
      <c r="AT1621" s="283"/>
      <c r="AU1621" s="283"/>
      <c r="AV1621" s="283"/>
      <c r="AW1621" s="283"/>
      <c r="AX1621" s="283"/>
      <c r="AY1621" s="165"/>
      <c r="AZ1621" s="283"/>
      <c r="BA1621" s="283"/>
      <c r="BB1621" s="283"/>
      <c r="BC1621" s="283"/>
      <c r="BD1621" s="164"/>
      <c r="BE1621" s="164"/>
      <c r="BF1621" s="164"/>
      <c r="BG1621" s="164"/>
      <c r="BH1621" s="164"/>
      <c r="BI1621" s="164"/>
      <c r="BJ1621" s="164"/>
      <c r="BK1621" s="164"/>
      <c r="BL1621" s="165"/>
      <c r="BM1621" s="165"/>
      <c r="BN1621" s="165"/>
      <c r="BO1621" s="165"/>
      <c r="BP1621" s="165"/>
      <c r="BQ1621" s="165"/>
      <c r="BR1621" s="165"/>
      <c r="BS1621" s="289"/>
      <c r="BT1621" s="297"/>
      <c r="BU1621" s="284"/>
      <c r="BV1621" s="298"/>
      <c r="BW1621" s="297"/>
      <c r="BX1621" s="297"/>
      <c r="BY1621" s="297"/>
      <c r="BZ1621" s="297"/>
      <c r="CA1621" s="284"/>
      <c r="CB1621" s="298"/>
      <c r="CC1621" s="297"/>
      <c r="CD1621" s="284"/>
      <c r="CE1621" s="352"/>
      <c r="CF1621" s="298"/>
      <c r="CG1621" s="297"/>
      <c r="CH1621" s="284"/>
      <c r="CI1621" s="352"/>
      <c r="CJ1621" s="298"/>
      <c r="CK1621" s="297"/>
      <c r="CL1621" s="284"/>
      <c r="CM1621" s="352"/>
      <c r="CN1621" s="298"/>
      <c r="CO1621" s="297"/>
      <c r="CP1621" s="284"/>
      <c r="CQ1621" s="352"/>
      <c r="CR1621" s="298"/>
      <c r="CS1621" s="297"/>
      <c r="CT1621" s="284"/>
      <c r="CU1621" s="352"/>
      <c r="CV1621" s="352"/>
      <c r="CW1621" s="298"/>
      <c r="CX1621" s="297"/>
      <c r="CY1621" s="284"/>
      <c r="CZ1621" s="352"/>
      <c r="DA1621" s="352"/>
      <c r="DB1621" s="298"/>
      <c r="DC1621" s="297"/>
      <c r="DD1621" s="284"/>
      <c r="DE1621" s="352"/>
      <c r="DF1621" s="352"/>
      <c r="DG1621" s="298"/>
      <c r="DH1621" s="297"/>
      <c r="DI1621" s="289"/>
      <c r="DP1621" s="165"/>
      <c r="DQ1621" s="165"/>
      <c r="DR1621" s="165"/>
      <c r="ED1621" s="165"/>
      <c r="EE1621" s="165"/>
      <c r="EF1621" s="165"/>
      <c r="EG1621" s="165"/>
      <c r="EH1621" s="166"/>
      <c r="EI1621" s="166"/>
      <c r="EJ1621" s="164"/>
      <c r="EK1621" s="164"/>
      <c r="EL1621" s="283"/>
      <c r="EM1621" s="283"/>
      <c r="EN1621" s="283"/>
      <c r="EO1621" s="283"/>
      <c r="EP1621" s="283"/>
      <c r="EQ1621" s="283"/>
      <c r="ER1621" s="165"/>
      <c r="ES1621" s="166"/>
      <c r="ET1621" s="166"/>
      <c r="EU1621" s="166"/>
      <c r="EV1621" s="166"/>
      <c r="EW1621" s="166"/>
      <c r="EX1621" s="289"/>
    </row>
    <row r="1622" spans="1:154" ht="13" customHeight="1">
      <c r="A1622" s="160" t="s">
        <v>2003</v>
      </c>
      <c r="B1622" s="160">
        <v>9322</v>
      </c>
      <c r="C1622" s="160">
        <v>13265</v>
      </c>
      <c r="H1622" s="168" t="s">
        <v>734</v>
      </c>
      <c r="I1622" s="169" t="s">
        <v>546</v>
      </c>
      <c r="J1622" s="170"/>
      <c r="K1622" s="161">
        <v>2</v>
      </c>
      <c r="L1622" s="161" t="s">
        <v>837</v>
      </c>
      <c r="Z1622" s="163"/>
      <c r="AS1622" s="283"/>
      <c r="AT1622" s="283"/>
      <c r="AU1622" s="283"/>
      <c r="AV1622" s="283"/>
      <c r="AW1622" s="283"/>
      <c r="AX1622" s="283"/>
      <c r="AY1622" s="165"/>
      <c r="AZ1622" s="283"/>
      <c r="BA1622" s="283"/>
      <c r="BB1622" s="283"/>
      <c r="BC1622" s="283"/>
      <c r="BD1622" s="164"/>
      <c r="BE1622" s="164"/>
      <c r="BF1622" s="164"/>
      <c r="BG1622" s="164"/>
      <c r="BH1622" s="164"/>
      <c r="BI1622" s="164"/>
      <c r="BJ1622" s="164"/>
      <c r="BK1622" s="164"/>
      <c r="BL1622" s="165"/>
      <c r="BM1622" s="165"/>
      <c r="BN1622" s="165"/>
      <c r="BO1622" s="165"/>
      <c r="BP1622" s="165"/>
      <c r="BQ1622" s="165"/>
      <c r="BR1622" s="165"/>
      <c r="BS1622" s="289"/>
      <c r="BT1622" s="297"/>
      <c r="BU1622" s="284"/>
      <c r="BV1622" s="298"/>
      <c r="BW1622" s="297"/>
      <c r="BX1622" s="297"/>
      <c r="BY1622" s="297"/>
      <c r="BZ1622" s="297"/>
      <c r="CA1622" s="284"/>
      <c r="CB1622" s="298"/>
      <c r="CC1622" s="297"/>
      <c r="CD1622" s="284"/>
      <c r="CE1622" s="352"/>
      <c r="CF1622" s="298"/>
      <c r="CG1622" s="297"/>
      <c r="CH1622" s="284"/>
      <c r="CI1622" s="352"/>
      <c r="CJ1622" s="298"/>
      <c r="CK1622" s="297"/>
      <c r="CL1622" s="284"/>
      <c r="CM1622" s="352"/>
      <c r="CN1622" s="298"/>
      <c r="CO1622" s="297"/>
      <c r="CP1622" s="284"/>
      <c r="CQ1622" s="352"/>
      <c r="CR1622" s="298"/>
      <c r="CS1622" s="297"/>
      <c r="CT1622" s="284"/>
      <c r="CU1622" s="352"/>
      <c r="CV1622" s="352"/>
      <c r="CW1622" s="298"/>
      <c r="CX1622" s="297"/>
      <c r="CY1622" s="284"/>
      <c r="CZ1622" s="352"/>
      <c r="DA1622" s="352"/>
      <c r="DB1622" s="298"/>
      <c r="DC1622" s="297"/>
      <c r="DD1622" s="284"/>
      <c r="DE1622" s="352"/>
      <c r="DF1622" s="352"/>
      <c r="DG1622" s="298"/>
      <c r="DH1622" s="297"/>
      <c r="DI1622" s="289"/>
      <c r="DP1622" s="165"/>
      <c r="DQ1622" s="165"/>
      <c r="DR1622" s="165"/>
      <c r="ED1622" s="165"/>
      <c r="EE1622" s="165"/>
      <c r="EF1622" s="165"/>
      <c r="EG1622" s="165"/>
      <c r="EH1622" s="166"/>
      <c r="EI1622" s="166"/>
      <c r="EJ1622" s="164"/>
      <c r="EK1622" s="164"/>
      <c r="EL1622" s="283"/>
      <c r="EM1622" s="283"/>
      <c r="EN1622" s="283"/>
      <c r="EO1622" s="283"/>
      <c r="EP1622" s="283"/>
      <c r="EQ1622" s="283"/>
      <c r="ER1622" s="165"/>
      <c r="ES1622" s="166"/>
      <c r="ET1622" s="166"/>
      <c r="EU1622" s="166"/>
      <c r="EV1622" s="166"/>
      <c r="EW1622" s="166"/>
      <c r="EX1622" s="289"/>
    </row>
    <row r="1623" spans="1:154" ht="13" customHeight="1">
      <c r="A1623" s="160" t="s">
        <v>2003</v>
      </c>
      <c r="B1623" s="160">
        <v>9631</v>
      </c>
      <c r="C1623" s="160">
        <v>12180</v>
      </c>
      <c r="H1623" s="168" t="s">
        <v>491</v>
      </c>
      <c r="I1623" s="169" t="s">
        <v>548</v>
      </c>
      <c r="J1623" s="170"/>
      <c r="K1623" s="161">
        <v>2</v>
      </c>
      <c r="L1623" s="161" t="s">
        <v>837</v>
      </c>
      <c r="Z1623" s="163"/>
      <c r="AS1623" s="283"/>
      <c r="AT1623" s="283"/>
      <c r="AU1623" s="283"/>
      <c r="AV1623" s="283"/>
      <c r="AW1623" s="283"/>
      <c r="AX1623" s="283"/>
      <c r="AY1623" s="165"/>
      <c r="AZ1623" s="283"/>
      <c r="BA1623" s="283"/>
      <c r="BB1623" s="283"/>
      <c r="BC1623" s="283"/>
      <c r="BD1623" s="164"/>
      <c r="BE1623" s="164"/>
      <c r="BF1623" s="164"/>
      <c r="BG1623" s="164"/>
      <c r="BH1623" s="164"/>
      <c r="BI1623" s="164"/>
      <c r="BJ1623" s="164"/>
      <c r="BK1623" s="164"/>
      <c r="BL1623" s="165"/>
      <c r="BM1623" s="165"/>
      <c r="BN1623" s="165"/>
      <c r="BO1623" s="165"/>
      <c r="BP1623" s="165"/>
      <c r="BQ1623" s="165"/>
      <c r="BR1623" s="165"/>
      <c r="BS1623" s="289"/>
      <c r="BT1623" s="297"/>
      <c r="BU1623" s="284"/>
      <c r="BV1623" s="298"/>
      <c r="BW1623" s="297"/>
      <c r="BX1623" s="297"/>
      <c r="BY1623" s="297"/>
      <c r="BZ1623" s="297"/>
      <c r="CA1623" s="284"/>
      <c r="CB1623" s="298"/>
      <c r="CC1623" s="297"/>
      <c r="CD1623" s="284"/>
      <c r="CE1623" s="352"/>
      <c r="CF1623" s="298"/>
      <c r="CG1623" s="297"/>
      <c r="CH1623" s="284"/>
      <c r="CI1623" s="352"/>
      <c r="CJ1623" s="298"/>
      <c r="CK1623" s="297"/>
      <c r="CL1623" s="284"/>
      <c r="CM1623" s="352"/>
      <c r="CN1623" s="298"/>
      <c r="CO1623" s="297"/>
      <c r="CP1623" s="284"/>
      <c r="CQ1623" s="352"/>
      <c r="CR1623" s="298"/>
      <c r="CS1623" s="297"/>
      <c r="CT1623" s="284"/>
      <c r="CU1623" s="352"/>
      <c r="CV1623" s="352"/>
      <c r="CW1623" s="298"/>
      <c r="CX1623" s="297"/>
      <c r="CY1623" s="284"/>
      <c r="CZ1623" s="352"/>
      <c r="DA1623" s="352"/>
      <c r="DB1623" s="298"/>
      <c r="DC1623" s="297"/>
      <c r="DD1623" s="284"/>
      <c r="DE1623" s="352"/>
      <c r="DF1623" s="352"/>
      <c r="DG1623" s="298"/>
      <c r="DH1623" s="297"/>
      <c r="DI1623" s="289"/>
      <c r="DP1623" s="165"/>
      <c r="DQ1623" s="165"/>
      <c r="DR1623" s="165"/>
      <c r="ED1623" s="165"/>
      <c r="EE1623" s="165"/>
      <c r="EF1623" s="165"/>
      <c r="EG1623" s="165"/>
      <c r="EH1623" s="166"/>
      <c r="EI1623" s="166"/>
      <c r="EJ1623" s="164"/>
      <c r="EK1623" s="164"/>
      <c r="EL1623" s="283"/>
      <c r="EM1623" s="283"/>
      <c r="EN1623" s="283"/>
      <c r="EO1623" s="283"/>
      <c r="EP1623" s="283"/>
      <c r="EQ1623" s="283"/>
      <c r="ER1623" s="165"/>
      <c r="ES1623" s="166"/>
      <c r="ET1623" s="166"/>
      <c r="EU1623" s="166"/>
      <c r="EV1623" s="166"/>
      <c r="EW1623" s="166"/>
      <c r="EX1623" s="289"/>
    </row>
    <row r="1624" spans="1:154" ht="13" customHeight="1">
      <c r="A1624" s="160" t="s">
        <v>2003</v>
      </c>
      <c r="B1624" s="160">
        <v>9761</v>
      </c>
      <c r="C1624" s="160">
        <v>2900</v>
      </c>
      <c r="H1624" s="168" t="s">
        <v>3334</v>
      </c>
      <c r="I1624" s="169" t="s">
        <v>638</v>
      </c>
      <c r="J1624" s="170"/>
      <c r="K1624" s="161">
        <v>2</v>
      </c>
      <c r="L1624" s="161" t="s">
        <v>837</v>
      </c>
      <c r="Z1624" s="163"/>
      <c r="AS1624" s="283"/>
      <c r="AT1624" s="283"/>
      <c r="AU1624" s="283"/>
      <c r="AV1624" s="283"/>
      <c r="AW1624" s="283"/>
      <c r="AX1624" s="283"/>
      <c r="AY1624" s="165"/>
      <c r="AZ1624" s="283"/>
      <c r="BA1624" s="283"/>
      <c r="BB1624" s="283"/>
      <c r="BC1624" s="283"/>
      <c r="BD1624" s="164"/>
      <c r="BE1624" s="164"/>
      <c r="BF1624" s="164"/>
      <c r="BG1624" s="164"/>
      <c r="BH1624" s="164"/>
      <c r="BI1624" s="164"/>
      <c r="BJ1624" s="164"/>
      <c r="BK1624" s="164"/>
      <c r="BL1624" s="165"/>
      <c r="BM1624" s="165"/>
      <c r="BN1624" s="165"/>
      <c r="BO1624" s="165"/>
      <c r="BP1624" s="165"/>
      <c r="BQ1624" s="165"/>
      <c r="BR1624" s="165"/>
      <c r="BS1624" s="289"/>
      <c r="BT1624" s="297"/>
      <c r="BU1624" s="284"/>
      <c r="BV1624" s="298"/>
      <c r="BW1624" s="297"/>
      <c r="BX1624" s="297"/>
      <c r="BY1624" s="297"/>
      <c r="BZ1624" s="297"/>
      <c r="CA1624" s="284"/>
      <c r="CB1624" s="298"/>
      <c r="CC1624" s="297"/>
      <c r="CD1624" s="284"/>
      <c r="CE1624" s="352"/>
      <c r="CF1624" s="298"/>
      <c r="CG1624" s="297"/>
      <c r="CH1624" s="284"/>
      <c r="CI1624" s="352"/>
      <c r="CJ1624" s="298"/>
      <c r="CK1624" s="297"/>
      <c r="CL1624" s="284"/>
      <c r="CM1624" s="352"/>
      <c r="CN1624" s="298"/>
      <c r="CO1624" s="297"/>
      <c r="CP1624" s="284"/>
      <c r="CQ1624" s="352"/>
      <c r="CR1624" s="298"/>
      <c r="CS1624" s="297"/>
      <c r="CT1624" s="284"/>
      <c r="CU1624" s="352"/>
      <c r="CV1624" s="352"/>
      <c r="CW1624" s="298"/>
      <c r="CX1624" s="297"/>
      <c r="CY1624" s="284"/>
      <c r="CZ1624" s="352"/>
      <c r="DA1624" s="352"/>
      <c r="DB1624" s="298"/>
      <c r="DC1624" s="297"/>
      <c r="DD1624" s="284"/>
      <c r="DE1624" s="352"/>
      <c r="DF1624" s="352"/>
      <c r="DG1624" s="298"/>
      <c r="DH1624" s="297"/>
      <c r="DI1624" s="289"/>
      <c r="DP1624" s="165"/>
      <c r="DQ1624" s="165"/>
      <c r="DR1624" s="165"/>
      <c r="ED1624" s="165"/>
      <c r="EE1624" s="165"/>
      <c r="EF1624" s="165"/>
      <c r="EG1624" s="165"/>
      <c r="EH1624" s="166"/>
      <c r="EI1624" s="166"/>
      <c r="EJ1624" s="164"/>
      <c r="EK1624" s="164"/>
      <c r="EL1624" s="283"/>
      <c r="EM1624" s="283"/>
      <c r="EN1624" s="283"/>
      <c r="EO1624" s="283"/>
      <c r="EP1624" s="283"/>
      <c r="EQ1624" s="283"/>
      <c r="ER1624" s="165"/>
      <c r="ES1624" s="166"/>
      <c r="ET1624" s="166"/>
      <c r="EU1624" s="166"/>
      <c r="EV1624" s="166"/>
      <c r="EW1624" s="166"/>
      <c r="EX1624" s="289"/>
    </row>
    <row r="1625" spans="1:154" ht="13" customHeight="1">
      <c r="A1625" s="160" t="s">
        <v>2003</v>
      </c>
      <c r="B1625" s="160">
        <v>10450</v>
      </c>
      <c r="C1625" s="160">
        <v>19181</v>
      </c>
      <c r="H1625" s="168" t="s">
        <v>388</v>
      </c>
      <c r="I1625" s="169" t="s">
        <v>287</v>
      </c>
      <c r="J1625" s="170"/>
      <c r="K1625" s="161">
        <v>2</v>
      </c>
      <c r="L1625" s="161" t="s">
        <v>46</v>
      </c>
      <c r="Z1625" s="163"/>
      <c r="AS1625" s="283"/>
      <c r="AT1625" s="283"/>
      <c r="AU1625" s="283"/>
      <c r="AV1625" s="283"/>
      <c r="AW1625" s="283"/>
      <c r="AX1625" s="283"/>
      <c r="AY1625" s="165"/>
      <c r="AZ1625" s="283"/>
      <c r="BA1625" s="283"/>
      <c r="BB1625" s="283"/>
      <c r="BC1625" s="283"/>
      <c r="BD1625" s="164"/>
      <c r="BE1625" s="164"/>
      <c r="BF1625" s="164"/>
      <c r="BG1625" s="164"/>
      <c r="BH1625" s="164"/>
      <c r="BI1625" s="164"/>
      <c r="BJ1625" s="164"/>
      <c r="BK1625" s="164"/>
      <c r="BL1625" s="165"/>
      <c r="BM1625" s="165"/>
      <c r="BN1625" s="165"/>
      <c r="BO1625" s="165"/>
      <c r="BP1625" s="165"/>
      <c r="BQ1625" s="165"/>
      <c r="BR1625" s="165"/>
      <c r="BS1625" s="289"/>
      <c r="BT1625" s="297"/>
      <c r="BU1625" s="284"/>
      <c r="BV1625" s="298"/>
      <c r="BW1625" s="297"/>
      <c r="BX1625" s="297"/>
      <c r="BY1625" s="297"/>
      <c r="BZ1625" s="297"/>
      <c r="CA1625" s="284"/>
      <c r="CB1625" s="298"/>
      <c r="CC1625" s="297"/>
      <c r="CD1625" s="284"/>
      <c r="CE1625" s="352"/>
      <c r="CF1625" s="298"/>
      <c r="CG1625" s="297"/>
      <c r="CH1625" s="284"/>
      <c r="CI1625" s="352"/>
      <c r="CJ1625" s="298"/>
      <c r="CK1625" s="297"/>
      <c r="CL1625" s="284"/>
      <c r="CM1625" s="352"/>
      <c r="CN1625" s="298"/>
      <c r="CO1625" s="297"/>
      <c r="CP1625" s="284"/>
      <c r="CQ1625" s="352"/>
      <c r="CR1625" s="298"/>
      <c r="CS1625" s="297"/>
      <c r="CT1625" s="284"/>
      <c r="CU1625" s="352"/>
      <c r="CV1625" s="352"/>
      <c r="CW1625" s="298"/>
      <c r="CX1625" s="297"/>
      <c r="CY1625" s="284"/>
      <c r="CZ1625" s="352"/>
      <c r="DA1625" s="352"/>
      <c r="DB1625" s="298"/>
      <c r="DC1625" s="297"/>
      <c r="DD1625" s="284"/>
      <c r="DE1625" s="352"/>
      <c r="DF1625" s="352"/>
      <c r="DG1625" s="298"/>
      <c r="DH1625" s="297"/>
      <c r="DI1625" s="289"/>
      <c r="DP1625" s="165"/>
      <c r="DQ1625" s="165"/>
      <c r="DR1625" s="165"/>
      <c r="ED1625" s="165"/>
      <c r="EE1625" s="165"/>
      <c r="EF1625" s="165"/>
      <c r="EG1625" s="165"/>
      <c r="EH1625" s="166"/>
      <c r="EI1625" s="166"/>
      <c r="EJ1625" s="164"/>
      <c r="EK1625" s="164"/>
      <c r="EL1625" s="283"/>
      <c r="EM1625" s="283"/>
      <c r="EN1625" s="283"/>
      <c r="EO1625" s="283"/>
      <c r="EP1625" s="283"/>
      <c r="EQ1625" s="283"/>
      <c r="ER1625" s="165"/>
      <c r="ES1625" s="166"/>
      <c r="ET1625" s="166"/>
      <c r="EU1625" s="166"/>
      <c r="EV1625" s="166"/>
      <c r="EW1625" s="166"/>
      <c r="EX1625" s="289"/>
    </row>
    <row r="1626" spans="1:154" ht="13" customHeight="1">
      <c r="A1626" s="160" t="s">
        <v>2003</v>
      </c>
      <c r="B1626" s="160">
        <v>10781</v>
      </c>
      <c r="C1626" s="160">
        <v>12981</v>
      </c>
      <c r="H1626" s="168" t="s">
        <v>1056</v>
      </c>
      <c r="I1626" s="169" t="s">
        <v>372</v>
      </c>
      <c r="J1626" s="170"/>
      <c r="K1626" s="161">
        <v>2</v>
      </c>
      <c r="L1626" s="161" t="s">
        <v>837</v>
      </c>
      <c r="Z1626" s="163"/>
      <c r="AS1626" s="283"/>
      <c r="AT1626" s="283"/>
      <c r="AU1626" s="283"/>
      <c r="AV1626" s="283"/>
      <c r="AW1626" s="283"/>
      <c r="AX1626" s="283"/>
      <c r="AY1626" s="165"/>
      <c r="AZ1626" s="283"/>
      <c r="BA1626" s="283"/>
      <c r="BB1626" s="283"/>
      <c r="BC1626" s="283"/>
      <c r="BD1626" s="164"/>
      <c r="BE1626" s="164"/>
      <c r="BF1626" s="164"/>
      <c r="BG1626" s="164"/>
      <c r="BH1626" s="164"/>
      <c r="BI1626" s="164"/>
      <c r="BJ1626" s="164"/>
      <c r="BK1626" s="164"/>
      <c r="BL1626" s="165"/>
      <c r="BM1626" s="165"/>
      <c r="BN1626" s="165"/>
      <c r="BO1626" s="165"/>
      <c r="BP1626" s="165"/>
      <c r="BQ1626" s="165"/>
      <c r="BR1626" s="165"/>
      <c r="BS1626" s="289"/>
      <c r="BT1626" s="297"/>
      <c r="BU1626" s="284"/>
      <c r="BV1626" s="298"/>
      <c r="BW1626" s="297"/>
      <c r="BX1626" s="297"/>
      <c r="BY1626" s="297"/>
      <c r="BZ1626" s="297"/>
      <c r="CA1626" s="284"/>
      <c r="CB1626" s="298"/>
      <c r="CC1626" s="297"/>
      <c r="CD1626" s="284"/>
      <c r="CE1626" s="352"/>
      <c r="CF1626" s="298"/>
      <c r="CG1626" s="297"/>
      <c r="CH1626" s="284"/>
      <c r="CI1626" s="352"/>
      <c r="CJ1626" s="298"/>
      <c r="CK1626" s="297"/>
      <c r="CL1626" s="284"/>
      <c r="CM1626" s="352"/>
      <c r="CN1626" s="298"/>
      <c r="CO1626" s="297"/>
      <c r="CP1626" s="284"/>
      <c r="CQ1626" s="352"/>
      <c r="CR1626" s="298"/>
      <c r="CS1626" s="297"/>
      <c r="CT1626" s="284"/>
      <c r="CU1626" s="352"/>
      <c r="CV1626" s="352"/>
      <c r="CW1626" s="298"/>
      <c r="CX1626" s="297"/>
      <c r="CY1626" s="284"/>
      <c r="CZ1626" s="352"/>
      <c r="DA1626" s="352"/>
      <c r="DB1626" s="298"/>
      <c r="DC1626" s="297"/>
      <c r="DD1626" s="284"/>
      <c r="DE1626" s="352"/>
      <c r="DF1626" s="352"/>
      <c r="DG1626" s="298"/>
      <c r="DH1626" s="297"/>
      <c r="DI1626" s="289"/>
      <c r="DP1626" s="165"/>
      <c r="DQ1626" s="165"/>
      <c r="DR1626" s="165"/>
      <c r="ED1626" s="165"/>
      <c r="EE1626" s="165"/>
      <c r="EF1626" s="165"/>
      <c r="EG1626" s="165"/>
      <c r="EH1626" s="166"/>
      <c r="EI1626" s="166"/>
      <c r="EJ1626" s="164"/>
      <c r="EK1626" s="164"/>
      <c r="EL1626" s="283"/>
      <c r="EM1626" s="283"/>
      <c r="EN1626" s="283"/>
      <c r="EO1626" s="283"/>
      <c r="EP1626" s="283"/>
      <c r="EQ1626" s="283"/>
      <c r="ER1626" s="165"/>
      <c r="ES1626" s="166"/>
      <c r="ET1626" s="166"/>
      <c r="EU1626" s="166"/>
      <c r="EV1626" s="166"/>
      <c r="EW1626" s="166"/>
      <c r="EX1626" s="289"/>
    </row>
    <row r="1627" spans="1:154" ht="13" customHeight="1">
      <c r="A1627" s="160" t="s">
        <v>2003</v>
      </c>
      <c r="B1627" s="160">
        <v>11149</v>
      </c>
      <c r="C1627" s="160">
        <v>17109</v>
      </c>
      <c r="H1627" s="168" t="s">
        <v>1160</v>
      </c>
      <c r="I1627" s="169" t="s">
        <v>1161</v>
      </c>
      <c r="J1627" s="170"/>
      <c r="K1627" s="161">
        <v>2</v>
      </c>
      <c r="L1627" s="161" t="s">
        <v>46</v>
      </c>
      <c r="Z1627" s="163"/>
      <c r="AS1627" s="283"/>
      <c r="AT1627" s="283"/>
      <c r="AU1627" s="283"/>
      <c r="AV1627" s="283"/>
      <c r="AW1627" s="283"/>
      <c r="AX1627" s="283"/>
      <c r="AY1627" s="165"/>
      <c r="AZ1627" s="283"/>
      <c r="BA1627" s="283"/>
      <c r="BB1627" s="283"/>
      <c r="BC1627" s="283"/>
      <c r="BD1627" s="164"/>
      <c r="BE1627" s="164"/>
      <c r="BF1627" s="164"/>
      <c r="BG1627" s="164"/>
      <c r="BH1627" s="164"/>
      <c r="BI1627" s="164"/>
      <c r="BJ1627" s="164"/>
      <c r="BK1627" s="164"/>
      <c r="BL1627" s="165"/>
      <c r="BM1627" s="165"/>
      <c r="BN1627" s="165"/>
      <c r="BO1627" s="165"/>
      <c r="BP1627" s="165"/>
      <c r="BQ1627" s="165"/>
      <c r="BR1627" s="165"/>
      <c r="BS1627" s="289"/>
      <c r="BT1627" s="297"/>
      <c r="BU1627" s="284"/>
      <c r="BV1627" s="298"/>
      <c r="BW1627" s="297"/>
      <c r="BX1627" s="297"/>
      <c r="BY1627" s="297"/>
      <c r="BZ1627" s="297"/>
      <c r="CA1627" s="284"/>
      <c r="CB1627" s="298"/>
      <c r="CC1627" s="297"/>
      <c r="CD1627" s="284"/>
      <c r="CE1627" s="352"/>
      <c r="CF1627" s="298"/>
      <c r="CG1627" s="297"/>
      <c r="CH1627" s="284"/>
      <c r="CI1627" s="352"/>
      <c r="CJ1627" s="298"/>
      <c r="CK1627" s="297"/>
      <c r="CL1627" s="284"/>
      <c r="CM1627" s="352"/>
      <c r="CN1627" s="298"/>
      <c r="CO1627" s="297"/>
      <c r="CP1627" s="284"/>
      <c r="CQ1627" s="352"/>
      <c r="CR1627" s="298"/>
      <c r="CS1627" s="297"/>
      <c r="CT1627" s="284"/>
      <c r="CU1627" s="352"/>
      <c r="CV1627" s="352"/>
      <c r="CW1627" s="298"/>
      <c r="CX1627" s="297"/>
      <c r="CY1627" s="284"/>
      <c r="CZ1627" s="352"/>
      <c r="DA1627" s="352"/>
      <c r="DB1627" s="298"/>
      <c r="DC1627" s="297"/>
      <c r="DD1627" s="284"/>
      <c r="DE1627" s="352"/>
      <c r="DF1627" s="352"/>
      <c r="DG1627" s="298"/>
      <c r="DH1627" s="297"/>
      <c r="DI1627" s="289"/>
      <c r="DP1627" s="165"/>
      <c r="DQ1627" s="165"/>
      <c r="DR1627" s="165"/>
      <c r="ED1627" s="165"/>
      <c r="EE1627" s="165"/>
      <c r="EF1627" s="165"/>
      <c r="EG1627" s="165"/>
      <c r="EH1627" s="166"/>
      <c r="EI1627" s="166"/>
      <c r="EJ1627" s="164"/>
      <c r="EK1627" s="164"/>
      <c r="EL1627" s="283"/>
      <c r="EM1627" s="283"/>
      <c r="EN1627" s="283"/>
      <c r="EO1627" s="283"/>
      <c r="EP1627" s="283"/>
      <c r="EQ1627" s="283"/>
      <c r="ER1627" s="165"/>
      <c r="ES1627" s="166"/>
      <c r="ET1627" s="166"/>
      <c r="EU1627" s="166"/>
      <c r="EV1627" s="166"/>
      <c r="EW1627" s="166"/>
      <c r="EX1627" s="289"/>
    </row>
    <row r="1628" spans="1:154" ht="13" customHeight="1">
      <c r="A1628" s="160" t="s">
        <v>2003</v>
      </c>
      <c r="B1628" s="160">
        <v>11559</v>
      </c>
      <c r="C1628" s="160">
        <v>19977</v>
      </c>
      <c r="H1628" s="162" t="s">
        <v>2385</v>
      </c>
      <c r="I1628" s="162" t="s">
        <v>2410</v>
      </c>
      <c r="J1628" s="161"/>
      <c r="K1628" s="161">
        <v>2</v>
      </c>
      <c r="L1628" s="161" t="s">
        <v>837</v>
      </c>
      <c r="Z1628" s="163"/>
      <c r="AS1628" s="283"/>
      <c r="AT1628" s="283"/>
      <c r="AU1628" s="283"/>
      <c r="AV1628" s="283"/>
      <c r="AW1628" s="283"/>
      <c r="AX1628" s="283"/>
      <c r="AY1628" s="165"/>
      <c r="AZ1628" s="283"/>
      <c r="BA1628" s="283"/>
      <c r="BB1628" s="283"/>
      <c r="BC1628" s="283"/>
      <c r="BD1628" s="164"/>
      <c r="BE1628" s="164"/>
      <c r="BF1628" s="164"/>
      <c r="BG1628" s="164"/>
      <c r="BH1628" s="164"/>
      <c r="BI1628" s="164"/>
      <c r="BJ1628" s="164"/>
      <c r="BK1628" s="164"/>
      <c r="BL1628" s="165"/>
      <c r="BM1628" s="165"/>
      <c r="BN1628" s="165"/>
      <c r="BO1628" s="165"/>
      <c r="BP1628" s="165"/>
      <c r="BQ1628" s="165"/>
      <c r="BR1628" s="165"/>
      <c r="BS1628" s="289"/>
      <c r="BT1628" s="297"/>
      <c r="BU1628" s="284"/>
      <c r="BV1628" s="298"/>
      <c r="BW1628" s="297"/>
      <c r="BX1628" s="297"/>
      <c r="BY1628" s="297"/>
      <c r="BZ1628" s="297"/>
      <c r="CA1628" s="284"/>
      <c r="CB1628" s="298"/>
      <c r="CC1628" s="297"/>
      <c r="CD1628" s="284"/>
      <c r="CE1628" s="352"/>
      <c r="CF1628" s="298"/>
      <c r="CG1628" s="297"/>
      <c r="CH1628" s="284"/>
      <c r="CI1628" s="352"/>
      <c r="CJ1628" s="298"/>
      <c r="CK1628" s="297"/>
      <c r="CL1628" s="284"/>
      <c r="CM1628" s="352"/>
      <c r="CN1628" s="298"/>
      <c r="CO1628" s="297"/>
      <c r="CP1628" s="284"/>
      <c r="CQ1628" s="352"/>
      <c r="CR1628" s="298"/>
      <c r="CS1628" s="297"/>
      <c r="CT1628" s="284"/>
      <c r="CU1628" s="352"/>
      <c r="CV1628" s="352"/>
      <c r="CW1628" s="298"/>
      <c r="CX1628" s="297"/>
      <c r="CY1628" s="284"/>
      <c r="CZ1628" s="352"/>
      <c r="DA1628" s="352"/>
      <c r="DB1628" s="298"/>
      <c r="DC1628" s="297"/>
      <c r="DD1628" s="284"/>
      <c r="DE1628" s="352"/>
      <c r="DF1628" s="352"/>
      <c r="DG1628" s="298"/>
      <c r="DH1628" s="297"/>
      <c r="DI1628" s="289"/>
      <c r="DP1628" s="165"/>
      <c r="DQ1628" s="165"/>
      <c r="DR1628" s="165"/>
      <c r="ED1628" s="165"/>
      <c r="EE1628" s="165"/>
      <c r="EF1628" s="165"/>
      <c r="EG1628" s="165"/>
      <c r="EH1628" s="166"/>
      <c r="EI1628" s="166"/>
      <c r="EJ1628" s="164"/>
      <c r="EK1628" s="164"/>
      <c r="EL1628" s="283"/>
      <c r="EM1628" s="283"/>
      <c r="EN1628" s="283"/>
      <c r="EO1628" s="283"/>
      <c r="EP1628" s="283"/>
      <c r="EQ1628" s="283"/>
      <c r="ER1628" s="165"/>
      <c r="ES1628" s="166"/>
      <c r="ET1628" s="166"/>
      <c r="EU1628" s="166"/>
      <c r="EV1628" s="166"/>
      <c r="EW1628" s="166"/>
      <c r="EX1628" s="289"/>
    </row>
    <row r="1629" spans="1:154" ht="13" customHeight="1">
      <c r="A1629" s="160" t="s">
        <v>2003</v>
      </c>
      <c r="B1629" s="160">
        <v>11582</v>
      </c>
      <c r="C1629" s="160">
        <v>13854</v>
      </c>
      <c r="H1629" s="168" t="s">
        <v>1267</v>
      </c>
      <c r="I1629" s="169" t="s">
        <v>110</v>
      </c>
      <c r="J1629" s="170"/>
      <c r="K1629" s="161">
        <v>2</v>
      </c>
      <c r="L1629" s="161" t="s">
        <v>46</v>
      </c>
      <c r="Z1629" s="163"/>
      <c r="AS1629" s="283"/>
      <c r="AT1629" s="283"/>
      <c r="AU1629" s="283"/>
      <c r="AV1629" s="283"/>
      <c r="AW1629" s="283"/>
      <c r="AX1629" s="283"/>
      <c r="AY1629" s="165"/>
      <c r="AZ1629" s="283"/>
      <c r="BA1629" s="283"/>
      <c r="BB1629" s="283"/>
      <c r="BC1629" s="283"/>
      <c r="BD1629" s="164"/>
      <c r="BE1629" s="164"/>
      <c r="BF1629" s="164"/>
      <c r="BG1629" s="164"/>
      <c r="BH1629" s="164"/>
      <c r="BI1629" s="164"/>
      <c r="BJ1629" s="164"/>
      <c r="BK1629" s="164"/>
      <c r="BL1629" s="165"/>
      <c r="BM1629" s="165"/>
      <c r="BN1629" s="165"/>
      <c r="BO1629" s="165"/>
      <c r="BP1629" s="165"/>
      <c r="BQ1629" s="165"/>
      <c r="BR1629" s="165"/>
      <c r="BS1629" s="289"/>
      <c r="BT1629" s="297"/>
      <c r="BU1629" s="284"/>
      <c r="BV1629" s="298"/>
      <c r="BW1629" s="297"/>
      <c r="BX1629" s="297"/>
      <c r="BY1629" s="297"/>
      <c r="BZ1629" s="297"/>
      <c r="CA1629" s="284"/>
      <c r="CB1629" s="298"/>
      <c r="CC1629" s="297"/>
      <c r="CD1629" s="284"/>
      <c r="CE1629" s="352"/>
      <c r="CF1629" s="298"/>
      <c r="CG1629" s="297"/>
      <c r="CH1629" s="284"/>
      <c r="CI1629" s="352"/>
      <c r="CJ1629" s="298"/>
      <c r="CK1629" s="297"/>
      <c r="CL1629" s="284"/>
      <c r="CM1629" s="352"/>
      <c r="CN1629" s="298"/>
      <c r="CO1629" s="297"/>
      <c r="CP1629" s="284"/>
      <c r="CQ1629" s="352"/>
      <c r="CR1629" s="298"/>
      <c r="CS1629" s="297"/>
      <c r="CT1629" s="284"/>
      <c r="CU1629" s="352"/>
      <c r="CV1629" s="352"/>
      <c r="CW1629" s="298"/>
      <c r="CX1629" s="297"/>
      <c r="CY1629" s="284"/>
      <c r="CZ1629" s="352"/>
      <c r="DA1629" s="352"/>
      <c r="DB1629" s="298"/>
      <c r="DC1629" s="297"/>
      <c r="DD1629" s="284"/>
      <c r="DE1629" s="352"/>
      <c r="DF1629" s="352"/>
      <c r="DG1629" s="298"/>
      <c r="DH1629" s="297"/>
      <c r="DI1629" s="289"/>
      <c r="DP1629" s="165"/>
      <c r="DQ1629" s="165"/>
      <c r="DR1629" s="165"/>
      <c r="ED1629" s="165"/>
      <c r="EE1629" s="165"/>
      <c r="EF1629" s="165"/>
      <c r="EG1629" s="165"/>
      <c r="EH1629" s="166"/>
      <c r="EI1629" s="166"/>
      <c r="EJ1629" s="164"/>
      <c r="EK1629" s="164"/>
      <c r="EL1629" s="283"/>
      <c r="EM1629" s="283"/>
      <c r="EN1629" s="283"/>
      <c r="EO1629" s="283"/>
      <c r="EP1629" s="283"/>
      <c r="EQ1629" s="283"/>
      <c r="ER1629" s="165"/>
      <c r="ES1629" s="166"/>
      <c r="ET1629" s="166"/>
      <c r="EU1629" s="166"/>
      <c r="EV1629" s="166"/>
      <c r="EW1629" s="166"/>
      <c r="EX1629" s="289"/>
    </row>
    <row r="1630" spans="1:154" ht="13" customHeight="1">
      <c r="A1630" s="160" t="s">
        <v>2003</v>
      </c>
      <c r="B1630" s="160">
        <v>11599</v>
      </c>
      <c r="C1630" s="160">
        <v>15941</v>
      </c>
      <c r="H1630" s="168" t="s">
        <v>889</v>
      </c>
      <c r="I1630" s="169" t="s">
        <v>595</v>
      </c>
      <c r="J1630" s="170"/>
      <c r="K1630" s="161">
        <v>2</v>
      </c>
      <c r="L1630" s="161" t="s">
        <v>837</v>
      </c>
      <c r="Z1630" s="163"/>
      <c r="AS1630" s="283"/>
      <c r="AT1630" s="283"/>
      <c r="AU1630" s="283"/>
      <c r="AV1630" s="283"/>
      <c r="AW1630" s="283"/>
      <c r="AX1630" s="283"/>
      <c r="AY1630" s="165"/>
      <c r="AZ1630" s="283"/>
      <c r="BA1630" s="283"/>
      <c r="BB1630" s="283"/>
      <c r="BC1630" s="283"/>
      <c r="BD1630" s="164"/>
      <c r="BE1630" s="164"/>
      <c r="BF1630" s="164"/>
      <c r="BG1630" s="164"/>
      <c r="BH1630" s="164"/>
      <c r="BI1630" s="164"/>
      <c r="BJ1630" s="164"/>
      <c r="BK1630" s="164"/>
      <c r="BL1630" s="165"/>
      <c r="BM1630" s="165"/>
      <c r="BN1630" s="165"/>
      <c r="BO1630" s="165"/>
      <c r="BP1630" s="165"/>
      <c r="BQ1630" s="165"/>
      <c r="BR1630" s="165"/>
      <c r="BS1630" s="289"/>
      <c r="BT1630" s="297"/>
      <c r="BU1630" s="284"/>
      <c r="BV1630" s="298"/>
      <c r="BW1630" s="297"/>
      <c r="BX1630" s="297"/>
      <c r="BY1630" s="297"/>
      <c r="BZ1630" s="297"/>
      <c r="CA1630" s="284"/>
      <c r="CB1630" s="298"/>
      <c r="CC1630" s="297"/>
      <c r="CD1630" s="284"/>
      <c r="CE1630" s="352"/>
      <c r="CF1630" s="298"/>
      <c r="CG1630" s="297"/>
      <c r="CH1630" s="284"/>
      <c r="CI1630" s="352"/>
      <c r="CJ1630" s="298"/>
      <c r="CK1630" s="297"/>
      <c r="CL1630" s="284"/>
      <c r="CM1630" s="352"/>
      <c r="CN1630" s="298"/>
      <c r="CO1630" s="297"/>
      <c r="CP1630" s="284"/>
      <c r="CQ1630" s="352"/>
      <c r="CR1630" s="298"/>
      <c r="CS1630" s="297"/>
      <c r="CT1630" s="284"/>
      <c r="CU1630" s="352"/>
      <c r="CV1630" s="352"/>
      <c r="CW1630" s="298"/>
      <c r="CX1630" s="297"/>
      <c r="CY1630" s="284"/>
      <c r="CZ1630" s="352"/>
      <c r="DA1630" s="352"/>
      <c r="DB1630" s="298"/>
      <c r="DC1630" s="297"/>
      <c r="DD1630" s="284"/>
      <c r="DE1630" s="352"/>
      <c r="DF1630" s="352"/>
      <c r="DG1630" s="298"/>
      <c r="DH1630" s="297"/>
      <c r="DI1630" s="289"/>
      <c r="DP1630" s="165"/>
      <c r="DQ1630" s="165"/>
      <c r="DR1630" s="165"/>
      <c r="ED1630" s="165"/>
      <c r="EE1630" s="165"/>
      <c r="EF1630" s="165"/>
      <c r="EG1630" s="165"/>
      <c r="EH1630" s="166"/>
      <c r="EI1630" s="166"/>
      <c r="EJ1630" s="164"/>
      <c r="EK1630" s="164"/>
      <c r="EL1630" s="283"/>
      <c r="EM1630" s="283"/>
      <c r="EN1630" s="283"/>
      <c r="EO1630" s="283"/>
      <c r="EP1630" s="283"/>
      <c r="EQ1630" s="283"/>
      <c r="ER1630" s="165"/>
      <c r="ES1630" s="166"/>
      <c r="ET1630" s="166"/>
      <c r="EU1630" s="166"/>
      <c r="EV1630" s="166"/>
      <c r="EW1630" s="166"/>
      <c r="EX1630" s="289"/>
    </row>
    <row r="1631" spans="1:154" ht="13" customHeight="1">
      <c r="A1631" s="160" t="s">
        <v>2003</v>
      </c>
      <c r="B1631" s="160">
        <v>11992</v>
      </c>
      <c r="C1631" s="160">
        <v>16680</v>
      </c>
      <c r="H1631" s="162" t="s">
        <v>2855</v>
      </c>
      <c r="I1631" s="162" t="s">
        <v>155</v>
      </c>
      <c r="K1631" s="161">
        <v>2</v>
      </c>
      <c r="L1631" s="161" t="s">
        <v>837</v>
      </c>
      <c r="Z1631" s="163"/>
      <c r="AS1631" s="283"/>
      <c r="AT1631" s="283"/>
      <c r="AU1631" s="283"/>
      <c r="AV1631" s="283"/>
      <c r="AW1631" s="283"/>
      <c r="AX1631" s="283"/>
      <c r="AY1631" s="165"/>
      <c r="AZ1631" s="283"/>
      <c r="BA1631" s="283"/>
      <c r="BB1631" s="283"/>
      <c r="BC1631" s="283"/>
      <c r="BD1631" s="164"/>
      <c r="BE1631" s="164"/>
      <c r="BF1631" s="164"/>
      <c r="BG1631" s="164"/>
      <c r="BH1631" s="164"/>
      <c r="BI1631" s="164"/>
      <c r="BJ1631" s="164"/>
      <c r="BK1631" s="164"/>
      <c r="BL1631" s="165"/>
      <c r="BM1631" s="165"/>
      <c r="BN1631" s="165"/>
      <c r="BO1631" s="165"/>
      <c r="BP1631" s="165"/>
      <c r="BQ1631" s="165"/>
      <c r="BR1631" s="165"/>
      <c r="BS1631" s="289"/>
      <c r="BT1631" s="297"/>
      <c r="BU1631" s="284"/>
      <c r="BV1631" s="298"/>
      <c r="BW1631" s="297"/>
      <c r="BX1631" s="297"/>
      <c r="BY1631" s="297"/>
      <c r="BZ1631" s="297"/>
      <c r="CA1631" s="284"/>
      <c r="CB1631" s="298"/>
      <c r="CC1631" s="297"/>
      <c r="CD1631" s="284"/>
      <c r="CE1631" s="352"/>
      <c r="CF1631" s="298"/>
      <c r="CG1631" s="297"/>
      <c r="CH1631" s="284"/>
      <c r="CI1631" s="352"/>
      <c r="CJ1631" s="298"/>
      <c r="CK1631" s="297"/>
      <c r="CL1631" s="284"/>
      <c r="CM1631" s="352"/>
      <c r="CN1631" s="298"/>
      <c r="CO1631" s="297"/>
      <c r="CP1631" s="284"/>
      <c r="CQ1631" s="352"/>
      <c r="CR1631" s="298"/>
      <c r="CS1631" s="297"/>
      <c r="CT1631" s="284"/>
      <c r="CU1631" s="352"/>
      <c r="CV1631" s="352"/>
      <c r="CW1631" s="298"/>
      <c r="CX1631" s="297"/>
      <c r="CY1631" s="284"/>
      <c r="CZ1631" s="352"/>
      <c r="DA1631" s="352"/>
      <c r="DB1631" s="298"/>
      <c r="DC1631" s="297"/>
      <c r="DD1631" s="284"/>
      <c r="DE1631" s="352"/>
      <c r="DF1631" s="352"/>
      <c r="DG1631" s="298"/>
      <c r="DH1631" s="297"/>
      <c r="DI1631" s="289"/>
      <c r="DP1631" s="165"/>
      <c r="DQ1631" s="165"/>
      <c r="DR1631" s="165"/>
      <c r="ED1631" s="165"/>
      <c r="EE1631" s="165"/>
      <c r="EF1631" s="165"/>
      <c r="EG1631" s="165"/>
      <c r="EH1631" s="166"/>
      <c r="EI1631" s="166"/>
      <c r="EJ1631" s="164"/>
      <c r="EK1631" s="164"/>
      <c r="EL1631" s="283"/>
      <c r="EM1631" s="283"/>
      <c r="EN1631" s="283"/>
      <c r="EO1631" s="283"/>
      <c r="EP1631" s="283"/>
      <c r="EQ1631" s="283"/>
      <c r="ER1631" s="165"/>
      <c r="ES1631" s="166"/>
      <c r="ET1631" s="166"/>
      <c r="EU1631" s="166"/>
      <c r="EV1631" s="166"/>
      <c r="EW1631" s="166"/>
      <c r="EX1631" s="289"/>
    </row>
    <row r="1632" spans="1:154" ht="13" customHeight="1">
      <c r="A1632" s="160" t="s">
        <v>2003</v>
      </c>
      <c r="B1632" s="160">
        <v>12044</v>
      </c>
      <c r="C1632" s="160">
        <v>19842</v>
      </c>
      <c r="H1632" s="162" t="s">
        <v>543</v>
      </c>
      <c r="I1632" s="162" t="s">
        <v>393</v>
      </c>
      <c r="K1632" s="161">
        <v>2</v>
      </c>
      <c r="L1632" s="161" t="s">
        <v>837</v>
      </c>
      <c r="Z1632" s="163"/>
      <c r="AS1632" s="283"/>
      <c r="AT1632" s="283"/>
      <c r="AU1632" s="283"/>
      <c r="AV1632" s="283"/>
      <c r="AW1632" s="283"/>
      <c r="AX1632" s="283"/>
      <c r="AY1632" s="165"/>
      <c r="AZ1632" s="283"/>
      <c r="BA1632" s="283"/>
      <c r="BB1632" s="283"/>
      <c r="BC1632" s="283"/>
      <c r="BD1632" s="164"/>
      <c r="BE1632" s="164"/>
      <c r="BF1632" s="164"/>
      <c r="BG1632" s="164"/>
      <c r="BH1632" s="164"/>
      <c r="BI1632" s="164"/>
      <c r="BJ1632" s="164"/>
      <c r="BK1632" s="164"/>
      <c r="BL1632" s="165"/>
      <c r="BM1632" s="165"/>
      <c r="BN1632" s="165"/>
      <c r="BO1632" s="165"/>
      <c r="BP1632" s="165"/>
      <c r="BQ1632" s="165"/>
      <c r="BR1632" s="165"/>
      <c r="BS1632" s="289"/>
      <c r="BT1632" s="297"/>
      <c r="BU1632" s="284"/>
      <c r="BV1632" s="298"/>
      <c r="BW1632" s="297"/>
      <c r="BX1632" s="297"/>
      <c r="BY1632" s="297"/>
      <c r="BZ1632" s="297"/>
      <c r="CA1632" s="284"/>
      <c r="CB1632" s="298"/>
      <c r="CC1632" s="297"/>
      <c r="CD1632" s="284"/>
      <c r="CE1632" s="352"/>
      <c r="CF1632" s="298"/>
      <c r="CG1632" s="297"/>
      <c r="CH1632" s="284"/>
      <c r="CI1632" s="352"/>
      <c r="CJ1632" s="298"/>
      <c r="CK1632" s="297"/>
      <c r="CL1632" s="284"/>
      <c r="CM1632" s="352"/>
      <c r="CN1632" s="298"/>
      <c r="CO1632" s="297"/>
      <c r="CP1632" s="284"/>
      <c r="CQ1632" s="352"/>
      <c r="CR1632" s="298"/>
      <c r="CS1632" s="297"/>
      <c r="CT1632" s="284"/>
      <c r="CU1632" s="352"/>
      <c r="CV1632" s="352"/>
      <c r="CW1632" s="298"/>
      <c r="CX1632" s="297"/>
      <c r="CY1632" s="284"/>
      <c r="CZ1632" s="352"/>
      <c r="DA1632" s="352"/>
      <c r="DB1632" s="298"/>
      <c r="DC1632" s="297"/>
      <c r="DD1632" s="284"/>
      <c r="DE1632" s="352"/>
      <c r="DF1632" s="352"/>
      <c r="DG1632" s="298"/>
      <c r="DH1632" s="297"/>
      <c r="DI1632" s="289"/>
      <c r="DP1632" s="165"/>
      <c r="DQ1632" s="165"/>
      <c r="DR1632" s="165"/>
      <c r="ED1632" s="165"/>
      <c r="EE1632" s="165"/>
      <c r="EF1632" s="165"/>
      <c r="EG1632" s="165"/>
      <c r="EH1632" s="166"/>
      <c r="EI1632" s="166"/>
      <c r="EJ1632" s="164"/>
      <c r="EK1632" s="164"/>
      <c r="EL1632" s="283"/>
      <c r="EM1632" s="283"/>
      <c r="EN1632" s="283"/>
      <c r="EO1632" s="283"/>
      <c r="EP1632" s="283"/>
      <c r="EQ1632" s="283"/>
      <c r="ER1632" s="165"/>
      <c r="ES1632" s="166"/>
      <c r="ET1632" s="166"/>
      <c r="EU1632" s="166"/>
      <c r="EV1632" s="166"/>
      <c r="EW1632" s="166"/>
      <c r="EX1632" s="289"/>
    </row>
    <row r="1633" spans="1:154" ht="13" customHeight="1">
      <c r="A1633" s="160" t="s">
        <v>2003</v>
      </c>
      <c r="B1633" s="160">
        <v>12057</v>
      </c>
      <c r="C1633" s="160">
        <v>21304</v>
      </c>
      <c r="H1633" s="162" t="s">
        <v>2968</v>
      </c>
      <c r="I1633" s="162" t="s">
        <v>168</v>
      </c>
      <c r="K1633" s="161">
        <v>2</v>
      </c>
      <c r="L1633" s="161" t="s">
        <v>837</v>
      </c>
      <c r="Z1633" s="163"/>
      <c r="AS1633" s="283"/>
      <c r="AT1633" s="283"/>
      <c r="AU1633" s="283"/>
      <c r="AV1633" s="283"/>
      <c r="AW1633" s="283"/>
      <c r="AX1633" s="283"/>
      <c r="AY1633" s="165"/>
      <c r="AZ1633" s="283"/>
      <c r="BA1633" s="283"/>
      <c r="BB1633" s="283"/>
      <c r="BC1633" s="283"/>
      <c r="BD1633" s="164"/>
      <c r="BE1633" s="164"/>
      <c r="BF1633" s="164"/>
      <c r="BG1633" s="164"/>
      <c r="BH1633" s="164"/>
      <c r="BI1633" s="164"/>
      <c r="BJ1633" s="164"/>
      <c r="BK1633" s="164"/>
      <c r="BL1633" s="165"/>
      <c r="BM1633" s="165"/>
      <c r="BN1633" s="165"/>
      <c r="BO1633" s="165"/>
      <c r="BP1633" s="165"/>
      <c r="BQ1633" s="165"/>
      <c r="BR1633" s="165"/>
      <c r="BS1633" s="289"/>
      <c r="BT1633" s="305"/>
      <c r="BU1633" s="306"/>
      <c r="BV1633" s="308"/>
      <c r="BW1633" s="305"/>
      <c r="BX1633" s="305"/>
      <c r="BY1633" s="305"/>
      <c r="BZ1633" s="305"/>
      <c r="CA1633" s="306"/>
      <c r="CB1633" s="308"/>
      <c r="CC1633" s="305"/>
      <c r="CD1633" s="306"/>
      <c r="CE1633" s="354"/>
      <c r="CF1633" s="308"/>
      <c r="CG1633" s="305"/>
      <c r="CH1633" s="306"/>
      <c r="CI1633" s="354"/>
      <c r="CJ1633" s="308"/>
      <c r="CK1633" s="305"/>
      <c r="CL1633" s="306"/>
      <c r="CM1633" s="354"/>
      <c r="CN1633" s="308"/>
      <c r="CO1633" s="305"/>
      <c r="CP1633" s="306"/>
      <c r="CQ1633" s="354"/>
      <c r="CR1633" s="308"/>
      <c r="CS1633" s="297"/>
      <c r="CT1633" s="284"/>
      <c r="CU1633" s="352"/>
      <c r="CV1633" s="352"/>
      <c r="CW1633" s="298"/>
      <c r="CX1633" s="297"/>
      <c r="CY1633" s="284"/>
      <c r="CZ1633" s="352"/>
      <c r="DA1633" s="352"/>
      <c r="DB1633" s="298"/>
      <c r="DC1633" s="297"/>
      <c r="DD1633" s="284"/>
      <c r="DE1633" s="352"/>
      <c r="DF1633" s="352"/>
      <c r="DG1633" s="298"/>
      <c r="DH1633" s="297"/>
    </row>
    <row r="1634" spans="1:154" ht="13" customHeight="1">
      <c r="A1634" s="160" t="s">
        <v>2003</v>
      </c>
      <c r="B1634" s="160">
        <v>12632</v>
      </c>
      <c r="C1634" s="160">
        <v>19245</v>
      </c>
      <c r="H1634" s="162" t="s">
        <v>2884</v>
      </c>
      <c r="I1634" s="162" t="s">
        <v>545</v>
      </c>
      <c r="K1634" s="161">
        <v>2</v>
      </c>
      <c r="L1634" s="161" t="s">
        <v>837</v>
      </c>
      <c r="Z1634" s="163"/>
      <c r="AS1634" s="283"/>
      <c r="AT1634" s="283"/>
      <c r="AU1634" s="283"/>
      <c r="AV1634" s="283"/>
      <c r="AW1634" s="283"/>
      <c r="AX1634" s="283"/>
      <c r="AY1634" s="165"/>
      <c r="AZ1634" s="283"/>
      <c r="BA1634" s="283"/>
      <c r="BB1634" s="283"/>
      <c r="BC1634" s="283"/>
      <c r="BD1634" s="164"/>
      <c r="BE1634" s="164"/>
      <c r="BF1634" s="164"/>
      <c r="BG1634" s="164"/>
      <c r="BH1634" s="164"/>
      <c r="BI1634" s="164"/>
      <c r="BJ1634" s="164"/>
      <c r="BK1634" s="164"/>
      <c r="BL1634" s="165"/>
      <c r="BM1634" s="165"/>
      <c r="BN1634" s="165"/>
      <c r="BO1634" s="165"/>
      <c r="BP1634" s="165"/>
      <c r="BQ1634" s="165"/>
      <c r="BR1634" s="165"/>
      <c r="BS1634" s="289"/>
      <c r="BT1634" s="297"/>
      <c r="BU1634" s="284"/>
      <c r="BV1634" s="298"/>
      <c r="BW1634" s="297"/>
      <c r="BX1634" s="297"/>
      <c r="BY1634" s="297"/>
      <c r="BZ1634" s="297"/>
      <c r="CA1634" s="284"/>
      <c r="CB1634" s="298"/>
      <c r="CC1634" s="297"/>
      <c r="CD1634" s="284"/>
      <c r="CE1634" s="352"/>
      <c r="CF1634" s="298"/>
      <c r="CG1634" s="297"/>
      <c r="CH1634" s="284"/>
      <c r="CI1634" s="352"/>
      <c r="CJ1634" s="298"/>
      <c r="CK1634" s="297"/>
      <c r="CL1634" s="284"/>
      <c r="CM1634" s="352"/>
      <c r="CN1634" s="298"/>
      <c r="CO1634" s="297"/>
      <c r="CP1634" s="284"/>
      <c r="CQ1634" s="352"/>
      <c r="CR1634" s="298"/>
      <c r="CS1634" s="297"/>
      <c r="CT1634" s="284"/>
      <c r="CU1634" s="352"/>
      <c r="CV1634" s="352"/>
      <c r="CW1634" s="298"/>
      <c r="CX1634" s="297"/>
      <c r="CY1634" s="284"/>
      <c r="CZ1634" s="352"/>
      <c r="DA1634" s="352"/>
      <c r="DB1634" s="298"/>
      <c r="DC1634" s="297"/>
      <c r="DD1634" s="284"/>
      <c r="DE1634" s="352"/>
      <c r="DF1634" s="352"/>
      <c r="DG1634" s="298"/>
      <c r="DH1634" s="297"/>
      <c r="DI1634" s="289"/>
      <c r="DP1634" s="165"/>
      <c r="DQ1634" s="165"/>
      <c r="DR1634" s="165"/>
      <c r="ED1634" s="165"/>
      <c r="EE1634" s="165"/>
      <c r="EF1634" s="165"/>
      <c r="EG1634" s="165"/>
      <c r="EH1634" s="166"/>
      <c r="EI1634" s="166"/>
      <c r="EJ1634" s="164"/>
      <c r="EK1634" s="164"/>
      <c r="EL1634" s="283"/>
      <c r="EM1634" s="283"/>
      <c r="EN1634" s="283"/>
      <c r="EO1634" s="283"/>
      <c r="EP1634" s="283"/>
      <c r="EQ1634" s="283"/>
      <c r="ER1634" s="165"/>
      <c r="ES1634" s="166"/>
      <c r="ET1634" s="166"/>
      <c r="EU1634" s="166"/>
      <c r="EV1634" s="166"/>
      <c r="EW1634" s="166"/>
      <c r="EX1634" s="289"/>
    </row>
    <row r="1635" spans="1:154" ht="13" customHeight="1">
      <c r="A1635" s="160" t="s">
        <v>2003</v>
      </c>
      <c r="B1635" s="160">
        <v>12678</v>
      </c>
      <c r="C1635" s="160">
        <v>20805</v>
      </c>
      <c r="H1635" s="162" t="s">
        <v>3334</v>
      </c>
      <c r="I1635" s="162" t="s">
        <v>597</v>
      </c>
      <c r="K1635" s="161">
        <v>2</v>
      </c>
      <c r="L1635" s="161" t="s">
        <v>837</v>
      </c>
      <c r="Z1635" s="163"/>
      <c r="AS1635" s="283"/>
      <c r="AT1635" s="283"/>
      <c r="AU1635" s="283"/>
      <c r="AV1635" s="283"/>
      <c r="AW1635" s="283"/>
      <c r="AX1635" s="283"/>
      <c r="AY1635" s="165"/>
      <c r="AZ1635" s="283"/>
      <c r="BA1635" s="283"/>
      <c r="BB1635" s="283"/>
      <c r="BC1635" s="283"/>
      <c r="BD1635" s="164"/>
      <c r="BE1635" s="164"/>
      <c r="BF1635" s="164"/>
      <c r="BG1635" s="164"/>
      <c r="BH1635" s="164"/>
      <c r="BI1635" s="164"/>
      <c r="BJ1635" s="164"/>
      <c r="BK1635" s="164"/>
      <c r="BL1635" s="165"/>
      <c r="BM1635" s="165"/>
      <c r="BN1635" s="165"/>
      <c r="BO1635" s="165"/>
      <c r="BP1635" s="165"/>
      <c r="BQ1635" s="165"/>
      <c r="BR1635" s="165"/>
      <c r="BS1635" s="289"/>
      <c r="BT1635" s="297"/>
      <c r="BU1635" s="284"/>
      <c r="BV1635" s="298"/>
      <c r="BW1635" s="297"/>
      <c r="BX1635" s="297"/>
      <c r="BY1635" s="297"/>
      <c r="BZ1635" s="297"/>
      <c r="CA1635" s="284"/>
      <c r="CB1635" s="298"/>
      <c r="CC1635" s="297"/>
      <c r="CD1635" s="284"/>
      <c r="CE1635" s="352"/>
      <c r="CF1635" s="298"/>
      <c r="CG1635" s="297"/>
      <c r="CH1635" s="284"/>
      <c r="CI1635" s="352"/>
      <c r="CJ1635" s="298"/>
      <c r="CK1635" s="297"/>
      <c r="CL1635" s="284"/>
      <c r="CM1635" s="352"/>
      <c r="CN1635" s="298"/>
      <c r="CO1635" s="297"/>
      <c r="CP1635" s="284"/>
      <c r="CQ1635" s="352"/>
      <c r="CR1635" s="298"/>
      <c r="CS1635" s="297"/>
      <c r="CT1635" s="284"/>
      <c r="CU1635" s="352"/>
      <c r="CV1635" s="352"/>
      <c r="CW1635" s="298"/>
      <c r="CX1635" s="297"/>
      <c r="CY1635" s="284"/>
      <c r="CZ1635" s="352"/>
      <c r="DA1635" s="352"/>
      <c r="DB1635" s="298"/>
      <c r="DC1635" s="297"/>
      <c r="DD1635" s="284"/>
      <c r="DE1635" s="352"/>
      <c r="DF1635" s="352"/>
      <c r="DG1635" s="298"/>
      <c r="DH1635" s="297"/>
      <c r="DI1635" s="289"/>
      <c r="DP1635" s="165"/>
      <c r="DQ1635" s="165"/>
      <c r="DR1635" s="165"/>
      <c r="ED1635" s="165"/>
      <c r="EE1635" s="165"/>
      <c r="EF1635" s="165"/>
      <c r="EG1635" s="165"/>
      <c r="EH1635" s="166"/>
      <c r="EI1635" s="166"/>
      <c r="EJ1635" s="164"/>
      <c r="EK1635" s="164"/>
      <c r="EL1635" s="283"/>
      <c r="EM1635" s="283"/>
      <c r="EN1635" s="283"/>
      <c r="EO1635" s="283"/>
      <c r="EP1635" s="283"/>
      <c r="EQ1635" s="283"/>
      <c r="ER1635" s="165"/>
      <c r="ES1635" s="166"/>
      <c r="ET1635" s="166"/>
      <c r="EU1635" s="166"/>
      <c r="EV1635" s="166"/>
      <c r="EW1635" s="166"/>
      <c r="EX1635" s="289"/>
    </row>
    <row r="1636" spans="1:154" ht="13" customHeight="1">
      <c r="A1636" s="160" t="s">
        <v>2003</v>
      </c>
      <c r="B1636" s="287">
        <v>12862</v>
      </c>
      <c r="C1636" s="287">
        <v>24485</v>
      </c>
      <c r="D1636" s="287"/>
      <c r="E1636" s="287"/>
      <c r="H1636" s="162" t="s">
        <v>3662</v>
      </c>
      <c r="I1636" s="162" t="s">
        <v>571</v>
      </c>
      <c r="K1636" s="161">
        <v>2</v>
      </c>
      <c r="L1636" s="161" t="s">
        <v>837</v>
      </c>
      <c r="Z1636" s="163"/>
      <c r="AS1636" s="283"/>
      <c r="AT1636" s="283"/>
      <c r="AU1636" s="283"/>
      <c r="AV1636" s="283"/>
      <c r="AW1636" s="283"/>
      <c r="AX1636" s="283"/>
      <c r="AY1636" s="165"/>
      <c r="AZ1636" s="283"/>
      <c r="BA1636" s="283"/>
      <c r="BB1636" s="283"/>
      <c r="BC1636" s="283"/>
      <c r="BD1636" s="164"/>
      <c r="BE1636" s="164"/>
      <c r="BF1636" s="164"/>
      <c r="BG1636" s="164"/>
      <c r="BH1636" s="164"/>
      <c r="BI1636" s="164"/>
      <c r="BJ1636" s="164"/>
      <c r="BK1636" s="164"/>
      <c r="BL1636" s="165"/>
      <c r="BM1636" s="165"/>
      <c r="BN1636" s="165"/>
      <c r="BO1636" s="165"/>
      <c r="BP1636" s="165"/>
      <c r="BQ1636" s="165"/>
      <c r="BR1636" s="165"/>
      <c r="BS1636" s="289"/>
      <c r="BT1636" s="297"/>
      <c r="BU1636" s="284"/>
      <c r="BV1636" s="298"/>
      <c r="BW1636" s="297"/>
      <c r="BX1636" s="297"/>
      <c r="BY1636" s="297"/>
      <c r="BZ1636" s="297"/>
      <c r="CA1636" s="284"/>
      <c r="CB1636" s="298"/>
      <c r="CC1636" s="297"/>
      <c r="CD1636" s="284"/>
      <c r="CE1636" s="352"/>
      <c r="CF1636" s="298"/>
      <c r="CG1636" s="297"/>
      <c r="CH1636" s="284"/>
      <c r="CI1636" s="352"/>
      <c r="CJ1636" s="298"/>
      <c r="CK1636" s="297"/>
      <c r="CL1636" s="284"/>
      <c r="CM1636" s="352"/>
      <c r="CN1636" s="298"/>
      <c r="CO1636" s="297"/>
      <c r="CP1636" s="284"/>
      <c r="CQ1636" s="352"/>
      <c r="CR1636" s="298"/>
      <c r="CS1636" s="297"/>
      <c r="CT1636" s="284"/>
      <c r="CU1636" s="352"/>
      <c r="CV1636" s="352"/>
      <c r="CW1636" s="298"/>
      <c r="CX1636" s="297"/>
      <c r="CY1636" s="284"/>
      <c r="CZ1636" s="352"/>
      <c r="DA1636" s="352"/>
      <c r="DB1636" s="298"/>
      <c r="DC1636" s="297"/>
      <c r="DD1636" s="284"/>
      <c r="DE1636" s="352"/>
      <c r="DF1636" s="352"/>
      <c r="DG1636" s="298"/>
      <c r="DH1636" s="297"/>
      <c r="DI1636" s="289"/>
      <c r="DP1636" s="165"/>
      <c r="DQ1636" s="165"/>
      <c r="DR1636" s="165"/>
      <c r="ED1636" s="165"/>
      <c r="EE1636" s="165"/>
      <c r="EF1636" s="165"/>
      <c r="EG1636" s="165"/>
      <c r="EH1636" s="166"/>
      <c r="EI1636" s="166"/>
      <c r="EJ1636" s="164"/>
      <c r="EK1636" s="164"/>
      <c r="EL1636" s="283"/>
      <c r="EM1636" s="283"/>
      <c r="EN1636" s="283"/>
      <c r="EO1636" s="283"/>
      <c r="EP1636" s="283"/>
      <c r="EQ1636" s="283"/>
      <c r="ER1636" s="165"/>
      <c r="ES1636" s="166"/>
      <c r="ET1636" s="166"/>
      <c r="EU1636" s="166"/>
      <c r="EV1636" s="166"/>
      <c r="EW1636" s="166"/>
      <c r="EX1636" s="289"/>
    </row>
    <row r="1637" spans="1:154" ht="13" customHeight="1">
      <c r="A1637" s="160" t="s">
        <v>2003</v>
      </c>
      <c r="B1637" s="160">
        <v>12864</v>
      </c>
      <c r="C1637" s="160">
        <v>20626</v>
      </c>
      <c r="H1637" s="162" t="s">
        <v>3417</v>
      </c>
      <c r="I1637" s="162" t="s">
        <v>145</v>
      </c>
      <c r="K1637" s="161">
        <v>2</v>
      </c>
      <c r="L1637" s="161" t="s">
        <v>837</v>
      </c>
      <c r="Z1637" s="163"/>
      <c r="AS1637" s="283"/>
      <c r="AT1637" s="283"/>
      <c r="AU1637" s="283"/>
      <c r="AV1637" s="283"/>
      <c r="AW1637" s="283"/>
      <c r="AX1637" s="283"/>
      <c r="AY1637" s="165"/>
      <c r="AZ1637" s="283"/>
      <c r="BA1637" s="283"/>
      <c r="BB1637" s="283"/>
      <c r="BC1637" s="283"/>
      <c r="BD1637" s="164"/>
      <c r="BE1637" s="164"/>
      <c r="BF1637" s="164"/>
      <c r="BG1637" s="164"/>
      <c r="BH1637" s="164"/>
      <c r="BI1637" s="164"/>
      <c r="BJ1637" s="164"/>
      <c r="BK1637" s="164"/>
      <c r="BL1637" s="165"/>
      <c r="BM1637" s="165"/>
      <c r="BN1637" s="165"/>
      <c r="BO1637" s="165"/>
      <c r="BP1637" s="165"/>
      <c r="BQ1637" s="165"/>
      <c r="BR1637" s="165"/>
      <c r="BS1637" s="289"/>
      <c r="BT1637" s="297"/>
      <c r="BU1637" s="284"/>
      <c r="BV1637" s="298"/>
      <c r="BW1637" s="297"/>
      <c r="BX1637" s="297"/>
      <c r="BY1637" s="297"/>
      <c r="BZ1637" s="297"/>
      <c r="CA1637" s="284"/>
      <c r="CB1637" s="298"/>
      <c r="CC1637" s="297"/>
      <c r="CD1637" s="284"/>
      <c r="CE1637" s="352"/>
      <c r="CF1637" s="298"/>
      <c r="CG1637" s="297"/>
      <c r="CH1637" s="284"/>
      <c r="CI1637" s="352"/>
      <c r="CJ1637" s="298"/>
      <c r="CK1637" s="297"/>
      <c r="CL1637" s="284"/>
      <c r="CM1637" s="352"/>
      <c r="CN1637" s="298"/>
      <c r="CO1637" s="297"/>
      <c r="CP1637" s="284"/>
      <c r="CQ1637" s="352"/>
      <c r="CR1637" s="298"/>
      <c r="CS1637" s="297"/>
      <c r="CT1637" s="284"/>
      <c r="CU1637" s="352"/>
      <c r="CV1637" s="352"/>
      <c r="CW1637" s="298"/>
      <c r="CX1637" s="297"/>
      <c r="CY1637" s="284"/>
      <c r="CZ1637" s="352"/>
      <c r="DA1637" s="352"/>
      <c r="DB1637" s="298"/>
      <c r="DC1637" s="297"/>
      <c r="DD1637" s="284"/>
      <c r="DE1637" s="352"/>
      <c r="DF1637" s="352"/>
      <c r="DG1637" s="298"/>
      <c r="DH1637" s="297"/>
      <c r="DI1637" s="289"/>
      <c r="DP1637" s="165"/>
      <c r="DQ1637" s="165"/>
      <c r="DR1637" s="165"/>
      <c r="ED1637" s="165"/>
      <c r="EE1637" s="165"/>
      <c r="EF1637" s="165"/>
      <c r="EG1637" s="165"/>
      <c r="EH1637" s="166"/>
      <c r="EI1637" s="166"/>
      <c r="EJ1637" s="164"/>
      <c r="EK1637" s="164"/>
      <c r="EL1637" s="283"/>
      <c r="EM1637" s="283"/>
      <c r="EN1637" s="283"/>
      <c r="EO1637" s="283"/>
      <c r="EP1637" s="283"/>
      <c r="EQ1637" s="283"/>
      <c r="ER1637" s="165"/>
      <c r="ES1637" s="166"/>
      <c r="ET1637" s="166"/>
      <c r="EU1637" s="166"/>
      <c r="EV1637" s="166"/>
      <c r="EW1637" s="166"/>
      <c r="EX1637" s="289"/>
    </row>
    <row r="1638" spans="1:154" ht="13" customHeight="1">
      <c r="A1638" s="160" t="s">
        <v>2003</v>
      </c>
      <c r="B1638" s="160">
        <v>7163</v>
      </c>
      <c r="C1638" s="160">
        <v>1744</v>
      </c>
      <c r="H1638" s="168" t="s">
        <v>182</v>
      </c>
      <c r="I1638" s="169" t="s">
        <v>151</v>
      </c>
      <c r="J1638" s="170"/>
      <c r="K1638" s="161">
        <v>3</v>
      </c>
      <c r="L1638" s="161" t="s">
        <v>837</v>
      </c>
      <c r="Z1638" s="163"/>
      <c r="AS1638" s="283"/>
      <c r="AT1638" s="283"/>
      <c r="AU1638" s="283"/>
      <c r="AV1638" s="283"/>
      <c r="AW1638" s="283"/>
      <c r="AX1638" s="283"/>
      <c r="AY1638" s="165"/>
      <c r="AZ1638" s="283"/>
      <c r="BA1638" s="283"/>
      <c r="BB1638" s="283"/>
      <c r="BC1638" s="283"/>
      <c r="BD1638" s="164"/>
      <c r="BE1638" s="164"/>
      <c r="BF1638" s="164"/>
      <c r="BG1638" s="164"/>
      <c r="BH1638" s="164"/>
      <c r="BI1638" s="164"/>
      <c r="BJ1638" s="164"/>
      <c r="BK1638" s="164"/>
      <c r="BL1638" s="165"/>
      <c r="BM1638" s="165"/>
      <c r="BN1638" s="165"/>
      <c r="BO1638" s="165"/>
      <c r="BP1638" s="165"/>
      <c r="BQ1638" s="165"/>
      <c r="BR1638" s="165"/>
      <c r="BS1638" s="289"/>
      <c r="BT1638" s="297"/>
      <c r="BU1638" s="284"/>
      <c r="BV1638" s="298"/>
      <c r="BW1638" s="297"/>
      <c r="BX1638" s="297"/>
      <c r="BY1638" s="297"/>
      <c r="BZ1638" s="297"/>
      <c r="CA1638" s="284"/>
      <c r="CB1638" s="298"/>
      <c r="CC1638" s="297"/>
      <c r="CD1638" s="284"/>
      <c r="CE1638" s="352"/>
      <c r="CF1638" s="298"/>
      <c r="CG1638" s="297"/>
      <c r="CH1638" s="284"/>
      <c r="CI1638" s="352"/>
      <c r="CJ1638" s="298"/>
      <c r="CK1638" s="297"/>
      <c r="CL1638" s="284"/>
      <c r="CM1638" s="352"/>
      <c r="CN1638" s="298"/>
      <c r="CO1638" s="297"/>
      <c r="CP1638" s="284"/>
      <c r="CQ1638" s="352"/>
      <c r="CR1638" s="298"/>
      <c r="CS1638" s="297"/>
      <c r="CT1638" s="284"/>
      <c r="CU1638" s="352"/>
      <c r="CV1638" s="352"/>
      <c r="CW1638" s="298"/>
      <c r="CX1638" s="297"/>
      <c r="CY1638" s="284"/>
      <c r="CZ1638" s="352"/>
      <c r="DA1638" s="352"/>
      <c r="DB1638" s="298"/>
      <c r="DC1638" s="297"/>
      <c r="DD1638" s="284"/>
      <c r="DE1638" s="352"/>
      <c r="DF1638" s="352"/>
      <c r="DG1638" s="298"/>
      <c r="DH1638" s="297"/>
      <c r="DI1638" s="289"/>
      <c r="DP1638" s="165"/>
      <c r="DQ1638" s="165"/>
      <c r="DR1638" s="165"/>
      <c r="ED1638" s="165"/>
      <c r="EE1638" s="165"/>
      <c r="EF1638" s="165"/>
      <c r="EG1638" s="165"/>
      <c r="EH1638" s="166"/>
      <c r="EI1638" s="166"/>
      <c r="EJ1638" s="164"/>
      <c r="EK1638" s="164"/>
      <c r="EL1638" s="283"/>
      <c r="EM1638" s="283"/>
      <c r="EN1638" s="283"/>
      <c r="EO1638" s="283"/>
      <c r="EP1638" s="283"/>
      <c r="EQ1638" s="283"/>
      <c r="ER1638" s="165"/>
      <c r="ES1638" s="166"/>
      <c r="ET1638" s="166"/>
      <c r="EU1638" s="166"/>
      <c r="EV1638" s="166"/>
      <c r="EW1638" s="166"/>
      <c r="EX1638" s="289"/>
    </row>
    <row r="1639" spans="1:154" ht="13" customHeight="1">
      <c r="A1639" s="160" t="s">
        <v>2003</v>
      </c>
      <c r="B1639" s="160">
        <v>7681</v>
      </c>
      <c r="C1639" s="160">
        <v>2434</v>
      </c>
      <c r="H1639" s="168" t="s">
        <v>566</v>
      </c>
      <c r="I1639" s="169" t="s">
        <v>211</v>
      </c>
      <c r="J1639" s="170"/>
      <c r="K1639" s="161">
        <v>3</v>
      </c>
      <c r="L1639" s="161" t="s">
        <v>837</v>
      </c>
      <c r="Z1639" s="163"/>
      <c r="AS1639" s="283"/>
      <c r="AT1639" s="283"/>
      <c r="AU1639" s="283"/>
      <c r="AV1639" s="283"/>
      <c r="AW1639" s="283"/>
      <c r="AX1639" s="283"/>
      <c r="AY1639" s="165"/>
      <c r="AZ1639" s="283"/>
      <c r="BA1639" s="283"/>
      <c r="BB1639" s="283"/>
      <c r="BC1639" s="283"/>
      <c r="BD1639" s="164"/>
      <c r="BE1639" s="164"/>
      <c r="BF1639" s="164"/>
      <c r="BG1639" s="164"/>
      <c r="BH1639" s="164"/>
      <c r="BI1639" s="164"/>
      <c r="BJ1639" s="164"/>
      <c r="BK1639" s="164"/>
      <c r="BL1639" s="165"/>
      <c r="BM1639" s="165"/>
      <c r="BN1639" s="165"/>
      <c r="BO1639" s="165"/>
      <c r="BP1639" s="165"/>
      <c r="BQ1639" s="165"/>
      <c r="BR1639" s="165"/>
      <c r="BS1639" s="289"/>
      <c r="BT1639" s="297"/>
      <c r="BU1639" s="284"/>
      <c r="BV1639" s="298"/>
      <c r="BW1639" s="297"/>
      <c r="BX1639" s="297"/>
      <c r="BY1639" s="297"/>
      <c r="BZ1639" s="297"/>
      <c r="CA1639" s="284"/>
      <c r="CB1639" s="298"/>
      <c r="CC1639" s="297"/>
      <c r="CD1639" s="284"/>
      <c r="CE1639" s="352"/>
      <c r="CF1639" s="298"/>
      <c r="CG1639" s="297"/>
      <c r="CH1639" s="284"/>
      <c r="CI1639" s="352"/>
      <c r="CJ1639" s="298"/>
      <c r="CK1639" s="297"/>
      <c r="CL1639" s="284"/>
      <c r="CM1639" s="352"/>
      <c r="CN1639" s="298"/>
      <c r="CO1639" s="297"/>
      <c r="CP1639" s="284"/>
      <c r="CQ1639" s="352"/>
      <c r="CR1639" s="298"/>
      <c r="CS1639" s="297"/>
      <c r="CT1639" s="284"/>
      <c r="CU1639" s="352"/>
      <c r="CV1639" s="352"/>
      <c r="CW1639" s="298"/>
      <c r="CX1639" s="297"/>
      <c r="CY1639" s="284"/>
      <c r="CZ1639" s="352"/>
      <c r="DA1639" s="352"/>
      <c r="DB1639" s="298"/>
      <c r="DC1639" s="297"/>
      <c r="DD1639" s="284"/>
      <c r="DE1639" s="352"/>
      <c r="DF1639" s="352"/>
      <c r="DG1639" s="298"/>
      <c r="DH1639" s="297"/>
      <c r="DI1639" s="289"/>
      <c r="DP1639" s="165"/>
      <c r="DQ1639" s="165"/>
      <c r="DR1639" s="165"/>
      <c r="ED1639" s="165"/>
      <c r="EE1639" s="165"/>
      <c r="EF1639" s="165"/>
      <c r="EG1639" s="165"/>
      <c r="EH1639" s="166"/>
      <c r="EI1639" s="166"/>
      <c r="EJ1639" s="164"/>
      <c r="EK1639" s="164"/>
      <c r="EL1639" s="283"/>
      <c r="EM1639" s="283"/>
      <c r="EN1639" s="283"/>
      <c r="EO1639" s="283"/>
      <c r="EP1639" s="283"/>
      <c r="EQ1639" s="283"/>
      <c r="ER1639" s="165"/>
      <c r="ES1639" s="166"/>
      <c r="ET1639" s="166"/>
      <c r="EU1639" s="166"/>
      <c r="EV1639" s="166"/>
      <c r="EW1639" s="166"/>
      <c r="EX1639" s="289"/>
    </row>
    <row r="1640" spans="1:154" ht="13" customHeight="1">
      <c r="A1640" s="160" t="s">
        <v>2003</v>
      </c>
      <c r="B1640" s="160">
        <v>8857</v>
      </c>
      <c r="C1640" s="160">
        <v>3516</v>
      </c>
      <c r="H1640" s="168" t="s">
        <v>50</v>
      </c>
      <c r="I1640" s="169" t="s">
        <v>572</v>
      </c>
      <c r="J1640" s="170"/>
      <c r="K1640" s="161">
        <v>3</v>
      </c>
      <c r="L1640" s="161" t="s">
        <v>46</v>
      </c>
      <c r="Z1640" s="163"/>
      <c r="AS1640" s="283"/>
      <c r="AT1640" s="283"/>
      <c r="AU1640" s="283"/>
      <c r="AV1640" s="283"/>
      <c r="AW1640" s="283"/>
      <c r="AX1640" s="283"/>
      <c r="AY1640" s="165"/>
      <c r="AZ1640" s="283"/>
      <c r="BA1640" s="283"/>
      <c r="BB1640" s="283"/>
      <c r="BC1640" s="283"/>
      <c r="BD1640" s="164"/>
      <c r="BE1640" s="164"/>
      <c r="BF1640" s="164"/>
      <c r="BG1640" s="164"/>
      <c r="BH1640" s="164"/>
      <c r="BI1640" s="164"/>
      <c r="BJ1640" s="164"/>
      <c r="BK1640" s="164"/>
      <c r="BL1640" s="165"/>
      <c r="BM1640" s="165"/>
      <c r="BN1640" s="165"/>
      <c r="BO1640" s="165"/>
      <c r="BP1640" s="165"/>
      <c r="BQ1640" s="165"/>
      <c r="BR1640" s="165"/>
      <c r="BS1640" s="289"/>
      <c r="BT1640" s="297"/>
      <c r="BU1640" s="284"/>
      <c r="BV1640" s="298"/>
      <c r="BW1640" s="297"/>
      <c r="BX1640" s="297"/>
      <c r="BY1640" s="297"/>
      <c r="BZ1640" s="297"/>
      <c r="CA1640" s="284"/>
      <c r="CB1640" s="298"/>
      <c r="CC1640" s="297"/>
      <c r="CD1640" s="284"/>
      <c r="CE1640" s="352"/>
      <c r="CF1640" s="298"/>
      <c r="CG1640" s="297"/>
      <c r="CH1640" s="284"/>
      <c r="CI1640" s="352"/>
      <c r="CJ1640" s="298"/>
      <c r="CK1640" s="297"/>
      <c r="CL1640" s="284"/>
      <c r="CM1640" s="352"/>
      <c r="CN1640" s="298"/>
      <c r="CO1640" s="297"/>
      <c r="CP1640" s="284"/>
      <c r="CQ1640" s="352"/>
      <c r="CR1640" s="298"/>
      <c r="CS1640" s="297"/>
      <c r="CT1640" s="284"/>
      <c r="CU1640" s="352"/>
      <c r="CV1640" s="352"/>
      <c r="CW1640" s="298"/>
      <c r="CX1640" s="297"/>
      <c r="CY1640" s="284"/>
      <c r="CZ1640" s="352"/>
      <c r="DA1640" s="352"/>
      <c r="DB1640" s="298"/>
      <c r="DC1640" s="297"/>
      <c r="DD1640" s="284"/>
      <c r="DE1640" s="352"/>
      <c r="DF1640" s="352"/>
      <c r="DG1640" s="298"/>
      <c r="DH1640" s="297"/>
      <c r="DI1640" s="289"/>
      <c r="DP1640" s="165"/>
      <c r="DQ1640" s="165"/>
      <c r="DR1640" s="165"/>
      <c r="ED1640" s="165"/>
      <c r="EE1640" s="165"/>
      <c r="EF1640" s="165"/>
      <c r="EG1640" s="165"/>
      <c r="EH1640" s="166"/>
      <c r="EI1640" s="166"/>
      <c r="EJ1640" s="164"/>
      <c r="EK1640" s="164"/>
      <c r="EL1640" s="283"/>
      <c r="EM1640" s="283"/>
      <c r="EN1640" s="283"/>
      <c r="EO1640" s="283"/>
      <c r="EP1640" s="283"/>
      <c r="EQ1640" s="283"/>
      <c r="ER1640" s="165"/>
      <c r="ES1640" s="166"/>
      <c r="ET1640" s="166"/>
      <c r="EU1640" s="166"/>
      <c r="EV1640" s="166"/>
      <c r="EW1640" s="166"/>
      <c r="EX1640" s="289"/>
    </row>
    <row r="1641" spans="1:154" ht="13" customHeight="1">
      <c r="A1641" s="160" t="s">
        <v>2003</v>
      </c>
      <c r="B1641" s="160">
        <v>9191</v>
      </c>
      <c r="C1641" s="160">
        <v>11200</v>
      </c>
      <c r="H1641" s="168" t="s">
        <v>712</v>
      </c>
      <c r="I1641" s="169" t="s">
        <v>713</v>
      </c>
      <c r="J1641" s="170"/>
      <c r="K1641" s="161">
        <v>3</v>
      </c>
      <c r="L1641" s="161" t="s">
        <v>46</v>
      </c>
      <c r="Z1641" s="163"/>
      <c r="AS1641" s="283"/>
      <c r="AT1641" s="283"/>
      <c r="AU1641" s="283"/>
      <c r="AV1641" s="283"/>
      <c r="AW1641" s="283"/>
      <c r="AX1641" s="283"/>
      <c r="AY1641" s="165"/>
      <c r="AZ1641" s="283"/>
      <c r="BA1641" s="283"/>
      <c r="BB1641" s="283"/>
      <c r="BC1641" s="283"/>
      <c r="BD1641" s="164"/>
      <c r="BE1641" s="164"/>
      <c r="BF1641" s="164"/>
      <c r="BG1641" s="164"/>
      <c r="BH1641" s="164"/>
      <c r="BI1641" s="164"/>
      <c r="BJ1641" s="164"/>
      <c r="BK1641" s="164"/>
      <c r="BL1641" s="165"/>
      <c r="BM1641" s="165"/>
      <c r="BN1641" s="165"/>
      <c r="BO1641" s="165"/>
      <c r="BP1641" s="165"/>
      <c r="BQ1641" s="165"/>
      <c r="BR1641" s="165"/>
      <c r="BS1641" s="289"/>
      <c r="BT1641" s="297"/>
      <c r="BU1641" s="284"/>
      <c r="BV1641" s="298"/>
      <c r="BW1641" s="297"/>
      <c r="BX1641" s="297"/>
      <c r="BY1641" s="297"/>
      <c r="BZ1641" s="297"/>
      <c r="CA1641" s="284"/>
      <c r="CB1641" s="298"/>
      <c r="CC1641" s="297"/>
      <c r="CD1641" s="284"/>
      <c r="CE1641" s="352"/>
      <c r="CF1641" s="298"/>
      <c r="CG1641" s="297"/>
      <c r="CH1641" s="284"/>
      <c r="CI1641" s="352"/>
      <c r="CJ1641" s="298"/>
      <c r="CK1641" s="297"/>
      <c r="CL1641" s="284"/>
      <c r="CM1641" s="352"/>
      <c r="CN1641" s="298"/>
      <c r="CO1641" s="297"/>
      <c r="CP1641" s="284"/>
      <c r="CQ1641" s="352"/>
      <c r="CR1641" s="298"/>
      <c r="CS1641" s="297"/>
      <c r="CT1641" s="284"/>
      <c r="CU1641" s="352"/>
      <c r="CV1641" s="352"/>
      <c r="CW1641" s="298"/>
      <c r="CX1641" s="297"/>
      <c r="CY1641" s="284"/>
      <c r="CZ1641" s="352"/>
      <c r="DA1641" s="352"/>
      <c r="DB1641" s="298"/>
      <c r="DC1641" s="297"/>
      <c r="DD1641" s="284"/>
      <c r="DE1641" s="352"/>
      <c r="DF1641" s="352"/>
      <c r="DG1641" s="298"/>
      <c r="DH1641" s="297"/>
      <c r="DI1641" s="289"/>
      <c r="DP1641" s="165"/>
      <c r="DQ1641" s="165"/>
      <c r="DR1641" s="165"/>
      <c r="ED1641" s="165"/>
      <c r="EE1641" s="165"/>
      <c r="EF1641" s="165"/>
      <c r="EG1641" s="165"/>
      <c r="EH1641" s="166"/>
      <c r="EI1641" s="166"/>
      <c r="EJ1641" s="164"/>
      <c r="EK1641" s="164"/>
      <c r="EL1641" s="283"/>
      <c r="EM1641" s="283"/>
      <c r="EN1641" s="283"/>
      <c r="EO1641" s="283"/>
      <c r="EP1641" s="283"/>
      <c r="EQ1641" s="283"/>
      <c r="ER1641" s="165"/>
      <c r="ES1641" s="166"/>
      <c r="ET1641" s="166"/>
      <c r="EU1641" s="166"/>
      <c r="EV1641" s="166"/>
      <c r="EW1641" s="166"/>
      <c r="EX1641" s="289"/>
    </row>
    <row r="1642" spans="1:154" ht="13" customHeight="1">
      <c r="A1642" s="160" t="s">
        <v>2003</v>
      </c>
      <c r="B1642" s="160">
        <v>9279</v>
      </c>
      <c r="C1642" s="160">
        <v>9929</v>
      </c>
      <c r="H1642" s="162" t="s">
        <v>1880</v>
      </c>
      <c r="I1642" s="162" t="s">
        <v>1881</v>
      </c>
      <c r="J1642" s="161"/>
      <c r="K1642" s="161">
        <v>3</v>
      </c>
      <c r="L1642" s="161" t="s">
        <v>837</v>
      </c>
      <c r="Z1642" s="163"/>
      <c r="AS1642" s="283"/>
      <c r="AT1642" s="283"/>
      <c r="AU1642" s="283"/>
      <c r="AV1642" s="283"/>
      <c r="AW1642" s="283"/>
      <c r="AX1642" s="283"/>
      <c r="AY1642" s="165"/>
      <c r="AZ1642" s="283"/>
      <c r="BA1642" s="283"/>
      <c r="BB1642" s="283"/>
      <c r="BC1642" s="283"/>
      <c r="BD1642" s="164"/>
      <c r="BE1642" s="164"/>
      <c r="BF1642" s="164"/>
      <c r="BG1642" s="164"/>
      <c r="BH1642" s="164"/>
      <c r="BI1642" s="164"/>
      <c r="BJ1642" s="164"/>
      <c r="BK1642" s="164"/>
      <c r="BL1642" s="165"/>
      <c r="BM1642" s="165"/>
      <c r="BN1642" s="165"/>
      <c r="BO1642" s="165"/>
      <c r="BP1642" s="165"/>
      <c r="BQ1642" s="165"/>
      <c r="BR1642" s="165"/>
      <c r="BS1642" s="289"/>
      <c r="BT1642" s="297"/>
      <c r="BU1642" s="284"/>
      <c r="BV1642" s="298"/>
      <c r="BW1642" s="297"/>
      <c r="BX1642" s="297"/>
      <c r="BY1642" s="297"/>
      <c r="BZ1642" s="297"/>
      <c r="CA1642" s="284"/>
      <c r="CB1642" s="298"/>
      <c r="CC1642" s="297"/>
      <c r="CD1642" s="284"/>
      <c r="CE1642" s="352"/>
      <c r="CF1642" s="298"/>
      <c r="CG1642" s="297"/>
      <c r="CH1642" s="284"/>
      <c r="CI1642" s="352"/>
      <c r="CJ1642" s="298"/>
      <c r="CK1642" s="297"/>
      <c r="CL1642" s="284"/>
      <c r="CM1642" s="352"/>
      <c r="CN1642" s="298"/>
      <c r="CO1642" s="297"/>
      <c r="CP1642" s="284"/>
      <c r="CQ1642" s="352"/>
      <c r="CR1642" s="298"/>
      <c r="CS1642" s="297"/>
      <c r="CT1642" s="284"/>
      <c r="CU1642" s="352"/>
      <c r="CV1642" s="352"/>
      <c r="CW1642" s="298"/>
      <c r="CX1642" s="297"/>
      <c r="CY1642" s="284"/>
      <c r="CZ1642" s="352"/>
      <c r="DA1642" s="352"/>
      <c r="DB1642" s="298"/>
      <c r="DC1642" s="297"/>
      <c r="DD1642" s="284"/>
      <c r="DE1642" s="352"/>
      <c r="DF1642" s="352"/>
      <c r="DG1642" s="298"/>
      <c r="DH1642" s="297"/>
      <c r="DI1642" s="289"/>
      <c r="DP1642" s="165"/>
      <c r="DQ1642" s="165"/>
      <c r="DR1642" s="165"/>
      <c r="ED1642" s="165"/>
      <c r="EE1642" s="165"/>
      <c r="EF1642" s="165"/>
      <c r="EG1642" s="165"/>
      <c r="EH1642" s="166"/>
      <c r="EI1642" s="166"/>
      <c r="EJ1642" s="164"/>
      <c r="EK1642" s="164"/>
      <c r="EL1642" s="283"/>
      <c r="EM1642" s="283"/>
      <c r="EN1642" s="283"/>
      <c r="EO1642" s="283"/>
      <c r="EP1642" s="283"/>
      <c r="EQ1642" s="283"/>
      <c r="ER1642" s="165"/>
      <c r="ES1642" s="166"/>
      <c r="ET1642" s="166"/>
      <c r="EU1642" s="166"/>
      <c r="EV1642" s="166"/>
      <c r="EW1642" s="166"/>
      <c r="EX1642" s="289"/>
    </row>
    <row r="1643" spans="1:154" ht="13" customHeight="1">
      <c r="A1643" s="160" t="s">
        <v>2003</v>
      </c>
      <c r="B1643" s="160">
        <v>9446</v>
      </c>
      <c r="C1643" s="160">
        <v>12775</v>
      </c>
      <c r="H1643" s="168" t="s">
        <v>195</v>
      </c>
      <c r="I1643" s="169" t="s">
        <v>293</v>
      </c>
      <c r="J1643" s="170"/>
      <c r="K1643" s="161">
        <v>3</v>
      </c>
      <c r="L1643" s="161" t="s">
        <v>46</v>
      </c>
      <c r="Z1643" s="163"/>
      <c r="AS1643" s="283"/>
      <c r="AT1643" s="283"/>
      <c r="AU1643" s="283"/>
      <c r="AV1643" s="283"/>
      <c r="AW1643" s="283"/>
      <c r="AX1643" s="283"/>
      <c r="AY1643" s="165"/>
      <c r="AZ1643" s="283"/>
      <c r="BA1643" s="283"/>
      <c r="BB1643" s="283"/>
      <c r="BC1643" s="283"/>
      <c r="BD1643" s="164"/>
      <c r="BE1643" s="164"/>
      <c r="BF1643" s="164"/>
      <c r="BG1643" s="164"/>
      <c r="BH1643" s="164"/>
      <c r="BI1643" s="164"/>
      <c r="BJ1643" s="164"/>
      <c r="BK1643" s="164"/>
      <c r="BL1643" s="165"/>
      <c r="BM1643" s="165"/>
      <c r="BN1643" s="165"/>
      <c r="BO1643" s="165"/>
      <c r="BP1643" s="165"/>
      <c r="BQ1643" s="165"/>
      <c r="BR1643" s="165"/>
      <c r="BS1643" s="289"/>
      <c r="BT1643" s="297"/>
      <c r="BU1643" s="284"/>
      <c r="BV1643" s="298"/>
      <c r="BW1643" s="297"/>
      <c r="BX1643" s="297"/>
      <c r="BY1643" s="297"/>
      <c r="BZ1643" s="297"/>
      <c r="CA1643" s="284"/>
      <c r="CB1643" s="298"/>
      <c r="CC1643" s="297"/>
      <c r="CD1643" s="284"/>
      <c r="CE1643" s="352"/>
      <c r="CF1643" s="298"/>
      <c r="CG1643" s="297"/>
      <c r="CH1643" s="284"/>
      <c r="CI1643" s="352"/>
      <c r="CJ1643" s="298"/>
      <c r="CK1643" s="297"/>
      <c r="CL1643" s="284"/>
      <c r="CM1643" s="352"/>
      <c r="CN1643" s="298"/>
      <c r="CO1643" s="297"/>
      <c r="CP1643" s="284"/>
      <c r="CQ1643" s="352"/>
      <c r="CR1643" s="298"/>
      <c r="CS1643" s="297"/>
      <c r="CT1643" s="284"/>
      <c r="CU1643" s="352"/>
      <c r="CV1643" s="352"/>
      <c r="CW1643" s="298"/>
      <c r="CX1643" s="297"/>
      <c r="CY1643" s="284"/>
      <c r="CZ1643" s="352"/>
      <c r="DA1643" s="352"/>
      <c r="DB1643" s="298"/>
      <c r="DC1643" s="297"/>
      <c r="DD1643" s="284"/>
      <c r="DE1643" s="352"/>
      <c r="DF1643" s="352"/>
      <c r="DG1643" s="298"/>
      <c r="DH1643" s="297"/>
      <c r="DI1643" s="289"/>
      <c r="DP1643" s="165"/>
      <c r="DQ1643" s="165"/>
      <c r="DR1643" s="165"/>
      <c r="ED1643" s="165"/>
      <c r="EE1643" s="165"/>
      <c r="EF1643" s="165"/>
      <c r="EG1643" s="165"/>
      <c r="EH1643" s="166"/>
      <c r="EI1643" s="166"/>
      <c r="EJ1643" s="164"/>
      <c r="EK1643" s="164"/>
      <c r="EL1643" s="283"/>
      <c r="EM1643" s="283"/>
      <c r="EN1643" s="283"/>
      <c r="EO1643" s="283"/>
      <c r="EP1643" s="283"/>
      <c r="EQ1643" s="283"/>
      <c r="ER1643" s="165"/>
      <c r="ES1643" s="166"/>
      <c r="ET1643" s="166"/>
      <c r="EU1643" s="166"/>
      <c r="EV1643" s="166"/>
      <c r="EW1643" s="166"/>
      <c r="EX1643" s="289"/>
    </row>
    <row r="1644" spans="1:154" ht="13" customHeight="1">
      <c r="A1644" s="160" t="s">
        <v>2003</v>
      </c>
      <c r="B1644" s="160">
        <v>9623</v>
      </c>
      <c r="C1644" s="160">
        <v>5452</v>
      </c>
      <c r="H1644" s="168" t="s">
        <v>992</v>
      </c>
      <c r="I1644" s="169" t="s">
        <v>3731</v>
      </c>
      <c r="J1644" s="170"/>
      <c r="K1644" s="161">
        <v>3</v>
      </c>
      <c r="L1644" s="161" t="s">
        <v>46</v>
      </c>
      <c r="Z1644" s="163"/>
      <c r="AS1644" s="283"/>
      <c r="AT1644" s="283"/>
      <c r="AU1644" s="283"/>
      <c r="AV1644" s="283"/>
      <c r="AW1644" s="283"/>
      <c r="AX1644" s="283"/>
      <c r="AY1644" s="165"/>
      <c r="AZ1644" s="283"/>
      <c r="BA1644" s="283"/>
      <c r="BB1644" s="283"/>
      <c r="BC1644" s="283"/>
      <c r="BD1644" s="164"/>
      <c r="BE1644" s="164"/>
      <c r="BF1644" s="164"/>
      <c r="BG1644" s="164"/>
      <c r="BH1644" s="164"/>
      <c r="BI1644" s="164"/>
      <c r="BJ1644" s="164"/>
      <c r="BK1644" s="164"/>
      <c r="BL1644" s="165"/>
      <c r="BM1644" s="165"/>
      <c r="BN1644" s="165"/>
      <c r="BO1644" s="165"/>
      <c r="BP1644" s="165"/>
      <c r="BQ1644" s="165"/>
      <c r="BR1644" s="165"/>
      <c r="BS1644" s="289"/>
      <c r="BT1644" s="297"/>
      <c r="BU1644" s="284"/>
      <c r="BV1644" s="298"/>
      <c r="BW1644" s="297"/>
      <c r="BX1644" s="297"/>
      <c r="BY1644" s="297"/>
      <c r="BZ1644" s="297"/>
      <c r="CA1644" s="284"/>
      <c r="CB1644" s="298"/>
      <c r="CC1644" s="297"/>
      <c r="CD1644" s="284"/>
      <c r="CE1644" s="352"/>
      <c r="CF1644" s="298"/>
      <c r="CG1644" s="297"/>
      <c r="CH1644" s="284"/>
      <c r="CI1644" s="352"/>
      <c r="CJ1644" s="298"/>
      <c r="CK1644" s="297"/>
      <c r="CL1644" s="284"/>
      <c r="CM1644" s="352"/>
      <c r="CN1644" s="298"/>
      <c r="CO1644" s="297"/>
      <c r="CP1644" s="284"/>
      <c r="CQ1644" s="352"/>
      <c r="CR1644" s="298"/>
      <c r="CS1644" s="297"/>
      <c r="CT1644" s="284"/>
      <c r="CU1644" s="352"/>
      <c r="CV1644" s="352"/>
      <c r="CW1644" s="298"/>
      <c r="CX1644" s="297"/>
      <c r="CY1644" s="284"/>
      <c r="CZ1644" s="352"/>
      <c r="DA1644" s="352"/>
      <c r="DB1644" s="298"/>
      <c r="DC1644" s="297"/>
      <c r="DD1644" s="284"/>
      <c r="DE1644" s="352"/>
      <c r="DF1644" s="352"/>
      <c r="DG1644" s="298"/>
      <c r="DH1644" s="297"/>
      <c r="DI1644" s="289"/>
      <c r="DP1644" s="165"/>
      <c r="DQ1644" s="165"/>
      <c r="DR1644" s="165"/>
      <c r="ED1644" s="165"/>
      <c r="EE1644" s="165"/>
      <c r="EF1644" s="165"/>
      <c r="EG1644" s="165"/>
      <c r="EH1644" s="166"/>
      <c r="EI1644" s="166"/>
      <c r="EJ1644" s="164"/>
      <c r="EK1644" s="164"/>
      <c r="EL1644" s="283"/>
      <c r="EM1644" s="283"/>
      <c r="EN1644" s="283"/>
      <c r="EO1644" s="283"/>
      <c r="EP1644" s="283"/>
      <c r="EQ1644" s="283"/>
      <c r="ER1644" s="165"/>
      <c r="ES1644" s="166"/>
      <c r="ET1644" s="166"/>
      <c r="EU1644" s="166"/>
      <c r="EV1644" s="166"/>
      <c r="EW1644" s="166"/>
      <c r="EX1644" s="289"/>
    </row>
    <row r="1645" spans="1:154" ht="13" customHeight="1">
      <c r="A1645" s="160" t="s">
        <v>2003</v>
      </c>
      <c r="B1645" s="160">
        <v>9781</v>
      </c>
      <c r="C1645" s="160">
        <v>13329</v>
      </c>
      <c r="H1645" s="168" t="s">
        <v>351</v>
      </c>
      <c r="I1645" s="169" t="s">
        <v>247</v>
      </c>
      <c r="J1645" s="170"/>
      <c r="K1645" s="161">
        <v>3</v>
      </c>
      <c r="L1645" s="161" t="s">
        <v>46</v>
      </c>
      <c r="Z1645" s="163"/>
      <c r="AS1645" s="283"/>
      <c r="AT1645" s="283"/>
      <c r="AU1645" s="283"/>
      <c r="AV1645" s="283"/>
      <c r="AW1645" s="283"/>
      <c r="AX1645" s="283"/>
      <c r="AY1645" s="165"/>
      <c r="AZ1645" s="283"/>
      <c r="BA1645" s="283"/>
      <c r="BB1645" s="283"/>
      <c r="BC1645" s="283"/>
      <c r="BD1645" s="164"/>
      <c r="BE1645" s="164"/>
      <c r="BF1645" s="164"/>
      <c r="BG1645" s="164"/>
      <c r="BH1645" s="164"/>
      <c r="BI1645" s="164"/>
      <c r="BJ1645" s="164"/>
      <c r="BK1645" s="164"/>
      <c r="BL1645" s="165"/>
      <c r="BM1645" s="165"/>
      <c r="BN1645" s="165"/>
      <c r="BO1645" s="165"/>
      <c r="BP1645" s="165"/>
      <c r="BQ1645" s="165"/>
      <c r="BR1645" s="165"/>
      <c r="BS1645" s="289"/>
      <c r="BT1645" s="297"/>
      <c r="BU1645" s="284"/>
      <c r="BV1645" s="298"/>
      <c r="BW1645" s="297"/>
      <c r="BX1645" s="297"/>
      <c r="BY1645" s="297"/>
      <c r="BZ1645" s="297"/>
      <c r="CA1645" s="284"/>
      <c r="CB1645" s="298"/>
      <c r="CC1645" s="297"/>
      <c r="CD1645" s="284"/>
      <c r="CE1645" s="352"/>
      <c r="CF1645" s="298"/>
      <c r="CG1645" s="297"/>
      <c r="CH1645" s="284"/>
      <c r="CI1645" s="352"/>
      <c r="CJ1645" s="298"/>
      <c r="CK1645" s="297"/>
      <c r="CL1645" s="284"/>
      <c r="CM1645" s="352"/>
      <c r="CN1645" s="298"/>
      <c r="CO1645" s="297"/>
      <c r="CP1645" s="284"/>
      <c r="CQ1645" s="352"/>
      <c r="CR1645" s="298"/>
      <c r="CS1645" s="297"/>
      <c r="CT1645" s="284"/>
      <c r="CU1645" s="352"/>
      <c r="CV1645" s="352"/>
      <c r="CW1645" s="298"/>
      <c r="CX1645" s="297"/>
      <c r="CY1645" s="284"/>
      <c r="CZ1645" s="352"/>
      <c r="DA1645" s="352"/>
      <c r="DB1645" s="298"/>
      <c r="DC1645" s="297"/>
      <c r="DD1645" s="284"/>
      <c r="DE1645" s="352"/>
      <c r="DF1645" s="352"/>
      <c r="DG1645" s="298"/>
      <c r="DH1645" s="297"/>
      <c r="DI1645" s="289"/>
      <c r="DP1645" s="165"/>
      <c r="DQ1645" s="165"/>
      <c r="DR1645" s="165"/>
      <c r="ED1645" s="165"/>
      <c r="EE1645" s="165"/>
      <c r="EF1645" s="165"/>
      <c r="EG1645" s="165"/>
      <c r="EH1645" s="166"/>
      <c r="EI1645" s="166"/>
      <c r="EJ1645" s="164"/>
      <c r="EK1645" s="164"/>
      <c r="EL1645" s="283"/>
      <c r="EM1645" s="283"/>
      <c r="EN1645" s="283"/>
      <c r="EO1645" s="283"/>
      <c r="EP1645" s="283"/>
      <c r="EQ1645" s="283"/>
      <c r="ER1645" s="165"/>
      <c r="ES1645" s="166"/>
      <c r="ET1645" s="166"/>
      <c r="EU1645" s="166"/>
      <c r="EV1645" s="166"/>
      <c r="EW1645" s="166"/>
      <c r="EX1645" s="289"/>
    </row>
    <row r="1646" spans="1:154" ht="13" customHeight="1">
      <c r="A1646" s="160" t="s">
        <v>2003</v>
      </c>
      <c r="B1646" s="160">
        <v>10157</v>
      </c>
      <c r="C1646" s="160">
        <v>15149</v>
      </c>
      <c r="H1646" s="168" t="s">
        <v>995</v>
      </c>
      <c r="I1646" s="169" t="s">
        <v>418</v>
      </c>
      <c r="J1646" s="170"/>
      <c r="K1646" s="161">
        <v>3</v>
      </c>
      <c r="L1646" s="161" t="s">
        <v>837</v>
      </c>
      <c r="Z1646" s="163"/>
      <c r="AS1646" s="283"/>
      <c r="AT1646" s="283"/>
      <c r="AU1646" s="283"/>
      <c r="AV1646" s="283"/>
      <c r="AW1646" s="283"/>
      <c r="AX1646" s="283"/>
      <c r="AY1646" s="165"/>
      <c r="AZ1646" s="283"/>
      <c r="BA1646" s="283"/>
      <c r="BB1646" s="283"/>
      <c r="BC1646" s="283"/>
      <c r="BD1646" s="164"/>
      <c r="BE1646" s="164"/>
      <c r="BF1646" s="164"/>
      <c r="BG1646" s="164"/>
      <c r="BH1646" s="164"/>
      <c r="BI1646" s="164"/>
      <c r="BJ1646" s="164"/>
      <c r="BK1646" s="164"/>
      <c r="BL1646" s="165"/>
      <c r="BM1646" s="165"/>
      <c r="BN1646" s="165"/>
      <c r="BO1646" s="165"/>
      <c r="BP1646" s="165"/>
      <c r="BQ1646" s="165"/>
      <c r="BR1646" s="165"/>
      <c r="BS1646" s="289"/>
      <c r="BT1646" s="297"/>
      <c r="BU1646" s="284"/>
      <c r="BV1646" s="298"/>
      <c r="BW1646" s="297"/>
      <c r="BX1646" s="297"/>
      <c r="BY1646" s="297"/>
      <c r="BZ1646" s="297"/>
      <c r="CA1646" s="284"/>
      <c r="CB1646" s="298"/>
      <c r="CC1646" s="297"/>
      <c r="CD1646" s="284"/>
      <c r="CE1646" s="352"/>
      <c r="CF1646" s="298"/>
      <c r="CG1646" s="297"/>
      <c r="CH1646" s="284"/>
      <c r="CI1646" s="352"/>
      <c r="CJ1646" s="298"/>
      <c r="CK1646" s="297"/>
      <c r="CL1646" s="284"/>
      <c r="CM1646" s="352"/>
      <c r="CN1646" s="298"/>
      <c r="CO1646" s="297"/>
      <c r="CP1646" s="284"/>
      <c r="CQ1646" s="352"/>
      <c r="CR1646" s="298"/>
      <c r="CS1646" s="297"/>
      <c r="CT1646" s="284"/>
      <c r="CU1646" s="352"/>
      <c r="CV1646" s="352"/>
      <c r="CW1646" s="298"/>
      <c r="CX1646" s="297"/>
      <c r="CY1646" s="284"/>
      <c r="CZ1646" s="352"/>
      <c r="DA1646" s="352"/>
      <c r="DB1646" s="298"/>
      <c r="DC1646" s="297"/>
      <c r="DD1646" s="284"/>
      <c r="DE1646" s="352"/>
      <c r="DF1646" s="352"/>
      <c r="DG1646" s="298"/>
      <c r="DH1646" s="297"/>
      <c r="DI1646" s="289"/>
      <c r="DP1646" s="165"/>
      <c r="DQ1646" s="165"/>
      <c r="DR1646" s="165"/>
      <c r="ED1646" s="165"/>
      <c r="EE1646" s="165"/>
      <c r="EF1646" s="165"/>
      <c r="EG1646" s="165"/>
      <c r="EH1646" s="166"/>
      <c r="EI1646" s="166"/>
      <c r="EJ1646" s="164"/>
      <c r="EK1646" s="164"/>
      <c r="EL1646" s="283"/>
      <c r="EM1646" s="283"/>
      <c r="EN1646" s="283"/>
      <c r="EO1646" s="283"/>
      <c r="EP1646" s="283"/>
      <c r="EQ1646" s="283"/>
      <c r="ER1646" s="165"/>
      <c r="ES1646" s="166"/>
      <c r="ET1646" s="166"/>
      <c r="EU1646" s="166"/>
      <c r="EV1646" s="166"/>
      <c r="EW1646" s="166"/>
      <c r="EX1646" s="289"/>
    </row>
    <row r="1647" spans="1:154" ht="13" customHeight="1">
      <c r="A1647" s="160" t="s">
        <v>2003</v>
      </c>
      <c r="B1647" s="160">
        <v>10745</v>
      </c>
      <c r="C1647" s="160">
        <v>14811</v>
      </c>
      <c r="H1647" s="168" t="s">
        <v>1103</v>
      </c>
      <c r="I1647" s="169" t="s">
        <v>106</v>
      </c>
      <c r="J1647" s="170"/>
      <c r="K1647" s="161">
        <v>3</v>
      </c>
      <c r="L1647" s="161" t="s">
        <v>837</v>
      </c>
      <c r="Z1647" s="163"/>
      <c r="AS1647" s="283"/>
      <c r="AT1647" s="283"/>
      <c r="AU1647" s="283"/>
      <c r="AV1647" s="283"/>
      <c r="AW1647" s="283"/>
      <c r="AX1647" s="283"/>
      <c r="AY1647" s="165"/>
      <c r="AZ1647" s="283"/>
      <c r="BA1647" s="283"/>
      <c r="BB1647" s="283"/>
      <c r="BC1647" s="283"/>
      <c r="BD1647" s="164"/>
      <c r="BE1647" s="164"/>
      <c r="BF1647" s="164"/>
      <c r="BG1647" s="164"/>
      <c r="BH1647" s="164"/>
      <c r="BI1647" s="164"/>
      <c r="BJ1647" s="164"/>
      <c r="BK1647" s="164"/>
      <c r="BL1647" s="165"/>
      <c r="BM1647" s="165"/>
      <c r="BN1647" s="165"/>
      <c r="BO1647" s="165"/>
      <c r="BP1647" s="165"/>
      <c r="BQ1647" s="165"/>
      <c r="BR1647" s="165"/>
      <c r="BS1647" s="289"/>
      <c r="BT1647" s="297"/>
      <c r="BU1647" s="284"/>
      <c r="BV1647" s="298"/>
      <c r="BW1647" s="297"/>
      <c r="BX1647" s="297"/>
      <c r="BY1647" s="297"/>
      <c r="BZ1647" s="297"/>
      <c r="CA1647" s="284"/>
      <c r="CB1647" s="298"/>
      <c r="CC1647" s="297"/>
      <c r="CD1647" s="284"/>
      <c r="CE1647" s="352"/>
      <c r="CF1647" s="298"/>
      <c r="CG1647" s="297"/>
      <c r="CH1647" s="284"/>
      <c r="CI1647" s="352"/>
      <c r="CJ1647" s="298"/>
      <c r="CK1647" s="297"/>
      <c r="CL1647" s="284"/>
      <c r="CM1647" s="352"/>
      <c r="CN1647" s="298"/>
      <c r="CO1647" s="297"/>
      <c r="CP1647" s="284"/>
      <c r="CQ1647" s="352"/>
      <c r="CR1647" s="298"/>
      <c r="CS1647" s="297"/>
      <c r="CT1647" s="284"/>
      <c r="CU1647" s="352"/>
      <c r="CV1647" s="352"/>
      <c r="CW1647" s="298"/>
      <c r="CX1647" s="297"/>
      <c r="CY1647" s="284"/>
      <c r="CZ1647" s="352"/>
      <c r="DA1647" s="352"/>
      <c r="DB1647" s="298"/>
      <c r="DC1647" s="297"/>
      <c r="DD1647" s="284"/>
      <c r="DE1647" s="352"/>
      <c r="DF1647" s="352"/>
      <c r="DG1647" s="298"/>
      <c r="DH1647" s="297"/>
      <c r="DI1647" s="289"/>
      <c r="DP1647" s="165"/>
      <c r="DQ1647" s="165"/>
      <c r="DR1647" s="165"/>
      <c r="ED1647" s="165"/>
      <c r="EE1647" s="165"/>
      <c r="EF1647" s="165"/>
      <c r="EG1647" s="165"/>
      <c r="EH1647" s="166"/>
      <c r="EI1647" s="166"/>
      <c r="EJ1647" s="164"/>
      <c r="EK1647" s="164"/>
      <c r="EL1647" s="283"/>
      <c r="EM1647" s="283"/>
      <c r="EN1647" s="283"/>
      <c r="EO1647" s="283"/>
      <c r="EP1647" s="283"/>
      <c r="EQ1647" s="283"/>
      <c r="ER1647" s="165"/>
      <c r="ES1647" s="166"/>
      <c r="ET1647" s="166"/>
      <c r="EU1647" s="166"/>
      <c r="EV1647" s="166"/>
      <c r="EW1647" s="166"/>
      <c r="EX1647" s="289"/>
    </row>
    <row r="1648" spans="1:154" ht="13" customHeight="1">
      <c r="A1648" s="160" t="s">
        <v>2003</v>
      </c>
      <c r="B1648" s="160">
        <v>11020</v>
      </c>
      <c r="C1648" s="160">
        <v>15214</v>
      </c>
      <c r="H1648" s="168" t="s">
        <v>911</v>
      </c>
      <c r="I1648" s="169" t="s">
        <v>544</v>
      </c>
      <c r="J1648" s="170"/>
      <c r="K1648" s="161">
        <v>3</v>
      </c>
      <c r="L1648" s="161" t="s">
        <v>837</v>
      </c>
      <c r="Z1648" s="163"/>
      <c r="AS1648" s="283"/>
      <c r="AT1648" s="283"/>
      <c r="AU1648" s="283"/>
      <c r="AV1648" s="283"/>
      <c r="AW1648" s="283"/>
      <c r="AX1648" s="283"/>
      <c r="AY1648" s="165"/>
      <c r="AZ1648" s="283"/>
      <c r="BA1648" s="283"/>
      <c r="BB1648" s="283"/>
      <c r="BC1648" s="283"/>
      <c r="BD1648" s="164"/>
      <c r="BE1648" s="164"/>
      <c r="BF1648" s="164"/>
      <c r="BG1648" s="164"/>
      <c r="BH1648" s="164"/>
      <c r="BI1648" s="164"/>
      <c r="BJ1648" s="164"/>
      <c r="BK1648" s="164"/>
      <c r="BL1648" s="165"/>
      <c r="BM1648" s="165"/>
      <c r="BN1648" s="165"/>
      <c r="BO1648" s="165"/>
      <c r="BP1648" s="165"/>
      <c r="BQ1648" s="165"/>
      <c r="BR1648" s="165"/>
      <c r="BS1648" s="289"/>
      <c r="BT1648" s="297"/>
      <c r="BU1648" s="284"/>
      <c r="BV1648" s="298"/>
      <c r="BW1648" s="297"/>
      <c r="BX1648" s="297"/>
      <c r="BY1648" s="297"/>
      <c r="BZ1648" s="297"/>
      <c r="CA1648" s="284"/>
      <c r="CB1648" s="298"/>
      <c r="CC1648" s="297"/>
      <c r="CD1648" s="284"/>
      <c r="CE1648" s="352"/>
      <c r="CF1648" s="298"/>
      <c r="CG1648" s="297"/>
      <c r="CH1648" s="284"/>
      <c r="CI1648" s="352"/>
      <c r="CJ1648" s="298"/>
      <c r="CK1648" s="297"/>
      <c r="CL1648" s="284"/>
      <c r="CM1648" s="352"/>
      <c r="CN1648" s="298"/>
      <c r="CO1648" s="297"/>
      <c r="CP1648" s="284"/>
      <c r="CQ1648" s="352"/>
      <c r="CR1648" s="298"/>
      <c r="CS1648" s="297"/>
      <c r="CT1648" s="284"/>
      <c r="CU1648" s="352"/>
      <c r="CV1648" s="352"/>
      <c r="CW1648" s="298"/>
      <c r="CX1648" s="297"/>
      <c r="CY1648" s="284"/>
      <c r="CZ1648" s="352"/>
      <c r="DA1648" s="352"/>
      <c r="DB1648" s="298"/>
      <c r="DC1648" s="297"/>
      <c r="DD1648" s="284"/>
      <c r="DE1648" s="352"/>
      <c r="DF1648" s="352"/>
      <c r="DG1648" s="298"/>
      <c r="DH1648" s="297"/>
      <c r="DI1648" s="289"/>
      <c r="DP1648" s="165"/>
      <c r="DQ1648" s="165"/>
      <c r="DR1648" s="165"/>
      <c r="ED1648" s="165"/>
      <c r="EE1648" s="165"/>
      <c r="EF1648" s="165"/>
      <c r="EG1648" s="165"/>
      <c r="EH1648" s="166"/>
      <c r="EI1648" s="166"/>
      <c r="EJ1648" s="164"/>
      <c r="EK1648" s="164"/>
      <c r="EL1648" s="283"/>
      <c r="EM1648" s="283"/>
      <c r="EN1648" s="283"/>
      <c r="EO1648" s="283"/>
      <c r="EP1648" s="283"/>
      <c r="EQ1648" s="283"/>
      <c r="ER1648" s="165"/>
      <c r="ES1648" s="166"/>
      <c r="ET1648" s="166"/>
      <c r="EU1648" s="166"/>
      <c r="EV1648" s="166"/>
      <c r="EW1648" s="166"/>
      <c r="EX1648" s="289"/>
    </row>
    <row r="1649" spans="1:155" ht="13" customHeight="1">
      <c r="A1649" s="160" t="s">
        <v>2003</v>
      </c>
      <c r="B1649" s="160">
        <v>11212</v>
      </c>
      <c r="C1649" s="160">
        <v>17710</v>
      </c>
      <c r="H1649" s="168" t="s">
        <v>1254</v>
      </c>
      <c r="I1649" s="169" t="s">
        <v>531</v>
      </c>
      <c r="J1649" s="170"/>
      <c r="K1649" s="161">
        <v>3</v>
      </c>
      <c r="L1649" s="161" t="s">
        <v>46</v>
      </c>
      <c r="Z1649" s="163"/>
      <c r="AS1649" s="283"/>
      <c r="AT1649" s="283"/>
      <c r="AU1649" s="283"/>
      <c r="AV1649" s="283"/>
      <c r="AW1649" s="283"/>
      <c r="AX1649" s="283"/>
      <c r="AY1649" s="165"/>
      <c r="AZ1649" s="283"/>
      <c r="BA1649" s="283"/>
      <c r="BB1649" s="283"/>
      <c r="BC1649" s="283"/>
      <c r="BD1649" s="164"/>
      <c r="BE1649" s="164"/>
      <c r="BF1649" s="164"/>
      <c r="BG1649" s="164"/>
      <c r="BH1649" s="164"/>
      <c r="BI1649" s="164"/>
      <c r="BJ1649" s="164"/>
      <c r="BK1649" s="164"/>
      <c r="BL1649" s="165"/>
      <c r="BM1649" s="165"/>
      <c r="BN1649" s="165"/>
      <c r="BO1649" s="165"/>
      <c r="BP1649" s="165"/>
      <c r="BQ1649" s="165"/>
      <c r="BR1649" s="165"/>
      <c r="BS1649" s="289"/>
      <c r="BT1649" s="297"/>
      <c r="BU1649" s="284"/>
      <c r="BV1649" s="298"/>
      <c r="BW1649" s="297"/>
      <c r="BX1649" s="297"/>
      <c r="BY1649" s="297"/>
      <c r="BZ1649" s="297"/>
      <c r="CA1649" s="284"/>
      <c r="CB1649" s="298"/>
      <c r="CC1649" s="297"/>
      <c r="CD1649" s="284"/>
      <c r="CE1649" s="352"/>
      <c r="CF1649" s="298"/>
      <c r="CG1649" s="297"/>
      <c r="CH1649" s="284"/>
      <c r="CI1649" s="352"/>
      <c r="CJ1649" s="298"/>
      <c r="CK1649" s="297"/>
      <c r="CL1649" s="284"/>
      <c r="CM1649" s="352"/>
      <c r="CN1649" s="298"/>
      <c r="CO1649" s="297"/>
      <c r="CP1649" s="284"/>
      <c r="CQ1649" s="352"/>
      <c r="CR1649" s="298"/>
      <c r="CS1649" s="297"/>
      <c r="CT1649" s="284"/>
      <c r="CU1649" s="352"/>
      <c r="CV1649" s="352"/>
      <c r="CW1649" s="298"/>
      <c r="CX1649" s="297"/>
      <c r="CY1649" s="284"/>
      <c r="CZ1649" s="352"/>
      <c r="DA1649" s="352"/>
      <c r="DB1649" s="298"/>
      <c r="DC1649" s="297"/>
      <c r="DD1649" s="284"/>
      <c r="DE1649" s="352"/>
      <c r="DF1649" s="352"/>
      <c r="DG1649" s="298"/>
      <c r="DH1649" s="297"/>
      <c r="DI1649" s="289"/>
      <c r="DP1649" s="165"/>
      <c r="DQ1649" s="165"/>
      <c r="DR1649" s="165"/>
      <c r="ED1649" s="165"/>
      <c r="EE1649" s="165"/>
      <c r="EF1649" s="165"/>
      <c r="EG1649" s="165"/>
      <c r="EH1649" s="166"/>
      <c r="EI1649" s="166"/>
      <c r="EJ1649" s="164"/>
      <c r="EK1649" s="164"/>
      <c r="EL1649" s="283"/>
      <c r="EM1649" s="283"/>
      <c r="EN1649" s="283"/>
      <c r="EO1649" s="283"/>
      <c r="EP1649" s="283"/>
      <c r="EQ1649" s="283"/>
      <c r="ER1649" s="165"/>
      <c r="ES1649" s="166"/>
      <c r="ET1649" s="166"/>
      <c r="EU1649" s="166"/>
      <c r="EV1649" s="166"/>
      <c r="EW1649" s="166"/>
      <c r="EX1649" s="289"/>
    </row>
    <row r="1650" spans="1:155" ht="13" customHeight="1">
      <c r="A1650" s="160" t="s">
        <v>2003</v>
      </c>
      <c r="B1650" s="160">
        <v>12257</v>
      </c>
      <c r="C1650" s="160">
        <v>21560</v>
      </c>
      <c r="F1650" s="240"/>
      <c r="H1650" s="162" t="s">
        <v>2258</v>
      </c>
      <c r="I1650" s="162" t="s">
        <v>2483</v>
      </c>
      <c r="J1650" s="161"/>
      <c r="K1650" s="161">
        <v>3</v>
      </c>
      <c r="L1650" s="161" t="s">
        <v>46</v>
      </c>
      <c r="Z1650" s="163"/>
      <c r="AS1650" s="283"/>
      <c r="AT1650" s="283"/>
      <c r="AU1650" s="283"/>
      <c r="AV1650" s="283"/>
      <c r="AW1650" s="283"/>
      <c r="AX1650" s="283"/>
      <c r="AY1650" s="165"/>
      <c r="AZ1650" s="283"/>
      <c r="BA1650" s="283"/>
      <c r="BB1650" s="283"/>
      <c r="BC1650" s="283"/>
      <c r="BD1650" s="164"/>
      <c r="BE1650" s="164"/>
      <c r="BF1650" s="164"/>
      <c r="BG1650" s="164"/>
      <c r="BH1650" s="164"/>
      <c r="BI1650" s="164"/>
      <c r="BJ1650" s="164"/>
      <c r="BK1650" s="164"/>
      <c r="BL1650" s="165"/>
      <c r="BM1650" s="165"/>
      <c r="BN1650" s="165"/>
      <c r="BO1650" s="165"/>
      <c r="BP1650" s="165"/>
      <c r="BQ1650" s="165"/>
      <c r="BR1650" s="165"/>
      <c r="BS1650" s="289"/>
      <c r="BT1650" s="297"/>
      <c r="BU1650" s="284"/>
      <c r="BV1650" s="298"/>
      <c r="BW1650" s="297"/>
      <c r="BX1650" s="297"/>
      <c r="BY1650" s="297"/>
      <c r="BZ1650" s="297"/>
      <c r="CA1650" s="284"/>
      <c r="CB1650" s="298"/>
      <c r="CC1650" s="297"/>
      <c r="CD1650" s="284"/>
      <c r="CE1650" s="352"/>
      <c r="CF1650" s="298"/>
      <c r="CG1650" s="297"/>
      <c r="CH1650" s="284"/>
      <c r="CI1650" s="352"/>
      <c r="CJ1650" s="298"/>
      <c r="CK1650" s="297"/>
      <c r="CL1650" s="284"/>
      <c r="CM1650" s="352"/>
      <c r="CN1650" s="298"/>
      <c r="CO1650" s="297"/>
      <c r="CP1650" s="284"/>
      <c r="CQ1650" s="352"/>
      <c r="CR1650" s="298"/>
      <c r="CS1650" s="297"/>
      <c r="CT1650" s="284"/>
      <c r="CU1650" s="352"/>
      <c r="CV1650" s="352"/>
      <c r="CW1650" s="298"/>
      <c r="CX1650" s="297"/>
      <c r="CY1650" s="284"/>
      <c r="CZ1650" s="352"/>
      <c r="DA1650" s="352"/>
      <c r="DB1650" s="298"/>
      <c r="DC1650" s="297"/>
      <c r="DD1650" s="284"/>
      <c r="DE1650" s="352"/>
      <c r="DF1650" s="352"/>
      <c r="DG1650" s="298"/>
      <c r="DH1650" s="297"/>
      <c r="DI1650" s="289"/>
      <c r="DP1650" s="165"/>
      <c r="DQ1650" s="165"/>
      <c r="DR1650" s="165"/>
      <c r="ED1650" s="165"/>
      <c r="EE1650" s="165"/>
      <c r="EF1650" s="165"/>
      <c r="EG1650" s="165"/>
      <c r="EH1650" s="166"/>
      <c r="EI1650" s="166"/>
      <c r="EJ1650" s="164"/>
      <c r="EK1650" s="164"/>
      <c r="EL1650" s="283"/>
      <c r="EM1650" s="283"/>
      <c r="EN1650" s="283"/>
      <c r="EO1650" s="283"/>
      <c r="EP1650" s="283"/>
      <c r="EQ1650" s="283"/>
      <c r="ER1650" s="165"/>
      <c r="ES1650" s="166"/>
      <c r="ET1650" s="166"/>
      <c r="EU1650" s="166"/>
      <c r="EV1650" s="166"/>
      <c r="EW1650" s="166"/>
      <c r="EX1650" s="289"/>
    </row>
    <row r="1651" spans="1:155" ht="13" customHeight="1">
      <c r="A1651" s="160" t="s">
        <v>2003</v>
      </c>
      <c r="B1651" s="160">
        <v>12645</v>
      </c>
      <c r="C1651" s="160">
        <v>19717</v>
      </c>
      <c r="H1651" s="162" t="s">
        <v>1128</v>
      </c>
      <c r="I1651" s="162" t="s">
        <v>2904</v>
      </c>
      <c r="K1651" s="161">
        <v>3</v>
      </c>
      <c r="L1651" s="161" t="s">
        <v>46</v>
      </c>
      <c r="Z1651" s="163"/>
      <c r="AS1651" s="283"/>
      <c r="AT1651" s="283"/>
      <c r="AU1651" s="283"/>
      <c r="AV1651" s="283"/>
      <c r="AW1651" s="283"/>
      <c r="AX1651" s="283"/>
      <c r="AY1651" s="165"/>
      <c r="AZ1651" s="283"/>
      <c r="BA1651" s="283"/>
      <c r="BB1651" s="283"/>
      <c r="BC1651" s="283"/>
      <c r="BD1651" s="164"/>
      <c r="BE1651" s="164"/>
      <c r="BF1651" s="164"/>
      <c r="BG1651" s="164"/>
      <c r="BH1651" s="164"/>
      <c r="BI1651" s="164"/>
      <c r="BJ1651" s="164"/>
      <c r="BK1651" s="164"/>
      <c r="BL1651" s="165"/>
      <c r="BM1651" s="165"/>
      <c r="BN1651" s="165"/>
      <c r="BO1651" s="165"/>
      <c r="BP1651" s="165"/>
      <c r="BQ1651" s="165"/>
      <c r="BR1651" s="165"/>
      <c r="BS1651" s="289"/>
      <c r="BT1651" s="297"/>
      <c r="BU1651" s="284"/>
      <c r="BV1651" s="298"/>
      <c r="BW1651" s="297"/>
      <c r="BX1651" s="297"/>
      <c r="BY1651" s="297"/>
      <c r="BZ1651" s="297"/>
      <c r="CA1651" s="284"/>
      <c r="CB1651" s="298"/>
      <c r="CC1651" s="297"/>
      <c r="CD1651" s="284"/>
      <c r="CE1651" s="352"/>
      <c r="CF1651" s="298"/>
      <c r="CG1651" s="297"/>
      <c r="CH1651" s="284"/>
      <c r="CI1651" s="352"/>
      <c r="CJ1651" s="298"/>
      <c r="CK1651" s="297"/>
      <c r="CL1651" s="284"/>
      <c r="CM1651" s="352"/>
      <c r="CN1651" s="298"/>
      <c r="CO1651" s="297"/>
      <c r="CP1651" s="284"/>
      <c r="CQ1651" s="352"/>
      <c r="CR1651" s="298"/>
      <c r="CS1651" s="297"/>
      <c r="CT1651" s="284"/>
      <c r="CU1651" s="352"/>
      <c r="CV1651" s="352"/>
      <c r="CW1651" s="298"/>
      <c r="CX1651" s="297"/>
      <c r="CY1651" s="284"/>
      <c r="CZ1651" s="352"/>
      <c r="DA1651" s="352"/>
      <c r="DB1651" s="298"/>
      <c r="DC1651" s="297"/>
      <c r="DD1651" s="284"/>
      <c r="DE1651" s="352"/>
      <c r="DF1651" s="352"/>
      <c r="DG1651" s="298"/>
      <c r="DH1651" s="297"/>
      <c r="DI1651" s="289"/>
      <c r="DP1651" s="165"/>
      <c r="DQ1651" s="165"/>
      <c r="DR1651" s="165"/>
      <c r="ED1651" s="165"/>
      <c r="EE1651" s="165"/>
      <c r="EF1651" s="165"/>
      <c r="EG1651" s="165"/>
      <c r="EH1651" s="166"/>
      <c r="EI1651" s="166"/>
      <c r="EJ1651" s="164"/>
      <c r="EK1651" s="164"/>
      <c r="EL1651" s="283"/>
      <c r="EM1651" s="283"/>
      <c r="EN1651" s="283"/>
      <c r="EO1651" s="283"/>
      <c r="EP1651" s="283"/>
      <c r="EQ1651" s="283"/>
      <c r="ER1651" s="165"/>
      <c r="ES1651" s="166"/>
      <c r="ET1651" s="166"/>
      <c r="EU1651" s="166"/>
      <c r="EV1651" s="166"/>
      <c r="EW1651" s="166"/>
      <c r="EX1651" s="289"/>
    </row>
    <row r="1652" spans="1:155" ht="13" customHeight="1">
      <c r="A1652" s="160" t="s">
        <v>2003</v>
      </c>
      <c r="B1652" s="160">
        <v>12700</v>
      </c>
      <c r="C1652" s="160">
        <v>20404</v>
      </c>
      <c r="H1652" s="162" t="s">
        <v>608</v>
      </c>
      <c r="I1652" s="162" t="s">
        <v>269</v>
      </c>
      <c r="K1652" s="161">
        <v>3</v>
      </c>
      <c r="L1652" s="161" t="s">
        <v>46</v>
      </c>
      <c r="Z1652" s="163"/>
      <c r="AS1652" s="283"/>
      <c r="AT1652" s="283"/>
      <c r="AU1652" s="283"/>
      <c r="AV1652" s="283"/>
      <c r="AW1652" s="283"/>
      <c r="AX1652" s="283"/>
      <c r="AY1652" s="165"/>
      <c r="AZ1652" s="283"/>
      <c r="BA1652" s="283"/>
      <c r="BB1652" s="283"/>
      <c r="BC1652" s="283"/>
      <c r="BD1652" s="164"/>
      <c r="BE1652" s="164"/>
      <c r="BF1652" s="164"/>
      <c r="BG1652" s="164"/>
      <c r="BH1652" s="164"/>
      <c r="BI1652" s="164"/>
      <c r="BJ1652" s="164"/>
      <c r="BK1652" s="164"/>
      <c r="BL1652" s="165"/>
      <c r="BM1652" s="165"/>
      <c r="BN1652" s="165"/>
      <c r="BO1652" s="165"/>
      <c r="BP1652" s="165"/>
      <c r="BQ1652" s="165"/>
      <c r="BR1652" s="165"/>
      <c r="BS1652" s="289"/>
      <c r="BT1652" s="297"/>
      <c r="BU1652" s="284"/>
      <c r="BV1652" s="298"/>
      <c r="BW1652" s="297"/>
      <c r="BX1652" s="297"/>
      <c r="BY1652" s="297"/>
      <c r="BZ1652" s="297"/>
      <c r="CA1652" s="284"/>
      <c r="CB1652" s="298"/>
      <c r="CC1652" s="297"/>
      <c r="CD1652" s="284"/>
      <c r="CE1652" s="352"/>
      <c r="CF1652" s="298"/>
      <c r="CG1652" s="297"/>
      <c r="CH1652" s="284"/>
      <c r="CI1652" s="352"/>
      <c r="CJ1652" s="298"/>
      <c r="CK1652" s="297"/>
      <c r="CL1652" s="284"/>
      <c r="CM1652" s="352"/>
      <c r="CN1652" s="298"/>
      <c r="CO1652" s="297"/>
      <c r="CP1652" s="284"/>
      <c r="CQ1652" s="352"/>
      <c r="CR1652" s="298"/>
      <c r="CS1652" s="297"/>
      <c r="CT1652" s="284"/>
      <c r="CU1652" s="352"/>
      <c r="CV1652" s="352"/>
      <c r="CW1652" s="298"/>
      <c r="CX1652" s="297"/>
      <c r="CY1652" s="284"/>
      <c r="CZ1652" s="352"/>
      <c r="DA1652" s="352"/>
      <c r="DB1652" s="298"/>
      <c r="DC1652" s="297"/>
      <c r="DD1652" s="284"/>
      <c r="DE1652" s="352"/>
      <c r="DF1652" s="352"/>
      <c r="DG1652" s="298"/>
      <c r="DH1652" s="297"/>
      <c r="DI1652" s="289"/>
      <c r="DP1652" s="165"/>
      <c r="DQ1652" s="165"/>
      <c r="DR1652" s="165"/>
      <c r="ED1652" s="165"/>
      <c r="EE1652" s="165"/>
      <c r="EF1652" s="165"/>
      <c r="EG1652" s="165"/>
      <c r="EH1652" s="166"/>
      <c r="EI1652" s="166"/>
      <c r="EJ1652" s="164"/>
      <c r="EK1652" s="164"/>
      <c r="EL1652" s="283"/>
      <c r="EM1652" s="283"/>
      <c r="EN1652" s="283"/>
      <c r="EO1652" s="283"/>
      <c r="EP1652" s="283"/>
      <c r="EQ1652" s="283"/>
      <c r="ER1652" s="165"/>
      <c r="ES1652" s="166"/>
      <c r="ET1652" s="166"/>
      <c r="EU1652" s="166"/>
      <c r="EV1652" s="166"/>
      <c r="EW1652" s="166"/>
      <c r="EX1652" s="289"/>
    </row>
    <row r="1653" spans="1:155" ht="13" customHeight="1">
      <c r="A1653" s="160" t="s">
        <v>2003</v>
      </c>
      <c r="B1653" s="160">
        <v>8950</v>
      </c>
      <c r="C1653" s="160">
        <v>8202</v>
      </c>
      <c r="H1653" s="168" t="s">
        <v>350</v>
      </c>
      <c r="I1653" s="169" t="s">
        <v>533</v>
      </c>
      <c r="J1653" s="170"/>
      <c r="K1653" s="161">
        <v>4</v>
      </c>
      <c r="L1653" s="161" t="s">
        <v>837</v>
      </c>
      <c r="Z1653" s="163"/>
      <c r="AS1653" s="283"/>
      <c r="AT1653" s="283"/>
      <c r="AU1653" s="283"/>
      <c r="AV1653" s="283"/>
      <c r="AW1653" s="283"/>
      <c r="AX1653" s="283"/>
      <c r="AY1653" s="165"/>
      <c r="AZ1653" s="283"/>
      <c r="BA1653" s="283"/>
      <c r="BB1653" s="283"/>
      <c r="BC1653" s="283"/>
      <c r="BD1653" s="164"/>
      <c r="BE1653" s="164"/>
      <c r="BF1653" s="164"/>
      <c r="BG1653" s="164"/>
      <c r="BH1653" s="164"/>
      <c r="BI1653" s="164"/>
      <c r="BJ1653" s="164"/>
      <c r="BK1653" s="164"/>
      <c r="BL1653" s="165"/>
      <c r="BM1653" s="165"/>
      <c r="BN1653" s="165"/>
      <c r="BO1653" s="165"/>
      <c r="BP1653" s="165"/>
      <c r="BQ1653" s="165"/>
      <c r="BR1653" s="165"/>
      <c r="BS1653" s="289"/>
      <c r="BT1653" s="297"/>
      <c r="BU1653" s="284"/>
      <c r="BV1653" s="298"/>
      <c r="BW1653" s="297"/>
      <c r="BX1653" s="297"/>
      <c r="BY1653" s="297"/>
      <c r="BZ1653" s="297"/>
      <c r="CA1653" s="284"/>
      <c r="CB1653" s="298"/>
      <c r="CC1653" s="297"/>
      <c r="CD1653" s="284"/>
      <c r="CE1653" s="352"/>
      <c r="CF1653" s="298"/>
      <c r="CG1653" s="297"/>
      <c r="CH1653" s="284"/>
      <c r="CI1653" s="352"/>
      <c r="CJ1653" s="298"/>
      <c r="CK1653" s="297"/>
      <c r="CL1653" s="284"/>
      <c r="CM1653" s="352"/>
      <c r="CN1653" s="298"/>
      <c r="CO1653" s="297"/>
      <c r="CP1653" s="284"/>
      <c r="CQ1653" s="352"/>
      <c r="CR1653" s="298"/>
      <c r="CS1653" s="297"/>
      <c r="CT1653" s="284"/>
      <c r="CU1653" s="352"/>
      <c r="CV1653" s="352"/>
      <c r="CW1653" s="298"/>
      <c r="CX1653" s="297"/>
      <c r="CY1653" s="284"/>
      <c r="CZ1653" s="352"/>
      <c r="DA1653" s="352"/>
      <c r="DB1653" s="298"/>
      <c r="DC1653" s="297"/>
      <c r="DD1653" s="284"/>
      <c r="DE1653" s="352"/>
      <c r="DF1653" s="352"/>
      <c r="DG1653" s="298"/>
      <c r="DH1653" s="297"/>
      <c r="DI1653" s="289"/>
      <c r="DP1653" s="165"/>
      <c r="DQ1653" s="165"/>
      <c r="DR1653" s="165"/>
      <c r="ED1653" s="165"/>
      <c r="EE1653" s="165"/>
      <c r="EF1653" s="165"/>
      <c r="EG1653" s="165"/>
      <c r="EH1653" s="166"/>
      <c r="EI1653" s="166"/>
      <c r="EJ1653" s="164"/>
      <c r="EK1653" s="164"/>
      <c r="EL1653" s="283"/>
      <c r="EM1653" s="283"/>
      <c r="EN1653" s="283"/>
      <c r="EO1653" s="283"/>
      <c r="EP1653" s="283"/>
      <c r="EQ1653" s="283"/>
      <c r="ER1653" s="165"/>
      <c r="ES1653" s="166"/>
      <c r="ET1653" s="166"/>
      <c r="EU1653" s="166"/>
      <c r="EV1653" s="166"/>
      <c r="EW1653" s="166"/>
      <c r="EX1653" s="289"/>
    </row>
    <row r="1654" spans="1:155" ht="13" customHeight="1">
      <c r="A1654" s="160" t="s">
        <v>2003</v>
      </c>
      <c r="B1654" s="160">
        <v>9103</v>
      </c>
      <c r="C1654" s="160">
        <v>12532</v>
      </c>
      <c r="H1654" s="168" t="s">
        <v>669</v>
      </c>
      <c r="I1654" s="169" t="s">
        <v>670</v>
      </c>
      <c r="J1654" s="170"/>
      <c r="K1654" s="161">
        <v>4</v>
      </c>
      <c r="L1654" s="161" t="s">
        <v>46</v>
      </c>
      <c r="Z1654" s="163"/>
      <c r="AS1654" s="283"/>
      <c r="AT1654" s="283"/>
      <c r="AU1654" s="283"/>
      <c r="AV1654" s="283"/>
      <c r="AW1654" s="283"/>
      <c r="AX1654" s="283"/>
      <c r="AY1654" s="165"/>
      <c r="AZ1654" s="283"/>
      <c r="BA1654" s="283"/>
      <c r="BB1654" s="283"/>
      <c r="BC1654" s="283"/>
      <c r="BD1654" s="164"/>
      <c r="BE1654" s="164"/>
      <c r="BF1654" s="164"/>
      <c r="BG1654" s="164"/>
      <c r="BH1654" s="164"/>
      <c r="BI1654" s="164"/>
      <c r="BJ1654" s="164"/>
      <c r="BK1654" s="164"/>
      <c r="BL1654" s="165"/>
      <c r="BM1654" s="165"/>
      <c r="BN1654" s="165"/>
      <c r="BO1654" s="165"/>
      <c r="BP1654" s="165"/>
      <c r="BQ1654" s="165"/>
      <c r="BR1654" s="165"/>
      <c r="BS1654" s="289"/>
      <c r="BT1654" s="297"/>
      <c r="BU1654" s="284"/>
      <c r="BV1654" s="298"/>
      <c r="BW1654" s="297"/>
      <c r="BX1654" s="297"/>
      <c r="BY1654" s="297"/>
      <c r="BZ1654" s="297"/>
      <c r="CA1654" s="284"/>
      <c r="CB1654" s="298"/>
      <c r="CC1654" s="297"/>
      <c r="CD1654" s="284"/>
      <c r="CE1654" s="352"/>
      <c r="CF1654" s="298"/>
      <c r="CG1654" s="297"/>
      <c r="CH1654" s="284"/>
      <c r="CI1654" s="352"/>
      <c r="CJ1654" s="298"/>
      <c r="CK1654" s="297"/>
      <c r="CL1654" s="284"/>
      <c r="CM1654" s="352"/>
      <c r="CN1654" s="298"/>
      <c r="CO1654" s="297"/>
      <c r="CP1654" s="284"/>
      <c r="CQ1654" s="352"/>
      <c r="CR1654" s="298"/>
      <c r="CS1654" s="297"/>
      <c r="CT1654" s="284"/>
      <c r="CU1654" s="352"/>
      <c r="CV1654" s="352"/>
      <c r="CW1654" s="298"/>
      <c r="CX1654" s="297"/>
      <c r="CY1654" s="284"/>
      <c r="CZ1654" s="352"/>
      <c r="DA1654" s="352"/>
      <c r="DB1654" s="298"/>
      <c r="DC1654" s="297"/>
      <c r="DD1654" s="284"/>
      <c r="DE1654" s="352"/>
      <c r="DF1654" s="352"/>
      <c r="DG1654" s="298"/>
      <c r="DH1654" s="297"/>
      <c r="DI1654" s="289"/>
      <c r="DP1654" s="165"/>
      <c r="DQ1654" s="165"/>
      <c r="DR1654" s="165"/>
      <c r="ED1654" s="165"/>
      <c r="EE1654" s="165"/>
      <c r="EF1654" s="165"/>
      <c r="EG1654" s="165"/>
      <c r="EH1654" s="166"/>
      <c r="EI1654" s="166"/>
      <c r="EJ1654" s="164"/>
      <c r="EK1654" s="164"/>
      <c r="EL1654" s="283"/>
      <c r="EM1654" s="283"/>
      <c r="EN1654" s="283"/>
      <c r="EO1654" s="283"/>
      <c r="EP1654" s="283"/>
      <c r="EQ1654" s="283"/>
      <c r="ER1654" s="165"/>
      <c r="ES1654" s="166"/>
      <c r="ET1654" s="166"/>
      <c r="EU1654" s="166"/>
      <c r="EV1654" s="166"/>
      <c r="EW1654" s="166"/>
      <c r="EX1654" s="289"/>
    </row>
    <row r="1655" spans="1:155" ht="13" customHeight="1">
      <c r="A1655" s="160" t="s">
        <v>2003</v>
      </c>
      <c r="B1655" s="160">
        <v>9634</v>
      </c>
      <c r="C1655" s="160">
        <v>12282</v>
      </c>
      <c r="H1655" s="168" t="s">
        <v>715</v>
      </c>
      <c r="I1655" s="169" t="s">
        <v>716</v>
      </c>
      <c r="J1655" s="170"/>
      <c r="K1655" s="161">
        <v>4</v>
      </c>
      <c r="L1655" s="161" t="s">
        <v>46</v>
      </c>
      <c r="Z1655" s="163"/>
      <c r="AS1655" s="283"/>
      <c r="AT1655" s="283"/>
      <c r="AU1655" s="283"/>
      <c r="AV1655" s="283"/>
      <c r="AW1655" s="283"/>
      <c r="AX1655" s="283"/>
      <c r="AY1655" s="165"/>
      <c r="AZ1655" s="283"/>
      <c r="BA1655" s="283"/>
      <c r="BB1655" s="283"/>
      <c r="BC1655" s="283"/>
      <c r="BD1655" s="164"/>
      <c r="BE1655" s="164"/>
      <c r="BF1655" s="164"/>
      <c r="BG1655" s="164"/>
      <c r="BH1655" s="164"/>
      <c r="BI1655" s="164"/>
      <c r="BJ1655" s="164"/>
      <c r="BK1655" s="164"/>
      <c r="BL1655" s="165"/>
      <c r="BM1655" s="165"/>
      <c r="BN1655" s="165"/>
      <c r="BO1655" s="165"/>
      <c r="BP1655" s="165"/>
      <c r="BQ1655" s="165"/>
      <c r="BR1655" s="165"/>
      <c r="BS1655" s="289"/>
      <c r="BT1655" s="297"/>
      <c r="BU1655" s="284"/>
      <c r="BV1655" s="298"/>
      <c r="BW1655" s="297"/>
      <c r="BX1655" s="297"/>
      <c r="BY1655" s="297"/>
      <c r="BZ1655" s="297"/>
      <c r="CA1655" s="284"/>
      <c r="CB1655" s="298"/>
      <c r="CC1655" s="297"/>
      <c r="CD1655" s="284"/>
      <c r="CE1655" s="352"/>
      <c r="CF1655" s="298"/>
      <c r="CG1655" s="297"/>
      <c r="CH1655" s="284"/>
      <c r="CI1655" s="352"/>
      <c r="CJ1655" s="298"/>
      <c r="CK1655" s="297"/>
      <c r="CL1655" s="284"/>
      <c r="CM1655" s="352"/>
      <c r="CN1655" s="298"/>
      <c r="CO1655" s="297"/>
      <c r="CP1655" s="284"/>
      <c r="CQ1655" s="352"/>
      <c r="CR1655" s="298"/>
      <c r="CS1655" s="297"/>
      <c r="CT1655" s="284"/>
      <c r="CU1655" s="352"/>
      <c r="CV1655" s="352"/>
      <c r="CW1655" s="298"/>
      <c r="CX1655" s="297"/>
      <c r="CY1655" s="284"/>
      <c r="CZ1655" s="352"/>
      <c r="DA1655" s="352"/>
      <c r="DB1655" s="298"/>
      <c r="DC1655" s="297"/>
      <c r="DD1655" s="284"/>
      <c r="DE1655" s="352"/>
      <c r="DF1655" s="352"/>
      <c r="DG1655" s="298"/>
      <c r="DH1655" s="297"/>
      <c r="DI1655" s="289"/>
      <c r="DP1655" s="165"/>
      <c r="DQ1655" s="165"/>
      <c r="DR1655" s="165"/>
      <c r="ED1655" s="165"/>
      <c r="EE1655" s="165"/>
      <c r="EF1655" s="165"/>
      <c r="EG1655" s="165"/>
      <c r="EH1655" s="166"/>
      <c r="EI1655" s="166"/>
      <c r="EJ1655" s="164"/>
      <c r="EK1655" s="164"/>
      <c r="EL1655" s="283"/>
      <c r="EM1655" s="283"/>
      <c r="EN1655" s="283"/>
      <c r="EO1655" s="283"/>
      <c r="EP1655" s="283"/>
      <c r="EQ1655" s="283"/>
      <c r="ER1655" s="165"/>
      <c r="ES1655" s="166"/>
      <c r="ET1655" s="166"/>
      <c r="EU1655" s="166"/>
      <c r="EV1655" s="166"/>
      <c r="EW1655" s="166"/>
      <c r="EX1655" s="289"/>
    </row>
    <row r="1656" spans="1:155" ht="13" customHeight="1">
      <c r="A1656" s="160" t="s">
        <v>2003</v>
      </c>
      <c r="B1656" s="160">
        <v>10294</v>
      </c>
      <c r="C1656" s="160">
        <v>12399</v>
      </c>
      <c r="H1656" s="162" t="s">
        <v>2223</v>
      </c>
      <c r="I1656" s="162" t="s">
        <v>288</v>
      </c>
      <c r="J1656" s="161"/>
      <c r="K1656" s="161">
        <v>4</v>
      </c>
      <c r="L1656" s="161" t="s">
        <v>837</v>
      </c>
      <c r="Z1656" s="163"/>
      <c r="AS1656" s="283"/>
      <c r="AT1656" s="283"/>
      <c r="AU1656" s="283"/>
      <c r="AV1656" s="283"/>
      <c r="AW1656" s="283"/>
      <c r="AX1656" s="283"/>
      <c r="AY1656" s="165"/>
      <c r="AZ1656" s="283"/>
      <c r="BA1656" s="283"/>
      <c r="BB1656" s="283"/>
      <c r="BC1656" s="283"/>
      <c r="BD1656" s="164"/>
      <c r="BE1656" s="164"/>
      <c r="BF1656" s="164"/>
      <c r="BG1656" s="164"/>
      <c r="BH1656" s="164"/>
      <c r="BI1656" s="164"/>
      <c r="BJ1656" s="164"/>
      <c r="BK1656" s="164"/>
      <c r="BL1656" s="165"/>
      <c r="BM1656" s="165"/>
      <c r="BN1656" s="165"/>
      <c r="BO1656" s="165"/>
      <c r="BP1656" s="165"/>
      <c r="BQ1656" s="165"/>
      <c r="BR1656" s="165"/>
      <c r="BS1656" s="289"/>
      <c r="BT1656" s="297"/>
      <c r="BU1656" s="284"/>
      <c r="BV1656" s="298"/>
      <c r="BW1656" s="297"/>
      <c r="BX1656" s="297"/>
      <c r="BY1656" s="297"/>
      <c r="BZ1656" s="297"/>
      <c r="CA1656" s="284"/>
      <c r="CB1656" s="298"/>
      <c r="CC1656" s="297"/>
      <c r="CD1656" s="284"/>
      <c r="CE1656" s="352"/>
      <c r="CF1656" s="298"/>
      <c r="CG1656" s="297"/>
      <c r="CH1656" s="284"/>
      <c r="CI1656" s="352"/>
      <c r="CJ1656" s="298"/>
      <c r="CK1656" s="297"/>
      <c r="CL1656" s="284"/>
      <c r="CM1656" s="352"/>
      <c r="CN1656" s="298"/>
      <c r="CO1656" s="297"/>
      <c r="CP1656" s="284"/>
      <c r="CQ1656" s="352"/>
      <c r="CR1656" s="298"/>
      <c r="CS1656" s="297"/>
      <c r="CT1656" s="284"/>
      <c r="CU1656" s="352"/>
      <c r="CV1656" s="352"/>
      <c r="CW1656" s="298"/>
      <c r="CX1656" s="297"/>
      <c r="CY1656" s="284"/>
      <c r="CZ1656" s="352"/>
      <c r="DA1656" s="352"/>
      <c r="DB1656" s="298"/>
      <c r="DC1656" s="297"/>
      <c r="DD1656" s="284"/>
      <c r="DE1656" s="352"/>
      <c r="DF1656" s="352"/>
      <c r="DG1656" s="298"/>
      <c r="DH1656" s="297"/>
      <c r="DI1656" s="289"/>
      <c r="DP1656" s="165"/>
      <c r="DQ1656" s="165"/>
      <c r="DR1656" s="165"/>
      <c r="ED1656" s="165"/>
      <c r="EE1656" s="165"/>
      <c r="EF1656" s="165"/>
      <c r="EG1656" s="165"/>
      <c r="EH1656" s="166"/>
      <c r="EI1656" s="166"/>
      <c r="EJ1656" s="164"/>
      <c r="EK1656" s="164"/>
      <c r="EL1656" s="283"/>
      <c r="EM1656" s="283"/>
      <c r="EN1656" s="283"/>
      <c r="EO1656" s="283"/>
      <c r="EP1656" s="283"/>
      <c r="EQ1656" s="283"/>
      <c r="ER1656" s="165"/>
      <c r="ES1656" s="166"/>
      <c r="ET1656" s="166"/>
      <c r="EU1656" s="166"/>
      <c r="EV1656" s="166"/>
      <c r="EW1656" s="166"/>
      <c r="EX1656" s="289"/>
    </row>
    <row r="1657" spans="1:155" ht="13" customHeight="1">
      <c r="A1657" s="160" t="s">
        <v>2003</v>
      </c>
      <c r="B1657" s="160">
        <v>10433</v>
      </c>
      <c r="C1657" s="160">
        <v>17321</v>
      </c>
      <c r="H1657" s="168" t="s">
        <v>895</v>
      </c>
      <c r="I1657" s="169" t="s">
        <v>596</v>
      </c>
      <c r="J1657" s="170"/>
      <c r="K1657" s="161">
        <v>4</v>
      </c>
      <c r="L1657" s="161" t="s">
        <v>837</v>
      </c>
      <c r="Z1657" s="163"/>
      <c r="AS1657" s="283"/>
      <c r="AT1657" s="283"/>
      <c r="AU1657" s="283"/>
      <c r="AV1657" s="283"/>
      <c r="AW1657" s="283"/>
      <c r="AX1657" s="283"/>
      <c r="AY1657" s="165"/>
      <c r="AZ1657" s="283"/>
      <c r="BA1657" s="283"/>
      <c r="BB1657" s="283"/>
      <c r="BC1657" s="283"/>
      <c r="BD1657" s="164"/>
      <c r="BE1657" s="164"/>
      <c r="BF1657" s="164"/>
      <c r="BG1657" s="164"/>
      <c r="BH1657" s="164"/>
      <c r="BI1657" s="164"/>
      <c r="BJ1657" s="164"/>
      <c r="BK1657" s="164"/>
      <c r="BL1657" s="165"/>
      <c r="BM1657" s="165"/>
      <c r="BN1657" s="165"/>
      <c r="BO1657" s="165"/>
      <c r="BP1657" s="165"/>
      <c r="BQ1657" s="165"/>
      <c r="BR1657" s="165"/>
      <c r="BS1657" s="289"/>
      <c r="BT1657" s="297"/>
      <c r="BU1657" s="284"/>
      <c r="BV1657" s="298"/>
      <c r="BW1657" s="297"/>
      <c r="BX1657" s="297"/>
      <c r="BY1657" s="297"/>
      <c r="BZ1657" s="297"/>
      <c r="CA1657" s="284"/>
      <c r="CB1657" s="298"/>
      <c r="CC1657" s="297"/>
      <c r="CD1657" s="284"/>
      <c r="CE1657" s="352"/>
      <c r="CF1657" s="298"/>
      <c r="CG1657" s="297"/>
      <c r="CH1657" s="284"/>
      <c r="CI1657" s="352"/>
      <c r="CJ1657" s="298"/>
      <c r="CK1657" s="297"/>
      <c r="CL1657" s="284"/>
      <c r="CM1657" s="352"/>
      <c r="CN1657" s="298"/>
      <c r="CO1657" s="297"/>
      <c r="CP1657" s="284"/>
      <c r="CQ1657" s="352"/>
      <c r="CR1657" s="298"/>
      <c r="CS1657" s="297"/>
      <c r="CT1657" s="284"/>
      <c r="CU1657" s="352"/>
      <c r="CV1657" s="352"/>
      <c r="CW1657" s="298"/>
      <c r="CX1657" s="297"/>
      <c r="CY1657" s="284"/>
      <c r="CZ1657" s="352"/>
      <c r="DA1657" s="352"/>
      <c r="DB1657" s="298"/>
      <c r="DC1657" s="297"/>
      <c r="DD1657" s="284"/>
      <c r="DE1657" s="352"/>
      <c r="DF1657" s="352"/>
      <c r="DG1657" s="298"/>
      <c r="DH1657" s="297"/>
      <c r="DI1657" s="289"/>
      <c r="DP1657" s="165"/>
      <c r="DQ1657" s="165"/>
      <c r="DR1657" s="165"/>
      <c r="ED1657" s="165"/>
      <c r="EE1657" s="165"/>
      <c r="EF1657" s="165"/>
      <c r="EG1657" s="165"/>
      <c r="EH1657" s="166"/>
      <c r="EI1657" s="166"/>
      <c r="EJ1657" s="164"/>
      <c r="EK1657" s="164"/>
      <c r="EL1657" s="283"/>
      <c r="EM1657" s="283"/>
      <c r="EN1657" s="283"/>
      <c r="EO1657" s="283"/>
      <c r="EP1657" s="283"/>
      <c r="EQ1657" s="283"/>
      <c r="ER1657" s="165"/>
      <c r="ES1657" s="166"/>
      <c r="ET1657" s="166"/>
      <c r="EU1657" s="166"/>
      <c r="EV1657" s="166"/>
      <c r="EW1657" s="166"/>
      <c r="EX1657" s="289"/>
    </row>
    <row r="1658" spans="1:155" ht="13" customHeight="1">
      <c r="A1658" s="160" t="s">
        <v>2003</v>
      </c>
      <c r="B1658" s="160">
        <v>11167</v>
      </c>
      <c r="C1658" s="160">
        <v>14691</v>
      </c>
      <c r="H1658" s="168" t="s">
        <v>292</v>
      </c>
      <c r="I1658" s="169" t="s">
        <v>666</v>
      </c>
      <c r="J1658" s="170"/>
      <c r="K1658" s="161">
        <v>4</v>
      </c>
      <c r="L1658" s="161" t="s">
        <v>46</v>
      </c>
      <c r="Z1658" s="163"/>
      <c r="AS1658" s="283"/>
      <c r="AT1658" s="283"/>
      <c r="AU1658" s="283"/>
      <c r="AV1658" s="283"/>
      <c r="AW1658" s="283"/>
      <c r="AX1658" s="283"/>
      <c r="AY1658" s="165"/>
      <c r="AZ1658" s="283"/>
      <c r="BA1658" s="283"/>
      <c r="BB1658" s="283"/>
      <c r="BC1658" s="283"/>
      <c r="BD1658" s="164"/>
      <c r="BE1658" s="164"/>
      <c r="BF1658" s="164"/>
      <c r="BG1658" s="164"/>
      <c r="BH1658" s="164"/>
      <c r="BI1658" s="164"/>
      <c r="BJ1658" s="164"/>
      <c r="BK1658" s="164"/>
      <c r="BL1658" s="165"/>
      <c r="BM1658" s="165"/>
      <c r="BN1658" s="165"/>
      <c r="BO1658" s="165"/>
      <c r="BP1658" s="165"/>
      <c r="BQ1658" s="165"/>
      <c r="BR1658" s="165"/>
      <c r="BS1658" s="289"/>
      <c r="BT1658" s="297"/>
      <c r="BU1658" s="284"/>
      <c r="BV1658" s="298"/>
      <c r="BW1658" s="297"/>
      <c r="BX1658" s="297"/>
      <c r="BY1658" s="297"/>
      <c r="BZ1658" s="297"/>
      <c r="CA1658" s="284"/>
      <c r="CB1658" s="298"/>
      <c r="CC1658" s="297"/>
      <c r="CD1658" s="284"/>
      <c r="CE1658" s="352"/>
      <c r="CF1658" s="298"/>
      <c r="CG1658" s="297"/>
      <c r="CH1658" s="284"/>
      <c r="CI1658" s="352"/>
      <c r="CJ1658" s="298"/>
      <c r="CK1658" s="297"/>
      <c r="CL1658" s="284"/>
      <c r="CM1658" s="352"/>
      <c r="CN1658" s="298"/>
      <c r="CO1658" s="297"/>
      <c r="CP1658" s="284"/>
      <c r="CQ1658" s="352"/>
      <c r="CR1658" s="298"/>
      <c r="CS1658" s="297"/>
      <c r="CT1658" s="284"/>
      <c r="CU1658" s="352"/>
      <c r="CV1658" s="352"/>
      <c r="CW1658" s="298"/>
      <c r="CX1658" s="297"/>
      <c r="CY1658" s="284"/>
      <c r="CZ1658" s="352"/>
      <c r="DA1658" s="352"/>
      <c r="DB1658" s="298"/>
      <c r="DC1658" s="297"/>
      <c r="DD1658" s="284"/>
      <c r="DE1658" s="352"/>
      <c r="DF1658" s="352"/>
      <c r="DG1658" s="298"/>
      <c r="DH1658" s="297"/>
      <c r="DI1658" s="289"/>
      <c r="DP1658" s="165"/>
      <c r="DQ1658" s="165"/>
      <c r="DR1658" s="165"/>
      <c r="ED1658" s="165"/>
      <c r="EE1658" s="165"/>
      <c r="EF1658" s="165"/>
      <c r="EG1658" s="165"/>
      <c r="EH1658" s="166"/>
      <c r="EI1658" s="166"/>
      <c r="EJ1658" s="164"/>
      <c r="EK1658" s="164"/>
      <c r="EL1658" s="283"/>
      <c r="EM1658" s="283"/>
      <c r="EN1658" s="283"/>
      <c r="EO1658" s="283"/>
      <c r="EP1658" s="283"/>
      <c r="EQ1658" s="283"/>
      <c r="ER1658" s="165"/>
      <c r="ES1658" s="166"/>
      <c r="ET1658" s="166"/>
      <c r="EU1658" s="166"/>
      <c r="EV1658" s="166"/>
      <c r="EW1658" s="166"/>
      <c r="EX1658" s="289"/>
    </row>
    <row r="1659" spans="1:155" ht="13" customHeight="1">
      <c r="A1659" s="160" t="s">
        <v>2003</v>
      </c>
      <c r="B1659" s="160">
        <v>11703</v>
      </c>
      <c r="C1659" s="160">
        <v>18032</v>
      </c>
      <c r="H1659" s="162" t="s">
        <v>1797</v>
      </c>
      <c r="I1659" s="162" t="s">
        <v>168</v>
      </c>
      <c r="J1659" s="161"/>
      <c r="K1659" s="161">
        <v>4</v>
      </c>
      <c r="L1659" s="161" t="s">
        <v>837</v>
      </c>
      <c r="Z1659" s="163"/>
      <c r="AS1659" s="283"/>
      <c r="AT1659" s="283"/>
      <c r="AU1659" s="283"/>
      <c r="AV1659" s="283"/>
      <c r="AW1659" s="283"/>
      <c r="AX1659" s="283"/>
      <c r="AY1659" s="165"/>
      <c r="AZ1659" s="283"/>
      <c r="BA1659" s="283"/>
      <c r="BB1659" s="283"/>
      <c r="BC1659" s="283"/>
      <c r="BD1659" s="164"/>
      <c r="BE1659" s="164"/>
      <c r="BF1659" s="164"/>
      <c r="BG1659" s="164"/>
      <c r="BH1659" s="164"/>
      <c r="BI1659" s="164"/>
      <c r="BJ1659" s="164"/>
      <c r="BK1659" s="164"/>
      <c r="BL1659" s="165"/>
      <c r="BM1659" s="165"/>
      <c r="BN1659" s="165"/>
      <c r="BO1659" s="165"/>
      <c r="BP1659" s="165"/>
      <c r="BQ1659" s="165"/>
      <c r="BR1659" s="165"/>
      <c r="BS1659" s="289"/>
      <c r="BT1659" s="297"/>
      <c r="BU1659" s="284"/>
      <c r="BV1659" s="298"/>
      <c r="BW1659" s="297"/>
      <c r="BX1659" s="297"/>
      <c r="BY1659" s="297"/>
      <c r="BZ1659" s="297"/>
      <c r="CA1659" s="284"/>
      <c r="CB1659" s="298"/>
      <c r="CC1659" s="297"/>
      <c r="CD1659" s="284"/>
      <c r="CE1659" s="352"/>
      <c r="CF1659" s="298"/>
      <c r="CG1659" s="297"/>
      <c r="CH1659" s="284"/>
      <c r="CI1659" s="352"/>
      <c r="CJ1659" s="298"/>
      <c r="CK1659" s="297"/>
      <c r="CL1659" s="284"/>
      <c r="CM1659" s="352"/>
      <c r="CN1659" s="298"/>
      <c r="CO1659" s="297"/>
      <c r="CP1659" s="284"/>
      <c r="CQ1659" s="352"/>
      <c r="CR1659" s="298"/>
      <c r="CS1659" s="297"/>
      <c r="CT1659" s="284"/>
      <c r="CU1659" s="352"/>
      <c r="CV1659" s="352"/>
      <c r="CW1659" s="298"/>
      <c r="CX1659" s="297"/>
      <c r="CY1659" s="284"/>
      <c r="CZ1659" s="352"/>
      <c r="DA1659" s="352"/>
      <c r="DB1659" s="298"/>
      <c r="DC1659" s="297"/>
      <c r="DD1659" s="284"/>
      <c r="DE1659" s="352"/>
      <c r="DF1659" s="352"/>
      <c r="DG1659" s="298"/>
      <c r="DH1659" s="297"/>
      <c r="DI1659" s="289"/>
      <c r="DP1659" s="165"/>
      <c r="DQ1659" s="165"/>
      <c r="DR1659" s="165"/>
      <c r="ED1659" s="165"/>
      <c r="EE1659" s="165"/>
      <c r="EF1659" s="165"/>
      <c r="EG1659" s="165"/>
      <c r="EH1659" s="166"/>
      <c r="EI1659" s="166"/>
      <c r="EJ1659" s="164"/>
      <c r="EK1659" s="164"/>
      <c r="EL1659" s="283"/>
      <c r="EM1659" s="283"/>
      <c r="EN1659" s="283"/>
      <c r="EO1659" s="283"/>
      <c r="EP1659" s="283"/>
      <c r="EQ1659" s="283"/>
      <c r="ER1659" s="165"/>
      <c r="ES1659" s="166"/>
      <c r="ET1659" s="166"/>
      <c r="EU1659" s="166"/>
      <c r="EV1659" s="166"/>
      <c r="EW1659" s="166"/>
      <c r="EX1659" s="289"/>
      <c r="EY1659" s="292"/>
    </row>
    <row r="1660" spans="1:155" ht="13" customHeight="1">
      <c r="A1660" s="160" t="s">
        <v>2003</v>
      </c>
      <c r="B1660" s="160">
        <v>8685</v>
      </c>
      <c r="C1660" s="160">
        <v>4892</v>
      </c>
      <c r="H1660" s="168" t="s">
        <v>278</v>
      </c>
      <c r="I1660" s="169" t="s">
        <v>546</v>
      </c>
      <c r="J1660" s="170"/>
      <c r="K1660" s="161">
        <v>5</v>
      </c>
      <c r="L1660" s="161" t="s">
        <v>46</v>
      </c>
      <c r="Z1660" s="163"/>
      <c r="AS1660" s="283"/>
      <c r="AT1660" s="283"/>
      <c r="AU1660" s="283"/>
      <c r="AV1660" s="283"/>
      <c r="AW1660" s="283"/>
      <c r="AX1660" s="283"/>
      <c r="AY1660" s="165"/>
      <c r="AZ1660" s="283"/>
      <c r="BA1660" s="283"/>
      <c r="BB1660" s="283"/>
      <c r="BC1660" s="283"/>
      <c r="BD1660" s="164"/>
      <c r="BE1660" s="164"/>
      <c r="BF1660" s="164"/>
      <c r="BG1660" s="164"/>
      <c r="BH1660" s="164"/>
      <c r="BI1660" s="164"/>
      <c r="BJ1660" s="164"/>
      <c r="BK1660" s="164"/>
      <c r="BL1660" s="165"/>
      <c r="BM1660" s="165"/>
      <c r="BN1660" s="165"/>
      <c r="BO1660" s="165"/>
      <c r="BP1660" s="165"/>
      <c r="BQ1660" s="165"/>
      <c r="BR1660" s="165"/>
      <c r="BS1660" s="289"/>
      <c r="BT1660" s="297"/>
      <c r="BU1660" s="284"/>
      <c r="BV1660" s="298"/>
      <c r="BW1660" s="297"/>
      <c r="BX1660" s="297"/>
      <c r="BY1660" s="297"/>
      <c r="BZ1660" s="297"/>
      <c r="CA1660" s="284"/>
      <c r="CB1660" s="298"/>
      <c r="CC1660" s="297"/>
      <c r="CD1660" s="284"/>
      <c r="CE1660" s="352"/>
      <c r="CF1660" s="298"/>
      <c r="CG1660" s="297"/>
      <c r="CH1660" s="284"/>
      <c r="CI1660" s="352"/>
      <c r="CJ1660" s="298"/>
      <c r="CK1660" s="297"/>
      <c r="CL1660" s="284"/>
      <c r="CM1660" s="352"/>
      <c r="CN1660" s="298"/>
      <c r="CO1660" s="297"/>
      <c r="CP1660" s="284"/>
      <c r="CQ1660" s="352"/>
      <c r="CR1660" s="298"/>
      <c r="CS1660" s="297"/>
      <c r="CT1660" s="284"/>
      <c r="CU1660" s="352"/>
      <c r="CV1660" s="352"/>
      <c r="CW1660" s="298"/>
      <c r="CX1660" s="297"/>
      <c r="CY1660" s="284"/>
      <c r="CZ1660" s="352"/>
      <c r="DA1660" s="352"/>
      <c r="DB1660" s="298"/>
      <c r="DC1660" s="297"/>
      <c r="DD1660" s="284"/>
      <c r="DE1660" s="352"/>
      <c r="DF1660" s="352"/>
      <c r="DG1660" s="298"/>
      <c r="DH1660" s="297"/>
      <c r="DI1660" s="289"/>
      <c r="DP1660" s="165"/>
      <c r="DQ1660" s="165"/>
      <c r="DR1660" s="165"/>
      <c r="ED1660" s="165"/>
      <c r="EE1660" s="165"/>
      <c r="EF1660" s="165"/>
      <c r="EG1660" s="165"/>
      <c r="EH1660" s="166"/>
      <c r="EI1660" s="166"/>
      <c r="EJ1660" s="164"/>
      <c r="EK1660" s="164"/>
      <c r="EL1660" s="283"/>
      <c r="EM1660" s="283"/>
      <c r="EN1660" s="283"/>
      <c r="EO1660" s="283"/>
      <c r="EP1660" s="283"/>
      <c r="EQ1660" s="283"/>
      <c r="ER1660" s="165"/>
      <c r="ES1660" s="166"/>
      <c r="ET1660" s="166"/>
      <c r="EU1660" s="166"/>
      <c r="EV1660" s="166"/>
      <c r="EW1660" s="166"/>
      <c r="EX1660" s="289"/>
    </row>
    <row r="1661" spans="1:155" ht="13" customHeight="1">
      <c r="A1661" s="160" t="s">
        <v>2003</v>
      </c>
      <c r="B1661" s="160">
        <v>9054</v>
      </c>
      <c r="C1661" s="160">
        <v>6153</v>
      </c>
      <c r="H1661" s="168" t="s">
        <v>594</v>
      </c>
      <c r="I1661" s="169" t="s">
        <v>296</v>
      </c>
      <c r="J1661" s="170"/>
      <c r="K1661" s="161">
        <v>5</v>
      </c>
      <c r="L1661" s="161" t="s">
        <v>2547</v>
      </c>
      <c r="Z1661" s="163"/>
      <c r="AS1661" s="283"/>
      <c r="AT1661" s="283"/>
      <c r="AU1661" s="283"/>
      <c r="AV1661" s="283"/>
      <c r="AW1661" s="283"/>
      <c r="AX1661" s="283"/>
      <c r="AY1661" s="165"/>
      <c r="AZ1661" s="283"/>
      <c r="BA1661" s="283"/>
      <c r="BB1661" s="283"/>
      <c r="BC1661" s="283"/>
      <c r="BD1661" s="164"/>
      <c r="BE1661" s="164"/>
      <c r="BF1661" s="164"/>
      <c r="BG1661" s="164"/>
      <c r="BH1661" s="164"/>
      <c r="BI1661" s="164"/>
      <c r="BJ1661" s="164"/>
      <c r="BK1661" s="164"/>
      <c r="BL1661" s="165"/>
      <c r="BM1661" s="165"/>
      <c r="BN1661" s="165"/>
      <c r="BO1661" s="165"/>
      <c r="BP1661" s="165"/>
      <c r="BQ1661" s="165"/>
      <c r="BR1661" s="165"/>
      <c r="BS1661" s="289"/>
      <c r="BT1661" s="297"/>
      <c r="BU1661" s="284"/>
      <c r="BV1661" s="298"/>
      <c r="BW1661" s="297"/>
      <c r="BX1661" s="297"/>
      <c r="BY1661" s="297"/>
      <c r="BZ1661" s="297"/>
      <c r="CA1661" s="284"/>
      <c r="CB1661" s="298"/>
      <c r="CC1661" s="297"/>
      <c r="CD1661" s="284"/>
      <c r="CE1661" s="352"/>
      <c r="CF1661" s="298"/>
      <c r="CG1661" s="297"/>
      <c r="CH1661" s="284"/>
      <c r="CI1661" s="352"/>
      <c r="CJ1661" s="298"/>
      <c r="CK1661" s="297"/>
      <c r="CL1661" s="284"/>
      <c r="CM1661" s="352"/>
      <c r="CN1661" s="298"/>
      <c r="CO1661" s="297"/>
      <c r="CP1661" s="284"/>
      <c r="CQ1661" s="352"/>
      <c r="CR1661" s="298"/>
      <c r="CS1661" s="297"/>
      <c r="CT1661" s="284"/>
      <c r="CU1661" s="352"/>
      <c r="CV1661" s="352"/>
      <c r="CW1661" s="298"/>
      <c r="CX1661" s="297"/>
      <c r="CY1661" s="284"/>
      <c r="CZ1661" s="352"/>
      <c r="DA1661" s="352"/>
      <c r="DB1661" s="298"/>
      <c r="DC1661" s="297"/>
      <c r="DD1661" s="284"/>
      <c r="DE1661" s="352"/>
      <c r="DF1661" s="352"/>
      <c r="DG1661" s="298"/>
      <c r="DH1661" s="297"/>
      <c r="DI1661" s="289"/>
      <c r="DP1661" s="165"/>
      <c r="DQ1661" s="165"/>
      <c r="DR1661" s="165"/>
      <c r="ED1661" s="165"/>
      <c r="EE1661" s="165"/>
      <c r="EF1661" s="165"/>
      <c r="EG1661" s="165"/>
      <c r="EH1661" s="166"/>
      <c r="EI1661" s="166"/>
      <c r="EJ1661" s="164"/>
      <c r="EK1661" s="164"/>
      <c r="EL1661" s="283"/>
      <c r="EM1661" s="283"/>
      <c r="EN1661" s="283"/>
      <c r="EO1661" s="283"/>
      <c r="EP1661" s="283"/>
      <c r="EQ1661" s="283"/>
      <c r="ER1661" s="165"/>
      <c r="ES1661" s="166"/>
      <c r="ET1661" s="166"/>
      <c r="EU1661" s="166"/>
      <c r="EV1661" s="166"/>
      <c r="EW1661" s="166"/>
      <c r="EX1661" s="289"/>
    </row>
    <row r="1662" spans="1:155" ht="13" customHeight="1">
      <c r="A1662" s="160" t="s">
        <v>2003</v>
      </c>
      <c r="B1662" s="160">
        <v>9104</v>
      </c>
      <c r="C1662" s="160">
        <v>11265</v>
      </c>
      <c r="H1662" s="168" t="s">
        <v>415</v>
      </c>
      <c r="I1662" s="169" t="s">
        <v>616</v>
      </c>
      <c r="J1662" s="170"/>
      <c r="K1662" s="161">
        <v>5</v>
      </c>
      <c r="L1662" s="161" t="s">
        <v>837</v>
      </c>
      <c r="Z1662" s="163"/>
      <c r="AS1662" s="283"/>
      <c r="AT1662" s="283"/>
      <c r="AU1662" s="283"/>
      <c r="AV1662" s="283"/>
      <c r="AW1662" s="283"/>
      <c r="AX1662" s="283"/>
      <c r="AY1662" s="165"/>
      <c r="AZ1662" s="283"/>
      <c r="BA1662" s="283"/>
      <c r="BB1662" s="283"/>
      <c r="BC1662" s="283"/>
      <c r="BD1662" s="164"/>
      <c r="BE1662" s="164"/>
      <c r="BF1662" s="164"/>
      <c r="BG1662" s="164"/>
      <c r="BH1662" s="164"/>
      <c r="BI1662" s="164"/>
      <c r="BJ1662" s="164"/>
      <c r="BK1662" s="164"/>
      <c r="BL1662" s="165"/>
      <c r="BM1662" s="165"/>
      <c r="BN1662" s="165"/>
      <c r="BO1662" s="165"/>
      <c r="BP1662" s="165"/>
      <c r="BQ1662" s="165"/>
      <c r="BR1662" s="165"/>
      <c r="BS1662" s="289"/>
      <c r="BT1662" s="297"/>
      <c r="BU1662" s="284"/>
      <c r="BV1662" s="298"/>
      <c r="BW1662" s="297"/>
      <c r="BX1662" s="297"/>
      <c r="BY1662" s="297"/>
      <c r="BZ1662" s="297"/>
      <c r="CA1662" s="284"/>
      <c r="CB1662" s="298"/>
      <c r="CC1662" s="297"/>
      <c r="CD1662" s="284"/>
      <c r="CE1662" s="352"/>
      <c r="CF1662" s="298"/>
      <c r="CG1662" s="297"/>
      <c r="CH1662" s="284"/>
      <c r="CI1662" s="352"/>
      <c r="CJ1662" s="298"/>
      <c r="CK1662" s="297"/>
      <c r="CL1662" s="284"/>
      <c r="CM1662" s="352"/>
      <c r="CN1662" s="298"/>
      <c r="CO1662" s="297"/>
      <c r="CP1662" s="284"/>
      <c r="CQ1662" s="352"/>
      <c r="CR1662" s="298"/>
      <c r="CS1662" s="297"/>
      <c r="CT1662" s="284"/>
      <c r="CU1662" s="352"/>
      <c r="CV1662" s="352"/>
      <c r="CW1662" s="298"/>
      <c r="CX1662" s="297"/>
      <c r="CY1662" s="284"/>
      <c r="CZ1662" s="352"/>
      <c r="DA1662" s="352"/>
      <c r="DB1662" s="298"/>
      <c r="DC1662" s="297"/>
      <c r="DD1662" s="284"/>
      <c r="DE1662" s="352"/>
      <c r="DF1662" s="352"/>
      <c r="DG1662" s="298"/>
      <c r="DH1662" s="297"/>
      <c r="DI1662" s="289"/>
      <c r="DP1662" s="165"/>
      <c r="DQ1662" s="165"/>
      <c r="DR1662" s="165"/>
      <c r="ED1662" s="165"/>
      <c r="EE1662" s="165"/>
      <c r="EF1662" s="165"/>
      <c r="EG1662" s="165"/>
      <c r="EH1662" s="166"/>
      <c r="EI1662" s="166"/>
      <c r="EJ1662" s="164"/>
      <c r="EK1662" s="164"/>
      <c r="EL1662" s="283"/>
      <c r="EM1662" s="283"/>
      <c r="EN1662" s="283"/>
      <c r="EO1662" s="283"/>
      <c r="EP1662" s="283"/>
      <c r="EQ1662" s="283"/>
      <c r="ER1662" s="165"/>
      <c r="ES1662" s="166"/>
      <c r="ET1662" s="166"/>
      <c r="EU1662" s="166"/>
      <c r="EV1662" s="166"/>
      <c r="EW1662" s="166"/>
      <c r="EX1662" s="289"/>
    </row>
    <row r="1663" spans="1:155" ht="13" customHeight="1">
      <c r="A1663" s="160" t="s">
        <v>2003</v>
      </c>
      <c r="B1663" s="160">
        <v>9247</v>
      </c>
      <c r="C1663" s="160">
        <v>5933</v>
      </c>
      <c r="H1663" s="168" t="s">
        <v>425</v>
      </c>
      <c r="I1663" s="169" t="s">
        <v>426</v>
      </c>
      <c r="J1663" s="170"/>
      <c r="K1663" s="161">
        <v>5</v>
      </c>
      <c r="L1663" s="161" t="s">
        <v>837</v>
      </c>
      <c r="Z1663" s="163"/>
      <c r="AS1663" s="283"/>
      <c r="AT1663" s="283"/>
      <c r="AU1663" s="283"/>
      <c r="AV1663" s="283"/>
      <c r="AW1663" s="283"/>
      <c r="AX1663" s="283"/>
      <c r="AY1663" s="165"/>
      <c r="AZ1663" s="283"/>
      <c r="BA1663" s="283"/>
      <c r="BB1663" s="283"/>
      <c r="BC1663" s="283"/>
      <c r="BD1663" s="164"/>
      <c r="BE1663" s="164"/>
      <c r="BF1663" s="164"/>
      <c r="BG1663" s="164"/>
      <c r="BH1663" s="164"/>
      <c r="BI1663" s="164"/>
      <c r="BJ1663" s="164"/>
      <c r="BK1663" s="164"/>
      <c r="BL1663" s="165"/>
      <c r="BM1663" s="165"/>
      <c r="BN1663" s="165"/>
      <c r="BO1663" s="165"/>
      <c r="BP1663" s="165"/>
      <c r="BQ1663" s="165"/>
      <c r="BR1663" s="165"/>
      <c r="BS1663" s="289"/>
      <c r="BT1663" s="297"/>
      <c r="BU1663" s="284"/>
      <c r="BV1663" s="298"/>
      <c r="BW1663" s="297"/>
      <c r="BX1663" s="297"/>
      <c r="BY1663" s="297"/>
      <c r="BZ1663" s="297"/>
      <c r="CA1663" s="284"/>
      <c r="CB1663" s="298"/>
      <c r="CC1663" s="297"/>
      <c r="CD1663" s="284"/>
      <c r="CE1663" s="352"/>
      <c r="CF1663" s="298"/>
      <c r="CG1663" s="297"/>
      <c r="CH1663" s="284"/>
      <c r="CI1663" s="352"/>
      <c r="CJ1663" s="298"/>
      <c r="CK1663" s="297"/>
      <c r="CL1663" s="284"/>
      <c r="CM1663" s="352"/>
      <c r="CN1663" s="298"/>
      <c r="CO1663" s="297"/>
      <c r="CP1663" s="284"/>
      <c r="CQ1663" s="352"/>
      <c r="CR1663" s="298"/>
      <c r="CS1663" s="297"/>
      <c r="CT1663" s="284"/>
      <c r="CU1663" s="352"/>
      <c r="CV1663" s="352"/>
      <c r="CW1663" s="298"/>
      <c r="CX1663" s="297"/>
      <c r="CY1663" s="284"/>
      <c r="CZ1663" s="352"/>
      <c r="DA1663" s="352"/>
      <c r="DB1663" s="298"/>
      <c r="DC1663" s="297"/>
      <c r="DD1663" s="284"/>
      <c r="DE1663" s="352"/>
      <c r="DF1663" s="352"/>
      <c r="DG1663" s="298"/>
      <c r="DH1663" s="297"/>
      <c r="DI1663" s="289"/>
      <c r="DP1663" s="165"/>
      <c r="DQ1663" s="165"/>
      <c r="DR1663" s="165"/>
      <c r="ED1663" s="165"/>
      <c r="EE1663" s="165"/>
      <c r="EF1663" s="165"/>
      <c r="EG1663" s="165"/>
      <c r="EH1663" s="166"/>
      <c r="EI1663" s="166"/>
      <c r="EJ1663" s="164"/>
      <c r="EK1663" s="164"/>
      <c r="EL1663" s="283"/>
      <c r="EM1663" s="283"/>
      <c r="EN1663" s="283"/>
      <c r="EO1663" s="283"/>
      <c r="EP1663" s="283"/>
      <c r="EQ1663" s="283"/>
      <c r="ER1663" s="165"/>
      <c r="ES1663" s="166"/>
      <c r="ET1663" s="166"/>
      <c r="EU1663" s="166"/>
      <c r="EV1663" s="166"/>
      <c r="EW1663" s="166"/>
      <c r="EX1663" s="289"/>
    </row>
    <row r="1664" spans="1:155" ht="13" customHeight="1">
      <c r="A1664" s="160" t="s">
        <v>2003</v>
      </c>
      <c r="B1664" s="160">
        <v>9579</v>
      </c>
      <c r="C1664" s="160">
        <v>15117</v>
      </c>
      <c r="H1664" s="168" t="s">
        <v>687</v>
      </c>
      <c r="I1664" s="169" t="s">
        <v>163</v>
      </c>
      <c r="J1664" s="170"/>
      <c r="K1664" s="161">
        <v>5</v>
      </c>
      <c r="L1664" s="161" t="s">
        <v>837</v>
      </c>
      <c r="Z1664" s="163"/>
      <c r="AS1664" s="283"/>
      <c r="AT1664" s="283"/>
      <c r="AU1664" s="283"/>
      <c r="AV1664" s="283"/>
      <c r="AW1664" s="283"/>
      <c r="AX1664" s="283"/>
      <c r="AY1664" s="165"/>
      <c r="AZ1664" s="283"/>
      <c r="BA1664" s="283"/>
      <c r="BB1664" s="283"/>
      <c r="BC1664" s="283"/>
      <c r="BD1664" s="164"/>
      <c r="BE1664" s="164"/>
      <c r="BF1664" s="164"/>
      <c r="BG1664" s="164"/>
      <c r="BH1664" s="164"/>
      <c r="BI1664" s="164"/>
      <c r="BJ1664" s="164"/>
      <c r="BK1664" s="164"/>
      <c r="BL1664" s="165"/>
      <c r="BM1664" s="165"/>
      <c r="BN1664" s="165"/>
      <c r="BO1664" s="165"/>
      <c r="BP1664" s="165"/>
      <c r="BQ1664" s="165"/>
      <c r="BR1664" s="165"/>
      <c r="BS1664" s="289"/>
      <c r="BT1664" s="297"/>
      <c r="BU1664" s="284"/>
      <c r="BV1664" s="298"/>
      <c r="BW1664" s="297"/>
      <c r="BX1664" s="297"/>
      <c r="BY1664" s="297"/>
      <c r="BZ1664" s="297"/>
      <c r="CA1664" s="284"/>
      <c r="CB1664" s="298"/>
      <c r="CC1664" s="297"/>
      <c r="CD1664" s="284"/>
      <c r="CE1664" s="352"/>
      <c r="CF1664" s="298"/>
      <c r="CG1664" s="297"/>
      <c r="CH1664" s="284"/>
      <c r="CI1664" s="352"/>
      <c r="CJ1664" s="298"/>
      <c r="CK1664" s="297"/>
      <c r="CL1664" s="284"/>
      <c r="CM1664" s="352"/>
      <c r="CN1664" s="298"/>
      <c r="CO1664" s="297"/>
      <c r="CP1664" s="284"/>
      <c r="CQ1664" s="352"/>
      <c r="CR1664" s="298"/>
      <c r="CS1664" s="297"/>
      <c r="CT1664" s="284"/>
      <c r="CU1664" s="352"/>
      <c r="CV1664" s="352"/>
      <c r="CW1664" s="298"/>
      <c r="CX1664" s="297"/>
      <c r="CY1664" s="284"/>
      <c r="CZ1664" s="352"/>
      <c r="DA1664" s="352"/>
      <c r="DB1664" s="298"/>
      <c r="DC1664" s="297"/>
      <c r="DD1664" s="284"/>
      <c r="DE1664" s="352"/>
      <c r="DF1664" s="352"/>
      <c r="DG1664" s="298"/>
      <c r="DH1664" s="297"/>
      <c r="DI1664" s="289"/>
      <c r="DP1664" s="165"/>
      <c r="DQ1664" s="165"/>
      <c r="DR1664" s="165"/>
      <c r="ED1664" s="165"/>
      <c r="EE1664" s="165"/>
      <c r="EF1664" s="165"/>
      <c r="EG1664" s="165"/>
      <c r="EH1664" s="166"/>
      <c r="EI1664" s="166"/>
      <c r="EJ1664" s="164"/>
      <c r="EK1664" s="164"/>
      <c r="EL1664" s="283"/>
      <c r="EM1664" s="283"/>
      <c r="EN1664" s="283"/>
      <c r="EO1664" s="283"/>
      <c r="EP1664" s="283"/>
      <c r="EQ1664" s="283"/>
      <c r="ER1664" s="165"/>
      <c r="ES1664" s="166"/>
      <c r="ET1664" s="166"/>
      <c r="EU1664" s="166"/>
      <c r="EV1664" s="166"/>
      <c r="EW1664" s="166"/>
      <c r="EX1664" s="289"/>
    </row>
    <row r="1665" spans="1:154" ht="13" customHeight="1">
      <c r="A1665" s="160" t="s">
        <v>2003</v>
      </c>
      <c r="B1665" s="160">
        <v>9975</v>
      </c>
      <c r="C1665" s="160">
        <v>11902</v>
      </c>
      <c r="H1665" s="168" t="s">
        <v>477</v>
      </c>
      <c r="I1665" s="169" t="s">
        <v>919</v>
      </c>
      <c r="J1665" s="170"/>
      <c r="K1665" s="161">
        <v>5</v>
      </c>
      <c r="L1665" s="161" t="s">
        <v>837</v>
      </c>
      <c r="Z1665" s="163"/>
      <c r="AS1665" s="283"/>
      <c r="AT1665" s="283"/>
      <c r="AU1665" s="283"/>
      <c r="AV1665" s="283"/>
      <c r="AW1665" s="283"/>
      <c r="AX1665" s="283"/>
      <c r="AY1665" s="165"/>
      <c r="AZ1665" s="283"/>
      <c r="BA1665" s="283"/>
      <c r="BB1665" s="283"/>
      <c r="BC1665" s="283"/>
      <c r="BD1665" s="164"/>
      <c r="BE1665" s="164"/>
      <c r="BF1665" s="164"/>
      <c r="BG1665" s="164"/>
      <c r="BH1665" s="164"/>
      <c r="BI1665" s="164"/>
      <c r="BJ1665" s="164"/>
      <c r="BK1665" s="164"/>
      <c r="BL1665" s="165"/>
      <c r="BM1665" s="165"/>
      <c r="BN1665" s="165"/>
      <c r="BO1665" s="165"/>
      <c r="BP1665" s="165"/>
      <c r="BQ1665" s="165"/>
      <c r="BR1665" s="165"/>
      <c r="BS1665" s="289"/>
      <c r="BT1665" s="297"/>
      <c r="BU1665" s="284"/>
      <c r="BV1665" s="298"/>
      <c r="BW1665" s="297"/>
      <c r="BX1665" s="297"/>
      <c r="BY1665" s="297"/>
      <c r="BZ1665" s="297"/>
      <c r="CA1665" s="284"/>
      <c r="CB1665" s="298"/>
      <c r="CC1665" s="297"/>
      <c r="CD1665" s="284"/>
      <c r="CE1665" s="352"/>
      <c r="CF1665" s="298"/>
      <c r="CG1665" s="297"/>
      <c r="CH1665" s="284"/>
      <c r="CI1665" s="352"/>
      <c r="CJ1665" s="298"/>
      <c r="CK1665" s="297"/>
      <c r="CL1665" s="284"/>
      <c r="CM1665" s="352"/>
      <c r="CN1665" s="298"/>
      <c r="CO1665" s="297"/>
      <c r="CP1665" s="284"/>
      <c r="CQ1665" s="352"/>
      <c r="CR1665" s="298"/>
      <c r="CS1665" s="297"/>
      <c r="CT1665" s="284"/>
      <c r="CU1665" s="352"/>
      <c r="CV1665" s="352"/>
      <c r="CW1665" s="298"/>
      <c r="CX1665" s="297"/>
      <c r="CY1665" s="284"/>
      <c r="CZ1665" s="352"/>
      <c r="DA1665" s="352"/>
      <c r="DB1665" s="298"/>
      <c r="DC1665" s="297"/>
      <c r="DD1665" s="284"/>
      <c r="DE1665" s="352"/>
      <c r="DF1665" s="352"/>
      <c r="DG1665" s="298"/>
      <c r="DH1665" s="297"/>
      <c r="DI1665" s="289"/>
      <c r="DP1665" s="165"/>
      <c r="DQ1665" s="165"/>
      <c r="DR1665" s="165"/>
      <c r="ED1665" s="165"/>
      <c r="EE1665" s="165"/>
      <c r="EF1665" s="165"/>
      <c r="EG1665" s="165"/>
      <c r="EH1665" s="166"/>
      <c r="EI1665" s="166"/>
      <c r="EJ1665" s="164"/>
      <c r="EK1665" s="164"/>
      <c r="EL1665" s="283"/>
      <c r="EM1665" s="283"/>
      <c r="EN1665" s="283"/>
      <c r="EO1665" s="283"/>
      <c r="EP1665" s="283"/>
      <c r="EQ1665" s="283"/>
      <c r="ER1665" s="165"/>
      <c r="ES1665" s="166"/>
      <c r="ET1665" s="166"/>
      <c r="EU1665" s="166"/>
      <c r="EV1665" s="166"/>
      <c r="EW1665" s="166"/>
      <c r="EX1665" s="289"/>
    </row>
    <row r="1666" spans="1:154" ht="13" customHeight="1">
      <c r="A1666" s="160" t="s">
        <v>2003</v>
      </c>
      <c r="B1666" s="160">
        <v>10484</v>
      </c>
      <c r="C1666" s="160">
        <v>20275</v>
      </c>
      <c r="H1666" s="162" t="s">
        <v>3410</v>
      </c>
      <c r="I1666" s="162" t="s">
        <v>616</v>
      </c>
      <c r="J1666" s="161"/>
      <c r="K1666" s="161">
        <v>5</v>
      </c>
      <c r="L1666" s="161" t="s">
        <v>2547</v>
      </c>
      <c r="Z1666" s="163"/>
      <c r="AS1666" s="283"/>
      <c r="AT1666" s="283"/>
      <c r="AU1666" s="283"/>
      <c r="AV1666" s="283"/>
      <c r="AW1666" s="283"/>
      <c r="AX1666" s="283"/>
      <c r="AY1666" s="165"/>
      <c r="AZ1666" s="283"/>
      <c r="BA1666" s="283"/>
      <c r="BB1666" s="283"/>
      <c r="BC1666" s="283"/>
      <c r="BD1666" s="164"/>
      <c r="BE1666" s="164"/>
      <c r="BF1666" s="164"/>
      <c r="BG1666" s="164"/>
      <c r="BH1666" s="164"/>
      <c r="BI1666" s="164"/>
      <c r="BJ1666" s="164"/>
      <c r="BK1666" s="164"/>
      <c r="BL1666" s="165"/>
      <c r="BM1666" s="165"/>
      <c r="BN1666" s="165"/>
      <c r="BO1666" s="165"/>
      <c r="BP1666" s="165"/>
      <c r="BQ1666" s="165"/>
      <c r="BR1666" s="165"/>
      <c r="BS1666" s="289"/>
      <c r="BT1666" s="297"/>
      <c r="BU1666" s="284"/>
      <c r="BV1666" s="298"/>
      <c r="BW1666" s="297"/>
      <c r="BX1666" s="297"/>
      <c r="BY1666" s="297"/>
      <c r="BZ1666" s="297"/>
      <c r="CA1666" s="284"/>
      <c r="CB1666" s="298"/>
      <c r="CC1666" s="297"/>
      <c r="CD1666" s="284"/>
      <c r="CE1666" s="352"/>
      <c r="CF1666" s="298"/>
      <c r="CG1666" s="297"/>
      <c r="CH1666" s="284"/>
      <c r="CI1666" s="352"/>
      <c r="CJ1666" s="298"/>
      <c r="CK1666" s="297"/>
      <c r="CL1666" s="284"/>
      <c r="CM1666" s="352"/>
      <c r="CN1666" s="298"/>
      <c r="CO1666" s="297"/>
      <c r="CP1666" s="284"/>
      <c r="CQ1666" s="352"/>
      <c r="CR1666" s="298"/>
      <c r="CS1666" s="297"/>
      <c r="CT1666" s="284"/>
      <c r="CU1666" s="352"/>
      <c r="CV1666" s="352"/>
      <c r="CW1666" s="298"/>
      <c r="CX1666" s="297"/>
      <c r="CY1666" s="284"/>
      <c r="CZ1666" s="352"/>
      <c r="DA1666" s="352"/>
      <c r="DB1666" s="298"/>
      <c r="DC1666" s="297"/>
      <c r="DD1666" s="284"/>
      <c r="DE1666" s="352"/>
      <c r="DF1666" s="352"/>
      <c r="DG1666" s="298"/>
      <c r="DH1666" s="297"/>
      <c r="DI1666" s="289"/>
      <c r="DP1666" s="165"/>
      <c r="DQ1666" s="165"/>
      <c r="DR1666" s="165"/>
      <c r="ED1666" s="165"/>
      <c r="EE1666" s="165"/>
      <c r="EF1666" s="165"/>
      <c r="EG1666" s="165"/>
      <c r="EH1666" s="166"/>
      <c r="EI1666" s="166"/>
      <c r="EJ1666" s="164"/>
      <c r="EK1666" s="164"/>
      <c r="EL1666" s="283"/>
      <c r="EM1666" s="283"/>
      <c r="EN1666" s="283"/>
      <c r="EO1666" s="283"/>
      <c r="EP1666" s="283"/>
      <c r="EQ1666" s="283"/>
      <c r="ER1666" s="165"/>
      <c r="ES1666" s="166"/>
      <c r="ET1666" s="166"/>
      <c r="EU1666" s="166"/>
      <c r="EV1666" s="166"/>
      <c r="EW1666" s="166"/>
      <c r="EX1666" s="289"/>
    </row>
    <row r="1667" spans="1:154" ht="13" customHeight="1">
      <c r="A1667" s="160" t="s">
        <v>2003</v>
      </c>
      <c r="B1667" s="160">
        <v>10966</v>
      </c>
      <c r="C1667" s="160">
        <v>19958</v>
      </c>
      <c r="H1667" s="162" t="s">
        <v>1762</v>
      </c>
      <c r="I1667" s="162" t="s">
        <v>1763</v>
      </c>
      <c r="J1667" s="161"/>
      <c r="K1667" s="161">
        <v>5</v>
      </c>
      <c r="L1667" s="161" t="s">
        <v>837</v>
      </c>
      <c r="Z1667" s="163"/>
      <c r="AS1667" s="283"/>
      <c r="AT1667" s="283"/>
      <c r="AU1667" s="283"/>
      <c r="AV1667" s="283"/>
      <c r="AW1667" s="283"/>
      <c r="AX1667" s="283"/>
      <c r="AY1667" s="165"/>
      <c r="AZ1667" s="283"/>
      <c r="BA1667" s="283"/>
      <c r="BB1667" s="283"/>
      <c r="BC1667" s="283"/>
      <c r="BD1667" s="164"/>
      <c r="BE1667" s="164"/>
      <c r="BF1667" s="164"/>
      <c r="BG1667" s="164"/>
      <c r="BH1667" s="164"/>
      <c r="BI1667" s="164"/>
      <c r="BJ1667" s="164"/>
      <c r="BK1667" s="164"/>
      <c r="BL1667" s="165"/>
      <c r="BM1667" s="165"/>
      <c r="BN1667" s="165"/>
      <c r="BO1667" s="165"/>
      <c r="BP1667" s="165"/>
      <c r="BQ1667" s="165"/>
      <c r="BR1667" s="165"/>
      <c r="BS1667" s="289"/>
      <c r="BT1667" s="297"/>
      <c r="BU1667" s="284"/>
      <c r="BV1667" s="298"/>
      <c r="BW1667" s="297"/>
      <c r="BX1667" s="297"/>
      <c r="BY1667" s="297"/>
      <c r="BZ1667" s="297"/>
      <c r="CA1667" s="284"/>
      <c r="CB1667" s="298"/>
      <c r="CC1667" s="297"/>
      <c r="CD1667" s="284"/>
      <c r="CE1667" s="352"/>
      <c r="CF1667" s="298"/>
      <c r="CG1667" s="297"/>
      <c r="CH1667" s="284"/>
      <c r="CI1667" s="352"/>
      <c r="CJ1667" s="298"/>
      <c r="CK1667" s="297"/>
      <c r="CL1667" s="284"/>
      <c r="CM1667" s="352"/>
      <c r="CN1667" s="298"/>
      <c r="CO1667" s="297"/>
      <c r="CP1667" s="284"/>
      <c r="CQ1667" s="352"/>
      <c r="CR1667" s="298"/>
      <c r="CS1667" s="297"/>
      <c r="CT1667" s="284"/>
      <c r="CU1667" s="352"/>
      <c r="CV1667" s="352"/>
      <c r="CW1667" s="298"/>
      <c r="CX1667" s="297"/>
      <c r="CY1667" s="284"/>
      <c r="CZ1667" s="352"/>
      <c r="DA1667" s="352"/>
      <c r="DB1667" s="298"/>
      <c r="DC1667" s="297"/>
      <c r="DD1667" s="284"/>
      <c r="DE1667" s="352"/>
      <c r="DF1667" s="352"/>
      <c r="DG1667" s="298"/>
      <c r="DH1667" s="297"/>
      <c r="DI1667" s="289"/>
      <c r="DP1667" s="165"/>
      <c r="DQ1667" s="165"/>
      <c r="DR1667" s="165"/>
      <c r="ED1667" s="165"/>
      <c r="EE1667" s="165"/>
      <c r="EF1667" s="165"/>
      <c r="EG1667" s="165"/>
      <c r="EH1667" s="166"/>
      <c r="EI1667" s="166"/>
      <c r="EJ1667" s="164"/>
      <c r="EK1667" s="164"/>
      <c r="EL1667" s="283"/>
      <c r="EM1667" s="283"/>
      <c r="EN1667" s="283"/>
      <c r="EO1667" s="283"/>
      <c r="EP1667" s="283"/>
      <c r="EQ1667" s="283"/>
      <c r="ER1667" s="165"/>
      <c r="ES1667" s="166"/>
      <c r="ET1667" s="166"/>
      <c r="EU1667" s="166"/>
      <c r="EV1667" s="166"/>
      <c r="EW1667" s="166"/>
      <c r="EX1667" s="289"/>
    </row>
    <row r="1668" spans="1:154" ht="13" customHeight="1">
      <c r="A1668" s="160" t="s">
        <v>2003</v>
      </c>
      <c r="B1668" s="160">
        <v>11605</v>
      </c>
      <c r="C1668" s="160">
        <v>19683</v>
      </c>
      <c r="H1668" s="168" t="s">
        <v>1286</v>
      </c>
      <c r="I1668" s="169" t="s">
        <v>546</v>
      </c>
      <c r="J1668" s="170"/>
      <c r="K1668" s="161">
        <v>5</v>
      </c>
      <c r="L1668" s="161" t="s">
        <v>837</v>
      </c>
      <c r="Z1668" s="163"/>
      <c r="AS1668" s="283"/>
      <c r="AT1668" s="283"/>
      <c r="AU1668" s="283"/>
      <c r="AV1668" s="283"/>
      <c r="AW1668" s="283"/>
      <c r="AX1668" s="283"/>
      <c r="AY1668" s="165"/>
      <c r="AZ1668" s="283"/>
      <c r="BA1668" s="283"/>
      <c r="BB1668" s="283"/>
      <c r="BC1668" s="283"/>
      <c r="BD1668" s="164"/>
      <c r="BE1668" s="164"/>
      <c r="BF1668" s="164"/>
      <c r="BG1668" s="164"/>
      <c r="BH1668" s="164"/>
      <c r="BI1668" s="164"/>
      <c r="BJ1668" s="164"/>
      <c r="BK1668" s="164"/>
      <c r="BL1668" s="165"/>
      <c r="BM1668" s="165"/>
      <c r="BN1668" s="165"/>
      <c r="BO1668" s="165"/>
      <c r="BP1668" s="165"/>
      <c r="BQ1668" s="165"/>
      <c r="BR1668" s="165"/>
      <c r="BS1668" s="289"/>
      <c r="BT1668" s="297"/>
      <c r="BU1668" s="284"/>
      <c r="BV1668" s="298"/>
      <c r="BW1668" s="297"/>
      <c r="BX1668" s="297"/>
      <c r="BY1668" s="297"/>
      <c r="BZ1668" s="297"/>
      <c r="CA1668" s="284"/>
      <c r="CB1668" s="298"/>
      <c r="CC1668" s="297"/>
      <c r="CD1668" s="284"/>
      <c r="CE1668" s="352"/>
      <c r="CF1668" s="298"/>
      <c r="CG1668" s="297"/>
      <c r="CH1668" s="284"/>
      <c r="CI1668" s="352"/>
      <c r="CJ1668" s="298"/>
      <c r="CK1668" s="297"/>
      <c r="CL1668" s="284"/>
      <c r="CM1668" s="352"/>
      <c r="CN1668" s="298"/>
      <c r="CO1668" s="297"/>
      <c r="CP1668" s="284"/>
      <c r="CQ1668" s="352"/>
      <c r="CR1668" s="298"/>
      <c r="CS1668" s="297"/>
      <c r="CT1668" s="284"/>
      <c r="CU1668" s="352"/>
      <c r="CV1668" s="352"/>
      <c r="CW1668" s="298"/>
      <c r="CX1668" s="297"/>
      <c r="CY1668" s="284"/>
      <c r="CZ1668" s="352"/>
      <c r="DA1668" s="352"/>
      <c r="DB1668" s="298"/>
      <c r="DC1668" s="297"/>
      <c r="DD1668" s="284"/>
      <c r="DE1668" s="352"/>
      <c r="DF1668" s="352"/>
      <c r="DG1668" s="298"/>
      <c r="DH1668" s="297"/>
      <c r="DI1668" s="289"/>
      <c r="DP1668" s="165"/>
      <c r="DQ1668" s="165"/>
      <c r="DR1668" s="165"/>
      <c r="ED1668" s="165"/>
      <c r="EE1668" s="165"/>
      <c r="EF1668" s="165"/>
      <c r="EG1668" s="165"/>
      <c r="EH1668" s="166"/>
      <c r="EI1668" s="166"/>
      <c r="EJ1668" s="164"/>
      <c r="EK1668" s="164"/>
      <c r="EL1668" s="283"/>
      <c r="EM1668" s="283"/>
      <c r="EN1668" s="283"/>
      <c r="EO1668" s="283"/>
      <c r="EP1668" s="283"/>
      <c r="EQ1668" s="283"/>
      <c r="ER1668" s="165"/>
      <c r="ES1668" s="166"/>
      <c r="ET1668" s="166"/>
      <c r="EU1668" s="166"/>
      <c r="EV1668" s="166"/>
      <c r="EW1668" s="166"/>
      <c r="EX1668" s="289"/>
    </row>
    <row r="1669" spans="1:154" ht="13" customHeight="1">
      <c r="A1669" s="160" t="s">
        <v>2003</v>
      </c>
      <c r="B1669" s="160">
        <v>12165</v>
      </c>
      <c r="C1669" s="160">
        <v>22650</v>
      </c>
      <c r="H1669" s="162" t="s">
        <v>259</v>
      </c>
      <c r="I1669" s="162" t="s">
        <v>539</v>
      </c>
      <c r="K1669" s="161">
        <v>5</v>
      </c>
      <c r="L1669" s="161" t="s">
        <v>837</v>
      </c>
      <c r="Z1669" s="163"/>
      <c r="AS1669" s="283"/>
      <c r="AT1669" s="283"/>
      <c r="AU1669" s="283"/>
      <c r="AV1669" s="283"/>
      <c r="AW1669" s="283"/>
      <c r="AX1669" s="283"/>
      <c r="AY1669" s="165"/>
      <c r="AZ1669" s="283"/>
      <c r="BA1669" s="283"/>
      <c r="BB1669" s="283"/>
      <c r="BC1669" s="283"/>
      <c r="BD1669" s="164"/>
      <c r="BE1669" s="164"/>
      <c r="BF1669" s="164"/>
      <c r="BG1669" s="164"/>
      <c r="BH1669" s="164"/>
      <c r="BI1669" s="164"/>
      <c r="BJ1669" s="164"/>
      <c r="BK1669" s="164"/>
      <c r="BL1669" s="165"/>
      <c r="BM1669" s="165"/>
      <c r="BN1669" s="165"/>
      <c r="BO1669" s="165"/>
      <c r="BP1669" s="165"/>
      <c r="BQ1669" s="165"/>
      <c r="BR1669" s="165"/>
      <c r="BS1669" s="289"/>
      <c r="BT1669" s="297"/>
      <c r="BU1669" s="284"/>
      <c r="BV1669" s="298"/>
      <c r="BW1669" s="297"/>
      <c r="BX1669" s="297"/>
      <c r="BY1669" s="297"/>
      <c r="BZ1669" s="297"/>
      <c r="CA1669" s="284"/>
      <c r="CB1669" s="298"/>
      <c r="CC1669" s="297"/>
      <c r="CD1669" s="284"/>
      <c r="CE1669" s="352"/>
      <c r="CF1669" s="298"/>
      <c r="CG1669" s="297"/>
      <c r="CH1669" s="284"/>
      <c r="CI1669" s="352"/>
      <c r="CJ1669" s="298"/>
      <c r="CK1669" s="297"/>
      <c r="CL1669" s="284"/>
      <c r="CM1669" s="352"/>
      <c r="CN1669" s="298"/>
      <c r="CO1669" s="297"/>
      <c r="CP1669" s="284"/>
      <c r="CQ1669" s="352"/>
      <c r="CR1669" s="298"/>
      <c r="CS1669" s="297"/>
      <c r="CT1669" s="284"/>
      <c r="CU1669" s="352"/>
      <c r="CV1669" s="352"/>
      <c r="CW1669" s="298"/>
      <c r="CX1669" s="297"/>
      <c r="CY1669" s="284"/>
      <c r="CZ1669" s="352"/>
      <c r="DA1669" s="352"/>
      <c r="DB1669" s="298"/>
      <c r="DC1669" s="297"/>
      <c r="DD1669" s="284"/>
      <c r="DE1669" s="352"/>
      <c r="DF1669" s="352"/>
      <c r="DG1669" s="298"/>
      <c r="DH1669" s="297"/>
      <c r="DI1669" s="289"/>
      <c r="DP1669" s="165"/>
      <c r="DQ1669" s="165"/>
      <c r="DR1669" s="165"/>
      <c r="ED1669" s="165"/>
      <c r="EE1669" s="165"/>
      <c r="EF1669" s="165"/>
      <c r="EG1669" s="165"/>
      <c r="EH1669" s="166"/>
      <c r="EI1669" s="166"/>
      <c r="EJ1669" s="164"/>
      <c r="EK1669" s="164"/>
      <c r="EL1669" s="283"/>
      <c r="EM1669" s="283"/>
      <c r="EN1669" s="283"/>
      <c r="EO1669" s="283"/>
      <c r="EP1669" s="283"/>
      <c r="EQ1669" s="283"/>
      <c r="ER1669" s="165"/>
      <c r="ES1669" s="166"/>
      <c r="ET1669" s="166"/>
      <c r="EU1669" s="166"/>
      <c r="EV1669" s="166"/>
      <c r="EW1669" s="166"/>
      <c r="EX1669" s="289"/>
    </row>
    <row r="1670" spans="1:154" ht="13" customHeight="1">
      <c r="A1670" s="160" t="s">
        <v>2003</v>
      </c>
      <c r="B1670" s="160">
        <v>10220</v>
      </c>
      <c r="C1670" s="160">
        <v>14196</v>
      </c>
      <c r="H1670" s="162" t="s">
        <v>1096</v>
      </c>
      <c r="I1670" s="162" t="s">
        <v>136</v>
      </c>
      <c r="J1670" s="161"/>
      <c r="K1670" s="161">
        <v>6</v>
      </c>
      <c r="L1670" s="161" t="s">
        <v>2547</v>
      </c>
      <c r="Z1670" s="163"/>
      <c r="AS1670" s="283"/>
      <c r="AT1670" s="283"/>
      <c r="AU1670" s="283"/>
      <c r="AV1670" s="283"/>
      <c r="AW1670" s="283"/>
      <c r="AX1670" s="283"/>
      <c r="AY1670" s="165"/>
      <c r="AZ1670" s="283"/>
      <c r="BA1670" s="283"/>
      <c r="BB1670" s="283"/>
      <c r="BC1670" s="283"/>
      <c r="BD1670" s="164"/>
      <c r="BE1670" s="164"/>
      <c r="BF1670" s="164"/>
      <c r="BG1670" s="164"/>
      <c r="BH1670" s="164"/>
      <c r="BI1670" s="164"/>
      <c r="BJ1670" s="164"/>
      <c r="BK1670" s="164"/>
      <c r="BL1670" s="165"/>
      <c r="BM1670" s="165"/>
      <c r="BN1670" s="165"/>
      <c r="BO1670" s="165"/>
      <c r="BP1670" s="165"/>
      <c r="BQ1670" s="165"/>
      <c r="BR1670" s="165"/>
      <c r="BS1670" s="289"/>
      <c r="BT1670" s="297"/>
      <c r="BU1670" s="284"/>
      <c r="BV1670" s="298"/>
      <c r="BW1670" s="297"/>
      <c r="BX1670" s="297"/>
      <c r="BY1670" s="297"/>
      <c r="BZ1670" s="297"/>
      <c r="CA1670" s="284"/>
      <c r="CB1670" s="298"/>
      <c r="CC1670" s="297"/>
      <c r="CD1670" s="284"/>
      <c r="CE1670" s="352"/>
      <c r="CF1670" s="298"/>
      <c r="CG1670" s="297"/>
      <c r="CH1670" s="284"/>
      <c r="CI1670" s="352"/>
      <c r="CJ1670" s="298"/>
      <c r="CK1670" s="297"/>
      <c r="CL1670" s="284"/>
      <c r="CM1670" s="352"/>
      <c r="CN1670" s="298"/>
      <c r="CO1670" s="297"/>
      <c r="CP1670" s="284"/>
      <c r="CQ1670" s="352"/>
      <c r="CR1670" s="298"/>
      <c r="CS1670" s="297"/>
      <c r="CT1670" s="284"/>
      <c r="CU1670" s="352"/>
      <c r="CV1670" s="352"/>
      <c r="CW1670" s="298"/>
      <c r="CX1670" s="297"/>
      <c r="CY1670" s="284"/>
      <c r="CZ1670" s="352"/>
      <c r="DA1670" s="352"/>
      <c r="DB1670" s="298"/>
      <c r="DC1670" s="297"/>
      <c r="DD1670" s="284"/>
      <c r="DE1670" s="352"/>
      <c r="DF1670" s="352"/>
      <c r="DG1670" s="298"/>
      <c r="DH1670" s="297"/>
      <c r="DI1670" s="289"/>
      <c r="DP1670" s="165"/>
      <c r="DQ1670" s="165"/>
      <c r="DR1670" s="165"/>
      <c r="ED1670" s="165"/>
      <c r="EE1670" s="165"/>
      <c r="EF1670" s="165"/>
      <c r="EG1670" s="165"/>
      <c r="EH1670" s="166"/>
      <c r="EI1670" s="166"/>
      <c r="EJ1670" s="164"/>
      <c r="EK1670" s="164"/>
      <c r="EL1670" s="283"/>
      <c r="EM1670" s="283"/>
      <c r="EN1670" s="283"/>
      <c r="EO1670" s="283"/>
      <c r="EP1670" s="283"/>
      <c r="EQ1670" s="283"/>
      <c r="ER1670" s="165"/>
      <c r="ES1670" s="166"/>
      <c r="ET1670" s="166"/>
      <c r="EU1670" s="166"/>
      <c r="EV1670" s="166"/>
      <c r="EW1670" s="166"/>
      <c r="EX1670" s="289"/>
    </row>
    <row r="1671" spans="1:154" ht="13" customHeight="1">
      <c r="A1671" s="160" t="s">
        <v>2003</v>
      </c>
      <c r="B1671" s="160">
        <v>10459</v>
      </c>
      <c r="C1671" s="160">
        <v>14773</v>
      </c>
      <c r="H1671" s="168" t="s">
        <v>1049</v>
      </c>
      <c r="I1671" s="169" t="s">
        <v>700</v>
      </c>
      <c r="J1671" s="170"/>
      <c r="K1671" s="161">
        <v>6</v>
      </c>
      <c r="L1671" s="161" t="s">
        <v>837</v>
      </c>
      <c r="Z1671" s="163"/>
      <c r="AS1671" s="283"/>
      <c r="AT1671" s="283"/>
      <c r="AU1671" s="283"/>
      <c r="AV1671" s="283"/>
      <c r="AW1671" s="283"/>
      <c r="AX1671" s="283"/>
      <c r="AY1671" s="165"/>
      <c r="AZ1671" s="283"/>
      <c r="BA1671" s="283"/>
      <c r="BB1671" s="283"/>
      <c r="BC1671" s="283"/>
      <c r="BD1671" s="164"/>
      <c r="BE1671" s="164"/>
      <c r="BF1671" s="164"/>
      <c r="BG1671" s="164"/>
      <c r="BH1671" s="164"/>
      <c r="BI1671" s="164"/>
      <c r="BJ1671" s="164"/>
      <c r="BK1671" s="164"/>
      <c r="BL1671" s="165"/>
      <c r="BM1671" s="165"/>
      <c r="BN1671" s="165"/>
      <c r="BO1671" s="165"/>
      <c r="BP1671" s="165"/>
      <c r="BQ1671" s="165"/>
      <c r="BR1671" s="165"/>
      <c r="BS1671" s="289"/>
      <c r="BT1671" s="297"/>
      <c r="BU1671" s="284"/>
      <c r="BV1671" s="298"/>
      <c r="BW1671" s="297"/>
      <c r="BX1671" s="297"/>
      <c r="BY1671" s="297"/>
      <c r="BZ1671" s="297"/>
      <c r="CA1671" s="284"/>
      <c r="CB1671" s="298"/>
      <c r="CC1671" s="297"/>
      <c r="CD1671" s="284"/>
      <c r="CE1671" s="352"/>
      <c r="CF1671" s="298"/>
      <c r="CG1671" s="297"/>
      <c r="CH1671" s="284"/>
      <c r="CI1671" s="352"/>
      <c r="CJ1671" s="298"/>
      <c r="CK1671" s="297"/>
      <c r="CL1671" s="284"/>
      <c r="CM1671" s="352"/>
      <c r="CN1671" s="298"/>
      <c r="CO1671" s="297"/>
      <c r="CP1671" s="284"/>
      <c r="CQ1671" s="352"/>
      <c r="CR1671" s="298"/>
      <c r="CS1671" s="297"/>
      <c r="CT1671" s="284"/>
      <c r="CU1671" s="352"/>
      <c r="CV1671" s="352"/>
      <c r="CW1671" s="298"/>
      <c r="CX1671" s="297"/>
      <c r="CY1671" s="284"/>
      <c r="CZ1671" s="352"/>
      <c r="DA1671" s="352"/>
      <c r="DB1671" s="298"/>
      <c r="DC1671" s="297"/>
      <c r="DD1671" s="284"/>
      <c r="DE1671" s="352"/>
      <c r="DF1671" s="352"/>
      <c r="DG1671" s="298"/>
      <c r="DH1671" s="297"/>
      <c r="DI1671" s="289"/>
      <c r="DP1671" s="165"/>
      <c r="DQ1671" s="165"/>
      <c r="DR1671" s="165"/>
      <c r="ED1671" s="165"/>
      <c r="EE1671" s="165"/>
      <c r="EF1671" s="165"/>
      <c r="EG1671" s="165"/>
      <c r="EH1671" s="166"/>
      <c r="EI1671" s="166"/>
      <c r="EJ1671" s="164"/>
      <c r="EK1671" s="164"/>
      <c r="EL1671" s="283"/>
      <c r="EM1671" s="283"/>
      <c r="EN1671" s="283"/>
      <c r="EO1671" s="283"/>
      <c r="EP1671" s="283"/>
      <c r="EQ1671" s="283"/>
      <c r="ER1671" s="165"/>
      <c r="ES1671" s="166"/>
      <c r="ET1671" s="166"/>
      <c r="EU1671" s="166"/>
      <c r="EV1671" s="166"/>
      <c r="EW1671" s="166"/>
      <c r="EX1671" s="289"/>
    </row>
    <row r="1672" spans="1:154" ht="13" customHeight="1">
      <c r="A1672" s="160" t="s">
        <v>2003</v>
      </c>
      <c r="B1672" s="160">
        <v>11291</v>
      </c>
      <c r="C1672" s="160">
        <v>23378</v>
      </c>
      <c r="H1672" s="162" t="s">
        <v>2515</v>
      </c>
      <c r="I1672" s="162" t="s">
        <v>565</v>
      </c>
      <c r="J1672" s="161"/>
      <c r="K1672" s="161">
        <v>6</v>
      </c>
      <c r="L1672" s="161" t="s">
        <v>837</v>
      </c>
      <c r="Z1672" s="163"/>
      <c r="AS1672" s="283"/>
      <c r="AT1672" s="283"/>
      <c r="AU1672" s="283"/>
      <c r="AV1672" s="283"/>
      <c r="AW1672" s="283"/>
      <c r="AX1672" s="283"/>
      <c r="AY1672" s="165"/>
      <c r="AZ1672" s="283"/>
      <c r="BA1672" s="283"/>
      <c r="BB1672" s="283"/>
      <c r="BC1672" s="283"/>
      <c r="BD1672" s="164"/>
      <c r="BE1672" s="164"/>
      <c r="BF1672" s="164"/>
      <c r="BG1672" s="164"/>
      <c r="BH1672" s="164"/>
      <c r="BI1672" s="164"/>
      <c r="BJ1672" s="164"/>
      <c r="BK1672" s="164"/>
      <c r="BL1672" s="165"/>
      <c r="BM1672" s="165"/>
      <c r="BN1672" s="165"/>
      <c r="BO1672" s="165"/>
      <c r="BP1672" s="165"/>
      <c r="BQ1672" s="165"/>
      <c r="BR1672" s="165"/>
      <c r="BS1672" s="289"/>
      <c r="BT1672" s="297"/>
      <c r="BU1672" s="284"/>
      <c r="BV1672" s="298"/>
      <c r="BW1672" s="297"/>
      <c r="BX1672" s="297"/>
      <c r="BY1672" s="297"/>
      <c r="BZ1672" s="297"/>
      <c r="CA1672" s="284"/>
      <c r="CB1672" s="298"/>
      <c r="CC1672" s="297"/>
      <c r="CD1672" s="284"/>
      <c r="CE1672" s="352"/>
      <c r="CF1672" s="298"/>
      <c r="CG1672" s="297"/>
      <c r="CH1672" s="284"/>
      <c r="CI1672" s="352"/>
      <c r="CJ1672" s="298"/>
      <c r="CK1672" s="297"/>
      <c r="CL1672" s="284"/>
      <c r="CM1672" s="352"/>
      <c r="CN1672" s="298"/>
      <c r="CO1672" s="297"/>
      <c r="CP1672" s="284"/>
      <c r="CQ1672" s="352"/>
      <c r="CR1672" s="298"/>
      <c r="CS1672" s="297"/>
      <c r="CT1672" s="284"/>
      <c r="CU1672" s="352"/>
      <c r="CV1672" s="352"/>
      <c r="CW1672" s="298"/>
      <c r="CX1672" s="297"/>
      <c r="CY1672" s="284"/>
      <c r="CZ1672" s="352"/>
      <c r="DA1672" s="352"/>
      <c r="DB1672" s="298"/>
      <c r="DC1672" s="297"/>
      <c r="DD1672" s="284"/>
      <c r="DE1672" s="352"/>
      <c r="DF1672" s="352"/>
      <c r="DG1672" s="298"/>
      <c r="DH1672" s="297"/>
      <c r="DI1672" s="289"/>
      <c r="DP1672" s="165"/>
      <c r="DQ1672" s="165"/>
      <c r="DR1672" s="165"/>
      <c r="ED1672" s="165"/>
      <c r="EE1672" s="165"/>
      <c r="EF1672" s="165"/>
      <c r="EG1672" s="165"/>
      <c r="EH1672" s="166"/>
      <c r="EI1672" s="166"/>
      <c r="EJ1672" s="164"/>
      <c r="EK1672" s="164"/>
      <c r="EL1672" s="283"/>
      <c r="EM1672" s="283"/>
      <c r="EN1672" s="283"/>
      <c r="EO1672" s="283"/>
      <c r="EP1672" s="283"/>
      <c r="EQ1672" s="283"/>
      <c r="ER1672" s="165"/>
      <c r="ES1672" s="166"/>
      <c r="ET1672" s="166"/>
      <c r="EU1672" s="166"/>
      <c r="EV1672" s="166"/>
      <c r="EW1672" s="166"/>
      <c r="EX1672" s="289"/>
    </row>
    <row r="1673" spans="1:154" ht="13" customHeight="1">
      <c r="A1673" s="160" t="s">
        <v>2003</v>
      </c>
      <c r="B1673" s="160">
        <v>9157</v>
      </c>
      <c r="C1673" s="160">
        <v>9256</v>
      </c>
      <c r="H1673" s="162" t="s">
        <v>60</v>
      </c>
      <c r="I1673" s="162" t="s">
        <v>271</v>
      </c>
      <c r="J1673" s="161"/>
      <c r="K1673" s="161">
        <v>7</v>
      </c>
      <c r="L1673" s="161" t="s">
        <v>837</v>
      </c>
      <c r="Z1673" s="163"/>
      <c r="AS1673" s="283"/>
      <c r="AT1673" s="283"/>
      <c r="AU1673" s="283"/>
      <c r="AV1673" s="283"/>
      <c r="AW1673" s="283"/>
      <c r="AX1673" s="283"/>
      <c r="AY1673" s="165"/>
      <c r="AZ1673" s="283"/>
      <c r="BA1673" s="283"/>
      <c r="BB1673" s="283"/>
      <c r="BC1673" s="283"/>
      <c r="BD1673" s="164"/>
      <c r="BE1673" s="164"/>
      <c r="BF1673" s="164"/>
      <c r="BG1673" s="164"/>
      <c r="BH1673" s="164"/>
      <c r="BI1673" s="164"/>
      <c r="BJ1673" s="164"/>
      <c r="BK1673" s="164"/>
      <c r="BL1673" s="165"/>
      <c r="BM1673" s="165"/>
      <c r="BN1673" s="165"/>
      <c r="BO1673" s="165"/>
      <c r="BP1673" s="165"/>
      <c r="BQ1673" s="165"/>
      <c r="BR1673" s="165"/>
      <c r="BS1673" s="289"/>
      <c r="BT1673" s="297"/>
      <c r="BU1673" s="284"/>
      <c r="BV1673" s="298"/>
      <c r="BW1673" s="297"/>
      <c r="BX1673" s="297"/>
      <c r="BY1673" s="297"/>
      <c r="BZ1673" s="297"/>
      <c r="CA1673" s="284"/>
      <c r="CB1673" s="298"/>
      <c r="CC1673" s="297"/>
      <c r="CD1673" s="284"/>
      <c r="CE1673" s="352"/>
      <c r="CF1673" s="298"/>
      <c r="CG1673" s="297"/>
      <c r="CH1673" s="284"/>
      <c r="CI1673" s="352"/>
      <c r="CJ1673" s="298"/>
      <c r="CK1673" s="297"/>
      <c r="CL1673" s="284"/>
      <c r="CM1673" s="352"/>
      <c r="CN1673" s="298"/>
      <c r="CO1673" s="297"/>
      <c r="CP1673" s="284"/>
      <c r="CQ1673" s="352"/>
      <c r="CR1673" s="298"/>
      <c r="CS1673" s="297"/>
      <c r="CT1673" s="284"/>
      <c r="CU1673" s="352"/>
      <c r="CV1673" s="352"/>
      <c r="CW1673" s="298"/>
      <c r="CX1673" s="297"/>
      <c r="CY1673" s="284"/>
      <c r="CZ1673" s="352"/>
      <c r="DA1673" s="352"/>
      <c r="DB1673" s="298"/>
      <c r="DC1673" s="297"/>
      <c r="DD1673" s="284"/>
      <c r="DE1673" s="352"/>
      <c r="DF1673" s="352"/>
      <c r="DG1673" s="298"/>
      <c r="DH1673" s="297"/>
      <c r="DI1673" s="289"/>
      <c r="DP1673" s="165"/>
      <c r="DQ1673" s="165"/>
      <c r="DR1673" s="165"/>
      <c r="ED1673" s="165"/>
      <c r="EE1673" s="165"/>
      <c r="EF1673" s="165"/>
      <c r="EG1673" s="165"/>
      <c r="EH1673" s="166"/>
      <c r="EI1673" s="166"/>
      <c r="EJ1673" s="164"/>
      <c r="EK1673" s="164"/>
      <c r="EL1673" s="283"/>
      <c r="EM1673" s="283"/>
      <c r="EN1673" s="283"/>
      <c r="EO1673" s="283"/>
      <c r="EP1673" s="283"/>
      <c r="EQ1673" s="283"/>
      <c r="ER1673" s="165"/>
      <c r="ES1673" s="166"/>
      <c r="ET1673" s="166"/>
      <c r="EU1673" s="166"/>
      <c r="EV1673" s="166"/>
      <c r="EW1673" s="166"/>
      <c r="EX1673" s="289"/>
    </row>
    <row r="1674" spans="1:154" ht="13" customHeight="1">
      <c r="A1674" s="160" t="s">
        <v>2003</v>
      </c>
      <c r="B1674" s="160">
        <v>9438</v>
      </c>
      <c r="C1674" s="160">
        <v>10762</v>
      </c>
      <c r="H1674" s="168" t="s">
        <v>517</v>
      </c>
      <c r="I1674" s="169" t="s">
        <v>156</v>
      </c>
      <c r="J1674" s="170"/>
      <c r="K1674" s="161">
        <v>7</v>
      </c>
      <c r="L1674" s="161" t="s">
        <v>46</v>
      </c>
      <c r="Z1674" s="163"/>
      <c r="AS1674" s="283"/>
      <c r="AT1674" s="283"/>
      <c r="AU1674" s="283"/>
      <c r="AV1674" s="283"/>
      <c r="AW1674" s="283"/>
      <c r="AX1674" s="283"/>
      <c r="AY1674" s="165"/>
      <c r="AZ1674" s="283"/>
      <c r="BA1674" s="283"/>
      <c r="BB1674" s="283"/>
      <c r="BC1674" s="283"/>
      <c r="BD1674" s="164"/>
      <c r="BE1674" s="164"/>
      <c r="BF1674" s="164"/>
      <c r="BG1674" s="164"/>
      <c r="BH1674" s="164"/>
      <c r="BI1674" s="164"/>
      <c r="BJ1674" s="164"/>
      <c r="BK1674" s="164"/>
      <c r="BL1674" s="165"/>
      <c r="BM1674" s="165"/>
      <c r="BN1674" s="165"/>
      <c r="BO1674" s="165"/>
      <c r="BP1674" s="165"/>
      <c r="BQ1674" s="165"/>
      <c r="BR1674" s="165"/>
      <c r="BS1674" s="289"/>
      <c r="BT1674" s="297"/>
      <c r="BU1674" s="284"/>
      <c r="BV1674" s="298"/>
      <c r="BW1674" s="297"/>
      <c r="BX1674" s="297"/>
      <c r="BY1674" s="297"/>
      <c r="BZ1674" s="297"/>
      <c r="CA1674" s="284"/>
      <c r="CB1674" s="298"/>
      <c r="CC1674" s="297"/>
      <c r="CD1674" s="284"/>
      <c r="CE1674" s="352"/>
      <c r="CF1674" s="298"/>
      <c r="CG1674" s="297"/>
      <c r="CH1674" s="284"/>
      <c r="CI1674" s="352"/>
      <c r="CJ1674" s="298"/>
      <c r="CK1674" s="297"/>
      <c r="CL1674" s="284"/>
      <c r="CM1674" s="352"/>
      <c r="CN1674" s="298"/>
      <c r="CO1674" s="297"/>
      <c r="CP1674" s="284"/>
      <c r="CQ1674" s="352"/>
      <c r="CR1674" s="298"/>
      <c r="CS1674" s="297"/>
      <c r="CT1674" s="284"/>
      <c r="CU1674" s="352"/>
      <c r="CV1674" s="352"/>
      <c r="CW1674" s="298"/>
      <c r="CX1674" s="297"/>
      <c r="CY1674" s="284"/>
      <c r="CZ1674" s="352"/>
      <c r="DA1674" s="352"/>
      <c r="DB1674" s="298"/>
      <c r="DC1674" s="297"/>
      <c r="DD1674" s="284"/>
      <c r="DE1674" s="352"/>
      <c r="DF1674" s="352"/>
      <c r="DG1674" s="298"/>
      <c r="DH1674" s="297"/>
      <c r="DI1674" s="289"/>
      <c r="DP1674" s="165"/>
      <c r="DQ1674" s="165"/>
      <c r="DR1674" s="165"/>
      <c r="ED1674" s="165"/>
      <c r="EE1674" s="165"/>
      <c r="EF1674" s="165"/>
      <c r="EG1674" s="165"/>
      <c r="EH1674" s="166"/>
      <c r="EI1674" s="166"/>
      <c r="EJ1674" s="164"/>
      <c r="EK1674" s="164"/>
      <c r="EL1674" s="283"/>
      <c r="EM1674" s="283"/>
      <c r="EN1674" s="283"/>
      <c r="EO1674" s="283"/>
      <c r="EP1674" s="283"/>
      <c r="EQ1674" s="283"/>
      <c r="ER1674" s="165"/>
      <c r="ES1674" s="166"/>
      <c r="ET1674" s="166"/>
      <c r="EU1674" s="166"/>
      <c r="EV1674" s="166"/>
      <c r="EW1674" s="166"/>
      <c r="EX1674" s="289"/>
    </row>
    <row r="1675" spans="1:154" ht="13" customHeight="1">
      <c r="A1675" s="160" t="s">
        <v>2003</v>
      </c>
      <c r="B1675" s="160">
        <v>10543</v>
      </c>
      <c r="C1675" s="160">
        <v>19957</v>
      </c>
      <c r="H1675" s="162" t="s">
        <v>3406</v>
      </c>
      <c r="I1675" s="162" t="s">
        <v>208</v>
      </c>
      <c r="K1675" s="161">
        <v>7</v>
      </c>
      <c r="L1675" s="161" t="s">
        <v>46</v>
      </c>
      <c r="Z1675" s="163"/>
      <c r="AS1675" s="283"/>
      <c r="AT1675" s="283"/>
      <c r="AU1675" s="283"/>
      <c r="AV1675" s="283"/>
      <c r="AW1675" s="283"/>
      <c r="AX1675" s="283"/>
      <c r="AY1675" s="165"/>
      <c r="AZ1675" s="283"/>
      <c r="BA1675" s="283"/>
      <c r="BB1675" s="283"/>
      <c r="BC1675" s="283"/>
      <c r="BD1675" s="164"/>
      <c r="BE1675" s="164"/>
      <c r="BF1675" s="164"/>
      <c r="BG1675" s="164"/>
      <c r="BH1675" s="164"/>
      <c r="BI1675" s="164"/>
      <c r="BJ1675" s="164"/>
      <c r="BK1675" s="164"/>
      <c r="BL1675" s="165"/>
      <c r="BM1675" s="165"/>
      <c r="BN1675" s="165"/>
      <c r="BO1675" s="165"/>
      <c r="BP1675" s="165"/>
      <c r="BQ1675" s="165"/>
      <c r="BR1675" s="165"/>
      <c r="BS1675" s="289"/>
      <c r="BT1675" s="297"/>
      <c r="BU1675" s="284"/>
      <c r="BV1675" s="298"/>
      <c r="BW1675" s="297"/>
      <c r="BX1675" s="297"/>
      <c r="BY1675" s="297"/>
      <c r="BZ1675" s="297"/>
      <c r="CA1675" s="284"/>
      <c r="CB1675" s="298"/>
      <c r="CC1675" s="297"/>
      <c r="CD1675" s="284"/>
      <c r="CE1675" s="352"/>
      <c r="CF1675" s="298"/>
      <c r="CG1675" s="297"/>
      <c r="CH1675" s="284"/>
      <c r="CI1675" s="352"/>
      <c r="CJ1675" s="298"/>
      <c r="CK1675" s="297"/>
      <c r="CL1675" s="284"/>
      <c r="CM1675" s="352"/>
      <c r="CN1675" s="298"/>
      <c r="CO1675" s="297"/>
      <c r="CP1675" s="284"/>
      <c r="CQ1675" s="352"/>
      <c r="CR1675" s="298"/>
      <c r="CS1675" s="297"/>
      <c r="CT1675" s="284"/>
      <c r="CU1675" s="352"/>
      <c r="CV1675" s="352"/>
      <c r="CW1675" s="298"/>
      <c r="CX1675" s="297"/>
      <c r="CY1675" s="284"/>
      <c r="CZ1675" s="352"/>
      <c r="DA1675" s="352"/>
      <c r="DB1675" s="298"/>
      <c r="DC1675" s="297"/>
      <c r="DD1675" s="284"/>
      <c r="DE1675" s="352"/>
      <c r="DF1675" s="352"/>
      <c r="DG1675" s="298"/>
      <c r="DH1675" s="297"/>
      <c r="DI1675" s="289"/>
      <c r="DP1675" s="165"/>
      <c r="DQ1675" s="165"/>
      <c r="DR1675" s="165"/>
      <c r="ED1675" s="165"/>
      <c r="EE1675" s="165"/>
      <c r="EF1675" s="165"/>
      <c r="EG1675" s="165"/>
      <c r="EH1675" s="166"/>
      <c r="EI1675" s="166"/>
      <c r="EJ1675" s="164"/>
      <c r="EK1675" s="164"/>
      <c r="EL1675" s="283"/>
      <c r="EM1675" s="283"/>
      <c r="EN1675" s="283"/>
      <c r="EO1675" s="283"/>
      <c r="EP1675" s="283"/>
      <c r="EQ1675" s="283"/>
      <c r="ER1675" s="165"/>
      <c r="ES1675" s="166"/>
      <c r="ET1675" s="166"/>
      <c r="EU1675" s="166"/>
      <c r="EV1675" s="166"/>
      <c r="EW1675" s="166"/>
      <c r="EX1675" s="289"/>
    </row>
    <row r="1676" spans="1:154" ht="13" customHeight="1">
      <c r="A1676" s="160" t="s">
        <v>2003</v>
      </c>
      <c r="B1676" s="160">
        <v>10584</v>
      </c>
      <c r="C1676" s="160">
        <v>19508</v>
      </c>
      <c r="H1676" s="168" t="s">
        <v>530</v>
      </c>
      <c r="I1676" s="169" t="s">
        <v>547</v>
      </c>
      <c r="J1676" s="170"/>
      <c r="K1676" s="161">
        <v>7</v>
      </c>
      <c r="L1676" s="161" t="s">
        <v>837</v>
      </c>
      <c r="Z1676" s="163"/>
      <c r="AS1676" s="283"/>
      <c r="AT1676" s="283"/>
      <c r="AU1676" s="283"/>
      <c r="AV1676" s="283"/>
      <c r="AW1676" s="283"/>
      <c r="AX1676" s="283"/>
      <c r="AY1676" s="165"/>
      <c r="AZ1676" s="283"/>
      <c r="BA1676" s="283"/>
      <c r="BB1676" s="283"/>
      <c r="BC1676" s="283"/>
      <c r="BD1676" s="164"/>
      <c r="BE1676" s="164"/>
      <c r="BF1676" s="164"/>
      <c r="BG1676" s="164"/>
      <c r="BH1676" s="164"/>
      <c r="BI1676" s="164"/>
      <c r="BJ1676" s="164"/>
      <c r="BK1676" s="164"/>
      <c r="BL1676" s="165"/>
      <c r="BM1676" s="165"/>
      <c r="BN1676" s="165"/>
      <c r="BO1676" s="165"/>
      <c r="BP1676" s="165"/>
      <c r="BQ1676" s="165"/>
      <c r="BR1676" s="165"/>
      <c r="BS1676" s="289"/>
      <c r="BT1676" s="297"/>
      <c r="BU1676" s="284"/>
      <c r="BV1676" s="298"/>
      <c r="BW1676" s="297"/>
      <c r="BX1676" s="297"/>
      <c r="BY1676" s="297"/>
      <c r="BZ1676" s="297"/>
      <c r="CA1676" s="284"/>
      <c r="CB1676" s="298"/>
      <c r="CC1676" s="297"/>
      <c r="CD1676" s="284"/>
      <c r="CE1676" s="352"/>
      <c r="CF1676" s="298"/>
      <c r="CG1676" s="297"/>
      <c r="CH1676" s="284"/>
      <c r="CI1676" s="352"/>
      <c r="CJ1676" s="298"/>
      <c r="CK1676" s="297"/>
      <c r="CL1676" s="284"/>
      <c r="CM1676" s="352"/>
      <c r="CN1676" s="298"/>
      <c r="CO1676" s="297"/>
      <c r="CP1676" s="284"/>
      <c r="CQ1676" s="352"/>
      <c r="CR1676" s="298"/>
      <c r="CS1676" s="297"/>
      <c r="CT1676" s="284"/>
      <c r="CU1676" s="352"/>
      <c r="CV1676" s="352"/>
      <c r="CW1676" s="298"/>
      <c r="CX1676" s="297"/>
      <c r="CY1676" s="284"/>
      <c r="CZ1676" s="352"/>
      <c r="DA1676" s="352"/>
      <c r="DB1676" s="298"/>
      <c r="DC1676" s="297"/>
      <c r="DD1676" s="284"/>
      <c r="DE1676" s="352"/>
      <c r="DF1676" s="352"/>
      <c r="DG1676" s="298"/>
      <c r="DH1676" s="297"/>
      <c r="DI1676" s="289"/>
      <c r="DP1676" s="165"/>
      <c r="DQ1676" s="165"/>
      <c r="DR1676" s="165"/>
      <c r="ED1676" s="165"/>
      <c r="EE1676" s="165"/>
      <c r="EF1676" s="165"/>
      <c r="EG1676" s="165"/>
      <c r="EH1676" s="166"/>
      <c r="EI1676" s="166"/>
      <c r="EJ1676" s="164"/>
      <c r="EK1676" s="164"/>
      <c r="EL1676" s="283"/>
      <c r="EM1676" s="283"/>
      <c r="EN1676" s="283"/>
      <c r="EO1676" s="283"/>
      <c r="EP1676" s="283"/>
      <c r="EQ1676" s="283"/>
      <c r="ER1676" s="165"/>
      <c r="ES1676" s="166"/>
      <c r="ET1676" s="166"/>
      <c r="EU1676" s="166"/>
      <c r="EV1676" s="166"/>
      <c r="EW1676" s="166"/>
      <c r="EX1676" s="289"/>
    </row>
    <row r="1677" spans="1:154" ht="13" customHeight="1">
      <c r="A1677" s="160" t="s">
        <v>2003</v>
      </c>
      <c r="B1677" s="160">
        <v>10772</v>
      </c>
      <c r="C1677" s="160">
        <v>16424</v>
      </c>
      <c r="H1677" s="168" t="s">
        <v>1110</v>
      </c>
      <c r="I1677" s="169" t="s">
        <v>539</v>
      </c>
      <c r="J1677" s="170"/>
      <c r="K1677" s="161">
        <v>7</v>
      </c>
      <c r="L1677" s="161" t="s">
        <v>837</v>
      </c>
      <c r="Z1677" s="163"/>
      <c r="AS1677" s="283"/>
      <c r="AT1677" s="283"/>
      <c r="AU1677" s="283"/>
      <c r="AV1677" s="283"/>
      <c r="AW1677" s="283"/>
      <c r="AX1677" s="283"/>
      <c r="AY1677" s="165"/>
      <c r="AZ1677" s="283"/>
      <c r="BA1677" s="283"/>
      <c r="BB1677" s="283"/>
      <c r="BC1677" s="283"/>
      <c r="BD1677" s="164"/>
      <c r="BE1677" s="164"/>
      <c r="BF1677" s="164"/>
      <c r="BG1677" s="164"/>
      <c r="BH1677" s="164"/>
      <c r="BI1677" s="164"/>
      <c r="BJ1677" s="164"/>
      <c r="BK1677" s="164"/>
      <c r="BL1677" s="165"/>
      <c r="BM1677" s="165"/>
      <c r="BN1677" s="165"/>
      <c r="BO1677" s="165"/>
      <c r="BP1677" s="165"/>
      <c r="BQ1677" s="165"/>
      <c r="BR1677" s="165"/>
      <c r="BS1677" s="289"/>
      <c r="BT1677" s="297"/>
      <c r="BU1677" s="284"/>
      <c r="BV1677" s="298"/>
      <c r="BW1677" s="297"/>
      <c r="BX1677" s="297"/>
      <c r="BY1677" s="297"/>
      <c r="BZ1677" s="297"/>
      <c r="CA1677" s="284"/>
      <c r="CB1677" s="298"/>
      <c r="CC1677" s="297"/>
      <c r="CD1677" s="284"/>
      <c r="CE1677" s="352"/>
      <c r="CF1677" s="298"/>
      <c r="CG1677" s="297"/>
      <c r="CH1677" s="284"/>
      <c r="CI1677" s="352"/>
      <c r="CJ1677" s="298"/>
      <c r="CK1677" s="297"/>
      <c r="CL1677" s="284"/>
      <c r="CM1677" s="352"/>
      <c r="CN1677" s="298"/>
      <c r="CO1677" s="297"/>
      <c r="CP1677" s="284"/>
      <c r="CQ1677" s="352"/>
      <c r="CR1677" s="298"/>
      <c r="CS1677" s="297"/>
      <c r="CT1677" s="284"/>
      <c r="CU1677" s="352"/>
      <c r="CV1677" s="352"/>
      <c r="CW1677" s="298"/>
      <c r="CX1677" s="297"/>
      <c r="CY1677" s="284"/>
      <c r="CZ1677" s="352"/>
      <c r="DA1677" s="352"/>
      <c r="DB1677" s="298"/>
      <c r="DC1677" s="297"/>
      <c r="DD1677" s="284"/>
      <c r="DE1677" s="352"/>
      <c r="DF1677" s="352"/>
      <c r="DG1677" s="298"/>
      <c r="DH1677" s="297"/>
      <c r="DI1677" s="289"/>
      <c r="DP1677" s="165"/>
      <c r="DQ1677" s="165"/>
      <c r="DR1677" s="165"/>
      <c r="ED1677" s="165"/>
      <c r="EE1677" s="165"/>
      <c r="EF1677" s="165"/>
      <c r="EG1677" s="165"/>
      <c r="EH1677" s="166"/>
      <c r="EI1677" s="166"/>
      <c r="EJ1677" s="164"/>
      <c r="EK1677" s="164"/>
      <c r="EL1677" s="283"/>
      <c r="EM1677" s="283"/>
      <c r="EN1677" s="283"/>
      <c r="EO1677" s="283"/>
      <c r="EP1677" s="283"/>
      <c r="EQ1677" s="283"/>
      <c r="ER1677" s="165"/>
      <c r="ES1677" s="166"/>
      <c r="ET1677" s="166"/>
      <c r="EU1677" s="166"/>
      <c r="EV1677" s="166"/>
      <c r="EW1677" s="166"/>
      <c r="EX1677" s="289"/>
    </row>
    <row r="1678" spans="1:154" ht="13" customHeight="1">
      <c r="A1678" s="160" t="s">
        <v>2003</v>
      </c>
      <c r="B1678" s="160">
        <v>10834</v>
      </c>
      <c r="C1678" s="160">
        <v>15124</v>
      </c>
      <c r="H1678" s="168" t="s">
        <v>1120</v>
      </c>
      <c r="I1678" s="169" t="s">
        <v>175</v>
      </c>
      <c r="J1678" s="170"/>
      <c r="K1678" s="161">
        <v>7</v>
      </c>
      <c r="L1678" s="161" t="s">
        <v>837</v>
      </c>
      <c r="Z1678" s="163"/>
      <c r="AS1678" s="283"/>
      <c r="AT1678" s="283"/>
      <c r="AU1678" s="283"/>
      <c r="AV1678" s="283"/>
      <c r="AW1678" s="283"/>
      <c r="AX1678" s="283"/>
      <c r="AY1678" s="165"/>
      <c r="AZ1678" s="283"/>
      <c r="BA1678" s="283"/>
      <c r="BB1678" s="283"/>
      <c r="BC1678" s="283"/>
      <c r="BD1678" s="164"/>
      <c r="BE1678" s="164"/>
      <c r="BF1678" s="164"/>
      <c r="BG1678" s="164"/>
      <c r="BH1678" s="164"/>
      <c r="BI1678" s="164"/>
      <c r="BJ1678" s="164"/>
      <c r="BK1678" s="164"/>
      <c r="BL1678" s="165"/>
      <c r="BM1678" s="165"/>
      <c r="BN1678" s="165"/>
      <c r="BO1678" s="165"/>
      <c r="BP1678" s="165"/>
      <c r="BQ1678" s="165"/>
      <c r="BR1678" s="165"/>
      <c r="BS1678" s="289"/>
      <c r="BT1678" s="297"/>
      <c r="BU1678" s="284"/>
      <c r="BV1678" s="298"/>
      <c r="BW1678" s="297"/>
      <c r="BX1678" s="297"/>
      <c r="BY1678" s="297"/>
      <c r="BZ1678" s="297"/>
      <c r="CA1678" s="284"/>
      <c r="CB1678" s="298"/>
      <c r="CC1678" s="297"/>
      <c r="CD1678" s="284"/>
      <c r="CE1678" s="352"/>
      <c r="CF1678" s="298"/>
      <c r="CG1678" s="297"/>
      <c r="CH1678" s="284"/>
      <c r="CI1678" s="352"/>
      <c r="CJ1678" s="298"/>
      <c r="CK1678" s="297"/>
      <c r="CL1678" s="284"/>
      <c r="CM1678" s="352"/>
      <c r="CN1678" s="298"/>
      <c r="CO1678" s="297"/>
      <c r="CP1678" s="284"/>
      <c r="CQ1678" s="352"/>
      <c r="CR1678" s="298"/>
      <c r="CS1678" s="297"/>
      <c r="CT1678" s="284"/>
      <c r="CU1678" s="352"/>
      <c r="CV1678" s="352"/>
      <c r="CW1678" s="298"/>
      <c r="CX1678" s="297"/>
      <c r="CY1678" s="284"/>
      <c r="CZ1678" s="352"/>
      <c r="DA1678" s="352"/>
      <c r="DB1678" s="298"/>
      <c r="DC1678" s="297"/>
      <c r="DD1678" s="284"/>
      <c r="DE1678" s="352"/>
      <c r="DF1678" s="352"/>
      <c r="DG1678" s="298"/>
      <c r="DH1678" s="297"/>
      <c r="DI1678" s="289"/>
      <c r="DP1678" s="165"/>
      <c r="DQ1678" s="165"/>
      <c r="DR1678" s="165"/>
      <c r="ED1678" s="165"/>
      <c r="EE1678" s="165"/>
      <c r="EF1678" s="165"/>
      <c r="EG1678" s="165"/>
      <c r="EH1678" s="166"/>
      <c r="EI1678" s="166"/>
      <c r="EJ1678" s="164"/>
      <c r="EK1678" s="164"/>
      <c r="EL1678" s="283"/>
      <c r="EM1678" s="283"/>
      <c r="EN1678" s="283"/>
      <c r="EO1678" s="283"/>
      <c r="EP1678" s="283"/>
      <c r="EQ1678" s="283"/>
      <c r="ER1678" s="165"/>
      <c r="ES1678" s="166"/>
      <c r="ET1678" s="166"/>
      <c r="EU1678" s="166"/>
      <c r="EV1678" s="166"/>
      <c r="EW1678" s="166"/>
      <c r="EX1678" s="289"/>
    </row>
    <row r="1679" spans="1:154" ht="13" customHeight="1">
      <c r="A1679" s="160" t="s">
        <v>2003</v>
      </c>
      <c r="B1679" s="160">
        <v>11016</v>
      </c>
      <c r="C1679" s="160">
        <v>14566</v>
      </c>
      <c r="H1679" s="168" t="s">
        <v>193</v>
      </c>
      <c r="I1679" s="169" t="s">
        <v>1206</v>
      </c>
      <c r="J1679" s="170"/>
      <c r="K1679" s="161">
        <v>7</v>
      </c>
      <c r="L1679" s="161" t="s">
        <v>837</v>
      </c>
      <c r="Z1679" s="163"/>
      <c r="AS1679" s="283"/>
      <c r="AT1679" s="283"/>
      <c r="AU1679" s="283"/>
      <c r="AV1679" s="283"/>
      <c r="AW1679" s="283"/>
      <c r="AX1679" s="283"/>
      <c r="AY1679" s="165"/>
      <c r="AZ1679" s="283"/>
      <c r="BA1679" s="283"/>
      <c r="BB1679" s="283"/>
      <c r="BC1679" s="283"/>
      <c r="BD1679" s="164"/>
      <c r="BE1679" s="164"/>
      <c r="BF1679" s="164"/>
      <c r="BG1679" s="164"/>
      <c r="BH1679" s="164"/>
      <c r="BI1679" s="164"/>
      <c r="BJ1679" s="164"/>
      <c r="BK1679" s="164"/>
      <c r="BL1679" s="165"/>
      <c r="BM1679" s="165"/>
      <c r="BN1679" s="165"/>
      <c r="BO1679" s="165"/>
      <c r="BP1679" s="165"/>
      <c r="BQ1679" s="165"/>
      <c r="BR1679" s="165"/>
      <c r="BS1679" s="289"/>
      <c r="BT1679" s="297"/>
      <c r="BU1679" s="284"/>
      <c r="BV1679" s="298"/>
      <c r="BW1679" s="297"/>
      <c r="BX1679" s="297"/>
      <c r="BY1679" s="297"/>
      <c r="BZ1679" s="297"/>
      <c r="CA1679" s="284"/>
      <c r="CB1679" s="298"/>
      <c r="CC1679" s="297"/>
      <c r="CD1679" s="284"/>
      <c r="CE1679" s="352"/>
      <c r="CF1679" s="298"/>
      <c r="CG1679" s="297"/>
      <c r="CH1679" s="284"/>
      <c r="CI1679" s="352"/>
      <c r="CJ1679" s="298"/>
      <c r="CK1679" s="297"/>
      <c r="CL1679" s="284"/>
      <c r="CM1679" s="352"/>
      <c r="CN1679" s="298"/>
      <c r="CO1679" s="297"/>
      <c r="CP1679" s="284"/>
      <c r="CQ1679" s="352"/>
      <c r="CR1679" s="298"/>
      <c r="CS1679" s="297"/>
      <c r="CT1679" s="284"/>
      <c r="CU1679" s="352"/>
      <c r="CV1679" s="352"/>
      <c r="CW1679" s="298"/>
      <c r="CX1679" s="297"/>
      <c r="CY1679" s="284"/>
      <c r="CZ1679" s="352"/>
      <c r="DA1679" s="352"/>
      <c r="DB1679" s="298"/>
      <c r="DC1679" s="297"/>
      <c r="DD1679" s="284"/>
      <c r="DE1679" s="352"/>
      <c r="DF1679" s="352"/>
      <c r="DG1679" s="298"/>
      <c r="DH1679" s="297"/>
      <c r="DI1679" s="289"/>
      <c r="DP1679" s="165"/>
      <c r="DQ1679" s="165"/>
      <c r="DR1679" s="165"/>
      <c r="ED1679" s="165"/>
      <c r="EE1679" s="165"/>
      <c r="EF1679" s="165"/>
      <c r="EG1679" s="165"/>
      <c r="EH1679" s="166"/>
      <c r="EI1679" s="166"/>
      <c r="EJ1679" s="164"/>
      <c r="EK1679" s="164"/>
      <c r="EL1679" s="283"/>
      <c r="EM1679" s="283"/>
      <c r="EN1679" s="283"/>
      <c r="EO1679" s="283"/>
      <c r="EP1679" s="283"/>
      <c r="EQ1679" s="283"/>
      <c r="ER1679" s="165"/>
      <c r="ES1679" s="166"/>
      <c r="ET1679" s="166"/>
      <c r="EU1679" s="166"/>
      <c r="EV1679" s="166"/>
      <c r="EW1679" s="166"/>
      <c r="EX1679" s="289"/>
    </row>
    <row r="1680" spans="1:154" ht="13" customHeight="1">
      <c r="A1680" s="160" t="s">
        <v>2003</v>
      </c>
      <c r="B1680" s="160">
        <v>12656</v>
      </c>
      <c r="C1680" s="160">
        <v>25055</v>
      </c>
      <c r="H1680" s="162" t="s">
        <v>629</v>
      </c>
      <c r="I1680" s="162" t="s">
        <v>552</v>
      </c>
      <c r="K1680" s="161">
        <v>7</v>
      </c>
      <c r="L1680" s="161" t="s">
        <v>837</v>
      </c>
      <c r="Z1680" s="163"/>
      <c r="AS1680" s="283"/>
      <c r="AT1680" s="283"/>
      <c r="AU1680" s="283"/>
      <c r="AV1680" s="283"/>
      <c r="AW1680" s="283"/>
      <c r="AX1680" s="283"/>
      <c r="AY1680" s="165"/>
      <c r="AZ1680" s="283"/>
      <c r="BA1680" s="283"/>
      <c r="BB1680" s="283"/>
      <c r="BC1680" s="283"/>
      <c r="BD1680" s="164"/>
      <c r="BE1680" s="164"/>
      <c r="BF1680" s="164"/>
      <c r="BG1680" s="164"/>
      <c r="BH1680" s="164"/>
      <c r="BI1680" s="164"/>
      <c r="BJ1680" s="164"/>
      <c r="BK1680" s="164"/>
      <c r="BL1680" s="165"/>
      <c r="BM1680" s="165"/>
      <c r="BN1680" s="165"/>
      <c r="BO1680" s="165"/>
      <c r="BP1680" s="165"/>
      <c r="BQ1680" s="165"/>
      <c r="BR1680" s="165"/>
      <c r="BS1680" s="289"/>
      <c r="BT1680" s="297"/>
      <c r="BU1680" s="284"/>
      <c r="BV1680" s="298"/>
      <c r="BW1680" s="297"/>
      <c r="BX1680" s="297"/>
      <c r="BY1680" s="297"/>
      <c r="BZ1680" s="297"/>
      <c r="CA1680" s="284"/>
      <c r="CB1680" s="298"/>
      <c r="CC1680" s="297"/>
      <c r="CD1680" s="284"/>
      <c r="CE1680" s="352"/>
      <c r="CF1680" s="298"/>
      <c r="CG1680" s="297"/>
      <c r="CH1680" s="284"/>
      <c r="CI1680" s="352"/>
      <c r="CJ1680" s="298"/>
      <c r="CK1680" s="297"/>
      <c r="CL1680" s="284"/>
      <c r="CM1680" s="352"/>
      <c r="CN1680" s="298"/>
      <c r="CO1680" s="297"/>
      <c r="CP1680" s="284"/>
      <c r="CQ1680" s="352"/>
      <c r="CR1680" s="298"/>
      <c r="CS1680" s="297"/>
      <c r="CT1680" s="284"/>
      <c r="CU1680" s="352"/>
      <c r="CV1680" s="352"/>
      <c r="CW1680" s="298"/>
      <c r="CX1680" s="297"/>
      <c r="CY1680" s="284"/>
      <c r="CZ1680" s="352"/>
      <c r="DA1680" s="352"/>
      <c r="DB1680" s="298"/>
      <c r="DC1680" s="297"/>
      <c r="DD1680" s="284"/>
      <c r="DE1680" s="352"/>
      <c r="DF1680" s="352"/>
      <c r="DG1680" s="298"/>
      <c r="DH1680" s="297"/>
      <c r="DI1680" s="289"/>
      <c r="DP1680" s="165"/>
      <c r="DQ1680" s="165"/>
      <c r="DR1680" s="165"/>
      <c r="ED1680" s="165"/>
      <c r="EE1680" s="165"/>
      <c r="EF1680" s="165"/>
      <c r="EG1680" s="165"/>
      <c r="EH1680" s="166"/>
      <c r="EI1680" s="166"/>
      <c r="EJ1680" s="164"/>
      <c r="EK1680" s="164"/>
      <c r="EL1680" s="283"/>
      <c r="EM1680" s="283"/>
      <c r="EN1680" s="283"/>
      <c r="EO1680" s="283"/>
      <c r="EP1680" s="283"/>
      <c r="EQ1680" s="283"/>
      <c r="ER1680" s="165"/>
      <c r="ES1680" s="166"/>
      <c r="ET1680" s="166"/>
      <c r="EU1680" s="166"/>
      <c r="EV1680" s="166"/>
      <c r="EW1680" s="166"/>
      <c r="EX1680" s="289"/>
    </row>
    <row r="1681" spans="1:154" ht="13" customHeight="1">
      <c r="A1681" s="160" t="s">
        <v>2003</v>
      </c>
      <c r="B1681" s="160">
        <v>12722</v>
      </c>
      <c r="C1681" s="160">
        <v>25569</v>
      </c>
      <c r="H1681" s="162" t="s">
        <v>3503</v>
      </c>
      <c r="I1681" s="162" t="s">
        <v>247</v>
      </c>
      <c r="K1681" s="161">
        <v>7</v>
      </c>
      <c r="L1681" s="161" t="s">
        <v>46</v>
      </c>
      <c r="Z1681" s="163"/>
      <c r="AS1681" s="283"/>
      <c r="AT1681" s="283"/>
      <c r="AU1681" s="283"/>
      <c r="AV1681" s="283"/>
      <c r="AW1681" s="283"/>
      <c r="AX1681" s="283"/>
      <c r="AY1681" s="165"/>
      <c r="AZ1681" s="283"/>
      <c r="BA1681" s="283"/>
      <c r="BB1681" s="283"/>
      <c r="BC1681" s="283"/>
      <c r="BD1681" s="164"/>
      <c r="BE1681" s="164"/>
      <c r="BF1681" s="164"/>
      <c r="BG1681" s="164"/>
      <c r="BH1681" s="164"/>
      <c r="BI1681" s="164"/>
      <c r="BJ1681" s="164"/>
      <c r="BK1681" s="164"/>
      <c r="BL1681" s="165"/>
      <c r="BM1681" s="165"/>
      <c r="BN1681" s="165"/>
      <c r="BO1681" s="165"/>
      <c r="BP1681" s="165"/>
      <c r="BQ1681" s="165"/>
      <c r="BR1681" s="165"/>
      <c r="BS1681" s="289"/>
      <c r="BT1681" s="297"/>
      <c r="BU1681" s="284"/>
      <c r="BV1681" s="298"/>
      <c r="BW1681" s="297"/>
      <c r="BX1681" s="297"/>
      <c r="BY1681" s="297"/>
      <c r="BZ1681" s="297"/>
      <c r="CA1681" s="284"/>
      <c r="CB1681" s="298"/>
      <c r="CC1681" s="297"/>
      <c r="CD1681" s="284"/>
      <c r="CE1681" s="352"/>
      <c r="CF1681" s="298"/>
      <c r="CG1681" s="297"/>
      <c r="CH1681" s="284"/>
      <c r="CI1681" s="352"/>
      <c r="CJ1681" s="298"/>
      <c r="CK1681" s="297"/>
      <c r="CL1681" s="284"/>
      <c r="CM1681" s="352"/>
      <c r="CN1681" s="298"/>
      <c r="CO1681" s="297"/>
      <c r="CP1681" s="284"/>
      <c r="CQ1681" s="352"/>
      <c r="CR1681" s="298"/>
      <c r="CS1681" s="297"/>
      <c r="CT1681" s="284"/>
      <c r="CU1681" s="352"/>
      <c r="CV1681" s="352"/>
      <c r="CW1681" s="298"/>
      <c r="CX1681" s="297"/>
      <c r="CY1681" s="284"/>
      <c r="CZ1681" s="352"/>
      <c r="DA1681" s="352"/>
      <c r="DB1681" s="298"/>
      <c r="DC1681" s="297"/>
      <c r="DD1681" s="284"/>
      <c r="DE1681" s="352"/>
      <c r="DF1681" s="352"/>
      <c r="DG1681" s="298"/>
      <c r="DH1681" s="297"/>
      <c r="DI1681" s="289"/>
      <c r="DP1681" s="165"/>
      <c r="DQ1681" s="165"/>
      <c r="DR1681" s="165"/>
      <c r="ED1681" s="165"/>
      <c r="EE1681" s="165"/>
      <c r="EF1681" s="165"/>
      <c r="EG1681" s="165"/>
      <c r="EH1681" s="166"/>
      <c r="EI1681" s="166"/>
      <c r="EJ1681" s="164"/>
      <c r="EK1681" s="164"/>
      <c r="EL1681" s="283"/>
      <c r="EM1681" s="283"/>
      <c r="EN1681" s="283"/>
      <c r="EO1681" s="283"/>
      <c r="EP1681" s="283"/>
      <c r="EQ1681" s="283"/>
      <c r="ER1681" s="165"/>
      <c r="ES1681" s="166"/>
      <c r="ET1681" s="166"/>
      <c r="EU1681" s="166"/>
      <c r="EV1681" s="166"/>
      <c r="EW1681" s="166"/>
      <c r="EX1681" s="289"/>
    </row>
    <row r="1682" spans="1:154" ht="13" customHeight="1">
      <c r="A1682" s="160" t="s">
        <v>2003</v>
      </c>
      <c r="B1682" s="160">
        <v>9338</v>
      </c>
      <c r="C1682" s="160">
        <v>12984</v>
      </c>
      <c r="H1682" s="168" t="s">
        <v>3356</v>
      </c>
      <c r="I1682" s="169" t="s">
        <v>661</v>
      </c>
      <c r="J1682" s="170"/>
      <c r="K1682" s="161">
        <v>8</v>
      </c>
      <c r="L1682" s="161" t="s">
        <v>46</v>
      </c>
      <c r="Z1682" s="163"/>
      <c r="AS1682" s="283"/>
      <c r="AT1682" s="283"/>
      <c r="AU1682" s="283"/>
      <c r="AV1682" s="283"/>
      <c r="AW1682" s="283"/>
      <c r="AX1682" s="283"/>
      <c r="AY1682" s="165"/>
      <c r="AZ1682" s="283"/>
      <c r="BA1682" s="283"/>
      <c r="BB1682" s="283"/>
      <c r="BC1682" s="283"/>
      <c r="BD1682" s="164"/>
      <c r="BE1682" s="164"/>
      <c r="BF1682" s="164"/>
      <c r="BG1682" s="164"/>
      <c r="BH1682" s="164"/>
      <c r="BI1682" s="164"/>
      <c r="BJ1682" s="164"/>
      <c r="BK1682" s="164"/>
      <c r="BL1682" s="165"/>
      <c r="BM1682" s="165"/>
      <c r="BN1682" s="165"/>
      <c r="BO1682" s="165"/>
      <c r="BP1682" s="165"/>
      <c r="BQ1682" s="165"/>
      <c r="BR1682" s="165"/>
      <c r="BS1682" s="289"/>
      <c r="BT1682" s="297"/>
      <c r="BU1682" s="284"/>
      <c r="BV1682" s="298"/>
      <c r="BW1682" s="297"/>
      <c r="BX1682" s="297"/>
      <c r="BY1682" s="297"/>
      <c r="BZ1682" s="297"/>
      <c r="CA1682" s="284"/>
      <c r="CB1682" s="298"/>
      <c r="CC1682" s="297"/>
      <c r="CD1682" s="284"/>
      <c r="CE1682" s="352"/>
      <c r="CF1682" s="298"/>
      <c r="CG1682" s="297"/>
      <c r="CH1682" s="284"/>
      <c r="CI1682" s="352"/>
      <c r="CJ1682" s="298"/>
      <c r="CK1682" s="297"/>
      <c r="CL1682" s="284"/>
      <c r="CM1682" s="352"/>
      <c r="CN1682" s="298"/>
      <c r="CO1682" s="297"/>
      <c r="CP1682" s="284"/>
      <c r="CQ1682" s="352"/>
      <c r="CR1682" s="298"/>
      <c r="CS1682" s="297"/>
      <c r="CT1682" s="284"/>
      <c r="CU1682" s="352"/>
      <c r="CV1682" s="352"/>
      <c r="CW1682" s="298"/>
      <c r="CX1682" s="297"/>
      <c r="CY1682" s="284"/>
      <c r="CZ1682" s="352"/>
      <c r="DA1682" s="352"/>
      <c r="DB1682" s="298"/>
      <c r="DC1682" s="297"/>
      <c r="DD1682" s="284"/>
      <c r="DE1682" s="352"/>
      <c r="DF1682" s="352"/>
      <c r="DG1682" s="298"/>
      <c r="DH1682" s="297"/>
      <c r="DI1682" s="289"/>
      <c r="DP1682" s="165"/>
      <c r="DQ1682" s="165"/>
      <c r="DR1682" s="165"/>
      <c r="ED1682" s="165"/>
      <c r="EE1682" s="165"/>
      <c r="EF1682" s="165"/>
      <c r="EG1682" s="165"/>
      <c r="EH1682" s="166"/>
      <c r="EI1682" s="166"/>
      <c r="EJ1682" s="164"/>
      <c r="EK1682" s="164"/>
      <c r="EL1682" s="283"/>
      <c r="EM1682" s="283"/>
      <c r="EN1682" s="283"/>
      <c r="EO1682" s="283"/>
      <c r="EP1682" s="283"/>
      <c r="EQ1682" s="283"/>
      <c r="ER1682" s="165"/>
      <c r="ES1682" s="166"/>
      <c r="ET1682" s="166"/>
      <c r="EU1682" s="166"/>
      <c r="EV1682" s="166"/>
      <c r="EW1682" s="166"/>
      <c r="EX1682" s="289"/>
    </row>
    <row r="1683" spans="1:154" ht="13" customHeight="1">
      <c r="A1683" s="160" t="s">
        <v>2003</v>
      </c>
      <c r="B1683" s="160">
        <v>9340</v>
      </c>
      <c r="C1683" s="160">
        <v>11339</v>
      </c>
      <c r="H1683" s="168" t="s">
        <v>407</v>
      </c>
      <c r="I1683" s="169" t="s">
        <v>247</v>
      </c>
      <c r="J1683" s="170"/>
      <c r="K1683" s="161">
        <v>8</v>
      </c>
      <c r="L1683" s="161" t="s">
        <v>837</v>
      </c>
      <c r="Z1683" s="163"/>
      <c r="AS1683" s="283"/>
      <c r="AT1683" s="283"/>
      <c r="AU1683" s="283"/>
      <c r="AV1683" s="283"/>
      <c r="AW1683" s="283"/>
      <c r="AX1683" s="283"/>
      <c r="AY1683" s="165"/>
      <c r="AZ1683" s="283"/>
      <c r="BA1683" s="283"/>
      <c r="BB1683" s="283"/>
      <c r="BC1683" s="283"/>
      <c r="BD1683" s="164"/>
      <c r="BE1683" s="164"/>
      <c r="BF1683" s="164"/>
      <c r="BG1683" s="164"/>
      <c r="BH1683" s="164"/>
      <c r="BI1683" s="164"/>
      <c r="BJ1683" s="164"/>
      <c r="BK1683" s="164"/>
      <c r="BL1683" s="165"/>
      <c r="BM1683" s="165"/>
      <c r="BN1683" s="165"/>
      <c r="BO1683" s="165"/>
      <c r="BP1683" s="165"/>
      <c r="BQ1683" s="165"/>
      <c r="BR1683" s="165"/>
      <c r="BS1683" s="289"/>
      <c r="BT1683" s="297"/>
      <c r="BU1683" s="284"/>
      <c r="BV1683" s="298"/>
      <c r="BW1683" s="297"/>
      <c r="BX1683" s="297"/>
      <c r="BY1683" s="297"/>
      <c r="BZ1683" s="297"/>
      <c r="CA1683" s="284"/>
      <c r="CB1683" s="298"/>
      <c r="CC1683" s="297"/>
      <c r="CD1683" s="284"/>
      <c r="CE1683" s="352"/>
      <c r="CF1683" s="298"/>
      <c r="CG1683" s="297"/>
      <c r="CH1683" s="284"/>
      <c r="CI1683" s="352"/>
      <c r="CJ1683" s="298"/>
      <c r="CK1683" s="297"/>
      <c r="CL1683" s="284"/>
      <c r="CM1683" s="352"/>
      <c r="CN1683" s="298"/>
      <c r="CO1683" s="297"/>
      <c r="CP1683" s="284"/>
      <c r="CQ1683" s="352"/>
      <c r="CR1683" s="298"/>
      <c r="CS1683" s="297"/>
      <c r="CT1683" s="284"/>
      <c r="CU1683" s="352"/>
      <c r="CV1683" s="352"/>
      <c r="CW1683" s="298"/>
      <c r="CX1683" s="297"/>
      <c r="CY1683" s="284"/>
      <c r="CZ1683" s="352"/>
      <c r="DA1683" s="352"/>
      <c r="DB1683" s="298"/>
      <c r="DC1683" s="297"/>
      <c r="DD1683" s="284"/>
      <c r="DE1683" s="352"/>
      <c r="DF1683" s="352"/>
      <c r="DG1683" s="298"/>
      <c r="DH1683" s="297"/>
      <c r="DI1683" s="289"/>
      <c r="DP1683" s="165"/>
      <c r="DQ1683" s="165"/>
      <c r="DR1683" s="165"/>
      <c r="ED1683" s="165"/>
      <c r="EE1683" s="165"/>
      <c r="EF1683" s="165"/>
      <c r="EG1683" s="165"/>
      <c r="EH1683" s="166"/>
      <c r="EI1683" s="166"/>
      <c r="EJ1683" s="164"/>
      <c r="EK1683" s="164"/>
      <c r="EL1683" s="283"/>
      <c r="EM1683" s="283"/>
      <c r="EN1683" s="283"/>
      <c r="EO1683" s="283"/>
      <c r="EP1683" s="283"/>
      <c r="EQ1683" s="283"/>
      <c r="ER1683" s="165"/>
      <c r="ES1683" s="166"/>
      <c r="ET1683" s="166"/>
      <c r="EU1683" s="166"/>
      <c r="EV1683" s="166"/>
      <c r="EW1683" s="166"/>
      <c r="EX1683" s="289"/>
    </row>
    <row r="1684" spans="1:154" ht="13" customHeight="1">
      <c r="A1684" s="160" t="s">
        <v>2003</v>
      </c>
      <c r="B1684" s="160">
        <v>10040</v>
      </c>
      <c r="C1684" s="160">
        <v>9952</v>
      </c>
      <c r="H1684" s="162" t="s">
        <v>1921</v>
      </c>
      <c r="I1684" s="162" t="s">
        <v>2195</v>
      </c>
      <c r="J1684" s="161"/>
      <c r="K1684" s="161">
        <v>8</v>
      </c>
      <c r="L1684" s="161" t="s">
        <v>837</v>
      </c>
      <c r="Z1684" s="163"/>
      <c r="AS1684" s="283"/>
      <c r="AT1684" s="283"/>
      <c r="AU1684" s="283"/>
      <c r="AV1684" s="283"/>
      <c r="AW1684" s="283"/>
      <c r="AX1684" s="283"/>
      <c r="AY1684" s="165"/>
      <c r="AZ1684" s="283"/>
      <c r="BA1684" s="283"/>
      <c r="BB1684" s="283"/>
      <c r="BC1684" s="283"/>
      <c r="BD1684" s="164"/>
      <c r="BE1684" s="164"/>
      <c r="BF1684" s="164"/>
      <c r="BG1684" s="164"/>
      <c r="BH1684" s="164"/>
      <c r="BI1684" s="164"/>
      <c r="BJ1684" s="164"/>
      <c r="BK1684" s="164"/>
      <c r="BL1684" s="165"/>
      <c r="BM1684" s="165"/>
      <c r="BN1684" s="165"/>
      <c r="BO1684" s="165"/>
      <c r="BP1684" s="165"/>
      <c r="BQ1684" s="165"/>
      <c r="BR1684" s="165"/>
      <c r="BS1684" s="289"/>
      <c r="BT1684" s="297"/>
      <c r="BU1684" s="284"/>
      <c r="BV1684" s="298"/>
      <c r="BW1684" s="297"/>
      <c r="BX1684" s="297"/>
      <c r="BY1684" s="297"/>
      <c r="BZ1684" s="297"/>
      <c r="CA1684" s="284"/>
      <c r="CB1684" s="298"/>
      <c r="CC1684" s="297"/>
      <c r="CD1684" s="284"/>
      <c r="CE1684" s="352"/>
      <c r="CF1684" s="298"/>
      <c r="CG1684" s="297"/>
      <c r="CH1684" s="284"/>
      <c r="CI1684" s="352"/>
      <c r="CJ1684" s="298"/>
      <c r="CK1684" s="297"/>
      <c r="CL1684" s="284"/>
      <c r="CM1684" s="352"/>
      <c r="CN1684" s="298"/>
      <c r="CO1684" s="297"/>
      <c r="CP1684" s="284"/>
      <c r="CQ1684" s="352"/>
      <c r="CR1684" s="298"/>
      <c r="CS1684" s="297"/>
      <c r="CT1684" s="284"/>
      <c r="CU1684" s="352"/>
      <c r="CV1684" s="352"/>
      <c r="CW1684" s="298"/>
      <c r="CX1684" s="297"/>
      <c r="CY1684" s="284"/>
      <c r="CZ1684" s="352"/>
      <c r="DA1684" s="352"/>
      <c r="DB1684" s="298"/>
      <c r="DC1684" s="297"/>
      <c r="DD1684" s="284"/>
      <c r="DE1684" s="352"/>
      <c r="DF1684" s="352"/>
      <c r="DG1684" s="298"/>
      <c r="DH1684" s="297"/>
      <c r="DI1684" s="289"/>
      <c r="DP1684" s="165"/>
      <c r="DQ1684" s="165"/>
      <c r="DR1684" s="165"/>
      <c r="ED1684" s="165"/>
      <c r="EE1684" s="165"/>
      <c r="EF1684" s="165"/>
      <c r="EG1684" s="165"/>
      <c r="EH1684" s="166"/>
      <c r="EI1684" s="166"/>
      <c r="EJ1684" s="164"/>
      <c r="EK1684" s="164"/>
      <c r="EL1684" s="283"/>
      <c r="EM1684" s="283"/>
      <c r="EN1684" s="283"/>
      <c r="EO1684" s="283"/>
      <c r="EP1684" s="283"/>
      <c r="EQ1684" s="283"/>
      <c r="ER1684" s="165"/>
      <c r="ES1684" s="166"/>
      <c r="ET1684" s="166"/>
      <c r="EU1684" s="166"/>
      <c r="EV1684" s="166"/>
      <c r="EW1684" s="166"/>
      <c r="EX1684" s="289"/>
    </row>
    <row r="1685" spans="1:154" ht="13" customHeight="1">
      <c r="A1685" s="160" t="s">
        <v>2003</v>
      </c>
      <c r="B1685" s="160">
        <v>10194</v>
      </c>
      <c r="C1685" s="160">
        <v>14735</v>
      </c>
      <c r="H1685" s="168" t="s">
        <v>587</v>
      </c>
      <c r="I1685" s="169" t="s">
        <v>570</v>
      </c>
      <c r="J1685" s="170"/>
      <c r="K1685" s="161">
        <v>8</v>
      </c>
      <c r="L1685" s="161" t="s">
        <v>46</v>
      </c>
      <c r="Z1685" s="163"/>
      <c r="AS1685" s="283"/>
      <c r="AT1685" s="283"/>
      <c r="AU1685" s="283"/>
      <c r="AV1685" s="283"/>
      <c r="AW1685" s="283"/>
      <c r="AX1685" s="283"/>
      <c r="AY1685" s="165"/>
      <c r="AZ1685" s="283"/>
      <c r="BA1685" s="283"/>
      <c r="BB1685" s="283"/>
      <c r="BC1685" s="283"/>
      <c r="BD1685" s="164"/>
      <c r="BE1685" s="164"/>
      <c r="BF1685" s="164"/>
      <c r="BG1685" s="164"/>
      <c r="BH1685" s="164"/>
      <c r="BI1685" s="164"/>
      <c r="BJ1685" s="164"/>
      <c r="BK1685" s="164"/>
      <c r="BL1685" s="165"/>
      <c r="BM1685" s="165"/>
      <c r="BN1685" s="165"/>
      <c r="BO1685" s="165"/>
      <c r="BP1685" s="165"/>
      <c r="BQ1685" s="165"/>
      <c r="BR1685" s="165"/>
      <c r="BS1685" s="289"/>
      <c r="BT1685" s="297"/>
      <c r="BU1685" s="284"/>
      <c r="BV1685" s="298"/>
      <c r="BW1685" s="297"/>
      <c r="BX1685" s="297"/>
      <c r="BY1685" s="297"/>
      <c r="BZ1685" s="297"/>
      <c r="CA1685" s="284"/>
      <c r="CB1685" s="298"/>
      <c r="CC1685" s="297"/>
      <c r="CD1685" s="284"/>
      <c r="CE1685" s="352"/>
      <c r="CF1685" s="298"/>
      <c r="CG1685" s="297"/>
      <c r="CH1685" s="284"/>
      <c r="CI1685" s="352"/>
      <c r="CJ1685" s="298"/>
      <c r="CK1685" s="297"/>
      <c r="CL1685" s="284"/>
      <c r="CM1685" s="352"/>
      <c r="CN1685" s="298"/>
      <c r="CO1685" s="297"/>
      <c r="CP1685" s="284"/>
      <c r="CQ1685" s="352"/>
      <c r="CR1685" s="298"/>
      <c r="CS1685" s="297"/>
      <c r="CT1685" s="284"/>
      <c r="CU1685" s="352"/>
      <c r="CV1685" s="352"/>
      <c r="CW1685" s="298"/>
      <c r="CX1685" s="297"/>
      <c r="CY1685" s="284"/>
      <c r="CZ1685" s="352"/>
      <c r="DA1685" s="352"/>
      <c r="DB1685" s="298"/>
      <c r="DC1685" s="297"/>
      <c r="DD1685" s="284"/>
      <c r="DE1685" s="352"/>
      <c r="DF1685" s="352"/>
      <c r="DG1685" s="298"/>
      <c r="DH1685" s="297"/>
      <c r="DI1685" s="289"/>
      <c r="DP1685" s="165"/>
      <c r="DQ1685" s="165"/>
      <c r="DR1685" s="165"/>
      <c r="ED1685" s="165"/>
      <c r="EE1685" s="165"/>
      <c r="EF1685" s="165"/>
      <c r="EG1685" s="165"/>
      <c r="EH1685" s="166"/>
      <c r="EI1685" s="166"/>
      <c r="EJ1685" s="164"/>
      <c r="EK1685" s="164"/>
      <c r="EL1685" s="283"/>
      <c r="EM1685" s="283"/>
      <c r="EN1685" s="283"/>
      <c r="EO1685" s="283"/>
      <c r="EP1685" s="283"/>
      <c r="EQ1685" s="283"/>
      <c r="ER1685" s="165"/>
      <c r="ES1685" s="166"/>
      <c r="ET1685" s="166"/>
      <c r="EU1685" s="166"/>
      <c r="EV1685" s="166"/>
      <c r="EW1685" s="166"/>
      <c r="EX1685" s="289"/>
    </row>
    <row r="1686" spans="1:154" ht="13" customHeight="1">
      <c r="A1686" s="160" t="s">
        <v>2003</v>
      </c>
      <c r="B1686" s="160">
        <v>10624</v>
      </c>
      <c r="C1686" s="160">
        <v>17932</v>
      </c>
      <c r="H1686" s="162" t="s">
        <v>1908</v>
      </c>
      <c r="I1686" s="162" t="s">
        <v>136</v>
      </c>
      <c r="J1686" s="161"/>
      <c r="K1686" s="161">
        <v>8</v>
      </c>
      <c r="L1686" s="161" t="s">
        <v>46</v>
      </c>
      <c r="Z1686" s="163"/>
      <c r="AS1686" s="283"/>
      <c r="AT1686" s="283"/>
      <c r="AU1686" s="283"/>
      <c r="AV1686" s="283"/>
      <c r="AW1686" s="283"/>
      <c r="AX1686" s="283"/>
      <c r="AY1686" s="165"/>
      <c r="AZ1686" s="283"/>
      <c r="BA1686" s="283"/>
      <c r="BB1686" s="283"/>
      <c r="BC1686" s="283"/>
      <c r="BD1686" s="164"/>
      <c r="BE1686" s="164"/>
      <c r="BF1686" s="164"/>
      <c r="BG1686" s="164"/>
      <c r="BH1686" s="164"/>
      <c r="BI1686" s="164"/>
      <c r="BJ1686" s="164"/>
      <c r="BK1686" s="164"/>
      <c r="BL1686" s="165"/>
      <c r="BM1686" s="165"/>
      <c r="BN1686" s="165"/>
      <c r="BO1686" s="165"/>
      <c r="BP1686" s="165"/>
      <c r="BQ1686" s="165"/>
      <c r="BR1686" s="165"/>
      <c r="BS1686" s="289"/>
      <c r="BT1686" s="297"/>
      <c r="BU1686" s="284"/>
      <c r="BV1686" s="298"/>
      <c r="BW1686" s="297"/>
      <c r="BX1686" s="297"/>
      <c r="BY1686" s="297"/>
      <c r="BZ1686" s="297"/>
      <c r="CA1686" s="284"/>
      <c r="CB1686" s="298"/>
      <c r="CC1686" s="297"/>
      <c r="CD1686" s="284"/>
      <c r="CE1686" s="352"/>
      <c r="CF1686" s="298"/>
      <c r="CG1686" s="297"/>
      <c r="CH1686" s="284"/>
      <c r="CI1686" s="352"/>
      <c r="CJ1686" s="298"/>
      <c r="CK1686" s="297"/>
      <c r="CL1686" s="284"/>
      <c r="CM1686" s="352"/>
      <c r="CN1686" s="298"/>
      <c r="CO1686" s="297"/>
      <c r="CP1686" s="284"/>
      <c r="CQ1686" s="352"/>
      <c r="CR1686" s="298"/>
      <c r="CS1686" s="297"/>
      <c r="CT1686" s="284"/>
      <c r="CU1686" s="352"/>
      <c r="CV1686" s="352"/>
      <c r="CW1686" s="298"/>
      <c r="CX1686" s="297"/>
      <c r="CY1686" s="284"/>
      <c r="CZ1686" s="352"/>
      <c r="DA1686" s="352"/>
      <c r="DB1686" s="298"/>
      <c r="DC1686" s="297"/>
      <c r="DD1686" s="284"/>
      <c r="DE1686" s="352"/>
      <c r="DF1686" s="352"/>
      <c r="DG1686" s="298"/>
      <c r="DH1686" s="297"/>
      <c r="DI1686" s="289"/>
      <c r="DP1686" s="165"/>
      <c r="DQ1686" s="165"/>
      <c r="DR1686" s="165"/>
      <c r="ED1686" s="165"/>
      <c r="EE1686" s="165"/>
      <c r="EF1686" s="165"/>
      <c r="EG1686" s="165"/>
      <c r="EH1686" s="166"/>
      <c r="EI1686" s="166"/>
      <c r="EJ1686" s="164"/>
      <c r="EK1686" s="164"/>
      <c r="EL1686" s="283"/>
      <c r="EM1686" s="283"/>
      <c r="EN1686" s="283"/>
      <c r="EO1686" s="283"/>
      <c r="EP1686" s="283"/>
      <c r="EQ1686" s="283"/>
      <c r="ER1686" s="165"/>
      <c r="ES1686" s="166"/>
      <c r="ET1686" s="166"/>
      <c r="EU1686" s="166"/>
      <c r="EV1686" s="166"/>
      <c r="EW1686" s="166"/>
      <c r="EX1686" s="289"/>
    </row>
    <row r="1687" spans="1:154" ht="13" customHeight="1">
      <c r="A1687" s="160" t="s">
        <v>2003</v>
      </c>
      <c r="B1687" s="160">
        <v>11159</v>
      </c>
      <c r="C1687" s="160">
        <v>15104</v>
      </c>
      <c r="H1687" s="168" t="s">
        <v>262</v>
      </c>
      <c r="I1687" s="169" t="s">
        <v>616</v>
      </c>
      <c r="J1687" s="170"/>
      <c r="K1687" s="161">
        <v>8</v>
      </c>
      <c r="L1687" s="161" t="s">
        <v>837</v>
      </c>
      <c r="Z1687" s="163"/>
      <c r="AS1687" s="283"/>
      <c r="AT1687" s="283"/>
      <c r="AU1687" s="283"/>
      <c r="AV1687" s="283"/>
      <c r="AW1687" s="283"/>
      <c r="AX1687" s="283"/>
      <c r="AY1687" s="165"/>
      <c r="AZ1687" s="283"/>
      <c r="BA1687" s="283"/>
      <c r="BB1687" s="283"/>
      <c r="BC1687" s="283"/>
      <c r="BD1687" s="164"/>
      <c r="BE1687" s="164"/>
      <c r="BF1687" s="164"/>
      <c r="BG1687" s="164"/>
      <c r="BH1687" s="164"/>
      <c r="BI1687" s="164"/>
      <c r="BJ1687" s="164"/>
      <c r="BK1687" s="164"/>
      <c r="BL1687" s="165"/>
      <c r="BM1687" s="165"/>
      <c r="BN1687" s="165"/>
      <c r="BO1687" s="165"/>
      <c r="BP1687" s="165"/>
      <c r="BQ1687" s="165"/>
      <c r="BR1687" s="165"/>
      <c r="BS1687" s="289"/>
      <c r="BT1687" s="297"/>
      <c r="BU1687" s="284"/>
      <c r="BV1687" s="298"/>
      <c r="BW1687" s="297"/>
      <c r="BX1687" s="297"/>
      <c r="BY1687" s="297"/>
      <c r="BZ1687" s="297"/>
      <c r="CA1687" s="284"/>
      <c r="CB1687" s="298"/>
      <c r="CC1687" s="297"/>
      <c r="CD1687" s="284"/>
      <c r="CE1687" s="352"/>
      <c r="CF1687" s="298"/>
      <c r="CG1687" s="297"/>
      <c r="CH1687" s="284"/>
      <c r="CI1687" s="352"/>
      <c r="CJ1687" s="298"/>
      <c r="CK1687" s="297"/>
      <c r="CL1687" s="284"/>
      <c r="CM1687" s="352"/>
      <c r="CN1687" s="298"/>
      <c r="CO1687" s="297"/>
      <c r="CP1687" s="284"/>
      <c r="CQ1687" s="352"/>
      <c r="CR1687" s="298"/>
      <c r="CS1687" s="297"/>
      <c r="CT1687" s="284"/>
      <c r="CU1687" s="352"/>
      <c r="CV1687" s="352"/>
      <c r="CW1687" s="298"/>
      <c r="CX1687" s="297"/>
      <c r="CY1687" s="284"/>
      <c r="CZ1687" s="352"/>
      <c r="DA1687" s="352"/>
      <c r="DB1687" s="298"/>
      <c r="DC1687" s="297"/>
      <c r="DD1687" s="284"/>
      <c r="DE1687" s="352"/>
      <c r="DF1687" s="352"/>
      <c r="DG1687" s="298"/>
      <c r="DH1687" s="297"/>
      <c r="DI1687" s="289"/>
      <c r="DP1687" s="165"/>
      <c r="DQ1687" s="165"/>
      <c r="DR1687" s="165"/>
      <c r="ED1687" s="165"/>
      <c r="EE1687" s="165"/>
      <c r="EF1687" s="165"/>
      <c r="EG1687" s="165"/>
      <c r="EH1687" s="166"/>
      <c r="EI1687" s="166"/>
      <c r="EJ1687" s="164"/>
      <c r="EK1687" s="164"/>
      <c r="EL1687" s="283"/>
      <c r="EM1687" s="283"/>
      <c r="EN1687" s="283"/>
      <c r="EO1687" s="283"/>
      <c r="EP1687" s="283"/>
      <c r="EQ1687" s="283"/>
      <c r="ER1687" s="165"/>
      <c r="ES1687" s="166"/>
      <c r="ET1687" s="166"/>
      <c r="EU1687" s="166"/>
      <c r="EV1687" s="166"/>
      <c r="EW1687" s="166"/>
      <c r="EX1687" s="289"/>
    </row>
    <row r="1688" spans="1:154" ht="13" customHeight="1">
      <c r="A1688" s="160" t="s">
        <v>2003</v>
      </c>
      <c r="B1688" s="160">
        <v>11162</v>
      </c>
      <c r="C1688" s="160">
        <v>15794</v>
      </c>
      <c r="H1688" s="162" t="s">
        <v>2275</v>
      </c>
      <c r="I1688" s="162" t="s">
        <v>2276</v>
      </c>
      <c r="J1688" s="161"/>
      <c r="K1688" s="161">
        <v>8</v>
      </c>
      <c r="L1688" s="161" t="s">
        <v>837</v>
      </c>
      <c r="Z1688" s="163"/>
      <c r="AS1688" s="283"/>
      <c r="AT1688" s="283"/>
      <c r="AU1688" s="283"/>
      <c r="AV1688" s="283"/>
      <c r="AW1688" s="283"/>
      <c r="AX1688" s="283"/>
      <c r="AY1688" s="165"/>
      <c r="AZ1688" s="283"/>
      <c r="BA1688" s="283"/>
      <c r="BB1688" s="283"/>
      <c r="BC1688" s="283"/>
      <c r="BD1688" s="164"/>
      <c r="BE1688" s="164"/>
      <c r="BF1688" s="164"/>
      <c r="BG1688" s="164"/>
      <c r="BH1688" s="164"/>
      <c r="BI1688" s="164"/>
      <c r="BJ1688" s="164"/>
      <c r="BK1688" s="164"/>
      <c r="BL1688" s="165"/>
      <c r="BM1688" s="165"/>
      <c r="BN1688" s="165"/>
      <c r="BO1688" s="165"/>
      <c r="BP1688" s="165"/>
      <c r="BQ1688" s="165"/>
      <c r="BR1688" s="165"/>
      <c r="BS1688" s="289"/>
      <c r="BT1688" s="297"/>
      <c r="BU1688" s="284"/>
      <c r="BV1688" s="298"/>
      <c r="BW1688" s="297"/>
      <c r="BX1688" s="297"/>
      <c r="BY1688" s="297"/>
      <c r="BZ1688" s="297"/>
      <c r="CA1688" s="284"/>
      <c r="CB1688" s="298"/>
      <c r="CC1688" s="297"/>
      <c r="CD1688" s="284"/>
      <c r="CE1688" s="352"/>
      <c r="CF1688" s="298"/>
      <c r="CG1688" s="297"/>
      <c r="CH1688" s="284"/>
      <c r="CI1688" s="352"/>
      <c r="CJ1688" s="298"/>
      <c r="CK1688" s="297"/>
      <c r="CL1688" s="284"/>
      <c r="CM1688" s="352"/>
      <c r="CN1688" s="298"/>
      <c r="CO1688" s="297"/>
      <c r="CP1688" s="284"/>
      <c r="CQ1688" s="352"/>
      <c r="CR1688" s="298"/>
      <c r="CS1688" s="297"/>
      <c r="CT1688" s="284"/>
      <c r="CU1688" s="352"/>
      <c r="CV1688" s="352"/>
      <c r="CW1688" s="298"/>
      <c r="CX1688" s="297"/>
      <c r="CY1688" s="284"/>
      <c r="CZ1688" s="352"/>
      <c r="DA1688" s="352"/>
      <c r="DB1688" s="298"/>
      <c r="DC1688" s="297"/>
      <c r="DD1688" s="284"/>
      <c r="DE1688" s="352"/>
      <c r="DF1688" s="352"/>
      <c r="DG1688" s="298"/>
      <c r="DH1688" s="297"/>
      <c r="DI1688" s="289"/>
      <c r="DP1688" s="165"/>
      <c r="DQ1688" s="165"/>
      <c r="DR1688" s="165"/>
      <c r="ED1688" s="165"/>
      <c r="EE1688" s="165"/>
      <c r="EF1688" s="165"/>
      <c r="EG1688" s="165"/>
      <c r="EH1688" s="166"/>
      <c r="EI1688" s="166"/>
      <c r="EJ1688" s="164"/>
      <c r="EK1688" s="164"/>
      <c r="EL1688" s="283"/>
      <c r="EM1688" s="283"/>
      <c r="EN1688" s="283"/>
      <c r="EO1688" s="283"/>
      <c r="EP1688" s="283"/>
      <c r="EQ1688" s="283"/>
      <c r="ER1688" s="165"/>
      <c r="ES1688" s="166"/>
      <c r="ET1688" s="166"/>
      <c r="EU1688" s="166"/>
      <c r="EV1688" s="166"/>
      <c r="EW1688" s="166"/>
      <c r="EX1688" s="289"/>
    </row>
    <row r="1689" spans="1:154" ht="13" customHeight="1">
      <c r="A1689" s="160" t="s">
        <v>2003</v>
      </c>
      <c r="B1689" s="160">
        <v>8859</v>
      </c>
      <c r="C1689" s="160">
        <v>10047</v>
      </c>
      <c r="H1689" s="168" t="s">
        <v>322</v>
      </c>
      <c r="I1689" s="169" t="s">
        <v>639</v>
      </c>
      <c r="J1689" s="170"/>
      <c r="K1689" s="161">
        <v>9</v>
      </c>
      <c r="L1689" s="161" t="s">
        <v>837</v>
      </c>
      <c r="Z1689" s="163"/>
      <c r="AS1689" s="283"/>
      <c r="AT1689" s="283"/>
      <c r="AU1689" s="283"/>
      <c r="AV1689" s="283"/>
      <c r="AW1689" s="283"/>
      <c r="AX1689" s="283"/>
      <c r="AY1689" s="165"/>
      <c r="AZ1689" s="283"/>
      <c r="BA1689" s="283"/>
      <c r="BB1689" s="283"/>
      <c r="BC1689" s="283"/>
      <c r="BD1689" s="164"/>
      <c r="BE1689" s="164"/>
      <c r="BF1689" s="164"/>
      <c r="BG1689" s="164"/>
      <c r="BH1689" s="164"/>
      <c r="BI1689" s="164"/>
      <c r="BJ1689" s="164"/>
      <c r="BK1689" s="164"/>
      <c r="BL1689" s="165"/>
      <c r="BM1689" s="165"/>
      <c r="BN1689" s="165"/>
      <c r="BO1689" s="165"/>
      <c r="BP1689" s="165"/>
      <c r="BQ1689" s="165"/>
      <c r="BR1689" s="165"/>
      <c r="BS1689" s="289"/>
      <c r="BT1689" s="297"/>
      <c r="BU1689" s="284"/>
      <c r="BV1689" s="298"/>
      <c r="BW1689" s="297"/>
      <c r="BX1689" s="297"/>
      <c r="BY1689" s="297"/>
      <c r="BZ1689" s="297"/>
      <c r="CA1689" s="284"/>
      <c r="CB1689" s="298"/>
      <c r="CC1689" s="297"/>
      <c r="CD1689" s="284"/>
      <c r="CE1689" s="352"/>
      <c r="CF1689" s="298"/>
      <c r="CG1689" s="297"/>
      <c r="CH1689" s="284"/>
      <c r="CI1689" s="352"/>
      <c r="CJ1689" s="298"/>
      <c r="CK1689" s="297"/>
      <c r="CL1689" s="284"/>
      <c r="CM1689" s="352"/>
      <c r="CN1689" s="298"/>
      <c r="CO1689" s="297"/>
      <c r="CP1689" s="284"/>
      <c r="CQ1689" s="352"/>
      <c r="CR1689" s="298"/>
      <c r="CS1689" s="297"/>
      <c r="CT1689" s="284"/>
      <c r="CU1689" s="352"/>
      <c r="CV1689" s="352"/>
      <c r="CW1689" s="298"/>
      <c r="CX1689" s="297"/>
      <c r="CY1689" s="284"/>
      <c r="CZ1689" s="352"/>
      <c r="DA1689" s="352"/>
      <c r="DB1689" s="298"/>
      <c r="DC1689" s="297"/>
      <c r="DD1689" s="284"/>
      <c r="DE1689" s="352"/>
      <c r="DF1689" s="352"/>
      <c r="DG1689" s="298"/>
      <c r="DH1689" s="297"/>
      <c r="DI1689" s="289"/>
      <c r="DP1689" s="165"/>
      <c r="DQ1689" s="165"/>
      <c r="DR1689" s="165"/>
      <c r="ED1689" s="165"/>
      <c r="EE1689" s="165"/>
      <c r="EF1689" s="165"/>
      <c r="EG1689" s="165"/>
      <c r="EH1689" s="166"/>
      <c r="EI1689" s="166"/>
      <c r="EJ1689" s="164"/>
      <c r="EK1689" s="164"/>
      <c r="EL1689" s="283"/>
      <c r="EM1689" s="283"/>
      <c r="EN1689" s="283"/>
      <c r="EO1689" s="283"/>
      <c r="EP1689" s="283"/>
      <c r="EQ1689" s="283"/>
      <c r="ER1689" s="165"/>
      <c r="ES1689" s="166"/>
      <c r="ET1689" s="166"/>
      <c r="EU1689" s="166"/>
      <c r="EV1689" s="166"/>
      <c r="EW1689" s="166"/>
      <c r="EX1689" s="289"/>
    </row>
    <row r="1690" spans="1:154" ht="13" customHeight="1">
      <c r="A1690" s="160" t="s">
        <v>2003</v>
      </c>
      <c r="B1690" s="160">
        <v>9564</v>
      </c>
      <c r="C1690" s="160">
        <v>15983</v>
      </c>
      <c r="H1690" s="168" t="s">
        <v>465</v>
      </c>
      <c r="I1690" s="169" t="s">
        <v>618</v>
      </c>
      <c r="J1690" s="170"/>
      <c r="K1690" s="161">
        <v>9</v>
      </c>
      <c r="L1690" s="161" t="s">
        <v>837</v>
      </c>
      <c r="Z1690" s="163"/>
      <c r="AS1690" s="283"/>
      <c r="AT1690" s="283"/>
      <c r="AU1690" s="283"/>
      <c r="AV1690" s="283"/>
      <c r="AW1690" s="283"/>
      <c r="AX1690" s="283"/>
      <c r="AY1690" s="165"/>
      <c r="AZ1690" s="283"/>
      <c r="BA1690" s="283"/>
      <c r="BB1690" s="283"/>
      <c r="BC1690" s="283"/>
      <c r="BD1690" s="164"/>
      <c r="BE1690" s="164"/>
      <c r="BF1690" s="164"/>
      <c r="BG1690" s="164"/>
      <c r="BH1690" s="164"/>
      <c r="BI1690" s="164"/>
      <c r="BJ1690" s="164"/>
      <c r="BK1690" s="164"/>
      <c r="BL1690" s="165"/>
      <c r="BM1690" s="165"/>
      <c r="BN1690" s="165"/>
      <c r="BO1690" s="165"/>
      <c r="BP1690" s="165"/>
      <c r="BQ1690" s="165"/>
      <c r="BR1690" s="165"/>
      <c r="BS1690" s="289"/>
      <c r="BT1690" s="297"/>
      <c r="BU1690" s="284"/>
      <c r="BV1690" s="298"/>
      <c r="BW1690" s="297"/>
      <c r="BX1690" s="297"/>
      <c r="BY1690" s="297"/>
      <c r="BZ1690" s="297"/>
      <c r="CA1690" s="284"/>
      <c r="CB1690" s="298"/>
      <c r="CC1690" s="297"/>
      <c r="CD1690" s="284"/>
      <c r="CE1690" s="352"/>
      <c r="CF1690" s="298"/>
      <c r="CG1690" s="297"/>
      <c r="CH1690" s="284"/>
      <c r="CI1690" s="352"/>
      <c r="CJ1690" s="298"/>
      <c r="CK1690" s="297"/>
      <c r="CL1690" s="284"/>
      <c r="CM1690" s="352"/>
      <c r="CN1690" s="298"/>
      <c r="CO1690" s="297"/>
      <c r="CP1690" s="284"/>
      <c r="CQ1690" s="352"/>
      <c r="CR1690" s="298"/>
      <c r="CS1690" s="297"/>
      <c r="CT1690" s="284"/>
      <c r="CU1690" s="352"/>
      <c r="CV1690" s="352"/>
      <c r="CW1690" s="298"/>
      <c r="CX1690" s="297"/>
      <c r="CY1690" s="284"/>
      <c r="CZ1690" s="352"/>
      <c r="DA1690" s="352"/>
      <c r="DB1690" s="298"/>
      <c r="DC1690" s="297"/>
      <c r="DD1690" s="284"/>
      <c r="DE1690" s="352"/>
      <c r="DF1690" s="352"/>
      <c r="DG1690" s="298"/>
      <c r="DH1690" s="297"/>
      <c r="DI1690" s="289"/>
      <c r="DP1690" s="165"/>
      <c r="DQ1690" s="165"/>
      <c r="DR1690" s="165"/>
      <c r="ED1690" s="165"/>
      <c r="EE1690" s="165"/>
      <c r="EF1690" s="165"/>
      <c r="EG1690" s="165"/>
      <c r="EH1690" s="166"/>
      <c r="EI1690" s="166"/>
      <c r="EJ1690" s="164"/>
      <c r="EK1690" s="164"/>
      <c r="EL1690" s="283"/>
      <c r="EM1690" s="283"/>
      <c r="EN1690" s="283"/>
      <c r="EO1690" s="283"/>
      <c r="EP1690" s="283"/>
      <c r="EQ1690" s="283"/>
      <c r="ER1690" s="165"/>
      <c r="ES1690" s="166"/>
      <c r="ET1690" s="166"/>
      <c r="EU1690" s="166"/>
      <c r="EV1690" s="166"/>
      <c r="EW1690" s="166"/>
      <c r="EX1690" s="289"/>
    </row>
    <row r="1691" spans="1:154" ht="13" customHeight="1">
      <c r="A1691" s="160" t="s">
        <v>2003</v>
      </c>
      <c r="B1691" s="160">
        <v>9864</v>
      </c>
      <c r="C1691" s="160">
        <v>14350</v>
      </c>
      <c r="H1691" s="168" t="s">
        <v>711</v>
      </c>
      <c r="I1691" s="169" t="s">
        <v>827</v>
      </c>
      <c r="J1691" s="170"/>
      <c r="K1691" s="161">
        <v>9</v>
      </c>
      <c r="L1691" s="161" t="s">
        <v>46</v>
      </c>
      <c r="Z1691" s="163"/>
      <c r="AS1691" s="283"/>
      <c r="AT1691" s="283"/>
      <c r="AU1691" s="283"/>
      <c r="AV1691" s="283"/>
      <c r="AW1691" s="283"/>
      <c r="AX1691" s="283"/>
      <c r="AY1691" s="165"/>
      <c r="AZ1691" s="283"/>
      <c r="BA1691" s="283"/>
      <c r="BB1691" s="283"/>
      <c r="BC1691" s="283"/>
      <c r="BD1691" s="164"/>
      <c r="BE1691" s="164"/>
      <c r="BF1691" s="164"/>
      <c r="BG1691" s="164"/>
      <c r="BH1691" s="164"/>
      <c r="BI1691" s="164"/>
      <c r="BJ1691" s="164"/>
      <c r="BK1691" s="164"/>
      <c r="BL1691" s="165"/>
      <c r="BM1691" s="165"/>
      <c r="BN1691" s="165"/>
      <c r="BO1691" s="165"/>
      <c r="BP1691" s="165"/>
      <c r="BQ1691" s="165"/>
      <c r="BR1691" s="165"/>
      <c r="BS1691" s="289"/>
      <c r="BT1691" s="297"/>
      <c r="BU1691" s="284"/>
      <c r="BV1691" s="298"/>
      <c r="BW1691" s="297"/>
      <c r="BX1691" s="297"/>
      <c r="BY1691" s="297"/>
      <c r="BZ1691" s="297"/>
      <c r="CA1691" s="284"/>
      <c r="CB1691" s="298"/>
      <c r="CC1691" s="297"/>
      <c r="CD1691" s="284"/>
      <c r="CE1691" s="352"/>
      <c r="CF1691" s="298"/>
      <c r="CG1691" s="297"/>
      <c r="CH1691" s="284"/>
      <c r="CI1691" s="352"/>
      <c r="CJ1691" s="298"/>
      <c r="CK1691" s="297"/>
      <c r="CL1691" s="284"/>
      <c r="CM1691" s="352"/>
      <c r="CN1691" s="298"/>
      <c r="CO1691" s="297"/>
      <c r="CP1691" s="284"/>
      <c r="CQ1691" s="352"/>
      <c r="CR1691" s="298"/>
      <c r="CS1691" s="297"/>
      <c r="CT1691" s="284"/>
      <c r="CU1691" s="352"/>
      <c r="CV1691" s="352"/>
      <c r="CW1691" s="298"/>
      <c r="CX1691" s="297"/>
      <c r="CY1691" s="284"/>
      <c r="CZ1691" s="352"/>
      <c r="DA1691" s="352"/>
      <c r="DB1691" s="298"/>
      <c r="DC1691" s="297"/>
      <c r="DD1691" s="284"/>
      <c r="DE1691" s="352"/>
      <c r="DF1691" s="352"/>
      <c r="DG1691" s="298"/>
      <c r="DH1691" s="297"/>
      <c r="DI1691" s="289"/>
      <c r="DP1691" s="165"/>
      <c r="DQ1691" s="165"/>
      <c r="DR1691" s="165"/>
      <c r="ED1691" s="165"/>
      <c r="EE1691" s="165"/>
      <c r="EF1691" s="165"/>
      <c r="EG1691" s="165"/>
      <c r="EH1691" s="166"/>
      <c r="EI1691" s="166"/>
      <c r="EJ1691" s="164"/>
      <c r="EK1691" s="164"/>
      <c r="EL1691" s="283"/>
      <c r="EM1691" s="283"/>
      <c r="EN1691" s="283"/>
      <c r="EO1691" s="283"/>
      <c r="EP1691" s="283"/>
      <c r="EQ1691" s="283"/>
      <c r="ER1691" s="165"/>
      <c r="ES1691" s="166"/>
      <c r="ET1691" s="166"/>
      <c r="EU1691" s="166"/>
      <c r="EV1691" s="166"/>
      <c r="EW1691" s="166"/>
      <c r="EX1691" s="289"/>
    </row>
    <row r="1692" spans="1:154" ht="13" customHeight="1">
      <c r="A1692" s="160" t="s">
        <v>2003</v>
      </c>
      <c r="B1692" s="160">
        <v>10710</v>
      </c>
      <c r="C1692" s="160">
        <v>14567</v>
      </c>
      <c r="H1692" s="162" t="s">
        <v>835</v>
      </c>
      <c r="I1692" s="162" t="s">
        <v>1668</v>
      </c>
      <c r="J1692" s="161"/>
      <c r="K1692" s="161">
        <v>9</v>
      </c>
      <c r="L1692" s="161" t="s">
        <v>46</v>
      </c>
      <c r="Z1692" s="163"/>
      <c r="AS1692" s="283"/>
      <c r="AT1692" s="283"/>
      <c r="AU1692" s="283"/>
      <c r="AV1692" s="283"/>
      <c r="AW1692" s="283"/>
      <c r="AX1692" s="283"/>
      <c r="AY1692" s="165"/>
      <c r="AZ1692" s="283"/>
      <c r="BA1692" s="283"/>
      <c r="BB1692" s="283"/>
      <c r="BC1692" s="283"/>
      <c r="BD1692" s="164"/>
      <c r="BE1692" s="164"/>
      <c r="BF1692" s="164"/>
      <c r="BG1692" s="164"/>
      <c r="BH1692" s="164"/>
      <c r="BI1692" s="164"/>
      <c r="BJ1692" s="164"/>
      <c r="BK1692" s="164"/>
      <c r="BL1692" s="165"/>
      <c r="BM1692" s="165"/>
      <c r="BN1692" s="165"/>
      <c r="BO1692" s="165"/>
      <c r="BP1692" s="165"/>
      <c r="BQ1692" s="165"/>
      <c r="BR1692" s="165"/>
      <c r="BS1692" s="289"/>
      <c r="BT1692" s="297"/>
      <c r="BU1692" s="284"/>
      <c r="BV1692" s="298"/>
      <c r="BW1692" s="297"/>
      <c r="BX1692" s="297"/>
      <c r="BY1692" s="297"/>
      <c r="BZ1692" s="297"/>
      <c r="CA1692" s="284"/>
      <c r="CB1692" s="298"/>
      <c r="CC1692" s="297"/>
      <c r="CD1692" s="284"/>
      <c r="CE1692" s="352"/>
      <c r="CF1692" s="298"/>
      <c r="CG1692" s="297"/>
      <c r="CH1692" s="284"/>
      <c r="CI1692" s="352"/>
      <c r="CJ1692" s="298"/>
      <c r="CK1692" s="297"/>
      <c r="CL1692" s="284"/>
      <c r="CM1692" s="352"/>
      <c r="CN1692" s="298"/>
      <c r="CO1692" s="297"/>
      <c r="CP1692" s="284"/>
      <c r="CQ1692" s="352"/>
      <c r="CR1692" s="298"/>
      <c r="CS1692" s="297"/>
      <c r="CT1692" s="284"/>
      <c r="CU1692" s="352"/>
      <c r="CV1692" s="352"/>
      <c r="CW1692" s="298"/>
      <c r="CX1692" s="297"/>
      <c r="CY1692" s="284"/>
      <c r="CZ1692" s="352"/>
      <c r="DA1692" s="352"/>
      <c r="DB1692" s="298"/>
      <c r="DC1692" s="297"/>
      <c r="DD1692" s="284"/>
      <c r="DE1692" s="352"/>
      <c r="DF1692" s="352"/>
      <c r="DG1692" s="298"/>
      <c r="DH1692" s="297"/>
      <c r="DI1692" s="289"/>
      <c r="DP1692" s="165"/>
      <c r="DQ1692" s="165"/>
      <c r="DR1692" s="165"/>
      <c r="ED1692" s="165"/>
      <c r="EE1692" s="165"/>
      <c r="EF1692" s="165"/>
      <c r="EG1692" s="165"/>
      <c r="EH1692" s="166"/>
      <c r="EI1692" s="166"/>
      <c r="EJ1692" s="164"/>
      <c r="EK1692" s="164"/>
      <c r="EL1692" s="283"/>
      <c r="EM1692" s="283"/>
      <c r="EN1692" s="283"/>
      <c r="EO1692" s="283"/>
      <c r="EP1692" s="283"/>
      <c r="EQ1692" s="283"/>
      <c r="ER1692" s="165"/>
      <c r="ES1692" s="166"/>
      <c r="ET1692" s="166"/>
      <c r="EU1692" s="166"/>
      <c r="EV1692" s="166"/>
      <c r="EW1692" s="166"/>
      <c r="EX1692" s="289"/>
    </row>
    <row r="1693" spans="1:154" ht="13" customHeight="1">
      <c r="A1693" s="160" t="s">
        <v>2003</v>
      </c>
      <c r="B1693" s="160">
        <v>11303</v>
      </c>
      <c r="C1693" s="160">
        <v>24400</v>
      </c>
      <c r="H1693" s="162" t="s">
        <v>3039</v>
      </c>
      <c r="I1693" s="162" t="s">
        <v>3040</v>
      </c>
      <c r="K1693" s="161">
        <v>9</v>
      </c>
      <c r="L1693" s="161" t="s">
        <v>46</v>
      </c>
      <c r="Z1693" s="163"/>
      <c r="AS1693" s="283"/>
      <c r="AT1693" s="283"/>
      <c r="AU1693" s="283"/>
      <c r="AV1693" s="283"/>
      <c r="AW1693" s="283"/>
      <c r="AX1693" s="283"/>
      <c r="AY1693" s="165"/>
      <c r="AZ1693" s="283"/>
      <c r="BA1693" s="283"/>
      <c r="BB1693" s="283"/>
      <c r="BC1693" s="283"/>
      <c r="BD1693" s="164"/>
      <c r="BE1693" s="164"/>
      <c r="BF1693" s="164"/>
      <c r="BG1693" s="164"/>
      <c r="BH1693" s="164"/>
      <c r="BI1693" s="164"/>
      <c r="BJ1693" s="164"/>
      <c r="BK1693" s="164"/>
      <c r="BL1693" s="165"/>
      <c r="BM1693" s="165"/>
      <c r="BN1693" s="165"/>
      <c r="BO1693" s="165"/>
      <c r="BP1693" s="165"/>
      <c r="BQ1693" s="165"/>
      <c r="BR1693" s="165"/>
      <c r="BS1693" s="289"/>
      <c r="BT1693" s="297"/>
      <c r="BU1693" s="284"/>
      <c r="BV1693" s="298"/>
      <c r="BW1693" s="297"/>
      <c r="BX1693" s="297"/>
      <c r="BY1693" s="297"/>
      <c r="BZ1693" s="297"/>
      <c r="CA1693" s="284"/>
      <c r="CB1693" s="298"/>
      <c r="CC1693" s="297"/>
      <c r="CD1693" s="284"/>
      <c r="CE1693" s="352"/>
      <c r="CF1693" s="298"/>
      <c r="CG1693" s="297"/>
      <c r="CH1693" s="284"/>
      <c r="CI1693" s="352"/>
      <c r="CJ1693" s="298"/>
      <c r="CK1693" s="297"/>
      <c r="CL1693" s="284"/>
      <c r="CM1693" s="352"/>
      <c r="CN1693" s="298"/>
      <c r="CO1693" s="297"/>
      <c r="CP1693" s="284"/>
      <c r="CQ1693" s="352"/>
      <c r="CR1693" s="298"/>
      <c r="CS1693" s="297"/>
      <c r="CT1693" s="284"/>
      <c r="CU1693" s="352"/>
      <c r="CV1693" s="352"/>
      <c r="CW1693" s="298"/>
      <c r="CX1693" s="297"/>
      <c r="CY1693" s="284"/>
      <c r="CZ1693" s="352"/>
      <c r="DA1693" s="352"/>
      <c r="DB1693" s="298"/>
      <c r="DC1693" s="297"/>
      <c r="DD1693" s="284"/>
      <c r="DE1693" s="352"/>
      <c r="DF1693" s="352"/>
      <c r="DG1693" s="298"/>
      <c r="DH1693" s="297"/>
      <c r="DI1693" s="289"/>
      <c r="DP1693" s="165"/>
      <c r="DQ1693" s="165"/>
      <c r="DR1693" s="165"/>
      <c r="ED1693" s="165"/>
      <c r="EE1693" s="165"/>
      <c r="EF1693" s="165"/>
      <c r="EG1693" s="165"/>
      <c r="EH1693" s="166"/>
      <c r="EI1693" s="166"/>
      <c r="EJ1693" s="164"/>
      <c r="EK1693" s="164"/>
      <c r="EL1693" s="283"/>
      <c r="EM1693" s="283"/>
      <c r="EN1693" s="283"/>
      <c r="EO1693" s="283"/>
      <c r="EP1693" s="283"/>
      <c r="EQ1693" s="283"/>
      <c r="ER1693" s="165"/>
      <c r="ES1693" s="166"/>
      <c r="ET1693" s="166"/>
      <c r="EU1693" s="166"/>
      <c r="EV1693" s="166"/>
      <c r="EW1693" s="166"/>
      <c r="EX1693" s="289"/>
    </row>
    <row r="1694" spans="1:154" ht="13" customHeight="1">
      <c r="A1694" s="160" t="s">
        <v>2003</v>
      </c>
      <c r="B1694" s="160">
        <v>11887</v>
      </c>
      <c r="C1694" s="160">
        <v>11481</v>
      </c>
      <c r="H1694" s="162" t="s">
        <v>142</v>
      </c>
      <c r="I1694" s="162" t="s">
        <v>2217</v>
      </c>
      <c r="J1694" s="161"/>
      <c r="K1694" s="161">
        <v>9</v>
      </c>
      <c r="L1694" s="161" t="s">
        <v>2547</v>
      </c>
      <c r="Z1694" s="163"/>
      <c r="AS1694" s="283"/>
      <c r="AT1694" s="283"/>
      <c r="AU1694" s="283"/>
      <c r="AV1694" s="283"/>
      <c r="AW1694" s="283"/>
      <c r="AX1694" s="283"/>
      <c r="AY1694" s="165"/>
      <c r="AZ1694" s="283"/>
      <c r="BA1694" s="283"/>
      <c r="BB1694" s="283"/>
      <c r="BC1694" s="283"/>
      <c r="BD1694" s="164"/>
      <c r="BE1694" s="164"/>
      <c r="BF1694" s="164"/>
      <c r="BG1694" s="164"/>
      <c r="BH1694" s="164"/>
      <c r="BI1694" s="164"/>
      <c r="BJ1694" s="164"/>
      <c r="BK1694" s="164"/>
      <c r="BL1694" s="165"/>
      <c r="BM1694" s="165"/>
      <c r="BN1694" s="165"/>
      <c r="BO1694" s="165"/>
      <c r="BP1694" s="165"/>
      <c r="BQ1694" s="165"/>
      <c r="BR1694" s="165"/>
      <c r="BS1694" s="289"/>
      <c r="BT1694" s="297"/>
      <c r="BU1694" s="284"/>
      <c r="BV1694" s="298"/>
      <c r="BW1694" s="297"/>
      <c r="BX1694" s="297"/>
      <c r="BY1694" s="297"/>
      <c r="BZ1694" s="297"/>
      <c r="CA1694" s="284"/>
      <c r="CB1694" s="298"/>
      <c r="CC1694" s="297"/>
      <c r="CD1694" s="284"/>
      <c r="CE1694" s="352"/>
      <c r="CF1694" s="298"/>
      <c r="CG1694" s="297"/>
      <c r="CH1694" s="284"/>
      <c r="CI1694" s="352"/>
      <c r="CJ1694" s="298"/>
      <c r="CK1694" s="297"/>
      <c r="CL1694" s="284"/>
      <c r="CM1694" s="352"/>
      <c r="CN1694" s="298"/>
      <c r="CO1694" s="297"/>
      <c r="CP1694" s="284"/>
      <c r="CQ1694" s="352"/>
      <c r="CR1694" s="298"/>
      <c r="CS1694" s="297"/>
      <c r="CT1694" s="284"/>
      <c r="CU1694" s="352"/>
      <c r="CV1694" s="352"/>
      <c r="CW1694" s="298"/>
      <c r="CX1694" s="297"/>
      <c r="CY1694" s="284"/>
      <c r="CZ1694" s="352"/>
      <c r="DA1694" s="352"/>
      <c r="DB1694" s="298"/>
      <c r="DC1694" s="297"/>
      <c r="DD1694" s="284"/>
      <c r="DE1694" s="352"/>
      <c r="DF1694" s="352"/>
      <c r="DG1694" s="298"/>
      <c r="DH1694" s="297"/>
      <c r="DI1694" s="289"/>
      <c r="DP1694" s="165"/>
      <c r="DQ1694" s="165"/>
      <c r="DR1694" s="165"/>
      <c r="ED1694" s="165"/>
      <c r="EE1694" s="165"/>
      <c r="EF1694" s="165"/>
      <c r="EG1694" s="165"/>
      <c r="EH1694" s="166"/>
      <c r="EI1694" s="166"/>
      <c r="EJ1694" s="164"/>
      <c r="EK1694" s="164"/>
      <c r="EL1694" s="283"/>
      <c r="EM1694" s="283"/>
      <c r="EN1694" s="283"/>
      <c r="EO1694" s="283"/>
      <c r="EP1694" s="283"/>
      <c r="EQ1694" s="283"/>
      <c r="ER1694" s="165"/>
      <c r="ES1694" s="166"/>
      <c r="ET1694" s="166"/>
      <c r="EU1694" s="166"/>
      <c r="EV1694" s="166"/>
      <c r="EW1694" s="166"/>
      <c r="EX1694" s="289"/>
    </row>
    <row r="1695" spans="1:154" ht="13" customHeight="1">
      <c r="A1695" s="160" t="s">
        <v>2003</v>
      </c>
      <c r="B1695" s="160">
        <v>11934</v>
      </c>
      <c r="C1695" s="160">
        <v>19828</v>
      </c>
      <c r="H1695" s="162" t="s">
        <v>251</v>
      </c>
      <c r="I1695" s="162" t="s">
        <v>600</v>
      </c>
      <c r="K1695" s="161">
        <v>9</v>
      </c>
      <c r="L1695" s="161" t="s">
        <v>46</v>
      </c>
      <c r="Z1695" s="163"/>
      <c r="AS1695" s="283"/>
      <c r="AT1695" s="283"/>
      <c r="AU1695" s="283"/>
      <c r="AV1695" s="283"/>
      <c r="AW1695" s="283"/>
      <c r="AX1695" s="283"/>
      <c r="AY1695" s="165"/>
      <c r="AZ1695" s="283"/>
      <c r="BA1695" s="283"/>
      <c r="BB1695" s="283"/>
      <c r="BC1695" s="283"/>
      <c r="BD1695" s="164"/>
      <c r="BE1695" s="164"/>
      <c r="BF1695" s="164"/>
      <c r="BG1695" s="164"/>
      <c r="BH1695" s="164"/>
      <c r="BI1695" s="164"/>
      <c r="BJ1695" s="164"/>
      <c r="BK1695" s="164"/>
      <c r="BL1695" s="165"/>
      <c r="BM1695" s="165"/>
      <c r="BN1695" s="165"/>
      <c r="BO1695" s="165"/>
      <c r="BP1695" s="165"/>
      <c r="BQ1695" s="165"/>
      <c r="BR1695" s="165"/>
      <c r="BS1695" s="289"/>
      <c r="BT1695" s="297"/>
      <c r="BU1695" s="284"/>
      <c r="BV1695" s="298"/>
      <c r="BW1695" s="297"/>
      <c r="BX1695" s="297"/>
      <c r="BY1695" s="297"/>
      <c r="BZ1695" s="297"/>
      <c r="CA1695" s="284"/>
      <c r="CB1695" s="298"/>
      <c r="CC1695" s="297"/>
      <c r="CD1695" s="284"/>
      <c r="CE1695" s="352"/>
      <c r="CF1695" s="298"/>
      <c r="CG1695" s="297"/>
      <c r="CH1695" s="284"/>
      <c r="CI1695" s="352"/>
      <c r="CJ1695" s="298"/>
      <c r="CK1695" s="297"/>
      <c r="CL1695" s="284"/>
      <c r="CM1695" s="352"/>
      <c r="CN1695" s="298"/>
      <c r="CO1695" s="297"/>
      <c r="CP1695" s="284"/>
      <c r="CQ1695" s="352"/>
      <c r="CR1695" s="298"/>
      <c r="CS1695" s="297"/>
      <c r="CT1695" s="284"/>
      <c r="CU1695" s="352"/>
      <c r="CV1695" s="352"/>
      <c r="CW1695" s="298"/>
      <c r="CX1695" s="297"/>
      <c r="CY1695" s="284"/>
      <c r="CZ1695" s="352"/>
      <c r="DA1695" s="352"/>
      <c r="DB1695" s="298"/>
      <c r="DC1695" s="297"/>
      <c r="DD1695" s="284"/>
      <c r="DE1695" s="352"/>
      <c r="DF1695" s="352"/>
      <c r="DG1695" s="298"/>
      <c r="DH1695" s="297"/>
      <c r="DI1695" s="289"/>
      <c r="DP1695" s="165"/>
      <c r="DQ1695" s="165"/>
      <c r="DR1695" s="165"/>
      <c r="ED1695" s="165"/>
      <c r="EE1695" s="165"/>
      <c r="EF1695" s="165"/>
      <c r="EG1695" s="165"/>
      <c r="EH1695" s="166"/>
      <c r="EI1695" s="166"/>
      <c r="EJ1695" s="164"/>
      <c r="EK1695" s="164"/>
      <c r="EL1695" s="283"/>
      <c r="EM1695" s="283"/>
      <c r="EN1695" s="283"/>
      <c r="EO1695" s="283"/>
      <c r="EP1695" s="283"/>
      <c r="EQ1695" s="283"/>
      <c r="ER1695" s="165"/>
      <c r="ES1695" s="166"/>
      <c r="ET1695" s="166"/>
      <c r="EU1695" s="166"/>
      <c r="EV1695" s="166"/>
      <c r="EW1695" s="166"/>
      <c r="EX1695" s="289"/>
    </row>
    <row r="1696" spans="1:154" ht="13" customHeight="1">
      <c r="A1696" s="160" t="s">
        <v>2003</v>
      </c>
      <c r="B1696" s="160">
        <v>12621</v>
      </c>
      <c r="C1696" s="160">
        <v>20970</v>
      </c>
      <c r="H1696" s="162" t="s">
        <v>586</v>
      </c>
      <c r="I1696" s="162" t="s">
        <v>171</v>
      </c>
      <c r="K1696" s="161">
        <v>9</v>
      </c>
      <c r="L1696" s="161" t="s">
        <v>837</v>
      </c>
      <c r="Z1696" s="163"/>
      <c r="AS1696" s="283"/>
      <c r="AT1696" s="283"/>
      <c r="AU1696" s="283"/>
      <c r="AV1696" s="283"/>
      <c r="AW1696" s="283"/>
      <c r="AX1696" s="283"/>
      <c r="AY1696" s="165"/>
      <c r="AZ1696" s="283"/>
      <c r="BA1696" s="283"/>
      <c r="BB1696" s="283"/>
      <c r="BC1696" s="283"/>
      <c r="BD1696" s="164"/>
      <c r="BE1696" s="164"/>
      <c r="BF1696" s="164"/>
      <c r="BG1696" s="164"/>
      <c r="BH1696" s="164"/>
      <c r="BI1696" s="164"/>
      <c r="BJ1696" s="164"/>
      <c r="BK1696" s="164"/>
      <c r="BL1696" s="165"/>
      <c r="BM1696" s="165"/>
      <c r="BN1696" s="165"/>
      <c r="BO1696" s="165"/>
      <c r="BP1696" s="165"/>
      <c r="BQ1696" s="165"/>
      <c r="BR1696" s="165"/>
      <c r="BS1696" s="289"/>
      <c r="BT1696" s="297"/>
      <c r="BU1696" s="284"/>
      <c r="BV1696" s="298"/>
      <c r="BW1696" s="297"/>
      <c r="BX1696" s="297"/>
      <c r="BY1696" s="297"/>
      <c r="BZ1696" s="297"/>
      <c r="CA1696" s="284"/>
      <c r="CB1696" s="298"/>
      <c r="CC1696" s="297"/>
      <c r="CD1696" s="284"/>
      <c r="CE1696" s="352"/>
      <c r="CF1696" s="298"/>
      <c r="CG1696" s="297"/>
      <c r="CH1696" s="284"/>
      <c r="CI1696" s="352"/>
      <c r="CJ1696" s="298"/>
      <c r="CK1696" s="297"/>
      <c r="CL1696" s="284"/>
      <c r="CM1696" s="352"/>
      <c r="CN1696" s="298"/>
      <c r="CO1696" s="297"/>
      <c r="CP1696" s="284"/>
      <c r="CQ1696" s="352"/>
      <c r="CR1696" s="298"/>
      <c r="CS1696" s="297"/>
      <c r="CT1696" s="284"/>
      <c r="CU1696" s="352"/>
      <c r="CV1696" s="352"/>
      <c r="CW1696" s="298"/>
      <c r="CX1696" s="297"/>
      <c r="CY1696" s="284"/>
      <c r="CZ1696" s="352"/>
      <c r="DA1696" s="352"/>
      <c r="DB1696" s="298"/>
      <c r="DC1696" s="297"/>
      <c r="DD1696" s="284"/>
      <c r="DE1696" s="352"/>
      <c r="DF1696" s="352"/>
      <c r="DG1696" s="298"/>
      <c r="DH1696" s="297"/>
      <c r="DI1696" s="289"/>
      <c r="DP1696" s="165"/>
      <c r="DQ1696" s="165"/>
      <c r="DR1696" s="165"/>
      <c r="ED1696" s="165"/>
      <c r="EE1696" s="165"/>
      <c r="EF1696" s="165"/>
      <c r="EG1696" s="165"/>
      <c r="EH1696" s="166"/>
      <c r="EI1696" s="166"/>
      <c r="EJ1696" s="164"/>
      <c r="EK1696" s="164"/>
      <c r="EL1696" s="283"/>
      <c r="EM1696" s="283"/>
      <c r="EN1696" s="283"/>
      <c r="EO1696" s="283"/>
      <c r="EP1696" s="283"/>
      <c r="EQ1696" s="283"/>
      <c r="ER1696" s="165"/>
      <c r="ES1696" s="166"/>
      <c r="ET1696" s="166"/>
      <c r="EU1696" s="166"/>
      <c r="EV1696" s="166"/>
      <c r="EW1696" s="166"/>
      <c r="EX1696" s="289"/>
    </row>
    <row r="1697" spans="1:154" ht="13" customHeight="1">
      <c r="A1697" s="160" t="s">
        <v>2003</v>
      </c>
      <c r="B1697" s="160">
        <v>12813</v>
      </c>
      <c r="C1697" s="160">
        <v>25482</v>
      </c>
      <c r="H1697" s="162" t="s">
        <v>3499</v>
      </c>
      <c r="I1697" s="162" t="s">
        <v>3395</v>
      </c>
      <c r="K1697" s="161">
        <v>9</v>
      </c>
      <c r="L1697" s="161" t="s">
        <v>837</v>
      </c>
      <c r="Z1697" s="163"/>
      <c r="AS1697" s="283"/>
      <c r="AT1697" s="283"/>
      <c r="AU1697" s="283"/>
      <c r="AV1697" s="283"/>
      <c r="AW1697" s="283"/>
      <c r="AX1697" s="283"/>
      <c r="AY1697" s="165"/>
      <c r="AZ1697" s="283"/>
      <c r="BA1697" s="283"/>
      <c r="BB1697" s="283"/>
      <c r="BC1697" s="283"/>
      <c r="BD1697" s="164"/>
      <c r="BE1697" s="164"/>
      <c r="BF1697" s="164"/>
      <c r="BG1697" s="164"/>
      <c r="BH1697" s="164"/>
      <c r="BI1697" s="164"/>
      <c r="BJ1697" s="164"/>
      <c r="BK1697" s="164"/>
      <c r="BL1697" s="165"/>
      <c r="BM1697" s="165"/>
      <c r="BN1697" s="165"/>
      <c r="BO1697" s="165"/>
      <c r="BP1697" s="165"/>
      <c r="BQ1697" s="165"/>
      <c r="BR1697" s="165"/>
      <c r="BS1697" s="289"/>
      <c r="BT1697" s="297"/>
      <c r="BU1697" s="284"/>
      <c r="BV1697" s="298"/>
      <c r="BW1697" s="297"/>
      <c r="BX1697" s="297"/>
      <c r="BY1697" s="297"/>
      <c r="BZ1697" s="297"/>
      <c r="CA1697" s="284"/>
      <c r="CB1697" s="298"/>
      <c r="CC1697" s="297"/>
      <c r="CD1697" s="284"/>
      <c r="CE1697" s="352"/>
      <c r="CF1697" s="298"/>
      <c r="CG1697" s="297"/>
      <c r="CH1697" s="284"/>
      <c r="CI1697" s="352"/>
      <c r="CJ1697" s="298"/>
      <c r="CK1697" s="297"/>
      <c r="CL1697" s="284"/>
      <c r="CM1697" s="352"/>
      <c r="CN1697" s="298"/>
      <c r="CO1697" s="297"/>
      <c r="CP1697" s="284"/>
      <c r="CQ1697" s="352"/>
      <c r="CR1697" s="298"/>
      <c r="CS1697" s="297"/>
      <c r="CT1697" s="284"/>
      <c r="CU1697" s="352"/>
      <c r="CV1697" s="352"/>
      <c r="CW1697" s="298"/>
      <c r="CX1697" s="297"/>
      <c r="CY1697" s="284"/>
      <c r="CZ1697" s="352"/>
      <c r="DA1697" s="352"/>
      <c r="DB1697" s="298"/>
      <c r="DC1697" s="297"/>
      <c r="DD1697" s="284"/>
      <c r="DE1697" s="352"/>
      <c r="DF1697" s="352"/>
      <c r="DG1697" s="298"/>
      <c r="DH1697" s="297"/>
      <c r="DI1697" s="289"/>
      <c r="DP1697" s="165"/>
      <c r="DQ1697" s="165"/>
      <c r="DR1697" s="165"/>
      <c r="ED1697" s="165"/>
      <c r="EE1697" s="165"/>
      <c r="EF1697" s="165"/>
      <c r="EG1697" s="165"/>
      <c r="EH1697" s="166"/>
      <c r="EI1697" s="166"/>
      <c r="EJ1697" s="164"/>
      <c r="EK1697" s="164"/>
      <c r="EL1697" s="283"/>
      <c r="EM1697" s="283"/>
      <c r="EN1697" s="283"/>
      <c r="EO1697" s="283"/>
      <c r="EP1697" s="283"/>
      <c r="EQ1697" s="283"/>
      <c r="ER1697" s="165"/>
      <c r="ES1697" s="166"/>
      <c r="ET1697" s="166"/>
      <c r="EU1697" s="166"/>
      <c r="EV1697" s="166"/>
      <c r="EW1697" s="166"/>
      <c r="EX1697" s="289"/>
    </row>
  </sheetData>
  <sortState xmlns:xlrd2="http://schemas.microsoft.com/office/spreadsheetml/2017/richdata2" ref="A2:JL1697">
    <sortCondition ref="A2:A1697"/>
    <sortCondition ref="K2:K1697"/>
    <sortCondition descending="1" ref="EX2:EX1697"/>
    <sortCondition descending="1" ref="BS2:BS1697"/>
  </sortState>
  <phoneticPr fontId="13" type="noConversion"/>
  <conditionalFormatting sqref="G2:G243 G245:G1697">
    <cfRule type="containsText" dxfId="0" priority="1" operator="containsText" text="Y">
      <formula>NOT(ISERROR(SEARCH("Y",G2)))</formula>
    </cfRule>
  </conditionalFormatting>
  <printOptions horizontalCentered="1" gridLines="1"/>
  <pageMargins left="0.25" right="0.25" top="0.75" bottom="0.75" header="0.3" footer="0.3"/>
  <pageSetup scale="87" firstPageNumber="0" orientation="landscape" r:id="rId1"/>
  <headerFooter alignWithMargins="0"/>
  <rowBreaks count="1" manualBreakCount="1">
    <brk id="632" max="16383" man="1"/>
  </rowBreaks>
  <ignoredErrors>
    <ignoredError sqref="G1"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DDB3A-C408-3D41-BF95-6AC3F8EDB8D0}">
  <dimension ref="A1:U407"/>
  <sheetViews>
    <sheetView workbookViewId="0">
      <pane ySplit="1" topLeftCell="A80" activePane="bottomLeft" state="frozen"/>
      <selection pane="bottomLeft" activeCell="I44" sqref="I44"/>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21" ht="34" customHeight="1" thickBot="1">
      <c r="A1" s="20" t="s">
        <v>1356</v>
      </c>
      <c r="B1" s="20" t="s">
        <v>1355</v>
      </c>
      <c r="C1" s="20" t="s">
        <v>1357</v>
      </c>
      <c r="D1" s="158" t="s">
        <v>2034</v>
      </c>
      <c r="E1" s="331" t="s">
        <v>3700</v>
      </c>
      <c r="F1" s="157" t="s">
        <v>1961</v>
      </c>
      <c r="G1" s="157" t="s">
        <v>1960</v>
      </c>
      <c r="H1" s="157"/>
      <c r="I1" s="22" t="s">
        <v>92</v>
      </c>
      <c r="J1" s="338" t="s">
        <v>93</v>
      </c>
      <c r="K1" s="21" t="s">
        <v>228</v>
      </c>
      <c r="L1" s="21" t="s">
        <v>94</v>
      </c>
      <c r="M1" s="21" t="s">
        <v>2547</v>
      </c>
      <c r="N1" s="21" t="s">
        <v>2548</v>
      </c>
    </row>
    <row r="2" spans="1:21">
      <c r="A2" s="7">
        <v>1</v>
      </c>
      <c r="B2" s="10">
        <v>1</v>
      </c>
      <c r="C2" s="10">
        <v>1</v>
      </c>
      <c r="D2" s="4" t="s">
        <v>609</v>
      </c>
      <c r="E2" s="332">
        <v>26668</v>
      </c>
      <c r="F2" s="4" t="s">
        <v>188</v>
      </c>
      <c r="G2" s="4" t="s">
        <v>188</v>
      </c>
      <c r="I2" s="272" t="s">
        <v>2383</v>
      </c>
      <c r="J2" s="339" t="s">
        <v>3544</v>
      </c>
      <c r="K2" s="5">
        <v>21</v>
      </c>
      <c r="L2" s="5">
        <v>6</v>
      </c>
      <c r="M2" s="5" t="s">
        <v>2547</v>
      </c>
      <c r="Q2" s="18"/>
      <c r="R2" s="53"/>
      <c r="S2" s="5"/>
      <c r="U2" s="3"/>
    </row>
    <row r="3" spans="1:21">
      <c r="A3" s="7">
        <v>1</v>
      </c>
      <c r="B3" s="10">
        <v>2</v>
      </c>
      <c r="C3" s="10">
        <v>2</v>
      </c>
      <c r="D3" s="4" t="s">
        <v>2170</v>
      </c>
      <c r="E3" s="332">
        <v>27790</v>
      </c>
      <c r="F3" s="4" t="s">
        <v>14</v>
      </c>
      <c r="G3" s="4" t="s">
        <v>14</v>
      </c>
      <c r="I3" s="4" t="s">
        <v>1763</v>
      </c>
      <c r="J3" s="339" t="s">
        <v>236</v>
      </c>
      <c r="K3" s="5">
        <v>20</v>
      </c>
      <c r="L3" s="5">
        <v>7</v>
      </c>
      <c r="M3" s="5" t="s">
        <v>46</v>
      </c>
    </row>
    <row r="4" spans="1:21">
      <c r="A4" s="7">
        <v>1</v>
      </c>
      <c r="B4" s="10">
        <v>3</v>
      </c>
      <c r="C4" s="10">
        <v>3</v>
      </c>
      <c r="D4" s="4" t="s">
        <v>188</v>
      </c>
      <c r="E4" s="332">
        <v>29695</v>
      </c>
      <c r="F4" s="4" t="s">
        <v>188</v>
      </c>
      <c r="G4" s="4" t="s">
        <v>188</v>
      </c>
      <c r="I4" s="4" t="s">
        <v>3583</v>
      </c>
      <c r="J4" s="339" t="s">
        <v>531</v>
      </c>
      <c r="K4" s="5">
        <v>23</v>
      </c>
      <c r="L4" s="5">
        <v>6</v>
      </c>
      <c r="M4" s="5" t="s">
        <v>837</v>
      </c>
    </row>
    <row r="5" spans="1:21">
      <c r="A5" s="7">
        <v>1</v>
      </c>
      <c r="B5" s="10">
        <v>4</v>
      </c>
      <c r="C5" s="10">
        <v>4</v>
      </c>
      <c r="D5" s="4" t="s">
        <v>563</v>
      </c>
      <c r="E5" s="332">
        <v>27768</v>
      </c>
      <c r="F5" s="4" t="s">
        <v>686</v>
      </c>
      <c r="G5" s="4" t="s">
        <v>686</v>
      </c>
      <c r="I5" s="4" t="s">
        <v>525</v>
      </c>
      <c r="J5" s="3" t="s">
        <v>3572</v>
      </c>
      <c r="K5" s="32">
        <v>20</v>
      </c>
      <c r="L5" s="32">
        <v>1</v>
      </c>
      <c r="M5" s="32"/>
      <c r="N5" s="5" t="s">
        <v>837</v>
      </c>
    </row>
    <row r="6" spans="1:21">
      <c r="A6" s="7">
        <v>1</v>
      </c>
      <c r="B6" s="10">
        <v>5</v>
      </c>
      <c r="C6" s="10">
        <v>5</v>
      </c>
      <c r="D6" s="4" t="s">
        <v>17</v>
      </c>
      <c r="E6" s="332">
        <v>31838</v>
      </c>
      <c r="F6" s="4" t="s">
        <v>345</v>
      </c>
      <c r="G6" s="4" t="s">
        <v>345</v>
      </c>
      <c r="I6" s="4" t="s">
        <v>3607</v>
      </c>
      <c r="J6" s="339" t="s">
        <v>3608</v>
      </c>
      <c r="K6" s="5">
        <v>30</v>
      </c>
      <c r="L6" s="5">
        <v>1</v>
      </c>
      <c r="N6" s="5" t="s">
        <v>837</v>
      </c>
    </row>
    <row r="7" spans="1:21">
      <c r="A7" s="7">
        <v>1</v>
      </c>
      <c r="B7" s="10">
        <v>6</v>
      </c>
      <c r="C7" s="10">
        <v>6</v>
      </c>
      <c r="D7" s="4" t="s">
        <v>14</v>
      </c>
      <c r="E7" s="332">
        <v>27483</v>
      </c>
      <c r="F7" s="4" t="s">
        <v>15</v>
      </c>
      <c r="G7" s="4" t="s">
        <v>15</v>
      </c>
      <c r="I7" s="4" t="s">
        <v>195</v>
      </c>
      <c r="J7" s="339" t="s">
        <v>137</v>
      </c>
      <c r="K7" s="5">
        <v>24</v>
      </c>
      <c r="L7" s="5">
        <v>1</v>
      </c>
      <c r="N7" s="5" t="s">
        <v>837</v>
      </c>
    </row>
    <row r="8" spans="1:21">
      <c r="A8" s="7">
        <v>1</v>
      </c>
      <c r="B8" s="10">
        <v>7</v>
      </c>
      <c r="C8" s="10">
        <v>7</v>
      </c>
      <c r="D8" s="4" t="s">
        <v>16</v>
      </c>
      <c r="E8" s="332">
        <v>27478</v>
      </c>
      <c r="F8" s="4" t="s">
        <v>2177</v>
      </c>
      <c r="G8" s="4" t="s">
        <v>2177</v>
      </c>
      <c r="I8" s="4" t="s">
        <v>334</v>
      </c>
      <c r="J8" s="339" t="s">
        <v>645</v>
      </c>
      <c r="K8" s="5">
        <v>24</v>
      </c>
      <c r="L8" s="5">
        <v>2</v>
      </c>
      <c r="M8" s="5" t="s">
        <v>2547</v>
      </c>
    </row>
    <row r="9" spans="1:21">
      <c r="A9" s="7">
        <v>1</v>
      </c>
      <c r="B9" s="10">
        <v>8</v>
      </c>
      <c r="C9" s="10">
        <v>8</v>
      </c>
      <c r="D9" s="4" t="s">
        <v>3693</v>
      </c>
      <c r="E9" s="332">
        <v>30122</v>
      </c>
      <c r="F9" s="4" t="s">
        <v>213</v>
      </c>
      <c r="G9" s="4" t="s">
        <v>213</v>
      </c>
      <c r="I9" s="4" t="s">
        <v>102</v>
      </c>
      <c r="J9" s="339" t="s">
        <v>305</v>
      </c>
      <c r="K9" s="5">
        <v>23</v>
      </c>
      <c r="L9" s="5">
        <v>1</v>
      </c>
      <c r="N9" s="5" t="s">
        <v>837</v>
      </c>
    </row>
    <row r="10" spans="1:21">
      <c r="A10" s="7">
        <v>1</v>
      </c>
      <c r="B10" s="10">
        <v>9</v>
      </c>
      <c r="C10" s="10">
        <v>9</v>
      </c>
      <c r="D10" s="4" t="s">
        <v>18</v>
      </c>
      <c r="E10" s="332">
        <v>30134</v>
      </c>
      <c r="F10" s="4" t="s">
        <v>213</v>
      </c>
      <c r="G10" s="4" t="s">
        <v>213</v>
      </c>
      <c r="I10" s="4" t="s">
        <v>3597</v>
      </c>
      <c r="J10" s="339" t="s">
        <v>502</v>
      </c>
      <c r="K10" s="5">
        <v>24</v>
      </c>
      <c r="L10" s="5">
        <v>1</v>
      </c>
      <c r="N10" s="5" t="s">
        <v>837</v>
      </c>
    </row>
    <row r="11" spans="1:21">
      <c r="A11" s="7">
        <v>1</v>
      </c>
      <c r="B11" s="10">
        <v>10</v>
      </c>
      <c r="C11" s="10">
        <v>10</v>
      </c>
      <c r="D11" s="4" t="s">
        <v>567</v>
      </c>
      <c r="E11" s="332">
        <v>20437</v>
      </c>
      <c r="F11" s="4" t="s">
        <v>567</v>
      </c>
      <c r="G11" s="4" t="s">
        <v>567</v>
      </c>
      <c r="I11" s="4" t="s">
        <v>530</v>
      </c>
      <c r="J11" s="339" t="s">
        <v>2938</v>
      </c>
      <c r="K11" s="5">
        <v>24</v>
      </c>
      <c r="L11" s="5">
        <v>5</v>
      </c>
      <c r="M11" s="5" t="s">
        <v>837</v>
      </c>
    </row>
    <row r="12" spans="1:21">
      <c r="A12" s="7">
        <v>1</v>
      </c>
      <c r="B12" s="10">
        <v>11</v>
      </c>
      <c r="C12" s="10">
        <v>11</v>
      </c>
      <c r="D12" s="4" t="s">
        <v>276</v>
      </c>
      <c r="E12" s="332">
        <v>27475</v>
      </c>
      <c r="F12" s="4" t="s">
        <v>276</v>
      </c>
      <c r="G12" s="4" t="s">
        <v>276</v>
      </c>
      <c r="I12" s="4" t="s">
        <v>206</v>
      </c>
      <c r="J12" s="339" t="s">
        <v>539</v>
      </c>
      <c r="K12" s="5">
        <v>21</v>
      </c>
      <c r="L12" s="5">
        <v>9</v>
      </c>
      <c r="M12" s="5" t="s">
        <v>837</v>
      </c>
    </row>
    <row r="13" spans="1:21">
      <c r="A13" s="7">
        <v>1</v>
      </c>
      <c r="B13" s="10">
        <v>12</v>
      </c>
      <c r="C13" s="10">
        <v>12</v>
      </c>
      <c r="D13" s="4" t="s">
        <v>3694</v>
      </c>
      <c r="E13" s="332">
        <v>17586</v>
      </c>
      <c r="F13" s="4" t="s">
        <v>686</v>
      </c>
      <c r="G13" s="4" t="s">
        <v>686</v>
      </c>
      <c r="I13" s="129" t="s">
        <v>524</v>
      </c>
      <c r="J13" s="340" t="s">
        <v>502</v>
      </c>
      <c r="K13" s="124">
        <v>28</v>
      </c>
      <c r="L13" s="124">
        <v>1</v>
      </c>
      <c r="M13" s="3"/>
      <c r="N13" s="5" t="s">
        <v>46</v>
      </c>
    </row>
    <row r="14" spans="1:21">
      <c r="A14" s="7">
        <v>1</v>
      </c>
      <c r="B14" s="10">
        <v>13</v>
      </c>
      <c r="C14" s="10">
        <v>13</v>
      </c>
      <c r="D14" s="4" t="s">
        <v>3695</v>
      </c>
      <c r="E14" s="332">
        <v>24770</v>
      </c>
      <c r="F14" s="4" t="s">
        <v>15</v>
      </c>
      <c r="G14" s="4" t="s">
        <v>15</v>
      </c>
      <c r="I14" s="128" t="s">
        <v>3049</v>
      </c>
      <c r="J14" s="128" t="s">
        <v>138</v>
      </c>
      <c r="K14" s="273">
        <v>26</v>
      </c>
      <c r="L14" s="74">
        <v>8</v>
      </c>
      <c r="M14" s="74" t="s">
        <v>46</v>
      </c>
      <c r="N14" s="74"/>
    </row>
    <row r="15" spans="1:21">
      <c r="A15" s="7">
        <v>1</v>
      </c>
      <c r="B15" s="10">
        <v>14</v>
      </c>
      <c r="C15" s="10">
        <v>14</v>
      </c>
      <c r="D15" s="4" t="s">
        <v>598</v>
      </c>
      <c r="E15" s="332">
        <v>24492</v>
      </c>
      <c r="F15" s="4" t="s">
        <v>17</v>
      </c>
      <c r="G15" s="4" t="s">
        <v>17</v>
      </c>
      <c r="I15" s="128" t="s">
        <v>165</v>
      </c>
      <c r="J15" s="128" t="s">
        <v>918</v>
      </c>
      <c r="K15" s="273">
        <v>23</v>
      </c>
      <c r="L15" s="74">
        <v>1</v>
      </c>
      <c r="M15" s="74"/>
      <c r="N15" s="74" t="s">
        <v>837</v>
      </c>
    </row>
    <row r="16" spans="1:21">
      <c r="A16" s="7">
        <v>1</v>
      </c>
      <c r="B16" s="10">
        <v>15</v>
      </c>
      <c r="C16" s="10">
        <v>15</v>
      </c>
      <c r="D16" s="4" t="s">
        <v>129</v>
      </c>
      <c r="E16" s="332">
        <v>29837</v>
      </c>
      <c r="F16" s="4" t="s">
        <v>598</v>
      </c>
      <c r="G16" s="4" t="s">
        <v>598</v>
      </c>
      <c r="I16" s="128" t="s">
        <v>195</v>
      </c>
      <c r="J16" s="128" t="s">
        <v>356</v>
      </c>
      <c r="K16" s="273">
        <v>24</v>
      </c>
      <c r="L16" s="74">
        <v>1</v>
      </c>
      <c r="M16" s="74"/>
      <c r="N16" s="74" t="s">
        <v>837</v>
      </c>
    </row>
    <row r="17" spans="1:14">
      <c r="A17" s="7">
        <v>1</v>
      </c>
      <c r="B17" s="10">
        <v>16</v>
      </c>
      <c r="C17" s="10">
        <v>16</v>
      </c>
      <c r="D17" s="4" t="s">
        <v>3696</v>
      </c>
      <c r="E17" s="332">
        <v>29766</v>
      </c>
      <c r="F17" s="4" t="s">
        <v>354</v>
      </c>
      <c r="G17" s="4" t="s">
        <v>354</v>
      </c>
      <c r="I17" s="128" t="s">
        <v>3586</v>
      </c>
      <c r="J17" s="128" t="s">
        <v>287</v>
      </c>
      <c r="K17" s="273">
        <v>23</v>
      </c>
      <c r="L17" s="74">
        <v>4</v>
      </c>
      <c r="M17" s="74" t="s">
        <v>837</v>
      </c>
      <c r="N17" s="74"/>
    </row>
    <row r="18" spans="1:14">
      <c r="A18" s="7">
        <v>1</v>
      </c>
      <c r="B18" s="10">
        <v>17</v>
      </c>
      <c r="C18" s="10">
        <v>17</v>
      </c>
      <c r="D18" s="4" t="s">
        <v>164</v>
      </c>
      <c r="E18" s="332">
        <v>17859</v>
      </c>
      <c r="F18" s="4" t="s">
        <v>129</v>
      </c>
      <c r="G18" s="4" t="s">
        <v>129</v>
      </c>
      <c r="I18" s="128" t="s">
        <v>1140</v>
      </c>
      <c r="J18" s="128" t="s">
        <v>1141</v>
      </c>
      <c r="K18" s="273">
        <v>28</v>
      </c>
      <c r="L18" s="74">
        <v>1</v>
      </c>
      <c r="M18" s="74"/>
      <c r="N18" s="74" t="s">
        <v>837</v>
      </c>
    </row>
    <row r="19" spans="1:14">
      <c r="A19" s="7">
        <v>1</v>
      </c>
      <c r="B19" s="10">
        <v>18</v>
      </c>
      <c r="C19" s="10">
        <v>18</v>
      </c>
      <c r="D19" s="4" t="s">
        <v>2172</v>
      </c>
      <c r="E19" s="332">
        <v>27534</v>
      </c>
      <c r="F19" s="4" t="s">
        <v>567</v>
      </c>
      <c r="G19" s="4" t="s">
        <v>567</v>
      </c>
      <c r="I19" s="128" t="s">
        <v>3557</v>
      </c>
      <c r="J19" s="128" t="s">
        <v>3558</v>
      </c>
      <c r="K19" s="273">
        <v>24</v>
      </c>
      <c r="L19" s="74">
        <v>4</v>
      </c>
      <c r="M19" s="74" t="s">
        <v>46</v>
      </c>
      <c r="N19" s="74"/>
    </row>
    <row r="20" spans="1:14">
      <c r="A20" s="7">
        <v>1</v>
      </c>
      <c r="B20" s="10">
        <v>19</v>
      </c>
      <c r="C20" s="10">
        <v>19</v>
      </c>
      <c r="D20" s="4" t="s">
        <v>13</v>
      </c>
      <c r="E20" s="332">
        <v>14771</v>
      </c>
      <c r="F20" s="4" t="s">
        <v>567</v>
      </c>
      <c r="G20" s="4" t="s">
        <v>567</v>
      </c>
      <c r="I20" s="128" t="s">
        <v>3</v>
      </c>
      <c r="J20" s="128" t="s">
        <v>122</v>
      </c>
      <c r="K20" s="273">
        <v>32</v>
      </c>
      <c r="L20" s="74">
        <v>1</v>
      </c>
      <c r="M20" s="74"/>
      <c r="N20" s="74" t="s">
        <v>837</v>
      </c>
    </row>
    <row r="21" spans="1:14">
      <c r="A21" s="11">
        <v>1</v>
      </c>
      <c r="B21" s="12">
        <v>20</v>
      </c>
      <c r="C21" s="12">
        <v>20</v>
      </c>
      <c r="D21" s="13" t="s">
        <v>239</v>
      </c>
      <c r="E21" s="333">
        <v>21865</v>
      </c>
      <c r="F21" s="13" t="s">
        <v>213</v>
      </c>
      <c r="G21" s="13" t="s">
        <v>213</v>
      </c>
      <c r="H21" s="13"/>
      <c r="I21" s="137" t="s">
        <v>964</v>
      </c>
      <c r="J21" s="137" t="s">
        <v>824</v>
      </c>
      <c r="K21" s="274">
        <v>23</v>
      </c>
      <c r="L21" s="78">
        <v>2</v>
      </c>
      <c r="M21" s="78" t="s">
        <v>46</v>
      </c>
      <c r="N21" s="78"/>
    </row>
    <row r="22" spans="1:14">
      <c r="A22" s="99" t="s">
        <v>2819</v>
      </c>
      <c r="B22" s="100">
        <v>1</v>
      </c>
      <c r="C22" s="100">
        <v>21</v>
      </c>
      <c r="D22" s="4" t="s">
        <v>609</v>
      </c>
      <c r="E22" s="334">
        <v>19896</v>
      </c>
      <c r="F22" s="49" t="s">
        <v>609</v>
      </c>
      <c r="G22" s="49" t="s">
        <v>609</v>
      </c>
      <c r="H22" s="49"/>
      <c r="I22" s="277" t="s">
        <v>669</v>
      </c>
      <c r="J22" s="277" t="s">
        <v>986</v>
      </c>
      <c r="K22" s="275">
        <v>27</v>
      </c>
      <c r="L22" s="205">
        <v>2</v>
      </c>
      <c r="M22" s="205" t="s">
        <v>837</v>
      </c>
      <c r="N22" s="205"/>
    </row>
    <row r="23" spans="1:14">
      <c r="A23" s="7" t="s">
        <v>2819</v>
      </c>
      <c r="B23" s="10">
        <v>2</v>
      </c>
      <c r="C23" s="10">
        <v>22</v>
      </c>
      <c r="D23" s="4" t="s">
        <v>2170</v>
      </c>
      <c r="E23" s="332">
        <v>26517</v>
      </c>
      <c r="F23" s="4" t="s">
        <v>188</v>
      </c>
      <c r="G23" s="4" t="s">
        <v>188</v>
      </c>
      <c r="I23" s="128" t="s">
        <v>309</v>
      </c>
      <c r="J23" s="128" t="s">
        <v>3543</v>
      </c>
      <c r="K23" s="273">
        <v>21</v>
      </c>
      <c r="L23" s="74">
        <v>5</v>
      </c>
      <c r="M23" s="74" t="s">
        <v>837</v>
      </c>
      <c r="N23" s="74"/>
    </row>
    <row r="24" spans="1:14">
      <c r="A24" s="7" t="s">
        <v>2819</v>
      </c>
      <c r="B24" s="10">
        <v>3</v>
      </c>
      <c r="C24" s="10">
        <v>23</v>
      </c>
      <c r="D24" s="4" t="s">
        <v>188</v>
      </c>
      <c r="E24" s="332">
        <v>21846</v>
      </c>
      <c r="F24" s="4" t="s">
        <v>3331</v>
      </c>
      <c r="G24" s="4" t="s">
        <v>2170</v>
      </c>
      <c r="I24" s="128" t="s">
        <v>2988</v>
      </c>
      <c r="J24" s="128" t="s">
        <v>244</v>
      </c>
      <c r="K24" s="273">
        <v>25</v>
      </c>
      <c r="L24" s="74">
        <v>1</v>
      </c>
      <c r="M24" s="74"/>
      <c r="N24" s="74" t="s">
        <v>46</v>
      </c>
    </row>
    <row r="25" spans="1:14">
      <c r="A25" s="7" t="s">
        <v>2819</v>
      </c>
      <c r="B25" s="10">
        <v>4</v>
      </c>
      <c r="C25" s="10">
        <v>24</v>
      </c>
      <c r="D25" s="4" t="s">
        <v>567</v>
      </c>
      <c r="E25" s="332">
        <v>21853</v>
      </c>
      <c r="F25" s="4" t="s">
        <v>188</v>
      </c>
      <c r="G25" s="4" t="s">
        <v>188</v>
      </c>
      <c r="I25" s="128" t="s">
        <v>2989</v>
      </c>
      <c r="J25" s="128" t="s">
        <v>108</v>
      </c>
      <c r="K25" s="273">
        <v>25</v>
      </c>
      <c r="L25" s="74">
        <v>9</v>
      </c>
      <c r="M25" s="74" t="s">
        <v>46</v>
      </c>
      <c r="N25" s="74"/>
    </row>
    <row r="26" spans="1:14">
      <c r="A26" s="7" t="s">
        <v>2819</v>
      </c>
      <c r="B26" s="10">
        <v>5</v>
      </c>
      <c r="C26" s="10">
        <v>25</v>
      </c>
      <c r="D26" s="4" t="s">
        <v>598</v>
      </c>
      <c r="E26" s="332">
        <v>24968</v>
      </c>
      <c r="F26" s="4" t="s">
        <v>239</v>
      </c>
      <c r="G26" s="4" t="s">
        <v>239</v>
      </c>
      <c r="I26" s="128" t="s">
        <v>306</v>
      </c>
      <c r="J26" s="128" t="s">
        <v>5</v>
      </c>
      <c r="K26" s="273">
        <v>23</v>
      </c>
      <c r="L26" s="74">
        <v>1</v>
      </c>
      <c r="M26" s="74"/>
      <c r="N26" s="74"/>
    </row>
    <row r="27" spans="1:14">
      <c r="A27" s="11" t="s">
        <v>2819</v>
      </c>
      <c r="B27" s="12">
        <v>6</v>
      </c>
      <c r="C27" s="12">
        <v>26</v>
      </c>
      <c r="D27" s="13" t="s">
        <v>2177</v>
      </c>
      <c r="E27" s="333">
        <v>27815</v>
      </c>
      <c r="F27" s="13" t="s">
        <v>17</v>
      </c>
      <c r="G27" s="13" t="s">
        <v>17</v>
      </c>
      <c r="H27" s="13"/>
      <c r="I27" s="137" t="s">
        <v>3575</v>
      </c>
      <c r="J27" s="137" t="s">
        <v>539</v>
      </c>
      <c r="K27" s="274">
        <v>24</v>
      </c>
      <c r="L27" s="78">
        <v>4</v>
      </c>
      <c r="M27" s="78" t="s">
        <v>837</v>
      </c>
      <c r="N27" s="78"/>
    </row>
    <row r="28" spans="1:14">
      <c r="A28" s="7">
        <v>2</v>
      </c>
      <c r="B28" s="10">
        <v>1</v>
      </c>
      <c r="C28" s="10">
        <v>27</v>
      </c>
      <c r="D28" s="4" t="s">
        <v>609</v>
      </c>
      <c r="E28" s="332">
        <v>31757</v>
      </c>
      <c r="F28" s="4" t="s">
        <v>354</v>
      </c>
      <c r="G28" s="4" t="s">
        <v>354</v>
      </c>
      <c r="I28" s="128" t="s">
        <v>195</v>
      </c>
      <c r="J28" s="128" t="s">
        <v>1948</v>
      </c>
      <c r="K28" s="273">
        <v>24</v>
      </c>
      <c r="L28" s="74">
        <v>1</v>
      </c>
      <c r="M28" s="74"/>
      <c r="N28" s="74"/>
    </row>
    <row r="29" spans="1:14">
      <c r="A29" s="7">
        <v>2</v>
      </c>
      <c r="B29" s="10">
        <v>2</v>
      </c>
      <c r="C29" s="10">
        <v>28</v>
      </c>
      <c r="D29" s="4" t="s">
        <v>2170</v>
      </c>
      <c r="E29" s="332">
        <v>30011</v>
      </c>
      <c r="F29" s="4" t="s">
        <v>188</v>
      </c>
      <c r="G29" s="4" t="s">
        <v>188</v>
      </c>
      <c r="I29" s="128" t="s">
        <v>3595</v>
      </c>
      <c r="J29" s="128" t="s">
        <v>331</v>
      </c>
      <c r="K29" s="273">
        <v>23</v>
      </c>
      <c r="L29" s="74"/>
      <c r="M29" s="74" t="s">
        <v>837</v>
      </c>
      <c r="N29" s="74"/>
    </row>
    <row r="30" spans="1:14">
      <c r="A30" s="7">
        <v>2</v>
      </c>
      <c r="B30" s="10">
        <v>3</v>
      </c>
      <c r="C30" s="10">
        <v>29</v>
      </c>
      <c r="D30" s="4" t="s">
        <v>188</v>
      </c>
      <c r="E30" s="332">
        <v>25911</v>
      </c>
      <c r="F30" s="4" t="s">
        <v>17</v>
      </c>
      <c r="G30" s="4" t="s">
        <v>17</v>
      </c>
      <c r="I30" s="128" t="s">
        <v>179</v>
      </c>
      <c r="J30" s="128" t="s">
        <v>3076</v>
      </c>
      <c r="K30" s="273">
        <v>29</v>
      </c>
      <c r="L30" s="74">
        <v>1</v>
      </c>
      <c r="M30" s="74"/>
      <c r="N30" s="74"/>
    </row>
    <row r="31" spans="1:14">
      <c r="A31" s="7">
        <v>2</v>
      </c>
      <c r="B31" s="10">
        <v>4</v>
      </c>
      <c r="C31" s="10">
        <v>30</v>
      </c>
      <c r="D31" s="4" t="s">
        <v>563</v>
      </c>
      <c r="E31" s="332">
        <v>27758</v>
      </c>
      <c r="F31" s="4" t="s">
        <v>2177</v>
      </c>
      <c r="G31" s="4" t="s">
        <v>2177</v>
      </c>
      <c r="I31" s="128" t="s">
        <v>350</v>
      </c>
      <c r="J31" s="128" t="s">
        <v>547</v>
      </c>
      <c r="K31" s="273">
        <v>21</v>
      </c>
      <c r="L31" s="74">
        <v>1</v>
      </c>
      <c r="M31" s="74"/>
      <c r="N31" s="74"/>
    </row>
    <row r="32" spans="1:14">
      <c r="A32" s="7">
        <v>2</v>
      </c>
      <c r="B32" s="10">
        <v>5</v>
      </c>
      <c r="C32" s="10">
        <v>31</v>
      </c>
      <c r="D32" s="4" t="s">
        <v>3736</v>
      </c>
      <c r="E32" s="332">
        <v>24064</v>
      </c>
      <c r="F32" s="4" t="s">
        <v>246</v>
      </c>
      <c r="G32" s="4" t="s">
        <v>246</v>
      </c>
      <c r="I32" s="128" t="s">
        <v>2202</v>
      </c>
      <c r="J32" s="128" t="s">
        <v>3032</v>
      </c>
      <c r="K32" s="273">
        <v>21</v>
      </c>
      <c r="L32" s="74">
        <v>6</v>
      </c>
      <c r="M32" s="74" t="s">
        <v>837</v>
      </c>
      <c r="N32" s="74"/>
    </row>
    <row r="33" spans="1:14">
      <c r="A33" s="7">
        <v>2</v>
      </c>
      <c r="B33" s="10">
        <v>6</v>
      </c>
      <c r="C33" s="10">
        <v>32</v>
      </c>
      <c r="D33" s="4" t="s">
        <v>14</v>
      </c>
      <c r="E33" s="332">
        <v>15145</v>
      </c>
      <c r="F33" s="4" t="s">
        <v>598</v>
      </c>
      <c r="G33" s="4" t="s">
        <v>598</v>
      </c>
      <c r="I33" s="128" t="s">
        <v>1922</v>
      </c>
      <c r="J33" s="128" t="s">
        <v>564</v>
      </c>
      <c r="K33" s="273">
        <v>32</v>
      </c>
      <c r="L33" s="74">
        <v>1</v>
      </c>
      <c r="M33" s="74"/>
      <c r="N33" s="74" t="s">
        <v>837</v>
      </c>
    </row>
    <row r="34" spans="1:14">
      <c r="A34" s="7">
        <v>2</v>
      </c>
      <c r="B34" s="10">
        <v>7</v>
      </c>
      <c r="C34" s="10">
        <v>33</v>
      </c>
      <c r="D34" s="4" t="s">
        <v>3698</v>
      </c>
      <c r="E34" s="332">
        <v>29622</v>
      </c>
      <c r="F34" s="4" t="s">
        <v>563</v>
      </c>
      <c r="G34" s="4" t="s">
        <v>563</v>
      </c>
      <c r="I34" s="128" t="s">
        <v>3582</v>
      </c>
      <c r="J34" s="128" t="s">
        <v>924</v>
      </c>
      <c r="K34" s="273">
        <v>23</v>
      </c>
      <c r="L34" s="74">
        <v>9</v>
      </c>
      <c r="M34" s="74" t="s">
        <v>46</v>
      </c>
      <c r="N34" s="74"/>
    </row>
    <row r="35" spans="1:14">
      <c r="A35" s="7">
        <v>2</v>
      </c>
      <c r="B35" s="10">
        <v>8</v>
      </c>
      <c r="C35" s="10">
        <v>34</v>
      </c>
      <c r="D35" s="4" t="s">
        <v>3693</v>
      </c>
      <c r="E35" s="332">
        <v>22543</v>
      </c>
      <c r="F35" s="4" t="s">
        <v>2178</v>
      </c>
      <c r="G35" s="4" t="s">
        <v>2178</v>
      </c>
      <c r="I35" s="128" t="s">
        <v>301</v>
      </c>
      <c r="J35" s="128" t="s">
        <v>3443</v>
      </c>
      <c r="K35" s="273">
        <v>22</v>
      </c>
      <c r="L35" s="74">
        <v>1</v>
      </c>
      <c r="M35" s="74"/>
      <c r="N35" s="74"/>
    </row>
    <row r="36" spans="1:14">
      <c r="A36" s="7">
        <v>2</v>
      </c>
      <c r="B36" s="10">
        <v>9</v>
      </c>
      <c r="C36" s="10">
        <v>35</v>
      </c>
      <c r="D36" s="4" t="s">
        <v>18</v>
      </c>
      <c r="E36" s="332">
        <v>19956</v>
      </c>
      <c r="F36" s="4" t="s">
        <v>18</v>
      </c>
      <c r="G36" s="4" t="s">
        <v>18</v>
      </c>
      <c r="I36" s="128" t="s">
        <v>1823</v>
      </c>
      <c r="J36" s="128" t="s">
        <v>1824</v>
      </c>
      <c r="K36" s="273">
        <v>25</v>
      </c>
      <c r="L36" s="74">
        <v>8</v>
      </c>
      <c r="M36" s="74" t="s">
        <v>46</v>
      </c>
      <c r="N36" s="74"/>
    </row>
    <row r="37" spans="1:14">
      <c r="A37" s="7">
        <v>2</v>
      </c>
      <c r="B37" s="10">
        <v>10</v>
      </c>
      <c r="C37" s="10">
        <v>36</v>
      </c>
      <c r="D37" s="4" t="s">
        <v>3697</v>
      </c>
      <c r="E37" s="332">
        <v>29911</v>
      </c>
      <c r="F37" s="4" t="s">
        <v>188</v>
      </c>
      <c r="G37" s="4" t="s">
        <v>188</v>
      </c>
      <c r="I37" s="128" t="s">
        <v>2434</v>
      </c>
      <c r="J37" s="128" t="s">
        <v>136</v>
      </c>
      <c r="K37" s="273">
        <v>24</v>
      </c>
      <c r="L37" s="74">
        <v>1</v>
      </c>
      <c r="M37" s="74"/>
      <c r="N37" s="74"/>
    </row>
    <row r="38" spans="1:14">
      <c r="A38" s="7">
        <v>2</v>
      </c>
      <c r="B38" s="10">
        <v>11</v>
      </c>
      <c r="C38" s="10">
        <v>37</v>
      </c>
      <c r="D38" s="4" t="s">
        <v>276</v>
      </c>
      <c r="E38" s="332">
        <v>29960</v>
      </c>
      <c r="F38" s="4" t="s">
        <v>555</v>
      </c>
      <c r="G38" s="4" t="s">
        <v>555</v>
      </c>
      <c r="I38" s="128" t="s">
        <v>3592</v>
      </c>
      <c r="J38" s="128" t="s">
        <v>271</v>
      </c>
      <c r="K38" s="273">
        <v>20</v>
      </c>
      <c r="L38" s="74">
        <v>1</v>
      </c>
      <c r="M38" s="74"/>
      <c r="N38" s="74"/>
    </row>
    <row r="39" spans="1:14">
      <c r="A39" s="7">
        <v>2</v>
      </c>
      <c r="B39" s="10">
        <v>12</v>
      </c>
      <c r="C39" s="10">
        <v>38</v>
      </c>
      <c r="D39" s="4" t="s">
        <v>29</v>
      </c>
      <c r="E39" s="332">
        <v>25327</v>
      </c>
      <c r="F39" s="4" t="s">
        <v>563</v>
      </c>
      <c r="G39" s="4" t="s">
        <v>563</v>
      </c>
      <c r="I39" s="128" t="s">
        <v>3488</v>
      </c>
      <c r="J39" s="128" t="s">
        <v>3489</v>
      </c>
      <c r="K39" s="273">
        <v>23</v>
      </c>
      <c r="L39" s="74">
        <v>1</v>
      </c>
      <c r="M39" s="74"/>
      <c r="N39" s="74"/>
    </row>
    <row r="40" spans="1:14">
      <c r="A40" s="7">
        <v>2</v>
      </c>
      <c r="B40" s="10">
        <v>13</v>
      </c>
      <c r="C40" s="10">
        <v>39</v>
      </c>
      <c r="D40" s="4" t="s">
        <v>3733</v>
      </c>
      <c r="E40" s="332">
        <v>16442</v>
      </c>
      <c r="F40" s="4" t="s">
        <v>17</v>
      </c>
      <c r="G40" s="4" t="s">
        <v>17</v>
      </c>
      <c r="I40" s="128" t="s">
        <v>1219</v>
      </c>
      <c r="J40" s="128" t="s">
        <v>549</v>
      </c>
      <c r="K40" s="273">
        <v>29</v>
      </c>
      <c r="L40" s="74">
        <v>3</v>
      </c>
      <c r="M40" s="74" t="s">
        <v>46</v>
      </c>
      <c r="N40" s="74"/>
    </row>
    <row r="41" spans="1:14">
      <c r="A41" s="7">
        <v>2</v>
      </c>
      <c r="B41" s="10">
        <v>14</v>
      </c>
      <c r="C41" s="10">
        <v>40</v>
      </c>
      <c r="D41" s="4" t="s">
        <v>598</v>
      </c>
      <c r="E41" s="332">
        <v>27647</v>
      </c>
      <c r="F41" s="4" t="s">
        <v>16</v>
      </c>
      <c r="G41" s="4" t="s">
        <v>16</v>
      </c>
      <c r="I41" s="128" t="s">
        <v>3567</v>
      </c>
      <c r="J41" s="128" t="s">
        <v>110</v>
      </c>
      <c r="K41" s="273">
        <v>22</v>
      </c>
      <c r="L41" s="74">
        <v>6</v>
      </c>
      <c r="M41" s="74" t="s">
        <v>837</v>
      </c>
      <c r="N41" s="74"/>
    </row>
    <row r="42" spans="1:14">
      <c r="A42" s="7">
        <v>2</v>
      </c>
      <c r="B42" s="10">
        <v>15</v>
      </c>
      <c r="C42" s="10">
        <v>41</v>
      </c>
      <c r="D42" s="4" t="s">
        <v>129</v>
      </c>
      <c r="E42" s="332">
        <v>30279</v>
      </c>
      <c r="F42" s="4" t="s">
        <v>598</v>
      </c>
      <c r="G42" s="4" t="s">
        <v>598</v>
      </c>
      <c r="I42" s="128" t="s">
        <v>3599</v>
      </c>
      <c r="J42" s="128" t="s">
        <v>577</v>
      </c>
      <c r="K42" s="273">
        <v>23</v>
      </c>
      <c r="L42" s="74">
        <v>1</v>
      </c>
      <c r="M42" s="74"/>
      <c r="N42" s="74"/>
    </row>
    <row r="43" spans="1:14">
      <c r="A43" s="7">
        <v>2</v>
      </c>
      <c r="B43" s="10">
        <v>16</v>
      </c>
      <c r="C43" s="10">
        <v>42</v>
      </c>
      <c r="D43" s="4" t="s">
        <v>3699</v>
      </c>
      <c r="E43" s="332">
        <v>7048</v>
      </c>
      <c r="F43" s="4" t="s">
        <v>188</v>
      </c>
      <c r="G43" s="4" t="s">
        <v>188</v>
      </c>
      <c r="I43" s="128" t="s">
        <v>566</v>
      </c>
      <c r="J43" s="128" t="s">
        <v>245</v>
      </c>
      <c r="K43" s="273">
        <v>33</v>
      </c>
      <c r="L43" s="74">
        <v>1</v>
      </c>
      <c r="M43" s="74"/>
      <c r="N43" s="74"/>
    </row>
    <row r="44" spans="1:14">
      <c r="A44" s="7">
        <v>2</v>
      </c>
      <c r="B44" s="10">
        <v>17</v>
      </c>
      <c r="C44" s="10">
        <v>43</v>
      </c>
      <c r="D44" s="4" t="s">
        <v>3739</v>
      </c>
      <c r="E44" s="332">
        <v>27782</v>
      </c>
      <c r="F44" s="4" t="s">
        <v>45</v>
      </c>
      <c r="G44" s="4" t="s">
        <v>1121</v>
      </c>
      <c r="I44" s="128" t="s">
        <v>3574</v>
      </c>
      <c r="J44" s="128" t="s">
        <v>544</v>
      </c>
      <c r="K44" s="273">
        <v>24</v>
      </c>
      <c r="L44" s="74">
        <v>1</v>
      </c>
      <c r="M44" s="74"/>
      <c r="N44" s="74"/>
    </row>
    <row r="45" spans="1:14">
      <c r="A45" s="7">
        <v>2</v>
      </c>
      <c r="B45" s="10">
        <v>18</v>
      </c>
      <c r="C45" s="10">
        <v>44</v>
      </c>
      <c r="D45" s="4" t="s">
        <v>2172</v>
      </c>
      <c r="E45" s="332">
        <v>26231</v>
      </c>
      <c r="F45" s="4" t="s">
        <v>239</v>
      </c>
      <c r="G45" s="4" t="s">
        <v>239</v>
      </c>
      <c r="I45" s="128" t="s">
        <v>3087</v>
      </c>
      <c r="J45" s="128" t="s">
        <v>571</v>
      </c>
      <c r="K45" s="276">
        <v>27</v>
      </c>
      <c r="L45" s="74">
        <v>1</v>
      </c>
      <c r="M45" s="74"/>
      <c r="N45" s="74"/>
    </row>
    <row r="46" spans="1:14">
      <c r="A46" s="7">
        <v>2</v>
      </c>
      <c r="B46" s="10">
        <v>19</v>
      </c>
      <c r="C46" s="10">
        <v>45</v>
      </c>
      <c r="D46" s="4" t="s">
        <v>13</v>
      </c>
      <c r="E46" s="332">
        <v>12857</v>
      </c>
      <c r="F46" s="4" t="s">
        <v>2178</v>
      </c>
      <c r="G46" s="4" t="s">
        <v>2178</v>
      </c>
      <c r="I46" s="128" t="s">
        <v>910</v>
      </c>
      <c r="J46" s="128" t="s">
        <v>321</v>
      </c>
      <c r="K46" s="273">
        <v>32</v>
      </c>
      <c r="L46" s="74">
        <v>1</v>
      </c>
      <c r="M46" s="74"/>
      <c r="N46" s="74" t="s">
        <v>837</v>
      </c>
    </row>
    <row r="47" spans="1:14">
      <c r="A47" s="11">
        <v>2</v>
      </c>
      <c r="B47" s="12">
        <v>20</v>
      </c>
      <c r="C47" s="12">
        <v>46</v>
      </c>
      <c r="D47" s="13" t="s">
        <v>239</v>
      </c>
      <c r="E47" s="333">
        <v>23800</v>
      </c>
      <c r="F47" s="13" t="s">
        <v>239</v>
      </c>
      <c r="G47" s="13" t="s">
        <v>239</v>
      </c>
      <c r="H47" s="13"/>
      <c r="I47" s="137" t="s">
        <v>644</v>
      </c>
      <c r="J47" s="137" t="s">
        <v>323</v>
      </c>
      <c r="K47" s="274">
        <v>23</v>
      </c>
      <c r="L47" s="78">
        <v>8</v>
      </c>
      <c r="M47" s="78" t="s">
        <v>46</v>
      </c>
      <c r="N47" s="78"/>
    </row>
    <row r="48" spans="1:14">
      <c r="A48" s="99" t="s">
        <v>2043</v>
      </c>
      <c r="B48" s="100">
        <v>1</v>
      </c>
      <c r="C48" s="100">
        <v>47</v>
      </c>
      <c r="D48" s="4" t="s">
        <v>609</v>
      </c>
      <c r="E48" s="334">
        <v>29839</v>
      </c>
      <c r="F48" s="49" t="s">
        <v>15</v>
      </c>
      <c r="G48" s="49" t="s">
        <v>15</v>
      </c>
      <c r="H48" s="49"/>
      <c r="I48" s="277" t="s">
        <v>3588</v>
      </c>
      <c r="J48" s="277" t="s">
        <v>3589</v>
      </c>
      <c r="K48" s="275">
        <v>23</v>
      </c>
      <c r="L48" s="205">
        <v>1</v>
      </c>
      <c r="M48" s="205"/>
      <c r="N48" s="205"/>
    </row>
    <row r="49" spans="1:14">
      <c r="A49" s="7" t="s">
        <v>2043</v>
      </c>
      <c r="B49" s="10">
        <v>2</v>
      </c>
      <c r="C49" s="10">
        <v>48</v>
      </c>
      <c r="D49" s="4" t="s">
        <v>2170</v>
      </c>
      <c r="E49" s="332">
        <v>23565</v>
      </c>
      <c r="F49" s="4" t="s">
        <v>470</v>
      </c>
      <c r="G49" s="4" t="s">
        <v>470</v>
      </c>
      <c r="I49" s="128" t="s">
        <v>3457</v>
      </c>
      <c r="J49" s="128" t="s">
        <v>262</v>
      </c>
      <c r="K49" s="273">
        <v>24</v>
      </c>
      <c r="L49" s="74">
        <v>4</v>
      </c>
      <c r="M49" s="74" t="s">
        <v>837</v>
      </c>
      <c r="N49" s="74"/>
    </row>
    <row r="50" spans="1:14">
      <c r="A50" s="7" t="s">
        <v>2043</v>
      </c>
      <c r="B50" s="10">
        <v>3</v>
      </c>
      <c r="C50" s="10">
        <v>49</v>
      </c>
      <c r="D50" s="4" t="s">
        <v>188</v>
      </c>
      <c r="E50" s="332">
        <v>25679</v>
      </c>
      <c r="F50" s="4" t="s">
        <v>2178</v>
      </c>
      <c r="G50" s="4" t="s">
        <v>2178</v>
      </c>
      <c r="I50" s="128" t="s">
        <v>275</v>
      </c>
      <c r="J50" s="128" t="s">
        <v>105</v>
      </c>
      <c r="K50" s="273">
        <v>25</v>
      </c>
      <c r="L50" s="74">
        <v>1</v>
      </c>
      <c r="M50" s="74"/>
      <c r="N50" s="74"/>
    </row>
    <row r="51" spans="1:14">
      <c r="A51" s="7" t="s">
        <v>2043</v>
      </c>
      <c r="B51" s="10">
        <v>4</v>
      </c>
      <c r="C51" s="10">
        <v>50</v>
      </c>
      <c r="D51" s="4" t="s">
        <v>15</v>
      </c>
      <c r="E51" s="332">
        <v>22715</v>
      </c>
      <c r="F51" s="4" t="s">
        <v>2170</v>
      </c>
      <c r="G51" s="4" t="s">
        <v>2170</v>
      </c>
      <c r="I51" s="128" t="s">
        <v>528</v>
      </c>
      <c r="J51" s="128" t="s">
        <v>653</v>
      </c>
      <c r="K51" s="273">
        <v>23</v>
      </c>
      <c r="L51" s="74">
        <v>5</v>
      </c>
      <c r="M51" s="74" t="s">
        <v>837</v>
      </c>
      <c r="N51" s="74"/>
    </row>
    <row r="52" spans="1:14">
      <c r="A52" s="7" t="s">
        <v>2043</v>
      </c>
      <c r="B52" s="10">
        <v>5</v>
      </c>
      <c r="C52" s="10">
        <v>51</v>
      </c>
      <c r="D52" s="4" t="s">
        <v>567</v>
      </c>
      <c r="E52" s="332">
        <v>31347</v>
      </c>
      <c r="F52" s="4" t="s">
        <v>18</v>
      </c>
      <c r="G52" s="4" t="s">
        <v>18</v>
      </c>
      <c r="I52" s="128" t="s">
        <v>3602</v>
      </c>
      <c r="J52" s="128" t="s">
        <v>174</v>
      </c>
      <c r="K52" s="273">
        <v>22</v>
      </c>
      <c r="L52" s="74">
        <v>6</v>
      </c>
      <c r="M52" s="74" t="s">
        <v>837</v>
      </c>
      <c r="N52" s="74"/>
    </row>
    <row r="53" spans="1:14">
      <c r="A53" s="7" t="s">
        <v>2043</v>
      </c>
      <c r="B53" s="10">
        <v>6</v>
      </c>
      <c r="C53" s="10">
        <v>52</v>
      </c>
      <c r="D53" s="4" t="s">
        <v>598</v>
      </c>
      <c r="E53" s="332">
        <v>25332</v>
      </c>
      <c r="F53" s="4" t="s">
        <v>438</v>
      </c>
      <c r="G53" s="4" t="s">
        <v>438</v>
      </c>
      <c r="I53" s="128" t="s">
        <v>3463</v>
      </c>
      <c r="J53" s="128" t="s">
        <v>3490</v>
      </c>
      <c r="K53" s="273">
        <v>23</v>
      </c>
      <c r="L53" s="74">
        <v>2</v>
      </c>
      <c r="M53" s="74" t="s">
        <v>2547</v>
      </c>
      <c r="N53" s="74"/>
    </row>
    <row r="54" spans="1:14">
      <c r="A54" s="11" t="s">
        <v>2043</v>
      </c>
      <c r="B54" s="12">
        <v>7</v>
      </c>
      <c r="C54" s="12">
        <v>53</v>
      </c>
      <c r="D54" s="13" t="s">
        <v>2177</v>
      </c>
      <c r="E54" s="333">
        <v>20778</v>
      </c>
      <c r="F54" s="13" t="s">
        <v>13</v>
      </c>
      <c r="G54" s="13" t="s">
        <v>13</v>
      </c>
      <c r="H54" s="13"/>
      <c r="I54" s="137" t="s">
        <v>615</v>
      </c>
      <c r="J54" s="137" t="s">
        <v>2458</v>
      </c>
      <c r="K54" s="274">
        <v>26</v>
      </c>
      <c r="L54" s="78">
        <v>1</v>
      </c>
      <c r="M54" s="78"/>
      <c r="N54" s="78" t="s">
        <v>46</v>
      </c>
    </row>
    <row r="55" spans="1:14">
      <c r="A55" s="7">
        <v>3</v>
      </c>
      <c r="B55" s="10">
        <v>1</v>
      </c>
      <c r="C55" s="10">
        <v>54</v>
      </c>
      <c r="D55" s="4" t="s">
        <v>239</v>
      </c>
      <c r="E55" s="332">
        <v>31837</v>
      </c>
      <c r="F55" s="4" t="s">
        <v>609</v>
      </c>
      <c r="G55" s="4" t="s">
        <v>609</v>
      </c>
      <c r="I55" s="128" t="s">
        <v>3605</v>
      </c>
      <c r="J55" s="128" t="s">
        <v>3606</v>
      </c>
      <c r="K55" s="273">
        <v>29</v>
      </c>
      <c r="L55" s="74">
        <v>7</v>
      </c>
      <c r="M55" s="74" t="s">
        <v>46</v>
      </c>
      <c r="N55" s="74"/>
    </row>
    <row r="56" spans="1:14">
      <c r="A56" s="7">
        <v>3</v>
      </c>
      <c r="B56" s="10">
        <v>2</v>
      </c>
      <c r="C56" s="10">
        <v>55</v>
      </c>
      <c r="D56" s="4" t="s">
        <v>13</v>
      </c>
      <c r="E56" s="332">
        <v>13757</v>
      </c>
      <c r="F56" s="4" t="s">
        <v>15</v>
      </c>
      <c r="G56" s="4" t="s">
        <v>15</v>
      </c>
      <c r="I56" s="128" t="s">
        <v>288</v>
      </c>
      <c r="J56" s="128" t="s">
        <v>545</v>
      </c>
      <c r="K56" s="273">
        <v>32</v>
      </c>
      <c r="L56" s="74">
        <v>7</v>
      </c>
      <c r="M56" s="74" t="s">
        <v>837</v>
      </c>
      <c r="N56" s="74"/>
    </row>
    <row r="57" spans="1:14">
      <c r="A57" s="7">
        <v>3</v>
      </c>
      <c r="B57" s="10">
        <v>3</v>
      </c>
      <c r="C57" s="10">
        <v>56</v>
      </c>
      <c r="D57" s="4" t="s">
        <v>2172</v>
      </c>
      <c r="E57" s="332">
        <v>15042</v>
      </c>
      <c r="F57" s="4" t="s">
        <v>470</v>
      </c>
      <c r="G57" s="4" t="s">
        <v>470</v>
      </c>
      <c r="I57" s="128" t="s">
        <v>1112</v>
      </c>
      <c r="J57" s="128" t="s">
        <v>175</v>
      </c>
      <c r="K57" s="273">
        <v>31</v>
      </c>
      <c r="L57" s="74">
        <v>1</v>
      </c>
      <c r="M57" s="74"/>
      <c r="N57" s="74" t="s">
        <v>46</v>
      </c>
    </row>
    <row r="58" spans="1:14">
      <c r="A58" s="7">
        <v>3</v>
      </c>
      <c r="B58" s="10">
        <v>4</v>
      </c>
      <c r="C58" s="10">
        <v>57</v>
      </c>
      <c r="D58" s="4" t="s">
        <v>164</v>
      </c>
      <c r="E58" s="332">
        <v>22563</v>
      </c>
      <c r="F58" s="4" t="s">
        <v>213</v>
      </c>
      <c r="G58" s="4" t="s">
        <v>213</v>
      </c>
      <c r="I58" s="128" t="s">
        <v>3015</v>
      </c>
      <c r="J58" s="128" t="s">
        <v>86</v>
      </c>
      <c r="K58" s="273">
        <v>23</v>
      </c>
      <c r="L58" s="74">
        <v>6</v>
      </c>
      <c r="M58" s="74" t="s">
        <v>837</v>
      </c>
      <c r="N58" s="74"/>
    </row>
    <row r="59" spans="1:14">
      <c r="A59" s="7">
        <v>3</v>
      </c>
      <c r="B59" s="10">
        <v>5</v>
      </c>
      <c r="C59" s="10">
        <v>58</v>
      </c>
      <c r="D59" s="4" t="s">
        <v>2177</v>
      </c>
      <c r="E59" s="332">
        <v>19261</v>
      </c>
      <c r="F59" s="4" t="s">
        <v>16</v>
      </c>
      <c r="G59" s="4" t="s">
        <v>16</v>
      </c>
      <c r="I59" s="128" t="s">
        <v>543</v>
      </c>
      <c r="J59" s="128" t="s">
        <v>557</v>
      </c>
      <c r="K59" s="273">
        <v>28</v>
      </c>
      <c r="L59" s="74">
        <v>1</v>
      </c>
      <c r="M59" s="74"/>
      <c r="N59" s="74"/>
    </row>
    <row r="60" spans="1:14">
      <c r="A60" s="7">
        <v>3</v>
      </c>
      <c r="B60" s="10">
        <v>6</v>
      </c>
      <c r="C60" s="10">
        <v>59</v>
      </c>
      <c r="D60" s="4" t="s">
        <v>129</v>
      </c>
      <c r="E60" s="332">
        <v>25479</v>
      </c>
      <c r="F60" s="4" t="s">
        <v>246</v>
      </c>
      <c r="G60" s="4" t="s">
        <v>246</v>
      </c>
      <c r="I60" s="128" t="s">
        <v>1686</v>
      </c>
      <c r="J60" s="128" t="s">
        <v>3497</v>
      </c>
      <c r="K60" s="273">
        <v>25</v>
      </c>
      <c r="L60" s="74">
        <v>8</v>
      </c>
      <c r="M60" s="74" t="s">
        <v>837</v>
      </c>
      <c r="N60" s="74"/>
    </row>
    <row r="61" spans="1:14">
      <c r="A61" s="7">
        <v>3</v>
      </c>
      <c r="B61" s="10">
        <v>7</v>
      </c>
      <c r="C61" s="10">
        <v>60</v>
      </c>
      <c r="D61" s="4" t="s">
        <v>598</v>
      </c>
      <c r="E61" s="332">
        <v>25463</v>
      </c>
      <c r="F61" s="4" t="s">
        <v>188</v>
      </c>
      <c r="G61" s="4" t="s">
        <v>188</v>
      </c>
      <c r="I61" s="128" t="s">
        <v>3496</v>
      </c>
      <c r="J61" s="128" t="s">
        <v>544</v>
      </c>
      <c r="K61" s="273">
        <v>25</v>
      </c>
      <c r="L61" s="74">
        <v>1</v>
      </c>
      <c r="M61" s="74"/>
      <c r="N61" s="74"/>
    </row>
    <row r="62" spans="1:14">
      <c r="A62" s="7">
        <v>3</v>
      </c>
      <c r="B62" s="10">
        <v>8</v>
      </c>
      <c r="C62" s="10">
        <v>61</v>
      </c>
      <c r="D62" s="4" t="s">
        <v>555</v>
      </c>
      <c r="E62" s="332">
        <v>16350</v>
      </c>
      <c r="F62" s="4" t="s">
        <v>438</v>
      </c>
      <c r="G62" s="4" t="s">
        <v>438</v>
      </c>
      <c r="I62" s="128" t="s">
        <v>1633</v>
      </c>
      <c r="J62" s="128" t="s">
        <v>549</v>
      </c>
      <c r="K62" s="273">
        <v>29</v>
      </c>
      <c r="L62" s="74">
        <v>1</v>
      </c>
      <c r="M62" s="74"/>
      <c r="N62" s="74" t="s">
        <v>46</v>
      </c>
    </row>
    <row r="63" spans="1:14">
      <c r="A63" s="7">
        <v>3</v>
      </c>
      <c r="B63" s="10">
        <v>9</v>
      </c>
      <c r="C63" s="10">
        <v>62</v>
      </c>
      <c r="D63" s="4" t="s">
        <v>29</v>
      </c>
      <c r="E63" s="332">
        <v>6398</v>
      </c>
      <c r="F63" s="4" t="s">
        <v>354</v>
      </c>
      <c r="G63" s="4" t="s">
        <v>354</v>
      </c>
      <c r="I63" s="128" t="s">
        <v>88</v>
      </c>
      <c r="J63" s="128" t="s">
        <v>551</v>
      </c>
      <c r="K63" s="273">
        <v>33</v>
      </c>
      <c r="L63" s="74">
        <v>1</v>
      </c>
      <c r="M63" s="74"/>
      <c r="N63" s="74" t="s">
        <v>837</v>
      </c>
    </row>
    <row r="64" spans="1:14">
      <c r="A64" s="7">
        <v>3</v>
      </c>
      <c r="B64" s="10">
        <v>10</v>
      </c>
      <c r="C64" s="10">
        <v>63</v>
      </c>
      <c r="D64" s="4" t="s">
        <v>276</v>
      </c>
      <c r="E64" s="332">
        <v>4940</v>
      </c>
      <c r="F64" s="4" t="s">
        <v>15</v>
      </c>
      <c r="G64" s="4" t="s">
        <v>15</v>
      </c>
      <c r="I64" s="128" t="s">
        <v>605</v>
      </c>
      <c r="J64" s="128" t="s">
        <v>523</v>
      </c>
      <c r="K64" s="273">
        <v>33</v>
      </c>
      <c r="L64" s="74">
        <v>9</v>
      </c>
      <c r="M64" s="74" t="s">
        <v>46</v>
      </c>
      <c r="N64" s="74"/>
    </row>
    <row r="65" spans="1:14">
      <c r="A65" s="7">
        <v>3</v>
      </c>
      <c r="B65" s="10">
        <v>11</v>
      </c>
      <c r="C65" s="10">
        <v>64</v>
      </c>
      <c r="D65" s="4" t="s">
        <v>567</v>
      </c>
      <c r="E65" s="332">
        <v>25385</v>
      </c>
      <c r="F65" s="4" t="s">
        <v>2178</v>
      </c>
      <c r="G65" s="4" t="s">
        <v>2178</v>
      </c>
      <c r="I65" s="128" t="s">
        <v>1867</v>
      </c>
      <c r="J65" s="128" t="s">
        <v>260</v>
      </c>
      <c r="K65" s="273">
        <v>27</v>
      </c>
      <c r="L65" s="74">
        <v>1</v>
      </c>
      <c r="M65" s="74"/>
      <c r="N65" s="74" t="s">
        <v>837</v>
      </c>
    </row>
    <row r="66" spans="1:14">
      <c r="A66" s="7">
        <v>3</v>
      </c>
      <c r="B66" s="10">
        <v>12</v>
      </c>
      <c r="C66" s="10">
        <v>65</v>
      </c>
      <c r="D66" s="4" t="s">
        <v>18</v>
      </c>
      <c r="E66" s="332">
        <v>21101</v>
      </c>
      <c r="F66" s="4" t="s">
        <v>438</v>
      </c>
      <c r="G66" s="4" t="s">
        <v>438</v>
      </c>
      <c r="I66" s="128" t="s">
        <v>2592</v>
      </c>
      <c r="J66" s="128" t="s">
        <v>2593</v>
      </c>
      <c r="K66" s="273">
        <v>27</v>
      </c>
      <c r="L66" s="74">
        <v>1</v>
      </c>
      <c r="M66" s="74"/>
      <c r="N66" s="74" t="s">
        <v>837</v>
      </c>
    </row>
    <row r="67" spans="1:14">
      <c r="A67" s="7">
        <v>3</v>
      </c>
      <c r="B67" s="10">
        <v>13</v>
      </c>
      <c r="C67" s="10">
        <v>66</v>
      </c>
      <c r="D67" s="4" t="s">
        <v>15</v>
      </c>
      <c r="E67" s="332">
        <v>25805</v>
      </c>
      <c r="F67" s="4" t="s">
        <v>2177</v>
      </c>
      <c r="G67" s="4" t="s">
        <v>2177</v>
      </c>
      <c r="I67" s="128" t="s">
        <v>3514</v>
      </c>
      <c r="J67" s="128" t="s">
        <v>208</v>
      </c>
      <c r="K67" s="273">
        <v>25</v>
      </c>
      <c r="L67" s="74">
        <v>2</v>
      </c>
      <c r="M67" s="74" t="s">
        <v>46</v>
      </c>
      <c r="N67" s="74"/>
    </row>
    <row r="68" spans="1:14">
      <c r="A68" s="7">
        <v>3</v>
      </c>
      <c r="B68" s="10">
        <v>14</v>
      </c>
      <c r="C68" s="10">
        <v>67</v>
      </c>
      <c r="D68" s="4" t="s">
        <v>16</v>
      </c>
      <c r="E68" s="332">
        <v>12856</v>
      </c>
      <c r="F68" s="4" t="s">
        <v>470</v>
      </c>
      <c r="G68" s="4" t="s">
        <v>470</v>
      </c>
      <c r="I68" s="128" t="s">
        <v>472</v>
      </c>
      <c r="J68" s="128" t="s">
        <v>112</v>
      </c>
      <c r="K68" s="273">
        <v>33</v>
      </c>
      <c r="L68" s="74">
        <v>9</v>
      </c>
      <c r="M68" s="74" t="s">
        <v>837</v>
      </c>
      <c r="N68" s="74"/>
    </row>
    <row r="69" spans="1:14">
      <c r="A69" s="7">
        <v>3</v>
      </c>
      <c r="B69" s="10">
        <v>15</v>
      </c>
      <c r="C69" s="10">
        <v>68</v>
      </c>
      <c r="D69" s="4" t="s">
        <v>14</v>
      </c>
      <c r="E69" s="332">
        <v>19618</v>
      </c>
      <c r="F69" s="4" t="s">
        <v>3331</v>
      </c>
      <c r="G69" s="4" t="s">
        <v>470</v>
      </c>
      <c r="I69" s="128" t="s">
        <v>330</v>
      </c>
      <c r="J69" s="128" t="s">
        <v>539</v>
      </c>
      <c r="K69" s="273">
        <v>26</v>
      </c>
      <c r="L69" s="74">
        <v>1</v>
      </c>
      <c r="M69" s="74"/>
      <c r="N69" s="74" t="s">
        <v>837</v>
      </c>
    </row>
    <row r="70" spans="1:14">
      <c r="A70" s="7">
        <v>3</v>
      </c>
      <c r="B70" s="10">
        <v>16</v>
      </c>
      <c r="C70" s="10">
        <v>69</v>
      </c>
      <c r="D70" s="4" t="s">
        <v>17</v>
      </c>
      <c r="E70" s="332">
        <v>13594</v>
      </c>
      <c r="F70" s="4" t="s">
        <v>3331</v>
      </c>
      <c r="G70" s="4" t="s">
        <v>2178</v>
      </c>
      <c r="I70" s="128" t="s">
        <v>671</v>
      </c>
      <c r="J70" s="128" t="s">
        <v>221</v>
      </c>
      <c r="K70" s="273">
        <v>30</v>
      </c>
      <c r="L70" s="74">
        <v>1</v>
      </c>
      <c r="M70" s="74"/>
      <c r="N70" s="74" t="s">
        <v>837</v>
      </c>
    </row>
    <row r="71" spans="1:14">
      <c r="A71" s="7">
        <v>3</v>
      </c>
      <c r="B71" s="10">
        <v>17</v>
      </c>
      <c r="C71" s="10">
        <v>70</v>
      </c>
      <c r="D71" s="4" t="s">
        <v>563</v>
      </c>
      <c r="E71" s="332">
        <v>22186</v>
      </c>
      <c r="F71" s="4" t="s">
        <v>563</v>
      </c>
      <c r="G71" s="4" t="s">
        <v>563</v>
      </c>
      <c r="I71" s="128" t="s">
        <v>3437</v>
      </c>
      <c r="J71" s="128" t="s">
        <v>702</v>
      </c>
      <c r="K71" s="273">
        <v>23</v>
      </c>
      <c r="L71" s="74">
        <v>4</v>
      </c>
      <c r="M71" s="74" t="s">
        <v>46</v>
      </c>
      <c r="N71" s="74"/>
    </row>
    <row r="72" spans="1:14">
      <c r="A72" s="7">
        <v>3</v>
      </c>
      <c r="B72" s="10">
        <v>18</v>
      </c>
      <c r="C72" s="10">
        <v>71</v>
      </c>
      <c r="D72" s="4" t="s">
        <v>188</v>
      </c>
      <c r="E72" s="332">
        <v>14854</v>
      </c>
      <c r="F72" s="4" t="s">
        <v>2177</v>
      </c>
      <c r="G72" s="4" t="s">
        <v>2177</v>
      </c>
      <c r="I72" s="128" t="s">
        <v>1272</v>
      </c>
      <c r="J72" s="128" t="s">
        <v>546</v>
      </c>
      <c r="K72" s="273">
        <v>32</v>
      </c>
      <c r="L72" s="74">
        <v>8</v>
      </c>
      <c r="M72" s="74" t="s">
        <v>46</v>
      </c>
      <c r="N72" s="74"/>
    </row>
    <row r="73" spans="1:14">
      <c r="A73" s="7">
        <v>3</v>
      </c>
      <c r="B73" s="10">
        <v>19</v>
      </c>
      <c r="C73" s="10">
        <v>72</v>
      </c>
      <c r="D73" s="4" t="s">
        <v>2170</v>
      </c>
      <c r="E73" s="332">
        <v>29591</v>
      </c>
      <c r="F73" s="4" t="s">
        <v>17</v>
      </c>
      <c r="G73" s="4" t="s">
        <v>17</v>
      </c>
      <c r="I73" s="128" t="s">
        <v>3581</v>
      </c>
      <c r="J73" s="128" t="s">
        <v>2409</v>
      </c>
      <c r="K73" s="273">
        <v>23</v>
      </c>
      <c r="L73" s="74">
        <v>8</v>
      </c>
      <c r="M73" s="74" t="s">
        <v>46</v>
      </c>
      <c r="N73" s="74"/>
    </row>
    <row r="74" spans="1:14">
      <c r="A74" s="11">
        <v>3</v>
      </c>
      <c r="B74" s="12">
        <v>20</v>
      </c>
      <c r="C74" s="12">
        <v>73</v>
      </c>
      <c r="D74" s="13" t="s">
        <v>609</v>
      </c>
      <c r="E74" s="333">
        <v>27562</v>
      </c>
      <c r="F74" s="13" t="s">
        <v>16</v>
      </c>
      <c r="G74" s="13" t="s">
        <v>16</v>
      </c>
      <c r="H74" s="13"/>
      <c r="I74" s="137" t="s">
        <v>2396</v>
      </c>
      <c r="J74" s="137" t="s">
        <v>595</v>
      </c>
      <c r="K74" s="274">
        <v>23</v>
      </c>
      <c r="L74" s="78">
        <v>2</v>
      </c>
      <c r="M74" s="78" t="s">
        <v>46</v>
      </c>
      <c r="N74" s="78"/>
    </row>
    <row r="75" spans="1:14">
      <c r="A75" s="7">
        <v>4</v>
      </c>
      <c r="B75" s="10">
        <v>1</v>
      </c>
      <c r="C75" s="10">
        <v>74</v>
      </c>
      <c r="D75" s="4" t="s">
        <v>609</v>
      </c>
      <c r="E75" s="332">
        <v>26319</v>
      </c>
      <c r="F75" s="4" t="s">
        <v>15</v>
      </c>
      <c r="G75" s="4" t="s">
        <v>15</v>
      </c>
      <c r="I75" s="128" t="s">
        <v>3534</v>
      </c>
      <c r="J75" s="128" t="s">
        <v>596</v>
      </c>
      <c r="K75" s="273">
        <v>25</v>
      </c>
      <c r="L75" s="74">
        <v>5</v>
      </c>
      <c r="M75" s="74" t="s">
        <v>46</v>
      </c>
      <c r="N75" s="74"/>
    </row>
    <row r="76" spans="1:14">
      <c r="A76" s="7">
        <v>4</v>
      </c>
      <c r="B76" s="10">
        <v>2</v>
      </c>
      <c r="C76" s="10">
        <v>75</v>
      </c>
      <c r="D76" s="4" t="s">
        <v>2170</v>
      </c>
      <c r="E76" s="332">
        <v>23986</v>
      </c>
      <c r="F76" s="4" t="s">
        <v>2178</v>
      </c>
      <c r="G76" s="4" t="s">
        <v>2178</v>
      </c>
      <c r="I76" s="128" t="s">
        <v>3467</v>
      </c>
      <c r="J76" s="128" t="s">
        <v>2361</v>
      </c>
      <c r="K76" s="273">
        <v>22</v>
      </c>
      <c r="L76" s="74">
        <v>5</v>
      </c>
      <c r="M76" s="74" t="s">
        <v>837</v>
      </c>
      <c r="N76" s="74"/>
    </row>
    <row r="77" spans="1:14">
      <c r="A77" s="7">
        <v>4</v>
      </c>
      <c r="B77" s="10">
        <v>3</v>
      </c>
      <c r="C77" s="10">
        <v>76</v>
      </c>
      <c r="D77" s="4" t="s">
        <v>3717</v>
      </c>
      <c r="E77" s="332">
        <v>33189</v>
      </c>
      <c r="F77" s="4" t="s">
        <v>18</v>
      </c>
      <c r="G77" s="4" t="s">
        <v>18</v>
      </c>
      <c r="I77" s="128" t="s">
        <v>3675</v>
      </c>
      <c r="J77" s="128" t="s">
        <v>466</v>
      </c>
      <c r="K77" s="273">
        <v>21</v>
      </c>
      <c r="L77" s="74">
        <v>3</v>
      </c>
      <c r="M77" s="74" t="s">
        <v>46</v>
      </c>
      <c r="N77" s="74"/>
    </row>
    <row r="78" spans="1:14">
      <c r="A78" s="7">
        <v>4</v>
      </c>
      <c r="B78" s="10">
        <v>4</v>
      </c>
      <c r="C78" s="10">
        <v>77</v>
      </c>
      <c r="D78" s="4" t="s">
        <v>563</v>
      </c>
      <c r="E78" s="332">
        <v>23312</v>
      </c>
      <c r="F78" s="4" t="s">
        <v>354</v>
      </c>
      <c r="G78" s="4" t="s">
        <v>354</v>
      </c>
      <c r="I78" s="128" t="s">
        <v>3449</v>
      </c>
      <c r="J78" s="128" t="s">
        <v>549</v>
      </c>
      <c r="K78" s="273">
        <v>27</v>
      </c>
      <c r="L78" s="74">
        <v>3</v>
      </c>
      <c r="M78" s="74" t="s">
        <v>46</v>
      </c>
      <c r="N78" s="74"/>
    </row>
    <row r="79" spans="1:14">
      <c r="A79" s="7">
        <v>4</v>
      </c>
      <c r="B79" s="10">
        <v>5</v>
      </c>
      <c r="C79" s="10">
        <v>78</v>
      </c>
      <c r="D79" s="4" t="s">
        <v>3724</v>
      </c>
      <c r="E79" s="332">
        <v>10264</v>
      </c>
      <c r="F79" s="4" t="s">
        <v>470</v>
      </c>
      <c r="G79" s="4" t="s">
        <v>470</v>
      </c>
      <c r="I79" s="128" t="s">
        <v>43</v>
      </c>
      <c r="J79" s="128" t="s">
        <v>544</v>
      </c>
      <c r="K79" s="273">
        <v>35</v>
      </c>
      <c r="L79" s="74">
        <v>3</v>
      </c>
      <c r="M79" s="74" t="s">
        <v>46</v>
      </c>
      <c r="N79" s="74"/>
    </row>
    <row r="80" spans="1:14">
      <c r="A80" s="7">
        <v>4</v>
      </c>
      <c r="B80" s="10">
        <v>6</v>
      </c>
      <c r="C80" s="10">
        <v>79</v>
      </c>
      <c r="D80" s="4" t="s">
        <v>14</v>
      </c>
      <c r="E80" s="332">
        <v>15541</v>
      </c>
      <c r="F80" s="4" t="s">
        <v>2177</v>
      </c>
      <c r="G80" s="4" t="s">
        <v>2177</v>
      </c>
      <c r="I80" s="128" t="s">
        <v>200</v>
      </c>
      <c r="J80" s="128" t="s">
        <v>571</v>
      </c>
      <c r="K80" s="273">
        <v>32</v>
      </c>
      <c r="L80" s="74">
        <v>1</v>
      </c>
      <c r="M80" s="74"/>
      <c r="N80" s="74" t="s">
        <v>837</v>
      </c>
    </row>
    <row r="81" spans="1:14">
      <c r="A81" s="7">
        <v>4</v>
      </c>
      <c r="B81" s="10">
        <v>7</v>
      </c>
      <c r="C81" s="10">
        <v>80</v>
      </c>
      <c r="D81" s="4" t="s">
        <v>16</v>
      </c>
      <c r="E81" s="332">
        <v>19627</v>
      </c>
      <c r="F81" s="4" t="s">
        <v>354</v>
      </c>
      <c r="G81" s="4" t="s">
        <v>354</v>
      </c>
      <c r="I81" s="128" t="s">
        <v>1878</v>
      </c>
      <c r="J81" s="128" t="s">
        <v>243</v>
      </c>
      <c r="K81" s="273">
        <v>28</v>
      </c>
      <c r="L81" s="74">
        <v>7</v>
      </c>
      <c r="M81" s="74" t="s">
        <v>837</v>
      </c>
      <c r="N81" s="74"/>
    </row>
    <row r="82" spans="1:14">
      <c r="A82" s="7">
        <v>4</v>
      </c>
      <c r="B82" s="10">
        <v>8</v>
      </c>
      <c r="C82" s="10">
        <v>81</v>
      </c>
      <c r="D82" s="4" t="s">
        <v>3729</v>
      </c>
      <c r="E82" s="332">
        <v>19354</v>
      </c>
      <c r="F82" s="4" t="s">
        <v>2178</v>
      </c>
      <c r="G82" s="4" t="s">
        <v>2178</v>
      </c>
      <c r="I82" s="128" t="s">
        <v>1863</v>
      </c>
      <c r="J82" s="128" t="s">
        <v>106</v>
      </c>
      <c r="K82" s="273">
        <v>28</v>
      </c>
      <c r="L82" s="74">
        <v>9</v>
      </c>
      <c r="M82" s="74" t="s">
        <v>46</v>
      </c>
      <c r="N82" s="74"/>
    </row>
    <row r="83" spans="1:14">
      <c r="A83" s="7">
        <v>4</v>
      </c>
      <c r="B83" s="10">
        <v>9</v>
      </c>
      <c r="C83" s="10">
        <v>82</v>
      </c>
      <c r="D83" s="4" t="s">
        <v>18</v>
      </c>
      <c r="E83" s="332">
        <v>13355</v>
      </c>
      <c r="F83" s="4" t="s">
        <v>188</v>
      </c>
      <c r="G83" s="4" t="s">
        <v>188</v>
      </c>
      <c r="I83" s="128" t="s">
        <v>2239</v>
      </c>
      <c r="J83" s="128" t="s">
        <v>106</v>
      </c>
      <c r="K83" s="273">
        <v>32</v>
      </c>
      <c r="L83" s="74">
        <v>2</v>
      </c>
      <c r="M83" s="74" t="s">
        <v>837</v>
      </c>
      <c r="N83" s="74"/>
    </row>
    <row r="84" spans="1:14">
      <c r="A84" s="7">
        <v>4</v>
      </c>
      <c r="B84" s="10">
        <v>10</v>
      </c>
      <c r="C84" s="10">
        <v>83</v>
      </c>
      <c r="D84" s="4" t="s">
        <v>567</v>
      </c>
      <c r="E84" s="332">
        <v>21652</v>
      </c>
      <c r="F84" s="4" t="s">
        <v>563</v>
      </c>
      <c r="G84" s="4" t="s">
        <v>563</v>
      </c>
      <c r="I84" s="128" t="s">
        <v>2487</v>
      </c>
      <c r="J84" s="128" t="s">
        <v>451</v>
      </c>
      <c r="K84" s="273">
        <v>26</v>
      </c>
      <c r="L84" s="74">
        <v>1</v>
      </c>
      <c r="M84" s="74"/>
      <c r="N84" s="74" t="s">
        <v>837</v>
      </c>
    </row>
    <row r="85" spans="1:14">
      <c r="A85" s="7">
        <v>4</v>
      </c>
      <c r="B85" s="10">
        <v>11</v>
      </c>
      <c r="C85" s="10">
        <v>84</v>
      </c>
      <c r="D85" s="4" t="s">
        <v>276</v>
      </c>
      <c r="E85" s="332">
        <v>18819</v>
      </c>
      <c r="F85" s="4" t="s">
        <v>239</v>
      </c>
      <c r="G85" s="4" t="s">
        <v>239</v>
      </c>
      <c r="I85" s="128" t="s">
        <v>3386</v>
      </c>
      <c r="J85" s="128" t="s">
        <v>1955</v>
      </c>
      <c r="K85" s="273">
        <v>30</v>
      </c>
      <c r="L85" s="74">
        <v>4</v>
      </c>
      <c r="M85" s="74" t="s">
        <v>837</v>
      </c>
      <c r="N85" s="74"/>
    </row>
    <row r="86" spans="1:14">
      <c r="A86" s="7">
        <v>4</v>
      </c>
      <c r="B86" s="10">
        <v>12</v>
      </c>
      <c r="C86" s="10">
        <v>85</v>
      </c>
      <c r="D86" s="4" t="s">
        <v>3716</v>
      </c>
      <c r="E86" s="332">
        <v>23772</v>
      </c>
      <c r="F86" s="4" t="s">
        <v>609</v>
      </c>
      <c r="G86" s="4" t="s">
        <v>609</v>
      </c>
      <c r="I86" s="128" t="s">
        <v>205</v>
      </c>
      <c r="J86" s="128" t="s">
        <v>3464</v>
      </c>
      <c r="K86" s="273">
        <v>24</v>
      </c>
      <c r="L86" s="74">
        <v>8</v>
      </c>
      <c r="M86" s="74" t="s">
        <v>46</v>
      </c>
      <c r="N86" s="74"/>
    </row>
    <row r="87" spans="1:14">
      <c r="A87" s="7">
        <v>4</v>
      </c>
      <c r="B87" s="10">
        <v>13</v>
      </c>
      <c r="C87" s="10">
        <v>86</v>
      </c>
      <c r="D87" s="4" t="s">
        <v>555</v>
      </c>
      <c r="E87" s="332">
        <v>19913</v>
      </c>
      <c r="F87" s="4" t="s">
        <v>686</v>
      </c>
      <c r="G87" s="4" t="s">
        <v>686</v>
      </c>
      <c r="I87" s="128" t="s">
        <v>3347</v>
      </c>
      <c r="J87" s="128" t="s">
        <v>3345</v>
      </c>
      <c r="K87" s="273">
        <v>25</v>
      </c>
      <c r="L87" s="74">
        <v>9</v>
      </c>
      <c r="M87" s="74" t="s">
        <v>46</v>
      </c>
      <c r="N87" s="74"/>
    </row>
    <row r="88" spans="1:14">
      <c r="A88" s="7">
        <v>4</v>
      </c>
      <c r="B88" s="10">
        <v>14</v>
      </c>
      <c r="C88" s="10">
        <v>87</v>
      </c>
      <c r="D88" s="4" t="s">
        <v>598</v>
      </c>
      <c r="E88" s="332">
        <v>29617</v>
      </c>
      <c r="F88" s="4" t="s">
        <v>438</v>
      </c>
      <c r="G88" s="4" t="s">
        <v>438</v>
      </c>
      <c r="I88" s="128" t="s">
        <v>262</v>
      </c>
      <c r="J88" s="128" t="s">
        <v>2217</v>
      </c>
      <c r="K88" s="273">
        <v>23</v>
      </c>
      <c r="L88" s="74">
        <v>9</v>
      </c>
      <c r="M88" s="74" t="s">
        <v>837</v>
      </c>
      <c r="N88" s="74"/>
    </row>
    <row r="89" spans="1:14">
      <c r="A89" s="7">
        <v>4</v>
      </c>
      <c r="B89" s="10">
        <v>15</v>
      </c>
      <c r="C89" s="10">
        <v>88</v>
      </c>
      <c r="D89" s="4" t="s">
        <v>129</v>
      </c>
      <c r="E89" s="332">
        <v>26365</v>
      </c>
      <c r="F89" s="4" t="s">
        <v>15</v>
      </c>
      <c r="G89" s="4" t="s">
        <v>15</v>
      </c>
      <c r="I89" s="128" t="s">
        <v>3535</v>
      </c>
      <c r="J89" s="128" t="s">
        <v>3536</v>
      </c>
      <c r="K89" s="273">
        <v>24</v>
      </c>
      <c r="L89" s="74">
        <v>7</v>
      </c>
      <c r="M89" s="74" t="s">
        <v>837</v>
      </c>
      <c r="N89" s="74"/>
    </row>
    <row r="90" spans="1:14">
      <c r="A90" s="7">
        <v>4</v>
      </c>
      <c r="B90" s="10">
        <v>16</v>
      </c>
      <c r="C90" s="10">
        <v>89</v>
      </c>
      <c r="D90" s="4" t="s">
        <v>3738</v>
      </c>
      <c r="E90" s="332">
        <v>19293</v>
      </c>
      <c r="F90" s="4" t="s">
        <v>188</v>
      </c>
      <c r="G90" s="4" t="s">
        <v>188</v>
      </c>
      <c r="I90" s="128" t="s">
        <v>1034</v>
      </c>
      <c r="J90" s="128" t="s">
        <v>220</v>
      </c>
      <c r="K90" s="273">
        <v>28</v>
      </c>
      <c r="L90" s="74">
        <v>5</v>
      </c>
      <c r="M90" s="74" t="s">
        <v>837</v>
      </c>
      <c r="N90" s="74"/>
    </row>
    <row r="91" spans="1:14">
      <c r="A91" s="7">
        <v>4</v>
      </c>
      <c r="B91" s="10">
        <v>17</v>
      </c>
      <c r="C91" s="10">
        <v>90</v>
      </c>
      <c r="D91" s="4" t="s">
        <v>164</v>
      </c>
      <c r="E91" s="332">
        <v>30094</v>
      </c>
      <c r="F91" s="4" t="s">
        <v>129</v>
      </c>
      <c r="G91" s="4" t="s">
        <v>129</v>
      </c>
      <c r="I91" s="128" t="s">
        <v>3596</v>
      </c>
      <c r="J91" s="128" t="s">
        <v>539</v>
      </c>
      <c r="K91" s="273">
        <v>23</v>
      </c>
      <c r="L91" s="74">
        <v>1</v>
      </c>
      <c r="M91" s="74"/>
      <c r="N91" s="74"/>
    </row>
    <row r="92" spans="1:14">
      <c r="A92" s="7">
        <v>4</v>
      </c>
      <c r="B92" s="10">
        <v>18</v>
      </c>
      <c r="C92" s="10">
        <v>91</v>
      </c>
      <c r="D92" s="4" t="s">
        <v>2172</v>
      </c>
      <c r="E92" s="332">
        <v>24336</v>
      </c>
      <c r="F92" s="4" t="s">
        <v>13</v>
      </c>
      <c r="G92" s="4" t="s">
        <v>13</v>
      </c>
      <c r="I92" s="128" t="s">
        <v>852</v>
      </c>
      <c r="J92" s="128" t="s">
        <v>1054</v>
      </c>
      <c r="K92" s="273">
        <v>22</v>
      </c>
      <c r="L92" s="74">
        <v>8</v>
      </c>
      <c r="M92" s="74" t="s">
        <v>837</v>
      </c>
      <c r="N92" s="74"/>
    </row>
    <row r="93" spans="1:14">
      <c r="A93" s="7">
        <v>4</v>
      </c>
      <c r="B93" s="10">
        <v>19</v>
      </c>
      <c r="C93" s="10">
        <v>92</v>
      </c>
      <c r="D93" s="4" t="s">
        <v>13</v>
      </c>
      <c r="E93" s="332">
        <v>23443</v>
      </c>
      <c r="F93" s="4" t="s">
        <v>2172</v>
      </c>
      <c r="G93" s="4" t="s">
        <v>2172</v>
      </c>
      <c r="I93" s="128" t="s">
        <v>3452</v>
      </c>
      <c r="J93" s="128" t="s">
        <v>248</v>
      </c>
      <c r="K93" s="273">
        <v>27</v>
      </c>
      <c r="L93" s="74">
        <v>1</v>
      </c>
      <c r="M93" s="74"/>
      <c r="N93" s="74"/>
    </row>
    <row r="94" spans="1:14">
      <c r="A94" s="11">
        <v>4</v>
      </c>
      <c r="B94" s="12">
        <v>20</v>
      </c>
      <c r="C94" s="12">
        <v>93</v>
      </c>
      <c r="D94" s="13" t="s">
        <v>239</v>
      </c>
      <c r="E94" s="333">
        <v>14968</v>
      </c>
      <c r="F94" s="13" t="s">
        <v>563</v>
      </c>
      <c r="G94" s="13" t="s">
        <v>563</v>
      </c>
      <c r="H94" s="13"/>
      <c r="I94" s="137" t="s">
        <v>789</v>
      </c>
      <c r="J94" s="137" t="s">
        <v>177</v>
      </c>
      <c r="K94" s="274">
        <v>29</v>
      </c>
      <c r="L94" s="78">
        <v>2</v>
      </c>
      <c r="M94" s="78" t="s">
        <v>2547</v>
      </c>
      <c r="N94" s="78"/>
    </row>
    <row r="95" spans="1:14">
      <c r="A95" s="7">
        <v>5</v>
      </c>
      <c r="B95" s="10">
        <v>1</v>
      </c>
      <c r="C95" s="10">
        <v>94</v>
      </c>
      <c r="D95" s="4" t="s">
        <v>239</v>
      </c>
      <c r="E95" s="332">
        <v>17639</v>
      </c>
      <c r="F95" s="4" t="s">
        <v>246</v>
      </c>
      <c r="G95" s="4" t="s">
        <v>246</v>
      </c>
      <c r="I95" s="128" t="s">
        <v>2318</v>
      </c>
      <c r="J95" s="128" t="s">
        <v>564</v>
      </c>
      <c r="K95" s="273">
        <v>28</v>
      </c>
      <c r="L95" s="74">
        <v>1</v>
      </c>
      <c r="M95" s="74"/>
      <c r="N95" s="74" t="s">
        <v>837</v>
      </c>
    </row>
    <row r="96" spans="1:14">
      <c r="A96" s="7">
        <v>5</v>
      </c>
      <c r="B96" s="10">
        <v>2</v>
      </c>
      <c r="C96" s="10">
        <v>95</v>
      </c>
      <c r="D96" s="4" t="s">
        <v>13</v>
      </c>
      <c r="E96" s="332">
        <v>16703</v>
      </c>
      <c r="F96" s="4" t="s">
        <v>129</v>
      </c>
      <c r="G96" s="4" t="s">
        <v>129</v>
      </c>
      <c r="I96" s="128" t="s">
        <v>1815</v>
      </c>
      <c r="J96" s="128" t="s">
        <v>1816</v>
      </c>
      <c r="K96" s="273">
        <v>31</v>
      </c>
      <c r="L96" s="74">
        <v>1</v>
      </c>
      <c r="M96" s="74"/>
      <c r="N96" s="74" t="s">
        <v>837</v>
      </c>
    </row>
    <row r="97" spans="1:14">
      <c r="A97" s="7">
        <v>5</v>
      </c>
      <c r="B97" s="10">
        <v>3</v>
      </c>
      <c r="C97" s="10">
        <v>96</v>
      </c>
      <c r="D97" s="4" t="s">
        <v>2172</v>
      </c>
      <c r="E97" s="332">
        <v>4949</v>
      </c>
      <c r="F97" s="4" t="s">
        <v>16</v>
      </c>
      <c r="G97" s="4" t="s">
        <v>16</v>
      </c>
      <c r="I97" s="128" t="s">
        <v>263</v>
      </c>
      <c r="J97" s="128" t="s">
        <v>721</v>
      </c>
      <c r="K97" s="273">
        <v>33</v>
      </c>
      <c r="L97" s="74">
        <v>9</v>
      </c>
      <c r="M97" s="74" t="s">
        <v>837</v>
      </c>
      <c r="N97" s="74"/>
    </row>
    <row r="98" spans="1:14">
      <c r="A98" s="7">
        <v>5</v>
      </c>
      <c r="B98" s="10">
        <v>4</v>
      </c>
      <c r="C98" s="10">
        <v>97</v>
      </c>
      <c r="D98" s="4" t="s">
        <v>164</v>
      </c>
      <c r="E98" s="332">
        <v>13074</v>
      </c>
      <c r="F98" s="4" t="s">
        <v>2172</v>
      </c>
      <c r="G98" s="4" t="s">
        <v>2172</v>
      </c>
      <c r="I98" s="128" t="s">
        <v>699</v>
      </c>
      <c r="J98" s="128" t="s">
        <v>700</v>
      </c>
      <c r="K98" s="273">
        <v>36</v>
      </c>
      <c r="L98" s="74">
        <v>1</v>
      </c>
      <c r="M98" s="74"/>
      <c r="N98" s="74" t="s">
        <v>837</v>
      </c>
    </row>
    <row r="99" spans="1:14">
      <c r="A99" s="7">
        <v>5</v>
      </c>
      <c r="B99" s="10">
        <v>5</v>
      </c>
      <c r="C99" s="10">
        <v>98</v>
      </c>
      <c r="D99" s="4" t="s">
        <v>2177</v>
      </c>
      <c r="E99" s="332">
        <v>13892</v>
      </c>
      <c r="F99" s="4" t="s">
        <v>3331</v>
      </c>
      <c r="G99" s="4" t="s">
        <v>1121</v>
      </c>
      <c r="I99" s="128" t="s">
        <v>1091</v>
      </c>
      <c r="J99" s="128" t="s">
        <v>166</v>
      </c>
      <c r="K99" s="273">
        <v>33</v>
      </c>
      <c r="L99" s="74">
        <v>1</v>
      </c>
      <c r="M99" s="74"/>
      <c r="N99" s="74" t="s">
        <v>837</v>
      </c>
    </row>
    <row r="100" spans="1:14">
      <c r="A100" s="7">
        <v>5</v>
      </c>
      <c r="B100" s="10">
        <v>6</v>
      </c>
      <c r="C100" s="10">
        <v>99</v>
      </c>
      <c r="D100" s="4" t="s">
        <v>129</v>
      </c>
      <c r="E100" s="332">
        <v>18655</v>
      </c>
      <c r="F100" s="4" t="s">
        <v>555</v>
      </c>
      <c r="G100" s="4" t="s">
        <v>555</v>
      </c>
      <c r="I100" s="128" t="s">
        <v>1087</v>
      </c>
      <c r="J100" s="128" t="s">
        <v>1663</v>
      </c>
      <c r="K100" s="273">
        <v>29</v>
      </c>
      <c r="L100" s="74">
        <v>1</v>
      </c>
      <c r="M100" s="74"/>
      <c r="N100" s="74" t="s">
        <v>46</v>
      </c>
    </row>
    <row r="101" spans="1:14">
      <c r="A101" s="7">
        <v>5</v>
      </c>
      <c r="B101" s="10">
        <v>7</v>
      </c>
      <c r="C101" s="10">
        <v>100</v>
      </c>
      <c r="D101" s="4" t="s">
        <v>3730</v>
      </c>
      <c r="E101" s="332">
        <v>20548</v>
      </c>
      <c r="F101" s="4" t="s">
        <v>470</v>
      </c>
      <c r="G101" s="4" t="s">
        <v>470</v>
      </c>
      <c r="I101" s="128" t="s">
        <v>2948</v>
      </c>
      <c r="J101" s="128" t="s">
        <v>2423</v>
      </c>
      <c r="K101" s="273">
        <v>27</v>
      </c>
      <c r="L101" s="74">
        <v>1</v>
      </c>
      <c r="M101" s="74"/>
      <c r="N101" s="74"/>
    </row>
    <row r="102" spans="1:14">
      <c r="A102" s="7">
        <v>5</v>
      </c>
      <c r="B102" s="10">
        <v>8</v>
      </c>
      <c r="C102" s="10">
        <v>101</v>
      </c>
      <c r="D102" s="4" t="s">
        <v>555</v>
      </c>
      <c r="E102" s="332">
        <v>19574</v>
      </c>
      <c r="F102" s="4" t="s">
        <v>276</v>
      </c>
      <c r="G102" s="4" t="s">
        <v>276</v>
      </c>
      <c r="I102" s="128" t="s">
        <v>252</v>
      </c>
      <c r="J102" s="128" t="s">
        <v>1877</v>
      </c>
      <c r="K102" s="273">
        <v>26</v>
      </c>
      <c r="L102" s="74">
        <v>1</v>
      </c>
      <c r="M102" s="74"/>
      <c r="N102" s="74" t="s">
        <v>46</v>
      </c>
    </row>
    <row r="103" spans="1:14">
      <c r="A103" s="7">
        <v>5</v>
      </c>
      <c r="B103" s="10">
        <v>9</v>
      </c>
      <c r="C103" s="10">
        <v>102</v>
      </c>
      <c r="D103" s="4" t="s">
        <v>29</v>
      </c>
      <c r="E103" s="332">
        <v>5003</v>
      </c>
      <c r="F103" s="4" t="s">
        <v>3331</v>
      </c>
      <c r="G103" s="4" t="s">
        <v>2178</v>
      </c>
      <c r="I103" s="128" t="s">
        <v>725</v>
      </c>
      <c r="J103" s="128" t="s">
        <v>247</v>
      </c>
      <c r="K103" s="273">
        <v>36</v>
      </c>
      <c r="L103" s="74">
        <v>1</v>
      </c>
      <c r="M103" s="74"/>
      <c r="N103" s="74" t="s">
        <v>46</v>
      </c>
    </row>
    <row r="104" spans="1:14">
      <c r="A104" s="7">
        <v>5</v>
      </c>
      <c r="B104" s="10">
        <v>10</v>
      </c>
      <c r="C104" s="10">
        <v>103</v>
      </c>
      <c r="D104" s="4" t="s">
        <v>276</v>
      </c>
      <c r="E104" s="332">
        <v>26467</v>
      </c>
      <c r="F104" s="4" t="s">
        <v>2177</v>
      </c>
      <c r="G104" s="4" t="s">
        <v>2177</v>
      </c>
      <c r="I104" s="128" t="s">
        <v>3541</v>
      </c>
      <c r="J104" s="128" t="s">
        <v>589</v>
      </c>
      <c r="K104" s="273">
        <v>21</v>
      </c>
      <c r="L104" s="74">
        <v>8</v>
      </c>
      <c r="M104" s="74" t="s">
        <v>837</v>
      </c>
      <c r="N104" s="74"/>
    </row>
    <row r="105" spans="1:14">
      <c r="A105" s="7">
        <v>5</v>
      </c>
      <c r="B105" s="10">
        <v>11</v>
      </c>
      <c r="C105" s="10">
        <v>104</v>
      </c>
      <c r="D105" s="4" t="s">
        <v>567</v>
      </c>
      <c r="E105" s="332">
        <v>19867</v>
      </c>
      <c r="F105" s="4" t="s">
        <v>18</v>
      </c>
      <c r="G105" s="4" t="s">
        <v>18</v>
      </c>
      <c r="I105" s="128" t="s">
        <v>1129</v>
      </c>
      <c r="J105" s="128" t="s">
        <v>408</v>
      </c>
      <c r="K105" s="273">
        <v>27</v>
      </c>
      <c r="L105" s="74">
        <v>1</v>
      </c>
      <c r="M105" s="74"/>
      <c r="N105" s="74" t="s">
        <v>837</v>
      </c>
    </row>
    <row r="106" spans="1:14">
      <c r="A106" s="7">
        <v>5</v>
      </c>
      <c r="B106" s="10">
        <v>12</v>
      </c>
      <c r="C106" s="10">
        <v>105</v>
      </c>
      <c r="D106" s="4" t="s">
        <v>18</v>
      </c>
      <c r="E106" s="332">
        <v>10603</v>
      </c>
      <c r="F106" s="4" t="s">
        <v>609</v>
      </c>
      <c r="G106" s="4" t="s">
        <v>609</v>
      </c>
      <c r="I106" s="128" t="s">
        <v>360</v>
      </c>
      <c r="J106" s="128" t="s">
        <v>545</v>
      </c>
      <c r="K106" s="273">
        <v>34</v>
      </c>
      <c r="L106" s="74">
        <v>1</v>
      </c>
      <c r="M106" s="74"/>
      <c r="N106" s="74" t="s">
        <v>46</v>
      </c>
    </row>
    <row r="107" spans="1:14">
      <c r="A107" s="7">
        <v>5</v>
      </c>
      <c r="B107" s="10">
        <v>13</v>
      </c>
      <c r="C107" s="10">
        <v>106</v>
      </c>
      <c r="D107" s="4" t="s">
        <v>15</v>
      </c>
      <c r="E107" s="332">
        <v>15690</v>
      </c>
      <c r="F107" s="4" t="s">
        <v>16</v>
      </c>
      <c r="G107" s="4" t="s">
        <v>16</v>
      </c>
      <c r="I107" s="128" t="s">
        <v>835</v>
      </c>
      <c r="J107" s="128" t="s">
        <v>217</v>
      </c>
      <c r="K107" s="273">
        <v>31</v>
      </c>
      <c r="L107" s="74">
        <v>1</v>
      </c>
      <c r="M107" s="74"/>
      <c r="N107" s="74" t="s">
        <v>837</v>
      </c>
    </row>
    <row r="108" spans="1:14">
      <c r="A108" s="7">
        <v>5</v>
      </c>
      <c r="B108" s="10">
        <v>14</v>
      </c>
      <c r="C108" s="10">
        <v>107</v>
      </c>
      <c r="D108" s="4" t="s">
        <v>16</v>
      </c>
      <c r="E108" s="332">
        <v>27467</v>
      </c>
      <c r="F108" s="4" t="s">
        <v>354</v>
      </c>
      <c r="G108" s="4" t="s">
        <v>354</v>
      </c>
      <c r="I108" s="128" t="s">
        <v>3545</v>
      </c>
      <c r="J108" s="128" t="s">
        <v>571</v>
      </c>
      <c r="K108" s="273">
        <v>21</v>
      </c>
      <c r="L108" s="74">
        <v>2</v>
      </c>
      <c r="M108" s="74" t="s">
        <v>46</v>
      </c>
      <c r="N108" s="74"/>
    </row>
    <row r="109" spans="1:14">
      <c r="A109" s="7">
        <v>5</v>
      </c>
      <c r="B109" s="10">
        <v>15</v>
      </c>
      <c r="C109" s="10">
        <v>108</v>
      </c>
      <c r="D109" s="4" t="s">
        <v>14</v>
      </c>
      <c r="E109" s="332">
        <v>18403</v>
      </c>
      <c r="F109" s="4" t="s">
        <v>213</v>
      </c>
      <c r="G109" s="4" t="s">
        <v>213</v>
      </c>
      <c r="I109" s="128" t="s">
        <v>2345</v>
      </c>
      <c r="J109" s="128" t="s">
        <v>2346</v>
      </c>
      <c r="K109" s="273">
        <v>27</v>
      </c>
      <c r="L109" s="74">
        <v>1</v>
      </c>
      <c r="M109" s="74"/>
      <c r="N109" s="74" t="s">
        <v>837</v>
      </c>
    </row>
    <row r="110" spans="1:14">
      <c r="A110" s="7">
        <v>5</v>
      </c>
      <c r="B110" s="10">
        <v>16</v>
      </c>
      <c r="C110" s="10">
        <v>109</v>
      </c>
      <c r="D110" s="4" t="s">
        <v>17</v>
      </c>
      <c r="E110" s="332">
        <v>22207</v>
      </c>
      <c r="F110" s="4" t="s">
        <v>17</v>
      </c>
      <c r="G110" s="4" t="s">
        <v>17</v>
      </c>
      <c r="I110" s="128" t="s">
        <v>1128</v>
      </c>
      <c r="J110" s="128" t="s">
        <v>3001</v>
      </c>
      <c r="K110" s="273">
        <v>24</v>
      </c>
      <c r="L110" s="74">
        <v>1</v>
      </c>
      <c r="M110" s="74"/>
      <c r="N110" s="74"/>
    </row>
    <row r="111" spans="1:14">
      <c r="A111" s="7">
        <v>5</v>
      </c>
      <c r="B111" s="10">
        <v>17</v>
      </c>
      <c r="C111" s="10">
        <v>110</v>
      </c>
      <c r="D111" s="4" t="s">
        <v>3720</v>
      </c>
      <c r="E111" s="332">
        <v>14161</v>
      </c>
      <c r="F111" s="4" t="s">
        <v>567</v>
      </c>
      <c r="G111" s="4" t="s">
        <v>567</v>
      </c>
      <c r="I111" s="128" t="s">
        <v>733</v>
      </c>
      <c r="J111" s="128" t="s">
        <v>755</v>
      </c>
      <c r="K111" s="273">
        <v>29</v>
      </c>
      <c r="L111" s="74"/>
      <c r="M111" s="74" t="s">
        <v>837</v>
      </c>
      <c r="N111" s="74"/>
    </row>
    <row r="112" spans="1:14">
      <c r="A112" s="7">
        <v>5</v>
      </c>
      <c r="B112" s="10">
        <v>18</v>
      </c>
      <c r="C112" s="10">
        <v>111</v>
      </c>
      <c r="D112" s="4" t="s">
        <v>188</v>
      </c>
      <c r="E112" s="332">
        <v>17871</v>
      </c>
      <c r="F112" s="4" t="s">
        <v>188</v>
      </c>
      <c r="G112" s="4" t="s">
        <v>188</v>
      </c>
      <c r="I112" s="128" t="s">
        <v>1253</v>
      </c>
      <c r="J112" s="128" t="s">
        <v>557</v>
      </c>
      <c r="K112" s="273">
        <v>29</v>
      </c>
      <c r="L112" s="74">
        <v>1</v>
      </c>
      <c r="M112" s="74"/>
      <c r="N112" s="74" t="s">
        <v>837</v>
      </c>
    </row>
    <row r="113" spans="1:14">
      <c r="A113" s="7">
        <v>5</v>
      </c>
      <c r="B113" s="10">
        <v>19</v>
      </c>
      <c r="C113" s="10">
        <v>112</v>
      </c>
      <c r="D113" s="4" t="s">
        <v>2170</v>
      </c>
      <c r="E113" s="332">
        <v>19859</v>
      </c>
      <c r="F113" s="4" t="s">
        <v>2178</v>
      </c>
      <c r="G113" s="4" t="s">
        <v>2178</v>
      </c>
      <c r="I113" s="128" t="s">
        <v>2916</v>
      </c>
      <c r="J113" s="128" t="s">
        <v>3400</v>
      </c>
      <c r="K113" s="273">
        <v>26</v>
      </c>
      <c r="L113" s="74">
        <v>2</v>
      </c>
      <c r="M113" s="74" t="s">
        <v>837</v>
      </c>
      <c r="N113" s="74"/>
    </row>
    <row r="114" spans="1:14">
      <c r="A114" s="11">
        <v>5</v>
      </c>
      <c r="B114" s="12">
        <v>20</v>
      </c>
      <c r="C114" s="12">
        <v>113</v>
      </c>
      <c r="D114" s="13" t="s">
        <v>609</v>
      </c>
      <c r="E114" s="333">
        <v>29715</v>
      </c>
      <c r="F114" s="13" t="s">
        <v>246</v>
      </c>
      <c r="G114" s="13" t="s">
        <v>246</v>
      </c>
      <c r="H114" s="13"/>
      <c r="I114" s="137" t="s">
        <v>3584</v>
      </c>
      <c r="J114" s="137" t="s">
        <v>163</v>
      </c>
      <c r="K114" s="274">
        <v>23</v>
      </c>
      <c r="L114" s="78">
        <v>9</v>
      </c>
      <c r="M114" s="78" t="s">
        <v>837</v>
      </c>
      <c r="N114" s="78"/>
    </row>
    <row r="115" spans="1:14">
      <c r="A115" s="99" t="s">
        <v>3721</v>
      </c>
      <c r="B115" s="100">
        <v>1</v>
      </c>
      <c r="C115" s="100">
        <v>114</v>
      </c>
      <c r="D115" s="4" t="s">
        <v>609</v>
      </c>
      <c r="E115" s="334">
        <v>25616</v>
      </c>
      <c r="F115" s="49" t="s">
        <v>2177</v>
      </c>
      <c r="G115" s="49" t="s">
        <v>2177</v>
      </c>
      <c r="H115" s="49"/>
      <c r="I115" s="277" t="s">
        <v>1258</v>
      </c>
      <c r="J115" s="277" t="s">
        <v>461</v>
      </c>
      <c r="K115" s="275">
        <v>21</v>
      </c>
      <c r="L115" s="205">
        <v>6</v>
      </c>
      <c r="M115" s="205" t="s">
        <v>837</v>
      </c>
      <c r="N115" s="205"/>
    </row>
    <row r="116" spans="1:14">
      <c r="A116" s="7" t="s">
        <v>3721</v>
      </c>
      <c r="B116" s="10">
        <v>2</v>
      </c>
      <c r="C116" s="10">
        <v>115</v>
      </c>
      <c r="D116" s="4" t="s">
        <v>2170</v>
      </c>
      <c r="E116" s="332">
        <v>21558</v>
      </c>
      <c r="F116" s="4" t="s">
        <v>239</v>
      </c>
      <c r="G116" s="4" t="s">
        <v>239</v>
      </c>
      <c r="I116" s="128" t="s">
        <v>2481</v>
      </c>
      <c r="J116" s="128" t="s">
        <v>531</v>
      </c>
      <c r="K116" s="273">
        <v>26</v>
      </c>
      <c r="L116" s="74">
        <v>9</v>
      </c>
      <c r="M116" s="74" t="s">
        <v>837</v>
      </c>
      <c r="N116" s="74"/>
    </row>
    <row r="117" spans="1:14">
      <c r="A117" s="7" t="s">
        <v>3721</v>
      </c>
      <c r="B117" s="10">
        <v>3</v>
      </c>
      <c r="C117" s="10">
        <v>116</v>
      </c>
      <c r="D117" s="4" t="s">
        <v>188</v>
      </c>
      <c r="E117" s="332">
        <v>23401</v>
      </c>
      <c r="F117" s="4" t="s">
        <v>598</v>
      </c>
      <c r="G117" s="4" t="s">
        <v>598</v>
      </c>
      <c r="I117" s="128" t="s">
        <v>3451</v>
      </c>
      <c r="J117" s="128" t="s">
        <v>3360</v>
      </c>
      <c r="K117" s="273">
        <v>26</v>
      </c>
      <c r="L117" s="74">
        <v>4</v>
      </c>
      <c r="M117" s="74" t="s">
        <v>837</v>
      </c>
      <c r="N117" s="74"/>
    </row>
    <row r="118" spans="1:14">
      <c r="A118" s="7" t="s">
        <v>3721</v>
      </c>
      <c r="B118" s="10">
        <v>4</v>
      </c>
      <c r="C118" s="10">
        <v>117</v>
      </c>
      <c r="D118" s="4" t="s">
        <v>15</v>
      </c>
      <c r="E118" s="332">
        <v>17982</v>
      </c>
      <c r="F118" s="4" t="s">
        <v>598</v>
      </c>
      <c r="G118" s="4" t="s">
        <v>598</v>
      </c>
      <c r="I118" s="128" t="s">
        <v>1250</v>
      </c>
      <c r="J118" s="128" t="s">
        <v>448</v>
      </c>
      <c r="K118" s="273">
        <v>28</v>
      </c>
      <c r="L118" s="74">
        <v>3</v>
      </c>
      <c r="M118" s="74" t="s">
        <v>837</v>
      </c>
      <c r="N118" s="74"/>
    </row>
    <row r="119" spans="1:14">
      <c r="A119" s="7" t="s">
        <v>3721</v>
      </c>
      <c r="B119" s="10">
        <v>5</v>
      </c>
      <c r="C119" s="10">
        <v>118</v>
      </c>
      <c r="D119" s="4" t="s">
        <v>567</v>
      </c>
      <c r="E119" s="332">
        <v>26031</v>
      </c>
      <c r="F119" s="4" t="s">
        <v>555</v>
      </c>
      <c r="G119" s="4" t="s">
        <v>555</v>
      </c>
      <c r="I119" s="128" t="s">
        <v>3080</v>
      </c>
      <c r="J119" s="128" t="s">
        <v>2528</v>
      </c>
      <c r="K119" s="273">
        <v>22</v>
      </c>
      <c r="L119" s="74">
        <v>6</v>
      </c>
      <c r="M119" s="74" t="s">
        <v>837</v>
      </c>
      <c r="N119" s="74"/>
    </row>
    <row r="120" spans="1:14">
      <c r="A120" s="7" t="s">
        <v>3721</v>
      </c>
      <c r="B120" s="10">
        <v>6</v>
      </c>
      <c r="C120" s="10">
        <v>119</v>
      </c>
      <c r="D120" s="4" t="s">
        <v>598</v>
      </c>
      <c r="E120" s="332">
        <v>27589</v>
      </c>
      <c r="F120" s="4" t="s">
        <v>213</v>
      </c>
      <c r="G120" s="4" t="s">
        <v>213</v>
      </c>
      <c r="I120" s="128" t="s">
        <v>460</v>
      </c>
      <c r="J120" s="128" t="s">
        <v>145</v>
      </c>
      <c r="K120" s="273">
        <v>24</v>
      </c>
      <c r="L120" s="74">
        <v>1</v>
      </c>
      <c r="M120" s="74"/>
      <c r="N120" s="74"/>
    </row>
    <row r="121" spans="1:14">
      <c r="A121" s="11" t="s">
        <v>3721</v>
      </c>
      <c r="B121" s="12">
        <v>7</v>
      </c>
      <c r="C121" s="12">
        <v>120</v>
      </c>
      <c r="D121" s="13" t="s">
        <v>2177</v>
      </c>
      <c r="E121" s="333">
        <v>25807</v>
      </c>
      <c r="F121" s="13" t="s">
        <v>438</v>
      </c>
      <c r="G121" s="13" t="s">
        <v>438</v>
      </c>
      <c r="H121" s="13"/>
      <c r="I121" s="137" t="s">
        <v>3515</v>
      </c>
      <c r="J121" s="137" t="s">
        <v>269</v>
      </c>
      <c r="K121" s="274">
        <v>25</v>
      </c>
      <c r="L121" s="78">
        <v>5</v>
      </c>
      <c r="M121" s="78" t="s">
        <v>837</v>
      </c>
      <c r="N121" s="78"/>
    </row>
    <row r="122" spans="1:14">
      <c r="A122" s="7">
        <v>6</v>
      </c>
      <c r="B122" s="10">
        <v>1</v>
      </c>
      <c r="C122" s="10">
        <v>121</v>
      </c>
      <c r="D122" s="4" t="s">
        <v>609</v>
      </c>
      <c r="E122" s="332">
        <v>27479</v>
      </c>
      <c r="F122" s="4" t="s">
        <v>276</v>
      </c>
      <c r="G122" s="4" t="s">
        <v>276</v>
      </c>
      <c r="I122" s="128" t="s">
        <v>3455</v>
      </c>
      <c r="J122" s="128" t="s">
        <v>3550</v>
      </c>
      <c r="K122" s="273">
        <v>21</v>
      </c>
      <c r="L122" s="74">
        <v>6</v>
      </c>
      <c r="M122" s="74" t="s">
        <v>837</v>
      </c>
      <c r="N122" s="74"/>
    </row>
    <row r="123" spans="1:14">
      <c r="A123" s="7">
        <v>6</v>
      </c>
      <c r="B123" s="10">
        <v>2</v>
      </c>
      <c r="C123" s="10">
        <v>122</v>
      </c>
      <c r="D123" s="4" t="s">
        <v>2170</v>
      </c>
      <c r="E123" s="332">
        <v>25660</v>
      </c>
      <c r="F123" s="4" t="s">
        <v>213</v>
      </c>
      <c r="G123" s="4" t="s">
        <v>213</v>
      </c>
      <c r="I123" s="128" t="s">
        <v>1199</v>
      </c>
      <c r="J123" s="128" t="s">
        <v>108</v>
      </c>
      <c r="K123" s="273">
        <v>25</v>
      </c>
      <c r="L123" s="74">
        <v>9</v>
      </c>
      <c r="M123" s="74" t="s">
        <v>46</v>
      </c>
      <c r="N123" s="74"/>
    </row>
    <row r="124" spans="1:14">
      <c r="A124" s="7">
        <v>6</v>
      </c>
      <c r="B124" s="10">
        <v>3</v>
      </c>
      <c r="C124" s="10">
        <v>123</v>
      </c>
      <c r="D124" s="4" t="s">
        <v>188</v>
      </c>
      <c r="E124" s="332">
        <v>5615</v>
      </c>
      <c r="F124" s="4" t="s">
        <v>3331</v>
      </c>
      <c r="G124" s="4" t="s">
        <v>15</v>
      </c>
      <c r="I124" s="128" t="s">
        <v>1215</v>
      </c>
      <c r="J124" s="128" t="s">
        <v>549</v>
      </c>
      <c r="K124" s="273">
        <v>35</v>
      </c>
      <c r="L124" s="74">
        <v>1</v>
      </c>
      <c r="M124" s="74"/>
      <c r="N124" s="74" t="s">
        <v>837</v>
      </c>
    </row>
    <row r="125" spans="1:14">
      <c r="A125" s="7">
        <v>6</v>
      </c>
      <c r="B125" s="10">
        <v>4</v>
      </c>
      <c r="C125" s="10">
        <v>124</v>
      </c>
      <c r="D125" s="4" t="s">
        <v>563</v>
      </c>
      <c r="E125" s="332">
        <v>19874</v>
      </c>
      <c r="F125" s="4" t="s">
        <v>239</v>
      </c>
      <c r="G125" s="4" t="s">
        <v>239</v>
      </c>
      <c r="I125" s="128" t="s">
        <v>2917</v>
      </c>
      <c r="J125" s="128" t="s">
        <v>277</v>
      </c>
      <c r="K125" s="273">
        <v>27</v>
      </c>
      <c r="L125" s="74">
        <v>1</v>
      </c>
      <c r="M125" s="74"/>
      <c r="N125" s="74" t="s">
        <v>837</v>
      </c>
    </row>
    <row r="126" spans="1:14">
      <c r="A126" s="7">
        <v>6</v>
      </c>
      <c r="B126" s="10">
        <v>5</v>
      </c>
      <c r="C126" s="10">
        <v>125</v>
      </c>
      <c r="D126" s="4" t="s">
        <v>17</v>
      </c>
      <c r="E126" s="332">
        <v>9803</v>
      </c>
      <c r="F126" s="4" t="s">
        <v>276</v>
      </c>
      <c r="G126" s="4" t="s">
        <v>276</v>
      </c>
      <c r="I126" s="128" t="s">
        <v>1172</v>
      </c>
      <c r="J126" s="128" t="s">
        <v>435</v>
      </c>
      <c r="K126" s="273">
        <v>34</v>
      </c>
      <c r="L126" s="74">
        <v>1</v>
      </c>
      <c r="M126" s="74"/>
      <c r="N126" s="74" t="s">
        <v>837</v>
      </c>
    </row>
    <row r="127" spans="1:14">
      <c r="A127" s="7">
        <v>6</v>
      </c>
      <c r="B127" s="10">
        <v>6</v>
      </c>
      <c r="C127" s="10">
        <v>126</v>
      </c>
      <c r="D127" s="4" t="s">
        <v>14</v>
      </c>
      <c r="E127" s="332">
        <v>12859</v>
      </c>
      <c r="F127" s="4" t="s">
        <v>17</v>
      </c>
      <c r="G127" s="4" t="s">
        <v>17</v>
      </c>
      <c r="I127" s="128" t="s">
        <v>340</v>
      </c>
      <c r="J127" s="128" t="s">
        <v>138</v>
      </c>
      <c r="K127" s="273">
        <v>33</v>
      </c>
      <c r="L127" s="74">
        <v>2</v>
      </c>
      <c r="M127" s="74" t="s">
        <v>837</v>
      </c>
      <c r="N127" s="74"/>
    </row>
    <row r="128" spans="1:14">
      <c r="A128" s="7">
        <v>6</v>
      </c>
      <c r="B128" s="10">
        <v>7</v>
      </c>
      <c r="C128" s="10">
        <v>127</v>
      </c>
      <c r="D128" s="4" t="s">
        <v>16</v>
      </c>
      <c r="E128" s="332">
        <v>25942</v>
      </c>
      <c r="F128" s="4" t="s">
        <v>686</v>
      </c>
      <c r="G128" s="4" t="s">
        <v>686</v>
      </c>
      <c r="I128" s="128" t="s">
        <v>3078</v>
      </c>
      <c r="J128" s="128" t="s">
        <v>136</v>
      </c>
      <c r="K128" s="273">
        <v>24</v>
      </c>
      <c r="L128" s="74">
        <v>1</v>
      </c>
      <c r="M128" s="74"/>
      <c r="N128" s="74"/>
    </row>
    <row r="129" spans="1:14">
      <c r="A129" s="7">
        <v>6</v>
      </c>
      <c r="B129" s="10">
        <v>8</v>
      </c>
      <c r="C129" s="10">
        <v>128</v>
      </c>
      <c r="D129" s="4" t="s">
        <v>15</v>
      </c>
      <c r="E129" s="332">
        <v>15823</v>
      </c>
      <c r="F129" s="4" t="s">
        <v>3331</v>
      </c>
      <c r="G129" s="4" t="s">
        <v>2178</v>
      </c>
      <c r="I129" s="128" t="s">
        <v>1162</v>
      </c>
      <c r="J129" s="128" t="s">
        <v>287</v>
      </c>
      <c r="K129" s="273">
        <v>27</v>
      </c>
      <c r="L129" s="74">
        <v>1</v>
      </c>
      <c r="M129" s="74"/>
      <c r="N129" s="74" t="s">
        <v>837</v>
      </c>
    </row>
    <row r="130" spans="1:14">
      <c r="A130" s="7">
        <v>6</v>
      </c>
      <c r="B130" s="10">
        <v>9</v>
      </c>
      <c r="C130" s="10">
        <v>129</v>
      </c>
      <c r="D130" s="4" t="s">
        <v>18</v>
      </c>
      <c r="E130" s="332">
        <v>17022</v>
      </c>
      <c r="F130" s="4" t="s">
        <v>13</v>
      </c>
      <c r="G130" s="4" t="s">
        <v>13</v>
      </c>
      <c r="I130" s="128" t="s">
        <v>2304</v>
      </c>
      <c r="J130" s="128" t="s">
        <v>2305</v>
      </c>
      <c r="K130" s="273">
        <v>27</v>
      </c>
      <c r="L130" s="74">
        <v>5</v>
      </c>
      <c r="M130" s="74" t="s">
        <v>837</v>
      </c>
      <c r="N130" s="74"/>
    </row>
    <row r="131" spans="1:14">
      <c r="A131" s="7">
        <v>6</v>
      </c>
      <c r="B131" s="10">
        <v>10</v>
      </c>
      <c r="C131" s="10">
        <v>130</v>
      </c>
      <c r="D131" s="4" t="s">
        <v>567</v>
      </c>
      <c r="E131" s="332">
        <v>12564</v>
      </c>
      <c r="F131" s="4" t="s">
        <v>609</v>
      </c>
      <c r="G131" s="4" t="s">
        <v>609</v>
      </c>
      <c r="I131" s="128" t="s">
        <v>675</v>
      </c>
      <c r="J131" s="128" t="s">
        <v>551</v>
      </c>
      <c r="K131" s="273">
        <v>30</v>
      </c>
      <c r="L131" s="74">
        <v>6</v>
      </c>
      <c r="M131" s="74" t="s">
        <v>837</v>
      </c>
      <c r="N131" s="74"/>
    </row>
    <row r="132" spans="1:14">
      <c r="A132" s="7">
        <v>6</v>
      </c>
      <c r="B132" s="10">
        <v>11</v>
      </c>
      <c r="C132" s="10">
        <v>131</v>
      </c>
      <c r="D132" s="4" t="s">
        <v>276</v>
      </c>
      <c r="E132" s="332">
        <v>27572</v>
      </c>
      <c r="F132" s="4" t="s">
        <v>438</v>
      </c>
      <c r="G132" s="4" t="s">
        <v>438</v>
      </c>
      <c r="I132" s="128" t="s">
        <v>3559</v>
      </c>
      <c r="J132" s="128" t="s">
        <v>3560</v>
      </c>
      <c r="K132" s="273">
        <v>24</v>
      </c>
      <c r="L132" s="74">
        <v>1</v>
      </c>
      <c r="M132" s="74"/>
      <c r="N132" s="74"/>
    </row>
    <row r="133" spans="1:14">
      <c r="A133" s="7">
        <v>6</v>
      </c>
      <c r="B133" s="10">
        <v>12</v>
      </c>
      <c r="C133" s="10">
        <v>132</v>
      </c>
      <c r="D133" s="4" t="s">
        <v>29</v>
      </c>
      <c r="E133" s="332">
        <v>30115</v>
      </c>
      <c r="F133" s="4" t="s">
        <v>2172</v>
      </c>
      <c r="G133" s="4" t="s">
        <v>2172</v>
      </c>
      <c r="I133" s="128" t="s">
        <v>295</v>
      </c>
      <c r="J133" s="128" t="s">
        <v>221</v>
      </c>
      <c r="K133" s="273">
        <v>32</v>
      </c>
      <c r="L133" s="74">
        <v>1</v>
      </c>
      <c r="M133" s="74"/>
      <c r="N133" s="74" t="s">
        <v>837</v>
      </c>
    </row>
    <row r="134" spans="1:14">
      <c r="A134" s="7">
        <v>6</v>
      </c>
      <c r="B134" s="10">
        <v>13</v>
      </c>
      <c r="C134" s="10">
        <v>133</v>
      </c>
      <c r="D134" s="4" t="s">
        <v>555</v>
      </c>
      <c r="E134" s="332">
        <v>21894</v>
      </c>
      <c r="F134" s="4" t="s">
        <v>164</v>
      </c>
      <c r="G134" s="4" t="s">
        <v>164</v>
      </c>
      <c r="I134" s="128" t="s">
        <v>1889</v>
      </c>
      <c r="J134" s="128" t="s">
        <v>379</v>
      </c>
      <c r="K134" s="273">
        <v>23</v>
      </c>
      <c r="L134" s="74">
        <v>1</v>
      </c>
      <c r="M134" s="74"/>
      <c r="N134" s="74" t="s">
        <v>837</v>
      </c>
    </row>
    <row r="135" spans="1:14">
      <c r="A135" s="7">
        <v>6</v>
      </c>
      <c r="B135" s="10">
        <v>14</v>
      </c>
      <c r="C135" s="10">
        <v>134</v>
      </c>
      <c r="D135" s="4" t="s">
        <v>598</v>
      </c>
      <c r="E135" s="332">
        <v>16269</v>
      </c>
      <c r="F135" s="4" t="s">
        <v>17</v>
      </c>
      <c r="G135" s="4" t="s">
        <v>17</v>
      </c>
      <c r="I135" s="128" t="s">
        <v>1232</v>
      </c>
      <c r="J135" s="128" t="s">
        <v>553</v>
      </c>
      <c r="K135" s="273">
        <v>30</v>
      </c>
      <c r="L135" s="74">
        <v>1</v>
      </c>
      <c r="M135" s="74"/>
      <c r="N135" s="74" t="s">
        <v>46</v>
      </c>
    </row>
    <row r="136" spans="1:14">
      <c r="A136" s="7">
        <v>6</v>
      </c>
      <c r="B136" s="10">
        <v>15</v>
      </c>
      <c r="C136" s="10">
        <v>135</v>
      </c>
      <c r="D136" s="4" t="s">
        <v>129</v>
      </c>
      <c r="E136" s="332">
        <v>19447</v>
      </c>
      <c r="F136" s="4" t="s">
        <v>18</v>
      </c>
      <c r="G136" s="4" t="s">
        <v>18</v>
      </c>
      <c r="I136" s="128" t="s">
        <v>7</v>
      </c>
      <c r="J136" s="128" t="s">
        <v>645</v>
      </c>
      <c r="K136" s="273">
        <v>26</v>
      </c>
      <c r="L136" s="74">
        <v>1</v>
      </c>
      <c r="M136" s="74"/>
      <c r="N136" s="74" t="s">
        <v>46</v>
      </c>
    </row>
    <row r="137" spans="1:14">
      <c r="A137" s="7">
        <v>6</v>
      </c>
      <c r="B137" s="10">
        <v>16</v>
      </c>
      <c r="C137" s="10">
        <v>136</v>
      </c>
      <c r="D137" s="4" t="s">
        <v>2177</v>
      </c>
      <c r="E137" s="332">
        <v>20423</v>
      </c>
      <c r="F137" s="4" t="s">
        <v>2177</v>
      </c>
      <c r="G137" s="4" t="s">
        <v>2177</v>
      </c>
      <c r="I137" s="128" t="s">
        <v>206</v>
      </c>
      <c r="J137" s="128" t="s">
        <v>549</v>
      </c>
      <c r="K137" s="273">
        <v>27</v>
      </c>
      <c r="L137" s="74">
        <v>1</v>
      </c>
      <c r="M137" s="74"/>
      <c r="N137" s="74"/>
    </row>
    <row r="138" spans="1:14">
      <c r="A138" s="7">
        <v>6</v>
      </c>
      <c r="B138" s="10">
        <v>17</v>
      </c>
      <c r="C138" s="10">
        <v>137</v>
      </c>
      <c r="D138" s="4" t="s">
        <v>164</v>
      </c>
      <c r="E138" s="332">
        <v>16727</v>
      </c>
      <c r="F138" s="4" t="s">
        <v>567</v>
      </c>
      <c r="G138" s="4" t="s">
        <v>567</v>
      </c>
      <c r="I138" s="128" t="s">
        <v>317</v>
      </c>
      <c r="J138" s="128" t="s">
        <v>397</v>
      </c>
      <c r="K138" s="273">
        <v>31</v>
      </c>
      <c r="L138" s="74">
        <v>1</v>
      </c>
      <c r="M138" s="74"/>
      <c r="N138" s="74"/>
    </row>
    <row r="139" spans="1:14">
      <c r="A139" s="7">
        <v>6</v>
      </c>
      <c r="B139" s="10">
        <v>18</v>
      </c>
      <c r="C139" s="10">
        <v>138</v>
      </c>
      <c r="D139" s="4" t="s">
        <v>2172</v>
      </c>
      <c r="E139" s="332">
        <v>11384</v>
      </c>
      <c r="F139" s="4" t="s">
        <v>16</v>
      </c>
      <c r="G139" s="4" t="s">
        <v>16</v>
      </c>
      <c r="I139" s="128" t="s">
        <v>828</v>
      </c>
      <c r="J139" s="128" t="s">
        <v>324</v>
      </c>
      <c r="K139" s="273">
        <v>33</v>
      </c>
      <c r="L139" s="74">
        <v>1</v>
      </c>
      <c r="M139" s="74"/>
      <c r="N139" s="74" t="s">
        <v>837</v>
      </c>
    </row>
    <row r="140" spans="1:14">
      <c r="A140" s="7">
        <v>6</v>
      </c>
      <c r="B140" s="10">
        <v>19</v>
      </c>
      <c r="C140" s="10">
        <v>139</v>
      </c>
      <c r="D140" s="4" t="s">
        <v>13</v>
      </c>
      <c r="E140" s="332">
        <v>23313</v>
      </c>
      <c r="F140" s="4" t="s">
        <v>345</v>
      </c>
      <c r="G140" s="4" t="s">
        <v>345</v>
      </c>
      <c r="I140" s="128" t="s">
        <v>3027</v>
      </c>
      <c r="J140" s="128" t="s">
        <v>565</v>
      </c>
      <c r="K140" s="273">
        <v>25</v>
      </c>
      <c r="L140" s="74">
        <v>1</v>
      </c>
      <c r="M140" s="74"/>
      <c r="N140" s="74"/>
    </row>
    <row r="141" spans="1:14">
      <c r="A141" s="11">
        <v>6</v>
      </c>
      <c r="B141" s="12">
        <v>20</v>
      </c>
      <c r="C141" s="12">
        <v>140</v>
      </c>
      <c r="D141" s="13" t="s">
        <v>239</v>
      </c>
      <c r="E141" s="333">
        <v>13324</v>
      </c>
      <c r="F141" s="13" t="s">
        <v>2171</v>
      </c>
      <c r="G141" s="13" t="s">
        <v>29</v>
      </c>
      <c r="H141" s="13"/>
      <c r="I141" s="137" t="s">
        <v>522</v>
      </c>
      <c r="J141" s="137" t="s">
        <v>1065</v>
      </c>
      <c r="K141" s="274">
        <v>31</v>
      </c>
      <c r="L141" s="78">
        <v>5</v>
      </c>
      <c r="M141" s="78" t="s">
        <v>2547</v>
      </c>
      <c r="N141" s="78"/>
    </row>
    <row r="142" spans="1:14">
      <c r="A142" s="7">
        <v>7</v>
      </c>
      <c r="B142" s="10">
        <v>1</v>
      </c>
      <c r="C142" s="10">
        <v>141</v>
      </c>
      <c r="D142" s="4" t="s">
        <v>239</v>
      </c>
      <c r="E142" s="332">
        <v>12763</v>
      </c>
      <c r="F142" s="4" t="s">
        <v>2178</v>
      </c>
      <c r="G142" s="4" t="s">
        <v>2178</v>
      </c>
      <c r="I142" s="128" t="s">
        <v>1009</v>
      </c>
      <c r="J142" s="128" t="s">
        <v>545</v>
      </c>
      <c r="K142" s="273">
        <v>32</v>
      </c>
      <c r="L142" s="74">
        <v>1</v>
      </c>
      <c r="M142" s="74"/>
      <c r="N142" s="74" t="s">
        <v>837</v>
      </c>
    </row>
    <row r="143" spans="1:14">
      <c r="A143" s="7">
        <v>7</v>
      </c>
      <c r="B143" s="10">
        <v>2</v>
      </c>
      <c r="C143" s="10">
        <v>142</v>
      </c>
      <c r="D143" s="4" t="s">
        <v>13</v>
      </c>
      <c r="E143" s="332">
        <v>22361</v>
      </c>
      <c r="F143" s="4" t="s">
        <v>438</v>
      </c>
      <c r="G143" s="4" t="s">
        <v>438</v>
      </c>
      <c r="I143" s="128" t="s">
        <v>3007</v>
      </c>
      <c r="J143" s="128" t="s">
        <v>802</v>
      </c>
      <c r="K143" s="273">
        <v>27</v>
      </c>
      <c r="L143" s="74">
        <v>1</v>
      </c>
      <c r="M143" s="74"/>
      <c r="N143" s="74" t="s">
        <v>837</v>
      </c>
    </row>
    <row r="144" spans="1:14">
      <c r="A144" s="7">
        <v>7</v>
      </c>
      <c r="B144" s="10">
        <v>3</v>
      </c>
      <c r="C144" s="10">
        <v>143</v>
      </c>
      <c r="D144" s="4" t="s">
        <v>2172</v>
      </c>
      <c r="E144" s="332">
        <v>13499</v>
      </c>
      <c r="F144" s="4" t="s">
        <v>598</v>
      </c>
      <c r="G144" s="4" t="s">
        <v>598</v>
      </c>
      <c r="I144" s="128" t="s">
        <v>159</v>
      </c>
      <c r="J144" s="128" t="s">
        <v>248</v>
      </c>
      <c r="K144" s="273">
        <v>32</v>
      </c>
      <c r="L144" s="74">
        <v>2</v>
      </c>
      <c r="M144" s="74" t="s">
        <v>837</v>
      </c>
      <c r="N144" s="74"/>
    </row>
    <row r="145" spans="1:14">
      <c r="A145" s="7">
        <v>7</v>
      </c>
      <c r="B145" s="10">
        <v>4</v>
      </c>
      <c r="C145" s="10">
        <v>144</v>
      </c>
      <c r="D145" s="4" t="s">
        <v>164</v>
      </c>
      <c r="E145" s="332">
        <v>12808</v>
      </c>
      <c r="F145" s="4" t="s">
        <v>164</v>
      </c>
      <c r="G145" s="4" t="s">
        <v>164</v>
      </c>
      <c r="I145" s="128" t="s">
        <v>976</v>
      </c>
      <c r="J145" s="128" t="s">
        <v>546</v>
      </c>
      <c r="K145" s="273">
        <v>32</v>
      </c>
      <c r="L145" s="74">
        <v>1</v>
      </c>
      <c r="M145" s="74"/>
      <c r="N145" s="74" t="s">
        <v>837</v>
      </c>
    </row>
    <row r="146" spans="1:14">
      <c r="A146" s="7">
        <v>7</v>
      </c>
      <c r="B146" s="10">
        <v>5</v>
      </c>
      <c r="C146" s="10">
        <v>145</v>
      </c>
      <c r="D146" s="4" t="s">
        <v>2177</v>
      </c>
      <c r="E146" s="332">
        <v>27649</v>
      </c>
      <c r="F146" s="4" t="s">
        <v>188</v>
      </c>
      <c r="G146" s="4" t="s">
        <v>188</v>
      </c>
      <c r="I146" s="128" t="s">
        <v>587</v>
      </c>
      <c r="J146" s="128" t="s">
        <v>986</v>
      </c>
      <c r="K146" s="273">
        <v>22</v>
      </c>
      <c r="L146" s="74">
        <v>1</v>
      </c>
      <c r="M146" s="74"/>
      <c r="N146" s="74"/>
    </row>
    <row r="147" spans="1:14">
      <c r="A147" s="7">
        <v>7</v>
      </c>
      <c r="B147" s="10">
        <v>6</v>
      </c>
      <c r="C147" s="10">
        <v>146</v>
      </c>
      <c r="D147" s="4" t="s">
        <v>129</v>
      </c>
      <c r="E147" s="332">
        <v>15761</v>
      </c>
      <c r="F147" s="4" t="s">
        <v>555</v>
      </c>
      <c r="G147" s="4" t="s">
        <v>555</v>
      </c>
      <c r="I147" s="128" t="s">
        <v>346</v>
      </c>
      <c r="J147" s="128" t="s">
        <v>536</v>
      </c>
      <c r="K147" s="273">
        <v>28</v>
      </c>
      <c r="L147" s="74">
        <v>1</v>
      </c>
      <c r="M147" s="74"/>
      <c r="N147" s="74" t="s">
        <v>837</v>
      </c>
    </row>
    <row r="148" spans="1:14">
      <c r="A148" s="7">
        <v>7</v>
      </c>
      <c r="B148" s="10">
        <v>7</v>
      </c>
      <c r="C148" s="10">
        <v>147</v>
      </c>
      <c r="D148" s="4" t="s">
        <v>598</v>
      </c>
      <c r="E148" s="332">
        <v>21212</v>
      </c>
      <c r="F148" s="4" t="s">
        <v>614</v>
      </c>
      <c r="G148" s="4" t="s">
        <v>614</v>
      </c>
      <c r="I148" s="128" t="s">
        <v>1250</v>
      </c>
      <c r="J148" s="128" t="s">
        <v>1670</v>
      </c>
      <c r="K148" s="273">
        <v>28</v>
      </c>
      <c r="L148" s="74">
        <v>1</v>
      </c>
      <c r="M148" s="74"/>
      <c r="N148" s="74"/>
    </row>
    <row r="149" spans="1:14">
      <c r="A149" s="7">
        <v>7</v>
      </c>
      <c r="B149" s="10">
        <v>8</v>
      </c>
      <c r="C149" s="10">
        <v>148</v>
      </c>
      <c r="D149" s="4" t="s">
        <v>555</v>
      </c>
      <c r="E149" s="332">
        <v>13361</v>
      </c>
      <c r="F149" s="4" t="s">
        <v>276</v>
      </c>
      <c r="G149" s="4" t="s">
        <v>276</v>
      </c>
      <c r="I149" s="128" t="s">
        <v>826</v>
      </c>
      <c r="J149" s="128" t="s">
        <v>56</v>
      </c>
      <c r="K149" s="273">
        <v>32</v>
      </c>
      <c r="L149" s="74">
        <v>1</v>
      </c>
      <c r="M149" s="74"/>
      <c r="N149" s="74" t="s">
        <v>46</v>
      </c>
    </row>
    <row r="150" spans="1:14">
      <c r="A150" s="7">
        <v>7</v>
      </c>
      <c r="B150" s="10">
        <v>9</v>
      </c>
      <c r="C150" s="10">
        <v>149</v>
      </c>
      <c r="D150" s="4" t="s">
        <v>29</v>
      </c>
      <c r="E150" s="332">
        <v>10197</v>
      </c>
      <c r="F150" s="4" t="s">
        <v>15</v>
      </c>
      <c r="G150" s="4" t="s">
        <v>15</v>
      </c>
      <c r="I150" s="128" t="s">
        <v>195</v>
      </c>
      <c r="J150" s="128" t="s">
        <v>2198</v>
      </c>
      <c r="K150" s="273">
        <v>32</v>
      </c>
      <c r="L150" s="74">
        <v>1</v>
      </c>
      <c r="M150" s="74"/>
      <c r="N150" s="74" t="s">
        <v>837</v>
      </c>
    </row>
    <row r="151" spans="1:14">
      <c r="A151" s="7">
        <v>7</v>
      </c>
      <c r="B151" s="10">
        <v>10</v>
      </c>
      <c r="C151" s="10">
        <v>150</v>
      </c>
      <c r="D151" s="4" t="s">
        <v>276</v>
      </c>
      <c r="E151" s="332">
        <v>25551</v>
      </c>
      <c r="F151" s="4" t="s">
        <v>598</v>
      </c>
      <c r="G151" s="4" t="s">
        <v>598</v>
      </c>
      <c r="I151" s="128" t="s">
        <v>2181</v>
      </c>
      <c r="J151" s="128" t="s">
        <v>3502</v>
      </c>
      <c r="K151" s="273">
        <v>25</v>
      </c>
      <c r="L151" s="74">
        <v>1</v>
      </c>
      <c r="M151" s="74"/>
      <c r="N151" s="74"/>
    </row>
    <row r="152" spans="1:14">
      <c r="A152" s="7">
        <v>7</v>
      </c>
      <c r="B152" s="10">
        <v>11</v>
      </c>
      <c r="C152" s="10">
        <v>151</v>
      </c>
      <c r="D152" s="4" t="s">
        <v>567</v>
      </c>
      <c r="E152" s="332">
        <v>15585</v>
      </c>
      <c r="F152" s="4" t="s">
        <v>598</v>
      </c>
      <c r="G152" s="4" t="s">
        <v>598</v>
      </c>
      <c r="I152" s="128" t="s">
        <v>1265</v>
      </c>
      <c r="J152" s="128" t="s">
        <v>546</v>
      </c>
      <c r="K152" s="273">
        <v>30</v>
      </c>
      <c r="L152" s="74">
        <v>3</v>
      </c>
      <c r="M152" s="74" t="s">
        <v>46</v>
      </c>
      <c r="N152" s="74"/>
    </row>
    <row r="153" spans="1:14">
      <c r="A153" s="7">
        <v>7</v>
      </c>
      <c r="B153" s="10">
        <v>12</v>
      </c>
      <c r="C153" s="10">
        <v>152</v>
      </c>
      <c r="D153" s="4" t="s">
        <v>18</v>
      </c>
      <c r="E153" s="332">
        <v>12317</v>
      </c>
      <c r="F153" s="4" t="s">
        <v>563</v>
      </c>
      <c r="G153" s="4" t="s">
        <v>563</v>
      </c>
      <c r="I153" s="128" t="s">
        <v>1870</v>
      </c>
      <c r="J153" s="128" t="s">
        <v>802</v>
      </c>
      <c r="K153" s="273">
        <v>32</v>
      </c>
      <c r="L153" s="74">
        <v>1</v>
      </c>
      <c r="M153" s="74"/>
      <c r="N153" s="74" t="s">
        <v>837</v>
      </c>
    </row>
    <row r="154" spans="1:14">
      <c r="A154" s="7">
        <v>7</v>
      </c>
      <c r="B154" s="10">
        <v>13</v>
      </c>
      <c r="C154" s="10">
        <v>153</v>
      </c>
      <c r="D154" s="4" t="s">
        <v>15</v>
      </c>
      <c r="E154" s="332">
        <v>19677</v>
      </c>
      <c r="F154" s="4" t="s">
        <v>13</v>
      </c>
      <c r="G154" s="4" t="s">
        <v>13</v>
      </c>
      <c r="I154" s="128" t="s">
        <v>222</v>
      </c>
      <c r="J154" s="128" t="s">
        <v>379</v>
      </c>
      <c r="K154" s="273">
        <v>28</v>
      </c>
      <c r="L154" s="74">
        <v>1</v>
      </c>
      <c r="M154" s="74"/>
      <c r="N154" s="74" t="s">
        <v>46</v>
      </c>
    </row>
    <row r="155" spans="1:14">
      <c r="A155" s="7">
        <v>7</v>
      </c>
      <c r="B155" s="10">
        <v>14</v>
      </c>
      <c r="C155" s="10">
        <v>154</v>
      </c>
      <c r="D155" s="4" t="s">
        <v>16</v>
      </c>
      <c r="E155" s="332">
        <v>22387</v>
      </c>
      <c r="F155" s="4" t="s">
        <v>609</v>
      </c>
      <c r="G155" s="4" t="s">
        <v>609</v>
      </c>
      <c r="I155" s="128" t="s">
        <v>3008</v>
      </c>
      <c r="J155" s="128" t="s">
        <v>533</v>
      </c>
      <c r="K155" s="273">
        <v>25</v>
      </c>
      <c r="L155" s="74">
        <v>1</v>
      </c>
      <c r="M155" s="74"/>
      <c r="N155" s="74" t="s">
        <v>837</v>
      </c>
    </row>
    <row r="156" spans="1:14">
      <c r="A156" s="7">
        <v>7</v>
      </c>
      <c r="B156" s="10">
        <v>15</v>
      </c>
      <c r="C156" s="10">
        <v>155</v>
      </c>
      <c r="D156" s="4" t="s">
        <v>14</v>
      </c>
      <c r="E156" s="332">
        <v>16408</v>
      </c>
      <c r="F156" s="4" t="s">
        <v>15</v>
      </c>
      <c r="G156" s="4" t="s">
        <v>15</v>
      </c>
      <c r="I156" s="128" t="s">
        <v>586</v>
      </c>
      <c r="J156" s="128" t="s">
        <v>177</v>
      </c>
      <c r="K156" s="273">
        <v>27</v>
      </c>
      <c r="L156" s="74">
        <v>1</v>
      </c>
      <c r="M156" s="74"/>
      <c r="N156" s="74" t="s">
        <v>46</v>
      </c>
    </row>
    <row r="157" spans="1:14">
      <c r="A157" s="7">
        <v>7</v>
      </c>
      <c r="B157" s="10">
        <v>16</v>
      </c>
      <c r="C157" s="10">
        <v>156</v>
      </c>
      <c r="D157" s="4" t="s">
        <v>17</v>
      </c>
      <c r="E157" s="332">
        <v>9761</v>
      </c>
      <c r="F157" s="4" t="s">
        <v>3331</v>
      </c>
      <c r="G157" s="4" t="s">
        <v>15</v>
      </c>
      <c r="I157" s="128" t="s">
        <v>275</v>
      </c>
      <c r="J157" s="128" t="s">
        <v>536</v>
      </c>
      <c r="K157" s="273">
        <v>35</v>
      </c>
      <c r="L157" s="74">
        <v>1</v>
      </c>
      <c r="M157" s="74"/>
      <c r="N157" s="74" t="s">
        <v>837</v>
      </c>
    </row>
    <row r="158" spans="1:14">
      <c r="A158" s="7">
        <v>7</v>
      </c>
      <c r="B158" s="10">
        <v>17</v>
      </c>
      <c r="C158" s="10">
        <v>157</v>
      </c>
      <c r="D158" s="4" t="s">
        <v>563</v>
      </c>
      <c r="E158" s="332">
        <v>27690</v>
      </c>
      <c r="F158" s="4" t="s">
        <v>563</v>
      </c>
      <c r="G158" s="4" t="s">
        <v>563</v>
      </c>
      <c r="I158" s="128" t="s">
        <v>3569</v>
      </c>
      <c r="J158" s="128" t="s">
        <v>554</v>
      </c>
      <c r="K158" s="273">
        <v>24</v>
      </c>
      <c r="L158" s="74">
        <v>8</v>
      </c>
      <c r="M158" s="74" t="s">
        <v>837</v>
      </c>
      <c r="N158" s="74"/>
    </row>
    <row r="159" spans="1:14">
      <c r="A159" s="7">
        <v>7</v>
      </c>
      <c r="B159" s="10">
        <v>18</v>
      </c>
      <c r="C159" s="10">
        <v>158</v>
      </c>
      <c r="D159" s="4" t="s">
        <v>188</v>
      </c>
      <c r="E159" s="332">
        <v>22487</v>
      </c>
      <c r="F159" s="4" t="s">
        <v>438</v>
      </c>
      <c r="G159" s="4" t="s">
        <v>438</v>
      </c>
      <c r="I159" s="128" t="s">
        <v>1849</v>
      </c>
      <c r="J159" s="128" t="s">
        <v>1054</v>
      </c>
      <c r="K159" s="273">
        <v>25</v>
      </c>
      <c r="L159" s="74">
        <v>1</v>
      </c>
      <c r="M159" s="74"/>
      <c r="N159" s="74" t="s">
        <v>837</v>
      </c>
    </row>
    <row r="160" spans="1:14">
      <c r="A160" s="7">
        <v>7</v>
      </c>
      <c r="B160" s="10">
        <v>19</v>
      </c>
      <c r="C160" s="10">
        <v>159</v>
      </c>
      <c r="D160" s="4" t="s">
        <v>2170</v>
      </c>
      <c r="E160" s="332">
        <v>13470</v>
      </c>
      <c r="F160" s="4" t="s">
        <v>188</v>
      </c>
      <c r="G160" s="4" t="s">
        <v>188</v>
      </c>
      <c r="I160" s="128" t="s">
        <v>745</v>
      </c>
      <c r="J160" s="128" t="s">
        <v>24</v>
      </c>
      <c r="K160" s="273">
        <v>29</v>
      </c>
      <c r="L160" s="74">
        <v>1</v>
      </c>
      <c r="M160" s="74"/>
      <c r="N160" s="74" t="s">
        <v>837</v>
      </c>
    </row>
    <row r="161" spans="1:14">
      <c r="A161" s="11">
        <v>7</v>
      </c>
      <c r="B161" s="12">
        <v>20</v>
      </c>
      <c r="C161" s="12">
        <v>160</v>
      </c>
      <c r="D161" s="13" t="s">
        <v>609</v>
      </c>
      <c r="E161" s="333">
        <v>21527</v>
      </c>
      <c r="F161" s="13" t="s">
        <v>2170</v>
      </c>
      <c r="G161" s="13" t="s">
        <v>2170</v>
      </c>
      <c r="H161" s="13"/>
      <c r="I161" s="137" t="s">
        <v>3424</v>
      </c>
      <c r="J161" s="137" t="s">
        <v>138</v>
      </c>
      <c r="K161" s="274">
        <v>26</v>
      </c>
      <c r="L161" s="78">
        <v>1</v>
      </c>
      <c r="M161" s="78"/>
      <c r="N161" s="78"/>
    </row>
    <row r="162" spans="1:14">
      <c r="A162" s="7">
        <v>8</v>
      </c>
      <c r="B162" s="10">
        <v>1</v>
      </c>
      <c r="C162" s="10">
        <v>161</v>
      </c>
      <c r="D162" s="4" t="s">
        <v>609</v>
      </c>
      <c r="E162" s="332">
        <v>24262</v>
      </c>
      <c r="F162" s="4" t="s">
        <v>609</v>
      </c>
      <c r="G162" s="4" t="s">
        <v>609</v>
      </c>
      <c r="I162" s="128" t="s">
        <v>3469</v>
      </c>
      <c r="J162" s="128" t="s">
        <v>3470</v>
      </c>
      <c r="K162" s="273">
        <v>22</v>
      </c>
      <c r="L162" s="74">
        <v>8</v>
      </c>
      <c r="M162" s="74" t="s">
        <v>837</v>
      </c>
      <c r="N162" s="74"/>
    </row>
    <row r="163" spans="1:14">
      <c r="A163" s="7">
        <v>8</v>
      </c>
      <c r="B163" s="10">
        <v>2</v>
      </c>
      <c r="C163" s="10">
        <v>162</v>
      </c>
      <c r="D163" s="4" t="s">
        <v>2170</v>
      </c>
      <c r="E163" s="332">
        <v>25386</v>
      </c>
      <c r="F163" s="4" t="s">
        <v>16</v>
      </c>
      <c r="G163" s="4" t="s">
        <v>16</v>
      </c>
      <c r="I163" s="128" t="s">
        <v>3492</v>
      </c>
      <c r="J163" s="128" t="s">
        <v>3493</v>
      </c>
      <c r="K163" s="273">
        <v>25</v>
      </c>
      <c r="L163" s="74">
        <v>1</v>
      </c>
      <c r="M163" s="74"/>
      <c r="N163" s="74"/>
    </row>
    <row r="164" spans="1:14">
      <c r="A164" s="7">
        <v>8</v>
      </c>
      <c r="B164" s="10">
        <v>3</v>
      </c>
      <c r="C164" s="10">
        <v>163</v>
      </c>
      <c r="D164" s="4" t="s">
        <v>188</v>
      </c>
      <c r="E164" s="332">
        <v>9847</v>
      </c>
      <c r="F164" s="4" t="s">
        <v>438</v>
      </c>
      <c r="G164" s="4" t="s">
        <v>438</v>
      </c>
      <c r="I164" s="128" t="s">
        <v>302</v>
      </c>
      <c r="J164" s="128" t="s">
        <v>136</v>
      </c>
      <c r="K164" s="273">
        <v>36</v>
      </c>
      <c r="L164" s="74">
        <v>9</v>
      </c>
      <c r="M164" s="74" t="s">
        <v>837</v>
      </c>
      <c r="N164" s="74"/>
    </row>
    <row r="165" spans="1:14">
      <c r="A165" s="7">
        <v>8</v>
      </c>
      <c r="B165" s="10">
        <v>4</v>
      </c>
      <c r="C165" s="10">
        <v>164</v>
      </c>
      <c r="D165" s="4" t="s">
        <v>563</v>
      </c>
      <c r="E165" s="332">
        <v>19244</v>
      </c>
      <c r="F165" s="4" t="s">
        <v>17</v>
      </c>
      <c r="G165" s="4" t="s">
        <v>17</v>
      </c>
      <c r="I165" s="128" t="s">
        <v>1256</v>
      </c>
      <c r="J165" s="128" t="s">
        <v>244</v>
      </c>
      <c r="K165" s="273">
        <v>29</v>
      </c>
      <c r="L165" s="74">
        <v>1</v>
      </c>
      <c r="M165" s="74"/>
      <c r="N165" s="74" t="s">
        <v>46</v>
      </c>
    </row>
    <row r="166" spans="1:14">
      <c r="A166" s="7">
        <v>8</v>
      </c>
      <c r="B166" s="10">
        <v>5</v>
      </c>
      <c r="C166" s="10">
        <v>165</v>
      </c>
      <c r="D166" s="4" t="s">
        <v>17</v>
      </c>
      <c r="E166" s="332">
        <v>25377</v>
      </c>
      <c r="F166" s="4" t="s">
        <v>2170</v>
      </c>
      <c r="G166" s="4" t="s">
        <v>2170</v>
      </c>
      <c r="I166" s="128" t="s">
        <v>1899</v>
      </c>
      <c r="J166" s="128" t="s">
        <v>1778</v>
      </c>
      <c r="K166" s="273">
        <v>26</v>
      </c>
      <c r="L166" s="74">
        <v>1</v>
      </c>
      <c r="M166" s="74"/>
      <c r="N166" s="74" t="s">
        <v>837</v>
      </c>
    </row>
    <row r="167" spans="1:14">
      <c r="A167" s="7">
        <v>8</v>
      </c>
      <c r="B167" s="10">
        <v>6</v>
      </c>
      <c r="C167" s="10">
        <v>166</v>
      </c>
      <c r="D167" s="4" t="s">
        <v>14</v>
      </c>
      <c r="E167" s="332">
        <v>17766</v>
      </c>
      <c r="F167" s="4" t="s">
        <v>345</v>
      </c>
      <c r="G167" s="4" t="s">
        <v>345</v>
      </c>
      <c r="I167" s="128" t="s">
        <v>317</v>
      </c>
      <c r="J167" s="128" t="s">
        <v>494</v>
      </c>
      <c r="K167" s="273">
        <v>29</v>
      </c>
      <c r="L167" s="74">
        <v>9</v>
      </c>
      <c r="M167" s="74" t="s">
        <v>46</v>
      </c>
      <c r="N167" s="74"/>
    </row>
    <row r="168" spans="1:14">
      <c r="A168" s="7">
        <v>8</v>
      </c>
      <c r="B168" s="10">
        <v>7</v>
      </c>
      <c r="C168" s="10">
        <v>167</v>
      </c>
      <c r="D168" s="4" t="s">
        <v>16</v>
      </c>
      <c r="E168" s="332">
        <v>24273</v>
      </c>
      <c r="F168" s="4" t="s">
        <v>438</v>
      </c>
      <c r="G168" s="4" t="s">
        <v>438</v>
      </c>
      <c r="I168" s="128" t="s">
        <v>2487</v>
      </c>
      <c r="J168" s="128" t="s">
        <v>3038</v>
      </c>
      <c r="K168" s="273">
        <v>22</v>
      </c>
      <c r="L168" s="74">
        <v>6</v>
      </c>
      <c r="M168" s="74" t="s">
        <v>837</v>
      </c>
      <c r="N168" s="74"/>
    </row>
    <row r="169" spans="1:14">
      <c r="A169" s="7">
        <v>8</v>
      </c>
      <c r="B169" s="10">
        <v>8</v>
      </c>
      <c r="C169" s="10">
        <v>168</v>
      </c>
      <c r="D169" s="4" t="s">
        <v>15</v>
      </c>
      <c r="E169" s="332">
        <v>9774</v>
      </c>
      <c r="F169" s="4" t="s">
        <v>567</v>
      </c>
      <c r="G169" s="4" t="s">
        <v>567</v>
      </c>
      <c r="I169" s="128" t="s">
        <v>3339</v>
      </c>
      <c r="J169" s="128" t="s">
        <v>331</v>
      </c>
      <c r="K169" s="273">
        <v>32</v>
      </c>
      <c r="L169" s="74">
        <v>2</v>
      </c>
      <c r="M169" s="74" t="s">
        <v>837</v>
      </c>
      <c r="N169" s="74"/>
    </row>
    <row r="170" spans="1:14">
      <c r="A170" s="7">
        <v>8</v>
      </c>
      <c r="B170" s="10">
        <v>9</v>
      </c>
      <c r="C170" s="10">
        <v>169</v>
      </c>
      <c r="D170" s="4" t="s">
        <v>18</v>
      </c>
      <c r="E170" s="332">
        <v>27691</v>
      </c>
      <c r="F170" s="4" t="s">
        <v>567</v>
      </c>
      <c r="G170" s="4" t="s">
        <v>567</v>
      </c>
      <c r="I170" s="128" t="s">
        <v>3116</v>
      </c>
      <c r="J170" s="128" t="s">
        <v>3117</v>
      </c>
      <c r="K170" s="273">
        <v>25</v>
      </c>
      <c r="L170" s="74">
        <v>1</v>
      </c>
      <c r="M170" s="74"/>
      <c r="N170" s="74" t="s">
        <v>837</v>
      </c>
    </row>
    <row r="171" spans="1:14">
      <c r="A171" s="7">
        <v>8</v>
      </c>
      <c r="B171" s="10">
        <v>10</v>
      </c>
      <c r="C171" s="10">
        <v>170</v>
      </c>
      <c r="D171" s="4" t="s">
        <v>567</v>
      </c>
      <c r="E171" s="332">
        <v>22209</v>
      </c>
      <c r="F171" s="4" t="s">
        <v>14</v>
      </c>
      <c r="G171" s="4" t="s">
        <v>14</v>
      </c>
      <c r="I171" s="128" t="s">
        <v>1747</v>
      </c>
      <c r="J171" s="128" t="s">
        <v>72</v>
      </c>
      <c r="K171" s="273">
        <v>25</v>
      </c>
      <c r="L171" s="74">
        <v>2</v>
      </c>
      <c r="M171" s="74" t="s">
        <v>837</v>
      </c>
      <c r="N171" s="74"/>
    </row>
    <row r="172" spans="1:14">
      <c r="A172" s="7">
        <v>8</v>
      </c>
      <c r="B172" s="10">
        <v>11</v>
      </c>
      <c r="C172" s="10">
        <v>171</v>
      </c>
      <c r="D172" s="4" t="s">
        <v>276</v>
      </c>
      <c r="E172" s="332">
        <v>5254</v>
      </c>
      <c r="F172" s="4" t="s">
        <v>14</v>
      </c>
      <c r="G172" s="4" t="s">
        <v>14</v>
      </c>
      <c r="I172" s="128" t="s">
        <v>507</v>
      </c>
      <c r="J172" s="128" t="s">
        <v>35</v>
      </c>
      <c r="K172" s="273">
        <v>33</v>
      </c>
      <c r="L172" s="74">
        <v>7</v>
      </c>
      <c r="M172" s="74" t="s">
        <v>2547</v>
      </c>
      <c r="N172" s="74"/>
    </row>
    <row r="173" spans="1:14">
      <c r="A173" s="7">
        <v>8</v>
      </c>
      <c r="B173" s="10">
        <v>12</v>
      </c>
      <c r="C173" s="10">
        <v>172</v>
      </c>
      <c r="D173" s="4" t="s">
        <v>29</v>
      </c>
      <c r="E173" s="332">
        <v>26197</v>
      </c>
      <c r="F173" s="4" t="s">
        <v>164</v>
      </c>
      <c r="G173" s="4" t="s">
        <v>164</v>
      </c>
      <c r="I173" s="128" t="s">
        <v>2528</v>
      </c>
      <c r="J173" s="128" t="s">
        <v>136</v>
      </c>
      <c r="K173" s="273">
        <v>25</v>
      </c>
      <c r="L173" s="74">
        <v>3</v>
      </c>
      <c r="M173" s="74" t="s">
        <v>837</v>
      </c>
      <c r="N173" s="74"/>
    </row>
    <row r="174" spans="1:14">
      <c r="A174" s="7">
        <v>8</v>
      </c>
      <c r="B174" s="10">
        <v>13</v>
      </c>
      <c r="C174" s="10">
        <v>173</v>
      </c>
      <c r="D174" s="4" t="s">
        <v>555</v>
      </c>
      <c r="E174" s="332">
        <v>23818</v>
      </c>
      <c r="F174" s="4" t="s">
        <v>438</v>
      </c>
      <c r="G174" s="4" t="s">
        <v>438</v>
      </c>
      <c r="I174" s="128" t="s">
        <v>3703</v>
      </c>
      <c r="J174" s="128" t="s">
        <v>3702</v>
      </c>
      <c r="K174" s="273">
        <v>23</v>
      </c>
      <c r="L174" s="74">
        <v>4</v>
      </c>
      <c r="M174" s="74" t="s">
        <v>46</v>
      </c>
      <c r="N174" s="74"/>
    </row>
    <row r="175" spans="1:14">
      <c r="A175" s="7">
        <v>8</v>
      </c>
      <c r="B175" s="10">
        <v>14</v>
      </c>
      <c r="C175" s="10">
        <v>174</v>
      </c>
      <c r="D175" s="4" t="s">
        <v>598</v>
      </c>
      <c r="E175" s="332">
        <v>23698</v>
      </c>
      <c r="F175" s="4" t="s">
        <v>345</v>
      </c>
      <c r="G175" s="4" t="s">
        <v>345</v>
      </c>
      <c r="I175" s="128" t="s">
        <v>254</v>
      </c>
      <c r="J175" s="128" t="s">
        <v>1193</v>
      </c>
      <c r="K175" s="273">
        <v>22</v>
      </c>
      <c r="L175" s="74">
        <v>4</v>
      </c>
      <c r="M175" s="74" t="s">
        <v>2547</v>
      </c>
      <c r="N175" s="74"/>
    </row>
    <row r="176" spans="1:14">
      <c r="A176" s="7">
        <v>8</v>
      </c>
      <c r="B176" s="10">
        <v>15</v>
      </c>
      <c r="C176" s="10">
        <v>175</v>
      </c>
      <c r="D176" s="4" t="s">
        <v>129</v>
      </c>
      <c r="E176" s="332">
        <v>19455</v>
      </c>
      <c r="F176" s="4" t="s">
        <v>563</v>
      </c>
      <c r="G176" s="4" t="s">
        <v>563</v>
      </c>
      <c r="I176" s="128" t="s">
        <v>3393</v>
      </c>
      <c r="J176" s="128" t="s">
        <v>3394</v>
      </c>
      <c r="K176" s="273">
        <v>26</v>
      </c>
      <c r="L176" s="74">
        <v>5</v>
      </c>
      <c r="M176" s="74" t="s">
        <v>837</v>
      </c>
      <c r="N176" s="74"/>
    </row>
    <row r="177" spans="1:14">
      <c r="A177" s="7">
        <v>8</v>
      </c>
      <c r="B177" s="10">
        <v>16</v>
      </c>
      <c r="C177" s="10">
        <v>176</v>
      </c>
      <c r="D177" s="4" t="s">
        <v>2177</v>
      </c>
      <c r="E177" s="332">
        <v>23690</v>
      </c>
      <c r="F177" s="4" t="s">
        <v>213</v>
      </c>
      <c r="G177" s="4" t="s">
        <v>213</v>
      </c>
      <c r="I177" s="128" t="s">
        <v>3459</v>
      </c>
      <c r="J177" s="128" t="s">
        <v>3036</v>
      </c>
      <c r="K177" s="273">
        <v>22</v>
      </c>
      <c r="L177" s="74">
        <v>6</v>
      </c>
      <c r="M177" s="74" t="s">
        <v>2547</v>
      </c>
      <c r="N177" s="74"/>
    </row>
    <row r="178" spans="1:14">
      <c r="A178" s="7">
        <v>8</v>
      </c>
      <c r="B178" s="10">
        <v>17</v>
      </c>
      <c r="C178" s="10">
        <v>177</v>
      </c>
      <c r="D178" s="4" t="s">
        <v>164</v>
      </c>
      <c r="E178" s="332">
        <v>26368</v>
      </c>
      <c r="F178" s="4" t="s">
        <v>354</v>
      </c>
      <c r="G178" s="4" t="s">
        <v>354</v>
      </c>
      <c r="I178" s="128" t="s">
        <v>3099</v>
      </c>
      <c r="J178" s="128" t="s">
        <v>3537</v>
      </c>
      <c r="K178" s="273">
        <v>25</v>
      </c>
      <c r="L178" s="74">
        <v>7</v>
      </c>
      <c r="M178" s="74" t="s">
        <v>46</v>
      </c>
      <c r="N178" s="74"/>
    </row>
    <row r="179" spans="1:14">
      <c r="A179" s="7">
        <v>8</v>
      </c>
      <c r="B179" s="10">
        <v>18</v>
      </c>
      <c r="C179" s="10">
        <v>178</v>
      </c>
      <c r="D179" s="4" t="s">
        <v>2172</v>
      </c>
      <c r="E179" s="332">
        <v>2967</v>
      </c>
      <c r="F179" s="4" t="s">
        <v>3331</v>
      </c>
      <c r="G179" s="4" t="s">
        <v>1121</v>
      </c>
      <c r="I179" s="128" t="s">
        <v>869</v>
      </c>
      <c r="J179" s="128" t="s">
        <v>324</v>
      </c>
      <c r="K179" s="273">
        <v>35</v>
      </c>
      <c r="L179" s="74">
        <v>7</v>
      </c>
      <c r="M179" s="74" t="s">
        <v>837</v>
      </c>
      <c r="N179" s="74"/>
    </row>
    <row r="180" spans="1:14">
      <c r="A180" s="7">
        <v>8</v>
      </c>
      <c r="B180" s="10">
        <v>19</v>
      </c>
      <c r="C180" s="10">
        <v>179</v>
      </c>
      <c r="D180" s="4" t="s">
        <v>13</v>
      </c>
      <c r="E180" s="332">
        <v>18864</v>
      </c>
      <c r="F180" s="4" t="s">
        <v>2172</v>
      </c>
      <c r="G180" s="4" t="s">
        <v>2172</v>
      </c>
      <c r="I180" s="128" t="s">
        <v>75</v>
      </c>
      <c r="J180" s="128" t="s">
        <v>591</v>
      </c>
      <c r="K180" s="273">
        <v>26</v>
      </c>
      <c r="L180" s="74">
        <v>1</v>
      </c>
      <c r="M180" s="74"/>
      <c r="N180" s="74" t="s">
        <v>837</v>
      </c>
    </row>
    <row r="181" spans="1:14">
      <c r="A181" s="11">
        <v>8</v>
      </c>
      <c r="B181" s="12">
        <v>20</v>
      </c>
      <c r="C181" s="12">
        <v>180</v>
      </c>
      <c r="D181" s="13" t="s">
        <v>239</v>
      </c>
      <c r="E181" s="333">
        <v>12095</v>
      </c>
      <c r="F181" s="13" t="s">
        <v>470</v>
      </c>
      <c r="G181" s="13" t="s">
        <v>470</v>
      </c>
      <c r="H181" s="13"/>
      <c r="I181" s="137" t="s">
        <v>528</v>
      </c>
      <c r="J181" s="137" t="s">
        <v>825</v>
      </c>
      <c r="K181" s="274">
        <v>32</v>
      </c>
      <c r="L181" s="78">
        <v>1</v>
      </c>
      <c r="M181" s="78"/>
      <c r="N181" s="78" t="s">
        <v>837</v>
      </c>
    </row>
    <row r="182" spans="1:14">
      <c r="A182" s="7">
        <v>9</v>
      </c>
      <c r="B182" s="10">
        <v>1</v>
      </c>
      <c r="C182" s="10">
        <v>181</v>
      </c>
      <c r="D182" s="4" t="s">
        <v>239</v>
      </c>
      <c r="E182" s="332">
        <v>14128</v>
      </c>
      <c r="F182" s="4" t="s">
        <v>567</v>
      </c>
      <c r="G182" s="4" t="s">
        <v>567</v>
      </c>
      <c r="I182" s="128" t="s">
        <v>634</v>
      </c>
      <c r="J182" s="128" t="s">
        <v>554</v>
      </c>
      <c r="K182" s="273">
        <v>29</v>
      </c>
      <c r="L182" s="74">
        <v>3</v>
      </c>
      <c r="M182" s="74" t="s">
        <v>46</v>
      </c>
      <c r="N182" s="74"/>
    </row>
    <row r="183" spans="1:14">
      <c r="A183" s="7">
        <v>9</v>
      </c>
      <c r="B183" s="10">
        <v>2</v>
      </c>
      <c r="C183" s="10">
        <v>182</v>
      </c>
      <c r="D183" s="4" t="s">
        <v>13</v>
      </c>
      <c r="E183" s="332">
        <v>16929</v>
      </c>
      <c r="F183" s="4" t="s">
        <v>3331</v>
      </c>
      <c r="G183" s="4" t="s">
        <v>164</v>
      </c>
      <c r="I183" s="128" t="s">
        <v>876</v>
      </c>
      <c r="J183" s="128" t="s">
        <v>877</v>
      </c>
      <c r="K183" s="273">
        <v>27</v>
      </c>
      <c r="L183" s="74">
        <v>1</v>
      </c>
      <c r="M183" s="74"/>
      <c r="N183" s="74" t="s">
        <v>837</v>
      </c>
    </row>
    <row r="184" spans="1:14">
      <c r="A184" s="7">
        <v>9</v>
      </c>
      <c r="B184" s="10">
        <v>3</v>
      </c>
      <c r="C184" s="10">
        <v>183</v>
      </c>
      <c r="D184" s="4" t="s">
        <v>2172</v>
      </c>
      <c r="E184" s="332">
        <v>13293</v>
      </c>
      <c r="F184" s="4" t="s">
        <v>17</v>
      </c>
      <c r="G184" s="4" t="s">
        <v>17</v>
      </c>
      <c r="I184" s="128" t="s">
        <v>1669</v>
      </c>
      <c r="J184" s="128" t="s">
        <v>146</v>
      </c>
      <c r="K184" s="273">
        <v>33</v>
      </c>
      <c r="L184" s="74">
        <v>1</v>
      </c>
      <c r="M184" s="74"/>
      <c r="N184" s="74" t="s">
        <v>46</v>
      </c>
    </row>
    <row r="185" spans="1:14">
      <c r="A185" s="7">
        <v>9</v>
      </c>
      <c r="B185" s="10">
        <v>4</v>
      </c>
      <c r="C185" s="10">
        <v>184</v>
      </c>
      <c r="D185" s="4" t="s">
        <v>164</v>
      </c>
      <c r="E185" s="332">
        <v>17040</v>
      </c>
      <c r="F185" s="4" t="s">
        <v>45</v>
      </c>
      <c r="G185" s="4" t="s">
        <v>1121</v>
      </c>
      <c r="I185" s="128" t="s">
        <v>25</v>
      </c>
      <c r="J185" s="128" t="s">
        <v>565</v>
      </c>
      <c r="K185" s="273">
        <v>26</v>
      </c>
      <c r="L185" s="74">
        <v>2</v>
      </c>
      <c r="M185" s="74" t="s">
        <v>2547</v>
      </c>
      <c r="N185" s="74"/>
    </row>
    <row r="186" spans="1:14">
      <c r="A186" s="7">
        <v>9</v>
      </c>
      <c r="B186" s="10">
        <v>5</v>
      </c>
      <c r="C186" s="10">
        <v>185</v>
      </c>
      <c r="D186" s="4" t="s">
        <v>2177</v>
      </c>
      <c r="E186" s="332">
        <v>21584</v>
      </c>
      <c r="F186" s="4" t="s">
        <v>2177</v>
      </c>
      <c r="G186" s="4" t="s">
        <v>2177</v>
      </c>
      <c r="I186" s="128" t="s">
        <v>3428</v>
      </c>
      <c r="J186" s="128" t="s">
        <v>3401</v>
      </c>
      <c r="K186" s="273">
        <v>27</v>
      </c>
      <c r="L186" s="74">
        <v>1</v>
      </c>
      <c r="M186" s="74"/>
      <c r="N186" s="74"/>
    </row>
    <row r="187" spans="1:14">
      <c r="A187" s="7">
        <v>9</v>
      </c>
      <c r="B187" s="10">
        <v>6</v>
      </c>
      <c r="C187" s="10">
        <v>186</v>
      </c>
      <c r="D187" s="4" t="s">
        <v>129</v>
      </c>
      <c r="E187" s="332">
        <v>15551</v>
      </c>
      <c r="F187" s="4" t="s">
        <v>129</v>
      </c>
      <c r="G187" s="4" t="s">
        <v>129</v>
      </c>
      <c r="I187" s="128" t="s">
        <v>3368</v>
      </c>
      <c r="J187" s="128" t="s">
        <v>168</v>
      </c>
      <c r="K187" s="273">
        <v>32</v>
      </c>
      <c r="L187" s="74">
        <v>1</v>
      </c>
      <c r="M187" s="74"/>
      <c r="N187" s="74" t="s">
        <v>837</v>
      </c>
    </row>
    <row r="188" spans="1:14">
      <c r="A188" s="7">
        <v>9</v>
      </c>
      <c r="B188" s="10">
        <v>7</v>
      </c>
      <c r="C188" s="10">
        <v>187</v>
      </c>
      <c r="D188" s="4" t="s">
        <v>598</v>
      </c>
      <c r="E188" s="332">
        <v>21614</v>
      </c>
      <c r="F188" s="4" t="s">
        <v>2170</v>
      </c>
      <c r="G188" s="4" t="s">
        <v>2170</v>
      </c>
      <c r="I188" s="128" t="s">
        <v>2485</v>
      </c>
      <c r="J188" s="128" t="s">
        <v>547</v>
      </c>
      <c r="K188" s="273">
        <v>26</v>
      </c>
      <c r="L188" s="74">
        <v>8</v>
      </c>
      <c r="M188" s="74" t="s">
        <v>46</v>
      </c>
      <c r="N188" s="74"/>
    </row>
    <row r="189" spans="1:14">
      <c r="A189" s="7">
        <v>9</v>
      </c>
      <c r="B189" s="10">
        <v>8</v>
      </c>
      <c r="C189" s="10">
        <v>188</v>
      </c>
      <c r="D189" s="4" t="s">
        <v>555</v>
      </c>
      <c r="E189" s="332">
        <v>24589</v>
      </c>
      <c r="F189" s="4" t="s">
        <v>276</v>
      </c>
      <c r="G189" s="4" t="s">
        <v>276</v>
      </c>
      <c r="I189" s="128" t="s">
        <v>2395</v>
      </c>
      <c r="J189" s="128" t="s">
        <v>8</v>
      </c>
      <c r="K189" s="273">
        <v>26</v>
      </c>
      <c r="L189" s="74">
        <v>7</v>
      </c>
      <c r="M189" s="74" t="s">
        <v>46</v>
      </c>
      <c r="N189" s="74"/>
    </row>
    <row r="190" spans="1:14">
      <c r="A190" s="7">
        <v>9</v>
      </c>
      <c r="B190" s="10">
        <v>9</v>
      </c>
      <c r="C190" s="10">
        <v>189</v>
      </c>
      <c r="D190" s="4" t="s">
        <v>29</v>
      </c>
      <c r="E190" s="332">
        <v>15429</v>
      </c>
      <c r="F190" s="4" t="s">
        <v>246</v>
      </c>
      <c r="G190" s="4" t="s">
        <v>246</v>
      </c>
      <c r="I190" s="128" t="s">
        <v>787</v>
      </c>
      <c r="J190" s="128" t="s">
        <v>431</v>
      </c>
      <c r="K190" s="273">
        <v>31</v>
      </c>
      <c r="L190" s="74">
        <v>9</v>
      </c>
      <c r="M190" s="74" t="s">
        <v>837</v>
      </c>
      <c r="N190" s="74"/>
    </row>
    <row r="191" spans="1:14">
      <c r="A191" s="7">
        <v>9</v>
      </c>
      <c r="B191" s="10">
        <v>10</v>
      </c>
      <c r="C191" s="10">
        <v>190</v>
      </c>
      <c r="D191" s="4" t="s">
        <v>276</v>
      </c>
      <c r="E191" s="332">
        <v>13942</v>
      </c>
      <c r="F191" s="4" t="s">
        <v>246</v>
      </c>
      <c r="G191" s="4" t="s">
        <v>246</v>
      </c>
      <c r="I191" s="128" t="s">
        <v>1026</v>
      </c>
      <c r="J191" s="128" t="s">
        <v>243</v>
      </c>
      <c r="K191" s="273">
        <v>33</v>
      </c>
      <c r="L191" s="74">
        <v>1</v>
      </c>
      <c r="M191" s="74"/>
      <c r="N191" s="74" t="s">
        <v>46</v>
      </c>
    </row>
    <row r="192" spans="1:14">
      <c r="A192" s="7">
        <v>9</v>
      </c>
      <c r="B192" s="10">
        <v>11</v>
      </c>
      <c r="C192" s="10">
        <v>191</v>
      </c>
      <c r="D192" s="4" t="s">
        <v>567</v>
      </c>
      <c r="E192" s="332">
        <v>26149</v>
      </c>
      <c r="F192" s="4" t="s">
        <v>45</v>
      </c>
      <c r="G192" s="4" t="s">
        <v>1121</v>
      </c>
      <c r="I192" s="128" t="s">
        <v>1210</v>
      </c>
      <c r="J192" s="128" t="s">
        <v>801</v>
      </c>
      <c r="K192" s="273">
        <v>25</v>
      </c>
      <c r="L192" s="74">
        <v>8</v>
      </c>
      <c r="M192" s="74" t="s">
        <v>46</v>
      </c>
      <c r="N192" s="74"/>
    </row>
    <row r="193" spans="1:14">
      <c r="A193" s="7">
        <v>9</v>
      </c>
      <c r="B193" s="10">
        <v>12</v>
      </c>
      <c r="C193" s="10">
        <v>192</v>
      </c>
      <c r="D193" s="4" t="s">
        <v>18</v>
      </c>
      <c r="E193" s="332">
        <v>22542</v>
      </c>
      <c r="F193" s="4" t="s">
        <v>354</v>
      </c>
      <c r="G193" s="4" t="s">
        <v>354</v>
      </c>
      <c r="I193" s="128" t="s">
        <v>3442</v>
      </c>
      <c r="J193" s="128" t="s">
        <v>2318</v>
      </c>
      <c r="K193" s="273">
        <v>22</v>
      </c>
      <c r="L193" s="74">
        <v>8</v>
      </c>
      <c r="M193" s="74" t="s">
        <v>46</v>
      </c>
      <c r="N193" s="74"/>
    </row>
    <row r="194" spans="1:14">
      <c r="A194" s="7">
        <v>9</v>
      </c>
      <c r="B194" s="10">
        <v>13</v>
      </c>
      <c r="C194" s="10">
        <v>193</v>
      </c>
      <c r="D194" s="4" t="s">
        <v>15</v>
      </c>
      <c r="E194" s="332">
        <v>20308</v>
      </c>
      <c r="F194" s="4" t="s">
        <v>614</v>
      </c>
      <c r="G194" s="4" t="s">
        <v>614</v>
      </c>
      <c r="I194" s="128" t="s">
        <v>2437</v>
      </c>
      <c r="J194" s="128" t="s">
        <v>247</v>
      </c>
      <c r="K194" s="273">
        <v>27</v>
      </c>
      <c r="L194" s="74">
        <v>8</v>
      </c>
      <c r="M194" s="74" t="s">
        <v>837</v>
      </c>
      <c r="N194" s="74"/>
    </row>
    <row r="195" spans="1:14">
      <c r="A195" s="7">
        <v>9</v>
      </c>
      <c r="B195" s="10">
        <v>14</v>
      </c>
      <c r="C195" s="10">
        <v>194</v>
      </c>
      <c r="D195" s="4" t="s">
        <v>16</v>
      </c>
      <c r="E195" s="332">
        <v>20599</v>
      </c>
      <c r="F195" s="4" t="s">
        <v>276</v>
      </c>
      <c r="G195" s="4" t="s">
        <v>276</v>
      </c>
      <c r="I195" s="128" t="s">
        <v>25</v>
      </c>
      <c r="J195" s="128" t="s">
        <v>3415</v>
      </c>
      <c r="K195" s="273">
        <v>23</v>
      </c>
      <c r="L195" s="74">
        <v>2</v>
      </c>
      <c r="M195" s="74" t="s">
        <v>837</v>
      </c>
      <c r="N195" s="74"/>
    </row>
    <row r="196" spans="1:14">
      <c r="A196" s="7">
        <v>9</v>
      </c>
      <c r="B196" s="10">
        <v>15</v>
      </c>
      <c r="C196" s="10">
        <v>195</v>
      </c>
      <c r="D196" s="4" t="s">
        <v>14</v>
      </c>
      <c r="E196" s="332">
        <v>18337</v>
      </c>
      <c r="F196" s="4" t="s">
        <v>555</v>
      </c>
      <c r="G196" s="4" t="s">
        <v>555</v>
      </c>
      <c r="I196" s="128" t="s">
        <v>117</v>
      </c>
      <c r="J196" s="128" t="s">
        <v>220</v>
      </c>
      <c r="K196" s="273">
        <v>32</v>
      </c>
      <c r="L196" s="74">
        <v>1</v>
      </c>
      <c r="M196" s="74"/>
      <c r="N196" s="74" t="s">
        <v>837</v>
      </c>
    </row>
    <row r="197" spans="1:14">
      <c r="A197" s="7">
        <v>9</v>
      </c>
      <c r="B197" s="10">
        <v>16</v>
      </c>
      <c r="C197" s="10">
        <v>196</v>
      </c>
      <c r="D197" s="4" t="s">
        <v>17</v>
      </c>
      <c r="E197" s="332">
        <v>21267</v>
      </c>
      <c r="F197" s="4" t="s">
        <v>246</v>
      </c>
      <c r="G197" s="4" t="s">
        <v>246</v>
      </c>
      <c r="I197" s="128" t="s">
        <v>2964</v>
      </c>
      <c r="J197" s="128" t="s">
        <v>247</v>
      </c>
      <c r="K197" s="273">
        <v>27</v>
      </c>
      <c r="L197" s="74">
        <v>1</v>
      </c>
      <c r="M197" s="74"/>
      <c r="N197" s="74" t="s">
        <v>837</v>
      </c>
    </row>
    <row r="198" spans="1:14">
      <c r="A198" s="7">
        <v>9</v>
      </c>
      <c r="B198" s="10">
        <v>17</v>
      </c>
      <c r="C198" s="10">
        <v>197</v>
      </c>
      <c r="D198" s="4" t="s">
        <v>563</v>
      </c>
      <c r="E198" s="332">
        <v>15264</v>
      </c>
      <c r="F198" s="4" t="s">
        <v>3331</v>
      </c>
      <c r="G198" s="4" t="s">
        <v>16</v>
      </c>
      <c r="I198" s="128" t="s">
        <v>1817</v>
      </c>
      <c r="J198" s="128" t="s">
        <v>1818</v>
      </c>
      <c r="K198" s="273">
        <v>29</v>
      </c>
      <c r="L198" s="74">
        <v>1</v>
      </c>
      <c r="M198" s="74"/>
      <c r="N198" s="74" t="s">
        <v>837</v>
      </c>
    </row>
    <row r="199" spans="1:14">
      <c r="A199" s="7">
        <v>9</v>
      </c>
      <c r="B199" s="10">
        <v>18</v>
      </c>
      <c r="C199" s="10">
        <v>198</v>
      </c>
      <c r="D199" s="4" t="s">
        <v>188</v>
      </c>
      <c r="E199" s="332">
        <v>19262</v>
      </c>
      <c r="F199" s="4" t="s">
        <v>686</v>
      </c>
      <c r="G199" s="4" t="s">
        <v>686</v>
      </c>
      <c r="I199" s="128" t="s">
        <v>1171</v>
      </c>
      <c r="J199" s="128" t="s">
        <v>307</v>
      </c>
      <c r="K199" s="273">
        <v>28</v>
      </c>
      <c r="L199" s="74">
        <v>6</v>
      </c>
      <c r="M199" s="74" t="s">
        <v>837</v>
      </c>
      <c r="N199" s="74"/>
    </row>
    <row r="200" spans="1:14">
      <c r="A200" s="7">
        <v>9</v>
      </c>
      <c r="B200" s="10">
        <v>19</v>
      </c>
      <c r="C200" s="10">
        <v>199</v>
      </c>
      <c r="D200" s="4" t="s">
        <v>2170</v>
      </c>
      <c r="E200" s="332">
        <v>13190</v>
      </c>
      <c r="F200" s="4" t="s">
        <v>2171</v>
      </c>
      <c r="G200" s="4" t="s">
        <v>29</v>
      </c>
      <c r="I200" s="128" t="s">
        <v>1939</v>
      </c>
      <c r="J200" s="128" t="s">
        <v>539</v>
      </c>
      <c r="K200" s="273">
        <v>30</v>
      </c>
      <c r="L200" s="74">
        <v>1</v>
      </c>
      <c r="M200" s="74"/>
      <c r="N200" s="74" t="s">
        <v>837</v>
      </c>
    </row>
    <row r="201" spans="1:14">
      <c r="A201" s="11">
        <v>9</v>
      </c>
      <c r="B201" s="12">
        <v>20</v>
      </c>
      <c r="C201" s="12">
        <v>200</v>
      </c>
      <c r="D201" s="13" t="s">
        <v>609</v>
      </c>
      <c r="E201" s="333">
        <v>19600</v>
      </c>
      <c r="F201" s="13" t="s">
        <v>686</v>
      </c>
      <c r="G201" s="13" t="s">
        <v>686</v>
      </c>
      <c r="H201" s="13"/>
      <c r="I201" s="137" t="s">
        <v>2383</v>
      </c>
      <c r="J201" s="137" t="s">
        <v>577</v>
      </c>
      <c r="K201" s="274">
        <v>26</v>
      </c>
      <c r="L201" s="78">
        <v>7</v>
      </c>
      <c r="M201" s="78" t="s">
        <v>837</v>
      </c>
      <c r="N201" s="78"/>
    </row>
    <row r="202" spans="1:14">
      <c r="A202" s="7">
        <v>10</v>
      </c>
      <c r="B202" s="10">
        <v>1</v>
      </c>
      <c r="C202" s="10">
        <v>201</v>
      </c>
      <c r="D202" s="4" t="s">
        <v>609</v>
      </c>
      <c r="E202" s="332">
        <v>14366</v>
      </c>
      <c r="F202" s="4" t="s">
        <v>2171</v>
      </c>
      <c r="G202" s="4" t="s">
        <v>29</v>
      </c>
      <c r="I202" s="128" t="s">
        <v>2843</v>
      </c>
      <c r="J202" s="128" t="s">
        <v>554</v>
      </c>
      <c r="K202" s="273">
        <v>31</v>
      </c>
      <c r="L202" s="74">
        <v>3</v>
      </c>
      <c r="M202" s="74" t="s">
        <v>837</v>
      </c>
      <c r="N202" s="74"/>
    </row>
    <row r="203" spans="1:14">
      <c r="A203" s="7">
        <v>10</v>
      </c>
      <c r="B203" s="10">
        <v>2</v>
      </c>
      <c r="C203" s="10">
        <v>202</v>
      </c>
      <c r="D203" s="4" t="s">
        <v>2170</v>
      </c>
      <c r="E203" s="332">
        <v>13424</v>
      </c>
      <c r="F203" s="4" t="s">
        <v>276</v>
      </c>
      <c r="G203" s="4" t="s">
        <v>276</v>
      </c>
      <c r="I203" s="128" t="s">
        <v>2840</v>
      </c>
      <c r="J203" s="128" t="s">
        <v>260</v>
      </c>
      <c r="K203" s="273">
        <v>32</v>
      </c>
      <c r="L203" s="74">
        <v>1</v>
      </c>
      <c r="M203" s="74"/>
      <c r="N203" s="74" t="s">
        <v>837</v>
      </c>
    </row>
    <row r="204" spans="1:14">
      <c r="A204" s="7">
        <v>10</v>
      </c>
      <c r="B204" s="10">
        <v>3</v>
      </c>
      <c r="C204" s="10">
        <v>203</v>
      </c>
      <c r="D204" s="4" t="s">
        <v>188</v>
      </c>
      <c r="E204" s="332">
        <v>12005</v>
      </c>
      <c r="F204" s="4" t="s">
        <v>188</v>
      </c>
      <c r="G204" s="4" t="s">
        <v>188</v>
      </c>
      <c r="I204" s="128" t="s">
        <v>2219</v>
      </c>
      <c r="J204" s="128" t="s">
        <v>220</v>
      </c>
      <c r="K204" s="273">
        <v>33</v>
      </c>
      <c r="L204" s="74">
        <v>7</v>
      </c>
      <c r="M204" s="74" t="s">
        <v>46</v>
      </c>
      <c r="N204" s="74"/>
    </row>
    <row r="205" spans="1:14">
      <c r="A205" s="7">
        <v>10</v>
      </c>
      <c r="B205" s="10">
        <v>4</v>
      </c>
      <c r="C205" s="10">
        <v>204</v>
      </c>
      <c r="D205" s="4" t="s">
        <v>563</v>
      </c>
      <c r="E205" s="332">
        <v>26048</v>
      </c>
      <c r="F205" s="4" t="s">
        <v>239</v>
      </c>
      <c r="G205" s="4" t="s">
        <v>239</v>
      </c>
      <c r="I205" s="128" t="s">
        <v>3525</v>
      </c>
      <c r="J205" s="128" t="s">
        <v>3526</v>
      </c>
      <c r="K205" s="273">
        <v>25</v>
      </c>
      <c r="L205" s="74">
        <v>1</v>
      </c>
      <c r="M205" s="74"/>
      <c r="N205" s="74"/>
    </row>
    <row r="206" spans="1:14">
      <c r="A206" s="7">
        <v>10</v>
      </c>
      <c r="B206" s="10">
        <v>5</v>
      </c>
      <c r="C206" s="10">
        <v>205</v>
      </c>
      <c r="D206" s="4" t="s">
        <v>17</v>
      </c>
      <c r="E206" s="332">
        <v>19392</v>
      </c>
      <c r="F206" s="4" t="s">
        <v>239</v>
      </c>
      <c r="G206" s="4" t="s">
        <v>239</v>
      </c>
      <c r="I206" s="128" t="s">
        <v>1805</v>
      </c>
      <c r="J206" s="128" t="s">
        <v>174</v>
      </c>
      <c r="K206" s="273">
        <v>28</v>
      </c>
      <c r="L206" s="74">
        <v>5</v>
      </c>
      <c r="M206" s="74" t="s">
        <v>46</v>
      </c>
      <c r="N206" s="74"/>
    </row>
    <row r="207" spans="1:14">
      <c r="A207" s="7">
        <v>10</v>
      </c>
      <c r="B207" s="10">
        <v>6</v>
      </c>
      <c r="C207" s="10">
        <v>206</v>
      </c>
      <c r="D207" s="4" t="s">
        <v>14</v>
      </c>
      <c r="E207" s="332">
        <v>27684</v>
      </c>
      <c r="F207" s="4" t="s">
        <v>2170</v>
      </c>
      <c r="G207" s="4" t="s">
        <v>2170</v>
      </c>
      <c r="I207" s="128" t="s">
        <v>3115</v>
      </c>
      <c r="J207" s="128" t="s">
        <v>596</v>
      </c>
      <c r="K207" s="273">
        <v>25</v>
      </c>
      <c r="L207" s="74">
        <v>4</v>
      </c>
      <c r="M207" s="74" t="s">
        <v>46</v>
      </c>
      <c r="N207" s="74"/>
    </row>
    <row r="208" spans="1:14">
      <c r="A208" s="7">
        <v>10</v>
      </c>
      <c r="B208" s="10">
        <v>7</v>
      </c>
      <c r="C208" s="10">
        <v>207</v>
      </c>
      <c r="D208" s="4" t="s">
        <v>16</v>
      </c>
      <c r="E208" s="332">
        <v>18548</v>
      </c>
      <c r="F208" s="4" t="s">
        <v>213</v>
      </c>
      <c r="G208" s="4" t="s">
        <v>213</v>
      </c>
      <c r="I208" s="128" t="s">
        <v>2353</v>
      </c>
      <c r="J208" s="128" t="s">
        <v>72</v>
      </c>
      <c r="K208" s="273">
        <v>26</v>
      </c>
      <c r="L208" s="74">
        <v>1</v>
      </c>
      <c r="M208" s="74"/>
      <c r="N208" s="74" t="s">
        <v>46</v>
      </c>
    </row>
    <row r="209" spans="1:14">
      <c r="A209" s="7">
        <v>10</v>
      </c>
      <c r="B209" s="10">
        <v>8</v>
      </c>
      <c r="C209" s="10">
        <v>208</v>
      </c>
      <c r="D209" s="4" t="s">
        <v>15</v>
      </c>
      <c r="E209" s="332">
        <v>16137</v>
      </c>
      <c r="F209" s="4" t="s">
        <v>16</v>
      </c>
      <c r="G209" s="4" t="s">
        <v>16</v>
      </c>
      <c r="I209" s="128" t="s">
        <v>888</v>
      </c>
      <c r="J209" s="128" t="s">
        <v>597</v>
      </c>
      <c r="K209" s="273">
        <v>30</v>
      </c>
      <c r="L209" s="74">
        <v>1</v>
      </c>
      <c r="M209" s="74"/>
      <c r="N209" s="74" t="s">
        <v>46</v>
      </c>
    </row>
    <row r="210" spans="1:14">
      <c r="A210" s="7">
        <v>10</v>
      </c>
      <c r="B210" s="10">
        <v>9</v>
      </c>
      <c r="C210" s="10">
        <v>209</v>
      </c>
      <c r="D210" s="4" t="s">
        <v>18</v>
      </c>
      <c r="E210" s="332">
        <v>23429</v>
      </c>
      <c r="F210" s="4" t="s">
        <v>354</v>
      </c>
      <c r="G210" s="4" t="s">
        <v>354</v>
      </c>
      <c r="I210" s="128" t="s">
        <v>3029</v>
      </c>
      <c r="J210" s="128" t="s">
        <v>223</v>
      </c>
      <c r="K210" s="273">
        <v>27</v>
      </c>
      <c r="L210" s="74">
        <v>1</v>
      </c>
      <c r="M210" s="74"/>
      <c r="N210" s="74" t="s">
        <v>46</v>
      </c>
    </row>
    <row r="211" spans="1:14">
      <c r="A211" s="7">
        <v>10</v>
      </c>
      <c r="B211" s="10">
        <v>10</v>
      </c>
      <c r="C211" s="10">
        <v>210</v>
      </c>
      <c r="D211" s="4" t="s">
        <v>567</v>
      </c>
      <c r="E211" s="332">
        <v>20157</v>
      </c>
      <c r="F211" s="4" t="s">
        <v>2172</v>
      </c>
      <c r="G211" s="4" t="s">
        <v>2172</v>
      </c>
      <c r="I211" s="128" t="s">
        <v>2931</v>
      </c>
      <c r="J211" s="128" t="s">
        <v>1635</v>
      </c>
      <c r="K211" s="273">
        <v>28</v>
      </c>
      <c r="L211" s="74">
        <v>5</v>
      </c>
      <c r="M211" s="74" t="s">
        <v>837</v>
      </c>
      <c r="N211" s="74"/>
    </row>
    <row r="212" spans="1:14">
      <c r="A212" s="7">
        <v>10</v>
      </c>
      <c r="B212" s="10">
        <v>11</v>
      </c>
      <c r="C212" s="10">
        <v>211</v>
      </c>
      <c r="D212" s="4" t="s">
        <v>276</v>
      </c>
      <c r="E212" s="332">
        <v>20206</v>
      </c>
      <c r="F212" s="4" t="s">
        <v>17</v>
      </c>
      <c r="G212" s="4" t="s">
        <v>17</v>
      </c>
      <c r="I212" s="128" t="s">
        <v>2425</v>
      </c>
      <c r="J212" s="128" t="s">
        <v>546</v>
      </c>
      <c r="K212" s="273">
        <v>27</v>
      </c>
      <c r="L212" s="74">
        <v>1</v>
      </c>
      <c r="M212" s="74"/>
      <c r="N212" s="74" t="s">
        <v>837</v>
      </c>
    </row>
    <row r="213" spans="1:14">
      <c r="A213" s="7">
        <v>10</v>
      </c>
      <c r="B213" s="10">
        <v>12</v>
      </c>
      <c r="C213" s="10">
        <v>212</v>
      </c>
      <c r="D213" s="4" t="s">
        <v>29</v>
      </c>
      <c r="E213" s="332">
        <v>19274</v>
      </c>
      <c r="F213" s="4" t="s">
        <v>3331</v>
      </c>
      <c r="G213" s="4" t="s">
        <v>17</v>
      </c>
      <c r="I213" s="128" t="s">
        <v>454</v>
      </c>
      <c r="J213" s="128" t="s">
        <v>576</v>
      </c>
      <c r="K213" s="273">
        <v>29</v>
      </c>
      <c r="L213" s="74">
        <v>1</v>
      </c>
      <c r="M213" s="74"/>
      <c r="N213" s="74" t="s">
        <v>837</v>
      </c>
    </row>
    <row r="214" spans="1:14">
      <c r="A214" s="7">
        <v>10</v>
      </c>
      <c r="B214" s="10">
        <v>13</v>
      </c>
      <c r="C214" s="10">
        <v>213</v>
      </c>
      <c r="D214" s="4" t="s">
        <v>555</v>
      </c>
      <c r="E214" s="332">
        <v>20505</v>
      </c>
      <c r="F214" s="4" t="s">
        <v>2170</v>
      </c>
      <c r="G214" s="4" t="s">
        <v>2170</v>
      </c>
      <c r="I214" s="128" t="s">
        <v>2940</v>
      </c>
      <c r="J214" s="128" t="s">
        <v>260</v>
      </c>
      <c r="K214" s="273">
        <v>24</v>
      </c>
      <c r="L214" s="74">
        <v>8</v>
      </c>
      <c r="M214" s="74" t="s">
        <v>2547</v>
      </c>
      <c r="N214" s="74"/>
    </row>
    <row r="215" spans="1:14">
      <c r="A215" s="7">
        <v>10</v>
      </c>
      <c r="B215" s="10">
        <v>14</v>
      </c>
      <c r="C215" s="10">
        <v>214</v>
      </c>
      <c r="D215" s="4" t="s">
        <v>598</v>
      </c>
      <c r="E215" s="332">
        <v>23363</v>
      </c>
      <c r="F215" s="4" t="s">
        <v>3331</v>
      </c>
      <c r="G215" s="4" t="s">
        <v>29</v>
      </c>
      <c r="I215" s="128" t="s">
        <v>528</v>
      </c>
      <c r="J215" s="128" t="s">
        <v>221</v>
      </c>
      <c r="K215" s="273">
        <v>27</v>
      </c>
      <c r="L215" s="74">
        <v>1</v>
      </c>
      <c r="M215" s="74"/>
      <c r="N215" s="74"/>
    </row>
    <row r="216" spans="1:14">
      <c r="A216" s="7">
        <v>10</v>
      </c>
      <c r="B216" s="10">
        <v>15</v>
      </c>
      <c r="C216" s="10">
        <v>215</v>
      </c>
      <c r="D216" s="4" t="s">
        <v>129</v>
      </c>
      <c r="E216" s="332">
        <v>15423</v>
      </c>
      <c r="F216" s="4" t="s">
        <v>14</v>
      </c>
      <c r="G216" s="4" t="s">
        <v>14</v>
      </c>
      <c r="I216" s="128" t="s">
        <v>739</v>
      </c>
      <c r="J216" s="128" t="s">
        <v>136</v>
      </c>
      <c r="K216" s="273">
        <v>32</v>
      </c>
      <c r="L216" s="74">
        <v>1</v>
      </c>
      <c r="M216" s="74"/>
      <c r="N216" s="74" t="s">
        <v>46</v>
      </c>
    </row>
    <row r="217" spans="1:14">
      <c r="A217" s="7">
        <v>10</v>
      </c>
      <c r="B217" s="10">
        <v>16</v>
      </c>
      <c r="C217" s="10">
        <v>216</v>
      </c>
      <c r="D217" s="4" t="s">
        <v>2177</v>
      </c>
      <c r="E217" s="332">
        <v>15653</v>
      </c>
      <c r="F217" s="4" t="s">
        <v>2171</v>
      </c>
      <c r="G217" s="4" t="s">
        <v>29</v>
      </c>
      <c r="I217" s="128" t="s">
        <v>601</v>
      </c>
      <c r="J217" s="128" t="s">
        <v>801</v>
      </c>
      <c r="K217" s="273">
        <v>28</v>
      </c>
      <c r="L217" s="74">
        <v>3</v>
      </c>
      <c r="M217" s="74" t="s">
        <v>46</v>
      </c>
      <c r="N217" s="74"/>
    </row>
    <row r="218" spans="1:14">
      <c r="A218" s="7">
        <v>10</v>
      </c>
      <c r="B218" s="10">
        <v>17</v>
      </c>
      <c r="C218" s="10">
        <v>217</v>
      </c>
      <c r="D218" s="4" t="s">
        <v>164</v>
      </c>
      <c r="E218" s="332">
        <v>7432</v>
      </c>
      <c r="F218" s="4" t="s">
        <v>470</v>
      </c>
      <c r="G218" s="4" t="s">
        <v>470</v>
      </c>
      <c r="I218" s="128" t="s">
        <v>279</v>
      </c>
      <c r="J218" s="128" t="s">
        <v>344</v>
      </c>
      <c r="K218" s="273">
        <v>35</v>
      </c>
      <c r="L218" s="74">
        <v>1</v>
      </c>
      <c r="M218" s="74"/>
      <c r="N218" s="74" t="s">
        <v>837</v>
      </c>
    </row>
    <row r="219" spans="1:14">
      <c r="A219" s="7">
        <v>10</v>
      </c>
      <c r="B219" s="10">
        <v>18</v>
      </c>
      <c r="C219" s="10">
        <v>218</v>
      </c>
      <c r="D219" s="4" t="s">
        <v>2172</v>
      </c>
      <c r="E219" s="332">
        <v>19779</v>
      </c>
      <c r="F219" s="4" t="s">
        <v>2170</v>
      </c>
      <c r="G219" s="4" t="s">
        <v>2170</v>
      </c>
      <c r="I219" s="128" t="s">
        <v>2890</v>
      </c>
      <c r="J219" s="128" t="s">
        <v>2908</v>
      </c>
      <c r="K219" s="273">
        <v>30</v>
      </c>
      <c r="L219" s="74">
        <v>9</v>
      </c>
      <c r="M219" s="74" t="s">
        <v>837</v>
      </c>
      <c r="N219" s="74"/>
    </row>
    <row r="220" spans="1:14">
      <c r="A220" s="7">
        <v>10</v>
      </c>
      <c r="B220" s="10">
        <v>19</v>
      </c>
      <c r="C220" s="10">
        <v>219</v>
      </c>
      <c r="D220" s="4" t="s">
        <v>13</v>
      </c>
      <c r="E220" s="332">
        <v>19864</v>
      </c>
      <c r="F220" s="4" t="s">
        <v>2171</v>
      </c>
      <c r="G220" s="4" t="s">
        <v>29</v>
      </c>
      <c r="I220" s="128" t="s">
        <v>181</v>
      </c>
      <c r="J220" s="128" t="s">
        <v>805</v>
      </c>
      <c r="K220" s="273">
        <v>27</v>
      </c>
      <c r="L220" s="74">
        <v>2</v>
      </c>
      <c r="M220" s="74" t="s">
        <v>837</v>
      </c>
      <c r="N220" s="74"/>
    </row>
    <row r="221" spans="1:14">
      <c r="A221" s="11">
        <v>10</v>
      </c>
      <c r="B221" s="12">
        <v>20</v>
      </c>
      <c r="C221" s="12">
        <v>220</v>
      </c>
      <c r="D221" s="13" t="s">
        <v>239</v>
      </c>
      <c r="E221" s="333">
        <v>16622</v>
      </c>
      <c r="F221" s="13" t="s">
        <v>3331</v>
      </c>
      <c r="G221" s="13" t="s">
        <v>609</v>
      </c>
      <c r="H221" s="13"/>
      <c r="I221" s="137" t="s">
        <v>3374</v>
      </c>
      <c r="J221" s="137" t="s">
        <v>589</v>
      </c>
      <c r="K221" s="274">
        <v>26</v>
      </c>
      <c r="L221" s="78">
        <v>4</v>
      </c>
      <c r="M221" s="78" t="s">
        <v>837</v>
      </c>
      <c r="N221" s="78"/>
    </row>
    <row r="222" spans="1:14">
      <c r="A222" s="7">
        <v>11</v>
      </c>
      <c r="B222" s="10">
        <v>1</v>
      </c>
      <c r="C222" s="10">
        <v>221</v>
      </c>
      <c r="D222" s="4" t="s">
        <v>239</v>
      </c>
      <c r="E222" s="332">
        <v>31839</v>
      </c>
      <c r="F222" s="4" t="s">
        <v>3331</v>
      </c>
      <c r="G222" s="4" t="s">
        <v>17</v>
      </c>
      <c r="I222" s="128" t="s">
        <v>3609</v>
      </c>
      <c r="J222" s="128" t="s">
        <v>3610</v>
      </c>
      <c r="K222" s="273">
        <v>29</v>
      </c>
      <c r="L222" s="74">
        <v>1</v>
      </c>
      <c r="M222" s="74"/>
      <c r="N222" s="74"/>
    </row>
    <row r="223" spans="1:14">
      <c r="A223" s="7">
        <v>11</v>
      </c>
      <c r="B223" s="10">
        <v>2</v>
      </c>
      <c r="C223" s="10">
        <v>222</v>
      </c>
      <c r="D223" s="4" t="s">
        <v>13</v>
      </c>
      <c r="E223" s="332">
        <v>12976</v>
      </c>
      <c r="F223" s="4" t="s">
        <v>3331</v>
      </c>
      <c r="G223" s="4" t="s">
        <v>14</v>
      </c>
      <c r="I223" s="128" t="s">
        <v>672</v>
      </c>
      <c r="J223" s="128" t="s">
        <v>595</v>
      </c>
      <c r="K223" s="273">
        <v>30</v>
      </c>
      <c r="L223" s="74">
        <v>2</v>
      </c>
      <c r="M223" s="74" t="s">
        <v>837</v>
      </c>
      <c r="N223" s="74"/>
    </row>
    <row r="224" spans="1:14">
      <c r="A224" s="7">
        <v>11</v>
      </c>
      <c r="B224" s="10">
        <v>3</v>
      </c>
      <c r="C224" s="10">
        <v>223</v>
      </c>
      <c r="D224" s="4" t="s">
        <v>2172</v>
      </c>
      <c r="E224" s="332">
        <v>5448</v>
      </c>
      <c r="F224" s="4" t="s">
        <v>555</v>
      </c>
      <c r="G224" s="4" t="s">
        <v>555</v>
      </c>
      <c r="I224" s="128" t="s">
        <v>280</v>
      </c>
      <c r="J224" s="128" t="s">
        <v>135</v>
      </c>
      <c r="K224" s="273">
        <v>39</v>
      </c>
      <c r="L224" s="74">
        <v>1</v>
      </c>
      <c r="M224" s="74"/>
      <c r="N224" s="74" t="s">
        <v>837</v>
      </c>
    </row>
    <row r="225" spans="1:14">
      <c r="A225" s="7">
        <v>11</v>
      </c>
      <c r="B225" s="10">
        <v>4</v>
      </c>
      <c r="C225" s="10">
        <v>224</v>
      </c>
      <c r="D225" s="4" t="s">
        <v>164</v>
      </c>
      <c r="E225" s="332">
        <v>29931</v>
      </c>
      <c r="F225" s="4" t="s">
        <v>2171</v>
      </c>
      <c r="G225" s="4" t="s">
        <v>29</v>
      </c>
      <c r="I225" s="128" t="s">
        <v>608</v>
      </c>
      <c r="J225" s="128" t="s">
        <v>576</v>
      </c>
      <c r="K225" s="273">
        <v>23</v>
      </c>
      <c r="L225" s="74">
        <v>8</v>
      </c>
      <c r="M225" s="74" t="s">
        <v>837</v>
      </c>
      <c r="N225" s="74"/>
    </row>
    <row r="226" spans="1:14">
      <c r="A226" s="7">
        <v>11</v>
      </c>
      <c r="B226" s="10">
        <v>5</v>
      </c>
      <c r="C226" s="10">
        <v>225</v>
      </c>
      <c r="D226" s="4" t="s">
        <v>2177</v>
      </c>
      <c r="E226" s="332">
        <v>15271</v>
      </c>
      <c r="F226" s="4" t="s">
        <v>3331</v>
      </c>
      <c r="G226" s="4" t="s">
        <v>246</v>
      </c>
      <c r="I226" s="128" t="s">
        <v>2267</v>
      </c>
      <c r="J226" s="128" t="s">
        <v>595</v>
      </c>
      <c r="K226" s="273">
        <v>32</v>
      </c>
      <c r="L226" s="74">
        <v>2</v>
      </c>
      <c r="M226" s="74" t="s">
        <v>837</v>
      </c>
      <c r="N226" s="74"/>
    </row>
    <row r="227" spans="1:14">
      <c r="A227" s="7">
        <v>11</v>
      </c>
      <c r="B227" s="10">
        <v>6</v>
      </c>
      <c r="C227" s="10">
        <v>226</v>
      </c>
      <c r="D227" s="4" t="s">
        <v>129</v>
      </c>
      <c r="E227" s="332">
        <v>19249</v>
      </c>
      <c r="F227" s="4" t="s">
        <v>13</v>
      </c>
      <c r="G227" s="4" t="s">
        <v>13</v>
      </c>
      <c r="I227" s="128" t="s">
        <v>233</v>
      </c>
      <c r="J227" s="128" t="s">
        <v>1144</v>
      </c>
      <c r="K227" s="273">
        <v>28</v>
      </c>
      <c r="L227" s="74">
        <v>1</v>
      </c>
      <c r="M227" s="74"/>
      <c r="N227" s="74" t="s">
        <v>837</v>
      </c>
    </row>
    <row r="228" spans="1:14">
      <c r="A228" s="7">
        <v>11</v>
      </c>
      <c r="B228" s="10">
        <v>7</v>
      </c>
      <c r="C228" s="10">
        <v>227</v>
      </c>
      <c r="D228" s="4" t="s">
        <v>598</v>
      </c>
      <c r="E228" s="332">
        <v>8709</v>
      </c>
      <c r="F228" s="4" t="s">
        <v>164</v>
      </c>
      <c r="G228" s="4" t="s">
        <v>164</v>
      </c>
      <c r="I228" s="128" t="s">
        <v>450</v>
      </c>
      <c r="J228" s="128" t="s">
        <v>451</v>
      </c>
      <c r="K228" s="273">
        <v>34</v>
      </c>
      <c r="L228" s="74">
        <v>4</v>
      </c>
      <c r="M228" s="74" t="s">
        <v>837</v>
      </c>
      <c r="N228" s="74"/>
    </row>
    <row r="229" spans="1:14">
      <c r="A229" s="7">
        <v>11</v>
      </c>
      <c r="B229" s="10">
        <v>8</v>
      </c>
      <c r="C229" s="10">
        <v>228</v>
      </c>
      <c r="D229" s="4" t="s">
        <v>555</v>
      </c>
      <c r="E229" s="332">
        <v>12546</v>
      </c>
      <c r="F229" s="4" t="s">
        <v>3331</v>
      </c>
      <c r="G229" s="4" t="s">
        <v>18</v>
      </c>
      <c r="I229" s="128" t="s">
        <v>663</v>
      </c>
      <c r="J229" s="128" t="s">
        <v>1674</v>
      </c>
      <c r="K229" s="273">
        <v>33</v>
      </c>
      <c r="L229" s="74">
        <v>3</v>
      </c>
      <c r="M229" s="74" t="s">
        <v>837</v>
      </c>
      <c r="N229" s="74"/>
    </row>
    <row r="230" spans="1:14">
      <c r="A230" s="7">
        <v>11</v>
      </c>
      <c r="B230" s="10">
        <v>9</v>
      </c>
      <c r="C230" s="10">
        <v>229</v>
      </c>
      <c r="D230" s="4" t="s">
        <v>29</v>
      </c>
      <c r="E230" s="332">
        <v>13675</v>
      </c>
      <c r="F230" s="4" t="s">
        <v>563</v>
      </c>
      <c r="G230" s="4" t="s">
        <v>563</v>
      </c>
      <c r="I230" s="128" t="s">
        <v>288</v>
      </c>
      <c r="J230" s="128" t="s">
        <v>1917</v>
      </c>
      <c r="K230" s="273">
        <v>29</v>
      </c>
      <c r="L230" s="74">
        <v>9</v>
      </c>
      <c r="M230" s="74" t="s">
        <v>837</v>
      </c>
      <c r="N230" s="74"/>
    </row>
    <row r="231" spans="1:14">
      <c r="A231" s="7">
        <v>11</v>
      </c>
      <c r="B231" s="10">
        <v>10</v>
      </c>
      <c r="C231" s="10">
        <v>230</v>
      </c>
      <c r="D231" s="4" t="s">
        <v>276</v>
      </c>
      <c r="E231" s="332">
        <v>13768</v>
      </c>
      <c r="F231" s="4" t="s">
        <v>14</v>
      </c>
      <c r="G231" s="4" t="s">
        <v>14</v>
      </c>
      <c r="I231" s="128" t="s">
        <v>1749</v>
      </c>
      <c r="J231" s="128" t="s">
        <v>118</v>
      </c>
      <c r="K231" s="273">
        <v>32</v>
      </c>
      <c r="L231" s="74">
        <v>7</v>
      </c>
      <c r="M231" s="74" t="s">
        <v>46</v>
      </c>
      <c r="N231" s="74"/>
    </row>
    <row r="232" spans="1:14">
      <c r="A232" s="7">
        <v>11</v>
      </c>
      <c r="B232" s="10">
        <v>11</v>
      </c>
      <c r="C232" s="10">
        <v>231</v>
      </c>
      <c r="D232" s="4" t="s">
        <v>567</v>
      </c>
      <c r="E232" s="332">
        <v>10315</v>
      </c>
      <c r="F232" s="4" t="s">
        <v>555</v>
      </c>
      <c r="G232" s="4" t="s">
        <v>555</v>
      </c>
      <c r="I232" s="128" t="s">
        <v>3340</v>
      </c>
      <c r="J232" s="128" t="s">
        <v>596</v>
      </c>
      <c r="K232" s="273">
        <v>33</v>
      </c>
      <c r="L232" s="74">
        <v>1</v>
      </c>
      <c r="M232" s="74"/>
      <c r="N232" s="74"/>
    </row>
    <row r="233" spans="1:14">
      <c r="A233" s="7">
        <v>11</v>
      </c>
      <c r="B233" s="10">
        <v>12</v>
      </c>
      <c r="C233" s="10">
        <v>232</v>
      </c>
      <c r="D233" s="4" t="s">
        <v>18</v>
      </c>
      <c r="E233" s="332">
        <v>10061</v>
      </c>
      <c r="F233" s="4" t="s">
        <v>345</v>
      </c>
      <c r="G233" s="4" t="s">
        <v>345</v>
      </c>
      <c r="I233" s="128" t="s">
        <v>1863</v>
      </c>
      <c r="J233" s="128" t="s">
        <v>63</v>
      </c>
      <c r="K233" s="273">
        <v>35</v>
      </c>
      <c r="L233" s="74">
        <v>1</v>
      </c>
      <c r="M233" s="74"/>
      <c r="N233" s="74" t="s">
        <v>46</v>
      </c>
    </row>
    <row r="234" spans="1:14">
      <c r="A234" s="7">
        <v>11</v>
      </c>
      <c r="B234" s="10">
        <v>13</v>
      </c>
      <c r="C234" s="10">
        <v>233</v>
      </c>
      <c r="D234" s="4" t="s">
        <v>15</v>
      </c>
      <c r="E234" s="332">
        <v>15873</v>
      </c>
      <c r="F234" s="4" t="s">
        <v>2177</v>
      </c>
      <c r="G234" s="4" t="s">
        <v>2177</v>
      </c>
      <c r="I234" s="128" t="s">
        <v>792</v>
      </c>
      <c r="J234" s="128" t="s">
        <v>104</v>
      </c>
      <c r="K234" s="273">
        <v>31</v>
      </c>
      <c r="L234" s="74">
        <v>1</v>
      </c>
      <c r="M234" s="74"/>
      <c r="N234" s="74" t="s">
        <v>46</v>
      </c>
    </row>
    <row r="235" spans="1:14">
      <c r="A235" s="7">
        <v>11</v>
      </c>
      <c r="B235" s="10">
        <v>14</v>
      </c>
      <c r="C235" s="10">
        <v>234</v>
      </c>
      <c r="D235" s="4" t="s">
        <v>16</v>
      </c>
      <c r="E235" s="332">
        <v>19343</v>
      </c>
      <c r="F235" s="4" t="s">
        <v>686</v>
      </c>
      <c r="G235" s="4" t="s">
        <v>686</v>
      </c>
      <c r="I235" s="128" t="s">
        <v>1033</v>
      </c>
      <c r="J235" s="128" t="s">
        <v>1663</v>
      </c>
      <c r="K235" s="273">
        <v>28</v>
      </c>
      <c r="L235" s="74">
        <v>1</v>
      </c>
      <c r="M235" s="74"/>
      <c r="N235" s="74" t="s">
        <v>46</v>
      </c>
    </row>
    <row r="236" spans="1:14">
      <c r="A236" s="7">
        <v>11</v>
      </c>
      <c r="B236" s="10">
        <v>15</v>
      </c>
      <c r="C236" s="10">
        <v>235</v>
      </c>
      <c r="D236" s="4" t="s">
        <v>14</v>
      </c>
      <c r="E236" s="332">
        <v>13607</v>
      </c>
      <c r="F236" s="4" t="s">
        <v>2171</v>
      </c>
      <c r="G236" s="4" t="s">
        <v>29</v>
      </c>
      <c r="I236" s="128" t="s">
        <v>3361</v>
      </c>
      <c r="J236" s="128" t="s">
        <v>241</v>
      </c>
      <c r="K236" s="273">
        <v>31</v>
      </c>
      <c r="L236" s="74">
        <v>1</v>
      </c>
      <c r="M236" s="74"/>
      <c r="N236" s="74" t="s">
        <v>837</v>
      </c>
    </row>
    <row r="237" spans="1:14">
      <c r="A237" s="7">
        <v>11</v>
      </c>
      <c r="B237" s="10">
        <v>16</v>
      </c>
      <c r="C237" s="10">
        <v>236</v>
      </c>
      <c r="D237" s="4" t="s">
        <v>17</v>
      </c>
      <c r="E237" s="332">
        <v>26123</v>
      </c>
      <c r="F237" s="4" t="s">
        <v>345</v>
      </c>
      <c r="G237" s="4" t="s">
        <v>345</v>
      </c>
      <c r="I237" s="128" t="s">
        <v>3083</v>
      </c>
      <c r="J237" s="128" t="s">
        <v>570</v>
      </c>
      <c r="K237" s="273">
        <v>23</v>
      </c>
      <c r="L237" s="74">
        <v>5</v>
      </c>
      <c r="M237" s="74" t="s">
        <v>46</v>
      </c>
      <c r="N237" s="74"/>
    </row>
    <row r="238" spans="1:14">
      <c r="A238" s="7">
        <v>11</v>
      </c>
      <c r="B238" s="10">
        <v>17</v>
      </c>
      <c r="C238" s="10">
        <v>237</v>
      </c>
      <c r="D238" s="4" t="s">
        <v>563</v>
      </c>
      <c r="E238" s="332">
        <v>7593</v>
      </c>
      <c r="F238" s="4" t="s">
        <v>2170</v>
      </c>
      <c r="G238" s="4" t="s">
        <v>2170</v>
      </c>
      <c r="I238" s="128" t="s">
        <v>513</v>
      </c>
      <c r="J238" s="128" t="s">
        <v>539</v>
      </c>
      <c r="K238" s="273">
        <v>32</v>
      </c>
      <c r="L238" s="74">
        <v>1</v>
      </c>
      <c r="M238" s="74"/>
      <c r="N238" s="74" t="s">
        <v>837</v>
      </c>
    </row>
    <row r="239" spans="1:14">
      <c r="A239" s="7">
        <v>11</v>
      </c>
      <c r="B239" s="10">
        <v>18</v>
      </c>
      <c r="C239" s="10">
        <v>238</v>
      </c>
      <c r="D239" s="4" t="s">
        <v>188</v>
      </c>
      <c r="E239" s="332">
        <v>15274</v>
      </c>
      <c r="F239" s="4" t="s">
        <v>129</v>
      </c>
      <c r="G239" s="4" t="s">
        <v>129</v>
      </c>
      <c r="I239" s="128" t="s">
        <v>1104</v>
      </c>
      <c r="J239" s="128" t="s">
        <v>546</v>
      </c>
      <c r="K239" s="273">
        <v>32</v>
      </c>
      <c r="L239" s="74">
        <v>8</v>
      </c>
      <c r="M239" s="74" t="s">
        <v>46</v>
      </c>
      <c r="N239" s="74"/>
    </row>
    <row r="240" spans="1:14">
      <c r="A240" s="7">
        <v>11</v>
      </c>
      <c r="B240" s="10">
        <v>19</v>
      </c>
      <c r="C240" s="10">
        <v>239</v>
      </c>
      <c r="D240" s="4" t="s">
        <v>2170</v>
      </c>
      <c r="E240" s="332">
        <v>21863</v>
      </c>
      <c r="F240" s="4" t="s">
        <v>686</v>
      </c>
      <c r="G240" s="4" t="s">
        <v>686</v>
      </c>
      <c r="I240" s="128" t="s">
        <v>3435</v>
      </c>
      <c r="J240" s="128" t="s">
        <v>112</v>
      </c>
      <c r="K240" s="273">
        <v>24</v>
      </c>
      <c r="L240" s="74">
        <v>1</v>
      </c>
      <c r="M240" s="74"/>
      <c r="N240" s="74"/>
    </row>
    <row r="241" spans="1:14">
      <c r="A241" s="11">
        <v>11</v>
      </c>
      <c r="B241" s="12">
        <v>20</v>
      </c>
      <c r="C241" s="12">
        <v>240</v>
      </c>
      <c r="D241" s="13" t="s">
        <v>609</v>
      </c>
      <c r="E241" s="333">
        <v>17620</v>
      </c>
      <c r="F241" s="13" t="s">
        <v>213</v>
      </c>
      <c r="G241" s="13" t="s">
        <v>213</v>
      </c>
      <c r="H241" s="13"/>
      <c r="I241" s="137" t="s">
        <v>1230</v>
      </c>
      <c r="J241" s="137" t="s">
        <v>1231</v>
      </c>
      <c r="K241" s="274">
        <v>28</v>
      </c>
      <c r="L241" s="78">
        <v>8</v>
      </c>
      <c r="M241" s="78" t="s">
        <v>837</v>
      </c>
      <c r="N241" s="78"/>
    </row>
    <row r="242" spans="1:14">
      <c r="A242" s="7">
        <v>12</v>
      </c>
      <c r="B242" s="10">
        <v>1</v>
      </c>
      <c r="C242" s="10">
        <v>241</v>
      </c>
      <c r="D242" s="4" t="s">
        <v>609</v>
      </c>
      <c r="E242" s="332">
        <v>19921</v>
      </c>
      <c r="F242" s="4" t="s">
        <v>563</v>
      </c>
      <c r="G242" s="4" t="s">
        <v>563</v>
      </c>
      <c r="I242" s="128" t="s">
        <v>3403</v>
      </c>
      <c r="J242" s="128" t="s">
        <v>208</v>
      </c>
      <c r="K242" s="273">
        <v>26</v>
      </c>
      <c r="L242" s="74">
        <v>9</v>
      </c>
      <c r="M242" s="74" t="s">
        <v>2547</v>
      </c>
      <c r="N242" s="74"/>
    </row>
    <row r="243" spans="1:14">
      <c r="A243" s="7">
        <v>12</v>
      </c>
      <c r="B243" s="10">
        <v>2</v>
      </c>
      <c r="C243" s="10">
        <v>242</v>
      </c>
      <c r="D243" s="4" t="s">
        <v>2170</v>
      </c>
      <c r="E243" s="332">
        <v>9073</v>
      </c>
      <c r="F243" s="4" t="s">
        <v>555</v>
      </c>
      <c r="G243" s="4" t="s">
        <v>555</v>
      </c>
      <c r="I243" s="128" t="s">
        <v>822</v>
      </c>
      <c r="J243" s="128" t="s">
        <v>823</v>
      </c>
      <c r="K243" s="273">
        <v>36</v>
      </c>
      <c r="L243" s="74">
        <v>1</v>
      </c>
      <c r="M243" s="74"/>
      <c r="N243" s="74" t="s">
        <v>837</v>
      </c>
    </row>
    <row r="244" spans="1:14">
      <c r="A244" s="7">
        <v>12</v>
      </c>
      <c r="B244" s="10">
        <v>3</v>
      </c>
      <c r="C244" s="10">
        <v>243</v>
      </c>
      <c r="D244" s="4" t="s">
        <v>188</v>
      </c>
      <c r="E244" s="332">
        <v>20352</v>
      </c>
      <c r="F244" s="4" t="s">
        <v>470</v>
      </c>
      <c r="G244" s="4" t="s">
        <v>470</v>
      </c>
      <c r="I244" s="128" t="s">
        <v>2442</v>
      </c>
      <c r="J244" s="128" t="s">
        <v>2443</v>
      </c>
      <c r="K244" s="273">
        <v>27</v>
      </c>
      <c r="L244" s="74">
        <v>6</v>
      </c>
      <c r="M244" s="74" t="s">
        <v>837</v>
      </c>
      <c r="N244" s="74"/>
    </row>
    <row r="245" spans="1:14">
      <c r="A245" s="7">
        <v>12</v>
      </c>
      <c r="B245" s="10">
        <v>4</v>
      </c>
      <c r="C245" s="10">
        <v>244</v>
      </c>
      <c r="D245" s="4" t="s">
        <v>563</v>
      </c>
      <c r="E245" s="332">
        <v>22277</v>
      </c>
      <c r="F245" s="4" t="s">
        <v>354</v>
      </c>
      <c r="G245" s="4" t="s">
        <v>354</v>
      </c>
      <c r="I245" s="128" t="s">
        <v>460</v>
      </c>
      <c r="J245" s="128" t="s">
        <v>220</v>
      </c>
      <c r="K245" s="273">
        <v>24</v>
      </c>
      <c r="L245" s="74">
        <v>6</v>
      </c>
      <c r="M245" s="74" t="s">
        <v>837</v>
      </c>
      <c r="N245" s="74"/>
    </row>
    <row r="246" spans="1:14">
      <c r="A246" s="7">
        <v>12</v>
      </c>
      <c r="B246" s="10">
        <v>5</v>
      </c>
      <c r="C246" s="10">
        <v>245</v>
      </c>
      <c r="D246" s="4" t="s">
        <v>17</v>
      </c>
      <c r="E246" s="332">
        <v>23788</v>
      </c>
      <c r="F246" s="4" t="s">
        <v>18</v>
      </c>
      <c r="G246" s="4" t="s">
        <v>18</v>
      </c>
      <c r="I246" s="128" t="s">
        <v>181</v>
      </c>
      <c r="J246" s="128" t="s">
        <v>3465</v>
      </c>
      <c r="K246" s="273">
        <v>23</v>
      </c>
      <c r="L246" s="74">
        <v>9</v>
      </c>
      <c r="M246" s="74" t="s">
        <v>837</v>
      </c>
      <c r="N246" s="74"/>
    </row>
    <row r="247" spans="1:14">
      <c r="A247" s="7">
        <v>12</v>
      </c>
      <c r="B247" s="10">
        <v>6</v>
      </c>
      <c r="C247" s="10">
        <v>246</v>
      </c>
      <c r="D247" s="4" t="s">
        <v>14</v>
      </c>
      <c r="E247" s="332">
        <v>7531</v>
      </c>
      <c r="F247" s="4" t="s">
        <v>14</v>
      </c>
      <c r="G247" s="4" t="s">
        <v>555</v>
      </c>
      <c r="I247" s="128" t="s">
        <v>710</v>
      </c>
      <c r="J247" s="128" t="s">
        <v>569</v>
      </c>
      <c r="K247" s="273">
        <v>36</v>
      </c>
      <c r="L247" s="74">
        <v>1</v>
      </c>
      <c r="M247" s="74"/>
      <c r="N247" s="74" t="s">
        <v>837</v>
      </c>
    </row>
    <row r="248" spans="1:14">
      <c r="A248" s="7">
        <v>12</v>
      </c>
      <c r="B248" s="10">
        <v>7</v>
      </c>
      <c r="C248" s="10">
        <v>247</v>
      </c>
      <c r="D248" s="4" t="s">
        <v>16</v>
      </c>
      <c r="E248" s="332">
        <v>19349</v>
      </c>
      <c r="F248" s="4" t="s">
        <v>15</v>
      </c>
      <c r="G248" s="4" t="s">
        <v>15</v>
      </c>
      <c r="I248" s="128" t="s">
        <v>1208</v>
      </c>
      <c r="J248" s="128" t="s">
        <v>393</v>
      </c>
      <c r="K248" s="273">
        <v>26</v>
      </c>
      <c r="L248" s="74">
        <v>1</v>
      </c>
      <c r="M248" s="74"/>
      <c r="N248" s="74" t="s">
        <v>46</v>
      </c>
    </row>
    <row r="249" spans="1:14">
      <c r="A249" s="7">
        <v>12</v>
      </c>
      <c r="B249" s="10">
        <v>8</v>
      </c>
      <c r="C249" s="10">
        <v>248</v>
      </c>
      <c r="D249" s="4" t="s">
        <v>15</v>
      </c>
      <c r="E249" s="332">
        <v>15684</v>
      </c>
      <c r="F249" s="4" t="s">
        <v>45</v>
      </c>
      <c r="G249" s="4" t="s">
        <v>1121</v>
      </c>
      <c r="I249" s="128" t="s">
        <v>292</v>
      </c>
      <c r="J249" s="128" t="s">
        <v>151</v>
      </c>
      <c r="K249" s="273">
        <v>28</v>
      </c>
      <c r="L249" s="74">
        <v>1</v>
      </c>
      <c r="M249" s="74"/>
      <c r="N249" s="74" t="s">
        <v>837</v>
      </c>
    </row>
    <row r="250" spans="1:14">
      <c r="A250" s="7">
        <v>12</v>
      </c>
      <c r="B250" s="10">
        <v>9</v>
      </c>
      <c r="C250" s="10">
        <v>249</v>
      </c>
      <c r="D250" s="4" t="s">
        <v>18</v>
      </c>
      <c r="E250" s="332">
        <v>10642</v>
      </c>
      <c r="F250" s="4" t="s">
        <v>354</v>
      </c>
      <c r="G250" s="4" t="s">
        <v>354</v>
      </c>
      <c r="I250" s="128" t="s">
        <v>3334</v>
      </c>
      <c r="J250" s="128" t="s">
        <v>597</v>
      </c>
      <c r="K250" s="273">
        <v>32</v>
      </c>
      <c r="L250" s="74">
        <v>2</v>
      </c>
      <c r="M250" s="74" t="s">
        <v>837</v>
      </c>
      <c r="N250" s="74"/>
    </row>
    <row r="251" spans="1:14">
      <c r="A251" s="7">
        <v>12</v>
      </c>
      <c r="B251" s="10">
        <v>10</v>
      </c>
      <c r="C251" s="10">
        <v>250</v>
      </c>
      <c r="D251" s="4" t="s">
        <v>567</v>
      </c>
      <c r="E251" s="332">
        <v>20517</v>
      </c>
      <c r="F251" s="4" t="s">
        <v>213</v>
      </c>
      <c r="G251" s="4" t="s">
        <v>213</v>
      </c>
      <c r="I251" s="128" t="s">
        <v>2453</v>
      </c>
      <c r="J251" s="128" t="s">
        <v>220</v>
      </c>
      <c r="K251" s="273">
        <v>26</v>
      </c>
      <c r="L251" s="74">
        <v>1</v>
      </c>
      <c r="M251" s="74"/>
      <c r="N251" s="74" t="s">
        <v>837</v>
      </c>
    </row>
    <row r="252" spans="1:14">
      <c r="A252" s="7">
        <v>12</v>
      </c>
      <c r="B252" s="10">
        <v>11</v>
      </c>
      <c r="C252" s="10">
        <v>251</v>
      </c>
      <c r="D252" s="4" t="s">
        <v>276</v>
      </c>
      <c r="E252" s="332">
        <v>30074</v>
      </c>
      <c r="F252" s="4" t="s">
        <v>18</v>
      </c>
      <c r="G252" s="4" t="s">
        <v>18</v>
      </c>
      <c r="I252" s="128" t="s">
        <v>3119</v>
      </c>
      <c r="J252" s="128" t="s">
        <v>352</v>
      </c>
      <c r="K252" s="273">
        <v>23</v>
      </c>
      <c r="L252" s="74">
        <v>1</v>
      </c>
      <c r="M252" s="74"/>
      <c r="N252" s="74" t="s">
        <v>837</v>
      </c>
    </row>
    <row r="253" spans="1:14">
      <c r="A253" s="7">
        <v>12</v>
      </c>
      <c r="B253" s="10">
        <v>12</v>
      </c>
      <c r="C253" s="10">
        <v>252</v>
      </c>
      <c r="D253" s="4" t="s">
        <v>29</v>
      </c>
      <c r="E253" s="332">
        <v>25376</v>
      </c>
      <c r="F253" s="4" t="s">
        <v>246</v>
      </c>
      <c r="G253" s="4" t="s">
        <v>246</v>
      </c>
      <c r="I253" s="128" t="s">
        <v>1806</v>
      </c>
      <c r="J253" s="128" t="s">
        <v>220</v>
      </c>
      <c r="K253" s="273">
        <v>26</v>
      </c>
      <c r="L253" s="74">
        <v>1</v>
      </c>
      <c r="M253" s="74"/>
      <c r="N253" s="74" t="s">
        <v>837</v>
      </c>
    </row>
    <row r="254" spans="1:14">
      <c r="A254" s="7">
        <v>12</v>
      </c>
      <c r="B254" s="10">
        <v>13</v>
      </c>
      <c r="C254" s="10">
        <v>253</v>
      </c>
      <c r="D254" s="4" t="s">
        <v>555</v>
      </c>
      <c r="E254" s="332">
        <v>20543</v>
      </c>
      <c r="F254" s="4" t="s">
        <v>246</v>
      </c>
      <c r="G254" s="4" t="s">
        <v>246</v>
      </c>
      <c r="I254" s="128" t="s">
        <v>224</v>
      </c>
      <c r="J254" s="128" t="s">
        <v>2947</v>
      </c>
      <c r="K254" s="273">
        <v>24</v>
      </c>
      <c r="L254" s="74">
        <v>3</v>
      </c>
      <c r="M254" s="74" t="s">
        <v>837</v>
      </c>
      <c r="N254" s="74"/>
    </row>
    <row r="255" spans="1:14">
      <c r="A255" s="7">
        <v>12</v>
      </c>
      <c r="B255" s="10">
        <v>14</v>
      </c>
      <c r="C255" s="10">
        <v>254</v>
      </c>
      <c r="D255" s="4" t="s">
        <v>598</v>
      </c>
      <c r="E255" s="332">
        <v>18363</v>
      </c>
      <c r="F255" s="4" t="s">
        <v>2171</v>
      </c>
      <c r="G255" s="4" t="s">
        <v>29</v>
      </c>
      <c r="I255" s="128" t="s">
        <v>914</v>
      </c>
      <c r="J255" s="128" t="s">
        <v>177</v>
      </c>
      <c r="K255" s="273">
        <v>26</v>
      </c>
      <c r="L255" s="74">
        <v>8</v>
      </c>
      <c r="M255" s="74" t="s">
        <v>837</v>
      </c>
      <c r="N255" s="74"/>
    </row>
    <row r="256" spans="1:14">
      <c r="A256" s="7">
        <v>12</v>
      </c>
      <c r="B256" s="10">
        <v>15</v>
      </c>
      <c r="C256" s="10">
        <v>255</v>
      </c>
      <c r="D256" s="4" t="s">
        <v>129</v>
      </c>
      <c r="E256" s="332">
        <v>15947</v>
      </c>
      <c r="F256" s="4" t="s">
        <v>614</v>
      </c>
      <c r="G256" s="4" t="s">
        <v>614</v>
      </c>
      <c r="I256" s="128" t="s">
        <v>794</v>
      </c>
      <c r="J256" s="128" t="s">
        <v>804</v>
      </c>
      <c r="K256" s="273">
        <v>31</v>
      </c>
      <c r="L256" s="74">
        <v>1</v>
      </c>
      <c r="M256" s="74"/>
      <c r="N256" s="74" t="s">
        <v>837</v>
      </c>
    </row>
    <row r="257" spans="1:14">
      <c r="A257" s="7">
        <v>12</v>
      </c>
      <c r="B257" s="10">
        <v>16</v>
      </c>
      <c r="C257" s="10">
        <v>256</v>
      </c>
      <c r="D257" s="4" t="s">
        <v>2177</v>
      </c>
      <c r="E257" s="332">
        <v>14894</v>
      </c>
      <c r="F257" s="4" t="s">
        <v>354</v>
      </c>
      <c r="G257" s="4" t="s">
        <v>354</v>
      </c>
      <c r="I257" s="128" t="s">
        <v>453</v>
      </c>
      <c r="J257" s="128" t="s">
        <v>198</v>
      </c>
      <c r="K257" s="273">
        <v>31</v>
      </c>
      <c r="L257" s="74">
        <v>7</v>
      </c>
      <c r="M257" s="74" t="s">
        <v>46</v>
      </c>
      <c r="N257" s="74"/>
    </row>
    <row r="258" spans="1:14">
      <c r="A258" s="7">
        <v>12</v>
      </c>
      <c r="B258" s="10">
        <v>17</v>
      </c>
      <c r="C258" s="10">
        <v>257</v>
      </c>
      <c r="D258" s="4" t="s">
        <v>164</v>
      </c>
      <c r="E258" s="332">
        <v>25928</v>
      </c>
      <c r="F258" s="4" t="s">
        <v>555</v>
      </c>
      <c r="G258" s="4" t="s">
        <v>555</v>
      </c>
      <c r="I258" s="128" t="s">
        <v>3522</v>
      </c>
      <c r="J258" s="128" t="s">
        <v>3523</v>
      </c>
      <c r="K258" s="273">
        <v>25</v>
      </c>
      <c r="L258" s="74">
        <v>1</v>
      </c>
      <c r="M258" s="74"/>
      <c r="N258" s="74"/>
    </row>
    <row r="259" spans="1:14">
      <c r="A259" s="7">
        <v>12</v>
      </c>
      <c r="B259" s="10">
        <v>18</v>
      </c>
      <c r="C259" s="10">
        <v>258</v>
      </c>
      <c r="D259" s="4" t="s">
        <v>2172</v>
      </c>
      <c r="E259" s="332">
        <v>11828</v>
      </c>
      <c r="F259" s="4" t="s">
        <v>609</v>
      </c>
      <c r="G259" s="4" t="s">
        <v>609</v>
      </c>
      <c r="I259" s="128" t="s">
        <v>688</v>
      </c>
      <c r="J259" s="128" t="s">
        <v>138</v>
      </c>
      <c r="K259" s="273">
        <v>34</v>
      </c>
      <c r="L259" s="74">
        <v>1</v>
      </c>
      <c r="M259" s="74"/>
      <c r="N259" s="74" t="s">
        <v>46</v>
      </c>
    </row>
    <row r="260" spans="1:14">
      <c r="A260" s="7">
        <v>12</v>
      </c>
      <c r="B260" s="10">
        <v>19</v>
      </c>
      <c r="C260" s="10">
        <v>259</v>
      </c>
      <c r="D260" s="4" t="s">
        <v>13</v>
      </c>
      <c r="E260" s="332">
        <v>26285</v>
      </c>
      <c r="F260" s="4" t="s">
        <v>45</v>
      </c>
      <c r="G260" s="4" t="s">
        <v>1121</v>
      </c>
      <c r="I260" s="128" t="s">
        <v>2217</v>
      </c>
      <c r="J260" s="128" t="s">
        <v>324</v>
      </c>
      <c r="K260" s="273">
        <v>25</v>
      </c>
      <c r="L260" s="74">
        <v>1</v>
      </c>
      <c r="M260" s="74"/>
      <c r="N260" s="74" t="s">
        <v>46</v>
      </c>
    </row>
    <row r="261" spans="1:14">
      <c r="A261" s="11">
        <v>12</v>
      </c>
      <c r="B261" s="12">
        <v>20</v>
      </c>
      <c r="C261" s="12">
        <v>260</v>
      </c>
      <c r="D261" s="13" t="s">
        <v>239</v>
      </c>
      <c r="E261" s="333">
        <v>21837</v>
      </c>
      <c r="F261" s="13" t="s">
        <v>2178</v>
      </c>
      <c r="G261" s="13" t="s">
        <v>2178</v>
      </c>
      <c r="H261" s="13"/>
      <c r="I261" s="137" t="s">
        <v>2986</v>
      </c>
      <c r="J261" s="137" t="s">
        <v>616</v>
      </c>
      <c r="K261" s="274">
        <v>25</v>
      </c>
      <c r="L261" s="78">
        <v>3</v>
      </c>
      <c r="M261" s="78" t="s">
        <v>46</v>
      </c>
      <c r="N261" s="78"/>
    </row>
    <row r="262" spans="1:14">
      <c r="A262" s="7">
        <v>13</v>
      </c>
      <c r="B262" s="10">
        <v>1</v>
      </c>
      <c r="C262" s="10">
        <v>261</v>
      </c>
      <c r="D262" s="4" t="s">
        <v>239</v>
      </c>
      <c r="E262" s="332">
        <v>22458</v>
      </c>
      <c r="F262" s="4" t="s">
        <v>2178</v>
      </c>
      <c r="G262" s="4" t="s">
        <v>2178</v>
      </c>
      <c r="I262" s="128" t="s">
        <v>2504</v>
      </c>
      <c r="J262" s="128" t="s">
        <v>288</v>
      </c>
      <c r="K262" s="273">
        <v>26</v>
      </c>
      <c r="L262" s="74">
        <v>4</v>
      </c>
      <c r="M262" s="74" t="s">
        <v>2547</v>
      </c>
      <c r="N262" s="74"/>
    </row>
    <row r="263" spans="1:14">
      <c r="A263" s="7">
        <v>13</v>
      </c>
      <c r="B263" s="10">
        <v>2</v>
      </c>
      <c r="C263" s="10">
        <v>262</v>
      </c>
      <c r="D263" s="4" t="s">
        <v>13</v>
      </c>
      <c r="E263" s="332">
        <v>24604</v>
      </c>
      <c r="F263" s="4" t="s">
        <v>2170</v>
      </c>
      <c r="G263" s="4" t="s">
        <v>2170</v>
      </c>
      <c r="I263" s="128" t="s">
        <v>3478</v>
      </c>
      <c r="J263" s="128" t="s">
        <v>595</v>
      </c>
      <c r="K263" s="273">
        <v>26</v>
      </c>
      <c r="L263" s="74">
        <v>1</v>
      </c>
      <c r="M263" s="74"/>
      <c r="N263" s="74"/>
    </row>
    <row r="264" spans="1:14">
      <c r="A264" s="7">
        <v>13</v>
      </c>
      <c r="B264" s="10">
        <v>3</v>
      </c>
      <c r="C264" s="10">
        <v>263</v>
      </c>
      <c r="D264" s="4" t="s">
        <v>2172</v>
      </c>
      <c r="E264" s="332">
        <v>17696</v>
      </c>
      <c r="F264" s="4" t="s">
        <v>188</v>
      </c>
      <c r="G264" s="4" t="s">
        <v>188</v>
      </c>
      <c r="I264" s="128" t="s">
        <v>962</v>
      </c>
      <c r="J264" s="128" t="s">
        <v>105</v>
      </c>
      <c r="K264" s="273">
        <v>29</v>
      </c>
      <c r="L264" s="74">
        <v>5</v>
      </c>
      <c r="M264" s="74" t="s">
        <v>837</v>
      </c>
      <c r="N264" s="74"/>
    </row>
    <row r="265" spans="1:14">
      <c r="A265" s="7">
        <v>13</v>
      </c>
      <c r="B265" s="10">
        <v>4</v>
      </c>
      <c r="C265" s="10">
        <v>264</v>
      </c>
      <c r="D265" s="4" t="s">
        <v>164</v>
      </c>
      <c r="E265" s="332">
        <v>27552</v>
      </c>
      <c r="F265" s="4" t="s">
        <v>188</v>
      </c>
      <c r="G265" s="4" t="s">
        <v>188</v>
      </c>
      <c r="I265" s="128" t="s">
        <v>3107</v>
      </c>
      <c r="J265" s="128" t="s">
        <v>3108</v>
      </c>
      <c r="K265" s="273">
        <v>25</v>
      </c>
      <c r="L265" s="74">
        <v>1</v>
      </c>
      <c r="M265" s="74"/>
      <c r="N265" s="74" t="s">
        <v>837</v>
      </c>
    </row>
    <row r="266" spans="1:14">
      <c r="A266" s="7">
        <v>13</v>
      </c>
      <c r="B266" s="10">
        <v>5</v>
      </c>
      <c r="C266" s="10">
        <v>265</v>
      </c>
      <c r="D266" s="4" t="s">
        <v>2177</v>
      </c>
      <c r="E266" s="332">
        <v>18323</v>
      </c>
      <c r="F266" s="4" t="s">
        <v>14</v>
      </c>
      <c r="G266" s="4" t="s">
        <v>14</v>
      </c>
      <c r="I266" s="128" t="s">
        <v>1890</v>
      </c>
      <c r="J266" s="128" t="s">
        <v>533</v>
      </c>
      <c r="K266" s="273">
        <v>29</v>
      </c>
      <c r="L266" s="74">
        <v>1</v>
      </c>
      <c r="M266" s="74"/>
      <c r="N266" s="74" t="s">
        <v>837</v>
      </c>
    </row>
    <row r="267" spans="1:14">
      <c r="A267" s="7">
        <v>13</v>
      </c>
      <c r="B267" s="10">
        <v>6</v>
      </c>
      <c r="C267" s="10">
        <v>266</v>
      </c>
      <c r="D267" s="4" t="s">
        <v>129</v>
      </c>
      <c r="E267" s="332">
        <v>16357</v>
      </c>
      <c r="F267" s="4" t="s">
        <v>609</v>
      </c>
      <c r="G267" s="4" t="s">
        <v>609</v>
      </c>
      <c r="I267" s="128" t="s">
        <v>193</v>
      </c>
      <c r="J267" s="128" t="s">
        <v>2</v>
      </c>
      <c r="K267" s="273">
        <v>29</v>
      </c>
      <c r="L267" s="74">
        <v>6</v>
      </c>
      <c r="M267" s="74" t="s">
        <v>837</v>
      </c>
      <c r="N267" s="74"/>
    </row>
    <row r="268" spans="1:14">
      <c r="A268" s="7">
        <v>13</v>
      </c>
      <c r="B268" s="10">
        <v>7</v>
      </c>
      <c r="C268" s="10">
        <v>267</v>
      </c>
      <c r="D268" s="4" t="s">
        <v>598</v>
      </c>
      <c r="E268" s="332">
        <v>19806</v>
      </c>
      <c r="F268" s="4" t="s">
        <v>438</v>
      </c>
      <c r="G268" s="4" t="s">
        <v>438</v>
      </c>
      <c r="I268" s="128" t="s">
        <v>2912</v>
      </c>
      <c r="J268" s="128" t="s">
        <v>523</v>
      </c>
      <c r="K268" s="273">
        <v>28</v>
      </c>
      <c r="L268" s="74">
        <v>2</v>
      </c>
      <c r="M268" s="74" t="s">
        <v>837</v>
      </c>
      <c r="N268" s="74"/>
    </row>
    <row r="269" spans="1:14">
      <c r="A269" s="7">
        <v>13</v>
      </c>
      <c r="B269" s="10">
        <v>8</v>
      </c>
      <c r="C269" s="10">
        <v>268</v>
      </c>
      <c r="D269" s="4" t="s">
        <v>555</v>
      </c>
      <c r="E269" s="332">
        <v>19890</v>
      </c>
      <c r="F269" s="4" t="s">
        <v>45</v>
      </c>
      <c r="G269" s="4" t="s">
        <v>1121</v>
      </c>
      <c r="I269" s="128" t="s">
        <v>134</v>
      </c>
      <c r="J269" s="128" t="s">
        <v>1200</v>
      </c>
      <c r="K269" s="273">
        <v>27</v>
      </c>
      <c r="L269" s="74">
        <v>5</v>
      </c>
      <c r="M269" s="74" t="s">
        <v>837</v>
      </c>
      <c r="N269" s="74"/>
    </row>
    <row r="270" spans="1:14">
      <c r="A270" s="7">
        <v>13</v>
      </c>
      <c r="B270" s="10">
        <v>9</v>
      </c>
      <c r="C270" s="10">
        <v>269</v>
      </c>
      <c r="D270" s="4" t="s">
        <v>29</v>
      </c>
      <c r="E270" s="332">
        <v>21420</v>
      </c>
      <c r="F270" s="4" t="s">
        <v>438</v>
      </c>
      <c r="G270" s="4" t="s">
        <v>438</v>
      </c>
      <c r="I270" s="128" t="s">
        <v>2345</v>
      </c>
      <c r="J270" s="128" t="s">
        <v>2977</v>
      </c>
      <c r="K270" s="273">
        <v>25</v>
      </c>
      <c r="L270" s="74">
        <v>1</v>
      </c>
      <c r="M270" s="74"/>
      <c r="N270" s="74" t="s">
        <v>837</v>
      </c>
    </row>
    <row r="271" spans="1:14">
      <c r="A271" s="7">
        <v>13</v>
      </c>
      <c r="B271" s="10">
        <v>10</v>
      </c>
      <c r="C271" s="10">
        <v>270</v>
      </c>
      <c r="D271" s="4" t="s">
        <v>276</v>
      </c>
      <c r="E271" s="332">
        <v>27792</v>
      </c>
      <c r="F271" s="4" t="s">
        <v>15</v>
      </c>
      <c r="G271" s="4" t="s">
        <v>15</v>
      </c>
      <c r="I271" s="128" t="s">
        <v>2885</v>
      </c>
      <c r="J271" s="128" t="s">
        <v>305</v>
      </c>
      <c r="K271" s="273">
        <v>24</v>
      </c>
      <c r="L271" s="74">
        <v>1</v>
      </c>
      <c r="M271" s="74"/>
      <c r="N271" s="74"/>
    </row>
    <row r="272" spans="1:14">
      <c r="A272" s="7">
        <v>13</v>
      </c>
      <c r="B272" s="10">
        <v>11</v>
      </c>
      <c r="C272" s="10">
        <v>271</v>
      </c>
      <c r="D272" s="4" t="s">
        <v>567</v>
      </c>
      <c r="E272" s="332">
        <v>18042</v>
      </c>
      <c r="F272" s="4" t="s">
        <v>598</v>
      </c>
      <c r="G272" s="4" t="s">
        <v>598</v>
      </c>
      <c r="I272" s="128" t="s">
        <v>178</v>
      </c>
      <c r="J272" s="128" t="s">
        <v>409</v>
      </c>
      <c r="K272" s="273">
        <v>30</v>
      </c>
      <c r="L272" s="74">
        <v>7</v>
      </c>
      <c r="M272" s="74" t="s">
        <v>837</v>
      </c>
      <c r="N272" s="74"/>
    </row>
    <row r="273" spans="1:14">
      <c r="A273" s="7">
        <v>13</v>
      </c>
      <c r="B273" s="10">
        <v>12</v>
      </c>
      <c r="C273" s="10">
        <v>272</v>
      </c>
      <c r="D273" s="4" t="s">
        <v>18</v>
      </c>
      <c r="E273" s="332">
        <v>22266</v>
      </c>
      <c r="F273" s="4" t="s">
        <v>686</v>
      </c>
      <c r="G273" s="4" t="s">
        <v>686</v>
      </c>
      <c r="I273" s="128" t="s">
        <v>630</v>
      </c>
      <c r="J273" s="128" t="s">
        <v>3439</v>
      </c>
      <c r="K273" s="273">
        <v>23</v>
      </c>
      <c r="L273" s="74">
        <v>4</v>
      </c>
      <c r="M273" s="74" t="s">
        <v>2547</v>
      </c>
      <c r="N273" s="74"/>
    </row>
    <row r="274" spans="1:14">
      <c r="A274" s="7">
        <v>13</v>
      </c>
      <c r="B274" s="10">
        <v>13</v>
      </c>
      <c r="C274" s="10">
        <v>273</v>
      </c>
      <c r="D274" s="4" t="s">
        <v>15</v>
      </c>
      <c r="E274" s="332">
        <v>11752</v>
      </c>
      <c r="F274" s="4" t="s">
        <v>2177</v>
      </c>
      <c r="G274" s="4" t="s">
        <v>2177</v>
      </c>
      <c r="I274" s="128" t="s">
        <v>279</v>
      </c>
      <c r="J274" s="128" t="s">
        <v>106</v>
      </c>
      <c r="K274" s="273">
        <v>31</v>
      </c>
      <c r="L274" s="74">
        <v>1</v>
      </c>
      <c r="M274" s="74"/>
      <c r="N274" s="74" t="s">
        <v>837</v>
      </c>
    </row>
    <row r="275" spans="1:14">
      <c r="A275" s="7">
        <v>13</v>
      </c>
      <c r="B275" s="10">
        <v>14</v>
      </c>
      <c r="C275" s="10">
        <v>274</v>
      </c>
      <c r="D275" s="4" t="s">
        <v>16</v>
      </c>
      <c r="E275" s="332">
        <v>14712</v>
      </c>
      <c r="F275" s="4" t="s">
        <v>2178</v>
      </c>
      <c r="G275" s="4" t="s">
        <v>2178</v>
      </c>
      <c r="I275" s="128" t="s">
        <v>767</v>
      </c>
      <c r="J275" s="128" t="s">
        <v>627</v>
      </c>
      <c r="K275" s="273">
        <v>28</v>
      </c>
      <c r="L275" s="74">
        <v>8</v>
      </c>
      <c r="M275" s="74" t="s">
        <v>837</v>
      </c>
      <c r="N275" s="74"/>
    </row>
    <row r="276" spans="1:14">
      <c r="A276" s="7">
        <v>13</v>
      </c>
      <c r="B276" s="10">
        <v>15</v>
      </c>
      <c r="C276" s="10">
        <v>275</v>
      </c>
      <c r="D276" s="4" t="s">
        <v>14</v>
      </c>
      <c r="E276" s="332">
        <v>12575</v>
      </c>
      <c r="F276" s="4" t="s">
        <v>16</v>
      </c>
      <c r="G276" s="4" t="s">
        <v>16</v>
      </c>
      <c r="I276" s="128" t="s">
        <v>534</v>
      </c>
      <c r="J276" s="128" t="s">
        <v>220</v>
      </c>
      <c r="K276" s="273">
        <v>33</v>
      </c>
      <c r="L276" s="74">
        <v>1</v>
      </c>
      <c r="M276" s="74"/>
      <c r="N276" s="74" t="s">
        <v>46</v>
      </c>
    </row>
    <row r="277" spans="1:14">
      <c r="A277" s="7">
        <v>13</v>
      </c>
      <c r="B277" s="10">
        <v>16</v>
      </c>
      <c r="C277" s="10">
        <v>276</v>
      </c>
      <c r="D277" s="4" t="s">
        <v>17</v>
      </c>
      <c r="E277" s="332">
        <v>25977</v>
      </c>
      <c r="F277" s="4" t="s">
        <v>438</v>
      </c>
      <c r="G277" s="4" t="s">
        <v>438</v>
      </c>
      <c r="I277" s="128" t="s">
        <v>3524</v>
      </c>
      <c r="J277" s="128" t="s">
        <v>684</v>
      </c>
      <c r="K277" s="273">
        <v>22</v>
      </c>
      <c r="L277" s="74">
        <v>1</v>
      </c>
      <c r="M277" s="74"/>
      <c r="N277" s="74"/>
    </row>
    <row r="278" spans="1:14">
      <c r="A278" s="7">
        <v>13</v>
      </c>
      <c r="B278" s="10">
        <v>17</v>
      </c>
      <c r="C278" s="10">
        <v>277</v>
      </c>
      <c r="D278" s="4" t="s">
        <v>563</v>
      </c>
      <c r="E278" s="332">
        <v>16256</v>
      </c>
      <c r="F278" s="4" t="s">
        <v>246</v>
      </c>
      <c r="G278" s="4" t="s">
        <v>246</v>
      </c>
      <c r="I278" s="128" t="s">
        <v>875</v>
      </c>
      <c r="J278" s="128" t="s">
        <v>547</v>
      </c>
      <c r="K278" s="273">
        <v>30</v>
      </c>
      <c r="L278" s="74">
        <v>1</v>
      </c>
      <c r="M278" s="74"/>
      <c r="N278" s="74" t="s">
        <v>46</v>
      </c>
    </row>
    <row r="279" spans="1:14">
      <c r="A279" s="7">
        <v>13</v>
      </c>
      <c r="B279" s="10">
        <v>18</v>
      </c>
      <c r="C279" s="10">
        <v>278</v>
      </c>
      <c r="D279" s="4" t="s">
        <v>188</v>
      </c>
      <c r="E279" s="332">
        <v>14111</v>
      </c>
      <c r="F279" s="4" t="s">
        <v>3331</v>
      </c>
      <c r="G279" s="4" t="s">
        <v>213</v>
      </c>
      <c r="I279" s="128" t="s">
        <v>1726</v>
      </c>
      <c r="J279" s="128" t="s">
        <v>572</v>
      </c>
      <c r="K279" s="273">
        <v>30</v>
      </c>
      <c r="L279" s="74">
        <v>2</v>
      </c>
      <c r="M279" s="74" t="s">
        <v>837</v>
      </c>
      <c r="N279" s="74"/>
    </row>
    <row r="280" spans="1:14">
      <c r="A280" s="7">
        <v>13</v>
      </c>
      <c r="B280" s="10">
        <v>19</v>
      </c>
      <c r="C280" s="10">
        <v>279</v>
      </c>
      <c r="D280" s="4" t="s">
        <v>2170</v>
      </c>
      <c r="E280" s="332">
        <v>23499</v>
      </c>
      <c r="F280" s="4" t="s">
        <v>2177</v>
      </c>
      <c r="G280" s="4" t="s">
        <v>2177</v>
      </c>
      <c r="I280" s="128" t="s">
        <v>3455</v>
      </c>
      <c r="J280" s="128" t="s">
        <v>3456</v>
      </c>
      <c r="K280" s="273">
        <v>25</v>
      </c>
      <c r="L280" s="74">
        <v>1</v>
      </c>
      <c r="M280" s="74"/>
      <c r="N280" s="74"/>
    </row>
    <row r="281" spans="1:14">
      <c r="A281" s="11">
        <v>13</v>
      </c>
      <c r="B281" s="12">
        <v>20</v>
      </c>
      <c r="C281" s="12">
        <v>280</v>
      </c>
      <c r="D281" s="13" t="s">
        <v>609</v>
      </c>
      <c r="E281" s="333">
        <v>30162</v>
      </c>
      <c r="F281" s="13" t="s">
        <v>164</v>
      </c>
      <c r="G281" s="13" t="s">
        <v>164</v>
      </c>
      <c r="H281" s="13"/>
      <c r="I281" s="137" t="s">
        <v>3598</v>
      </c>
      <c r="J281" s="137" t="s">
        <v>171</v>
      </c>
      <c r="K281" s="274">
        <v>24</v>
      </c>
      <c r="L281" s="78">
        <v>9</v>
      </c>
      <c r="M281" s="78" t="s">
        <v>46</v>
      </c>
      <c r="N281" s="78"/>
    </row>
    <row r="282" spans="1:14">
      <c r="A282" s="7">
        <v>14</v>
      </c>
      <c r="B282" s="10">
        <v>1</v>
      </c>
      <c r="C282" s="10">
        <v>281</v>
      </c>
      <c r="D282" s="4" t="s">
        <v>609</v>
      </c>
      <c r="E282" s="332">
        <v>14993</v>
      </c>
      <c r="F282" s="4" t="s">
        <v>3331</v>
      </c>
      <c r="G282" s="4" t="s">
        <v>2172</v>
      </c>
      <c r="I282" s="128" t="s">
        <v>1175</v>
      </c>
      <c r="J282" s="128" t="s">
        <v>524</v>
      </c>
      <c r="K282" s="273">
        <v>30</v>
      </c>
      <c r="L282" s="74">
        <v>1</v>
      </c>
      <c r="M282" s="74"/>
      <c r="N282" s="74" t="s">
        <v>837</v>
      </c>
    </row>
    <row r="283" spans="1:14">
      <c r="A283" s="7">
        <v>14</v>
      </c>
      <c r="B283" s="10">
        <v>2</v>
      </c>
      <c r="C283" s="10">
        <v>282</v>
      </c>
      <c r="D283" s="4" t="s">
        <v>2170</v>
      </c>
      <c r="E283" s="332">
        <v>16512</v>
      </c>
      <c r="F283" s="4" t="s">
        <v>16</v>
      </c>
      <c r="G283" s="4" t="s">
        <v>16</v>
      </c>
      <c r="I283" s="128" t="s">
        <v>1165</v>
      </c>
      <c r="J283" s="128" t="s">
        <v>1166</v>
      </c>
      <c r="K283" s="273">
        <v>28</v>
      </c>
      <c r="L283" s="74">
        <v>8</v>
      </c>
      <c r="M283" s="74" t="s">
        <v>837</v>
      </c>
      <c r="N283" s="74"/>
    </row>
    <row r="284" spans="1:14">
      <c r="A284" s="7">
        <v>14</v>
      </c>
      <c r="B284" s="10">
        <v>3</v>
      </c>
      <c r="C284" s="10">
        <v>283</v>
      </c>
      <c r="D284" s="4" t="s">
        <v>188</v>
      </c>
      <c r="E284" s="332">
        <v>19514</v>
      </c>
      <c r="F284" s="4" t="s">
        <v>276</v>
      </c>
      <c r="G284" s="4" t="s">
        <v>276</v>
      </c>
      <c r="I284" s="128" t="s">
        <v>1191</v>
      </c>
      <c r="J284" s="128" t="s">
        <v>136</v>
      </c>
      <c r="K284" s="273">
        <v>28</v>
      </c>
      <c r="L284" s="74">
        <v>2</v>
      </c>
      <c r="M284" s="74" t="s">
        <v>837</v>
      </c>
      <c r="N284" s="74"/>
    </row>
    <row r="285" spans="1:14">
      <c r="A285" s="7">
        <v>14</v>
      </c>
      <c r="B285" s="10">
        <v>4</v>
      </c>
      <c r="C285" s="10">
        <v>284</v>
      </c>
      <c r="D285" s="4" t="s">
        <v>563</v>
      </c>
      <c r="E285" s="332">
        <v>13767</v>
      </c>
      <c r="F285" s="4" t="s">
        <v>686</v>
      </c>
      <c r="G285" s="4" t="s">
        <v>686</v>
      </c>
      <c r="I285" s="128" t="s">
        <v>2248</v>
      </c>
      <c r="J285" s="128" t="s">
        <v>2249</v>
      </c>
      <c r="K285" s="273">
        <v>32</v>
      </c>
      <c r="L285" s="74">
        <v>1</v>
      </c>
      <c r="M285" s="74"/>
      <c r="N285" s="74" t="s">
        <v>837</v>
      </c>
    </row>
    <row r="286" spans="1:14">
      <c r="A286" s="7">
        <v>14</v>
      </c>
      <c r="B286" s="10">
        <v>5</v>
      </c>
      <c r="C286" s="10">
        <v>285</v>
      </c>
      <c r="D286" s="4" t="s">
        <v>17</v>
      </c>
      <c r="E286" s="332">
        <v>23985</v>
      </c>
      <c r="F286" s="4" t="s">
        <v>2178</v>
      </c>
      <c r="G286" s="4" t="s">
        <v>2178</v>
      </c>
      <c r="I286" s="128" t="s">
        <v>1621</v>
      </c>
      <c r="J286" s="128" t="s">
        <v>3466</v>
      </c>
      <c r="K286" s="273">
        <v>22</v>
      </c>
      <c r="L286" s="74">
        <v>6</v>
      </c>
      <c r="M286" s="74" t="s">
        <v>837</v>
      </c>
      <c r="N286" s="74"/>
    </row>
    <row r="287" spans="1:14">
      <c r="A287" s="7">
        <v>14</v>
      </c>
      <c r="B287" s="10">
        <v>6</v>
      </c>
      <c r="C287" s="10">
        <v>286</v>
      </c>
      <c r="D287" s="4" t="s">
        <v>14</v>
      </c>
      <c r="E287" s="332">
        <v>20191</v>
      </c>
      <c r="F287" s="4" t="s">
        <v>609</v>
      </c>
      <c r="G287" s="4" t="s">
        <v>609</v>
      </c>
      <c r="I287" s="128" t="s">
        <v>2422</v>
      </c>
      <c r="J287" s="128" t="s">
        <v>307</v>
      </c>
      <c r="K287" s="273">
        <v>27</v>
      </c>
      <c r="L287" s="74">
        <v>1</v>
      </c>
      <c r="M287" s="74"/>
      <c r="N287" s="74" t="s">
        <v>837</v>
      </c>
    </row>
    <row r="288" spans="1:14">
      <c r="A288" s="7">
        <v>14</v>
      </c>
      <c r="B288" s="10">
        <v>7</v>
      </c>
      <c r="C288" s="10">
        <v>287</v>
      </c>
      <c r="D288" s="4" t="s">
        <v>16</v>
      </c>
      <c r="E288" s="332">
        <v>15890</v>
      </c>
      <c r="F288" s="4" t="s">
        <v>16</v>
      </c>
      <c r="G288" s="4" t="s">
        <v>16</v>
      </c>
      <c r="I288" s="128" t="s">
        <v>818</v>
      </c>
      <c r="J288" s="128" t="s">
        <v>589</v>
      </c>
      <c r="K288" s="273">
        <v>29</v>
      </c>
      <c r="L288" s="74">
        <v>1</v>
      </c>
      <c r="M288" s="74"/>
      <c r="N288" s="74" t="s">
        <v>837</v>
      </c>
    </row>
    <row r="289" spans="1:14">
      <c r="A289" s="7">
        <v>14</v>
      </c>
      <c r="B289" s="10">
        <v>8</v>
      </c>
      <c r="C289" s="10">
        <v>288</v>
      </c>
      <c r="D289" s="4" t="s">
        <v>15</v>
      </c>
      <c r="E289" s="332">
        <v>20538</v>
      </c>
      <c r="F289" s="4" t="s">
        <v>567</v>
      </c>
      <c r="G289" s="4" t="s">
        <v>567</v>
      </c>
      <c r="I289" s="128" t="s">
        <v>2944</v>
      </c>
      <c r="J289" s="128" t="s">
        <v>565</v>
      </c>
      <c r="K289" s="273">
        <v>25</v>
      </c>
      <c r="L289" s="74">
        <v>5</v>
      </c>
      <c r="M289" s="74" t="s">
        <v>837</v>
      </c>
      <c r="N289" s="74"/>
    </row>
    <row r="290" spans="1:14">
      <c r="A290" s="7">
        <v>14</v>
      </c>
      <c r="B290" s="10">
        <v>9</v>
      </c>
      <c r="C290" s="10">
        <v>289</v>
      </c>
      <c r="D290" s="4" t="s">
        <v>18</v>
      </c>
      <c r="E290" s="332">
        <v>19734</v>
      </c>
      <c r="F290" s="4" t="s">
        <v>3331</v>
      </c>
      <c r="G290" s="4" t="s">
        <v>598</v>
      </c>
      <c r="I290" s="128" t="s">
        <v>852</v>
      </c>
      <c r="J290" s="128" t="s">
        <v>533</v>
      </c>
      <c r="K290" s="273">
        <v>29</v>
      </c>
      <c r="L290" s="74">
        <v>4</v>
      </c>
      <c r="M290" s="74" t="s">
        <v>46</v>
      </c>
      <c r="N290" s="74"/>
    </row>
    <row r="291" spans="1:14">
      <c r="A291" s="7">
        <v>14</v>
      </c>
      <c r="B291" s="10">
        <v>10</v>
      </c>
      <c r="C291" s="10">
        <v>290</v>
      </c>
      <c r="D291" s="4" t="s">
        <v>567</v>
      </c>
      <c r="E291" s="332">
        <v>21170</v>
      </c>
      <c r="F291" s="4" t="s">
        <v>354</v>
      </c>
      <c r="G291" s="4" t="s">
        <v>354</v>
      </c>
      <c r="I291" s="128" t="s">
        <v>346</v>
      </c>
      <c r="J291" s="128" t="s">
        <v>1754</v>
      </c>
      <c r="K291" s="273">
        <v>29</v>
      </c>
      <c r="L291" s="74">
        <v>1</v>
      </c>
      <c r="M291" s="74"/>
      <c r="N291" s="74" t="s">
        <v>837</v>
      </c>
    </row>
    <row r="292" spans="1:14">
      <c r="A292" s="7">
        <v>14</v>
      </c>
      <c r="B292" s="10">
        <v>11</v>
      </c>
      <c r="C292" s="10">
        <v>291</v>
      </c>
      <c r="D292" s="4" t="s">
        <v>276</v>
      </c>
      <c r="E292" s="332">
        <v>13602</v>
      </c>
      <c r="F292" s="4" t="s">
        <v>129</v>
      </c>
      <c r="G292" s="4" t="s">
        <v>129</v>
      </c>
      <c r="I292" s="128" t="s">
        <v>1949</v>
      </c>
      <c r="J292" s="128" t="s">
        <v>645</v>
      </c>
      <c r="K292" s="273">
        <v>31</v>
      </c>
      <c r="L292" s="74">
        <v>5</v>
      </c>
      <c r="M292" s="74" t="s">
        <v>837</v>
      </c>
      <c r="N292" s="74"/>
    </row>
    <row r="293" spans="1:14">
      <c r="A293" s="7">
        <v>14</v>
      </c>
      <c r="B293" s="10">
        <v>12</v>
      </c>
      <c r="C293" s="10">
        <v>292</v>
      </c>
      <c r="D293" s="4" t="s">
        <v>29</v>
      </c>
      <c r="E293" s="332">
        <v>25353</v>
      </c>
      <c r="F293" s="4" t="s">
        <v>18</v>
      </c>
      <c r="G293" s="4" t="s">
        <v>18</v>
      </c>
      <c r="I293" s="128" t="s">
        <v>3058</v>
      </c>
      <c r="J293" s="128" t="s">
        <v>596</v>
      </c>
      <c r="K293" s="273">
        <v>27</v>
      </c>
      <c r="L293" s="74">
        <v>4</v>
      </c>
      <c r="M293" s="74" t="s">
        <v>837</v>
      </c>
      <c r="N293" s="74"/>
    </row>
    <row r="294" spans="1:14">
      <c r="A294" s="7">
        <v>14</v>
      </c>
      <c r="B294" s="10">
        <v>13</v>
      </c>
      <c r="C294" s="10">
        <v>293</v>
      </c>
      <c r="D294" s="4" t="s">
        <v>555</v>
      </c>
      <c r="E294" s="332">
        <v>17759</v>
      </c>
      <c r="F294" s="4" t="s">
        <v>438</v>
      </c>
      <c r="G294" s="4" t="s">
        <v>438</v>
      </c>
      <c r="I294" s="128" t="s">
        <v>988</v>
      </c>
      <c r="J294" s="128" t="s">
        <v>1857</v>
      </c>
      <c r="K294" s="273">
        <v>29</v>
      </c>
      <c r="L294" s="74">
        <v>1</v>
      </c>
      <c r="M294" s="74"/>
      <c r="N294" s="74" t="s">
        <v>46</v>
      </c>
    </row>
    <row r="295" spans="1:14">
      <c r="A295" s="7">
        <v>14</v>
      </c>
      <c r="B295" s="10">
        <v>14</v>
      </c>
      <c r="C295" s="10">
        <v>294</v>
      </c>
      <c r="D295" s="4" t="s">
        <v>598</v>
      </c>
      <c r="E295" s="332">
        <v>19320</v>
      </c>
      <c r="F295" s="4" t="s">
        <v>345</v>
      </c>
      <c r="G295" s="4" t="s">
        <v>345</v>
      </c>
      <c r="I295" s="128" t="s">
        <v>1170</v>
      </c>
      <c r="J295" s="128" t="s">
        <v>554</v>
      </c>
      <c r="K295" s="273">
        <v>30</v>
      </c>
      <c r="L295" s="74">
        <v>1</v>
      </c>
      <c r="M295" s="74"/>
      <c r="N295" s="74" t="s">
        <v>46</v>
      </c>
    </row>
    <row r="296" spans="1:14">
      <c r="A296" s="7">
        <v>14</v>
      </c>
      <c r="B296" s="10">
        <v>15</v>
      </c>
      <c r="C296" s="10">
        <v>295</v>
      </c>
      <c r="D296" s="4" t="s">
        <v>129</v>
      </c>
      <c r="E296" s="332">
        <v>20311</v>
      </c>
      <c r="F296" s="4" t="s">
        <v>614</v>
      </c>
      <c r="G296" s="4" t="s">
        <v>614</v>
      </c>
      <c r="I296" s="128" t="s">
        <v>3411</v>
      </c>
      <c r="J296" s="128" t="s">
        <v>156</v>
      </c>
      <c r="K296" s="273">
        <v>27</v>
      </c>
      <c r="L296" s="74">
        <v>7</v>
      </c>
      <c r="M296" s="74" t="s">
        <v>837</v>
      </c>
      <c r="N296" s="74"/>
    </row>
    <row r="297" spans="1:14">
      <c r="A297" s="7">
        <v>14</v>
      </c>
      <c r="B297" s="10">
        <v>16</v>
      </c>
      <c r="C297" s="10">
        <v>296</v>
      </c>
      <c r="D297" s="4" t="s">
        <v>2177</v>
      </c>
      <c r="E297" s="332">
        <v>17479</v>
      </c>
      <c r="F297" s="4" t="s">
        <v>3331</v>
      </c>
      <c r="G297" s="4" t="s">
        <v>17</v>
      </c>
      <c r="I297" s="128" t="s">
        <v>691</v>
      </c>
      <c r="J297" s="128" t="s">
        <v>124</v>
      </c>
      <c r="K297" s="273">
        <v>27</v>
      </c>
      <c r="L297" s="74">
        <v>1</v>
      </c>
      <c r="M297" s="74"/>
      <c r="N297" s="74" t="s">
        <v>837</v>
      </c>
    </row>
    <row r="298" spans="1:14">
      <c r="A298" s="7">
        <v>14</v>
      </c>
      <c r="B298" s="10">
        <v>17</v>
      </c>
      <c r="C298" s="10">
        <v>297</v>
      </c>
      <c r="D298" s="4" t="s">
        <v>164</v>
      </c>
      <c r="E298" s="332">
        <v>17170</v>
      </c>
      <c r="F298" s="4" t="s">
        <v>598</v>
      </c>
      <c r="G298" s="4" t="s">
        <v>598</v>
      </c>
      <c r="I298" s="128" t="s">
        <v>1906</v>
      </c>
      <c r="J298" s="128" t="s">
        <v>1907</v>
      </c>
      <c r="K298" s="273">
        <v>28</v>
      </c>
      <c r="L298" s="74">
        <v>1</v>
      </c>
      <c r="M298" s="74"/>
      <c r="N298" s="74" t="s">
        <v>46</v>
      </c>
    </row>
    <row r="299" spans="1:14">
      <c r="A299" s="7">
        <v>14</v>
      </c>
      <c r="B299" s="10">
        <v>18</v>
      </c>
      <c r="C299" s="10">
        <v>298</v>
      </c>
      <c r="D299" s="4" t="s">
        <v>2172</v>
      </c>
      <c r="E299" s="332">
        <v>15290</v>
      </c>
      <c r="F299" s="4" t="s">
        <v>354</v>
      </c>
      <c r="G299" s="4" t="s">
        <v>354</v>
      </c>
      <c r="I299" s="128" t="s">
        <v>2268</v>
      </c>
      <c r="J299" s="128" t="s">
        <v>595</v>
      </c>
      <c r="K299" s="273">
        <v>33</v>
      </c>
      <c r="L299" s="74">
        <v>1</v>
      </c>
      <c r="M299" s="74"/>
      <c r="N299" s="74" t="s">
        <v>837</v>
      </c>
    </row>
    <row r="300" spans="1:14">
      <c r="A300" s="7">
        <v>14</v>
      </c>
      <c r="B300" s="10">
        <v>19</v>
      </c>
      <c r="C300" s="10">
        <v>299</v>
      </c>
      <c r="D300" s="4" t="s">
        <v>13</v>
      </c>
      <c r="E300" s="332">
        <v>17888</v>
      </c>
      <c r="F300" s="4" t="s">
        <v>598</v>
      </c>
      <c r="G300" s="4" t="s">
        <v>598</v>
      </c>
      <c r="I300" s="128" t="s">
        <v>2330</v>
      </c>
      <c r="J300" s="128" t="s">
        <v>2331</v>
      </c>
      <c r="K300" s="273">
        <v>30</v>
      </c>
      <c r="L300" s="74">
        <v>1</v>
      </c>
      <c r="M300" s="74"/>
      <c r="N300" s="74" t="s">
        <v>46</v>
      </c>
    </row>
    <row r="301" spans="1:14">
      <c r="A301" s="11">
        <v>14</v>
      </c>
      <c r="B301" s="12">
        <v>20</v>
      </c>
      <c r="C301" s="12">
        <v>300</v>
      </c>
      <c r="D301" s="13" t="s">
        <v>239</v>
      </c>
      <c r="E301" s="333">
        <v>9241</v>
      </c>
      <c r="F301" s="13" t="s">
        <v>345</v>
      </c>
      <c r="G301" s="13" t="s">
        <v>345</v>
      </c>
      <c r="H301" s="13"/>
      <c r="I301" s="137" t="s">
        <v>309</v>
      </c>
      <c r="J301" s="137" t="s">
        <v>90</v>
      </c>
      <c r="K301" s="274">
        <v>34</v>
      </c>
      <c r="L301" s="78">
        <v>9</v>
      </c>
      <c r="M301" s="78" t="s">
        <v>837</v>
      </c>
      <c r="N301" s="78"/>
    </row>
    <row r="302" spans="1:14">
      <c r="A302" s="7">
        <v>15</v>
      </c>
      <c r="B302" s="10">
        <v>1</v>
      </c>
      <c r="C302" s="10">
        <v>301</v>
      </c>
      <c r="D302" s="4" t="s">
        <v>239</v>
      </c>
      <c r="E302" s="332">
        <v>22184</v>
      </c>
      <c r="F302" s="4" t="s">
        <v>345</v>
      </c>
      <c r="G302" s="4" t="s">
        <v>345</v>
      </c>
      <c r="I302" s="128" t="s">
        <v>2995</v>
      </c>
      <c r="J302" s="128" t="s">
        <v>168</v>
      </c>
      <c r="K302" s="273">
        <v>23</v>
      </c>
      <c r="L302" s="74">
        <v>5</v>
      </c>
      <c r="M302" s="74" t="s">
        <v>837</v>
      </c>
      <c r="N302" s="74"/>
    </row>
    <row r="303" spans="1:14">
      <c r="A303" s="7">
        <v>15</v>
      </c>
      <c r="B303" s="10">
        <v>2</v>
      </c>
      <c r="C303" s="10">
        <v>302</v>
      </c>
      <c r="D303" s="4" t="s">
        <v>13</v>
      </c>
      <c r="E303" s="332">
        <v>17490</v>
      </c>
      <c r="F303" s="4" t="s">
        <v>3331</v>
      </c>
      <c r="G303" s="4" t="s">
        <v>470</v>
      </c>
      <c r="I303" s="128" t="s">
        <v>182</v>
      </c>
      <c r="J303" s="128" t="s">
        <v>1241</v>
      </c>
      <c r="K303" s="273">
        <v>26</v>
      </c>
      <c r="L303" s="74">
        <v>1</v>
      </c>
      <c r="M303" s="74"/>
      <c r="N303" s="74" t="s">
        <v>46</v>
      </c>
    </row>
    <row r="304" spans="1:14">
      <c r="A304" s="7">
        <v>15</v>
      </c>
      <c r="B304" s="10">
        <v>3</v>
      </c>
      <c r="C304" s="10">
        <v>303</v>
      </c>
      <c r="D304" s="4" t="s">
        <v>2172</v>
      </c>
      <c r="E304" s="332">
        <v>11899</v>
      </c>
      <c r="F304" s="4" t="s">
        <v>2177</v>
      </c>
      <c r="G304" s="4" t="s">
        <v>2177</v>
      </c>
      <c r="I304" s="128" t="s">
        <v>488</v>
      </c>
      <c r="J304" s="128" t="s">
        <v>489</v>
      </c>
      <c r="K304" s="273">
        <v>31</v>
      </c>
      <c r="L304" s="74">
        <v>7</v>
      </c>
      <c r="M304" s="74" t="s">
        <v>46</v>
      </c>
      <c r="N304" s="74"/>
    </row>
    <row r="305" spans="1:14">
      <c r="A305" s="7">
        <v>15</v>
      </c>
      <c r="B305" s="10">
        <v>4</v>
      </c>
      <c r="C305" s="10">
        <v>304</v>
      </c>
      <c r="D305" s="4" t="s">
        <v>164</v>
      </c>
      <c r="E305" s="332">
        <v>19983</v>
      </c>
      <c r="F305" s="4" t="s">
        <v>354</v>
      </c>
      <c r="G305" s="4" t="s">
        <v>354</v>
      </c>
      <c r="I305" s="128" t="s">
        <v>2920</v>
      </c>
      <c r="J305" s="128" t="s">
        <v>996</v>
      </c>
      <c r="K305" s="273">
        <v>26</v>
      </c>
      <c r="L305" s="74">
        <v>9</v>
      </c>
      <c r="M305" s="74" t="s">
        <v>46</v>
      </c>
      <c r="N305" s="74"/>
    </row>
    <row r="306" spans="1:14">
      <c r="A306" s="7">
        <v>15</v>
      </c>
      <c r="B306" s="10">
        <v>5</v>
      </c>
      <c r="C306" s="10">
        <v>305</v>
      </c>
      <c r="D306" s="4" t="s">
        <v>2177</v>
      </c>
      <c r="E306" s="332">
        <v>15172</v>
      </c>
      <c r="F306" s="4" t="s">
        <v>164</v>
      </c>
      <c r="G306" s="4" t="s">
        <v>164</v>
      </c>
      <c r="I306" s="128" t="s">
        <v>117</v>
      </c>
      <c r="J306" s="128" t="s">
        <v>175</v>
      </c>
      <c r="K306" s="273">
        <v>30</v>
      </c>
      <c r="L306" s="74">
        <v>6</v>
      </c>
      <c r="M306" s="74" t="s">
        <v>837</v>
      </c>
      <c r="N306" s="74"/>
    </row>
    <row r="307" spans="1:14">
      <c r="A307" s="7">
        <v>15</v>
      </c>
      <c r="B307" s="10">
        <v>6</v>
      </c>
      <c r="C307" s="10">
        <v>306</v>
      </c>
      <c r="D307" s="4" t="s">
        <v>129</v>
      </c>
      <c r="E307" s="332">
        <v>16434</v>
      </c>
      <c r="F307" s="4" t="s">
        <v>609</v>
      </c>
      <c r="G307" s="4" t="s">
        <v>609</v>
      </c>
      <c r="I307" s="128" t="s">
        <v>189</v>
      </c>
      <c r="J307" s="128" t="s">
        <v>331</v>
      </c>
      <c r="K307" s="273">
        <v>28</v>
      </c>
      <c r="L307" s="74">
        <v>4</v>
      </c>
      <c r="M307" s="74" t="s">
        <v>837</v>
      </c>
      <c r="N307" s="74"/>
    </row>
    <row r="308" spans="1:14">
      <c r="A308" s="7">
        <v>15</v>
      </c>
      <c r="B308" s="10">
        <v>7</v>
      </c>
      <c r="C308" s="10">
        <v>307</v>
      </c>
      <c r="D308" s="4" t="s">
        <v>598</v>
      </c>
      <c r="E308" s="332">
        <v>21716</v>
      </c>
      <c r="F308" s="4" t="s">
        <v>609</v>
      </c>
      <c r="G308" s="4" t="s">
        <v>609</v>
      </c>
      <c r="I308" s="128" t="s">
        <v>497</v>
      </c>
      <c r="J308" s="128" t="s">
        <v>3384</v>
      </c>
      <c r="K308" s="273">
        <v>24</v>
      </c>
      <c r="L308" s="74">
        <v>4</v>
      </c>
      <c r="M308" s="74" t="s">
        <v>46</v>
      </c>
      <c r="N308" s="74"/>
    </row>
    <row r="309" spans="1:14">
      <c r="A309" s="7">
        <v>15</v>
      </c>
      <c r="B309" s="10">
        <v>8</v>
      </c>
      <c r="C309" s="10">
        <v>308</v>
      </c>
      <c r="D309" s="4" t="s">
        <v>555</v>
      </c>
      <c r="E309" s="332">
        <v>25636</v>
      </c>
      <c r="F309" s="4" t="s">
        <v>213</v>
      </c>
      <c r="G309" s="4" t="s">
        <v>213</v>
      </c>
      <c r="I309" s="128" t="s">
        <v>3068</v>
      </c>
      <c r="J309" s="128" t="s">
        <v>163</v>
      </c>
      <c r="K309" s="273">
        <v>25</v>
      </c>
      <c r="L309" s="74">
        <v>1</v>
      </c>
      <c r="M309" s="74"/>
      <c r="N309" s="74"/>
    </row>
    <row r="310" spans="1:14">
      <c r="A310" s="7">
        <v>15</v>
      </c>
      <c r="B310" s="10">
        <v>9</v>
      </c>
      <c r="C310" s="10">
        <v>309</v>
      </c>
      <c r="D310" s="4" t="s">
        <v>29</v>
      </c>
      <c r="E310" s="332">
        <v>20422</v>
      </c>
      <c r="F310" s="4" t="s">
        <v>567</v>
      </c>
      <c r="G310" s="4" t="s">
        <v>567</v>
      </c>
      <c r="I310" s="128" t="s">
        <v>788</v>
      </c>
      <c r="J310" s="128" t="s">
        <v>2447</v>
      </c>
      <c r="K310" s="273">
        <v>26</v>
      </c>
      <c r="L310" s="74">
        <v>1</v>
      </c>
      <c r="M310" s="74"/>
      <c r="N310" s="74" t="s">
        <v>46</v>
      </c>
    </row>
    <row r="311" spans="1:14">
      <c r="A311" s="7">
        <v>15</v>
      </c>
      <c r="B311" s="10">
        <v>10</v>
      </c>
      <c r="C311" s="10">
        <v>310</v>
      </c>
      <c r="D311" s="4" t="s">
        <v>276</v>
      </c>
      <c r="E311" s="332">
        <v>19309</v>
      </c>
      <c r="F311" s="4" t="s">
        <v>470</v>
      </c>
      <c r="G311" s="4" t="s">
        <v>470</v>
      </c>
      <c r="I311" s="128" t="s">
        <v>58</v>
      </c>
      <c r="J311" s="128" t="s">
        <v>551</v>
      </c>
      <c r="K311" s="273">
        <v>30</v>
      </c>
      <c r="L311" s="74">
        <v>1</v>
      </c>
      <c r="M311" s="74"/>
      <c r="N311" s="74" t="s">
        <v>837</v>
      </c>
    </row>
    <row r="312" spans="1:14">
      <c r="A312" s="7">
        <v>15</v>
      </c>
      <c r="B312" s="10">
        <v>11</v>
      </c>
      <c r="C312" s="10">
        <v>311</v>
      </c>
      <c r="D312" s="4" t="s">
        <v>567</v>
      </c>
      <c r="E312" s="332">
        <v>27477</v>
      </c>
      <c r="F312" s="4" t="s">
        <v>45</v>
      </c>
      <c r="G312" s="4" t="s">
        <v>1121</v>
      </c>
      <c r="I312" s="128" t="s">
        <v>3549</v>
      </c>
      <c r="J312" s="128" t="s">
        <v>356</v>
      </c>
      <c r="K312" s="273">
        <v>25</v>
      </c>
      <c r="L312" s="74">
        <v>1</v>
      </c>
      <c r="M312" s="74"/>
      <c r="N312" s="74"/>
    </row>
    <row r="313" spans="1:14">
      <c r="A313" s="7">
        <v>15</v>
      </c>
      <c r="B313" s="10">
        <v>12</v>
      </c>
      <c r="C313" s="10">
        <v>312</v>
      </c>
      <c r="D313" s="4" t="s">
        <v>18</v>
      </c>
      <c r="E313" s="332">
        <v>14739</v>
      </c>
      <c r="F313" s="4" t="s">
        <v>354</v>
      </c>
      <c r="G313" s="4" t="s">
        <v>354</v>
      </c>
      <c r="I313" s="128" t="s">
        <v>219</v>
      </c>
      <c r="J313" s="128" t="s">
        <v>166</v>
      </c>
      <c r="K313" s="273">
        <v>29</v>
      </c>
      <c r="L313" s="74">
        <v>1</v>
      </c>
      <c r="M313" s="74"/>
      <c r="N313" s="74" t="s">
        <v>837</v>
      </c>
    </row>
    <row r="314" spans="1:14">
      <c r="A314" s="7">
        <v>15</v>
      </c>
      <c r="B314" s="10">
        <v>13</v>
      </c>
      <c r="C314" s="10">
        <v>313</v>
      </c>
      <c r="D314" s="4" t="s">
        <v>15</v>
      </c>
      <c r="E314" s="332">
        <v>22896</v>
      </c>
      <c r="F314" s="4" t="s">
        <v>164</v>
      </c>
      <c r="G314" s="4" t="s">
        <v>164</v>
      </c>
      <c r="I314" s="128" t="s">
        <v>2304</v>
      </c>
      <c r="J314" s="128" t="s">
        <v>3018</v>
      </c>
      <c r="K314" s="273">
        <v>23</v>
      </c>
      <c r="L314" s="74">
        <v>4</v>
      </c>
      <c r="M314" s="74" t="s">
        <v>837</v>
      </c>
      <c r="N314" s="74"/>
    </row>
    <row r="315" spans="1:14">
      <c r="A315" s="7">
        <v>15</v>
      </c>
      <c r="B315" s="10">
        <v>14</v>
      </c>
      <c r="C315" s="10">
        <v>314</v>
      </c>
      <c r="D315" s="4" t="s">
        <v>16</v>
      </c>
      <c r="E315" s="332">
        <v>22823</v>
      </c>
      <c r="F315" s="4" t="s">
        <v>16</v>
      </c>
      <c r="G315" s="4" t="s">
        <v>16</v>
      </c>
      <c r="I315" s="128" t="s">
        <v>759</v>
      </c>
      <c r="J315" s="128" t="s">
        <v>3017</v>
      </c>
      <c r="K315" s="273">
        <v>23</v>
      </c>
      <c r="L315" s="74">
        <v>5</v>
      </c>
      <c r="M315" s="74" t="s">
        <v>837</v>
      </c>
      <c r="N315" s="74"/>
    </row>
    <row r="316" spans="1:14">
      <c r="A316" s="7">
        <v>15</v>
      </c>
      <c r="B316" s="10">
        <v>15</v>
      </c>
      <c r="C316" s="10">
        <v>315</v>
      </c>
      <c r="D316" s="4" t="s">
        <v>14</v>
      </c>
      <c r="E316" s="332">
        <v>13273</v>
      </c>
      <c r="F316" s="4" t="s">
        <v>2177</v>
      </c>
      <c r="G316" s="4" t="s">
        <v>2177</v>
      </c>
      <c r="I316" s="128" t="s">
        <v>979</v>
      </c>
      <c r="J316" s="128" t="s">
        <v>599</v>
      </c>
      <c r="K316" s="273">
        <v>33</v>
      </c>
      <c r="L316" s="74">
        <v>1</v>
      </c>
      <c r="M316" s="74"/>
      <c r="N316" s="74" t="s">
        <v>837</v>
      </c>
    </row>
    <row r="317" spans="1:14">
      <c r="A317" s="7">
        <v>15</v>
      </c>
      <c r="B317" s="10">
        <v>16</v>
      </c>
      <c r="C317" s="10">
        <v>316</v>
      </c>
      <c r="D317" s="4" t="s">
        <v>17</v>
      </c>
      <c r="E317" s="332">
        <v>27490</v>
      </c>
      <c r="F317" s="4" t="s">
        <v>438</v>
      </c>
      <c r="G317" s="4" t="s">
        <v>438</v>
      </c>
      <c r="I317" s="128" t="s">
        <v>754</v>
      </c>
      <c r="J317" s="128" t="s">
        <v>220</v>
      </c>
      <c r="K317" s="273">
        <v>24</v>
      </c>
      <c r="L317" s="74">
        <v>4</v>
      </c>
      <c r="M317" s="74" t="s">
        <v>837</v>
      </c>
      <c r="N317" s="74"/>
    </row>
    <row r="318" spans="1:14">
      <c r="A318" s="7">
        <v>15</v>
      </c>
      <c r="B318" s="10">
        <v>17</v>
      </c>
      <c r="C318" s="10">
        <v>317</v>
      </c>
      <c r="D318" s="4" t="s">
        <v>563</v>
      </c>
      <c r="E318" s="332">
        <v>22054</v>
      </c>
      <c r="F318" s="4" t="s">
        <v>686</v>
      </c>
      <c r="G318" s="4" t="s">
        <v>686</v>
      </c>
      <c r="I318" s="128" t="s">
        <v>322</v>
      </c>
      <c r="J318" s="128" t="s">
        <v>1689</v>
      </c>
      <c r="K318" s="273">
        <v>27</v>
      </c>
      <c r="L318" s="74">
        <v>8</v>
      </c>
      <c r="M318" s="74" t="s">
        <v>837</v>
      </c>
      <c r="N318" s="74"/>
    </row>
    <row r="319" spans="1:14">
      <c r="A319" s="7">
        <v>15</v>
      </c>
      <c r="B319" s="10">
        <v>18</v>
      </c>
      <c r="C319" s="10">
        <v>318</v>
      </c>
      <c r="D319" s="4" t="s">
        <v>188</v>
      </c>
      <c r="E319" s="332">
        <v>19337</v>
      </c>
      <c r="F319" s="4" t="s">
        <v>354</v>
      </c>
      <c r="G319" s="4" t="s">
        <v>354</v>
      </c>
      <c r="I319" s="128" t="s">
        <v>1264</v>
      </c>
      <c r="J319" s="128" t="s">
        <v>900</v>
      </c>
      <c r="K319" s="273">
        <v>27</v>
      </c>
      <c r="L319" s="74">
        <v>1</v>
      </c>
      <c r="M319" s="74"/>
      <c r="N319" s="74" t="s">
        <v>46</v>
      </c>
    </row>
    <row r="320" spans="1:14">
      <c r="A320" s="7">
        <v>15</v>
      </c>
      <c r="B320" s="10">
        <v>19</v>
      </c>
      <c r="C320" s="10">
        <v>319</v>
      </c>
      <c r="D320" s="4" t="s">
        <v>2170</v>
      </c>
      <c r="E320" s="332">
        <v>26477</v>
      </c>
      <c r="F320" s="4" t="s">
        <v>470</v>
      </c>
      <c r="G320" s="4" t="s">
        <v>470</v>
      </c>
      <c r="I320" s="128" t="s">
        <v>3542</v>
      </c>
      <c r="J320" s="128" t="s">
        <v>867</v>
      </c>
      <c r="K320" s="273">
        <v>25</v>
      </c>
      <c r="L320" s="74">
        <v>3</v>
      </c>
      <c r="M320" s="74" t="s">
        <v>46</v>
      </c>
      <c r="N320" s="74"/>
    </row>
    <row r="321" spans="1:14">
      <c r="A321" s="11">
        <v>15</v>
      </c>
      <c r="B321" s="12">
        <v>20</v>
      </c>
      <c r="C321" s="12">
        <v>320</v>
      </c>
      <c r="D321" s="13" t="s">
        <v>609</v>
      </c>
      <c r="E321" s="333">
        <v>12056</v>
      </c>
      <c r="F321" s="13" t="s">
        <v>45</v>
      </c>
      <c r="G321" s="13" t="s">
        <v>1121</v>
      </c>
      <c r="H321" s="13"/>
      <c r="I321" s="137" t="s">
        <v>3350</v>
      </c>
      <c r="J321" s="137" t="s">
        <v>524</v>
      </c>
      <c r="K321" s="274">
        <v>33</v>
      </c>
      <c r="L321" s="78">
        <v>1</v>
      </c>
      <c r="M321" s="78"/>
      <c r="N321" s="78"/>
    </row>
    <row r="322" spans="1:14">
      <c r="A322" s="7">
        <v>16</v>
      </c>
      <c r="B322" s="10">
        <v>1</v>
      </c>
      <c r="C322" s="10">
        <v>321</v>
      </c>
      <c r="D322" s="4" t="s">
        <v>609</v>
      </c>
      <c r="E322" s="332">
        <v>12777</v>
      </c>
      <c r="F322" s="4" t="s">
        <v>2177</v>
      </c>
      <c r="G322" s="4" t="s">
        <v>2177</v>
      </c>
      <c r="I322" s="128" t="s">
        <v>1098</v>
      </c>
      <c r="J322" s="128" t="s">
        <v>553</v>
      </c>
      <c r="K322" s="273">
        <v>33</v>
      </c>
      <c r="L322" s="74">
        <v>1</v>
      </c>
      <c r="M322" s="74"/>
      <c r="N322" s="74" t="s">
        <v>837</v>
      </c>
    </row>
    <row r="323" spans="1:14">
      <c r="A323" s="7">
        <v>16</v>
      </c>
      <c r="B323" s="10">
        <v>2</v>
      </c>
      <c r="C323" s="10">
        <v>322</v>
      </c>
      <c r="D323" s="4" t="s">
        <v>2170</v>
      </c>
      <c r="E323" s="332">
        <v>29928</v>
      </c>
      <c r="F323" s="4" t="s">
        <v>555</v>
      </c>
      <c r="G323" s="4" t="s">
        <v>555</v>
      </c>
      <c r="I323" s="128" t="s">
        <v>3590</v>
      </c>
      <c r="J323" s="128" t="s">
        <v>409</v>
      </c>
      <c r="K323" s="273">
        <v>25</v>
      </c>
      <c r="L323" s="74">
        <v>1</v>
      </c>
      <c r="M323" s="74"/>
      <c r="N323" s="74"/>
    </row>
    <row r="324" spans="1:14">
      <c r="A324" s="7">
        <v>16</v>
      </c>
      <c r="B324" s="10">
        <v>3</v>
      </c>
      <c r="C324" s="10">
        <v>323</v>
      </c>
      <c r="D324" s="4" t="s">
        <v>188</v>
      </c>
      <c r="E324" s="332">
        <v>14814</v>
      </c>
      <c r="F324" s="4" t="s">
        <v>188</v>
      </c>
      <c r="G324" s="4" t="s">
        <v>188</v>
      </c>
      <c r="I324" s="128" t="s">
        <v>862</v>
      </c>
      <c r="J324" s="128" t="s">
        <v>437</v>
      </c>
      <c r="K324" s="273">
        <v>32</v>
      </c>
      <c r="L324" s="74">
        <v>1</v>
      </c>
      <c r="M324" s="74"/>
      <c r="N324" s="74" t="s">
        <v>837</v>
      </c>
    </row>
    <row r="325" spans="1:14">
      <c r="A325" s="7">
        <v>16</v>
      </c>
      <c r="B325" s="10">
        <v>4</v>
      </c>
      <c r="C325" s="10">
        <v>324</v>
      </c>
      <c r="D325" s="4" t="s">
        <v>563</v>
      </c>
      <c r="E325" s="332">
        <v>14130</v>
      </c>
      <c r="F325" s="4" t="s">
        <v>345</v>
      </c>
      <c r="G325" s="4" t="s">
        <v>345</v>
      </c>
      <c r="I325" s="128" t="s">
        <v>682</v>
      </c>
      <c r="J325" s="128" t="s">
        <v>197</v>
      </c>
      <c r="K325" s="273">
        <v>30</v>
      </c>
      <c r="L325" s="74"/>
      <c r="M325" s="74" t="s">
        <v>46</v>
      </c>
      <c r="N325" s="74"/>
    </row>
    <row r="326" spans="1:14">
      <c r="A326" s="7">
        <v>16</v>
      </c>
      <c r="B326" s="10">
        <v>5</v>
      </c>
      <c r="C326" s="10">
        <v>325</v>
      </c>
      <c r="D326" s="4" t="s">
        <v>17</v>
      </c>
      <c r="E326" s="332">
        <v>19928</v>
      </c>
      <c r="F326" s="4" t="s">
        <v>17</v>
      </c>
      <c r="G326" s="4" t="s">
        <v>17</v>
      </c>
      <c r="I326" s="128" t="s">
        <v>2403</v>
      </c>
      <c r="J326" s="128" t="s">
        <v>549</v>
      </c>
      <c r="K326" s="273">
        <v>26</v>
      </c>
      <c r="L326" s="74">
        <v>9</v>
      </c>
      <c r="M326" s="74" t="s">
        <v>837</v>
      </c>
      <c r="N326" s="74"/>
    </row>
    <row r="327" spans="1:14">
      <c r="A327" s="7">
        <v>16</v>
      </c>
      <c r="B327" s="10">
        <v>6</v>
      </c>
      <c r="C327" s="10">
        <v>326</v>
      </c>
      <c r="D327" s="4" t="s">
        <v>14</v>
      </c>
      <c r="E327" s="332">
        <v>15679</v>
      </c>
      <c r="F327" s="4" t="s">
        <v>563</v>
      </c>
      <c r="G327" s="4" t="s">
        <v>563</v>
      </c>
      <c r="I327" s="128" t="s">
        <v>814</v>
      </c>
      <c r="J327" s="128" t="s">
        <v>815</v>
      </c>
      <c r="K327" s="273">
        <v>28</v>
      </c>
      <c r="L327" s="74">
        <v>3</v>
      </c>
      <c r="M327" s="74" t="s">
        <v>46</v>
      </c>
      <c r="N327" s="74"/>
    </row>
    <row r="328" spans="1:14">
      <c r="A328" s="7">
        <v>16</v>
      </c>
      <c r="B328" s="10">
        <v>7</v>
      </c>
      <c r="C328" s="10">
        <v>327</v>
      </c>
      <c r="D328" s="4" t="s">
        <v>16</v>
      </c>
      <c r="E328" s="332">
        <v>7739</v>
      </c>
      <c r="F328" s="4" t="s">
        <v>555</v>
      </c>
      <c r="G328" s="4" t="s">
        <v>555</v>
      </c>
      <c r="I328" s="128" t="s">
        <v>2188</v>
      </c>
      <c r="J328" s="128" t="s">
        <v>118</v>
      </c>
      <c r="K328" s="273">
        <v>34</v>
      </c>
      <c r="L328" s="74">
        <v>2</v>
      </c>
      <c r="M328" s="74" t="s">
        <v>837</v>
      </c>
      <c r="N328" s="74"/>
    </row>
    <row r="329" spans="1:14">
      <c r="A329" s="7">
        <v>16</v>
      </c>
      <c r="B329" s="10">
        <v>8</v>
      </c>
      <c r="C329" s="10">
        <v>328</v>
      </c>
      <c r="D329" s="4" t="s">
        <v>15</v>
      </c>
      <c r="E329" s="332">
        <v>13619</v>
      </c>
      <c r="F329" s="4" t="s">
        <v>2177</v>
      </c>
      <c r="G329" s="4" t="s">
        <v>2177</v>
      </c>
      <c r="I329" s="128" t="s">
        <v>1057</v>
      </c>
      <c r="J329" s="128" t="s">
        <v>1757</v>
      </c>
      <c r="K329" s="273">
        <v>30</v>
      </c>
      <c r="L329" s="74">
        <v>1</v>
      </c>
      <c r="M329" s="74"/>
      <c r="N329" s="74" t="s">
        <v>837</v>
      </c>
    </row>
    <row r="330" spans="1:14">
      <c r="A330" s="7">
        <v>16</v>
      </c>
      <c r="B330" s="10">
        <v>9</v>
      </c>
      <c r="C330" s="10">
        <v>329</v>
      </c>
      <c r="D330" s="4" t="s">
        <v>18</v>
      </c>
      <c r="E330" s="332">
        <v>18171</v>
      </c>
      <c r="F330" s="4" t="s">
        <v>354</v>
      </c>
      <c r="G330" s="4" t="s">
        <v>354</v>
      </c>
      <c r="I330" s="128" t="s">
        <v>606</v>
      </c>
      <c r="J330" s="128" t="s">
        <v>602</v>
      </c>
      <c r="K330" s="273">
        <v>30</v>
      </c>
      <c r="L330" s="74">
        <v>9</v>
      </c>
      <c r="M330" s="74" t="s">
        <v>46</v>
      </c>
      <c r="N330" s="74"/>
    </row>
    <row r="331" spans="1:14">
      <c r="A331" s="7">
        <v>16</v>
      </c>
      <c r="B331" s="10">
        <v>10</v>
      </c>
      <c r="C331" s="10">
        <v>330</v>
      </c>
      <c r="D331" s="4" t="s">
        <v>567</v>
      </c>
      <c r="E331" s="332">
        <v>27630</v>
      </c>
      <c r="F331" s="4" t="s">
        <v>2170</v>
      </c>
      <c r="G331" s="4" t="s">
        <v>2170</v>
      </c>
      <c r="I331" s="128" t="s">
        <v>3565</v>
      </c>
      <c r="J331" s="128" t="s">
        <v>220</v>
      </c>
      <c r="K331" s="273">
        <v>24</v>
      </c>
      <c r="L331" s="74">
        <v>4</v>
      </c>
      <c r="M331" s="74" t="s">
        <v>837</v>
      </c>
      <c r="N331" s="74"/>
    </row>
    <row r="332" spans="1:14">
      <c r="A332" s="7">
        <v>16</v>
      </c>
      <c r="B332" s="10">
        <v>11</v>
      </c>
      <c r="C332" s="10">
        <v>331</v>
      </c>
      <c r="D332" s="4" t="s">
        <v>276</v>
      </c>
      <c r="E332" s="332">
        <v>27646</v>
      </c>
      <c r="F332" s="4" t="s">
        <v>438</v>
      </c>
      <c r="G332" s="4" t="s">
        <v>438</v>
      </c>
      <c r="I332" s="128" t="s">
        <v>2860</v>
      </c>
      <c r="J332" s="128" t="s">
        <v>3566</v>
      </c>
      <c r="K332" s="273">
        <v>24</v>
      </c>
      <c r="L332" s="74">
        <v>1</v>
      </c>
      <c r="M332" s="74"/>
      <c r="N332" s="74"/>
    </row>
    <row r="333" spans="1:14">
      <c r="A333" s="7">
        <v>16</v>
      </c>
      <c r="B333" s="10">
        <v>12</v>
      </c>
      <c r="C333" s="10">
        <v>332</v>
      </c>
      <c r="D333" s="4" t="s">
        <v>29</v>
      </c>
      <c r="E333" s="332">
        <v>4106</v>
      </c>
      <c r="F333" s="4" t="s">
        <v>614</v>
      </c>
      <c r="G333" s="4" t="s">
        <v>614</v>
      </c>
      <c r="I333" s="128" t="s">
        <v>516</v>
      </c>
      <c r="J333" s="128" t="s">
        <v>596</v>
      </c>
      <c r="K333" s="273">
        <v>36</v>
      </c>
      <c r="L333" s="74">
        <v>7</v>
      </c>
      <c r="M333" s="74" t="s">
        <v>46</v>
      </c>
      <c r="N333" s="74"/>
    </row>
    <row r="334" spans="1:14">
      <c r="A334" s="7">
        <v>16</v>
      </c>
      <c r="B334" s="10">
        <v>13</v>
      </c>
      <c r="C334" s="10">
        <v>333</v>
      </c>
      <c r="D334" s="4" t="s">
        <v>555</v>
      </c>
      <c r="E334" s="332">
        <v>16725</v>
      </c>
      <c r="F334" s="4" t="s">
        <v>16</v>
      </c>
      <c r="G334" s="4" t="s">
        <v>16</v>
      </c>
      <c r="I334" s="128" t="s">
        <v>1164</v>
      </c>
      <c r="J334" s="128" t="s">
        <v>565</v>
      </c>
      <c r="K334" s="273">
        <v>30</v>
      </c>
      <c r="L334" s="74">
        <v>2</v>
      </c>
      <c r="M334" s="74" t="s">
        <v>837</v>
      </c>
      <c r="N334" s="74"/>
    </row>
    <row r="335" spans="1:14">
      <c r="A335" s="7">
        <v>16</v>
      </c>
      <c r="B335" s="10">
        <v>14</v>
      </c>
      <c r="C335" s="10">
        <v>334</v>
      </c>
      <c r="D335" s="4" t="s">
        <v>598</v>
      </c>
      <c r="E335" s="332">
        <v>22294</v>
      </c>
      <c r="F335" s="4" t="s">
        <v>276</v>
      </c>
      <c r="G335" s="4" t="s">
        <v>276</v>
      </c>
      <c r="I335" s="128" t="s">
        <v>3005</v>
      </c>
      <c r="J335" s="128" t="s">
        <v>1635</v>
      </c>
      <c r="K335" s="273">
        <v>23</v>
      </c>
      <c r="L335" s="74">
        <v>1</v>
      </c>
      <c r="M335" s="74"/>
      <c r="N335" s="74" t="s">
        <v>46</v>
      </c>
    </row>
    <row r="336" spans="1:14">
      <c r="A336" s="7">
        <v>16</v>
      </c>
      <c r="B336" s="10">
        <v>15</v>
      </c>
      <c r="C336" s="10">
        <v>335</v>
      </c>
      <c r="D336" s="4" t="s">
        <v>129</v>
      </c>
      <c r="E336" s="332">
        <v>14274</v>
      </c>
      <c r="F336" s="4" t="s">
        <v>2177</v>
      </c>
      <c r="G336" s="4" t="s">
        <v>2177</v>
      </c>
      <c r="I336" s="128" t="s">
        <v>752</v>
      </c>
      <c r="J336" s="128" t="s">
        <v>144</v>
      </c>
      <c r="K336" s="273">
        <v>32</v>
      </c>
      <c r="L336" s="74">
        <v>7</v>
      </c>
      <c r="M336" s="74" t="s">
        <v>837</v>
      </c>
      <c r="N336" s="74"/>
    </row>
    <row r="337" spans="1:14">
      <c r="A337" s="7">
        <v>16</v>
      </c>
      <c r="B337" s="10">
        <v>16</v>
      </c>
      <c r="C337" s="10">
        <v>336</v>
      </c>
      <c r="D337" s="4" t="s">
        <v>2177</v>
      </c>
      <c r="E337" s="332">
        <v>15514</v>
      </c>
      <c r="F337" s="4" t="s">
        <v>3331</v>
      </c>
      <c r="G337" s="4" t="s">
        <v>614</v>
      </c>
      <c r="I337" s="128" t="s">
        <v>1720</v>
      </c>
      <c r="J337" s="128" t="s">
        <v>1721</v>
      </c>
      <c r="K337" s="273">
        <v>32</v>
      </c>
      <c r="L337" s="74">
        <v>1</v>
      </c>
      <c r="M337" s="74"/>
      <c r="N337" s="74" t="s">
        <v>837</v>
      </c>
    </row>
    <row r="338" spans="1:14">
      <c r="A338" s="7">
        <v>16</v>
      </c>
      <c r="B338" s="10">
        <v>17</v>
      </c>
      <c r="C338" s="10">
        <v>337</v>
      </c>
      <c r="D338" s="4" t="s">
        <v>164</v>
      </c>
      <c r="E338" s="332">
        <v>27914</v>
      </c>
      <c r="F338" s="4" t="s">
        <v>129</v>
      </c>
      <c r="G338" s="4" t="s">
        <v>129</v>
      </c>
      <c r="I338" s="128" t="s">
        <v>3577</v>
      </c>
      <c r="J338" s="128" t="s">
        <v>197</v>
      </c>
      <c r="K338" s="273">
        <v>23</v>
      </c>
      <c r="L338" s="74">
        <v>1</v>
      </c>
      <c r="M338" s="74"/>
      <c r="N338" s="74"/>
    </row>
    <row r="339" spans="1:14">
      <c r="A339" s="7">
        <v>16</v>
      </c>
      <c r="B339" s="10">
        <v>18</v>
      </c>
      <c r="C339" s="10">
        <v>338</v>
      </c>
      <c r="D339" s="4" t="s">
        <v>2172</v>
      </c>
      <c r="E339" s="332">
        <v>13620</v>
      </c>
      <c r="F339" s="4" t="s">
        <v>3331</v>
      </c>
      <c r="G339" s="4" t="s">
        <v>239</v>
      </c>
      <c r="I339" s="128" t="s">
        <v>275</v>
      </c>
      <c r="J339" s="128" t="s">
        <v>724</v>
      </c>
      <c r="K339" s="273">
        <v>28</v>
      </c>
      <c r="L339" s="74">
        <v>2</v>
      </c>
      <c r="M339" s="74" t="s">
        <v>837</v>
      </c>
      <c r="N339" s="74"/>
    </row>
    <row r="340" spans="1:14">
      <c r="A340" s="11">
        <v>16</v>
      </c>
      <c r="B340" s="12">
        <v>19</v>
      </c>
      <c r="C340" s="12">
        <v>339</v>
      </c>
      <c r="D340" s="13" t="s">
        <v>13</v>
      </c>
      <c r="E340" s="333">
        <v>15730</v>
      </c>
      <c r="F340" s="13" t="s">
        <v>354</v>
      </c>
      <c r="G340" s="13" t="s">
        <v>354</v>
      </c>
      <c r="H340" s="13"/>
      <c r="I340" s="137" t="s">
        <v>218</v>
      </c>
      <c r="J340" s="137" t="s">
        <v>571</v>
      </c>
      <c r="K340" s="274">
        <v>28</v>
      </c>
      <c r="L340" s="78">
        <v>6</v>
      </c>
      <c r="M340" s="78" t="s">
        <v>46</v>
      </c>
      <c r="N340" s="78"/>
    </row>
    <row r="341" spans="1:14">
      <c r="A341" s="7">
        <v>17</v>
      </c>
      <c r="B341" s="10">
        <v>1</v>
      </c>
      <c r="C341" s="10">
        <v>340</v>
      </c>
      <c r="D341" s="4" t="s">
        <v>13</v>
      </c>
      <c r="E341" s="332">
        <v>21367</v>
      </c>
      <c r="F341" s="4" t="s">
        <v>3331</v>
      </c>
      <c r="G341" s="4" t="s">
        <v>1121</v>
      </c>
      <c r="I341" s="128" t="s">
        <v>2975</v>
      </c>
      <c r="J341" s="128" t="s">
        <v>265</v>
      </c>
      <c r="K341" s="273">
        <v>28</v>
      </c>
      <c r="L341" s="74">
        <v>1</v>
      </c>
      <c r="M341" s="74"/>
      <c r="N341" s="74" t="s">
        <v>837</v>
      </c>
    </row>
    <row r="342" spans="1:14">
      <c r="A342" s="7">
        <v>17</v>
      </c>
      <c r="B342" s="10">
        <v>2</v>
      </c>
      <c r="C342" s="10">
        <v>341</v>
      </c>
      <c r="D342" s="4" t="s">
        <v>2172</v>
      </c>
      <c r="E342" s="332">
        <v>11342</v>
      </c>
      <c r="F342" s="4" t="s">
        <v>354</v>
      </c>
      <c r="G342" s="4" t="s">
        <v>354</v>
      </c>
      <c r="I342" s="128" t="s">
        <v>707</v>
      </c>
      <c r="J342" s="128" t="s">
        <v>3345</v>
      </c>
      <c r="K342" s="273">
        <v>33</v>
      </c>
      <c r="L342" s="74">
        <v>3</v>
      </c>
      <c r="M342" s="74" t="s">
        <v>837</v>
      </c>
      <c r="N342" s="74"/>
    </row>
    <row r="343" spans="1:14">
      <c r="A343" s="7">
        <v>17</v>
      </c>
      <c r="B343" s="10">
        <v>3</v>
      </c>
      <c r="C343" s="10">
        <v>342</v>
      </c>
      <c r="D343" s="4" t="s">
        <v>164</v>
      </c>
      <c r="E343" s="332">
        <v>24719</v>
      </c>
      <c r="F343" s="4" t="s">
        <v>16</v>
      </c>
      <c r="G343" s="4" t="s">
        <v>16</v>
      </c>
      <c r="I343" s="128" t="s">
        <v>2371</v>
      </c>
      <c r="J343" s="128" t="s">
        <v>157</v>
      </c>
      <c r="K343" s="273">
        <v>24</v>
      </c>
      <c r="L343" s="74">
        <v>1</v>
      </c>
      <c r="M343" s="74"/>
      <c r="N343" s="74"/>
    </row>
    <row r="344" spans="1:14">
      <c r="A344" s="7">
        <v>17</v>
      </c>
      <c r="B344" s="10">
        <v>4</v>
      </c>
      <c r="C344" s="10">
        <v>343</v>
      </c>
      <c r="D344" s="4" t="s">
        <v>2177</v>
      </c>
      <c r="E344" s="332">
        <v>17161</v>
      </c>
      <c r="F344" s="4" t="s">
        <v>18</v>
      </c>
      <c r="G344" s="4" t="s">
        <v>18</v>
      </c>
      <c r="I344" s="128" t="s">
        <v>1114</v>
      </c>
      <c r="J344" s="128" t="s">
        <v>559</v>
      </c>
      <c r="K344" s="273">
        <v>31</v>
      </c>
      <c r="L344" s="74">
        <v>2</v>
      </c>
      <c r="M344" s="74" t="s">
        <v>837</v>
      </c>
      <c r="N344" s="74"/>
    </row>
    <row r="345" spans="1:14">
      <c r="A345" s="7">
        <v>17</v>
      </c>
      <c r="B345" s="10">
        <v>5</v>
      </c>
      <c r="C345" s="10">
        <v>344</v>
      </c>
      <c r="D345" s="4" t="s">
        <v>129</v>
      </c>
      <c r="E345" s="332">
        <v>20151</v>
      </c>
      <c r="F345" s="4" t="s">
        <v>213</v>
      </c>
      <c r="G345" s="4" t="s">
        <v>213</v>
      </c>
      <c r="I345" s="128" t="s">
        <v>1760</v>
      </c>
      <c r="J345" s="128" t="s">
        <v>138</v>
      </c>
      <c r="K345" s="273">
        <v>27</v>
      </c>
      <c r="L345" s="74">
        <v>1</v>
      </c>
      <c r="M345" s="74"/>
      <c r="N345" s="74" t="s">
        <v>837</v>
      </c>
    </row>
    <row r="346" spans="1:14">
      <c r="A346" s="7">
        <v>17</v>
      </c>
      <c r="B346" s="10">
        <v>6</v>
      </c>
      <c r="C346" s="10">
        <v>345</v>
      </c>
      <c r="D346" s="4" t="s">
        <v>598</v>
      </c>
      <c r="E346" s="332">
        <v>19958</v>
      </c>
      <c r="F346" s="4" t="s">
        <v>2171</v>
      </c>
      <c r="G346" s="4" t="s">
        <v>29</v>
      </c>
      <c r="I346" s="128" t="s">
        <v>1762</v>
      </c>
      <c r="J346" s="128" t="s">
        <v>1763</v>
      </c>
      <c r="K346" s="273">
        <v>25</v>
      </c>
      <c r="L346" s="74">
        <v>5</v>
      </c>
      <c r="M346" s="74" t="s">
        <v>837</v>
      </c>
      <c r="N346" s="74"/>
    </row>
    <row r="347" spans="1:14">
      <c r="A347" s="7">
        <v>17</v>
      </c>
      <c r="B347" s="10">
        <v>7</v>
      </c>
      <c r="C347" s="10">
        <v>346</v>
      </c>
      <c r="D347" s="4" t="s">
        <v>555</v>
      </c>
      <c r="E347" s="332">
        <v>25505</v>
      </c>
      <c r="F347" s="4" t="s">
        <v>598</v>
      </c>
      <c r="G347" s="4" t="s">
        <v>598</v>
      </c>
      <c r="I347" s="128" t="s">
        <v>3500</v>
      </c>
      <c r="J347" s="128" t="s">
        <v>3104</v>
      </c>
      <c r="K347" s="273">
        <v>26</v>
      </c>
      <c r="L347" s="74">
        <v>7</v>
      </c>
      <c r="M347" s="74" t="s">
        <v>46</v>
      </c>
      <c r="N347" s="74"/>
    </row>
    <row r="348" spans="1:14">
      <c r="A348" s="7">
        <v>17</v>
      </c>
      <c r="B348" s="10">
        <v>8</v>
      </c>
      <c r="C348" s="10">
        <v>347</v>
      </c>
      <c r="D348" s="4" t="s">
        <v>29</v>
      </c>
      <c r="E348" s="332">
        <v>21238</v>
      </c>
      <c r="F348" s="4" t="s">
        <v>555</v>
      </c>
      <c r="G348" s="4" t="s">
        <v>555</v>
      </c>
      <c r="I348" s="128" t="s">
        <v>3419</v>
      </c>
      <c r="J348" s="128" t="s">
        <v>3420</v>
      </c>
      <c r="K348" s="273">
        <v>27</v>
      </c>
      <c r="L348" s="74">
        <v>1</v>
      </c>
      <c r="M348" s="74"/>
      <c r="N348" s="74"/>
    </row>
    <row r="349" spans="1:14">
      <c r="A349" s="7">
        <v>17</v>
      </c>
      <c r="B349" s="10">
        <v>9</v>
      </c>
      <c r="C349" s="10">
        <v>348</v>
      </c>
      <c r="D349" s="4" t="s">
        <v>567</v>
      </c>
      <c r="E349" s="332">
        <v>15878</v>
      </c>
      <c r="F349" s="4" t="s">
        <v>438</v>
      </c>
      <c r="G349" s="4" t="s">
        <v>438</v>
      </c>
      <c r="I349" s="128" t="s">
        <v>1609</v>
      </c>
      <c r="J349" s="128" t="s">
        <v>151</v>
      </c>
      <c r="K349" s="273">
        <v>28</v>
      </c>
      <c r="L349" s="74">
        <v>9</v>
      </c>
      <c r="M349" s="74" t="s">
        <v>837</v>
      </c>
      <c r="N349" s="74"/>
    </row>
    <row r="350" spans="1:14">
      <c r="A350" s="7">
        <v>17</v>
      </c>
      <c r="B350" s="10">
        <v>10</v>
      </c>
      <c r="C350" s="10">
        <v>349</v>
      </c>
      <c r="D350" s="4" t="s">
        <v>18</v>
      </c>
      <c r="E350" s="332">
        <v>1890</v>
      </c>
      <c r="F350" s="4" t="s">
        <v>3331</v>
      </c>
      <c r="G350" s="4" t="s">
        <v>686</v>
      </c>
      <c r="I350" s="128" t="s">
        <v>178</v>
      </c>
      <c r="J350" s="128" t="s">
        <v>531</v>
      </c>
      <c r="K350" s="273">
        <v>34</v>
      </c>
      <c r="L350" s="74">
        <v>1</v>
      </c>
      <c r="M350" s="74"/>
      <c r="N350" s="74" t="s">
        <v>46</v>
      </c>
    </row>
    <row r="351" spans="1:14">
      <c r="A351" s="7">
        <v>17</v>
      </c>
      <c r="B351" s="10">
        <v>11</v>
      </c>
      <c r="C351" s="10">
        <v>350</v>
      </c>
      <c r="D351" s="4" t="s">
        <v>15</v>
      </c>
      <c r="E351" s="332">
        <v>17992</v>
      </c>
      <c r="F351" s="4" t="s">
        <v>18</v>
      </c>
      <c r="G351" s="4" t="s">
        <v>18</v>
      </c>
      <c r="I351" s="128" t="s">
        <v>1210</v>
      </c>
      <c r="J351" s="128" t="s">
        <v>617</v>
      </c>
      <c r="K351" s="273">
        <v>29</v>
      </c>
      <c r="L351" s="74">
        <v>6</v>
      </c>
      <c r="M351" s="74" t="s">
        <v>837</v>
      </c>
      <c r="N351" s="74"/>
    </row>
    <row r="352" spans="1:14">
      <c r="A352" s="7">
        <v>17</v>
      </c>
      <c r="B352" s="10">
        <v>12</v>
      </c>
      <c r="C352" s="10">
        <v>351</v>
      </c>
      <c r="D352" s="4" t="s">
        <v>16</v>
      </c>
      <c r="E352" s="332">
        <v>1247</v>
      </c>
      <c r="F352" s="4" t="s">
        <v>345</v>
      </c>
      <c r="G352" s="4" t="s">
        <v>345</v>
      </c>
      <c r="I352" s="128" t="s">
        <v>139</v>
      </c>
      <c r="J352" s="128" t="s">
        <v>613</v>
      </c>
      <c r="K352" s="273">
        <v>37</v>
      </c>
      <c r="L352" s="74">
        <v>1</v>
      </c>
      <c r="M352" s="74"/>
      <c r="N352" s="74" t="s">
        <v>837</v>
      </c>
    </row>
    <row r="353" spans="1:14">
      <c r="A353" s="7">
        <v>17</v>
      </c>
      <c r="B353" s="10">
        <v>13</v>
      </c>
      <c r="C353" s="10">
        <v>352</v>
      </c>
      <c r="D353" s="4" t="s">
        <v>14</v>
      </c>
      <c r="E353" s="332">
        <v>15046</v>
      </c>
      <c r="F353" s="4" t="s">
        <v>3331</v>
      </c>
      <c r="G353" s="4" t="s">
        <v>345</v>
      </c>
      <c r="I353" s="128" t="s">
        <v>933</v>
      </c>
      <c r="J353" s="128" t="s">
        <v>551</v>
      </c>
      <c r="K353" s="273">
        <v>30</v>
      </c>
      <c r="L353" s="74">
        <v>1</v>
      </c>
      <c r="M353" s="74"/>
      <c r="N353" s="74" t="s">
        <v>837</v>
      </c>
    </row>
    <row r="354" spans="1:14">
      <c r="A354" s="7">
        <v>17</v>
      </c>
      <c r="B354" s="10">
        <v>14</v>
      </c>
      <c r="C354" s="10">
        <v>353</v>
      </c>
      <c r="D354" s="4" t="s">
        <v>17</v>
      </c>
      <c r="E354" s="332">
        <v>31490</v>
      </c>
      <c r="F354" s="4" t="s">
        <v>2177</v>
      </c>
      <c r="G354" s="4" t="s">
        <v>2177</v>
      </c>
      <c r="I354" s="128" t="s">
        <v>3603</v>
      </c>
      <c r="J354" s="128" t="s">
        <v>218</v>
      </c>
      <c r="K354" s="273">
        <v>23</v>
      </c>
      <c r="L354" s="74">
        <v>8</v>
      </c>
      <c r="M354" s="74" t="s">
        <v>46</v>
      </c>
      <c r="N354" s="74"/>
    </row>
    <row r="355" spans="1:14">
      <c r="A355" s="7">
        <v>17</v>
      </c>
      <c r="B355" s="10">
        <v>15</v>
      </c>
      <c r="C355" s="10">
        <v>354</v>
      </c>
      <c r="D355" s="4" t="s">
        <v>563</v>
      </c>
      <c r="E355" s="332">
        <v>20536</v>
      </c>
      <c r="F355" s="4" t="s">
        <v>2178</v>
      </c>
      <c r="G355" s="4" t="s">
        <v>2178</v>
      </c>
      <c r="I355" s="128" t="s">
        <v>3414</v>
      </c>
      <c r="J355" s="128" t="s">
        <v>2456</v>
      </c>
      <c r="K355" s="273">
        <v>25</v>
      </c>
      <c r="L355" s="74">
        <v>4</v>
      </c>
      <c r="M355" s="74" t="s">
        <v>2547</v>
      </c>
      <c r="N355" s="74"/>
    </row>
    <row r="356" spans="1:14">
      <c r="A356" s="7">
        <v>17</v>
      </c>
      <c r="B356" s="10">
        <v>16</v>
      </c>
      <c r="C356" s="10">
        <v>355</v>
      </c>
      <c r="D356" s="4" t="s">
        <v>188</v>
      </c>
      <c r="E356" s="332">
        <v>13050</v>
      </c>
      <c r="F356" s="4" t="s">
        <v>2177</v>
      </c>
      <c r="G356" s="4" t="s">
        <v>2177</v>
      </c>
      <c r="I356" s="128" t="s">
        <v>816</v>
      </c>
      <c r="J356" s="128" t="s">
        <v>110</v>
      </c>
      <c r="K356" s="273">
        <v>33</v>
      </c>
      <c r="L356" s="74">
        <v>1</v>
      </c>
      <c r="M356" s="74"/>
      <c r="N356" s="74" t="s">
        <v>837</v>
      </c>
    </row>
    <row r="357" spans="1:14">
      <c r="A357" s="7">
        <v>17</v>
      </c>
      <c r="B357" s="10">
        <v>17</v>
      </c>
      <c r="C357" s="10">
        <v>356</v>
      </c>
      <c r="D357" s="4" t="s">
        <v>2170</v>
      </c>
      <c r="E357" s="332">
        <v>23488</v>
      </c>
      <c r="F357" s="4" t="s">
        <v>16</v>
      </c>
      <c r="G357" s="4" t="s">
        <v>16</v>
      </c>
      <c r="I357" s="128" t="s">
        <v>3030</v>
      </c>
      <c r="J357" s="128" t="s">
        <v>3031</v>
      </c>
      <c r="K357" s="273">
        <v>27</v>
      </c>
      <c r="L357" s="74">
        <v>1</v>
      </c>
      <c r="M357" s="74"/>
      <c r="N357" s="74" t="s">
        <v>837</v>
      </c>
    </row>
    <row r="358" spans="1:14">
      <c r="A358" s="11">
        <v>17</v>
      </c>
      <c r="B358" s="12">
        <v>18</v>
      </c>
      <c r="C358" s="12">
        <v>357</v>
      </c>
      <c r="D358" s="13" t="s">
        <v>609</v>
      </c>
      <c r="E358" s="333">
        <v>20020</v>
      </c>
      <c r="F358" s="13" t="s">
        <v>609</v>
      </c>
      <c r="G358" s="13" t="s">
        <v>609</v>
      </c>
      <c r="H358" s="13"/>
      <c r="I358" s="137" t="s">
        <v>1305</v>
      </c>
      <c r="J358" s="137" t="s">
        <v>553</v>
      </c>
      <c r="K358" s="274">
        <v>29</v>
      </c>
      <c r="L358" s="78">
        <v>1</v>
      </c>
      <c r="M358" s="78"/>
      <c r="N358" s="78" t="s">
        <v>837</v>
      </c>
    </row>
    <row r="359" spans="1:14">
      <c r="A359" s="7">
        <v>18</v>
      </c>
      <c r="B359" s="10">
        <v>1</v>
      </c>
      <c r="C359" s="10">
        <v>358</v>
      </c>
      <c r="D359" s="4" t="s">
        <v>609</v>
      </c>
      <c r="E359" s="332">
        <v>19932</v>
      </c>
      <c r="F359" s="4" t="s">
        <v>213</v>
      </c>
      <c r="G359" s="4" t="s">
        <v>213</v>
      </c>
      <c r="I359" s="128" t="s">
        <v>2404</v>
      </c>
      <c r="J359" s="128" t="s">
        <v>551</v>
      </c>
      <c r="K359" s="273">
        <v>27</v>
      </c>
      <c r="L359" s="74">
        <v>1</v>
      </c>
      <c r="M359" s="74"/>
      <c r="N359" s="74" t="s">
        <v>837</v>
      </c>
    </row>
    <row r="360" spans="1:14">
      <c r="A360" s="7">
        <v>18</v>
      </c>
      <c r="B360" s="10">
        <v>2</v>
      </c>
      <c r="C360" s="10">
        <v>359</v>
      </c>
      <c r="D360" s="4" t="s">
        <v>2170</v>
      </c>
      <c r="E360" s="332">
        <v>24934</v>
      </c>
      <c r="F360" s="4" t="s">
        <v>213</v>
      </c>
      <c r="G360" s="4" t="s">
        <v>213</v>
      </c>
      <c r="I360" s="128" t="s">
        <v>1066</v>
      </c>
      <c r="J360" s="128" t="s">
        <v>617</v>
      </c>
      <c r="K360" s="273">
        <v>27</v>
      </c>
      <c r="L360" s="74">
        <v>2</v>
      </c>
      <c r="M360" s="74" t="s">
        <v>837</v>
      </c>
      <c r="N360" s="74"/>
    </row>
    <row r="361" spans="1:14">
      <c r="A361" s="7">
        <v>18</v>
      </c>
      <c r="B361" s="10">
        <v>3</v>
      </c>
      <c r="C361" s="10">
        <v>360</v>
      </c>
      <c r="D361" s="4" t="s">
        <v>188</v>
      </c>
      <c r="E361" s="332">
        <v>12434</v>
      </c>
      <c r="F361" s="4" t="s">
        <v>555</v>
      </c>
      <c r="G361" s="4" t="s">
        <v>555</v>
      </c>
      <c r="I361" s="128" t="s">
        <v>769</v>
      </c>
      <c r="J361" s="128" t="s">
        <v>105</v>
      </c>
      <c r="K361" s="273">
        <v>34</v>
      </c>
      <c r="L361" s="74">
        <v>7</v>
      </c>
      <c r="M361" s="74" t="s">
        <v>837</v>
      </c>
      <c r="N361" s="74"/>
    </row>
    <row r="362" spans="1:14">
      <c r="A362" s="7">
        <v>18</v>
      </c>
      <c r="B362" s="10">
        <v>4</v>
      </c>
      <c r="C362" s="10">
        <v>361</v>
      </c>
      <c r="D362" s="4" t="s">
        <v>563</v>
      </c>
      <c r="E362" s="332">
        <v>12988</v>
      </c>
      <c r="F362" s="4" t="s">
        <v>3331</v>
      </c>
      <c r="G362" s="4" t="s">
        <v>563</v>
      </c>
      <c r="I362" s="128" t="s">
        <v>677</v>
      </c>
      <c r="J362" s="128" t="s">
        <v>136</v>
      </c>
      <c r="K362" s="273">
        <v>33</v>
      </c>
      <c r="L362" s="74">
        <v>1</v>
      </c>
      <c r="M362" s="74"/>
      <c r="N362" s="74" t="s">
        <v>46</v>
      </c>
    </row>
    <row r="363" spans="1:14">
      <c r="A363" s="7">
        <v>18</v>
      </c>
      <c r="B363" s="10">
        <v>5</v>
      </c>
      <c r="C363" s="10">
        <v>362</v>
      </c>
      <c r="D363" s="4" t="s">
        <v>15</v>
      </c>
      <c r="E363" s="332">
        <v>2520</v>
      </c>
      <c r="F363" s="4" t="s">
        <v>3331</v>
      </c>
      <c r="G363" s="4" t="s">
        <v>15</v>
      </c>
      <c r="I363" s="128" t="s">
        <v>518</v>
      </c>
      <c r="J363" s="128" t="s">
        <v>521</v>
      </c>
      <c r="K363" s="273">
        <v>36</v>
      </c>
      <c r="L363" s="74">
        <v>1</v>
      </c>
      <c r="M363" s="74"/>
      <c r="N363" s="74" t="s">
        <v>837</v>
      </c>
    </row>
    <row r="364" spans="1:14">
      <c r="A364" s="7">
        <v>18</v>
      </c>
      <c r="B364" s="10">
        <v>6</v>
      </c>
      <c r="C364" s="10">
        <v>363</v>
      </c>
      <c r="D364" s="4" t="s">
        <v>18</v>
      </c>
      <c r="E364" s="332">
        <v>26253</v>
      </c>
      <c r="F364" s="4" t="s">
        <v>45</v>
      </c>
      <c r="G364" s="4" t="s">
        <v>1121</v>
      </c>
      <c r="I364" s="128" t="s">
        <v>211</v>
      </c>
      <c r="J364" s="128" t="s">
        <v>804</v>
      </c>
      <c r="K364" s="273">
        <v>25</v>
      </c>
      <c r="L364" s="74">
        <v>1</v>
      </c>
      <c r="M364" s="74"/>
      <c r="N364" s="74"/>
    </row>
    <row r="365" spans="1:14">
      <c r="A365" s="7">
        <v>18</v>
      </c>
      <c r="B365" s="10">
        <v>7</v>
      </c>
      <c r="C365" s="10">
        <v>364</v>
      </c>
      <c r="D365" s="4" t="s">
        <v>567</v>
      </c>
      <c r="E365" s="332">
        <v>25595</v>
      </c>
      <c r="F365" s="4" t="s">
        <v>213</v>
      </c>
      <c r="G365" s="4" t="s">
        <v>213</v>
      </c>
      <c r="I365" s="128" t="s">
        <v>3066</v>
      </c>
      <c r="J365" s="128" t="s">
        <v>3067</v>
      </c>
      <c r="K365" s="273">
        <v>24</v>
      </c>
      <c r="L365" s="74">
        <v>1</v>
      </c>
      <c r="M365" s="74"/>
      <c r="N365" s="74"/>
    </row>
    <row r="366" spans="1:14">
      <c r="A366" s="7">
        <v>18</v>
      </c>
      <c r="B366" s="10">
        <v>8</v>
      </c>
      <c r="C366" s="10">
        <v>365</v>
      </c>
      <c r="D366" s="4" t="s">
        <v>555</v>
      </c>
      <c r="E366" s="332">
        <v>13836</v>
      </c>
      <c r="F366" s="4" t="s">
        <v>2170</v>
      </c>
      <c r="G366" s="4" t="s">
        <v>2170</v>
      </c>
      <c r="I366" s="128" t="s">
        <v>314</v>
      </c>
      <c r="J366" s="128" t="s">
        <v>531</v>
      </c>
      <c r="K366" s="273">
        <v>32</v>
      </c>
      <c r="L366" s="74">
        <v>5</v>
      </c>
      <c r="M366" s="74" t="s">
        <v>837</v>
      </c>
      <c r="N366" s="74"/>
    </row>
    <row r="367" spans="1:14">
      <c r="A367" s="7">
        <v>18</v>
      </c>
      <c r="B367" s="10">
        <v>9</v>
      </c>
      <c r="C367" s="10">
        <v>366</v>
      </c>
      <c r="D367" s="4" t="s">
        <v>598</v>
      </c>
      <c r="E367" s="332">
        <v>19818</v>
      </c>
      <c r="F367" s="4" t="s">
        <v>438</v>
      </c>
      <c r="G367" s="4" t="s">
        <v>438</v>
      </c>
      <c r="I367" s="128" t="s">
        <v>2395</v>
      </c>
      <c r="J367" s="128" t="s">
        <v>2298</v>
      </c>
      <c r="K367" s="273">
        <v>27</v>
      </c>
      <c r="L367" s="74">
        <v>9</v>
      </c>
      <c r="M367" s="74" t="s">
        <v>46</v>
      </c>
      <c r="N367" s="74"/>
    </row>
    <row r="368" spans="1:14">
      <c r="A368" s="7">
        <v>18</v>
      </c>
      <c r="B368" s="10">
        <v>10</v>
      </c>
      <c r="C368" s="10">
        <v>367</v>
      </c>
      <c r="D368" s="4" t="s">
        <v>2177</v>
      </c>
      <c r="E368" s="332">
        <v>9323</v>
      </c>
      <c r="F368" s="4" t="s">
        <v>2171</v>
      </c>
      <c r="G368" s="4" t="s">
        <v>29</v>
      </c>
      <c r="I368" s="128" t="s">
        <v>41</v>
      </c>
      <c r="J368" s="128" t="s">
        <v>645</v>
      </c>
      <c r="K368" s="273">
        <v>33</v>
      </c>
      <c r="L368" s="74">
        <v>1</v>
      </c>
      <c r="M368" s="74"/>
      <c r="N368" s="74" t="s">
        <v>46</v>
      </c>
    </row>
    <row r="369" spans="1:14">
      <c r="A369" s="7">
        <v>18</v>
      </c>
      <c r="B369" s="10">
        <v>11</v>
      </c>
      <c r="C369" s="10">
        <v>368</v>
      </c>
      <c r="D369" s="4" t="s">
        <v>164</v>
      </c>
      <c r="E369" s="332">
        <v>21693</v>
      </c>
      <c r="F369" s="4" t="s">
        <v>129</v>
      </c>
      <c r="G369" s="4" t="s">
        <v>129</v>
      </c>
      <c r="I369" s="128" t="s">
        <v>3432</v>
      </c>
      <c r="J369" s="128" t="s">
        <v>151</v>
      </c>
      <c r="K369" s="273">
        <v>24</v>
      </c>
      <c r="L369" s="74">
        <v>2</v>
      </c>
      <c r="M369" s="74" t="s">
        <v>837</v>
      </c>
      <c r="N369" s="74"/>
    </row>
    <row r="370" spans="1:14">
      <c r="A370" s="11">
        <v>18</v>
      </c>
      <c r="B370" s="12">
        <v>12</v>
      </c>
      <c r="C370" s="12">
        <v>369</v>
      </c>
      <c r="D370" s="13" t="s">
        <v>13</v>
      </c>
      <c r="E370" s="333">
        <v>17722</v>
      </c>
      <c r="F370" s="13" t="s">
        <v>563</v>
      </c>
      <c r="G370" s="13" t="s">
        <v>563</v>
      </c>
      <c r="H370" s="13"/>
      <c r="I370" s="137" t="s">
        <v>2321</v>
      </c>
      <c r="J370" s="137" t="s">
        <v>551</v>
      </c>
      <c r="K370" s="274">
        <v>29</v>
      </c>
      <c r="L370" s="78">
        <v>1</v>
      </c>
      <c r="M370" s="78"/>
      <c r="N370" s="78" t="s">
        <v>837</v>
      </c>
    </row>
    <row r="371" spans="1:14">
      <c r="A371" s="7">
        <v>19</v>
      </c>
      <c r="B371" s="10">
        <v>1</v>
      </c>
      <c r="C371" s="10">
        <v>370</v>
      </c>
      <c r="D371" s="4" t="s">
        <v>2177</v>
      </c>
      <c r="E371" s="332">
        <v>21524</v>
      </c>
      <c r="F371" s="4" t="s">
        <v>2177</v>
      </c>
      <c r="G371" s="4" t="s">
        <v>2177</v>
      </c>
      <c r="I371" s="128" t="s">
        <v>1620</v>
      </c>
      <c r="J371" s="128" t="s">
        <v>554</v>
      </c>
      <c r="K371" s="273">
        <v>26</v>
      </c>
      <c r="L371" s="74">
        <v>2</v>
      </c>
      <c r="M371" s="74" t="s">
        <v>837</v>
      </c>
      <c r="N371" s="74"/>
    </row>
    <row r="372" spans="1:14">
      <c r="A372" s="7">
        <v>19</v>
      </c>
      <c r="B372" s="10">
        <v>2</v>
      </c>
      <c r="C372" s="10">
        <v>371</v>
      </c>
      <c r="D372" s="4" t="s">
        <v>598</v>
      </c>
      <c r="E372" s="332">
        <v>16358</v>
      </c>
      <c r="F372" s="4" t="s">
        <v>567</v>
      </c>
      <c r="G372" s="4" t="s">
        <v>567</v>
      </c>
      <c r="I372" s="128" t="s">
        <v>1010</v>
      </c>
      <c r="J372" s="128" t="s">
        <v>571</v>
      </c>
      <c r="K372" s="273">
        <v>28</v>
      </c>
      <c r="L372" s="74">
        <v>1</v>
      </c>
      <c r="M372" s="74"/>
      <c r="N372" s="74" t="s">
        <v>837</v>
      </c>
    </row>
    <row r="373" spans="1:14">
      <c r="A373" s="7">
        <v>19</v>
      </c>
      <c r="B373" s="10">
        <v>3</v>
      </c>
      <c r="C373" s="10">
        <v>372</v>
      </c>
      <c r="D373" s="4" t="s">
        <v>555</v>
      </c>
      <c r="E373" s="332">
        <v>23809</v>
      </c>
      <c r="F373" s="4" t="s">
        <v>2172</v>
      </c>
      <c r="G373" s="4" t="s">
        <v>2172</v>
      </c>
      <c r="I373" s="128" t="s">
        <v>3034</v>
      </c>
      <c r="J373" s="128" t="s">
        <v>310</v>
      </c>
      <c r="K373" s="273">
        <v>28</v>
      </c>
      <c r="L373" s="74">
        <v>1</v>
      </c>
      <c r="M373" s="74"/>
      <c r="N373" s="74"/>
    </row>
    <row r="374" spans="1:14">
      <c r="A374" s="7">
        <v>19</v>
      </c>
      <c r="B374" s="10">
        <v>4</v>
      </c>
      <c r="C374" s="10">
        <v>373</v>
      </c>
      <c r="D374" s="4" t="s">
        <v>567</v>
      </c>
      <c r="E374" s="332">
        <v>21501</v>
      </c>
      <c r="F374" s="4" t="s">
        <v>567</v>
      </c>
      <c r="G374" s="4" t="s">
        <v>567</v>
      </c>
      <c r="I374" s="128" t="s">
        <v>2473</v>
      </c>
      <c r="J374" s="128" t="s">
        <v>551</v>
      </c>
      <c r="K374" s="273">
        <v>26</v>
      </c>
      <c r="L374" s="74">
        <v>7</v>
      </c>
      <c r="M374" s="74" t="s">
        <v>46</v>
      </c>
      <c r="N374" s="74"/>
    </row>
    <row r="375" spans="1:14">
      <c r="A375" s="7">
        <v>19</v>
      </c>
      <c r="B375" s="10">
        <v>5</v>
      </c>
      <c r="C375" s="10">
        <v>374</v>
      </c>
      <c r="D375" s="4" t="s">
        <v>15</v>
      </c>
      <c r="E375" s="332">
        <v>6153</v>
      </c>
      <c r="F375" s="4" t="s">
        <v>3331</v>
      </c>
      <c r="G375" s="4" t="s">
        <v>18</v>
      </c>
      <c r="I375" s="128" t="s">
        <v>594</v>
      </c>
      <c r="J375" s="128" t="s">
        <v>296</v>
      </c>
      <c r="K375" s="273">
        <v>34</v>
      </c>
      <c r="L375" s="74">
        <v>5</v>
      </c>
      <c r="M375" s="74" t="s">
        <v>2547</v>
      </c>
      <c r="N375" s="74"/>
    </row>
    <row r="376" spans="1:14">
      <c r="A376" s="7">
        <v>19</v>
      </c>
      <c r="B376" s="10">
        <v>6</v>
      </c>
      <c r="C376" s="10">
        <v>375</v>
      </c>
      <c r="D376" s="4" t="s">
        <v>563</v>
      </c>
      <c r="E376" s="332">
        <v>16258</v>
      </c>
      <c r="F376" s="4" t="s">
        <v>164</v>
      </c>
      <c r="G376" s="4" t="s">
        <v>164</v>
      </c>
      <c r="I376" s="128" t="s">
        <v>1109</v>
      </c>
      <c r="J376" s="128" t="s">
        <v>216</v>
      </c>
      <c r="K376" s="273">
        <v>29</v>
      </c>
      <c r="L376" s="74">
        <v>1</v>
      </c>
      <c r="M376" s="74"/>
      <c r="N376" s="74" t="s">
        <v>46</v>
      </c>
    </row>
    <row r="377" spans="1:14">
      <c r="A377" s="7">
        <v>19</v>
      </c>
      <c r="B377" s="10">
        <v>7</v>
      </c>
      <c r="C377" s="10">
        <v>376</v>
      </c>
      <c r="D377" s="4" t="s">
        <v>188</v>
      </c>
      <c r="E377" s="332">
        <v>18054</v>
      </c>
      <c r="F377" s="4" t="s">
        <v>598</v>
      </c>
      <c r="G377" s="4" t="s">
        <v>598</v>
      </c>
      <c r="I377" s="128" t="s">
        <v>1727</v>
      </c>
      <c r="J377" s="128" t="s">
        <v>72</v>
      </c>
      <c r="K377" s="273">
        <v>29</v>
      </c>
      <c r="L377" s="74">
        <v>7</v>
      </c>
      <c r="M377" s="74" t="s">
        <v>2547</v>
      </c>
      <c r="N377" s="74"/>
    </row>
    <row r="378" spans="1:14">
      <c r="A378" s="7">
        <v>19</v>
      </c>
      <c r="B378" s="10">
        <v>8</v>
      </c>
      <c r="C378" s="10">
        <v>377</v>
      </c>
      <c r="D378" s="4" t="s">
        <v>2170</v>
      </c>
      <c r="E378" s="332">
        <v>10078</v>
      </c>
      <c r="F378" s="4" t="s">
        <v>567</v>
      </c>
      <c r="G378" s="4" t="s">
        <v>567</v>
      </c>
      <c r="I378" s="128" t="s">
        <v>1919</v>
      </c>
      <c r="J378" s="128" t="s">
        <v>393</v>
      </c>
      <c r="K378" s="273">
        <v>36</v>
      </c>
      <c r="L378" s="74">
        <v>1</v>
      </c>
      <c r="M378" s="74"/>
      <c r="N378" s="74" t="s">
        <v>46</v>
      </c>
    </row>
    <row r="379" spans="1:14">
      <c r="A379" s="11">
        <v>19</v>
      </c>
      <c r="B379" s="12">
        <v>9</v>
      </c>
      <c r="C379" s="12">
        <v>378</v>
      </c>
      <c r="D379" s="13" t="s">
        <v>609</v>
      </c>
      <c r="E379" s="333">
        <v>16835</v>
      </c>
      <c r="F379" s="13" t="s">
        <v>609</v>
      </c>
      <c r="G379" s="13" t="s">
        <v>609</v>
      </c>
      <c r="H379" s="13"/>
      <c r="I379" s="137" t="s">
        <v>2856</v>
      </c>
      <c r="J379" s="137" t="s">
        <v>1199</v>
      </c>
      <c r="K379" s="274">
        <v>31</v>
      </c>
      <c r="L379" s="78">
        <v>1</v>
      </c>
      <c r="M379" s="78"/>
      <c r="N379" s="78"/>
    </row>
    <row r="380" spans="1:14">
      <c r="A380" s="7">
        <v>20</v>
      </c>
      <c r="B380" s="10">
        <v>1</v>
      </c>
      <c r="C380" s="10">
        <v>379</v>
      </c>
      <c r="D380" s="4" t="s">
        <v>609</v>
      </c>
      <c r="E380" s="332">
        <v>22717</v>
      </c>
      <c r="F380" s="4" t="s">
        <v>2170</v>
      </c>
      <c r="G380" s="4" t="s">
        <v>2170</v>
      </c>
      <c r="I380" s="128" t="s">
        <v>2601</v>
      </c>
      <c r="J380" s="128" t="s">
        <v>1857</v>
      </c>
      <c r="K380" s="273">
        <v>23</v>
      </c>
      <c r="L380" s="74">
        <v>1</v>
      </c>
      <c r="M380" s="74"/>
      <c r="N380" s="74" t="s">
        <v>46</v>
      </c>
    </row>
    <row r="381" spans="1:14">
      <c r="A381" s="7">
        <v>20</v>
      </c>
      <c r="B381" s="10">
        <v>2</v>
      </c>
      <c r="C381" s="10">
        <v>380</v>
      </c>
      <c r="D381" s="4" t="s">
        <v>2170</v>
      </c>
      <c r="E381" s="332">
        <v>23695</v>
      </c>
      <c r="F381" s="4" t="s">
        <v>16</v>
      </c>
      <c r="G381" s="4" t="s">
        <v>16</v>
      </c>
      <c r="I381" s="128" t="s">
        <v>3461</v>
      </c>
      <c r="J381" s="128" t="s">
        <v>3462</v>
      </c>
      <c r="K381" s="273">
        <v>22</v>
      </c>
      <c r="L381" s="74">
        <v>7</v>
      </c>
      <c r="M381" s="74" t="s">
        <v>837</v>
      </c>
      <c r="N381" s="74"/>
    </row>
    <row r="382" spans="1:14">
      <c r="A382" s="7">
        <v>20</v>
      </c>
      <c r="B382" s="10">
        <v>3</v>
      </c>
      <c r="C382" s="10">
        <v>381</v>
      </c>
      <c r="D382" s="4" t="s">
        <v>188</v>
      </c>
      <c r="E382" s="332">
        <v>8110</v>
      </c>
      <c r="F382" s="4" t="s">
        <v>164</v>
      </c>
      <c r="G382" s="4" t="s">
        <v>164</v>
      </c>
      <c r="I382" s="128" t="s">
        <v>656</v>
      </c>
      <c r="J382" s="128" t="s">
        <v>577</v>
      </c>
      <c r="K382" s="273">
        <v>35</v>
      </c>
      <c r="L382" s="74">
        <v>1</v>
      </c>
      <c r="M382" s="74"/>
      <c r="N382" s="74" t="s">
        <v>837</v>
      </c>
    </row>
    <row r="383" spans="1:14">
      <c r="A383" s="7">
        <v>20</v>
      </c>
      <c r="B383" s="10">
        <v>4</v>
      </c>
      <c r="C383" s="10">
        <v>382</v>
      </c>
      <c r="D383" s="4" t="s">
        <v>563</v>
      </c>
      <c r="E383" s="332">
        <v>22515</v>
      </c>
      <c r="F383" s="4" t="s">
        <v>2177</v>
      </c>
      <c r="G383" s="4" t="s">
        <v>2177</v>
      </c>
      <c r="I383" s="128" t="s">
        <v>142</v>
      </c>
      <c r="J383" s="128" t="s">
        <v>3013</v>
      </c>
      <c r="K383" s="273">
        <v>23</v>
      </c>
      <c r="L383" s="74">
        <v>7</v>
      </c>
      <c r="M383" s="74" t="s">
        <v>837</v>
      </c>
      <c r="N383" s="74"/>
    </row>
    <row r="384" spans="1:14">
      <c r="A384" s="7">
        <v>20</v>
      </c>
      <c r="B384" s="10">
        <v>5</v>
      </c>
      <c r="C384" s="10">
        <v>383</v>
      </c>
      <c r="D384" s="4" t="s">
        <v>15</v>
      </c>
      <c r="E384" s="332">
        <v>18607</v>
      </c>
      <c r="F384" s="4" t="s">
        <v>18</v>
      </c>
      <c r="G384" s="4" t="s">
        <v>18</v>
      </c>
      <c r="I384" s="128" t="s">
        <v>1268</v>
      </c>
      <c r="J384" s="128" t="s">
        <v>269</v>
      </c>
      <c r="K384" s="273">
        <v>29</v>
      </c>
      <c r="L384" s="74">
        <v>3</v>
      </c>
      <c r="M384" s="74" t="s">
        <v>46</v>
      </c>
      <c r="N384" s="74"/>
    </row>
    <row r="385" spans="1:14">
      <c r="A385" s="7">
        <v>20</v>
      </c>
      <c r="B385" s="10">
        <v>6</v>
      </c>
      <c r="C385" s="10">
        <v>384</v>
      </c>
      <c r="D385" s="4" t="s">
        <v>567</v>
      </c>
      <c r="E385" s="332">
        <v>19482</v>
      </c>
      <c r="F385" s="4" t="s">
        <v>3331</v>
      </c>
      <c r="G385" s="4" t="s">
        <v>239</v>
      </c>
      <c r="I385" s="128" t="s">
        <v>2371</v>
      </c>
      <c r="J385" s="128" t="s">
        <v>136</v>
      </c>
      <c r="K385" s="273">
        <v>29</v>
      </c>
      <c r="L385" s="74">
        <v>1</v>
      </c>
      <c r="M385" s="74"/>
      <c r="N385" s="74" t="s">
        <v>46</v>
      </c>
    </row>
    <row r="386" spans="1:14">
      <c r="A386" s="7">
        <v>20</v>
      </c>
      <c r="B386" s="10">
        <v>7</v>
      </c>
      <c r="C386" s="10">
        <v>385</v>
      </c>
      <c r="D386" s="4" t="s">
        <v>598</v>
      </c>
      <c r="E386" s="332">
        <v>22532</v>
      </c>
      <c r="F386" s="4" t="s">
        <v>213</v>
      </c>
      <c r="G386" s="4" t="s">
        <v>213</v>
      </c>
      <c r="I386" s="128" t="s">
        <v>633</v>
      </c>
      <c r="J386" s="128" t="s">
        <v>571</v>
      </c>
      <c r="K386" s="273">
        <v>24</v>
      </c>
      <c r="L386" s="74">
        <v>5</v>
      </c>
      <c r="M386" s="74" t="s">
        <v>837</v>
      </c>
      <c r="N386" s="74"/>
    </row>
    <row r="387" spans="1:14">
      <c r="A387" s="11">
        <v>20</v>
      </c>
      <c r="B387" s="12">
        <v>8</v>
      </c>
      <c r="C387" s="12">
        <v>386</v>
      </c>
      <c r="D387" s="13" t="s">
        <v>2177</v>
      </c>
      <c r="E387" s="333">
        <v>13435</v>
      </c>
      <c r="F387" s="13" t="s">
        <v>3331</v>
      </c>
      <c r="G387" s="13" t="s">
        <v>555</v>
      </c>
      <c r="H387" s="13"/>
      <c r="I387" s="137" t="s">
        <v>186</v>
      </c>
      <c r="J387" s="137" t="s">
        <v>1755</v>
      </c>
      <c r="K387" s="274">
        <v>32</v>
      </c>
      <c r="L387" s="78">
        <v>1</v>
      </c>
      <c r="M387" s="78"/>
      <c r="N387" s="78" t="s">
        <v>837</v>
      </c>
    </row>
    <row r="388" spans="1:14">
      <c r="A388" s="7">
        <v>21</v>
      </c>
      <c r="B388" s="10">
        <v>1</v>
      </c>
      <c r="C388" s="10">
        <v>387</v>
      </c>
      <c r="D388" s="4" t="s">
        <v>2177</v>
      </c>
      <c r="E388" s="332">
        <v>19665</v>
      </c>
      <c r="F388" s="4" t="s">
        <v>555</v>
      </c>
      <c r="G388" s="4" t="s">
        <v>555</v>
      </c>
      <c r="I388" s="128" t="s">
        <v>258</v>
      </c>
      <c r="J388" s="128" t="s">
        <v>547</v>
      </c>
      <c r="K388" s="273">
        <v>27</v>
      </c>
      <c r="L388" s="74">
        <v>1</v>
      </c>
      <c r="M388" s="74"/>
      <c r="N388" s="74" t="s">
        <v>837</v>
      </c>
    </row>
    <row r="389" spans="1:14">
      <c r="A389" s="7">
        <v>21</v>
      </c>
      <c r="B389" s="10">
        <v>2</v>
      </c>
      <c r="C389" s="10">
        <v>388</v>
      </c>
      <c r="D389" s="4" t="s">
        <v>598</v>
      </c>
      <c r="E389" s="332">
        <v>12147</v>
      </c>
      <c r="F389" s="4" t="s">
        <v>45</v>
      </c>
      <c r="G389" s="4" t="s">
        <v>1121</v>
      </c>
      <c r="I389" s="128" t="s">
        <v>685</v>
      </c>
      <c r="J389" s="128" t="s">
        <v>220</v>
      </c>
      <c r="K389" s="273">
        <v>33</v>
      </c>
      <c r="L389" s="74">
        <v>6</v>
      </c>
      <c r="M389" s="74" t="s">
        <v>837</v>
      </c>
      <c r="N389" s="74"/>
    </row>
    <row r="390" spans="1:14">
      <c r="A390" s="7">
        <v>21</v>
      </c>
      <c r="B390" s="10">
        <v>3</v>
      </c>
      <c r="C390" s="10">
        <v>389</v>
      </c>
      <c r="D390" s="4" t="s">
        <v>567</v>
      </c>
      <c r="E390" s="332">
        <v>6797</v>
      </c>
      <c r="F390" s="4" t="s">
        <v>563</v>
      </c>
      <c r="G390" s="4" t="s">
        <v>563</v>
      </c>
      <c r="I390" s="128" t="s">
        <v>432</v>
      </c>
      <c r="J390" s="128" t="s">
        <v>128</v>
      </c>
      <c r="K390" s="273">
        <v>32</v>
      </c>
      <c r="L390" s="74">
        <v>1</v>
      </c>
      <c r="M390" s="74"/>
      <c r="N390" s="74" t="s">
        <v>837</v>
      </c>
    </row>
    <row r="391" spans="1:14">
      <c r="A391" s="7">
        <v>21</v>
      </c>
      <c r="B391" s="10">
        <v>4</v>
      </c>
      <c r="C391" s="10">
        <v>390</v>
      </c>
      <c r="D391" s="4" t="s">
        <v>15</v>
      </c>
      <c r="E391" s="332">
        <v>16337</v>
      </c>
      <c r="F391" s="4" t="s">
        <v>567</v>
      </c>
      <c r="G391" s="4" t="s">
        <v>567</v>
      </c>
      <c r="I391" s="128" t="s">
        <v>329</v>
      </c>
      <c r="J391" s="128" t="s">
        <v>220</v>
      </c>
      <c r="K391" s="273">
        <v>27</v>
      </c>
      <c r="L391" s="74">
        <v>8</v>
      </c>
      <c r="M391" s="74" t="s">
        <v>46</v>
      </c>
      <c r="N391" s="74"/>
    </row>
    <row r="392" spans="1:14">
      <c r="A392" s="7">
        <v>21</v>
      </c>
      <c r="B392" s="10">
        <v>5</v>
      </c>
      <c r="C392" s="10">
        <v>391</v>
      </c>
      <c r="D392" s="4" t="s">
        <v>563</v>
      </c>
      <c r="E392" s="332">
        <v>22871</v>
      </c>
      <c r="F392" s="4" t="s">
        <v>438</v>
      </c>
      <c r="G392" s="4" t="s">
        <v>438</v>
      </c>
      <c r="I392" s="128" t="s">
        <v>2508</v>
      </c>
      <c r="J392" s="128" t="s">
        <v>2509</v>
      </c>
      <c r="K392" s="273">
        <v>23</v>
      </c>
      <c r="L392" s="74">
        <v>6</v>
      </c>
      <c r="M392" s="74" t="s">
        <v>46</v>
      </c>
      <c r="N392" s="74"/>
    </row>
    <row r="393" spans="1:14">
      <c r="A393" s="7">
        <v>21</v>
      </c>
      <c r="B393" s="10">
        <v>6</v>
      </c>
      <c r="C393" s="10">
        <v>392</v>
      </c>
      <c r="D393" s="4" t="s">
        <v>188</v>
      </c>
      <c r="E393" s="332">
        <v>21270</v>
      </c>
      <c r="F393" s="4" t="s">
        <v>246</v>
      </c>
      <c r="G393" s="4" t="s">
        <v>246</v>
      </c>
      <c r="I393" s="128" t="s">
        <v>2965</v>
      </c>
      <c r="J393" s="128" t="s">
        <v>104</v>
      </c>
      <c r="K393" s="273">
        <v>27</v>
      </c>
      <c r="L393" s="74">
        <v>9</v>
      </c>
      <c r="M393" s="74" t="s">
        <v>837</v>
      </c>
      <c r="N393" s="74"/>
    </row>
    <row r="394" spans="1:14">
      <c r="A394" s="7">
        <v>21</v>
      </c>
      <c r="B394" s="10">
        <v>7</v>
      </c>
      <c r="C394" s="10">
        <v>393</v>
      </c>
      <c r="D394" s="4" t="s">
        <v>2170</v>
      </c>
      <c r="E394" s="332">
        <v>26420</v>
      </c>
      <c r="F394" s="4" t="s">
        <v>18</v>
      </c>
      <c r="G394" s="4" t="s">
        <v>18</v>
      </c>
      <c r="I394" s="128" t="s">
        <v>3538</v>
      </c>
      <c r="J394" s="128" t="s">
        <v>3539</v>
      </c>
      <c r="K394" s="273">
        <v>21</v>
      </c>
      <c r="L394" s="74">
        <v>6</v>
      </c>
      <c r="M394" s="74" t="s">
        <v>837</v>
      </c>
      <c r="N394" s="74"/>
    </row>
    <row r="395" spans="1:14">
      <c r="A395" s="11">
        <v>21</v>
      </c>
      <c r="B395" s="12">
        <v>8</v>
      </c>
      <c r="C395" s="12">
        <v>394</v>
      </c>
      <c r="D395" s="13" t="s">
        <v>609</v>
      </c>
      <c r="E395" s="333">
        <v>21649</v>
      </c>
      <c r="F395" s="13" t="s">
        <v>354</v>
      </c>
      <c r="G395" s="13" t="s">
        <v>354</v>
      </c>
      <c r="H395" s="13"/>
      <c r="I395" s="137" t="s">
        <v>1807</v>
      </c>
      <c r="J395" s="137" t="s">
        <v>589</v>
      </c>
      <c r="K395" s="274">
        <v>24</v>
      </c>
      <c r="L395" s="78">
        <v>1</v>
      </c>
      <c r="M395" s="78"/>
      <c r="N395" s="78"/>
    </row>
    <row r="396" spans="1:14">
      <c r="A396" s="7">
        <v>22</v>
      </c>
      <c r="B396" s="10">
        <v>1</v>
      </c>
      <c r="C396" s="10">
        <v>395</v>
      </c>
      <c r="D396" s="4" t="s">
        <v>609</v>
      </c>
      <c r="E396" s="332">
        <v>27500</v>
      </c>
      <c r="F396" s="4" t="s">
        <v>45</v>
      </c>
      <c r="G396" s="4" t="s">
        <v>1121</v>
      </c>
      <c r="I396" s="128" t="s">
        <v>3553</v>
      </c>
      <c r="J396" s="128" t="s">
        <v>3554</v>
      </c>
      <c r="K396" s="273">
        <v>24</v>
      </c>
      <c r="L396" s="74">
        <v>1</v>
      </c>
      <c r="M396" s="74"/>
      <c r="N396" s="74"/>
    </row>
    <row r="397" spans="1:14">
      <c r="A397" s="7">
        <v>22</v>
      </c>
      <c r="B397" s="10">
        <v>2</v>
      </c>
      <c r="C397" s="10">
        <v>396</v>
      </c>
      <c r="D397" s="4" t="s">
        <v>188</v>
      </c>
      <c r="E397" s="332">
        <v>25643</v>
      </c>
      <c r="F397" s="4" t="s">
        <v>2171</v>
      </c>
      <c r="G397" s="4" t="s">
        <v>29</v>
      </c>
      <c r="I397" s="128" t="s">
        <v>3504</v>
      </c>
      <c r="J397" s="128" t="s">
        <v>260</v>
      </c>
      <c r="K397" s="273">
        <v>25</v>
      </c>
      <c r="L397" s="74">
        <v>2</v>
      </c>
      <c r="M397" s="74" t="s">
        <v>2547</v>
      </c>
      <c r="N397" s="74"/>
    </row>
    <row r="398" spans="1:14">
      <c r="A398" s="7">
        <v>22</v>
      </c>
      <c r="B398" s="10">
        <v>3</v>
      </c>
      <c r="C398" s="10">
        <v>397</v>
      </c>
      <c r="D398" s="4" t="s">
        <v>563</v>
      </c>
      <c r="E398" s="332">
        <v>14444</v>
      </c>
      <c r="F398" s="4" t="s">
        <v>470</v>
      </c>
      <c r="G398" s="4" t="s">
        <v>470</v>
      </c>
      <c r="I398" s="128" t="s">
        <v>3752</v>
      </c>
      <c r="J398" s="128" t="s">
        <v>3751</v>
      </c>
      <c r="K398" s="273">
        <v>36</v>
      </c>
      <c r="L398" s="74">
        <v>1</v>
      </c>
      <c r="M398" s="74"/>
      <c r="N398" s="74" t="s">
        <v>46</v>
      </c>
    </row>
    <row r="399" spans="1:14">
      <c r="A399" s="7">
        <v>22</v>
      </c>
      <c r="B399" s="10">
        <v>4</v>
      </c>
      <c r="C399" s="10">
        <v>398</v>
      </c>
      <c r="D399" s="4" t="s">
        <v>15</v>
      </c>
      <c r="E399" s="332">
        <v>11368</v>
      </c>
      <c r="F399" s="4" t="s">
        <v>164</v>
      </c>
      <c r="G399" s="4" t="s">
        <v>164</v>
      </c>
      <c r="I399" s="128" t="s">
        <v>362</v>
      </c>
      <c r="J399" s="128" t="s">
        <v>363</v>
      </c>
      <c r="K399" s="273">
        <v>34</v>
      </c>
      <c r="L399" s="74">
        <v>2</v>
      </c>
      <c r="M399" s="74" t="s">
        <v>2547</v>
      </c>
      <c r="N399" s="74"/>
    </row>
    <row r="400" spans="1:14">
      <c r="A400" s="7">
        <v>22</v>
      </c>
      <c r="B400" s="10">
        <v>5</v>
      </c>
      <c r="C400" s="10">
        <v>399</v>
      </c>
      <c r="D400" s="4" t="s">
        <v>567</v>
      </c>
      <c r="E400" s="332">
        <v>10472</v>
      </c>
      <c r="F400" s="4" t="s">
        <v>3331</v>
      </c>
      <c r="G400" s="4" t="s">
        <v>15</v>
      </c>
      <c r="I400" s="128" t="s">
        <v>3342</v>
      </c>
      <c r="J400" s="128" t="s">
        <v>856</v>
      </c>
      <c r="K400" s="273">
        <v>31</v>
      </c>
      <c r="L400" s="74">
        <v>6</v>
      </c>
      <c r="M400" s="74" t="s">
        <v>837</v>
      </c>
      <c r="N400" s="74"/>
    </row>
    <row r="401" spans="1:21">
      <c r="A401" s="7">
        <v>22</v>
      </c>
      <c r="B401" s="10">
        <v>6</v>
      </c>
      <c r="C401" s="10">
        <v>400</v>
      </c>
      <c r="D401" s="4" t="s">
        <v>598</v>
      </c>
      <c r="E401" s="332">
        <v>19795</v>
      </c>
      <c r="F401" s="4" t="s">
        <v>129</v>
      </c>
      <c r="G401" s="4" t="s">
        <v>129</v>
      </c>
      <c r="I401" s="128" t="s">
        <v>1921</v>
      </c>
      <c r="J401" s="128" t="s">
        <v>1603</v>
      </c>
      <c r="K401" s="273">
        <v>28</v>
      </c>
      <c r="L401" s="74">
        <v>1</v>
      </c>
      <c r="M401" s="74"/>
      <c r="N401" s="74" t="s">
        <v>837</v>
      </c>
    </row>
    <row r="402" spans="1:21">
      <c r="A402" s="11">
        <v>22</v>
      </c>
      <c r="B402" s="12">
        <v>7</v>
      </c>
      <c r="C402" s="12">
        <v>401</v>
      </c>
      <c r="D402" s="13" t="s">
        <v>2177</v>
      </c>
      <c r="E402" s="333">
        <v>15223</v>
      </c>
      <c r="F402" s="13" t="s">
        <v>17</v>
      </c>
      <c r="G402" s="13" t="s">
        <v>17</v>
      </c>
      <c r="H402" s="13"/>
      <c r="I402" s="137" t="s">
        <v>465</v>
      </c>
      <c r="J402" s="137" t="s">
        <v>613</v>
      </c>
      <c r="K402" s="274">
        <v>31</v>
      </c>
      <c r="L402" s="78">
        <v>4</v>
      </c>
      <c r="M402" s="78" t="s">
        <v>46</v>
      </c>
      <c r="N402" s="78"/>
    </row>
    <row r="403" spans="1:21">
      <c r="A403" s="39">
        <v>23</v>
      </c>
      <c r="B403" s="40">
        <v>1</v>
      </c>
      <c r="C403" s="40">
        <v>402</v>
      </c>
      <c r="D403" s="41" t="s">
        <v>2177</v>
      </c>
      <c r="E403" s="335">
        <v>10815</v>
      </c>
      <c r="F403" s="41" t="s">
        <v>3331</v>
      </c>
      <c r="G403" s="41" t="s">
        <v>2172</v>
      </c>
      <c r="H403" s="41"/>
      <c r="I403" s="322" t="s">
        <v>81</v>
      </c>
      <c r="J403" s="322" t="s">
        <v>717</v>
      </c>
      <c r="K403" s="323">
        <v>30</v>
      </c>
      <c r="L403" s="324">
        <v>7</v>
      </c>
      <c r="M403" s="324" t="s">
        <v>2547</v>
      </c>
      <c r="N403" s="324"/>
      <c r="O403" s="325"/>
      <c r="P403" s="325"/>
      <c r="Q403" s="325"/>
      <c r="R403" s="326"/>
      <c r="S403" s="327"/>
      <c r="T403" s="328"/>
      <c r="U403" s="328"/>
    </row>
    <row r="404" spans="1:21">
      <c r="A404" s="39">
        <v>23</v>
      </c>
      <c r="B404" s="40">
        <v>2</v>
      </c>
      <c r="C404" s="40">
        <v>403</v>
      </c>
      <c r="D404" s="41" t="s">
        <v>567</v>
      </c>
      <c r="E404" s="335">
        <v>17954</v>
      </c>
      <c r="F404" s="41" t="s">
        <v>555</v>
      </c>
      <c r="G404" s="41" t="s">
        <v>555</v>
      </c>
      <c r="H404" s="41"/>
      <c r="I404" s="322" t="s">
        <v>1248</v>
      </c>
      <c r="J404" s="322" t="s">
        <v>72</v>
      </c>
      <c r="K404" s="323">
        <v>29</v>
      </c>
      <c r="L404" s="324">
        <v>8</v>
      </c>
      <c r="M404" s="324" t="s">
        <v>46</v>
      </c>
      <c r="N404" s="324"/>
      <c r="O404" s="325"/>
      <c r="P404" s="325"/>
      <c r="Q404" s="325"/>
      <c r="R404" s="326"/>
      <c r="S404" s="327"/>
      <c r="T404" s="328"/>
      <c r="U404" s="328"/>
    </row>
    <row r="405" spans="1:21">
      <c r="A405" s="42">
        <v>23</v>
      </c>
      <c r="B405" s="43">
        <v>3</v>
      </c>
      <c r="C405" s="43">
        <v>404</v>
      </c>
      <c r="D405" s="44" t="s">
        <v>609</v>
      </c>
      <c r="E405" s="336">
        <v>19614</v>
      </c>
      <c r="F405" s="44" t="s">
        <v>17</v>
      </c>
      <c r="G405" s="44" t="s">
        <v>17</v>
      </c>
      <c r="H405" s="44"/>
      <c r="I405" s="153" t="s">
        <v>525</v>
      </c>
      <c r="J405" s="153" t="s">
        <v>1858</v>
      </c>
      <c r="K405" s="329">
        <v>27</v>
      </c>
      <c r="L405" s="330">
        <v>1</v>
      </c>
      <c r="M405" s="330"/>
      <c r="N405" s="330" t="s">
        <v>46</v>
      </c>
      <c r="O405" s="325"/>
      <c r="P405" s="325"/>
      <c r="Q405" s="325"/>
      <c r="R405" s="326"/>
      <c r="S405" s="327"/>
      <c r="T405" s="328"/>
      <c r="U405" s="328"/>
    </row>
    <row r="406" spans="1:21">
      <c r="A406" s="7">
        <v>24</v>
      </c>
      <c r="B406" s="10">
        <v>1</v>
      </c>
      <c r="C406" s="10">
        <v>405</v>
      </c>
      <c r="D406" s="4" t="s">
        <v>2177</v>
      </c>
      <c r="E406" s="332">
        <v>21504</v>
      </c>
      <c r="F406" s="4" t="s">
        <v>2171</v>
      </c>
      <c r="G406" s="4" t="s">
        <v>29</v>
      </c>
      <c r="I406" s="128" t="s">
        <v>1256</v>
      </c>
      <c r="J406" s="128" t="s">
        <v>247</v>
      </c>
      <c r="K406" s="273">
        <v>26</v>
      </c>
      <c r="L406" s="74">
        <v>1</v>
      </c>
      <c r="M406" s="74"/>
      <c r="N406" s="74"/>
    </row>
    <row r="407" spans="1:21">
      <c r="A407" s="42">
        <v>25</v>
      </c>
      <c r="B407" s="43">
        <v>2</v>
      </c>
      <c r="C407" s="43">
        <v>406</v>
      </c>
      <c r="D407" s="44" t="s">
        <v>2177</v>
      </c>
      <c r="E407" s="336">
        <v>18383</v>
      </c>
      <c r="F407" s="44" t="s">
        <v>555</v>
      </c>
      <c r="G407" s="44" t="s">
        <v>555</v>
      </c>
      <c r="H407" s="44"/>
      <c r="I407" s="153" t="s">
        <v>971</v>
      </c>
      <c r="J407" s="153" t="s">
        <v>596</v>
      </c>
      <c r="K407" s="329">
        <v>25</v>
      </c>
      <c r="L407" s="330">
        <v>1</v>
      </c>
      <c r="M407" s="330"/>
      <c r="N407" s="330" t="s">
        <v>837</v>
      </c>
      <c r="O407" s="325"/>
      <c r="P407" s="325"/>
      <c r="Q407" s="325"/>
      <c r="R407" s="326"/>
      <c r="S407" s="327"/>
      <c r="T407" s="328"/>
      <c r="U407" s="328"/>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B9723-6803-5A4E-9675-B366701C64B5}">
  <dimension ref="A1:V422"/>
  <sheetViews>
    <sheetView zoomScale="110" zoomScaleNormal="110" workbookViewId="0">
      <pane ySplit="1" topLeftCell="A2" activePane="bottomLeft" state="frozen"/>
      <selection pane="bottomLeft" activeCell="Y27" sqref="Y27"/>
    </sheetView>
  </sheetViews>
  <sheetFormatPr baseColWidth="10" defaultColWidth="10.83203125" defaultRowHeight="15"/>
  <cols>
    <col min="1" max="1" width="5.6640625" style="6" customWidth="1"/>
    <col min="2" max="3" width="5.1640625" style="6" customWidth="1"/>
    <col min="4" max="4" width="14.5" style="4" customWidth="1"/>
    <col min="5" max="5" width="11.6640625" style="4" customWidth="1"/>
    <col min="6" max="7" width="6.1640625" style="4" customWidth="1"/>
    <col min="8" max="9" width="5.5" style="5" customWidth="1"/>
    <col min="10" max="10" width="20.83203125" style="4" customWidth="1"/>
    <col min="11" max="11" width="23.83203125" style="4" customWidth="1"/>
    <col min="12" max="12" width="5" style="5" customWidth="1"/>
    <col min="13" max="13" width="4.6640625" style="5" customWidth="1"/>
    <col min="14" max="15" width="3.6640625" style="5" customWidth="1"/>
    <col min="16" max="16" width="4.6640625" style="3" customWidth="1"/>
    <col min="17" max="18" width="10.83203125" style="3"/>
    <col min="19" max="19" width="8.83203125" style="18" customWidth="1"/>
    <col min="20" max="20" width="5.33203125" style="53" customWidth="1"/>
    <col min="21" max="21" width="4.33203125" style="5" customWidth="1"/>
    <col min="22" max="22" width="4" style="5" customWidth="1"/>
    <col min="23" max="16384" width="10.83203125" style="3"/>
  </cols>
  <sheetData>
    <row r="1" spans="1:22" ht="34" customHeight="1" thickBot="1">
      <c r="A1" s="20" t="s">
        <v>1356</v>
      </c>
      <c r="B1" s="20" t="s">
        <v>1355</v>
      </c>
      <c r="C1" s="20" t="s">
        <v>1357</v>
      </c>
      <c r="D1" s="158" t="s">
        <v>2034</v>
      </c>
      <c r="E1" s="22" t="s">
        <v>2165</v>
      </c>
      <c r="F1" s="157" t="s">
        <v>1961</v>
      </c>
      <c r="G1" s="157" t="s">
        <v>1960</v>
      </c>
      <c r="H1" s="21" t="s">
        <v>1557</v>
      </c>
      <c r="I1" s="268" t="s">
        <v>3151</v>
      </c>
      <c r="J1" s="22" t="s">
        <v>92</v>
      </c>
      <c r="K1" s="22" t="s">
        <v>93</v>
      </c>
      <c r="L1" s="21" t="s">
        <v>228</v>
      </c>
      <c r="M1" s="21" t="s">
        <v>94</v>
      </c>
      <c r="N1" s="21" t="s">
        <v>2547</v>
      </c>
      <c r="O1" s="21" t="s">
        <v>2548</v>
      </c>
    </row>
    <row r="2" spans="1:22">
      <c r="A2" s="7">
        <v>1</v>
      </c>
      <c r="B2" s="10">
        <v>1</v>
      </c>
      <c r="C2" s="10">
        <v>1</v>
      </c>
      <c r="D2" s="4" t="s">
        <v>555</v>
      </c>
      <c r="E2" s="4">
        <v>25931</v>
      </c>
      <c r="F2" s="4" t="s">
        <v>555</v>
      </c>
      <c r="G2" s="4" t="s">
        <v>555</v>
      </c>
      <c r="H2" s="5" t="s">
        <v>3149</v>
      </c>
      <c r="J2" s="4" t="s">
        <v>3077</v>
      </c>
      <c r="K2" s="272" t="s">
        <v>596</v>
      </c>
      <c r="L2" s="32">
        <v>21</v>
      </c>
      <c r="M2" s="5">
        <v>8</v>
      </c>
      <c r="N2" s="5" t="s">
        <v>46</v>
      </c>
      <c r="R2" s="18"/>
      <c r="S2" s="53"/>
      <c r="T2" s="5"/>
      <c r="V2" s="3"/>
    </row>
    <row r="3" spans="1:22">
      <c r="A3" s="7">
        <v>1</v>
      </c>
      <c r="B3" s="10">
        <v>2</v>
      </c>
      <c r="C3" s="10">
        <v>2</v>
      </c>
      <c r="D3" s="4" t="s">
        <v>16</v>
      </c>
      <c r="E3" s="4">
        <v>27498</v>
      </c>
      <c r="F3" s="4" t="s">
        <v>555</v>
      </c>
      <c r="G3" s="4" t="s">
        <v>555</v>
      </c>
      <c r="H3" s="5" t="s">
        <v>3149</v>
      </c>
      <c r="J3" s="4" t="s">
        <v>2605</v>
      </c>
      <c r="K3" s="4" t="s">
        <v>867</v>
      </c>
      <c r="L3" s="32">
        <v>23</v>
      </c>
      <c r="M3" s="5">
        <v>1</v>
      </c>
      <c r="O3" s="5" t="s">
        <v>837</v>
      </c>
    </row>
    <row r="4" spans="1:22">
      <c r="A4" s="7">
        <v>1</v>
      </c>
      <c r="B4" s="10">
        <v>3</v>
      </c>
      <c r="C4" s="10">
        <v>3</v>
      </c>
      <c r="D4" s="4" t="s">
        <v>164</v>
      </c>
      <c r="E4" s="4">
        <v>23697</v>
      </c>
      <c r="F4" s="4" t="s">
        <v>598</v>
      </c>
      <c r="G4" s="4" t="s">
        <v>598</v>
      </c>
      <c r="H4" s="5" t="s">
        <v>3149</v>
      </c>
      <c r="J4" s="4" t="s">
        <v>165</v>
      </c>
      <c r="K4" s="4" t="s">
        <v>128</v>
      </c>
      <c r="L4" s="32">
        <v>21</v>
      </c>
      <c r="M4" s="5">
        <v>8</v>
      </c>
      <c r="N4" s="5" t="s">
        <v>837</v>
      </c>
    </row>
    <row r="5" spans="1:22">
      <c r="A5" s="7">
        <v>1</v>
      </c>
      <c r="B5" s="10">
        <v>4</v>
      </c>
      <c r="C5" s="10">
        <v>4</v>
      </c>
      <c r="D5" s="4" t="s">
        <v>2816</v>
      </c>
      <c r="E5" s="4">
        <v>26288</v>
      </c>
      <c r="F5" s="4" t="s">
        <v>17</v>
      </c>
      <c r="G5" s="4" t="s">
        <v>17</v>
      </c>
      <c r="H5" s="32" t="s">
        <v>3149</v>
      </c>
      <c r="I5" s="32"/>
      <c r="J5" s="4" t="s">
        <v>3089</v>
      </c>
      <c r="K5" s="4" t="s">
        <v>3090</v>
      </c>
      <c r="L5" s="5">
        <v>24</v>
      </c>
      <c r="M5" s="32">
        <v>2</v>
      </c>
      <c r="N5" s="32" t="s">
        <v>838</v>
      </c>
      <c r="O5" s="32"/>
    </row>
    <row r="6" spans="1:22">
      <c r="A6" s="7">
        <v>1</v>
      </c>
      <c r="B6" s="10">
        <v>5</v>
      </c>
      <c r="C6" s="10">
        <v>5</v>
      </c>
      <c r="D6" s="4" t="s">
        <v>15</v>
      </c>
      <c r="E6" s="4">
        <v>8700</v>
      </c>
      <c r="F6" s="4" t="s">
        <v>614</v>
      </c>
      <c r="G6" s="4" t="s">
        <v>614</v>
      </c>
      <c r="H6" s="5" t="s">
        <v>3149</v>
      </c>
      <c r="J6" s="4" t="s">
        <v>266</v>
      </c>
      <c r="K6" s="4" t="s">
        <v>564</v>
      </c>
      <c r="L6" s="32">
        <v>39</v>
      </c>
      <c r="M6" s="5">
        <v>1</v>
      </c>
      <c r="O6" s="5" t="s">
        <v>837</v>
      </c>
    </row>
    <row r="7" spans="1:22">
      <c r="A7" s="7">
        <v>1</v>
      </c>
      <c r="B7" s="10">
        <v>6</v>
      </c>
      <c r="C7" s="10">
        <v>6</v>
      </c>
      <c r="D7" s="4" t="s">
        <v>2170</v>
      </c>
      <c r="E7" s="4">
        <v>25764</v>
      </c>
      <c r="F7" s="4" t="s">
        <v>2170</v>
      </c>
      <c r="G7" s="4" t="s">
        <v>2170</v>
      </c>
      <c r="H7" s="5" t="s">
        <v>3149</v>
      </c>
      <c r="J7" s="4" t="s">
        <v>3071</v>
      </c>
      <c r="K7" s="4" t="s">
        <v>137</v>
      </c>
      <c r="L7" s="32">
        <v>22</v>
      </c>
      <c r="M7" s="5">
        <v>6</v>
      </c>
      <c r="N7" s="5" t="s">
        <v>837</v>
      </c>
    </row>
    <row r="8" spans="1:22">
      <c r="A8" s="7">
        <v>1</v>
      </c>
      <c r="B8" s="10">
        <v>7</v>
      </c>
      <c r="C8" s="10">
        <v>7</v>
      </c>
      <c r="D8" s="4" t="s">
        <v>563</v>
      </c>
      <c r="E8" s="4">
        <v>25976</v>
      </c>
      <c r="F8" s="4" t="s">
        <v>239</v>
      </c>
      <c r="G8" s="4" t="s">
        <v>239</v>
      </c>
      <c r="H8" s="5" t="s">
        <v>3149</v>
      </c>
      <c r="J8" s="4" t="s">
        <v>318</v>
      </c>
      <c r="K8" s="4" t="s">
        <v>805</v>
      </c>
      <c r="L8" s="32">
        <v>21</v>
      </c>
      <c r="M8" s="5">
        <v>8</v>
      </c>
      <c r="N8" s="5" t="s">
        <v>46</v>
      </c>
    </row>
    <row r="9" spans="1:22">
      <c r="A9" s="7">
        <v>1</v>
      </c>
      <c r="B9" s="10">
        <v>8</v>
      </c>
      <c r="C9" s="10">
        <v>8</v>
      </c>
      <c r="D9" s="4" t="s">
        <v>13</v>
      </c>
      <c r="E9" s="4">
        <v>24610</v>
      </c>
      <c r="F9" s="4" t="s">
        <v>213</v>
      </c>
      <c r="G9" s="4" t="s">
        <v>213</v>
      </c>
      <c r="H9" s="5" t="s">
        <v>3149</v>
      </c>
      <c r="J9" s="4" t="s">
        <v>3045</v>
      </c>
      <c r="K9" s="4" t="s">
        <v>56</v>
      </c>
      <c r="L9" s="32">
        <v>24</v>
      </c>
      <c r="M9" s="5">
        <v>7</v>
      </c>
      <c r="N9" s="5" t="s">
        <v>46</v>
      </c>
    </row>
    <row r="10" spans="1:22">
      <c r="A10" s="7">
        <v>1</v>
      </c>
      <c r="B10" s="10">
        <v>9</v>
      </c>
      <c r="C10" s="10">
        <v>9</v>
      </c>
      <c r="D10" s="4" t="s">
        <v>276</v>
      </c>
      <c r="E10" s="4">
        <v>25878</v>
      </c>
      <c r="F10" s="4" t="s">
        <v>45</v>
      </c>
      <c r="G10" s="4" t="s">
        <v>1121</v>
      </c>
      <c r="J10" s="4" t="s">
        <v>1654</v>
      </c>
      <c r="K10" s="4" t="s">
        <v>41</v>
      </c>
      <c r="L10" s="32">
        <v>21</v>
      </c>
      <c r="M10" s="5">
        <v>7</v>
      </c>
      <c r="N10" s="5" t="s">
        <v>46</v>
      </c>
    </row>
    <row r="11" spans="1:22">
      <c r="A11" s="7">
        <v>1</v>
      </c>
      <c r="B11" s="10">
        <v>10</v>
      </c>
      <c r="C11" s="10">
        <v>10</v>
      </c>
      <c r="D11" s="4" t="s">
        <v>18</v>
      </c>
      <c r="E11" s="4">
        <v>21636</v>
      </c>
      <c r="F11" s="4" t="s">
        <v>614</v>
      </c>
      <c r="G11" s="4" t="s">
        <v>614</v>
      </c>
      <c r="H11" s="5" t="s">
        <v>3149</v>
      </c>
      <c r="J11" s="4" t="s">
        <v>119</v>
      </c>
      <c r="K11" s="4" t="s">
        <v>560</v>
      </c>
      <c r="L11" s="32">
        <v>24</v>
      </c>
      <c r="M11" s="5">
        <v>6</v>
      </c>
      <c r="N11" s="5" t="s">
        <v>837</v>
      </c>
    </row>
    <row r="12" spans="1:22">
      <c r="A12" s="7">
        <v>1</v>
      </c>
      <c r="B12" s="10">
        <v>11</v>
      </c>
      <c r="C12" s="10">
        <v>11</v>
      </c>
      <c r="D12" s="4" t="s">
        <v>2821</v>
      </c>
      <c r="E12" s="4">
        <v>26289</v>
      </c>
      <c r="F12" s="4" t="s">
        <v>17</v>
      </c>
      <c r="G12" s="4" t="s">
        <v>17</v>
      </c>
      <c r="J12" s="4" t="s">
        <v>3091</v>
      </c>
      <c r="K12" s="4" t="s">
        <v>3092</v>
      </c>
      <c r="L12" s="32">
        <v>21</v>
      </c>
      <c r="M12" s="5">
        <v>5</v>
      </c>
      <c r="N12" s="5" t="s">
        <v>46</v>
      </c>
    </row>
    <row r="13" spans="1:22">
      <c r="A13" s="7">
        <v>1</v>
      </c>
      <c r="B13" s="10">
        <v>12</v>
      </c>
      <c r="C13" s="10">
        <v>12</v>
      </c>
      <c r="D13" s="4" t="s">
        <v>14</v>
      </c>
      <c r="E13" s="4">
        <v>21711</v>
      </c>
      <c r="F13" s="4" t="s">
        <v>438</v>
      </c>
      <c r="G13" s="4" t="s">
        <v>438</v>
      </c>
      <c r="H13" s="123" t="s">
        <v>3149</v>
      </c>
      <c r="I13" s="123"/>
      <c r="J13" s="128" t="s">
        <v>566</v>
      </c>
      <c r="K13" s="129" t="s">
        <v>2595</v>
      </c>
      <c r="L13" s="130">
        <v>23</v>
      </c>
      <c r="M13" s="124">
        <v>6</v>
      </c>
      <c r="N13" s="124" t="s">
        <v>46</v>
      </c>
      <c r="O13" s="124"/>
    </row>
    <row r="14" spans="1:22">
      <c r="A14" s="7">
        <v>1</v>
      </c>
      <c r="B14" s="10">
        <v>13</v>
      </c>
      <c r="C14" s="10">
        <v>13</v>
      </c>
      <c r="D14" s="4" t="s">
        <v>239</v>
      </c>
      <c r="E14" s="4">
        <v>24679</v>
      </c>
      <c r="F14" s="4" t="s">
        <v>276</v>
      </c>
      <c r="G14" s="4" t="s">
        <v>276</v>
      </c>
      <c r="H14" s="269" t="s">
        <v>3149</v>
      </c>
      <c r="I14" s="269"/>
      <c r="J14" s="128" t="s">
        <v>1196</v>
      </c>
      <c r="K14" s="129" t="s">
        <v>150</v>
      </c>
      <c r="L14" s="273">
        <v>25</v>
      </c>
      <c r="M14" s="74">
        <v>4</v>
      </c>
      <c r="N14" s="74" t="s">
        <v>46</v>
      </c>
      <c r="O14" s="74"/>
    </row>
    <row r="15" spans="1:22">
      <c r="A15" s="7">
        <v>1</v>
      </c>
      <c r="B15" s="10">
        <v>14</v>
      </c>
      <c r="C15" s="10">
        <v>14</v>
      </c>
      <c r="D15" s="4" t="s">
        <v>29</v>
      </c>
      <c r="E15" s="4">
        <v>22182</v>
      </c>
      <c r="F15" s="4" t="s">
        <v>188</v>
      </c>
      <c r="G15" s="4" t="s">
        <v>188</v>
      </c>
      <c r="H15" s="269" t="s">
        <v>3149</v>
      </c>
      <c r="I15" s="269"/>
      <c r="J15" s="128" t="s">
        <v>318</v>
      </c>
      <c r="K15" s="129" t="s">
        <v>163</v>
      </c>
      <c r="L15" s="273">
        <v>22</v>
      </c>
      <c r="M15" s="74">
        <v>1</v>
      </c>
      <c r="N15" s="74"/>
      <c r="O15" s="74" t="s">
        <v>837</v>
      </c>
    </row>
    <row r="16" spans="1:22">
      <c r="A16" s="7">
        <v>1</v>
      </c>
      <c r="B16" s="10">
        <v>15</v>
      </c>
      <c r="C16" s="10">
        <v>15</v>
      </c>
      <c r="D16" s="4" t="s">
        <v>17</v>
      </c>
      <c r="E16" s="4">
        <v>20666</v>
      </c>
      <c r="F16" s="4" t="s">
        <v>17</v>
      </c>
      <c r="G16" s="4" t="s">
        <v>17</v>
      </c>
      <c r="H16" s="269" t="s">
        <v>3149</v>
      </c>
      <c r="I16" s="269"/>
      <c r="J16" s="128" t="s">
        <v>2953</v>
      </c>
      <c r="K16" s="129" t="s">
        <v>285</v>
      </c>
      <c r="L16" s="273">
        <v>27</v>
      </c>
      <c r="M16" s="74">
        <v>1</v>
      </c>
      <c r="N16" s="74"/>
      <c r="O16" s="74" t="s">
        <v>837</v>
      </c>
    </row>
    <row r="17" spans="1:15">
      <c r="A17" s="7">
        <v>1</v>
      </c>
      <c r="B17" s="10">
        <v>16</v>
      </c>
      <c r="C17" s="10">
        <v>16</v>
      </c>
      <c r="D17" s="4" t="s">
        <v>2177</v>
      </c>
      <c r="E17" s="4">
        <v>21707</v>
      </c>
      <c r="F17" s="4" t="s">
        <v>16</v>
      </c>
      <c r="G17" s="4" t="s">
        <v>16</v>
      </c>
      <c r="H17" s="269" t="s">
        <v>3149</v>
      </c>
      <c r="I17" s="269"/>
      <c r="J17" s="128" t="s">
        <v>182</v>
      </c>
      <c r="K17" s="129" t="s">
        <v>2983</v>
      </c>
      <c r="L17" s="273">
        <v>23</v>
      </c>
      <c r="M17" s="74">
        <v>9</v>
      </c>
      <c r="N17" s="74" t="s">
        <v>838</v>
      </c>
      <c r="O17" s="74"/>
    </row>
    <row r="18" spans="1:15">
      <c r="A18" s="7">
        <v>1</v>
      </c>
      <c r="B18" s="10">
        <v>17</v>
      </c>
      <c r="C18" s="10">
        <v>17</v>
      </c>
      <c r="D18" s="4" t="s">
        <v>470</v>
      </c>
      <c r="E18" s="4">
        <v>27676</v>
      </c>
      <c r="F18" s="4" t="s">
        <v>2170</v>
      </c>
      <c r="G18" s="4" t="s">
        <v>2170</v>
      </c>
      <c r="H18" s="269" t="s">
        <v>3149</v>
      </c>
      <c r="I18" s="269"/>
      <c r="J18" s="128" t="s">
        <v>3112</v>
      </c>
      <c r="K18" s="129" t="s">
        <v>3113</v>
      </c>
      <c r="L18" s="273">
        <v>24</v>
      </c>
      <c r="M18" s="74">
        <v>3</v>
      </c>
      <c r="N18" s="74" t="s">
        <v>46</v>
      </c>
      <c r="O18" s="74"/>
    </row>
    <row r="19" spans="1:15">
      <c r="A19" s="7">
        <v>1</v>
      </c>
      <c r="B19" s="10">
        <v>18</v>
      </c>
      <c r="C19" s="10">
        <v>18</v>
      </c>
      <c r="D19" s="4" t="s">
        <v>2820</v>
      </c>
      <c r="E19" s="4">
        <v>27465</v>
      </c>
      <c r="F19" s="4" t="s">
        <v>239</v>
      </c>
      <c r="G19" s="4" t="s">
        <v>239</v>
      </c>
      <c r="H19" s="269" t="s">
        <v>3149</v>
      </c>
      <c r="I19" s="269"/>
      <c r="J19" s="128" t="s">
        <v>3102</v>
      </c>
      <c r="K19" s="129" t="s">
        <v>867</v>
      </c>
      <c r="L19" s="273">
        <v>22</v>
      </c>
      <c r="M19" s="74">
        <v>3</v>
      </c>
      <c r="N19" s="74" t="s">
        <v>837</v>
      </c>
      <c r="O19" s="74"/>
    </row>
    <row r="20" spans="1:15">
      <c r="A20" s="7">
        <v>1</v>
      </c>
      <c r="B20" s="10">
        <v>19</v>
      </c>
      <c r="C20" s="10">
        <v>19</v>
      </c>
      <c r="D20" s="4" t="s">
        <v>188</v>
      </c>
      <c r="E20" s="4">
        <v>11423</v>
      </c>
      <c r="F20" s="4" t="s">
        <v>276</v>
      </c>
      <c r="G20" s="4" t="s">
        <v>276</v>
      </c>
      <c r="H20" s="269" t="s">
        <v>3149</v>
      </c>
      <c r="I20" s="269"/>
      <c r="J20" s="128" t="s">
        <v>730</v>
      </c>
      <c r="K20" s="129" t="s">
        <v>565</v>
      </c>
      <c r="L20" s="273">
        <v>33</v>
      </c>
      <c r="M20" s="74">
        <v>1</v>
      </c>
      <c r="N20" s="74"/>
      <c r="O20" s="74" t="s">
        <v>46</v>
      </c>
    </row>
    <row r="21" spans="1:15">
      <c r="A21" s="11">
        <v>1</v>
      </c>
      <c r="B21" s="12">
        <v>20</v>
      </c>
      <c r="C21" s="12">
        <v>20</v>
      </c>
      <c r="D21" s="13" t="s">
        <v>567</v>
      </c>
      <c r="E21" s="13">
        <v>21029</v>
      </c>
      <c r="F21" s="13" t="s">
        <v>567</v>
      </c>
      <c r="G21" s="13" t="s">
        <v>567</v>
      </c>
      <c r="H21" s="270" t="s">
        <v>3149</v>
      </c>
      <c r="I21" s="270"/>
      <c r="J21" s="137" t="s">
        <v>2524</v>
      </c>
      <c r="K21" s="138" t="s">
        <v>2960</v>
      </c>
      <c r="L21" s="274">
        <v>24</v>
      </c>
      <c r="M21" s="78">
        <v>1</v>
      </c>
      <c r="N21" s="78"/>
      <c r="O21" s="78" t="s">
        <v>837</v>
      </c>
    </row>
    <row r="22" spans="1:15">
      <c r="A22" s="99" t="s">
        <v>2819</v>
      </c>
      <c r="B22" s="100">
        <v>1</v>
      </c>
      <c r="C22" s="100">
        <v>21</v>
      </c>
      <c r="D22" s="49" t="s">
        <v>598</v>
      </c>
      <c r="E22" s="49">
        <v>17734</v>
      </c>
      <c r="F22" s="49" t="s">
        <v>15</v>
      </c>
      <c r="G22" s="49" t="s">
        <v>15</v>
      </c>
      <c r="H22" s="271" t="s">
        <v>3149</v>
      </c>
      <c r="I22" s="271"/>
      <c r="J22" s="277" t="s">
        <v>587</v>
      </c>
      <c r="K22" s="278" t="s">
        <v>236</v>
      </c>
      <c r="L22" s="275">
        <v>27</v>
      </c>
      <c r="M22" s="205">
        <v>1</v>
      </c>
      <c r="N22" s="205"/>
      <c r="O22" s="205" t="s">
        <v>837</v>
      </c>
    </row>
    <row r="23" spans="1:15">
      <c r="A23" s="7" t="s">
        <v>2819</v>
      </c>
      <c r="B23" s="10">
        <v>2</v>
      </c>
      <c r="C23" s="10">
        <v>22</v>
      </c>
      <c r="D23" s="4" t="s">
        <v>15</v>
      </c>
      <c r="E23" s="4">
        <v>20538</v>
      </c>
      <c r="F23" s="4" t="s">
        <v>567</v>
      </c>
      <c r="G23" s="4" t="s">
        <v>567</v>
      </c>
      <c r="H23" s="269" t="s">
        <v>3149</v>
      </c>
      <c r="I23" s="269"/>
      <c r="J23" s="128" t="s">
        <v>2944</v>
      </c>
      <c r="K23" s="129" t="s">
        <v>565</v>
      </c>
      <c r="L23" s="273">
        <v>24</v>
      </c>
      <c r="M23" s="74">
        <v>3</v>
      </c>
      <c r="N23" s="74" t="s">
        <v>837</v>
      </c>
      <c r="O23" s="74"/>
    </row>
    <row r="24" spans="1:15">
      <c r="A24" s="7" t="s">
        <v>2819</v>
      </c>
      <c r="B24" s="10">
        <v>3</v>
      </c>
      <c r="C24" s="10">
        <v>23</v>
      </c>
      <c r="D24" s="4" t="s">
        <v>2170</v>
      </c>
      <c r="E24" s="4">
        <v>26378</v>
      </c>
      <c r="F24" s="4" t="s">
        <v>188</v>
      </c>
      <c r="G24" s="4" t="s">
        <v>188</v>
      </c>
      <c r="H24" s="269" t="s">
        <v>3149</v>
      </c>
      <c r="I24" s="269"/>
      <c r="J24" s="128" t="s">
        <v>3100</v>
      </c>
      <c r="K24" s="129" t="s">
        <v>220</v>
      </c>
      <c r="L24" s="273">
        <v>24</v>
      </c>
      <c r="M24" s="74">
        <v>1</v>
      </c>
      <c r="N24" s="74"/>
      <c r="O24" s="74" t="s">
        <v>46</v>
      </c>
    </row>
    <row r="25" spans="1:15">
      <c r="A25" s="7" t="s">
        <v>2819</v>
      </c>
      <c r="B25" s="10">
        <v>4</v>
      </c>
      <c r="C25" s="10">
        <v>24</v>
      </c>
      <c r="D25" s="4" t="s">
        <v>18</v>
      </c>
      <c r="E25" s="4">
        <v>26294</v>
      </c>
      <c r="F25" s="4" t="s">
        <v>13</v>
      </c>
      <c r="G25" s="4" t="s">
        <v>13</v>
      </c>
      <c r="H25" s="269" t="s">
        <v>3149</v>
      </c>
      <c r="I25" s="269"/>
      <c r="J25" s="128" t="s">
        <v>3093</v>
      </c>
      <c r="K25" s="129" t="s">
        <v>3094</v>
      </c>
      <c r="L25" s="273">
        <v>24</v>
      </c>
      <c r="M25" s="74">
        <v>6</v>
      </c>
      <c r="N25" s="74" t="s">
        <v>46</v>
      </c>
      <c r="O25" s="74"/>
    </row>
    <row r="26" spans="1:15">
      <c r="A26" s="7" t="s">
        <v>2819</v>
      </c>
      <c r="B26" s="10">
        <v>5</v>
      </c>
      <c r="C26" s="10">
        <v>25</v>
      </c>
      <c r="D26" s="4" t="s">
        <v>609</v>
      </c>
      <c r="E26" s="4">
        <v>25436</v>
      </c>
      <c r="F26" s="4" t="s">
        <v>598</v>
      </c>
      <c r="G26" s="4" t="s">
        <v>598</v>
      </c>
      <c r="H26" s="269" t="s">
        <v>3149</v>
      </c>
      <c r="I26" s="269"/>
      <c r="J26" s="128" t="s">
        <v>823</v>
      </c>
      <c r="K26" s="129" t="s">
        <v>112</v>
      </c>
      <c r="L26" s="273">
        <v>24</v>
      </c>
      <c r="M26" s="74">
        <v>1</v>
      </c>
      <c r="N26" s="74"/>
      <c r="O26" s="74" t="s">
        <v>837</v>
      </c>
    </row>
    <row r="27" spans="1:15">
      <c r="A27" s="11" t="s">
        <v>2819</v>
      </c>
      <c r="B27" s="12">
        <v>6</v>
      </c>
      <c r="C27" s="12">
        <v>26</v>
      </c>
      <c r="D27" s="13" t="s">
        <v>567</v>
      </c>
      <c r="E27" s="13">
        <v>14366</v>
      </c>
      <c r="F27" s="13" t="s">
        <v>2171</v>
      </c>
      <c r="G27" s="13" t="s">
        <v>29</v>
      </c>
      <c r="H27" s="270" t="s">
        <v>3149</v>
      </c>
      <c r="I27" s="270"/>
      <c r="J27" s="137" t="s">
        <v>2843</v>
      </c>
      <c r="K27" s="138" t="s">
        <v>554</v>
      </c>
      <c r="L27" s="274">
        <v>30</v>
      </c>
      <c r="M27" s="78">
        <v>3</v>
      </c>
      <c r="N27" s="78" t="s">
        <v>837</v>
      </c>
      <c r="O27" s="78"/>
    </row>
    <row r="28" spans="1:15">
      <c r="A28" s="7">
        <v>2</v>
      </c>
      <c r="B28" s="10">
        <v>1</v>
      </c>
      <c r="C28" s="10">
        <v>27</v>
      </c>
      <c r="D28" s="4" t="s">
        <v>555</v>
      </c>
      <c r="E28" s="4">
        <v>6902</v>
      </c>
      <c r="F28" s="4" t="s">
        <v>14</v>
      </c>
      <c r="G28" s="4" t="s">
        <v>14</v>
      </c>
      <c r="H28" s="269" t="s">
        <v>3149</v>
      </c>
      <c r="I28" s="269"/>
      <c r="J28" s="128" t="s">
        <v>525</v>
      </c>
      <c r="K28" s="129" t="s">
        <v>297</v>
      </c>
      <c r="L28" s="273">
        <v>31</v>
      </c>
      <c r="M28" s="74">
        <v>1</v>
      </c>
      <c r="N28" s="74"/>
      <c r="O28" s="74" t="s">
        <v>46</v>
      </c>
    </row>
    <row r="29" spans="1:15">
      <c r="A29" s="7">
        <v>2</v>
      </c>
      <c r="B29" s="10">
        <v>2</v>
      </c>
      <c r="C29" s="10">
        <v>28</v>
      </c>
      <c r="D29" s="4" t="s">
        <v>16</v>
      </c>
      <c r="E29" s="4">
        <v>19858</v>
      </c>
      <c r="F29" s="4" t="s">
        <v>18</v>
      </c>
      <c r="G29" s="4" t="s">
        <v>18</v>
      </c>
      <c r="H29" s="269" t="s">
        <v>3149</v>
      </c>
      <c r="I29" s="269"/>
      <c r="J29" s="128" t="s">
        <v>1252</v>
      </c>
      <c r="K29" s="129" t="s">
        <v>589</v>
      </c>
      <c r="L29" s="273">
        <v>25</v>
      </c>
      <c r="M29" s="74">
        <v>4</v>
      </c>
      <c r="N29" s="74" t="s">
        <v>838</v>
      </c>
      <c r="O29" s="74"/>
    </row>
    <row r="30" spans="1:15">
      <c r="A30" s="7">
        <v>2</v>
      </c>
      <c r="B30" s="10">
        <v>3</v>
      </c>
      <c r="C30" s="10">
        <v>29</v>
      </c>
      <c r="D30" s="4" t="s">
        <v>164</v>
      </c>
      <c r="E30" s="4">
        <v>18138</v>
      </c>
      <c r="F30" s="4" t="s">
        <v>276</v>
      </c>
      <c r="G30" s="4" t="s">
        <v>276</v>
      </c>
      <c r="H30" s="269" t="s">
        <v>3149</v>
      </c>
      <c r="I30" s="269"/>
      <c r="J30" s="128" t="s">
        <v>1131</v>
      </c>
      <c r="K30" s="129" t="s">
        <v>549</v>
      </c>
      <c r="L30" s="273">
        <v>27</v>
      </c>
      <c r="M30" s="74">
        <v>1</v>
      </c>
      <c r="N30" s="74"/>
      <c r="O30" s="74" t="s">
        <v>837</v>
      </c>
    </row>
    <row r="31" spans="1:15">
      <c r="A31" s="7">
        <v>2</v>
      </c>
      <c r="B31" s="10">
        <v>4</v>
      </c>
      <c r="C31" s="10">
        <v>30</v>
      </c>
      <c r="D31" s="4" t="s">
        <v>3140</v>
      </c>
      <c r="E31" s="4">
        <v>10028</v>
      </c>
      <c r="F31" s="4" t="s">
        <v>2178</v>
      </c>
      <c r="G31" s="4" t="s">
        <v>2178</v>
      </c>
      <c r="H31" s="269" t="s">
        <v>3149</v>
      </c>
      <c r="I31" s="269"/>
      <c r="J31" s="128" t="s">
        <v>2833</v>
      </c>
      <c r="K31" s="129" t="s">
        <v>331</v>
      </c>
      <c r="L31" s="273">
        <v>30</v>
      </c>
      <c r="M31" s="74">
        <v>2</v>
      </c>
      <c r="N31" s="74" t="s">
        <v>837</v>
      </c>
      <c r="O31" s="74"/>
    </row>
    <row r="32" spans="1:15">
      <c r="A32" s="7">
        <v>2</v>
      </c>
      <c r="B32" s="10">
        <v>5</v>
      </c>
      <c r="C32" s="10">
        <v>31</v>
      </c>
      <c r="D32" s="4" t="s">
        <v>15</v>
      </c>
      <c r="E32" s="4">
        <v>27506</v>
      </c>
      <c r="F32" s="4" t="s">
        <v>2172</v>
      </c>
      <c r="G32" s="4" t="s">
        <v>2172</v>
      </c>
      <c r="H32" s="269" t="s">
        <v>3149</v>
      </c>
      <c r="I32" s="269"/>
      <c r="J32" s="128" t="s">
        <v>1766</v>
      </c>
      <c r="K32" s="129" t="s">
        <v>2536</v>
      </c>
      <c r="L32" s="273">
        <v>26</v>
      </c>
      <c r="M32" s="74">
        <v>6</v>
      </c>
      <c r="N32" s="74" t="s">
        <v>837</v>
      </c>
      <c r="O32" s="74"/>
    </row>
    <row r="33" spans="1:15">
      <c r="A33" s="7">
        <v>2</v>
      </c>
      <c r="B33" s="10">
        <v>6</v>
      </c>
      <c r="C33" s="10">
        <v>32</v>
      </c>
      <c r="D33" s="4" t="s">
        <v>3141</v>
      </c>
      <c r="E33" s="4">
        <v>26031</v>
      </c>
      <c r="F33" s="4" t="s">
        <v>555</v>
      </c>
      <c r="G33" s="4" t="s">
        <v>555</v>
      </c>
      <c r="H33" s="269" t="s">
        <v>3149</v>
      </c>
      <c r="I33" s="269"/>
      <c r="J33" s="128" t="s">
        <v>3080</v>
      </c>
      <c r="K33" s="129" t="s">
        <v>2528</v>
      </c>
      <c r="L33" s="273">
        <v>21</v>
      </c>
      <c r="M33" s="74">
        <v>4</v>
      </c>
      <c r="N33" s="74" t="s">
        <v>837</v>
      </c>
      <c r="O33" s="74"/>
    </row>
    <row r="34" spans="1:15">
      <c r="A34" s="7">
        <v>2</v>
      </c>
      <c r="B34" s="10">
        <v>7</v>
      </c>
      <c r="C34" s="10">
        <v>33</v>
      </c>
      <c r="D34" s="4" t="s">
        <v>563</v>
      </c>
      <c r="E34" s="4">
        <v>30116</v>
      </c>
      <c r="F34" s="4" t="s">
        <v>129</v>
      </c>
      <c r="G34" s="4" t="s">
        <v>129</v>
      </c>
      <c r="H34" s="269" t="s">
        <v>3149</v>
      </c>
      <c r="I34" s="269"/>
      <c r="J34" s="128" t="s">
        <v>187</v>
      </c>
      <c r="K34" s="129" t="s">
        <v>3143</v>
      </c>
      <c r="L34" s="273">
        <v>28</v>
      </c>
      <c r="M34" s="74">
        <v>9</v>
      </c>
      <c r="N34" s="74" t="s">
        <v>837</v>
      </c>
      <c r="O34" s="74"/>
    </row>
    <row r="35" spans="1:15">
      <c r="A35" s="7">
        <v>2</v>
      </c>
      <c r="B35" s="10">
        <v>8</v>
      </c>
      <c r="C35" s="10">
        <v>34</v>
      </c>
      <c r="D35" s="4" t="s">
        <v>13</v>
      </c>
      <c r="E35" s="4">
        <v>11861</v>
      </c>
      <c r="F35" s="4" t="s">
        <v>2178</v>
      </c>
      <c r="G35" s="4" t="s">
        <v>2178</v>
      </c>
      <c r="H35" s="269" t="s">
        <v>3149</v>
      </c>
      <c r="I35" s="269"/>
      <c r="J35" s="128" t="s">
        <v>613</v>
      </c>
      <c r="K35" s="129" t="s">
        <v>523</v>
      </c>
      <c r="L35" s="273">
        <v>30</v>
      </c>
      <c r="M35" s="74">
        <v>1</v>
      </c>
      <c r="N35" s="74"/>
      <c r="O35" s="74" t="s">
        <v>837</v>
      </c>
    </row>
    <row r="36" spans="1:15">
      <c r="A36" s="7">
        <v>2</v>
      </c>
      <c r="B36" s="10">
        <v>9</v>
      </c>
      <c r="C36" s="10">
        <v>35</v>
      </c>
      <c r="D36" s="4" t="s">
        <v>276</v>
      </c>
      <c r="E36" s="4">
        <v>20373</v>
      </c>
      <c r="F36" s="4" t="s">
        <v>598</v>
      </c>
      <c r="G36" s="4" t="s">
        <v>598</v>
      </c>
      <c r="H36" s="269" t="s">
        <v>3149</v>
      </c>
      <c r="I36" s="269"/>
      <c r="J36" s="128" t="s">
        <v>928</v>
      </c>
      <c r="K36" s="129" t="s">
        <v>621</v>
      </c>
      <c r="L36" s="273">
        <v>23</v>
      </c>
      <c r="M36" s="74">
        <v>1</v>
      </c>
      <c r="N36" s="74"/>
      <c r="O36" s="74" t="s">
        <v>837</v>
      </c>
    </row>
    <row r="37" spans="1:15">
      <c r="A37" s="7">
        <v>2</v>
      </c>
      <c r="B37" s="10">
        <v>10</v>
      </c>
      <c r="C37" s="10">
        <v>36</v>
      </c>
      <c r="D37" s="4" t="s">
        <v>18</v>
      </c>
      <c r="E37" s="4">
        <v>27468</v>
      </c>
      <c r="F37" s="4" t="s">
        <v>18</v>
      </c>
      <c r="G37" s="4" t="s">
        <v>18</v>
      </c>
      <c r="H37" s="269" t="s">
        <v>3149</v>
      </c>
      <c r="I37" s="269"/>
      <c r="J37" s="128" t="s">
        <v>2532</v>
      </c>
      <c r="K37" s="129" t="s">
        <v>2533</v>
      </c>
      <c r="L37" s="273">
        <v>22</v>
      </c>
      <c r="M37" s="74">
        <v>1</v>
      </c>
      <c r="N37" s="74"/>
      <c r="O37" s="74" t="s">
        <v>46</v>
      </c>
    </row>
    <row r="38" spans="1:15">
      <c r="A38" s="7">
        <v>2</v>
      </c>
      <c r="B38" s="10">
        <v>11</v>
      </c>
      <c r="C38" s="10">
        <v>37</v>
      </c>
      <c r="D38" s="4" t="s">
        <v>2821</v>
      </c>
      <c r="E38" s="4">
        <v>22810</v>
      </c>
      <c r="F38" s="4" t="s">
        <v>438</v>
      </c>
      <c r="G38" s="4" t="s">
        <v>438</v>
      </c>
      <c r="H38" s="269" t="s">
        <v>3149</v>
      </c>
      <c r="I38" s="269"/>
      <c r="J38" s="128" t="s">
        <v>626</v>
      </c>
      <c r="K38" s="129" t="s">
        <v>2602</v>
      </c>
      <c r="L38" s="273">
        <v>22</v>
      </c>
      <c r="M38" s="74">
        <v>1</v>
      </c>
      <c r="N38" s="74"/>
      <c r="O38" s="74" t="s">
        <v>837</v>
      </c>
    </row>
    <row r="39" spans="1:15">
      <c r="A39" s="7">
        <v>2</v>
      </c>
      <c r="B39" s="10">
        <v>12</v>
      </c>
      <c r="C39" s="10">
        <v>38</v>
      </c>
      <c r="D39" s="4" t="s">
        <v>14</v>
      </c>
      <c r="E39" s="4">
        <v>25768</v>
      </c>
      <c r="F39" s="4" t="s">
        <v>29</v>
      </c>
      <c r="G39" s="4" t="s">
        <v>29</v>
      </c>
      <c r="H39" s="269" t="s">
        <v>3149</v>
      </c>
      <c r="I39" s="269"/>
      <c r="J39" s="128" t="s">
        <v>3072</v>
      </c>
      <c r="K39" s="129" t="s">
        <v>270</v>
      </c>
      <c r="L39" s="273">
        <v>21</v>
      </c>
      <c r="M39" s="74">
        <v>6</v>
      </c>
      <c r="N39" s="74" t="s">
        <v>46</v>
      </c>
      <c r="O39" s="74"/>
    </row>
    <row r="40" spans="1:15">
      <c r="A40" s="7">
        <v>2</v>
      </c>
      <c r="B40" s="10">
        <v>13</v>
      </c>
      <c r="C40" s="10">
        <v>39</v>
      </c>
      <c r="D40" s="4" t="s">
        <v>239</v>
      </c>
      <c r="E40" s="4">
        <v>22197</v>
      </c>
      <c r="F40" s="4" t="s">
        <v>2170</v>
      </c>
      <c r="G40" s="4" t="s">
        <v>2170</v>
      </c>
      <c r="H40" s="269" t="s">
        <v>3149</v>
      </c>
      <c r="I40" s="269"/>
      <c r="J40" s="128" t="s">
        <v>2996</v>
      </c>
      <c r="K40" s="129" t="s">
        <v>2997</v>
      </c>
      <c r="L40" s="273">
        <v>23</v>
      </c>
      <c r="M40" s="74">
        <v>2</v>
      </c>
      <c r="N40" s="74" t="s">
        <v>46</v>
      </c>
      <c r="O40" s="74"/>
    </row>
    <row r="41" spans="1:15">
      <c r="A41" s="7">
        <v>2</v>
      </c>
      <c r="B41" s="10">
        <v>14</v>
      </c>
      <c r="C41" s="10">
        <v>40</v>
      </c>
      <c r="D41" s="4" t="s">
        <v>29</v>
      </c>
      <c r="E41" s="4">
        <v>26121</v>
      </c>
      <c r="F41" s="4" t="s">
        <v>345</v>
      </c>
      <c r="G41" s="4" t="s">
        <v>345</v>
      </c>
      <c r="H41" s="269"/>
      <c r="I41" s="269"/>
      <c r="J41" s="128" t="s">
        <v>484</v>
      </c>
      <c r="K41" s="129" t="s">
        <v>585</v>
      </c>
      <c r="L41" s="273">
        <v>20</v>
      </c>
      <c r="M41" s="74">
        <v>2</v>
      </c>
      <c r="N41" s="74" t="s">
        <v>837</v>
      </c>
      <c r="O41" s="74"/>
    </row>
    <row r="42" spans="1:15">
      <c r="A42" s="7">
        <v>2</v>
      </c>
      <c r="B42" s="10">
        <v>15</v>
      </c>
      <c r="C42" s="10">
        <v>41</v>
      </c>
      <c r="D42" s="4" t="s">
        <v>17</v>
      </c>
      <c r="E42" s="4">
        <v>8709</v>
      </c>
      <c r="F42" s="4" t="s">
        <v>164</v>
      </c>
      <c r="G42" s="4" t="s">
        <v>164</v>
      </c>
      <c r="H42" s="269" t="s">
        <v>3149</v>
      </c>
      <c r="I42" s="269"/>
      <c r="J42" s="128" t="s">
        <v>450</v>
      </c>
      <c r="K42" s="129" t="s">
        <v>451</v>
      </c>
      <c r="L42" s="273">
        <v>33</v>
      </c>
      <c r="M42" s="74">
        <v>6</v>
      </c>
      <c r="N42" s="74" t="s">
        <v>837</v>
      </c>
      <c r="O42" s="74"/>
    </row>
    <row r="43" spans="1:15">
      <c r="A43" s="7">
        <v>2</v>
      </c>
      <c r="B43" s="10">
        <v>16</v>
      </c>
      <c r="C43" s="10">
        <v>42</v>
      </c>
      <c r="D43" s="4" t="s">
        <v>2177</v>
      </c>
      <c r="E43" s="4">
        <v>25880</v>
      </c>
      <c r="F43" s="4" t="s">
        <v>614</v>
      </c>
      <c r="G43" s="4" t="s">
        <v>614</v>
      </c>
      <c r="H43" s="269" t="s">
        <v>3149</v>
      </c>
      <c r="I43" s="269"/>
      <c r="J43" s="128" t="s">
        <v>606</v>
      </c>
      <c r="K43" s="129" t="s">
        <v>163</v>
      </c>
      <c r="L43" s="273">
        <v>23</v>
      </c>
      <c r="M43" s="74">
        <v>1</v>
      </c>
      <c r="N43" s="74"/>
      <c r="O43" s="74" t="s">
        <v>837</v>
      </c>
    </row>
    <row r="44" spans="1:15">
      <c r="A44" s="7">
        <v>2</v>
      </c>
      <c r="B44" s="10">
        <v>17</v>
      </c>
      <c r="C44" s="10">
        <v>43</v>
      </c>
      <c r="D44" s="4" t="s">
        <v>470</v>
      </c>
      <c r="E44" s="4">
        <v>22664</v>
      </c>
      <c r="F44" s="4" t="s">
        <v>470</v>
      </c>
      <c r="G44" s="4" t="s">
        <v>470</v>
      </c>
      <c r="H44" s="269"/>
      <c r="I44" s="269"/>
      <c r="J44" s="128" t="s">
        <v>3016</v>
      </c>
      <c r="K44" s="129" t="s">
        <v>86</v>
      </c>
      <c r="L44" s="273">
        <v>22</v>
      </c>
      <c r="M44" s="74">
        <v>2</v>
      </c>
      <c r="N44" s="74" t="s">
        <v>837</v>
      </c>
      <c r="O44" s="74"/>
    </row>
    <row r="45" spans="1:15">
      <c r="A45" s="7">
        <v>2</v>
      </c>
      <c r="B45" s="10">
        <v>18</v>
      </c>
      <c r="C45" s="10">
        <v>44</v>
      </c>
      <c r="D45" s="4" t="s">
        <v>2820</v>
      </c>
      <c r="E45" s="4">
        <v>14527</v>
      </c>
      <c r="F45" s="4" t="s">
        <v>567</v>
      </c>
      <c r="G45" s="4" t="s">
        <v>567</v>
      </c>
      <c r="H45" s="269" t="s">
        <v>3149</v>
      </c>
      <c r="I45" s="269"/>
      <c r="J45" s="128" t="s">
        <v>121</v>
      </c>
      <c r="K45" s="129" t="s">
        <v>548</v>
      </c>
      <c r="L45" s="276">
        <v>29</v>
      </c>
      <c r="M45" s="74">
        <v>1</v>
      </c>
      <c r="N45" s="74"/>
      <c r="O45" s="74" t="s">
        <v>837</v>
      </c>
    </row>
    <row r="46" spans="1:15">
      <c r="A46" s="7">
        <v>2</v>
      </c>
      <c r="B46" s="10">
        <v>19</v>
      </c>
      <c r="C46" s="10">
        <v>45</v>
      </c>
      <c r="D46" s="4" t="s">
        <v>3142</v>
      </c>
      <c r="E46" s="4">
        <v>18887</v>
      </c>
      <c r="F46" s="4" t="s">
        <v>164</v>
      </c>
      <c r="G46" s="4" t="s">
        <v>164</v>
      </c>
      <c r="H46" s="269" t="s">
        <v>3149</v>
      </c>
      <c r="I46" s="269"/>
      <c r="J46" s="128" t="s">
        <v>2362</v>
      </c>
      <c r="K46" s="129" t="s">
        <v>2363</v>
      </c>
      <c r="L46" s="273">
        <v>28</v>
      </c>
      <c r="M46" s="74">
        <v>2</v>
      </c>
      <c r="N46" s="74" t="s">
        <v>837</v>
      </c>
      <c r="O46" s="74"/>
    </row>
    <row r="47" spans="1:15">
      <c r="A47" s="11">
        <v>2</v>
      </c>
      <c r="B47" s="12">
        <v>20</v>
      </c>
      <c r="C47" s="12">
        <v>46</v>
      </c>
      <c r="D47" s="13" t="s">
        <v>567</v>
      </c>
      <c r="E47" s="13">
        <v>16535</v>
      </c>
      <c r="F47" s="13" t="s">
        <v>470</v>
      </c>
      <c r="G47" s="13" t="s">
        <v>470</v>
      </c>
      <c r="H47" s="270" t="s">
        <v>3149</v>
      </c>
      <c r="I47" s="270"/>
      <c r="J47" s="137" t="s">
        <v>27</v>
      </c>
      <c r="K47" s="138" t="s">
        <v>146</v>
      </c>
      <c r="L47" s="274">
        <v>27</v>
      </c>
      <c r="M47" s="78">
        <v>2</v>
      </c>
      <c r="N47" s="78" t="s">
        <v>837</v>
      </c>
      <c r="O47" s="78"/>
    </row>
    <row r="48" spans="1:15">
      <c r="A48" s="99" t="s">
        <v>2043</v>
      </c>
      <c r="B48" s="100">
        <v>1</v>
      </c>
      <c r="C48" s="100">
        <v>47</v>
      </c>
      <c r="D48" s="49" t="s">
        <v>598</v>
      </c>
      <c r="E48" s="49">
        <v>15794</v>
      </c>
      <c r="F48" s="49" t="s">
        <v>246</v>
      </c>
      <c r="G48" s="49" t="s">
        <v>246</v>
      </c>
      <c r="H48" s="271" t="s">
        <v>3149</v>
      </c>
      <c r="I48" s="271"/>
      <c r="J48" s="277" t="s">
        <v>2275</v>
      </c>
      <c r="K48" s="278" t="s">
        <v>2276</v>
      </c>
      <c r="L48" s="275">
        <v>28</v>
      </c>
      <c r="M48" s="205">
        <v>8</v>
      </c>
      <c r="N48" s="205" t="s">
        <v>837</v>
      </c>
      <c r="O48" s="205"/>
    </row>
    <row r="49" spans="1:15">
      <c r="A49" s="7" t="s">
        <v>2043</v>
      </c>
      <c r="B49" s="10">
        <v>2</v>
      </c>
      <c r="C49" s="10">
        <v>48</v>
      </c>
      <c r="D49" s="4" t="s">
        <v>15</v>
      </c>
      <c r="E49" s="4">
        <v>15941</v>
      </c>
      <c r="F49" s="4" t="s">
        <v>2172</v>
      </c>
      <c r="G49" s="4" t="s">
        <v>2172</v>
      </c>
      <c r="H49" s="269" t="s">
        <v>3149</v>
      </c>
      <c r="I49" s="269"/>
      <c r="J49" s="128" t="s">
        <v>889</v>
      </c>
      <c r="K49" s="129" t="s">
        <v>595</v>
      </c>
      <c r="L49" s="273">
        <v>32</v>
      </c>
      <c r="M49" s="74">
        <v>2</v>
      </c>
      <c r="N49" s="74" t="s">
        <v>837</v>
      </c>
      <c r="O49" s="74"/>
    </row>
    <row r="50" spans="1:15">
      <c r="A50" s="7" t="s">
        <v>2043</v>
      </c>
      <c r="B50" s="10">
        <v>3</v>
      </c>
      <c r="C50" s="10">
        <v>49</v>
      </c>
      <c r="D50" s="4" t="s">
        <v>2170</v>
      </c>
      <c r="E50" s="4">
        <v>15518</v>
      </c>
      <c r="F50" s="4" t="s">
        <v>213</v>
      </c>
      <c r="G50" s="4" t="s">
        <v>213</v>
      </c>
      <c r="H50" s="269" t="s">
        <v>3149</v>
      </c>
      <c r="I50" s="269"/>
      <c r="J50" s="128" t="s">
        <v>6</v>
      </c>
      <c r="K50" s="129" t="s">
        <v>817</v>
      </c>
      <c r="L50" s="273">
        <v>26</v>
      </c>
      <c r="M50" s="74">
        <v>6</v>
      </c>
      <c r="N50" s="74" t="s">
        <v>837</v>
      </c>
      <c r="O50" s="74"/>
    </row>
    <row r="51" spans="1:15">
      <c r="A51" s="7" t="s">
        <v>2043</v>
      </c>
      <c r="B51" s="10">
        <v>4</v>
      </c>
      <c r="C51" s="10">
        <v>50</v>
      </c>
      <c r="D51" s="4" t="s">
        <v>18</v>
      </c>
      <c r="E51" s="4">
        <v>18564</v>
      </c>
      <c r="F51" s="4" t="s">
        <v>2172</v>
      </c>
      <c r="G51" s="4" t="s">
        <v>2172</v>
      </c>
      <c r="H51" s="269" t="s">
        <v>3149</v>
      </c>
      <c r="I51" s="269"/>
      <c r="J51" s="128" t="s">
        <v>1142</v>
      </c>
      <c r="K51" s="129" t="s">
        <v>961</v>
      </c>
      <c r="L51" s="273">
        <v>25</v>
      </c>
      <c r="M51" s="74">
        <v>8</v>
      </c>
      <c r="N51" s="74" t="s">
        <v>46</v>
      </c>
      <c r="O51" s="74"/>
    </row>
    <row r="52" spans="1:15">
      <c r="A52" s="7" t="s">
        <v>2043</v>
      </c>
      <c r="B52" s="10">
        <v>5</v>
      </c>
      <c r="C52" s="10">
        <v>51</v>
      </c>
      <c r="D52" s="4" t="s">
        <v>609</v>
      </c>
      <c r="E52" s="4">
        <v>22263</v>
      </c>
      <c r="F52" s="4" t="s">
        <v>276</v>
      </c>
      <c r="G52" s="4" t="s">
        <v>276</v>
      </c>
      <c r="H52" s="269" t="s">
        <v>3149</v>
      </c>
      <c r="I52" s="269"/>
      <c r="J52" s="128" t="s">
        <v>3004</v>
      </c>
      <c r="K52" s="129" t="s">
        <v>466</v>
      </c>
      <c r="L52" s="273">
        <v>22</v>
      </c>
      <c r="M52" s="74">
        <v>4</v>
      </c>
      <c r="N52" s="74" t="s">
        <v>46</v>
      </c>
      <c r="O52" s="74"/>
    </row>
    <row r="53" spans="1:15">
      <c r="A53" s="11" t="s">
        <v>2043</v>
      </c>
      <c r="B53" s="12">
        <v>6</v>
      </c>
      <c r="C53" s="12">
        <v>52</v>
      </c>
      <c r="D53" s="13" t="s">
        <v>567</v>
      </c>
      <c r="E53" s="13">
        <v>21132</v>
      </c>
      <c r="F53" s="13" t="s">
        <v>188</v>
      </c>
      <c r="G53" s="13" t="s">
        <v>188</v>
      </c>
      <c r="H53" s="270" t="s">
        <v>3149</v>
      </c>
      <c r="I53" s="270"/>
      <c r="J53" s="137" t="s">
        <v>259</v>
      </c>
      <c r="K53" s="138" t="s">
        <v>2963</v>
      </c>
      <c r="L53" s="274">
        <v>25</v>
      </c>
      <c r="M53" s="78">
        <v>1</v>
      </c>
      <c r="N53" s="78"/>
      <c r="O53" s="78" t="s">
        <v>837</v>
      </c>
    </row>
    <row r="54" spans="1:15">
      <c r="A54" s="7">
        <v>3</v>
      </c>
      <c r="B54" s="10">
        <v>1</v>
      </c>
      <c r="C54" s="10">
        <v>53</v>
      </c>
      <c r="D54" s="4" t="s">
        <v>567</v>
      </c>
      <c r="E54" s="4">
        <v>9952</v>
      </c>
      <c r="F54" s="4" t="s">
        <v>15</v>
      </c>
      <c r="G54" s="4" t="s">
        <v>15</v>
      </c>
      <c r="H54" s="269" t="s">
        <v>3149</v>
      </c>
      <c r="I54" s="269"/>
      <c r="J54" s="128" t="s">
        <v>1921</v>
      </c>
      <c r="K54" s="129" t="s">
        <v>2195</v>
      </c>
      <c r="L54" s="273">
        <v>31</v>
      </c>
      <c r="M54" s="74">
        <v>7</v>
      </c>
      <c r="N54" s="74" t="s">
        <v>837</v>
      </c>
      <c r="O54" s="74"/>
    </row>
    <row r="55" spans="1:15">
      <c r="A55" s="7">
        <v>3</v>
      </c>
      <c r="B55" s="10">
        <v>2</v>
      </c>
      <c r="C55" s="10">
        <v>54</v>
      </c>
      <c r="D55" s="4" t="s">
        <v>188</v>
      </c>
      <c r="E55" s="4">
        <v>17556</v>
      </c>
      <c r="F55" s="4" t="s">
        <v>18</v>
      </c>
      <c r="G55" s="4" t="s">
        <v>18</v>
      </c>
      <c r="H55" s="269" t="s">
        <v>3149</v>
      </c>
      <c r="I55" s="269"/>
      <c r="J55" s="128" t="s">
        <v>1739</v>
      </c>
      <c r="K55" s="129" t="s">
        <v>217</v>
      </c>
      <c r="L55" s="273">
        <v>28</v>
      </c>
      <c r="M55" s="74">
        <v>1</v>
      </c>
      <c r="N55" s="74"/>
      <c r="O55" s="74" t="s">
        <v>837</v>
      </c>
    </row>
    <row r="56" spans="1:15">
      <c r="A56" s="7">
        <v>3</v>
      </c>
      <c r="B56" s="10">
        <v>3</v>
      </c>
      <c r="C56" s="10">
        <v>55</v>
      </c>
      <c r="D56" s="4" t="s">
        <v>129</v>
      </c>
      <c r="E56" s="4">
        <v>21897</v>
      </c>
      <c r="F56" s="4" t="s">
        <v>129</v>
      </c>
      <c r="G56" s="4" t="s">
        <v>129</v>
      </c>
      <c r="H56" s="269" t="s">
        <v>3149</v>
      </c>
      <c r="I56" s="269"/>
      <c r="J56" s="128" t="s">
        <v>2991</v>
      </c>
      <c r="K56" s="129" t="s">
        <v>2992</v>
      </c>
      <c r="L56" s="273">
        <v>23</v>
      </c>
      <c r="M56" s="74">
        <v>8</v>
      </c>
      <c r="N56" s="74" t="s">
        <v>837</v>
      </c>
      <c r="O56" s="74"/>
    </row>
    <row r="57" spans="1:15">
      <c r="A57" s="7">
        <v>3</v>
      </c>
      <c r="B57" s="10">
        <v>4</v>
      </c>
      <c r="C57" s="10">
        <v>56</v>
      </c>
      <c r="D57" s="4" t="s">
        <v>470</v>
      </c>
      <c r="E57" s="4">
        <v>17968</v>
      </c>
      <c r="F57" s="4" t="s">
        <v>14</v>
      </c>
      <c r="G57" s="4" t="s">
        <v>14</v>
      </c>
      <c r="H57" s="269" t="s">
        <v>3149</v>
      </c>
      <c r="I57" s="269"/>
      <c r="J57" s="128" t="s">
        <v>2870</v>
      </c>
      <c r="K57" s="129" t="s">
        <v>397</v>
      </c>
      <c r="L57" s="273">
        <v>25</v>
      </c>
      <c r="M57" s="74">
        <v>1</v>
      </c>
      <c r="N57" s="74"/>
      <c r="O57" s="74" t="s">
        <v>46</v>
      </c>
    </row>
    <row r="58" spans="1:15">
      <c r="A58" s="7">
        <v>3</v>
      </c>
      <c r="B58" s="10">
        <v>5</v>
      </c>
      <c r="C58" s="10">
        <v>57</v>
      </c>
      <c r="D58" s="4" t="s">
        <v>2177</v>
      </c>
      <c r="E58" s="4">
        <v>20020</v>
      </c>
      <c r="F58" s="4" t="s">
        <v>609</v>
      </c>
      <c r="G58" s="4" t="s">
        <v>609</v>
      </c>
      <c r="H58" s="269" t="s">
        <v>3149</v>
      </c>
      <c r="I58" s="269"/>
      <c r="J58" s="128" t="s">
        <v>1305</v>
      </c>
      <c r="K58" s="129" t="s">
        <v>553</v>
      </c>
      <c r="L58" s="273">
        <v>28</v>
      </c>
      <c r="M58" s="74">
        <v>1</v>
      </c>
      <c r="N58" s="74"/>
      <c r="O58" s="74" t="s">
        <v>837</v>
      </c>
    </row>
    <row r="59" spans="1:15">
      <c r="A59" s="7">
        <v>3</v>
      </c>
      <c r="B59" s="10">
        <v>6</v>
      </c>
      <c r="C59" s="10">
        <v>58</v>
      </c>
      <c r="D59" s="4" t="s">
        <v>17</v>
      </c>
      <c r="E59" s="4">
        <v>19350</v>
      </c>
      <c r="F59" s="4" t="s">
        <v>17</v>
      </c>
      <c r="G59" s="4" t="s">
        <v>17</v>
      </c>
      <c r="H59" s="269" t="s">
        <v>3149</v>
      </c>
      <c r="I59" s="269"/>
      <c r="J59" s="128" t="s">
        <v>1772</v>
      </c>
      <c r="K59" s="129" t="s">
        <v>394</v>
      </c>
      <c r="L59" s="273">
        <v>26</v>
      </c>
      <c r="M59" s="74">
        <v>1</v>
      </c>
      <c r="N59" s="74"/>
      <c r="O59" s="74" t="s">
        <v>837</v>
      </c>
    </row>
    <row r="60" spans="1:15">
      <c r="A60" s="7">
        <v>3</v>
      </c>
      <c r="B60" s="10">
        <v>7</v>
      </c>
      <c r="C60" s="10">
        <v>59</v>
      </c>
      <c r="D60" s="4" t="s">
        <v>29</v>
      </c>
      <c r="E60" s="4">
        <v>18882</v>
      </c>
      <c r="F60" s="4" t="s">
        <v>2178</v>
      </c>
      <c r="G60" s="4" t="s">
        <v>2178</v>
      </c>
      <c r="H60" s="269" t="s">
        <v>3149</v>
      </c>
      <c r="I60" s="269"/>
      <c r="J60" s="128" t="s">
        <v>190</v>
      </c>
      <c r="K60" s="129" t="s">
        <v>544</v>
      </c>
      <c r="L60" s="273">
        <v>27</v>
      </c>
      <c r="M60" s="74">
        <v>4</v>
      </c>
      <c r="N60" s="74" t="s">
        <v>46</v>
      </c>
      <c r="O60" s="74"/>
    </row>
    <row r="61" spans="1:15">
      <c r="A61" s="7">
        <v>3</v>
      </c>
      <c r="B61" s="10">
        <v>8</v>
      </c>
      <c r="C61" s="10">
        <v>60</v>
      </c>
      <c r="D61" s="4" t="s">
        <v>239</v>
      </c>
      <c r="E61" s="4">
        <v>20253</v>
      </c>
      <c r="F61" s="4" t="s">
        <v>567</v>
      </c>
      <c r="G61" s="4" t="s">
        <v>567</v>
      </c>
      <c r="H61" s="269" t="s">
        <v>3149</v>
      </c>
      <c r="I61" s="269"/>
      <c r="J61" s="128" t="s">
        <v>2431</v>
      </c>
      <c r="K61" s="129" t="s">
        <v>408</v>
      </c>
      <c r="L61" s="273">
        <v>27</v>
      </c>
      <c r="M61" s="74">
        <v>1</v>
      </c>
      <c r="N61" s="74"/>
      <c r="O61" s="74" t="s">
        <v>837</v>
      </c>
    </row>
    <row r="62" spans="1:15">
      <c r="A62" s="7">
        <v>3</v>
      </c>
      <c r="B62" s="10">
        <v>9</v>
      </c>
      <c r="C62" s="10">
        <v>61</v>
      </c>
      <c r="D62" s="4" t="s">
        <v>14</v>
      </c>
      <c r="E62" s="4">
        <v>20036</v>
      </c>
      <c r="F62" s="4" t="s">
        <v>2178</v>
      </c>
      <c r="G62" s="4" t="s">
        <v>2178</v>
      </c>
      <c r="H62" s="269" t="s">
        <v>3149</v>
      </c>
      <c r="I62" s="269"/>
      <c r="J62" s="128" t="s">
        <v>1851</v>
      </c>
      <c r="K62" s="129" t="s">
        <v>1187</v>
      </c>
      <c r="L62" s="273">
        <v>23</v>
      </c>
      <c r="M62" s="74">
        <v>5</v>
      </c>
      <c r="N62" s="74" t="s">
        <v>837</v>
      </c>
      <c r="O62" s="74"/>
    </row>
    <row r="63" spans="1:15">
      <c r="A63" s="7">
        <v>3</v>
      </c>
      <c r="B63" s="10">
        <v>10</v>
      </c>
      <c r="C63" s="10">
        <v>62</v>
      </c>
      <c r="D63" s="4" t="s">
        <v>609</v>
      </c>
      <c r="E63" s="4">
        <v>23920</v>
      </c>
      <c r="F63" s="4" t="s">
        <v>609</v>
      </c>
      <c r="G63" s="4" t="s">
        <v>609</v>
      </c>
      <c r="H63" s="269" t="s">
        <v>3149</v>
      </c>
      <c r="I63" s="269"/>
      <c r="J63" s="128" t="s">
        <v>3035</v>
      </c>
      <c r="K63" s="129" t="s">
        <v>3036</v>
      </c>
      <c r="L63" s="273">
        <v>23</v>
      </c>
      <c r="M63" s="74">
        <v>1</v>
      </c>
      <c r="N63" s="74"/>
      <c r="O63" s="74" t="s">
        <v>837</v>
      </c>
    </row>
    <row r="64" spans="1:15">
      <c r="A64" s="7">
        <v>3</v>
      </c>
      <c r="B64" s="10">
        <v>11</v>
      </c>
      <c r="C64" s="10">
        <v>63</v>
      </c>
      <c r="D64" s="4" t="s">
        <v>18</v>
      </c>
      <c r="E64" s="4">
        <v>16725</v>
      </c>
      <c r="F64" s="4" t="s">
        <v>16</v>
      </c>
      <c r="G64" s="4" t="s">
        <v>16</v>
      </c>
      <c r="H64" s="269" t="s">
        <v>3149</v>
      </c>
      <c r="I64" s="269"/>
      <c r="J64" s="128" t="s">
        <v>1164</v>
      </c>
      <c r="K64" s="129" t="s">
        <v>565</v>
      </c>
      <c r="L64" s="273">
        <v>29</v>
      </c>
      <c r="M64" s="74">
        <v>2</v>
      </c>
      <c r="N64" s="74" t="s">
        <v>837</v>
      </c>
      <c r="O64" s="74"/>
    </row>
    <row r="65" spans="1:15">
      <c r="A65" s="7">
        <v>3</v>
      </c>
      <c r="B65" s="10">
        <v>12</v>
      </c>
      <c r="C65" s="10">
        <v>64</v>
      </c>
      <c r="D65" s="4" t="s">
        <v>276</v>
      </c>
      <c r="E65" s="4">
        <v>20970</v>
      </c>
      <c r="F65" s="4" t="s">
        <v>213</v>
      </c>
      <c r="G65" s="4" t="s">
        <v>213</v>
      </c>
      <c r="H65" s="269" t="s">
        <v>3149</v>
      </c>
      <c r="I65" s="269"/>
      <c r="J65" s="128" t="s">
        <v>586</v>
      </c>
      <c r="K65" s="129" t="s">
        <v>171</v>
      </c>
      <c r="L65" s="273">
        <v>24</v>
      </c>
      <c r="M65" s="74">
        <v>9</v>
      </c>
      <c r="N65" s="74" t="s">
        <v>837</v>
      </c>
      <c r="O65" s="74"/>
    </row>
    <row r="66" spans="1:15">
      <c r="A66" s="7">
        <v>3</v>
      </c>
      <c r="B66" s="10">
        <v>13</v>
      </c>
      <c r="C66" s="10">
        <v>65</v>
      </c>
      <c r="D66" s="4" t="s">
        <v>13</v>
      </c>
      <c r="E66" s="4">
        <v>7115</v>
      </c>
      <c r="F66" s="4" t="s">
        <v>246</v>
      </c>
      <c r="G66" s="4" t="s">
        <v>246</v>
      </c>
      <c r="H66" s="269" t="s">
        <v>3149</v>
      </c>
      <c r="I66" s="269"/>
      <c r="J66" s="128" t="s">
        <v>196</v>
      </c>
      <c r="K66" s="129" t="s">
        <v>197</v>
      </c>
      <c r="L66" s="273">
        <v>37</v>
      </c>
      <c r="M66" s="74">
        <v>1</v>
      </c>
      <c r="N66" s="74"/>
      <c r="O66" s="74" t="s">
        <v>837</v>
      </c>
    </row>
    <row r="67" spans="1:15">
      <c r="A67" s="7">
        <v>3</v>
      </c>
      <c r="B67" s="10">
        <v>14</v>
      </c>
      <c r="C67" s="10">
        <v>66</v>
      </c>
      <c r="D67" s="4" t="s">
        <v>563</v>
      </c>
      <c r="E67" s="4">
        <v>25816</v>
      </c>
      <c r="F67" s="4" t="s">
        <v>354</v>
      </c>
      <c r="G67" s="4" t="s">
        <v>354</v>
      </c>
      <c r="H67" s="269" t="s">
        <v>3149</v>
      </c>
      <c r="I67" s="269"/>
      <c r="J67" s="128" t="s">
        <v>3073</v>
      </c>
      <c r="K67" s="129" t="s">
        <v>2351</v>
      </c>
      <c r="L67" s="273">
        <v>24</v>
      </c>
      <c r="M67" s="74">
        <v>2</v>
      </c>
      <c r="N67" s="74" t="s">
        <v>837</v>
      </c>
      <c r="O67" s="74"/>
    </row>
    <row r="68" spans="1:15">
      <c r="A68" s="7">
        <v>3</v>
      </c>
      <c r="B68" s="10">
        <v>15</v>
      </c>
      <c r="C68" s="10">
        <v>67</v>
      </c>
      <c r="D68" s="4" t="s">
        <v>2170</v>
      </c>
      <c r="E68" s="4">
        <v>22286</v>
      </c>
      <c r="F68" s="4" t="s">
        <v>686</v>
      </c>
      <c r="G68" s="4" t="s">
        <v>686</v>
      </c>
      <c r="H68" s="269" t="s">
        <v>3149</v>
      </c>
      <c r="I68" s="269"/>
      <c r="J68" s="128" t="s">
        <v>200</v>
      </c>
      <c r="K68" s="129" t="s">
        <v>551</v>
      </c>
      <c r="L68" s="273">
        <v>24</v>
      </c>
      <c r="M68" s="74">
        <v>1</v>
      </c>
      <c r="N68" s="74"/>
      <c r="O68" s="74" t="s">
        <v>46</v>
      </c>
    </row>
    <row r="69" spans="1:15">
      <c r="A69" s="7">
        <v>3</v>
      </c>
      <c r="B69" s="10">
        <v>16</v>
      </c>
      <c r="C69" s="10">
        <v>68</v>
      </c>
      <c r="D69" s="4" t="s">
        <v>15</v>
      </c>
      <c r="E69" s="4">
        <v>20367</v>
      </c>
      <c r="F69" s="4" t="s">
        <v>15</v>
      </c>
      <c r="G69" s="4" t="s">
        <v>15</v>
      </c>
      <c r="H69" s="269" t="s">
        <v>3149</v>
      </c>
      <c r="I69" s="269"/>
      <c r="J69" s="128" t="s">
        <v>1718</v>
      </c>
      <c r="K69" s="129" t="s">
        <v>1719</v>
      </c>
      <c r="L69" s="273">
        <v>23</v>
      </c>
      <c r="M69" s="74">
        <v>1</v>
      </c>
      <c r="N69" s="74"/>
      <c r="O69" s="74" t="s">
        <v>837</v>
      </c>
    </row>
    <row r="70" spans="1:15">
      <c r="A70" s="7">
        <v>3</v>
      </c>
      <c r="B70" s="10">
        <v>17</v>
      </c>
      <c r="C70" s="10">
        <v>69</v>
      </c>
      <c r="D70" s="4" t="s">
        <v>598</v>
      </c>
      <c r="E70" s="4">
        <v>8090</v>
      </c>
      <c r="F70" s="4" t="s">
        <v>16</v>
      </c>
      <c r="G70" s="4" t="s">
        <v>16</v>
      </c>
      <c r="H70" s="269" t="s">
        <v>3149</v>
      </c>
      <c r="I70" s="269"/>
      <c r="J70" s="128" t="s">
        <v>113</v>
      </c>
      <c r="K70" s="129" t="s">
        <v>531</v>
      </c>
      <c r="L70" s="273">
        <v>36</v>
      </c>
      <c r="M70" s="74">
        <v>9</v>
      </c>
      <c r="N70" s="74" t="s">
        <v>46</v>
      </c>
      <c r="O70" s="74"/>
    </row>
    <row r="71" spans="1:15">
      <c r="A71" s="7">
        <v>3</v>
      </c>
      <c r="B71" s="10">
        <v>18</v>
      </c>
      <c r="C71" s="10">
        <v>70</v>
      </c>
      <c r="D71" s="4" t="s">
        <v>164</v>
      </c>
      <c r="E71" s="4">
        <v>12552</v>
      </c>
      <c r="F71" s="4" t="s">
        <v>598</v>
      </c>
      <c r="G71" s="4" t="s">
        <v>598</v>
      </c>
      <c r="H71" s="269" t="s">
        <v>3149</v>
      </c>
      <c r="I71" s="269"/>
      <c r="J71" s="128" t="s">
        <v>295</v>
      </c>
      <c r="K71" s="129" t="s">
        <v>152</v>
      </c>
      <c r="L71" s="273">
        <v>30</v>
      </c>
      <c r="M71" s="74">
        <v>5</v>
      </c>
      <c r="N71" s="74" t="s">
        <v>837</v>
      </c>
      <c r="O71" s="74"/>
    </row>
    <row r="72" spans="1:15">
      <c r="A72" s="7">
        <v>3</v>
      </c>
      <c r="B72" s="10">
        <v>19</v>
      </c>
      <c r="C72" s="10">
        <v>71</v>
      </c>
      <c r="D72" s="4" t="s">
        <v>16</v>
      </c>
      <c r="E72" s="4">
        <v>18548</v>
      </c>
      <c r="F72" s="4" t="s">
        <v>213</v>
      </c>
      <c r="G72" s="4" t="s">
        <v>213</v>
      </c>
      <c r="H72" s="269" t="s">
        <v>3149</v>
      </c>
      <c r="I72" s="269"/>
      <c r="J72" s="128" t="s">
        <v>2353</v>
      </c>
      <c r="K72" s="129" t="s">
        <v>72</v>
      </c>
      <c r="L72" s="273">
        <v>25</v>
      </c>
      <c r="M72" s="74">
        <v>1</v>
      </c>
      <c r="N72" s="74"/>
      <c r="O72" s="74" t="s">
        <v>46</v>
      </c>
    </row>
    <row r="73" spans="1:15">
      <c r="A73" s="11">
        <v>3</v>
      </c>
      <c r="B73" s="12">
        <v>20</v>
      </c>
      <c r="C73" s="12">
        <v>72</v>
      </c>
      <c r="D73" s="13" t="s">
        <v>555</v>
      </c>
      <c r="E73" s="13">
        <v>18795</v>
      </c>
      <c r="F73" s="13" t="s">
        <v>17</v>
      </c>
      <c r="G73" s="13" t="s">
        <v>17</v>
      </c>
      <c r="H73" s="270" t="s">
        <v>3149</v>
      </c>
      <c r="I73" s="270"/>
      <c r="J73" s="137" t="s">
        <v>782</v>
      </c>
      <c r="K73" s="138" t="s">
        <v>147</v>
      </c>
      <c r="L73" s="274">
        <v>28</v>
      </c>
      <c r="M73" s="78">
        <v>5</v>
      </c>
      <c r="N73" s="78" t="s">
        <v>837</v>
      </c>
      <c r="O73" s="78"/>
    </row>
    <row r="74" spans="1:15">
      <c r="A74" s="99" t="s">
        <v>2044</v>
      </c>
      <c r="B74" s="100">
        <v>1</v>
      </c>
      <c r="C74" s="100">
        <v>73</v>
      </c>
      <c r="D74" s="49" t="s">
        <v>13</v>
      </c>
      <c r="E74" s="49">
        <v>18384</v>
      </c>
      <c r="F74" s="49" t="s">
        <v>16</v>
      </c>
      <c r="G74" s="49" t="s">
        <v>16</v>
      </c>
      <c r="H74" s="271" t="s">
        <v>3149</v>
      </c>
      <c r="I74" s="271"/>
      <c r="J74" s="277" t="s">
        <v>2344</v>
      </c>
      <c r="K74" s="278" t="s">
        <v>524</v>
      </c>
      <c r="L74" s="275">
        <v>28</v>
      </c>
      <c r="M74" s="205">
        <v>1</v>
      </c>
      <c r="N74" s="205"/>
      <c r="O74" s="205" t="s">
        <v>837</v>
      </c>
    </row>
    <row r="75" spans="1:15">
      <c r="A75" s="7" t="s">
        <v>2044</v>
      </c>
      <c r="B75" s="10">
        <v>2</v>
      </c>
      <c r="C75" s="10">
        <v>74</v>
      </c>
      <c r="D75" s="4" t="s">
        <v>2177</v>
      </c>
      <c r="E75" s="4">
        <v>17780</v>
      </c>
      <c r="F75" s="4" t="s">
        <v>13</v>
      </c>
      <c r="G75" s="4" t="s">
        <v>13</v>
      </c>
      <c r="H75" s="269" t="s">
        <v>3149</v>
      </c>
      <c r="I75" s="269"/>
      <c r="J75" s="128" t="s">
        <v>1068</v>
      </c>
      <c r="K75" s="129" t="s">
        <v>565</v>
      </c>
      <c r="L75" s="273">
        <v>27</v>
      </c>
      <c r="M75" s="74">
        <v>1</v>
      </c>
      <c r="N75" s="74"/>
      <c r="O75" s="74" t="s">
        <v>46</v>
      </c>
    </row>
    <row r="76" spans="1:15">
      <c r="A76" s="11" t="s">
        <v>2044</v>
      </c>
      <c r="B76" s="12">
        <v>3</v>
      </c>
      <c r="C76" s="12">
        <v>75</v>
      </c>
      <c r="D76" s="13" t="s">
        <v>129</v>
      </c>
      <c r="E76" s="13">
        <v>22244</v>
      </c>
      <c r="F76" s="13" t="s">
        <v>438</v>
      </c>
      <c r="G76" s="13" t="s">
        <v>438</v>
      </c>
      <c r="H76" s="270" t="s">
        <v>3149</v>
      </c>
      <c r="I76" s="270"/>
      <c r="J76" s="137" t="s">
        <v>3003</v>
      </c>
      <c r="K76" s="138" t="s">
        <v>124</v>
      </c>
      <c r="L76" s="274">
        <v>23</v>
      </c>
      <c r="M76" s="78">
        <v>7</v>
      </c>
      <c r="N76" s="78" t="s">
        <v>46</v>
      </c>
      <c r="O76" s="78"/>
    </row>
    <row r="77" spans="1:15">
      <c r="A77" s="7">
        <v>4</v>
      </c>
      <c r="B77" s="10">
        <v>1</v>
      </c>
      <c r="C77" s="10">
        <v>76</v>
      </c>
      <c r="D77" s="4" t="s">
        <v>555</v>
      </c>
      <c r="E77" s="4">
        <v>11762</v>
      </c>
      <c r="F77" s="4" t="s">
        <v>13</v>
      </c>
      <c r="G77" s="4" t="s">
        <v>13</v>
      </c>
      <c r="H77" s="269" t="s">
        <v>3149</v>
      </c>
      <c r="I77" s="269"/>
      <c r="J77" s="128" t="s">
        <v>698</v>
      </c>
      <c r="K77" s="129" t="s">
        <v>249</v>
      </c>
      <c r="L77" s="273">
        <v>29</v>
      </c>
      <c r="M77" s="74">
        <v>1</v>
      </c>
      <c r="N77" s="74"/>
      <c r="O77" s="74" t="s">
        <v>837</v>
      </c>
    </row>
    <row r="78" spans="1:15">
      <c r="A78" s="7">
        <v>4</v>
      </c>
      <c r="B78" s="10">
        <v>2</v>
      </c>
      <c r="C78" s="10">
        <v>77</v>
      </c>
      <c r="D78" s="4" t="s">
        <v>16</v>
      </c>
      <c r="E78" s="4">
        <v>14712</v>
      </c>
      <c r="F78" s="4" t="s">
        <v>2178</v>
      </c>
      <c r="G78" s="4" t="s">
        <v>2178</v>
      </c>
      <c r="H78" s="269" t="s">
        <v>3149</v>
      </c>
      <c r="I78" s="269"/>
      <c r="J78" s="128" t="s">
        <v>767</v>
      </c>
      <c r="K78" s="129" t="s">
        <v>627</v>
      </c>
      <c r="L78" s="273">
        <v>27</v>
      </c>
      <c r="M78" s="74">
        <v>9</v>
      </c>
      <c r="N78" s="74" t="s">
        <v>837</v>
      </c>
      <c r="O78" s="74"/>
    </row>
    <row r="79" spans="1:15">
      <c r="A79" s="7">
        <v>4</v>
      </c>
      <c r="B79" s="10">
        <v>3</v>
      </c>
      <c r="C79" s="10">
        <v>78</v>
      </c>
      <c r="D79" s="4" t="s">
        <v>164</v>
      </c>
      <c r="E79" s="4">
        <v>14078</v>
      </c>
      <c r="F79" s="4" t="s">
        <v>609</v>
      </c>
      <c r="G79" s="4" t="s">
        <v>609</v>
      </c>
      <c r="H79" s="269" t="s">
        <v>3149</v>
      </c>
      <c r="I79" s="269"/>
      <c r="J79" s="128" t="s">
        <v>743</v>
      </c>
      <c r="K79" s="129" t="s">
        <v>596</v>
      </c>
      <c r="L79" s="273">
        <v>30</v>
      </c>
      <c r="M79" s="74">
        <v>1</v>
      </c>
      <c r="N79" s="74"/>
      <c r="O79" s="74" t="s">
        <v>837</v>
      </c>
    </row>
    <row r="80" spans="1:15">
      <c r="A80" s="7">
        <v>4</v>
      </c>
      <c r="B80" s="10">
        <v>4</v>
      </c>
      <c r="C80" s="10">
        <v>79</v>
      </c>
      <c r="D80" s="4" t="s">
        <v>598</v>
      </c>
      <c r="E80" s="4">
        <v>25174</v>
      </c>
      <c r="F80" s="4" t="s">
        <v>598</v>
      </c>
      <c r="G80" s="4" t="s">
        <v>598</v>
      </c>
      <c r="H80" s="269" t="s">
        <v>3149</v>
      </c>
      <c r="I80" s="269"/>
      <c r="J80" s="128" t="s">
        <v>3056</v>
      </c>
      <c r="K80" s="129" t="s">
        <v>3057</v>
      </c>
      <c r="L80" s="273">
        <v>28</v>
      </c>
      <c r="M80" s="74">
        <v>1</v>
      </c>
      <c r="N80" s="74"/>
      <c r="O80" s="74" t="s">
        <v>837</v>
      </c>
    </row>
    <row r="81" spans="1:15">
      <c r="A81" s="7">
        <v>4</v>
      </c>
      <c r="B81" s="10">
        <v>5</v>
      </c>
      <c r="C81" s="10">
        <v>80</v>
      </c>
      <c r="D81" s="4" t="s">
        <v>15</v>
      </c>
      <c r="E81" s="4">
        <v>20302</v>
      </c>
      <c r="F81" s="4" t="s">
        <v>345</v>
      </c>
      <c r="G81" s="4" t="s">
        <v>345</v>
      </c>
      <c r="H81" s="269" t="s">
        <v>3149</v>
      </c>
      <c r="I81" s="269"/>
      <c r="J81" s="128" t="s">
        <v>680</v>
      </c>
      <c r="K81" s="129" t="s">
        <v>617</v>
      </c>
      <c r="L81" s="273">
        <v>26</v>
      </c>
      <c r="M81" s="74">
        <v>1</v>
      </c>
      <c r="N81" s="74"/>
      <c r="O81" s="74" t="s">
        <v>46</v>
      </c>
    </row>
    <row r="82" spans="1:15">
      <c r="A82" s="7">
        <v>4</v>
      </c>
      <c r="B82" s="10">
        <v>6</v>
      </c>
      <c r="C82" s="10">
        <v>81</v>
      </c>
      <c r="D82" s="4" t="s">
        <v>2170</v>
      </c>
      <c r="E82" s="4">
        <v>20203</v>
      </c>
      <c r="F82" s="4" t="s">
        <v>213</v>
      </c>
      <c r="G82" s="4" t="s">
        <v>213</v>
      </c>
      <c r="H82" s="269" t="s">
        <v>3149</v>
      </c>
      <c r="I82" s="269"/>
      <c r="J82" s="128" t="s">
        <v>261</v>
      </c>
      <c r="K82" s="129" t="s">
        <v>1942</v>
      </c>
      <c r="L82" s="273">
        <v>26</v>
      </c>
      <c r="M82" s="74">
        <v>1</v>
      </c>
      <c r="N82" s="74"/>
      <c r="O82" s="74" t="s">
        <v>837</v>
      </c>
    </row>
    <row r="83" spans="1:15">
      <c r="A83" s="7">
        <v>4</v>
      </c>
      <c r="B83" s="10">
        <v>7</v>
      </c>
      <c r="C83" s="10">
        <v>82</v>
      </c>
      <c r="D83" s="4" t="s">
        <v>563</v>
      </c>
      <c r="E83" s="4">
        <v>27555</v>
      </c>
      <c r="F83" s="4" t="s">
        <v>563</v>
      </c>
      <c r="G83" s="4" t="s">
        <v>563</v>
      </c>
      <c r="H83" s="269"/>
      <c r="I83" s="269"/>
      <c r="J83" s="128" t="s">
        <v>1943</v>
      </c>
      <c r="K83" s="129" t="s">
        <v>307</v>
      </c>
      <c r="L83" s="273">
        <v>23</v>
      </c>
      <c r="M83" s="74">
        <v>8</v>
      </c>
      <c r="N83" s="74" t="s">
        <v>46</v>
      </c>
      <c r="O83" s="74"/>
    </row>
    <row r="84" spans="1:15">
      <c r="A84" s="7">
        <v>4</v>
      </c>
      <c r="B84" s="10">
        <v>8</v>
      </c>
      <c r="C84" s="10">
        <v>83</v>
      </c>
      <c r="D84" s="4" t="s">
        <v>13</v>
      </c>
      <c r="E84" s="4">
        <v>18376</v>
      </c>
      <c r="F84" s="4" t="s">
        <v>188</v>
      </c>
      <c r="G84" s="4" t="s">
        <v>188</v>
      </c>
      <c r="H84" s="269" t="s">
        <v>3149</v>
      </c>
      <c r="I84" s="269"/>
      <c r="J84" s="128" t="s">
        <v>2343</v>
      </c>
      <c r="K84" s="129" t="s">
        <v>986</v>
      </c>
      <c r="L84" s="273">
        <v>28</v>
      </c>
      <c r="M84" s="74">
        <v>1</v>
      </c>
      <c r="N84" s="74"/>
      <c r="O84" s="74" t="s">
        <v>837</v>
      </c>
    </row>
    <row r="85" spans="1:15">
      <c r="A85" s="7">
        <v>4</v>
      </c>
      <c r="B85" s="10">
        <v>9</v>
      </c>
      <c r="C85" s="10">
        <v>84</v>
      </c>
      <c r="D85" s="4" t="s">
        <v>276</v>
      </c>
      <c r="E85" s="4">
        <v>19953</v>
      </c>
      <c r="F85" s="4" t="s">
        <v>2178</v>
      </c>
      <c r="G85" s="4" t="s">
        <v>2178</v>
      </c>
      <c r="H85" s="269" t="s">
        <v>3149</v>
      </c>
      <c r="I85" s="269"/>
      <c r="J85" s="128" t="s">
        <v>190</v>
      </c>
      <c r="K85" s="129" t="s">
        <v>533</v>
      </c>
      <c r="L85" s="273">
        <v>24</v>
      </c>
      <c r="M85" s="74">
        <v>9</v>
      </c>
      <c r="N85" s="74" t="s">
        <v>46</v>
      </c>
      <c r="O85" s="74"/>
    </row>
    <row r="86" spans="1:15">
      <c r="A86" s="7">
        <v>4</v>
      </c>
      <c r="B86" s="10">
        <v>10</v>
      </c>
      <c r="C86" s="10">
        <v>85</v>
      </c>
      <c r="D86" s="4" t="s">
        <v>18</v>
      </c>
      <c r="E86" s="4">
        <v>9847</v>
      </c>
      <c r="F86" s="4" t="s">
        <v>563</v>
      </c>
      <c r="G86" s="4" t="s">
        <v>563</v>
      </c>
      <c r="H86" s="269" t="s">
        <v>3149</v>
      </c>
      <c r="I86" s="269"/>
      <c r="J86" s="128" t="s">
        <v>302</v>
      </c>
      <c r="K86" s="129" t="s">
        <v>136</v>
      </c>
      <c r="L86" s="273">
        <v>35</v>
      </c>
      <c r="M86" s="74">
        <v>7</v>
      </c>
      <c r="N86" s="74" t="s">
        <v>837</v>
      </c>
      <c r="O86" s="74"/>
    </row>
    <row r="87" spans="1:15">
      <c r="A87" s="7">
        <v>4</v>
      </c>
      <c r="B87" s="10">
        <v>11</v>
      </c>
      <c r="C87" s="10">
        <v>86</v>
      </c>
      <c r="D87" s="4" t="s">
        <v>609</v>
      </c>
      <c r="E87" s="4">
        <v>22294</v>
      </c>
      <c r="F87" s="4" t="s">
        <v>276</v>
      </c>
      <c r="G87" s="4" t="s">
        <v>276</v>
      </c>
      <c r="H87" s="269" t="s">
        <v>3149</v>
      </c>
      <c r="I87" s="269"/>
      <c r="J87" s="128" t="s">
        <v>3005</v>
      </c>
      <c r="K87" s="129" t="s">
        <v>1635</v>
      </c>
      <c r="L87" s="273">
        <v>22</v>
      </c>
      <c r="M87" s="74">
        <v>1</v>
      </c>
      <c r="N87" s="74"/>
      <c r="O87" s="74" t="s">
        <v>46</v>
      </c>
    </row>
    <row r="88" spans="1:15">
      <c r="A88" s="7">
        <v>4</v>
      </c>
      <c r="B88" s="10">
        <v>12</v>
      </c>
      <c r="C88" s="10">
        <v>87</v>
      </c>
      <c r="D88" s="4" t="s">
        <v>14</v>
      </c>
      <c r="E88" s="4">
        <v>23792</v>
      </c>
      <c r="F88" s="4" t="s">
        <v>45</v>
      </c>
      <c r="G88" s="4" t="s">
        <v>1121</v>
      </c>
      <c r="H88" s="269" t="s">
        <v>3149</v>
      </c>
      <c r="I88" s="269"/>
      <c r="J88" s="128" t="s">
        <v>251</v>
      </c>
      <c r="K88" s="129" t="s">
        <v>2530</v>
      </c>
      <c r="L88" s="273">
        <v>22</v>
      </c>
      <c r="M88" s="74">
        <v>8</v>
      </c>
      <c r="N88" s="74" t="s">
        <v>46</v>
      </c>
      <c r="O88" s="74"/>
    </row>
    <row r="89" spans="1:15">
      <c r="A89" s="7">
        <v>4</v>
      </c>
      <c r="B89" s="10">
        <v>13</v>
      </c>
      <c r="C89" s="10">
        <v>88</v>
      </c>
      <c r="D89" s="4" t="s">
        <v>239</v>
      </c>
      <c r="E89" s="4">
        <v>19249</v>
      </c>
      <c r="F89" s="4" t="s">
        <v>13</v>
      </c>
      <c r="G89" s="4" t="s">
        <v>13</v>
      </c>
      <c r="H89" s="269" t="s">
        <v>3149</v>
      </c>
      <c r="I89" s="269"/>
      <c r="J89" s="128" t="s">
        <v>233</v>
      </c>
      <c r="K89" s="129" t="s">
        <v>1144</v>
      </c>
      <c r="L89" s="273">
        <v>27</v>
      </c>
      <c r="M89" s="74">
        <v>1</v>
      </c>
      <c r="N89" s="74"/>
      <c r="O89" s="74" t="s">
        <v>837</v>
      </c>
    </row>
    <row r="90" spans="1:15">
      <c r="A90" s="7">
        <v>4</v>
      </c>
      <c r="B90" s="10">
        <v>14</v>
      </c>
      <c r="C90" s="10">
        <v>89</v>
      </c>
      <c r="D90" s="4" t="s">
        <v>29</v>
      </c>
      <c r="E90" s="4">
        <v>12861</v>
      </c>
      <c r="F90" s="4" t="s">
        <v>18</v>
      </c>
      <c r="G90" s="4" t="s">
        <v>18</v>
      </c>
      <c r="H90" s="269" t="s">
        <v>3149</v>
      </c>
      <c r="I90" s="269"/>
      <c r="J90" s="128" t="s">
        <v>662</v>
      </c>
      <c r="K90" s="129" t="s">
        <v>110</v>
      </c>
      <c r="L90" s="273">
        <v>32</v>
      </c>
      <c r="M90" s="74">
        <v>5</v>
      </c>
      <c r="N90" s="74" t="s">
        <v>837</v>
      </c>
      <c r="O90" s="74"/>
    </row>
    <row r="91" spans="1:15">
      <c r="A91" s="7">
        <v>4</v>
      </c>
      <c r="B91" s="10">
        <v>15</v>
      </c>
      <c r="C91" s="10">
        <v>90</v>
      </c>
      <c r="D91" s="4" t="s">
        <v>17</v>
      </c>
      <c r="E91" s="4">
        <v>19614</v>
      </c>
      <c r="F91" s="4" t="s">
        <v>17</v>
      </c>
      <c r="G91" s="4" t="s">
        <v>17</v>
      </c>
      <c r="H91" s="269" t="s">
        <v>3149</v>
      </c>
      <c r="I91" s="269"/>
      <c r="J91" s="128" t="s">
        <v>525</v>
      </c>
      <c r="K91" s="129" t="s">
        <v>1858</v>
      </c>
      <c r="L91" s="273">
        <v>26</v>
      </c>
      <c r="M91" s="74">
        <v>1</v>
      </c>
      <c r="N91" s="74"/>
      <c r="O91" s="74" t="s">
        <v>46</v>
      </c>
    </row>
    <row r="92" spans="1:15">
      <c r="A92" s="7">
        <v>4</v>
      </c>
      <c r="B92" s="10">
        <v>16</v>
      </c>
      <c r="C92" s="10">
        <v>91</v>
      </c>
      <c r="D92" s="4" t="s">
        <v>2177</v>
      </c>
      <c r="E92" s="4">
        <v>17452</v>
      </c>
      <c r="F92" s="4" t="s">
        <v>2178</v>
      </c>
      <c r="G92" s="4" t="s">
        <v>2178</v>
      </c>
      <c r="H92" s="269" t="s">
        <v>3149</v>
      </c>
      <c r="I92" s="269"/>
      <c r="J92" s="128" t="s">
        <v>2310</v>
      </c>
      <c r="K92" s="129" t="s">
        <v>565</v>
      </c>
      <c r="L92" s="273">
        <v>26</v>
      </c>
      <c r="M92" s="74">
        <v>8</v>
      </c>
      <c r="N92" s="74" t="s">
        <v>837</v>
      </c>
      <c r="O92" s="74"/>
    </row>
    <row r="93" spans="1:15">
      <c r="A93" s="7">
        <v>4</v>
      </c>
      <c r="B93" s="10">
        <v>17</v>
      </c>
      <c r="C93" s="10">
        <v>92</v>
      </c>
      <c r="D93" s="4" t="s">
        <v>470</v>
      </c>
      <c r="E93" s="4">
        <v>5933</v>
      </c>
      <c r="F93" s="4" t="s">
        <v>13</v>
      </c>
      <c r="G93" s="4" t="s">
        <v>13</v>
      </c>
      <c r="H93" s="269" t="s">
        <v>3149</v>
      </c>
      <c r="I93" s="269"/>
      <c r="J93" s="128" t="s">
        <v>425</v>
      </c>
      <c r="K93" s="129" t="s">
        <v>426</v>
      </c>
      <c r="L93" s="273">
        <v>32</v>
      </c>
      <c r="M93" s="74">
        <v>4</v>
      </c>
      <c r="N93" s="74" t="s">
        <v>837</v>
      </c>
      <c r="O93" s="74"/>
    </row>
    <row r="94" spans="1:15">
      <c r="A94" s="7">
        <v>4</v>
      </c>
      <c r="B94" s="10">
        <v>18</v>
      </c>
      <c r="C94" s="10">
        <v>93</v>
      </c>
      <c r="D94" s="4" t="s">
        <v>129</v>
      </c>
      <c r="E94" s="4">
        <v>22201</v>
      </c>
      <c r="F94" s="4" t="s">
        <v>2172</v>
      </c>
      <c r="G94" s="4" t="s">
        <v>2172</v>
      </c>
      <c r="H94" s="269" t="s">
        <v>3149</v>
      </c>
      <c r="I94" s="269"/>
      <c r="J94" s="128" t="s">
        <v>865</v>
      </c>
      <c r="K94" s="129" t="s">
        <v>2998</v>
      </c>
      <c r="L94" s="273">
        <v>23</v>
      </c>
      <c r="M94" s="74">
        <v>1</v>
      </c>
      <c r="N94" s="74"/>
      <c r="O94" s="74" t="s">
        <v>46</v>
      </c>
    </row>
    <row r="95" spans="1:15">
      <c r="A95" s="7">
        <v>4</v>
      </c>
      <c r="B95" s="10">
        <v>19</v>
      </c>
      <c r="C95" s="10">
        <v>94</v>
      </c>
      <c r="D95" s="4" t="s">
        <v>188</v>
      </c>
      <c r="E95" s="4">
        <v>14130</v>
      </c>
      <c r="F95" s="4" t="s">
        <v>345</v>
      </c>
      <c r="G95" s="4" t="s">
        <v>345</v>
      </c>
      <c r="H95" s="269" t="s">
        <v>3149</v>
      </c>
      <c r="I95" s="269"/>
      <c r="J95" s="128" t="s">
        <v>682</v>
      </c>
      <c r="K95" s="129" t="s">
        <v>197</v>
      </c>
      <c r="L95" s="273">
        <v>29</v>
      </c>
      <c r="M95" s="74">
        <v>3</v>
      </c>
      <c r="N95" s="74" t="s">
        <v>46</v>
      </c>
      <c r="O95" s="74"/>
    </row>
    <row r="96" spans="1:15">
      <c r="A96" s="11">
        <v>4</v>
      </c>
      <c r="B96" s="12">
        <v>20</v>
      </c>
      <c r="C96" s="12">
        <v>95</v>
      </c>
      <c r="D96" s="13" t="s">
        <v>567</v>
      </c>
      <c r="E96" s="13">
        <v>22823</v>
      </c>
      <c r="F96" s="13" t="s">
        <v>16</v>
      </c>
      <c r="G96" s="13" t="s">
        <v>16</v>
      </c>
      <c r="H96" s="270"/>
      <c r="I96" s="270"/>
      <c r="J96" s="137" t="s">
        <v>759</v>
      </c>
      <c r="K96" s="138" t="s">
        <v>3017</v>
      </c>
      <c r="L96" s="274">
        <v>22</v>
      </c>
      <c r="M96" s="78">
        <v>6</v>
      </c>
      <c r="N96" s="78" t="s">
        <v>837</v>
      </c>
      <c r="O96" s="78"/>
    </row>
    <row r="97" spans="1:15">
      <c r="A97" s="7">
        <v>5</v>
      </c>
      <c r="B97" s="10">
        <v>1</v>
      </c>
      <c r="C97" s="10">
        <v>96</v>
      </c>
      <c r="D97" s="4" t="s">
        <v>567</v>
      </c>
      <c r="E97" s="4">
        <v>12808</v>
      </c>
      <c r="F97" s="4" t="s">
        <v>2172</v>
      </c>
      <c r="G97" s="4" t="s">
        <v>2172</v>
      </c>
      <c r="H97" s="269" t="s">
        <v>3149</v>
      </c>
      <c r="I97" s="269"/>
      <c r="J97" s="128" t="s">
        <v>976</v>
      </c>
      <c r="K97" s="129" t="s">
        <v>546</v>
      </c>
      <c r="L97" s="273">
        <v>31</v>
      </c>
      <c r="M97" s="74">
        <v>1</v>
      </c>
      <c r="N97" s="74"/>
      <c r="O97" s="74" t="s">
        <v>837</v>
      </c>
    </row>
    <row r="98" spans="1:15">
      <c r="A98" s="7">
        <v>5</v>
      </c>
      <c r="B98" s="10">
        <v>2</v>
      </c>
      <c r="C98" s="10">
        <v>97</v>
      </c>
      <c r="D98" s="4" t="s">
        <v>188</v>
      </c>
      <c r="E98" s="4">
        <v>18054</v>
      </c>
      <c r="F98" s="4" t="s">
        <v>598</v>
      </c>
      <c r="G98" s="4" t="s">
        <v>598</v>
      </c>
      <c r="H98" s="269" t="s">
        <v>3149</v>
      </c>
      <c r="I98" s="269"/>
      <c r="J98" s="128" t="s">
        <v>1727</v>
      </c>
      <c r="K98" s="129" t="s">
        <v>72</v>
      </c>
      <c r="L98" s="273">
        <v>28</v>
      </c>
      <c r="M98" s="74">
        <v>9</v>
      </c>
      <c r="N98" s="74" t="s">
        <v>838</v>
      </c>
      <c r="O98" s="74"/>
    </row>
    <row r="99" spans="1:15">
      <c r="A99" s="7">
        <v>5</v>
      </c>
      <c r="B99" s="10">
        <v>3</v>
      </c>
      <c r="C99" s="10">
        <v>98</v>
      </c>
      <c r="D99" s="4" t="s">
        <v>129</v>
      </c>
      <c r="E99" s="4">
        <v>16403</v>
      </c>
      <c r="F99" s="4" t="s">
        <v>2178</v>
      </c>
      <c r="G99" s="4" t="s">
        <v>2178</v>
      </c>
      <c r="H99" s="269" t="s">
        <v>3149</v>
      </c>
      <c r="I99" s="269"/>
      <c r="J99" s="128" t="s">
        <v>508</v>
      </c>
      <c r="K99" s="129" t="s">
        <v>585</v>
      </c>
      <c r="L99" s="273">
        <v>26</v>
      </c>
      <c r="M99" s="74">
        <v>2</v>
      </c>
      <c r="N99" s="74" t="s">
        <v>838</v>
      </c>
      <c r="O99" s="74"/>
    </row>
    <row r="100" spans="1:15">
      <c r="A100" s="7">
        <v>5</v>
      </c>
      <c r="B100" s="10">
        <v>4</v>
      </c>
      <c r="C100" s="10">
        <v>99</v>
      </c>
      <c r="D100" s="4" t="s">
        <v>470</v>
      </c>
      <c r="E100" s="4">
        <v>22514</v>
      </c>
      <c r="F100" s="4" t="s">
        <v>609</v>
      </c>
      <c r="G100" s="4" t="s">
        <v>609</v>
      </c>
      <c r="H100" s="269"/>
      <c r="I100" s="269"/>
      <c r="J100" s="128" t="s">
        <v>3012</v>
      </c>
      <c r="K100" s="129" t="s">
        <v>1804</v>
      </c>
      <c r="L100" s="273">
        <v>22</v>
      </c>
      <c r="M100" s="74">
        <v>3</v>
      </c>
      <c r="N100" s="74" t="s">
        <v>46</v>
      </c>
      <c r="O100" s="74"/>
    </row>
    <row r="101" spans="1:15">
      <c r="A101" s="7">
        <v>5</v>
      </c>
      <c r="B101" s="10">
        <v>5</v>
      </c>
      <c r="C101" s="10">
        <v>100</v>
      </c>
      <c r="D101" s="4" t="s">
        <v>2177</v>
      </c>
      <c r="E101" s="4">
        <v>19911</v>
      </c>
      <c r="F101" s="4" t="s">
        <v>18</v>
      </c>
      <c r="G101" s="4" t="s">
        <v>18</v>
      </c>
      <c r="H101" s="269" t="s">
        <v>3149</v>
      </c>
      <c r="I101" s="269"/>
      <c r="J101" s="128" t="s">
        <v>295</v>
      </c>
      <c r="K101" s="129" t="s">
        <v>565</v>
      </c>
      <c r="L101" s="273">
        <v>24</v>
      </c>
      <c r="M101" s="74">
        <v>1</v>
      </c>
      <c r="N101" s="74"/>
      <c r="O101" s="74" t="s">
        <v>46</v>
      </c>
    </row>
    <row r="102" spans="1:15">
      <c r="A102" s="7">
        <v>5</v>
      </c>
      <c r="B102" s="10">
        <v>6</v>
      </c>
      <c r="C102" s="10">
        <v>101</v>
      </c>
      <c r="D102" s="4" t="s">
        <v>17</v>
      </c>
      <c r="E102" s="4">
        <v>16609</v>
      </c>
      <c r="F102" s="4" t="s">
        <v>614</v>
      </c>
      <c r="G102" s="4" t="s">
        <v>614</v>
      </c>
      <c r="H102" s="269" t="s">
        <v>3149</v>
      </c>
      <c r="I102" s="269"/>
      <c r="J102" s="128" t="s">
        <v>205</v>
      </c>
      <c r="K102" s="129" t="s">
        <v>577</v>
      </c>
      <c r="L102" s="273">
        <v>25</v>
      </c>
      <c r="M102" s="74">
        <v>1</v>
      </c>
      <c r="N102" s="74"/>
      <c r="O102" s="74" t="s">
        <v>837</v>
      </c>
    </row>
    <row r="103" spans="1:15">
      <c r="A103" s="7">
        <v>5</v>
      </c>
      <c r="B103" s="10">
        <v>7</v>
      </c>
      <c r="C103" s="10">
        <v>102</v>
      </c>
      <c r="D103" s="4" t="s">
        <v>29</v>
      </c>
      <c r="E103" s="4">
        <v>26299</v>
      </c>
      <c r="F103" s="4" t="s">
        <v>14</v>
      </c>
      <c r="G103" s="4" t="s">
        <v>14</v>
      </c>
      <c r="H103" s="269"/>
      <c r="I103" s="269"/>
      <c r="J103" s="128" t="s">
        <v>3095</v>
      </c>
      <c r="K103" s="129" t="s">
        <v>533</v>
      </c>
      <c r="L103" s="273">
        <v>24</v>
      </c>
      <c r="M103" s="74">
        <v>5</v>
      </c>
      <c r="N103" s="74" t="s">
        <v>837</v>
      </c>
      <c r="O103" s="74"/>
    </row>
    <row r="104" spans="1:15">
      <c r="A104" s="7">
        <v>5</v>
      </c>
      <c r="B104" s="10">
        <v>8</v>
      </c>
      <c r="C104" s="10">
        <v>103</v>
      </c>
      <c r="D104" s="4" t="s">
        <v>239</v>
      </c>
      <c r="E104" s="4">
        <v>12760</v>
      </c>
      <c r="F104" s="4" t="s">
        <v>614</v>
      </c>
      <c r="G104" s="4" t="s">
        <v>614</v>
      </c>
      <c r="H104" s="269" t="s">
        <v>3149</v>
      </c>
      <c r="I104" s="269"/>
      <c r="J104" s="128" t="s">
        <v>224</v>
      </c>
      <c r="K104" s="129" t="s">
        <v>526</v>
      </c>
      <c r="L104" s="273">
        <v>31</v>
      </c>
      <c r="M104" s="74">
        <v>1</v>
      </c>
      <c r="N104" s="74"/>
      <c r="O104" s="74" t="s">
        <v>837</v>
      </c>
    </row>
    <row r="105" spans="1:15">
      <c r="A105" s="7">
        <v>5</v>
      </c>
      <c r="B105" s="10">
        <v>9</v>
      </c>
      <c r="C105" s="10">
        <v>104</v>
      </c>
      <c r="D105" s="4" t="s">
        <v>14</v>
      </c>
      <c r="E105" s="4">
        <v>15761</v>
      </c>
      <c r="F105" s="4" t="s">
        <v>239</v>
      </c>
      <c r="G105" s="4" t="s">
        <v>239</v>
      </c>
      <c r="H105" s="269" t="s">
        <v>3149</v>
      </c>
      <c r="I105" s="269"/>
      <c r="J105" s="128" t="s">
        <v>346</v>
      </c>
      <c r="K105" s="129" t="s">
        <v>536</v>
      </c>
      <c r="L105" s="273">
        <v>27</v>
      </c>
      <c r="M105" s="74">
        <v>1</v>
      </c>
      <c r="N105" s="74"/>
      <c r="O105" s="74" t="s">
        <v>837</v>
      </c>
    </row>
    <row r="106" spans="1:15">
      <c r="A106" s="7">
        <v>5</v>
      </c>
      <c r="B106" s="10">
        <v>10</v>
      </c>
      <c r="C106" s="10">
        <v>105</v>
      </c>
      <c r="D106" s="4" t="s">
        <v>609</v>
      </c>
      <c r="E106" s="4">
        <v>21844</v>
      </c>
      <c r="F106" s="4" t="s">
        <v>686</v>
      </c>
      <c r="G106" s="4" t="s">
        <v>686</v>
      </c>
      <c r="H106" s="269" t="s">
        <v>3149</v>
      </c>
      <c r="I106" s="269"/>
      <c r="J106" s="128" t="s">
        <v>307</v>
      </c>
      <c r="K106" s="129" t="s">
        <v>1711</v>
      </c>
      <c r="L106" s="273">
        <v>24</v>
      </c>
      <c r="M106" s="74">
        <v>1</v>
      </c>
      <c r="N106" s="74"/>
      <c r="O106" s="74" t="s">
        <v>46</v>
      </c>
    </row>
    <row r="107" spans="1:15">
      <c r="A107" s="7">
        <v>5</v>
      </c>
      <c r="B107" s="10">
        <v>11</v>
      </c>
      <c r="C107" s="10">
        <v>106</v>
      </c>
      <c r="D107" s="4" t="s">
        <v>18</v>
      </c>
      <c r="E107" s="4">
        <v>19804</v>
      </c>
      <c r="F107" s="4" t="s">
        <v>17</v>
      </c>
      <c r="G107" s="4" t="s">
        <v>17</v>
      </c>
      <c r="H107" s="269" t="s">
        <v>3149</v>
      </c>
      <c r="I107" s="269"/>
      <c r="J107" s="128" t="s">
        <v>2394</v>
      </c>
      <c r="K107" s="129" t="s">
        <v>577</v>
      </c>
      <c r="L107" s="273">
        <v>27</v>
      </c>
      <c r="M107" s="74">
        <v>1</v>
      </c>
      <c r="N107" s="74"/>
      <c r="O107" s="74" t="s">
        <v>837</v>
      </c>
    </row>
    <row r="108" spans="1:15">
      <c r="A108" s="7">
        <v>5</v>
      </c>
      <c r="B108" s="10">
        <v>12</v>
      </c>
      <c r="C108" s="10">
        <v>107</v>
      </c>
      <c r="D108" s="4" t="s">
        <v>276</v>
      </c>
      <c r="E108" s="4">
        <v>27581</v>
      </c>
      <c r="F108" s="4" t="s">
        <v>129</v>
      </c>
      <c r="G108" s="4" t="s">
        <v>129</v>
      </c>
      <c r="H108" s="269" t="s">
        <v>3149</v>
      </c>
      <c r="I108" s="269"/>
      <c r="J108" s="128" t="s">
        <v>3109</v>
      </c>
      <c r="K108" s="129" t="s">
        <v>3110</v>
      </c>
      <c r="L108" s="273">
        <v>24</v>
      </c>
      <c r="M108" s="74">
        <v>1</v>
      </c>
      <c r="N108" s="74"/>
      <c r="O108" s="74" t="s">
        <v>837</v>
      </c>
    </row>
    <row r="109" spans="1:15">
      <c r="A109" s="7">
        <v>5</v>
      </c>
      <c r="B109" s="10">
        <v>13</v>
      </c>
      <c r="C109" s="10">
        <v>108</v>
      </c>
      <c r="D109" s="4" t="s">
        <v>13</v>
      </c>
      <c r="E109" s="4">
        <v>1890</v>
      </c>
      <c r="F109" s="4" t="s">
        <v>14</v>
      </c>
      <c r="G109" s="4" t="s">
        <v>14</v>
      </c>
      <c r="H109" s="269" t="s">
        <v>3149</v>
      </c>
      <c r="I109" s="269"/>
      <c r="J109" s="128" t="s">
        <v>178</v>
      </c>
      <c r="K109" s="129" t="s">
        <v>531</v>
      </c>
      <c r="L109" s="273">
        <v>33</v>
      </c>
      <c r="M109" s="74">
        <v>1</v>
      </c>
      <c r="N109" s="74"/>
      <c r="O109" s="74" t="s">
        <v>46</v>
      </c>
    </row>
    <row r="110" spans="1:15">
      <c r="A110" s="7">
        <v>5</v>
      </c>
      <c r="B110" s="10">
        <v>14</v>
      </c>
      <c r="C110" s="10">
        <v>109</v>
      </c>
      <c r="D110" s="4" t="s">
        <v>563</v>
      </c>
      <c r="E110" s="4">
        <v>18519</v>
      </c>
      <c r="F110" s="4" t="s">
        <v>15</v>
      </c>
      <c r="G110" s="4" t="s">
        <v>15</v>
      </c>
      <c r="H110" s="269" t="s">
        <v>3149</v>
      </c>
      <c r="I110" s="269"/>
      <c r="J110" s="128" t="s">
        <v>1627</v>
      </c>
      <c r="K110" s="129" t="s">
        <v>619</v>
      </c>
      <c r="L110" s="273">
        <v>26</v>
      </c>
      <c r="M110" s="74">
        <v>1</v>
      </c>
      <c r="N110" s="74"/>
      <c r="O110" s="74" t="s">
        <v>837</v>
      </c>
    </row>
    <row r="111" spans="1:15">
      <c r="A111" s="7">
        <v>5</v>
      </c>
      <c r="B111" s="10">
        <v>15</v>
      </c>
      <c r="C111" s="10">
        <v>110</v>
      </c>
      <c r="D111" s="4" t="s">
        <v>2170</v>
      </c>
      <c r="E111" s="4">
        <v>20178</v>
      </c>
      <c r="F111" s="4" t="s">
        <v>15</v>
      </c>
      <c r="G111" s="4" t="s">
        <v>15</v>
      </c>
      <c r="H111" s="269"/>
      <c r="I111" s="269"/>
      <c r="J111" s="128" t="s">
        <v>522</v>
      </c>
      <c r="K111" s="129" t="s">
        <v>151</v>
      </c>
      <c r="L111" s="273">
        <v>22</v>
      </c>
      <c r="M111" s="74">
        <v>3</v>
      </c>
      <c r="N111" s="74" t="s">
        <v>837</v>
      </c>
      <c r="O111" s="74"/>
    </row>
    <row r="112" spans="1:15">
      <c r="A112" s="7">
        <v>5</v>
      </c>
      <c r="B112" s="10">
        <v>16</v>
      </c>
      <c r="C112" s="10">
        <v>111</v>
      </c>
      <c r="D112" s="4" t="s">
        <v>15</v>
      </c>
      <c r="E112" s="4">
        <v>24933</v>
      </c>
      <c r="F112" s="4" t="s">
        <v>18</v>
      </c>
      <c r="G112" s="4" t="s">
        <v>18</v>
      </c>
      <c r="H112" s="269" t="s">
        <v>3149</v>
      </c>
      <c r="I112" s="269"/>
      <c r="J112" s="128" t="s">
        <v>2526</v>
      </c>
      <c r="K112" s="129" t="s">
        <v>136</v>
      </c>
      <c r="L112" s="273">
        <v>26</v>
      </c>
      <c r="M112" s="74">
        <v>1</v>
      </c>
      <c r="N112" s="74"/>
      <c r="O112" s="74" t="s">
        <v>837</v>
      </c>
    </row>
    <row r="113" spans="1:15">
      <c r="A113" s="7">
        <v>5</v>
      </c>
      <c r="B113" s="10">
        <v>17</v>
      </c>
      <c r="C113" s="10">
        <v>112</v>
      </c>
      <c r="D113" s="4" t="s">
        <v>598</v>
      </c>
      <c r="E113" s="4">
        <v>25918</v>
      </c>
      <c r="F113" s="4" t="s">
        <v>276</v>
      </c>
      <c r="G113" s="4" t="s">
        <v>276</v>
      </c>
      <c r="H113" s="269" t="s">
        <v>3149</v>
      </c>
      <c r="I113" s="269"/>
      <c r="J113" s="128" t="s">
        <v>1921</v>
      </c>
      <c r="K113" s="129" t="s">
        <v>287</v>
      </c>
      <c r="L113" s="273">
        <v>24</v>
      </c>
      <c r="M113" s="74">
        <v>1</v>
      </c>
      <c r="N113" s="74"/>
      <c r="O113" s="74" t="s">
        <v>46</v>
      </c>
    </row>
    <row r="114" spans="1:15">
      <c r="A114" s="7">
        <v>5</v>
      </c>
      <c r="B114" s="10">
        <v>18</v>
      </c>
      <c r="C114" s="10">
        <v>113</v>
      </c>
      <c r="D114" s="4" t="s">
        <v>164</v>
      </c>
      <c r="E114" s="4">
        <v>8241</v>
      </c>
      <c r="F114" s="4" t="s">
        <v>13</v>
      </c>
      <c r="G114" s="4" t="s">
        <v>13</v>
      </c>
      <c r="H114" s="269" t="s">
        <v>3149</v>
      </c>
      <c r="I114" s="269"/>
      <c r="J114" s="128" t="s">
        <v>214</v>
      </c>
      <c r="K114" s="129" t="s">
        <v>617</v>
      </c>
      <c r="L114" s="273">
        <v>37</v>
      </c>
      <c r="M114" s="74">
        <v>1</v>
      </c>
      <c r="N114" s="74"/>
      <c r="O114" s="74" t="s">
        <v>837</v>
      </c>
    </row>
    <row r="115" spans="1:15">
      <c r="A115" s="7">
        <v>5</v>
      </c>
      <c r="B115" s="10">
        <v>19</v>
      </c>
      <c r="C115" s="10">
        <v>114</v>
      </c>
      <c r="D115" s="4" t="s">
        <v>16</v>
      </c>
      <c r="E115" s="4">
        <v>17594</v>
      </c>
      <c r="F115" s="4" t="s">
        <v>438</v>
      </c>
      <c r="G115" s="4" t="s">
        <v>438</v>
      </c>
      <c r="H115" s="269" t="s">
        <v>3149</v>
      </c>
      <c r="I115" s="269"/>
      <c r="J115" s="128" t="s">
        <v>899</v>
      </c>
      <c r="K115" s="129" t="s">
        <v>144</v>
      </c>
      <c r="L115" s="273">
        <v>26</v>
      </c>
      <c r="M115" s="74">
        <v>1</v>
      </c>
      <c r="N115" s="74"/>
      <c r="O115" s="74" t="s">
        <v>837</v>
      </c>
    </row>
    <row r="116" spans="1:15">
      <c r="A116" s="11">
        <v>5</v>
      </c>
      <c r="B116" s="12">
        <v>20</v>
      </c>
      <c r="C116" s="12">
        <v>115</v>
      </c>
      <c r="D116" s="13" t="s">
        <v>555</v>
      </c>
      <c r="E116" s="13">
        <v>5517</v>
      </c>
      <c r="F116" s="13" t="s">
        <v>16</v>
      </c>
      <c r="G116" s="13" t="s">
        <v>16</v>
      </c>
      <c r="H116" s="270" t="s">
        <v>3149</v>
      </c>
      <c r="I116" s="270"/>
      <c r="J116" s="137" t="s">
        <v>1047</v>
      </c>
      <c r="K116" s="138" t="s">
        <v>547</v>
      </c>
      <c r="L116" s="274">
        <v>32</v>
      </c>
      <c r="M116" s="78">
        <v>2</v>
      </c>
      <c r="N116" s="78" t="s">
        <v>837</v>
      </c>
      <c r="O116" s="78"/>
    </row>
    <row r="117" spans="1:15">
      <c r="A117" s="7">
        <v>6</v>
      </c>
      <c r="B117" s="10">
        <v>1</v>
      </c>
      <c r="C117" s="10">
        <v>116</v>
      </c>
      <c r="D117" s="4" t="s">
        <v>555</v>
      </c>
      <c r="E117" s="4">
        <v>11847</v>
      </c>
      <c r="F117" s="4" t="s">
        <v>15</v>
      </c>
      <c r="G117" s="4" t="s">
        <v>15</v>
      </c>
      <c r="H117" s="269" t="s">
        <v>3149</v>
      </c>
      <c r="I117" s="269"/>
      <c r="J117" s="128" t="s">
        <v>297</v>
      </c>
      <c r="K117" s="129" t="s">
        <v>545</v>
      </c>
      <c r="L117" s="273">
        <v>36</v>
      </c>
      <c r="M117" s="74">
        <v>1</v>
      </c>
      <c r="N117" s="74"/>
      <c r="O117" s="74" t="s">
        <v>837</v>
      </c>
    </row>
    <row r="118" spans="1:15">
      <c r="A118" s="7">
        <v>6</v>
      </c>
      <c r="B118" s="10">
        <v>2</v>
      </c>
      <c r="C118" s="10">
        <v>117</v>
      </c>
      <c r="D118" s="4" t="s">
        <v>16</v>
      </c>
      <c r="E118" s="4">
        <v>12180</v>
      </c>
      <c r="F118" s="4" t="s">
        <v>2172</v>
      </c>
      <c r="G118" s="4" t="s">
        <v>2172</v>
      </c>
      <c r="H118" s="269" t="s">
        <v>3149</v>
      </c>
      <c r="I118" s="269"/>
      <c r="J118" s="128" t="s">
        <v>491</v>
      </c>
      <c r="K118" s="129" t="s">
        <v>548</v>
      </c>
      <c r="L118" s="273">
        <v>29</v>
      </c>
      <c r="M118" s="74">
        <v>2</v>
      </c>
      <c r="N118" s="74" t="s">
        <v>837</v>
      </c>
      <c r="O118" s="74"/>
    </row>
    <row r="119" spans="1:15">
      <c r="A119" s="7">
        <v>6</v>
      </c>
      <c r="B119" s="10">
        <v>3</v>
      </c>
      <c r="C119" s="10">
        <v>118</v>
      </c>
      <c r="D119" s="4" t="s">
        <v>164</v>
      </c>
      <c r="E119" s="4">
        <v>17897</v>
      </c>
      <c r="F119" s="4" t="s">
        <v>2178</v>
      </c>
      <c r="G119" s="4" t="s">
        <v>2178</v>
      </c>
      <c r="H119" s="269" t="s">
        <v>3149</v>
      </c>
      <c r="I119" s="269"/>
      <c r="J119" s="128" t="s">
        <v>1662</v>
      </c>
      <c r="K119" s="129" t="s">
        <v>307</v>
      </c>
      <c r="L119" s="273">
        <v>28</v>
      </c>
      <c r="M119" s="74">
        <v>1</v>
      </c>
      <c r="N119" s="74"/>
      <c r="O119" s="74" t="s">
        <v>46</v>
      </c>
    </row>
    <row r="120" spans="1:15">
      <c r="A120" s="7">
        <v>6</v>
      </c>
      <c r="B120" s="10">
        <v>4</v>
      </c>
      <c r="C120" s="10">
        <v>119</v>
      </c>
      <c r="D120" s="4" t="s">
        <v>598</v>
      </c>
      <c r="E120" s="4">
        <v>16925</v>
      </c>
      <c r="F120" s="4" t="s">
        <v>188</v>
      </c>
      <c r="G120" s="4" t="s">
        <v>188</v>
      </c>
      <c r="H120" s="269" t="s">
        <v>3149</v>
      </c>
      <c r="I120" s="269"/>
      <c r="J120" s="128" t="s">
        <v>528</v>
      </c>
      <c r="K120" s="129" t="s">
        <v>2299</v>
      </c>
      <c r="L120" s="273">
        <v>29</v>
      </c>
      <c r="M120" s="74">
        <v>2</v>
      </c>
      <c r="N120" s="74" t="s">
        <v>837</v>
      </c>
      <c r="O120" s="74"/>
    </row>
    <row r="121" spans="1:15">
      <c r="A121" s="7">
        <v>6</v>
      </c>
      <c r="B121" s="10">
        <v>5</v>
      </c>
      <c r="C121" s="10">
        <v>120</v>
      </c>
      <c r="D121" s="4" t="s">
        <v>15</v>
      </c>
      <c r="E121" s="4">
        <v>11442</v>
      </c>
      <c r="F121" s="4" t="s">
        <v>567</v>
      </c>
      <c r="G121" s="4" t="s">
        <v>567</v>
      </c>
      <c r="H121" s="269" t="s">
        <v>3149</v>
      </c>
      <c r="I121" s="269"/>
      <c r="J121" s="128" t="s">
        <v>615</v>
      </c>
      <c r="K121" s="129" t="s">
        <v>185</v>
      </c>
      <c r="L121" s="273">
        <v>29</v>
      </c>
      <c r="M121" s="74">
        <v>2</v>
      </c>
      <c r="N121" s="74" t="s">
        <v>837</v>
      </c>
      <c r="O121" s="74"/>
    </row>
    <row r="122" spans="1:15">
      <c r="A122" s="7">
        <v>6</v>
      </c>
      <c r="B122" s="10">
        <v>6</v>
      </c>
      <c r="C122" s="10">
        <v>121</v>
      </c>
      <c r="D122" s="4" t="s">
        <v>2170</v>
      </c>
      <c r="E122" s="4">
        <v>24586</v>
      </c>
      <c r="F122" s="4" t="s">
        <v>17</v>
      </c>
      <c r="G122" s="4" t="s">
        <v>17</v>
      </c>
      <c r="H122" s="269" t="s">
        <v>3149</v>
      </c>
      <c r="I122" s="269"/>
      <c r="J122" s="128" t="s">
        <v>3043</v>
      </c>
      <c r="K122" s="129" t="s">
        <v>547</v>
      </c>
      <c r="L122" s="273">
        <v>25</v>
      </c>
      <c r="M122" s="74">
        <v>1</v>
      </c>
      <c r="N122" s="74"/>
      <c r="O122" s="74" t="s">
        <v>837</v>
      </c>
    </row>
    <row r="123" spans="1:15">
      <c r="A123" s="7">
        <v>6</v>
      </c>
      <c r="B123" s="10">
        <v>7</v>
      </c>
      <c r="C123" s="10">
        <v>122</v>
      </c>
      <c r="D123" s="4" t="s">
        <v>563</v>
      </c>
      <c r="E123" s="4">
        <v>19962</v>
      </c>
      <c r="F123" s="4" t="s">
        <v>239</v>
      </c>
      <c r="G123" s="4" t="s">
        <v>239</v>
      </c>
      <c r="H123" s="269" t="s">
        <v>3149</v>
      </c>
      <c r="I123" s="269"/>
      <c r="J123" s="128" t="s">
        <v>2918</v>
      </c>
      <c r="K123" s="129" t="s">
        <v>554</v>
      </c>
      <c r="L123" s="273">
        <v>24</v>
      </c>
      <c r="M123" s="74">
        <v>1</v>
      </c>
      <c r="N123" s="74"/>
      <c r="O123" s="74" t="s">
        <v>46</v>
      </c>
    </row>
    <row r="124" spans="1:15">
      <c r="A124" s="7">
        <v>6</v>
      </c>
      <c r="B124" s="10">
        <v>8</v>
      </c>
      <c r="C124" s="10">
        <v>123</v>
      </c>
      <c r="D124" s="4" t="s">
        <v>13</v>
      </c>
      <c r="E124" s="4">
        <v>7007</v>
      </c>
      <c r="F124" s="4" t="s">
        <v>276</v>
      </c>
      <c r="G124" s="4" t="s">
        <v>276</v>
      </c>
      <c r="H124" s="269" t="s">
        <v>3149</v>
      </c>
      <c r="I124" s="269"/>
      <c r="J124" s="128" t="s">
        <v>202</v>
      </c>
      <c r="K124" s="129" t="s">
        <v>203</v>
      </c>
      <c r="L124" s="273">
        <v>39</v>
      </c>
      <c r="M124" s="74">
        <v>2</v>
      </c>
      <c r="N124" s="74" t="s">
        <v>837</v>
      </c>
      <c r="O124" s="74"/>
    </row>
    <row r="125" spans="1:15">
      <c r="A125" s="7">
        <v>6</v>
      </c>
      <c r="B125" s="10">
        <v>9</v>
      </c>
      <c r="C125" s="10">
        <v>124</v>
      </c>
      <c r="D125" s="4" t="s">
        <v>276</v>
      </c>
      <c r="E125" s="4">
        <v>19879</v>
      </c>
      <c r="F125" s="4" t="s">
        <v>609</v>
      </c>
      <c r="G125" s="4" t="s">
        <v>609</v>
      </c>
      <c r="H125" s="269" t="s">
        <v>3149</v>
      </c>
      <c r="I125" s="269"/>
      <c r="J125" s="128" t="s">
        <v>1745</v>
      </c>
      <c r="K125" s="129" t="s">
        <v>502</v>
      </c>
      <c r="L125" s="273">
        <v>26</v>
      </c>
      <c r="M125" s="74">
        <v>1</v>
      </c>
      <c r="N125" s="74"/>
      <c r="O125" s="74" t="s">
        <v>837</v>
      </c>
    </row>
    <row r="126" spans="1:15">
      <c r="A126" s="7">
        <v>6</v>
      </c>
      <c r="B126" s="10">
        <v>10</v>
      </c>
      <c r="C126" s="10">
        <v>125</v>
      </c>
      <c r="D126" s="4" t="s">
        <v>18</v>
      </c>
      <c r="E126" s="4">
        <v>19932</v>
      </c>
      <c r="F126" s="4" t="s">
        <v>213</v>
      </c>
      <c r="G126" s="4" t="s">
        <v>213</v>
      </c>
      <c r="H126" s="269" t="s">
        <v>3149</v>
      </c>
      <c r="I126" s="269"/>
      <c r="J126" s="128" t="s">
        <v>2404</v>
      </c>
      <c r="K126" s="129" t="s">
        <v>551</v>
      </c>
      <c r="L126" s="273">
        <v>26</v>
      </c>
      <c r="M126" s="74">
        <v>1</v>
      </c>
      <c r="N126" s="74"/>
      <c r="O126" s="74" t="s">
        <v>837</v>
      </c>
    </row>
    <row r="127" spans="1:15">
      <c r="A127" s="7">
        <v>6</v>
      </c>
      <c r="B127" s="10">
        <v>11</v>
      </c>
      <c r="C127" s="10">
        <v>126</v>
      </c>
      <c r="D127" s="4" t="s">
        <v>609</v>
      </c>
      <c r="E127" s="4">
        <v>18400</v>
      </c>
      <c r="F127" s="4" t="s">
        <v>276</v>
      </c>
      <c r="G127" s="4" t="s">
        <v>276</v>
      </c>
      <c r="H127" s="269" t="s">
        <v>3149</v>
      </c>
      <c r="I127" s="269"/>
      <c r="J127" s="128" t="s">
        <v>2873</v>
      </c>
      <c r="K127" s="129" t="s">
        <v>540</v>
      </c>
      <c r="L127" s="273">
        <v>24</v>
      </c>
      <c r="M127" s="74">
        <v>7</v>
      </c>
      <c r="N127" s="74" t="s">
        <v>837</v>
      </c>
      <c r="O127" s="74"/>
    </row>
    <row r="128" spans="1:15">
      <c r="A128" s="7">
        <v>6</v>
      </c>
      <c r="B128" s="10">
        <v>12</v>
      </c>
      <c r="C128" s="10">
        <v>127</v>
      </c>
      <c r="D128" s="4" t="s">
        <v>14</v>
      </c>
      <c r="E128" s="4">
        <v>24580</v>
      </c>
      <c r="F128" s="4" t="s">
        <v>2171</v>
      </c>
      <c r="G128" s="4" t="s">
        <v>29</v>
      </c>
      <c r="H128" s="269" t="s">
        <v>3149</v>
      </c>
      <c r="I128" s="269"/>
      <c r="J128" s="128" t="s">
        <v>654</v>
      </c>
      <c r="K128" s="129" t="s">
        <v>2523</v>
      </c>
      <c r="L128" s="273">
        <v>24</v>
      </c>
      <c r="M128" s="74">
        <v>1</v>
      </c>
      <c r="N128" s="74"/>
      <c r="O128" s="74" t="s">
        <v>837</v>
      </c>
    </row>
    <row r="129" spans="1:15">
      <c r="A129" s="7">
        <v>6</v>
      </c>
      <c r="B129" s="10">
        <v>13</v>
      </c>
      <c r="C129" s="10">
        <v>128</v>
      </c>
      <c r="D129" s="4" t="s">
        <v>239</v>
      </c>
      <c r="E129" s="4">
        <v>9256</v>
      </c>
      <c r="F129" s="4" t="s">
        <v>164</v>
      </c>
      <c r="G129" s="4" t="s">
        <v>164</v>
      </c>
      <c r="H129" s="269" t="s">
        <v>3149</v>
      </c>
      <c r="I129" s="269"/>
      <c r="J129" s="128" t="s">
        <v>60</v>
      </c>
      <c r="K129" s="129" t="s">
        <v>1663</v>
      </c>
      <c r="L129" s="273">
        <v>34</v>
      </c>
      <c r="M129" s="74">
        <v>7</v>
      </c>
      <c r="N129" s="74" t="s">
        <v>837</v>
      </c>
      <c r="O129" s="74"/>
    </row>
    <row r="130" spans="1:15">
      <c r="A130" s="7">
        <v>6</v>
      </c>
      <c r="B130" s="10">
        <v>14</v>
      </c>
      <c r="C130" s="10">
        <v>129</v>
      </c>
      <c r="D130" s="4" t="s">
        <v>29</v>
      </c>
      <c r="E130" s="4">
        <v>10950</v>
      </c>
      <c r="F130" s="4" t="s">
        <v>555</v>
      </c>
      <c r="G130" s="4" t="s">
        <v>555</v>
      </c>
      <c r="H130" s="269" t="s">
        <v>3149</v>
      </c>
      <c r="I130" s="269"/>
      <c r="J130" s="128" t="s">
        <v>765</v>
      </c>
      <c r="K130" s="129" t="s">
        <v>613</v>
      </c>
      <c r="L130" s="273">
        <v>33</v>
      </c>
      <c r="M130" s="74">
        <v>8</v>
      </c>
      <c r="N130" s="74" t="s">
        <v>837</v>
      </c>
      <c r="O130" s="74"/>
    </row>
    <row r="131" spans="1:15">
      <c r="A131" s="7">
        <v>6</v>
      </c>
      <c r="B131" s="10">
        <v>15</v>
      </c>
      <c r="C131" s="10">
        <v>130</v>
      </c>
      <c r="D131" s="4" t="s">
        <v>17</v>
      </c>
      <c r="E131" s="4">
        <v>26221</v>
      </c>
      <c r="F131" s="4" t="s">
        <v>15</v>
      </c>
      <c r="G131" s="4" t="s">
        <v>15</v>
      </c>
      <c r="H131" s="269" t="s">
        <v>3149</v>
      </c>
      <c r="I131" s="269"/>
      <c r="J131" s="128" t="s">
        <v>3086</v>
      </c>
      <c r="K131" s="129" t="s">
        <v>549</v>
      </c>
      <c r="L131" s="273">
        <v>24</v>
      </c>
      <c r="M131" s="74">
        <v>1</v>
      </c>
      <c r="N131" s="74"/>
      <c r="O131" s="74" t="s">
        <v>837</v>
      </c>
    </row>
    <row r="132" spans="1:15">
      <c r="A132" s="7">
        <v>6</v>
      </c>
      <c r="B132" s="10">
        <v>16</v>
      </c>
      <c r="C132" s="10">
        <v>131</v>
      </c>
      <c r="D132" s="4" t="s">
        <v>2177</v>
      </c>
      <c r="E132" s="4">
        <v>18042</v>
      </c>
      <c r="F132" s="4" t="s">
        <v>598</v>
      </c>
      <c r="G132" s="4" t="s">
        <v>598</v>
      </c>
      <c r="H132" s="269" t="s">
        <v>3149</v>
      </c>
      <c r="I132" s="269"/>
      <c r="J132" s="128" t="s">
        <v>178</v>
      </c>
      <c r="K132" s="129" t="s">
        <v>409</v>
      </c>
      <c r="L132" s="273">
        <v>29</v>
      </c>
      <c r="M132" s="74">
        <v>9</v>
      </c>
      <c r="N132" s="74" t="s">
        <v>837</v>
      </c>
      <c r="O132" s="74"/>
    </row>
    <row r="133" spans="1:15">
      <c r="A133" s="7">
        <v>6</v>
      </c>
      <c r="B133" s="10">
        <v>17</v>
      </c>
      <c r="C133" s="10">
        <v>132</v>
      </c>
      <c r="D133" s="4" t="s">
        <v>470</v>
      </c>
      <c r="E133" s="4">
        <v>12158</v>
      </c>
      <c r="F133" s="4" t="s">
        <v>15</v>
      </c>
      <c r="G133" s="4" t="s">
        <v>15</v>
      </c>
      <c r="H133" s="269" t="s">
        <v>3149</v>
      </c>
      <c r="I133" s="269"/>
      <c r="J133" s="128" t="s">
        <v>383</v>
      </c>
      <c r="K133" s="129" t="s">
        <v>595</v>
      </c>
      <c r="L133" s="273">
        <v>32</v>
      </c>
      <c r="M133" s="74">
        <v>2</v>
      </c>
      <c r="N133" s="74" t="s">
        <v>837</v>
      </c>
      <c r="O133" s="74"/>
    </row>
    <row r="134" spans="1:15">
      <c r="A134" s="7">
        <v>6</v>
      </c>
      <c r="B134" s="10">
        <v>18</v>
      </c>
      <c r="C134" s="10">
        <v>133</v>
      </c>
      <c r="D134" s="4" t="s">
        <v>129</v>
      </c>
      <c r="E134" s="4">
        <v>25961</v>
      </c>
      <c r="F134" s="4" t="s">
        <v>239</v>
      </c>
      <c r="G134" s="4" t="s">
        <v>239</v>
      </c>
      <c r="H134" s="269"/>
      <c r="I134" s="269"/>
      <c r="J134" s="128" t="s">
        <v>113</v>
      </c>
      <c r="K134" s="129" t="s">
        <v>3079</v>
      </c>
      <c r="L134" s="273">
        <v>24</v>
      </c>
      <c r="M134" s="74">
        <v>7</v>
      </c>
      <c r="N134" s="74" t="s">
        <v>46</v>
      </c>
      <c r="O134" s="74"/>
    </row>
    <row r="135" spans="1:15">
      <c r="A135" s="7">
        <v>6</v>
      </c>
      <c r="B135" s="10">
        <v>19</v>
      </c>
      <c r="C135" s="10">
        <v>134</v>
      </c>
      <c r="D135" s="4" t="s">
        <v>188</v>
      </c>
      <c r="E135" s="4">
        <v>11489</v>
      </c>
      <c r="F135" s="4" t="s">
        <v>2170</v>
      </c>
      <c r="G135" s="4" t="s">
        <v>2170</v>
      </c>
      <c r="H135" s="269" t="s">
        <v>3149</v>
      </c>
      <c r="I135" s="269"/>
      <c r="J135" s="128" t="s">
        <v>288</v>
      </c>
      <c r="K135" s="129" t="s">
        <v>1916</v>
      </c>
      <c r="L135" s="273">
        <v>31</v>
      </c>
      <c r="M135" s="74">
        <v>8</v>
      </c>
      <c r="N135" s="74" t="s">
        <v>837</v>
      </c>
      <c r="O135" s="74"/>
    </row>
    <row r="136" spans="1:15">
      <c r="A136" s="11">
        <v>6</v>
      </c>
      <c r="B136" s="12">
        <v>20</v>
      </c>
      <c r="C136" s="12">
        <v>135</v>
      </c>
      <c r="D136" s="13" t="s">
        <v>567</v>
      </c>
      <c r="E136" s="13">
        <v>19493</v>
      </c>
      <c r="F136" s="13" t="s">
        <v>354</v>
      </c>
      <c r="G136" s="13" t="s">
        <v>354</v>
      </c>
      <c r="H136" s="270" t="s">
        <v>3149</v>
      </c>
      <c r="I136" s="270"/>
      <c r="J136" s="137" t="s">
        <v>279</v>
      </c>
      <c r="K136" s="138" t="s">
        <v>174</v>
      </c>
      <c r="L136" s="274">
        <v>27</v>
      </c>
      <c r="M136" s="78">
        <v>1</v>
      </c>
      <c r="N136" s="78"/>
      <c r="O136" s="78" t="s">
        <v>837</v>
      </c>
    </row>
    <row r="137" spans="1:15">
      <c r="A137" s="7">
        <v>7</v>
      </c>
      <c r="B137" s="10">
        <v>1</v>
      </c>
      <c r="C137" s="10">
        <v>136</v>
      </c>
      <c r="D137" s="4" t="s">
        <v>567</v>
      </c>
      <c r="E137" s="4">
        <v>22471</v>
      </c>
      <c r="F137" s="4" t="s">
        <v>18</v>
      </c>
      <c r="G137" s="4" t="s">
        <v>18</v>
      </c>
      <c r="H137" s="269"/>
      <c r="I137" s="269"/>
      <c r="J137" s="128" t="s">
        <v>222</v>
      </c>
      <c r="K137" s="129" t="s">
        <v>3010</v>
      </c>
      <c r="L137" s="273">
        <v>22</v>
      </c>
      <c r="M137" s="74">
        <v>6</v>
      </c>
      <c r="N137" s="74" t="s">
        <v>46</v>
      </c>
      <c r="O137" s="74"/>
    </row>
    <row r="138" spans="1:15">
      <c r="A138" s="7">
        <v>7</v>
      </c>
      <c r="B138" s="10">
        <v>2</v>
      </c>
      <c r="C138" s="10">
        <v>137</v>
      </c>
      <c r="D138" s="4" t="s">
        <v>188</v>
      </c>
      <c r="E138" s="4">
        <v>18403</v>
      </c>
      <c r="F138" s="4" t="s">
        <v>213</v>
      </c>
      <c r="G138" s="4" t="s">
        <v>213</v>
      </c>
      <c r="H138" s="269" t="s">
        <v>3149</v>
      </c>
      <c r="I138" s="269"/>
      <c r="J138" s="128" t="s">
        <v>2345</v>
      </c>
      <c r="K138" s="129" t="s">
        <v>2346</v>
      </c>
      <c r="L138" s="273">
        <v>26</v>
      </c>
      <c r="M138" s="74">
        <v>1</v>
      </c>
      <c r="N138" s="74"/>
      <c r="O138" s="74" t="s">
        <v>837</v>
      </c>
    </row>
    <row r="139" spans="1:15">
      <c r="A139" s="7">
        <v>7</v>
      </c>
      <c r="B139" s="10">
        <v>3</v>
      </c>
      <c r="C139" s="10">
        <v>138</v>
      </c>
      <c r="D139" s="4" t="s">
        <v>129</v>
      </c>
      <c r="E139" s="4">
        <v>20505</v>
      </c>
      <c r="F139" s="4" t="s">
        <v>2170</v>
      </c>
      <c r="G139" s="4" t="s">
        <v>2170</v>
      </c>
      <c r="H139" s="269"/>
      <c r="I139" s="269"/>
      <c r="J139" s="128" t="s">
        <v>2940</v>
      </c>
      <c r="K139" s="129" t="s">
        <v>260</v>
      </c>
      <c r="L139" s="273">
        <v>23</v>
      </c>
      <c r="M139" s="74">
        <v>9</v>
      </c>
      <c r="N139" s="74" t="s">
        <v>838</v>
      </c>
      <c r="O139" s="74"/>
    </row>
    <row r="140" spans="1:15">
      <c r="A140" s="7">
        <v>7</v>
      </c>
      <c r="B140" s="10">
        <v>4</v>
      </c>
      <c r="C140" s="10">
        <v>139</v>
      </c>
      <c r="D140" s="4" t="s">
        <v>470</v>
      </c>
      <c r="E140" s="4">
        <v>5297</v>
      </c>
      <c r="F140" s="4" t="s">
        <v>16</v>
      </c>
      <c r="G140" s="4" t="s">
        <v>16</v>
      </c>
      <c r="H140" s="269" t="s">
        <v>3149</v>
      </c>
      <c r="I140" s="269"/>
      <c r="J140" s="128" t="s">
        <v>330</v>
      </c>
      <c r="K140" s="129" t="s">
        <v>216</v>
      </c>
      <c r="L140" s="273">
        <v>32</v>
      </c>
      <c r="M140" s="74">
        <v>7</v>
      </c>
      <c r="N140" s="74" t="s">
        <v>838</v>
      </c>
      <c r="O140" s="74"/>
    </row>
    <row r="141" spans="1:15">
      <c r="A141" s="7">
        <v>7</v>
      </c>
      <c r="B141" s="10">
        <v>5</v>
      </c>
      <c r="C141" s="10">
        <v>140</v>
      </c>
      <c r="D141" s="4" t="s">
        <v>2177</v>
      </c>
      <c r="E141" s="4">
        <v>18171</v>
      </c>
      <c r="F141" s="4" t="s">
        <v>354</v>
      </c>
      <c r="G141" s="4" t="s">
        <v>354</v>
      </c>
      <c r="H141" s="269" t="s">
        <v>3149</v>
      </c>
      <c r="I141" s="269"/>
      <c r="J141" s="128" t="s">
        <v>606</v>
      </c>
      <c r="K141" s="129" t="s">
        <v>602</v>
      </c>
      <c r="L141" s="273">
        <v>29</v>
      </c>
      <c r="M141" s="74">
        <v>3</v>
      </c>
      <c r="N141" s="74" t="s">
        <v>46</v>
      </c>
      <c r="O141" s="74"/>
    </row>
    <row r="142" spans="1:15">
      <c r="A142" s="7">
        <v>7</v>
      </c>
      <c r="B142" s="10">
        <v>6</v>
      </c>
      <c r="C142" s="10">
        <v>141</v>
      </c>
      <c r="D142" s="4" t="s">
        <v>17</v>
      </c>
      <c r="E142" s="4">
        <v>24729</v>
      </c>
      <c r="F142" s="4" t="s">
        <v>18</v>
      </c>
      <c r="G142" s="4" t="s">
        <v>18</v>
      </c>
      <c r="H142" s="269"/>
      <c r="I142" s="269"/>
      <c r="J142" s="128" t="s">
        <v>3047</v>
      </c>
      <c r="K142" s="129" t="s">
        <v>145</v>
      </c>
      <c r="L142" s="273">
        <v>22</v>
      </c>
      <c r="M142" s="74">
        <v>2</v>
      </c>
      <c r="N142" s="74" t="s">
        <v>837</v>
      </c>
      <c r="O142" s="74"/>
    </row>
    <row r="143" spans="1:15">
      <c r="A143" s="7">
        <v>7</v>
      </c>
      <c r="B143" s="10">
        <v>7</v>
      </c>
      <c r="C143" s="10">
        <v>142</v>
      </c>
      <c r="D143" s="4" t="s">
        <v>29</v>
      </c>
      <c r="E143" s="4">
        <v>23488</v>
      </c>
      <c r="F143" s="4" t="s">
        <v>16</v>
      </c>
      <c r="G143" s="4" t="s">
        <v>16</v>
      </c>
      <c r="H143" s="269" t="s">
        <v>3149</v>
      </c>
      <c r="I143" s="269"/>
      <c r="J143" s="128" t="s">
        <v>3030</v>
      </c>
      <c r="K143" s="129" t="s">
        <v>3031</v>
      </c>
      <c r="L143" s="273">
        <v>26</v>
      </c>
      <c r="M143" s="74">
        <v>1</v>
      </c>
      <c r="N143" s="74"/>
      <c r="O143" s="74" t="s">
        <v>837</v>
      </c>
    </row>
    <row r="144" spans="1:15">
      <c r="A144" s="7">
        <v>7</v>
      </c>
      <c r="B144" s="10">
        <v>8</v>
      </c>
      <c r="C144" s="10">
        <v>143</v>
      </c>
      <c r="D144" s="4" t="s">
        <v>239</v>
      </c>
      <c r="E144" s="4">
        <v>21558</v>
      </c>
      <c r="F144" s="4" t="s">
        <v>13</v>
      </c>
      <c r="G144" s="4" t="s">
        <v>13</v>
      </c>
      <c r="H144" s="269" t="s">
        <v>3149</v>
      </c>
      <c r="I144" s="269"/>
      <c r="J144" s="128" t="s">
        <v>2481</v>
      </c>
      <c r="K144" s="129" t="s">
        <v>531</v>
      </c>
      <c r="L144" s="273">
        <v>25</v>
      </c>
      <c r="M144" s="74">
        <v>8</v>
      </c>
      <c r="N144" s="74" t="s">
        <v>837</v>
      </c>
      <c r="O144" s="74"/>
    </row>
    <row r="145" spans="1:15">
      <c r="A145" s="7">
        <v>7</v>
      </c>
      <c r="B145" s="10">
        <v>9</v>
      </c>
      <c r="C145" s="10">
        <v>144</v>
      </c>
      <c r="D145" s="4" t="s">
        <v>14</v>
      </c>
      <c r="E145" s="4">
        <v>25756</v>
      </c>
      <c r="F145" s="4" t="s">
        <v>598</v>
      </c>
      <c r="G145" s="4" t="s">
        <v>598</v>
      </c>
      <c r="H145" s="269" t="s">
        <v>3149</v>
      </c>
      <c r="I145" s="269"/>
      <c r="J145" s="128" t="s">
        <v>3070</v>
      </c>
      <c r="K145" s="129" t="s">
        <v>531</v>
      </c>
      <c r="L145" s="273">
        <v>24</v>
      </c>
      <c r="M145" s="74">
        <v>1</v>
      </c>
      <c r="N145" s="74"/>
      <c r="O145" s="74" t="s">
        <v>837</v>
      </c>
    </row>
    <row r="146" spans="1:15">
      <c r="A146" s="7">
        <v>7</v>
      </c>
      <c r="B146" s="10">
        <v>10</v>
      </c>
      <c r="C146" s="10">
        <v>145</v>
      </c>
      <c r="D146" s="4" t="s">
        <v>609</v>
      </c>
      <c r="E146" s="4">
        <v>13755</v>
      </c>
      <c r="F146" s="4" t="s">
        <v>345</v>
      </c>
      <c r="G146" s="4" t="s">
        <v>345</v>
      </c>
      <c r="H146" s="269" t="s">
        <v>3149</v>
      </c>
      <c r="I146" s="269"/>
      <c r="J146" s="128" t="s">
        <v>1060</v>
      </c>
      <c r="K146" s="129" t="s">
        <v>863</v>
      </c>
      <c r="L146" s="273">
        <v>28</v>
      </c>
      <c r="M146" s="74">
        <v>2</v>
      </c>
      <c r="N146" s="74" t="s">
        <v>837</v>
      </c>
      <c r="O146" s="74"/>
    </row>
    <row r="147" spans="1:15">
      <c r="A147" s="7">
        <v>7</v>
      </c>
      <c r="B147" s="10">
        <v>11</v>
      </c>
      <c r="C147" s="10">
        <v>146</v>
      </c>
      <c r="D147" s="4" t="s">
        <v>18</v>
      </c>
      <c r="E147" s="4">
        <v>15149</v>
      </c>
      <c r="F147" s="4" t="s">
        <v>614</v>
      </c>
      <c r="G147" s="4" t="s">
        <v>614</v>
      </c>
      <c r="H147" s="269" t="s">
        <v>3149</v>
      </c>
      <c r="I147" s="269"/>
      <c r="J147" s="128" t="s">
        <v>995</v>
      </c>
      <c r="K147" s="129" t="s">
        <v>418</v>
      </c>
      <c r="L147" s="273">
        <v>30</v>
      </c>
      <c r="M147" s="74">
        <v>3</v>
      </c>
      <c r="N147" s="74" t="s">
        <v>837</v>
      </c>
      <c r="O147" s="74"/>
    </row>
    <row r="148" spans="1:15">
      <c r="A148" s="7">
        <v>7</v>
      </c>
      <c r="B148" s="10">
        <v>12</v>
      </c>
      <c r="C148" s="10">
        <v>147</v>
      </c>
      <c r="D148" s="4" t="s">
        <v>276</v>
      </c>
      <c r="E148" s="4">
        <v>20233</v>
      </c>
      <c r="F148" s="4" t="s">
        <v>567</v>
      </c>
      <c r="G148" s="4" t="s">
        <v>567</v>
      </c>
      <c r="H148" s="269" t="s">
        <v>3149</v>
      </c>
      <c r="I148" s="269"/>
      <c r="J148" s="128" t="s">
        <v>2427</v>
      </c>
      <c r="K148" s="129" t="s">
        <v>2428</v>
      </c>
      <c r="L148" s="273">
        <v>23</v>
      </c>
      <c r="M148" s="74">
        <v>8</v>
      </c>
      <c r="N148" s="74" t="s">
        <v>837</v>
      </c>
      <c r="O148" s="74"/>
    </row>
    <row r="149" spans="1:15">
      <c r="A149" s="7">
        <v>7</v>
      </c>
      <c r="B149" s="10">
        <v>13</v>
      </c>
      <c r="C149" s="10">
        <v>148</v>
      </c>
      <c r="D149" s="4" t="s">
        <v>13</v>
      </c>
      <c r="E149" s="4">
        <v>19318</v>
      </c>
      <c r="F149" s="4" t="s">
        <v>18</v>
      </c>
      <c r="G149" s="4" t="s">
        <v>18</v>
      </c>
      <c r="H149" s="269"/>
      <c r="I149" s="269"/>
      <c r="J149" s="128" t="s">
        <v>1036</v>
      </c>
      <c r="K149" s="129" t="s">
        <v>531</v>
      </c>
      <c r="L149" s="273">
        <v>27</v>
      </c>
      <c r="M149" s="74">
        <v>2</v>
      </c>
      <c r="N149" s="74" t="s">
        <v>46</v>
      </c>
      <c r="O149" s="74"/>
    </row>
    <row r="150" spans="1:15">
      <c r="A150" s="7">
        <v>7</v>
      </c>
      <c r="B150" s="10">
        <v>14</v>
      </c>
      <c r="C150" s="10">
        <v>149</v>
      </c>
      <c r="D150" s="4" t="s">
        <v>563</v>
      </c>
      <c r="E150" s="4">
        <v>19362</v>
      </c>
      <c r="F150" s="4" t="s">
        <v>17</v>
      </c>
      <c r="G150" s="4" t="s">
        <v>17</v>
      </c>
      <c r="H150" s="269" t="s">
        <v>3149</v>
      </c>
      <c r="I150" s="269"/>
      <c r="J150" s="128" t="s">
        <v>1602</v>
      </c>
      <c r="K150" s="129" t="s">
        <v>1603</v>
      </c>
      <c r="L150" s="273">
        <v>27</v>
      </c>
      <c r="M150" s="74">
        <v>1</v>
      </c>
      <c r="N150" s="74"/>
      <c r="O150" s="74" t="s">
        <v>46</v>
      </c>
    </row>
    <row r="151" spans="1:15">
      <c r="A151" s="7">
        <v>7</v>
      </c>
      <c r="B151" s="10">
        <v>15</v>
      </c>
      <c r="C151" s="10">
        <v>150</v>
      </c>
      <c r="D151" s="4" t="s">
        <v>2170</v>
      </c>
      <c r="E151" s="4">
        <v>3516</v>
      </c>
      <c r="F151" s="4" t="s">
        <v>609</v>
      </c>
      <c r="G151" s="4" t="s">
        <v>609</v>
      </c>
      <c r="H151" s="269" t="s">
        <v>3149</v>
      </c>
      <c r="I151" s="269"/>
      <c r="J151" s="128" t="s">
        <v>50</v>
      </c>
      <c r="K151" s="129" t="s">
        <v>572</v>
      </c>
      <c r="L151" s="273">
        <v>32</v>
      </c>
      <c r="M151" s="74">
        <v>3</v>
      </c>
      <c r="N151" s="74" t="s">
        <v>46</v>
      </c>
      <c r="O151" s="74"/>
    </row>
    <row r="152" spans="1:15">
      <c r="A152" s="7">
        <v>7</v>
      </c>
      <c r="B152" s="10">
        <v>16</v>
      </c>
      <c r="C152" s="10">
        <v>151</v>
      </c>
      <c r="D152" s="4" t="s">
        <v>15</v>
      </c>
      <c r="E152" s="4">
        <v>16977</v>
      </c>
      <c r="F152" s="4" t="s">
        <v>345</v>
      </c>
      <c r="G152" s="4" t="s">
        <v>345</v>
      </c>
      <c r="H152" s="269" t="s">
        <v>3149</v>
      </c>
      <c r="I152" s="269"/>
      <c r="J152" s="128" t="s">
        <v>102</v>
      </c>
      <c r="K152" s="129" t="s">
        <v>551</v>
      </c>
      <c r="L152" s="273">
        <v>30</v>
      </c>
      <c r="M152" s="74">
        <v>1</v>
      </c>
      <c r="N152" s="74"/>
      <c r="O152" s="74" t="s">
        <v>837</v>
      </c>
    </row>
    <row r="153" spans="1:15">
      <c r="A153" s="7">
        <v>7</v>
      </c>
      <c r="B153" s="10">
        <v>17</v>
      </c>
      <c r="C153" s="10">
        <v>152</v>
      </c>
      <c r="D153" s="4" t="s">
        <v>598</v>
      </c>
      <c r="E153" s="4">
        <v>10323</v>
      </c>
      <c r="F153" s="4" t="s">
        <v>129</v>
      </c>
      <c r="G153" s="4" t="s">
        <v>129</v>
      </c>
      <c r="H153" s="269" t="s">
        <v>3149</v>
      </c>
      <c r="I153" s="269"/>
      <c r="J153" s="128" t="s">
        <v>2200</v>
      </c>
      <c r="K153" s="129" t="s">
        <v>526</v>
      </c>
      <c r="L153" s="273">
        <v>31</v>
      </c>
      <c r="M153" s="74">
        <v>8</v>
      </c>
      <c r="N153" s="74" t="s">
        <v>46</v>
      </c>
      <c r="O153" s="74"/>
    </row>
    <row r="154" spans="1:15">
      <c r="A154" s="7">
        <v>7</v>
      </c>
      <c r="B154" s="10">
        <v>18</v>
      </c>
      <c r="C154" s="10">
        <v>153</v>
      </c>
      <c r="D154" s="4" t="s">
        <v>164</v>
      </c>
      <c r="E154" s="4">
        <v>13339</v>
      </c>
      <c r="F154" s="4" t="s">
        <v>129</v>
      </c>
      <c r="G154" s="4" t="s">
        <v>129</v>
      </c>
      <c r="H154" s="269" t="s">
        <v>3149</v>
      </c>
      <c r="I154" s="269"/>
      <c r="J154" s="128" t="s">
        <v>2238</v>
      </c>
      <c r="K154" s="129" t="s">
        <v>550</v>
      </c>
      <c r="L154" s="273">
        <v>30</v>
      </c>
      <c r="M154" s="74">
        <v>1</v>
      </c>
      <c r="N154" s="74"/>
      <c r="O154" s="74" t="s">
        <v>837</v>
      </c>
    </row>
    <row r="155" spans="1:15">
      <c r="A155" s="7">
        <v>7</v>
      </c>
      <c r="B155" s="10">
        <v>19</v>
      </c>
      <c r="C155" s="10">
        <v>154</v>
      </c>
      <c r="D155" s="4" t="s">
        <v>16</v>
      </c>
      <c r="E155" s="4">
        <v>18607</v>
      </c>
      <c r="F155" s="4" t="s">
        <v>18</v>
      </c>
      <c r="G155" s="4" t="s">
        <v>18</v>
      </c>
      <c r="H155" s="269" t="s">
        <v>3149</v>
      </c>
      <c r="I155" s="269"/>
      <c r="J155" s="128" t="s">
        <v>1268</v>
      </c>
      <c r="K155" s="129" t="s">
        <v>269</v>
      </c>
      <c r="L155" s="273">
        <v>28</v>
      </c>
      <c r="M155" s="74">
        <v>3</v>
      </c>
      <c r="N155" s="74" t="s">
        <v>46</v>
      </c>
      <c r="O155" s="74"/>
    </row>
    <row r="156" spans="1:15">
      <c r="A156" s="11">
        <v>7</v>
      </c>
      <c r="B156" s="12">
        <v>20</v>
      </c>
      <c r="C156" s="12">
        <v>155</v>
      </c>
      <c r="D156" s="13" t="s">
        <v>555</v>
      </c>
      <c r="E156" s="13">
        <v>23359</v>
      </c>
      <c r="F156" s="13" t="s">
        <v>129</v>
      </c>
      <c r="G156" s="13" t="s">
        <v>129</v>
      </c>
      <c r="H156" s="270" t="s">
        <v>3149</v>
      </c>
      <c r="I156" s="270"/>
      <c r="J156" s="137" t="s">
        <v>1096</v>
      </c>
      <c r="K156" s="138" t="s">
        <v>211</v>
      </c>
      <c r="L156" s="274">
        <v>23</v>
      </c>
      <c r="M156" s="78">
        <v>8</v>
      </c>
      <c r="N156" s="78" t="s">
        <v>837</v>
      </c>
      <c r="O156" s="78"/>
    </row>
    <row r="157" spans="1:15">
      <c r="A157" s="7">
        <v>8</v>
      </c>
      <c r="B157" s="10">
        <v>1</v>
      </c>
      <c r="C157" s="10">
        <v>156</v>
      </c>
      <c r="D157" s="4" t="s">
        <v>555</v>
      </c>
      <c r="E157" s="4">
        <v>14857</v>
      </c>
      <c r="F157" s="4" t="s">
        <v>45</v>
      </c>
      <c r="G157" s="4" t="s">
        <v>1121</v>
      </c>
      <c r="H157" s="269" t="s">
        <v>3149</v>
      </c>
      <c r="I157" s="269"/>
      <c r="J157" s="128" t="s">
        <v>1792</v>
      </c>
      <c r="K157" s="129" t="s">
        <v>536</v>
      </c>
      <c r="L157" s="273">
        <v>31</v>
      </c>
      <c r="M157" s="74">
        <v>1</v>
      </c>
      <c r="N157" s="74"/>
      <c r="O157" s="74" t="s">
        <v>46</v>
      </c>
    </row>
    <row r="158" spans="1:15">
      <c r="A158" s="7">
        <v>8</v>
      </c>
      <c r="B158" s="10">
        <v>2</v>
      </c>
      <c r="C158" s="10">
        <v>157</v>
      </c>
      <c r="D158" s="4" t="s">
        <v>16</v>
      </c>
      <c r="E158" s="4">
        <v>19899</v>
      </c>
      <c r="F158" s="4" t="s">
        <v>16</v>
      </c>
      <c r="G158" s="4" t="s">
        <v>16</v>
      </c>
      <c r="H158" s="269" t="s">
        <v>3149</v>
      </c>
      <c r="I158" s="269"/>
      <c r="J158" s="128" t="s">
        <v>1891</v>
      </c>
      <c r="K158" s="129" t="s">
        <v>1082</v>
      </c>
      <c r="L158" s="273">
        <v>26</v>
      </c>
      <c r="M158" s="74">
        <v>1</v>
      </c>
      <c r="N158" s="74"/>
      <c r="O158" s="74" t="s">
        <v>837</v>
      </c>
    </row>
    <row r="159" spans="1:15">
      <c r="A159" s="7">
        <v>8</v>
      </c>
      <c r="B159" s="10">
        <v>3</v>
      </c>
      <c r="C159" s="10">
        <v>158</v>
      </c>
      <c r="D159" s="4" t="s">
        <v>164</v>
      </c>
      <c r="E159" s="4">
        <v>27779</v>
      </c>
      <c r="F159" s="4" t="s">
        <v>555</v>
      </c>
      <c r="G159" s="4" t="s">
        <v>555</v>
      </c>
      <c r="H159" s="269" t="s">
        <v>3149</v>
      </c>
      <c r="I159" s="269"/>
      <c r="J159" s="128" t="s">
        <v>3118</v>
      </c>
      <c r="K159" s="129" t="s">
        <v>356</v>
      </c>
      <c r="L159" s="273">
        <v>23</v>
      </c>
      <c r="M159" s="74">
        <v>1</v>
      </c>
      <c r="N159" s="74"/>
      <c r="O159" s="74" t="s">
        <v>837</v>
      </c>
    </row>
    <row r="160" spans="1:15">
      <c r="A160" s="7">
        <v>8</v>
      </c>
      <c r="B160" s="10">
        <v>4</v>
      </c>
      <c r="C160" s="10">
        <v>159</v>
      </c>
      <c r="D160" s="4" t="s">
        <v>598</v>
      </c>
      <c r="E160" s="4">
        <v>15551</v>
      </c>
      <c r="F160" s="4" t="s">
        <v>129</v>
      </c>
      <c r="G160" s="4" t="s">
        <v>129</v>
      </c>
      <c r="H160" s="269" t="s">
        <v>3149</v>
      </c>
      <c r="I160" s="269"/>
      <c r="J160" s="128" t="s">
        <v>3146</v>
      </c>
      <c r="K160" s="129" t="s">
        <v>168</v>
      </c>
      <c r="L160" s="273">
        <v>31</v>
      </c>
      <c r="M160" s="74">
        <v>1</v>
      </c>
      <c r="N160" s="74"/>
      <c r="O160" s="74" t="s">
        <v>837</v>
      </c>
    </row>
    <row r="161" spans="1:15">
      <c r="A161" s="7">
        <v>8</v>
      </c>
      <c r="B161" s="10">
        <v>5</v>
      </c>
      <c r="C161" s="10">
        <v>160</v>
      </c>
      <c r="D161" s="4" t="s">
        <v>15</v>
      </c>
      <c r="E161" s="4">
        <v>4314</v>
      </c>
      <c r="F161" s="4" t="s">
        <v>188</v>
      </c>
      <c r="G161" s="4" t="s">
        <v>188</v>
      </c>
      <c r="H161" s="269" t="s">
        <v>3149</v>
      </c>
      <c r="I161" s="269"/>
      <c r="J161" s="128" t="s">
        <v>1371</v>
      </c>
      <c r="K161" s="129" t="s">
        <v>554</v>
      </c>
      <c r="L161" s="273">
        <v>38</v>
      </c>
      <c r="M161" s="74">
        <v>3</v>
      </c>
      <c r="N161" s="74" t="s">
        <v>46</v>
      </c>
      <c r="O161" s="74"/>
    </row>
    <row r="162" spans="1:15">
      <c r="A162" s="7">
        <v>8</v>
      </c>
      <c r="B162" s="10">
        <v>6</v>
      </c>
      <c r="C162" s="10">
        <v>161</v>
      </c>
      <c r="D162" s="4" t="s">
        <v>2170</v>
      </c>
      <c r="E162" s="4">
        <v>13324</v>
      </c>
      <c r="F162" s="4" t="s">
        <v>29</v>
      </c>
      <c r="G162" s="4" t="s">
        <v>29</v>
      </c>
      <c r="H162" s="269" t="s">
        <v>3149</v>
      </c>
      <c r="I162" s="269"/>
      <c r="J162" s="128" t="s">
        <v>522</v>
      </c>
      <c r="K162" s="129" t="s">
        <v>1065</v>
      </c>
      <c r="L162" s="273">
        <v>30</v>
      </c>
      <c r="M162" s="74">
        <v>5</v>
      </c>
      <c r="N162" s="74" t="s">
        <v>838</v>
      </c>
      <c r="O162" s="74"/>
    </row>
    <row r="163" spans="1:15">
      <c r="A163" s="7">
        <v>8</v>
      </c>
      <c r="B163" s="10">
        <v>7</v>
      </c>
      <c r="C163" s="10">
        <v>162</v>
      </c>
      <c r="D163" s="4" t="s">
        <v>563</v>
      </c>
      <c r="E163" s="4">
        <v>21780</v>
      </c>
      <c r="F163" s="4" t="s">
        <v>563</v>
      </c>
      <c r="G163" s="4" t="s">
        <v>563</v>
      </c>
      <c r="H163" s="269"/>
      <c r="I163" s="269"/>
      <c r="J163" s="128" t="s">
        <v>475</v>
      </c>
      <c r="K163" s="129" t="s">
        <v>2985</v>
      </c>
      <c r="L163" s="273">
        <v>23</v>
      </c>
      <c r="M163" s="74">
        <v>7</v>
      </c>
      <c r="N163" s="74" t="s">
        <v>837</v>
      </c>
      <c r="O163" s="74"/>
    </row>
    <row r="164" spans="1:15">
      <c r="A164" s="7">
        <v>8</v>
      </c>
      <c r="B164" s="10">
        <v>8</v>
      </c>
      <c r="C164" s="10">
        <v>163</v>
      </c>
      <c r="D164" s="4" t="s">
        <v>13</v>
      </c>
      <c r="E164" s="4">
        <v>19522</v>
      </c>
      <c r="F164" s="4" t="s">
        <v>188</v>
      </c>
      <c r="G164" s="4" t="s">
        <v>188</v>
      </c>
      <c r="H164" s="269" t="s">
        <v>3149</v>
      </c>
      <c r="I164" s="269"/>
      <c r="J164" s="128" t="s">
        <v>2373</v>
      </c>
      <c r="K164" s="129" t="s">
        <v>1802</v>
      </c>
      <c r="L164" s="273">
        <v>26</v>
      </c>
      <c r="M164" s="74">
        <v>7</v>
      </c>
      <c r="N164" s="74" t="s">
        <v>46</v>
      </c>
      <c r="O164" s="74"/>
    </row>
    <row r="165" spans="1:15">
      <c r="A165" s="7">
        <v>8</v>
      </c>
      <c r="B165" s="10">
        <v>9</v>
      </c>
      <c r="C165" s="10">
        <v>164</v>
      </c>
      <c r="D165" s="4" t="s">
        <v>276</v>
      </c>
      <c r="E165" s="4">
        <v>21560</v>
      </c>
      <c r="F165" s="4" t="s">
        <v>129</v>
      </c>
      <c r="G165" s="4" t="s">
        <v>129</v>
      </c>
      <c r="H165" s="269" t="s">
        <v>3149</v>
      </c>
      <c r="I165" s="269"/>
      <c r="J165" s="128" t="s">
        <v>2258</v>
      </c>
      <c r="K165" s="129" t="s">
        <v>2483</v>
      </c>
      <c r="L165" s="273">
        <v>25</v>
      </c>
      <c r="M165" s="74">
        <v>3</v>
      </c>
      <c r="N165" s="74" t="s">
        <v>46</v>
      </c>
      <c r="O165" s="74"/>
    </row>
    <row r="166" spans="1:15">
      <c r="A166" s="7">
        <v>8</v>
      </c>
      <c r="B166" s="10">
        <v>10</v>
      </c>
      <c r="C166" s="10">
        <v>165</v>
      </c>
      <c r="D166" s="4" t="s">
        <v>18</v>
      </c>
      <c r="E166" s="4">
        <v>19913</v>
      </c>
      <c r="F166" s="4" t="s">
        <v>686</v>
      </c>
      <c r="G166" s="4" t="s">
        <v>686</v>
      </c>
      <c r="H166" s="269" t="s">
        <v>3149</v>
      </c>
      <c r="I166" s="269"/>
      <c r="J166" s="128" t="s">
        <v>615</v>
      </c>
      <c r="K166" s="129" t="s">
        <v>225</v>
      </c>
      <c r="L166" s="273">
        <v>24</v>
      </c>
      <c r="M166" s="74">
        <v>8</v>
      </c>
      <c r="N166" s="74" t="s">
        <v>46</v>
      </c>
      <c r="O166" s="74"/>
    </row>
    <row r="167" spans="1:15">
      <c r="A167" s="7">
        <v>8</v>
      </c>
      <c r="B167" s="10">
        <v>11</v>
      </c>
      <c r="C167" s="10">
        <v>166</v>
      </c>
      <c r="D167" s="4" t="s">
        <v>609</v>
      </c>
      <c r="E167" s="4">
        <v>11281</v>
      </c>
      <c r="F167" s="4" t="s">
        <v>470</v>
      </c>
      <c r="G167" s="4" t="s">
        <v>470</v>
      </c>
      <c r="H167" s="269" t="s">
        <v>3149</v>
      </c>
      <c r="I167" s="269"/>
      <c r="J167" s="128" t="s">
        <v>1011</v>
      </c>
      <c r="K167" s="129" t="s">
        <v>1012</v>
      </c>
      <c r="L167" s="273">
        <v>33</v>
      </c>
      <c r="M167" s="74">
        <v>4</v>
      </c>
      <c r="N167" s="74" t="s">
        <v>837</v>
      </c>
      <c r="O167" s="74"/>
    </row>
    <row r="168" spans="1:15">
      <c r="A168" s="7">
        <v>8</v>
      </c>
      <c r="B168" s="10">
        <v>12</v>
      </c>
      <c r="C168" s="10">
        <v>167</v>
      </c>
      <c r="D168" s="4" t="s">
        <v>14</v>
      </c>
      <c r="E168" s="4">
        <v>6316</v>
      </c>
      <c r="F168" s="4" t="s">
        <v>470</v>
      </c>
      <c r="G168" s="4" t="s">
        <v>470</v>
      </c>
      <c r="H168" s="269" t="s">
        <v>3149</v>
      </c>
      <c r="I168" s="269"/>
      <c r="J168" s="128" t="s">
        <v>385</v>
      </c>
      <c r="K168" s="129" t="s">
        <v>617</v>
      </c>
      <c r="L168" s="273">
        <v>35</v>
      </c>
      <c r="M168" s="74">
        <v>1</v>
      </c>
      <c r="N168" s="74"/>
      <c r="O168" s="74" t="s">
        <v>837</v>
      </c>
    </row>
    <row r="169" spans="1:15">
      <c r="A169" s="7">
        <v>8</v>
      </c>
      <c r="B169" s="10">
        <v>13</v>
      </c>
      <c r="C169" s="10">
        <v>168</v>
      </c>
      <c r="D169" s="4" t="s">
        <v>239</v>
      </c>
      <c r="E169" s="4">
        <v>22277</v>
      </c>
      <c r="F169" s="4" t="s">
        <v>354</v>
      </c>
      <c r="G169" s="4" t="s">
        <v>354</v>
      </c>
      <c r="H169" s="269" t="s">
        <v>3149</v>
      </c>
      <c r="I169" s="269"/>
      <c r="J169" s="128" t="s">
        <v>460</v>
      </c>
      <c r="K169" s="129" t="s">
        <v>220</v>
      </c>
      <c r="L169" s="273">
        <v>23</v>
      </c>
      <c r="M169" s="74">
        <v>6</v>
      </c>
      <c r="N169" s="74" t="s">
        <v>837</v>
      </c>
      <c r="O169" s="74"/>
    </row>
    <row r="170" spans="1:15">
      <c r="A170" s="7">
        <v>8</v>
      </c>
      <c r="B170" s="10">
        <v>14</v>
      </c>
      <c r="C170" s="10">
        <v>169</v>
      </c>
      <c r="D170" s="4" t="s">
        <v>29</v>
      </c>
      <c r="E170" s="4">
        <v>8202</v>
      </c>
      <c r="F170" s="4" t="s">
        <v>164</v>
      </c>
      <c r="G170" s="4" t="s">
        <v>164</v>
      </c>
      <c r="H170" s="269" t="s">
        <v>3149</v>
      </c>
      <c r="I170" s="269"/>
      <c r="J170" s="128" t="s">
        <v>350</v>
      </c>
      <c r="K170" s="129" t="s">
        <v>533</v>
      </c>
      <c r="L170" s="273">
        <v>34</v>
      </c>
      <c r="M170" s="74">
        <v>4</v>
      </c>
      <c r="N170" s="74" t="s">
        <v>837</v>
      </c>
      <c r="O170" s="74"/>
    </row>
    <row r="171" spans="1:15">
      <c r="A171" s="7">
        <v>8</v>
      </c>
      <c r="B171" s="10">
        <v>15</v>
      </c>
      <c r="C171" s="10">
        <v>170</v>
      </c>
      <c r="D171" s="4" t="s">
        <v>17</v>
      </c>
      <c r="E171" s="4">
        <v>19363</v>
      </c>
      <c r="F171" s="4" t="s">
        <v>17</v>
      </c>
      <c r="G171" s="4" t="s">
        <v>17</v>
      </c>
      <c r="H171" s="269" t="s">
        <v>3149</v>
      </c>
      <c r="I171" s="269"/>
      <c r="J171" s="128" t="s">
        <v>1032</v>
      </c>
      <c r="K171" s="129" t="s">
        <v>595</v>
      </c>
      <c r="L171" s="273">
        <v>26</v>
      </c>
      <c r="M171" s="74">
        <v>7</v>
      </c>
      <c r="N171" s="74" t="s">
        <v>837</v>
      </c>
      <c r="O171" s="74"/>
    </row>
    <row r="172" spans="1:15">
      <c r="A172" s="7">
        <v>8</v>
      </c>
      <c r="B172" s="10">
        <v>16</v>
      </c>
      <c r="C172" s="10">
        <v>171</v>
      </c>
      <c r="D172" s="4" t="s">
        <v>2177</v>
      </c>
      <c r="E172" s="4">
        <v>13355</v>
      </c>
      <c r="F172" s="4" t="s">
        <v>213</v>
      </c>
      <c r="G172" s="4" t="s">
        <v>213</v>
      </c>
      <c r="H172" s="269" t="s">
        <v>3149</v>
      </c>
      <c r="I172" s="269"/>
      <c r="J172" s="128" t="s">
        <v>2239</v>
      </c>
      <c r="K172" s="129" t="s">
        <v>106</v>
      </c>
      <c r="L172" s="273">
        <v>31</v>
      </c>
      <c r="M172" s="74">
        <v>2</v>
      </c>
      <c r="N172" s="74" t="s">
        <v>837</v>
      </c>
      <c r="O172" s="74"/>
    </row>
    <row r="173" spans="1:15">
      <c r="A173" s="7">
        <v>8</v>
      </c>
      <c r="B173" s="10">
        <v>17</v>
      </c>
      <c r="C173" s="10">
        <v>172</v>
      </c>
      <c r="D173" s="4" t="s">
        <v>470</v>
      </c>
      <c r="E173" s="4">
        <v>19996</v>
      </c>
      <c r="F173" s="4" t="s">
        <v>555</v>
      </c>
      <c r="G173" s="4" t="s">
        <v>555</v>
      </c>
      <c r="H173" s="269" t="s">
        <v>3149</v>
      </c>
      <c r="I173" s="269"/>
      <c r="J173" s="128" t="s">
        <v>2405</v>
      </c>
      <c r="K173" s="129" t="s">
        <v>409</v>
      </c>
      <c r="L173" s="273">
        <v>27</v>
      </c>
      <c r="M173" s="74">
        <v>1</v>
      </c>
      <c r="N173" s="74"/>
      <c r="O173" s="74" t="s">
        <v>46</v>
      </c>
    </row>
    <row r="174" spans="1:15">
      <c r="A174" s="7">
        <v>8</v>
      </c>
      <c r="B174" s="10">
        <v>18</v>
      </c>
      <c r="C174" s="10">
        <v>173</v>
      </c>
      <c r="D174" s="4" t="s">
        <v>129</v>
      </c>
      <c r="E174" s="4">
        <v>13619</v>
      </c>
      <c r="F174" s="4" t="s">
        <v>2177</v>
      </c>
      <c r="G174" s="4" t="s">
        <v>2177</v>
      </c>
      <c r="H174" s="269" t="s">
        <v>3149</v>
      </c>
      <c r="I174" s="269"/>
      <c r="J174" s="128" t="s">
        <v>1057</v>
      </c>
      <c r="K174" s="129" t="s">
        <v>1757</v>
      </c>
      <c r="L174" s="273">
        <v>29</v>
      </c>
      <c r="M174" s="74">
        <v>1</v>
      </c>
      <c r="N174" s="74"/>
      <c r="O174" s="74" t="s">
        <v>837</v>
      </c>
    </row>
    <row r="175" spans="1:15">
      <c r="A175" s="7">
        <v>8</v>
      </c>
      <c r="B175" s="10">
        <v>19</v>
      </c>
      <c r="C175" s="10">
        <v>174</v>
      </c>
      <c r="D175" s="4" t="s">
        <v>188</v>
      </c>
      <c r="E175" s="4">
        <v>16219</v>
      </c>
      <c r="F175" s="4" t="s">
        <v>2177</v>
      </c>
      <c r="G175" s="4" t="s">
        <v>2177</v>
      </c>
      <c r="H175" s="269" t="s">
        <v>3149</v>
      </c>
      <c r="I175" s="269"/>
      <c r="J175" s="128" t="s">
        <v>262</v>
      </c>
      <c r="K175" s="129" t="s">
        <v>1680</v>
      </c>
      <c r="L175" s="273">
        <v>29</v>
      </c>
      <c r="M175" s="74">
        <v>5</v>
      </c>
      <c r="N175" s="74" t="s">
        <v>837</v>
      </c>
      <c r="O175" s="74"/>
    </row>
    <row r="176" spans="1:15">
      <c r="A176" s="11">
        <v>8</v>
      </c>
      <c r="B176" s="12">
        <v>20</v>
      </c>
      <c r="C176" s="12">
        <v>175</v>
      </c>
      <c r="D176" s="13" t="s">
        <v>567</v>
      </c>
      <c r="E176" s="13">
        <v>24782</v>
      </c>
      <c r="F176" s="13" t="s">
        <v>2177</v>
      </c>
      <c r="G176" s="13" t="s">
        <v>2177</v>
      </c>
      <c r="H176" s="270" t="s">
        <v>3149</v>
      </c>
      <c r="I176" s="270"/>
      <c r="J176" s="137" t="s">
        <v>4</v>
      </c>
      <c r="K176" s="138" t="s">
        <v>617</v>
      </c>
      <c r="L176" s="274">
        <v>25</v>
      </c>
      <c r="M176" s="78">
        <v>5</v>
      </c>
      <c r="N176" s="78" t="s">
        <v>837</v>
      </c>
      <c r="O176" s="78"/>
    </row>
    <row r="177" spans="1:15">
      <c r="A177" s="7">
        <v>9</v>
      </c>
      <c r="B177" s="10">
        <v>1</v>
      </c>
      <c r="C177" s="10">
        <v>176</v>
      </c>
      <c r="D177" s="4" t="s">
        <v>567</v>
      </c>
      <c r="E177" s="4">
        <v>22275</v>
      </c>
      <c r="F177" s="4" t="s">
        <v>164</v>
      </c>
      <c r="G177" s="4" t="s">
        <v>164</v>
      </c>
      <c r="H177" s="269" t="s">
        <v>3149</v>
      </c>
      <c r="I177" s="269"/>
      <c r="J177" s="128" t="s">
        <v>2501</v>
      </c>
      <c r="K177" s="129" t="s">
        <v>247</v>
      </c>
      <c r="L177" s="273">
        <v>26</v>
      </c>
      <c r="M177" s="74">
        <v>5</v>
      </c>
      <c r="N177" s="74" t="s">
        <v>837</v>
      </c>
      <c r="O177" s="74"/>
    </row>
    <row r="178" spans="1:15">
      <c r="A178" s="7">
        <v>9</v>
      </c>
      <c r="B178" s="10">
        <v>2</v>
      </c>
      <c r="C178" s="10">
        <v>177</v>
      </c>
      <c r="D178" s="4" t="s">
        <v>188</v>
      </c>
      <c r="E178" s="4">
        <v>10047</v>
      </c>
      <c r="F178" s="4" t="s">
        <v>2172</v>
      </c>
      <c r="G178" s="4" t="s">
        <v>2172</v>
      </c>
      <c r="H178" s="269" t="s">
        <v>3149</v>
      </c>
      <c r="I178" s="269"/>
      <c r="J178" s="128" t="s">
        <v>322</v>
      </c>
      <c r="K178" s="129" t="s">
        <v>639</v>
      </c>
      <c r="L178" s="273">
        <v>31</v>
      </c>
      <c r="M178" s="74">
        <v>9</v>
      </c>
      <c r="N178" s="74" t="s">
        <v>837</v>
      </c>
      <c r="O178" s="74"/>
    </row>
    <row r="179" spans="1:15">
      <c r="A179" s="7">
        <v>9</v>
      </c>
      <c r="B179" s="10">
        <v>3</v>
      </c>
      <c r="C179" s="10">
        <v>178</v>
      </c>
      <c r="D179" s="4" t="s">
        <v>129</v>
      </c>
      <c r="E179" s="4">
        <v>23733</v>
      </c>
      <c r="F179" s="4" t="s">
        <v>14</v>
      </c>
      <c r="G179" s="4" t="s">
        <v>14</v>
      </c>
      <c r="H179" s="269" t="s">
        <v>3149</v>
      </c>
      <c r="I179" s="269"/>
      <c r="J179" s="128" t="s">
        <v>2524</v>
      </c>
      <c r="K179" s="129" t="s">
        <v>3032</v>
      </c>
      <c r="L179" s="273">
        <v>23</v>
      </c>
      <c r="M179" s="74">
        <v>5</v>
      </c>
      <c r="N179" s="74" t="s">
        <v>837</v>
      </c>
      <c r="O179" s="74"/>
    </row>
    <row r="180" spans="1:15">
      <c r="A180" s="7">
        <v>9</v>
      </c>
      <c r="B180" s="10">
        <v>4</v>
      </c>
      <c r="C180" s="10">
        <v>179</v>
      </c>
      <c r="D180" s="4" t="s">
        <v>470</v>
      </c>
      <c r="E180" s="4">
        <v>15068</v>
      </c>
      <c r="F180" s="4" t="s">
        <v>15</v>
      </c>
      <c r="G180" s="4" t="s">
        <v>15</v>
      </c>
      <c r="H180" s="269" t="s">
        <v>3149</v>
      </c>
      <c r="I180" s="269"/>
      <c r="J180" s="128" t="s">
        <v>647</v>
      </c>
      <c r="K180" s="129" t="s">
        <v>1055</v>
      </c>
      <c r="L180" s="273">
        <v>28</v>
      </c>
      <c r="M180" s="74">
        <v>1</v>
      </c>
      <c r="N180" s="74"/>
      <c r="O180" s="74" t="s">
        <v>837</v>
      </c>
    </row>
    <row r="181" spans="1:15">
      <c r="A181" s="7">
        <v>9</v>
      </c>
      <c r="B181" s="10">
        <v>5</v>
      </c>
      <c r="C181" s="10">
        <v>180</v>
      </c>
      <c r="D181" s="4" t="s">
        <v>2177</v>
      </c>
      <c r="E181" s="4">
        <v>14524</v>
      </c>
      <c r="F181" s="4" t="s">
        <v>14</v>
      </c>
      <c r="G181" s="4" t="s">
        <v>14</v>
      </c>
      <c r="H181" s="269" t="s">
        <v>3149</v>
      </c>
      <c r="I181" s="269"/>
      <c r="J181" s="128" t="s">
        <v>983</v>
      </c>
      <c r="K181" s="129" t="s">
        <v>565</v>
      </c>
      <c r="L181" s="273">
        <v>28</v>
      </c>
      <c r="M181" s="74">
        <v>1</v>
      </c>
      <c r="N181" s="74"/>
      <c r="O181" s="74" t="s">
        <v>837</v>
      </c>
    </row>
    <row r="182" spans="1:15">
      <c r="A182" s="7">
        <v>9</v>
      </c>
      <c r="B182" s="10">
        <v>6</v>
      </c>
      <c r="C182" s="10">
        <v>181</v>
      </c>
      <c r="D182" s="4" t="s">
        <v>17</v>
      </c>
      <c r="E182" s="4">
        <v>26151</v>
      </c>
      <c r="F182" s="4" t="s">
        <v>17</v>
      </c>
      <c r="G182" s="4" t="s">
        <v>17</v>
      </c>
      <c r="H182" s="269"/>
      <c r="I182" s="269"/>
      <c r="J182" s="128" t="s">
        <v>3084</v>
      </c>
      <c r="K182" s="129" t="s">
        <v>547</v>
      </c>
      <c r="L182" s="273">
        <v>24</v>
      </c>
      <c r="M182" s="74">
        <v>7</v>
      </c>
      <c r="N182" s="74" t="s">
        <v>46</v>
      </c>
      <c r="O182" s="74"/>
    </row>
    <row r="183" spans="1:15">
      <c r="A183" s="7">
        <v>9</v>
      </c>
      <c r="B183" s="10">
        <v>7</v>
      </c>
      <c r="C183" s="10">
        <v>182</v>
      </c>
      <c r="D183" s="4" t="s">
        <v>29</v>
      </c>
      <c r="E183" s="4">
        <v>20422</v>
      </c>
      <c r="F183" s="4" t="s">
        <v>567</v>
      </c>
      <c r="G183" s="4" t="s">
        <v>567</v>
      </c>
      <c r="H183" s="269" t="s">
        <v>3149</v>
      </c>
      <c r="I183" s="269"/>
      <c r="J183" s="128" t="s">
        <v>788</v>
      </c>
      <c r="K183" s="129" t="s">
        <v>2447</v>
      </c>
      <c r="L183" s="273">
        <v>25</v>
      </c>
      <c r="M183" s="74">
        <v>1</v>
      </c>
      <c r="N183" s="74"/>
      <c r="O183" s="74" t="s">
        <v>46</v>
      </c>
    </row>
    <row r="184" spans="1:15">
      <c r="A184" s="7">
        <v>9</v>
      </c>
      <c r="B184" s="10">
        <v>8</v>
      </c>
      <c r="C184" s="10">
        <v>183</v>
      </c>
      <c r="D184" s="4" t="s">
        <v>239</v>
      </c>
      <c r="E184" s="4">
        <v>21367</v>
      </c>
      <c r="F184" s="4" t="s">
        <v>563</v>
      </c>
      <c r="G184" s="4" t="s">
        <v>563</v>
      </c>
      <c r="H184" s="269" t="s">
        <v>3149</v>
      </c>
      <c r="I184" s="269"/>
      <c r="J184" s="128" t="s">
        <v>2975</v>
      </c>
      <c r="K184" s="129" t="s">
        <v>265</v>
      </c>
      <c r="L184" s="273">
        <v>27</v>
      </c>
      <c r="M184" s="74">
        <v>1</v>
      </c>
      <c r="N184" s="74"/>
      <c r="O184" s="74" t="s">
        <v>837</v>
      </c>
    </row>
    <row r="185" spans="1:15">
      <c r="A185" s="7">
        <v>9</v>
      </c>
      <c r="B185" s="10">
        <v>9</v>
      </c>
      <c r="C185" s="10">
        <v>184</v>
      </c>
      <c r="D185" s="4" t="s">
        <v>14</v>
      </c>
      <c r="E185" s="4">
        <v>19349</v>
      </c>
      <c r="F185" s="4" t="s">
        <v>15</v>
      </c>
      <c r="G185" s="4" t="s">
        <v>15</v>
      </c>
      <c r="H185" s="269" t="s">
        <v>3149</v>
      </c>
      <c r="I185" s="269"/>
      <c r="J185" s="128" t="s">
        <v>1208</v>
      </c>
      <c r="K185" s="129" t="s">
        <v>393</v>
      </c>
      <c r="L185" s="273">
        <v>25</v>
      </c>
      <c r="M185" s="74">
        <v>1</v>
      </c>
      <c r="N185" s="74"/>
      <c r="O185" s="74" t="s">
        <v>46</v>
      </c>
    </row>
    <row r="186" spans="1:15">
      <c r="A186" s="7">
        <v>9</v>
      </c>
      <c r="B186" s="10">
        <v>10</v>
      </c>
      <c r="C186" s="10">
        <v>185</v>
      </c>
      <c r="D186" s="4" t="s">
        <v>609</v>
      </c>
      <c r="E186" s="4">
        <v>6887</v>
      </c>
      <c r="F186" s="4" t="s">
        <v>614</v>
      </c>
      <c r="G186" s="4" t="s">
        <v>614</v>
      </c>
      <c r="H186" s="269" t="s">
        <v>3149</v>
      </c>
      <c r="I186" s="269"/>
      <c r="J186" s="128" t="s">
        <v>642</v>
      </c>
      <c r="K186" s="129" t="s">
        <v>297</v>
      </c>
      <c r="L186" s="273">
        <v>35</v>
      </c>
      <c r="M186" s="74">
        <v>2</v>
      </c>
      <c r="N186" s="74" t="s">
        <v>837</v>
      </c>
      <c r="O186" s="74"/>
    </row>
    <row r="187" spans="1:15">
      <c r="A187" s="7">
        <v>9</v>
      </c>
      <c r="B187" s="10">
        <v>11</v>
      </c>
      <c r="C187" s="10">
        <v>186</v>
      </c>
      <c r="D187" s="4" t="s">
        <v>18</v>
      </c>
      <c r="E187" s="4">
        <v>15507</v>
      </c>
      <c r="F187" s="4" t="s">
        <v>2171</v>
      </c>
      <c r="G187" s="4" t="s">
        <v>29</v>
      </c>
      <c r="H187" s="269" t="s">
        <v>3149</v>
      </c>
      <c r="I187" s="269"/>
      <c r="J187" s="128" t="s">
        <v>115</v>
      </c>
      <c r="K187" s="129" t="s">
        <v>163</v>
      </c>
      <c r="L187" s="273">
        <v>27</v>
      </c>
      <c r="M187" s="74">
        <v>1</v>
      </c>
      <c r="N187" s="74"/>
      <c r="O187" s="74" t="s">
        <v>837</v>
      </c>
    </row>
    <row r="188" spans="1:15">
      <c r="A188" s="7">
        <v>9</v>
      </c>
      <c r="B188" s="10">
        <v>12</v>
      </c>
      <c r="C188" s="10">
        <v>187</v>
      </c>
      <c r="D188" s="4" t="s">
        <v>276</v>
      </c>
      <c r="E188" s="4">
        <v>19262</v>
      </c>
      <c r="F188" s="4" t="s">
        <v>246</v>
      </c>
      <c r="G188" s="4" t="s">
        <v>246</v>
      </c>
      <c r="H188" s="269" t="s">
        <v>3149</v>
      </c>
      <c r="I188" s="269"/>
      <c r="J188" s="128" t="s">
        <v>1171</v>
      </c>
      <c r="K188" s="129" t="s">
        <v>307</v>
      </c>
      <c r="L188" s="273">
        <v>27</v>
      </c>
      <c r="M188" s="74">
        <v>8</v>
      </c>
      <c r="N188" s="74" t="s">
        <v>837</v>
      </c>
      <c r="O188" s="74"/>
    </row>
    <row r="189" spans="1:15">
      <c r="A189" s="7">
        <v>9</v>
      </c>
      <c r="B189" s="10">
        <v>13</v>
      </c>
      <c r="C189" s="10">
        <v>188</v>
      </c>
      <c r="D189" s="4" t="s">
        <v>13</v>
      </c>
      <c r="E189" s="4">
        <v>17192</v>
      </c>
      <c r="F189" s="4" t="s">
        <v>2178</v>
      </c>
      <c r="G189" s="4" t="s">
        <v>2178</v>
      </c>
      <c r="H189" s="269" t="s">
        <v>3149</v>
      </c>
      <c r="I189" s="269"/>
      <c r="J189" s="128" t="s">
        <v>1159</v>
      </c>
      <c r="K189" s="129" t="s">
        <v>966</v>
      </c>
      <c r="L189" s="273">
        <v>28</v>
      </c>
      <c r="M189" s="74">
        <v>1</v>
      </c>
      <c r="N189" s="74"/>
      <c r="O189" s="74" t="s">
        <v>46</v>
      </c>
    </row>
    <row r="190" spans="1:15">
      <c r="A190" s="7">
        <v>9</v>
      </c>
      <c r="B190" s="10">
        <v>14</v>
      </c>
      <c r="C190" s="10">
        <v>189</v>
      </c>
      <c r="D190" s="4" t="s">
        <v>563</v>
      </c>
      <c r="E190" s="4">
        <v>12730</v>
      </c>
      <c r="F190" s="4" t="s">
        <v>2172</v>
      </c>
      <c r="G190" s="4" t="s">
        <v>2172</v>
      </c>
      <c r="H190" s="269" t="s">
        <v>3149</v>
      </c>
      <c r="I190" s="269"/>
      <c r="J190" s="128" t="s">
        <v>176</v>
      </c>
      <c r="K190" s="129" t="s">
        <v>220</v>
      </c>
      <c r="L190" s="273">
        <v>31</v>
      </c>
      <c r="M190" s="74">
        <v>1</v>
      </c>
      <c r="N190" s="74"/>
      <c r="O190" s="74" t="s">
        <v>837</v>
      </c>
    </row>
    <row r="191" spans="1:15">
      <c r="A191" s="7">
        <v>9</v>
      </c>
      <c r="B191" s="10">
        <v>15</v>
      </c>
      <c r="C191" s="10">
        <v>190</v>
      </c>
      <c r="D191" s="4" t="s">
        <v>2170</v>
      </c>
      <c r="E191" s="4">
        <v>15905</v>
      </c>
      <c r="F191" s="4" t="s">
        <v>598</v>
      </c>
      <c r="G191" s="4" t="s">
        <v>598</v>
      </c>
      <c r="H191" s="269" t="s">
        <v>3149</v>
      </c>
      <c r="I191" s="269"/>
      <c r="J191" s="128" t="s">
        <v>1923</v>
      </c>
      <c r="K191" s="129" t="s">
        <v>589</v>
      </c>
      <c r="L191" s="273">
        <v>26</v>
      </c>
      <c r="M191" s="74">
        <v>2</v>
      </c>
      <c r="N191" s="74" t="s">
        <v>837</v>
      </c>
      <c r="O191" s="74"/>
    </row>
    <row r="192" spans="1:15">
      <c r="A192" s="7">
        <v>9</v>
      </c>
      <c r="B192" s="10">
        <v>16</v>
      </c>
      <c r="C192" s="10">
        <v>191</v>
      </c>
      <c r="D192" s="4" t="s">
        <v>15</v>
      </c>
      <c r="E192" s="4">
        <v>17092</v>
      </c>
      <c r="F192" s="4" t="s">
        <v>354</v>
      </c>
      <c r="G192" s="4" t="s">
        <v>354</v>
      </c>
      <c r="H192" s="269" t="s">
        <v>3149</v>
      </c>
      <c r="I192" s="269"/>
      <c r="J192" s="128" t="s">
        <v>2306</v>
      </c>
      <c r="K192" s="129" t="s">
        <v>82</v>
      </c>
      <c r="L192" s="273">
        <v>28</v>
      </c>
      <c r="M192" s="74">
        <v>1</v>
      </c>
      <c r="N192" s="74"/>
      <c r="O192" s="74" t="s">
        <v>837</v>
      </c>
    </row>
    <row r="193" spans="1:15">
      <c r="A193" s="7">
        <v>9</v>
      </c>
      <c r="B193" s="10">
        <v>17</v>
      </c>
      <c r="C193" s="10">
        <v>192</v>
      </c>
      <c r="D193" s="4" t="s">
        <v>598</v>
      </c>
      <c r="E193" s="4">
        <v>17040</v>
      </c>
      <c r="F193" s="4" t="s">
        <v>45</v>
      </c>
      <c r="G193" s="4" t="s">
        <v>1121</v>
      </c>
      <c r="H193" s="269" t="s">
        <v>3149</v>
      </c>
      <c r="I193" s="269"/>
      <c r="J193" s="128" t="s">
        <v>25</v>
      </c>
      <c r="K193" s="129" t="s">
        <v>565</v>
      </c>
      <c r="L193" s="273">
        <v>25</v>
      </c>
      <c r="M193" s="74">
        <v>2</v>
      </c>
      <c r="N193" s="74" t="s">
        <v>838</v>
      </c>
      <c r="O193" s="74"/>
    </row>
    <row r="194" spans="1:15">
      <c r="A194" s="7">
        <v>9</v>
      </c>
      <c r="B194" s="10">
        <v>18</v>
      </c>
      <c r="C194" s="10">
        <v>193</v>
      </c>
      <c r="D194" s="4" t="s">
        <v>164</v>
      </c>
      <c r="E194" s="4">
        <v>13338</v>
      </c>
      <c r="F194" s="4" t="s">
        <v>563</v>
      </c>
      <c r="G194" s="4" t="s">
        <v>563</v>
      </c>
      <c r="H194" s="269" t="s">
        <v>3149</v>
      </c>
      <c r="I194" s="269"/>
      <c r="J194" s="128" t="s">
        <v>1020</v>
      </c>
      <c r="K194" s="129" t="s">
        <v>227</v>
      </c>
      <c r="L194" s="273">
        <v>30</v>
      </c>
      <c r="M194" s="74">
        <v>2</v>
      </c>
      <c r="N194" s="74" t="s">
        <v>46</v>
      </c>
      <c r="O194" s="74"/>
    </row>
    <row r="195" spans="1:15">
      <c r="A195" s="7">
        <v>9</v>
      </c>
      <c r="B195" s="10">
        <v>19</v>
      </c>
      <c r="C195" s="10">
        <v>194</v>
      </c>
      <c r="D195" s="4" t="s">
        <v>16</v>
      </c>
      <c r="E195" s="4">
        <v>12777</v>
      </c>
      <c r="F195" s="4" t="s">
        <v>2177</v>
      </c>
      <c r="G195" s="4" t="s">
        <v>2177</v>
      </c>
      <c r="H195" s="269" t="s">
        <v>3149</v>
      </c>
      <c r="I195" s="269"/>
      <c r="J195" s="128" t="s">
        <v>1098</v>
      </c>
      <c r="K195" s="129" t="s">
        <v>553</v>
      </c>
      <c r="L195" s="273">
        <v>32</v>
      </c>
      <c r="M195" s="74">
        <v>1</v>
      </c>
      <c r="N195" s="74"/>
      <c r="O195" s="74" t="s">
        <v>837</v>
      </c>
    </row>
    <row r="196" spans="1:15">
      <c r="A196" s="11">
        <v>9</v>
      </c>
      <c r="B196" s="12">
        <v>20</v>
      </c>
      <c r="C196" s="12">
        <v>195</v>
      </c>
      <c r="D196" s="13" t="s">
        <v>555</v>
      </c>
      <c r="E196" s="13">
        <v>5827</v>
      </c>
      <c r="F196" s="13" t="s">
        <v>2177</v>
      </c>
      <c r="G196" s="13" t="s">
        <v>2177</v>
      </c>
      <c r="H196" s="270" t="s">
        <v>3149</v>
      </c>
      <c r="I196" s="270"/>
      <c r="J196" s="137" t="s">
        <v>445</v>
      </c>
      <c r="K196" s="138" t="s">
        <v>325</v>
      </c>
      <c r="L196" s="274">
        <v>30</v>
      </c>
      <c r="M196" s="78">
        <v>4</v>
      </c>
      <c r="N196" s="78" t="s">
        <v>837</v>
      </c>
      <c r="O196" s="78"/>
    </row>
    <row r="197" spans="1:15">
      <c r="A197" s="7">
        <v>10</v>
      </c>
      <c r="B197" s="10">
        <v>1</v>
      </c>
      <c r="C197" s="10">
        <v>196</v>
      </c>
      <c r="D197" s="4" t="s">
        <v>555</v>
      </c>
      <c r="E197" s="4">
        <v>1247</v>
      </c>
      <c r="F197" s="4" t="s">
        <v>345</v>
      </c>
      <c r="G197" s="4" t="s">
        <v>345</v>
      </c>
      <c r="H197" s="269" t="s">
        <v>3149</v>
      </c>
      <c r="I197" s="269"/>
      <c r="J197" s="128" t="s">
        <v>139</v>
      </c>
      <c r="K197" s="129" t="s">
        <v>613</v>
      </c>
      <c r="L197" s="273">
        <v>36</v>
      </c>
      <c r="M197" s="74">
        <v>1</v>
      </c>
      <c r="N197" s="74"/>
      <c r="O197" s="74" t="s">
        <v>837</v>
      </c>
    </row>
    <row r="198" spans="1:15">
      <c r="A198" s="7">
        <v>10</v>
      </c>
      <c r="B198" s="10">
        <v>2</v>
      </c>
      <c r="C198" s="10">
        <v>197</v>
      </c>
      <c r="D198" s="4" t="s">
        <v>16</v>
      </c>
      <c r="E198" s="4">
        <v>1943</v>
      </c>
      <c r="F198" s="4" t="s">
        <v>2170</v>
      </c>
      <c r="G198" s="4" t="s">
        <v>2170</v>
      </c>
      <c r="H198" s="269" t="s">
        <v>3149</v>
      </c>
      <c r="I198" s="269"/>
      <c r="J198" s="128" t="s">
        <v>286</v>
      </c>
      <c r="K198" s="129" t="s">
        <v>287</v>
      </c>
      <c r="L198" s="273">
        <v>38</v>
      </c>
      <c r="M198" s="74">
        <v>1</v>
      </c>
      <c r="N198" s="74"/>
      <c r="O198" s="74" t="s">
        <v>837</v>
      </c>
    </row>
    <row r="199" spans="1:15">
      <c r="A199" s="7">
        <v>10</v>
      </c>
      <c r="B199" s="10">
        <v>3</v>
      </c>
      <c r="C199" s="10">
        <v>198</v>
      </c>
      <c r="D199" s="4" t="s">
        <v>164</v>
      </c>
      <c r="E199" s="4">
        <v>25055</v>
      </c>
      <c r="F199" s="4" t="s">
        <v>2170</v>
      </c>
      <c r="G199" s="4" t="s">
        <v>2170</v>
      </c>
      <c r="H199" s="269"/>
      <c r="I199" s="269"/>
      <c r="J199" s="128" t="s">
        <v>629</v>
      </c>
      <c r="K199" s="129" t="s">
        <v>552</v>
      </c>
      <c r="L199" s="273">
        <v>25</v>
      </c>
      <c r="M199" s="74">
        <v>9</v>
      </c>
      <c r="N199" s="74" t="s">
        <v>837</v>
      </c>
      <c r="O199" s="74"/>
    </row>
    <row r="200" spans="1:15">
      <c r="A200" s="7">
        <v>10</v>
      </c>
      <c r="B200" s="10">
        <v>4</v>
      </c>
      <c r="C200" s="10">
        <v>199</v>
      </c>
      <c r="D200" s="4" t="s">
        <v>598</v>
      </c>
      <c r="E200" s="4">
        <v>15104</v>
      </c>
      <c r="F200" s="4" t="s">
        <v>563</v>
      </c>
      <c r="G200" s="4" t="s">
        <v>563</v>
      </c>
      <c r="H200" s="269"/>
      <c r="I200" s="269"/>
      <c r="J200" s="128" t="s">
        <v>262</v>
      </c>
      <c r="K200" s="129" t="s">
        <v>616</v>
      </c>
      <c r="L200" s="273">
        <v>30</v>
      </c>
      <c r="M200" s="74">
        <v>8</v>
      </c>
      <c r="N200" s="74" t="s">
        <v>837</v>
      </c>
      <c r="O200" s="74"/>
    </row>
    <row r="201" spans="1:15">
      <c r="A201" s="7">
        <v>10</v>
      </c>
      <c r="B201" s="10">
        <v>5</v>
      </c>
      <c r="C201" s="10">
        <v>200</v>
      </c>
      <c r="D201" s="4" t="s">
        <v>15</v>
      </c>
      <c r="E201" s="4">
        <v>19890</v>
      </c>
      <c r="F201" s="4" t="s">
        <v>1121</v>
      </c>
      <c r="G201" s="4" t="s">
        <v>1121</v>
      </c>
      <c r="H201" s="269" t="s">
        <v>3149</v>
      </c>
      <c r="I201" s="269"/>
      <c r="J201" s="128" t="s">
        <v>134</v>
      </c>
      <c r="K201" s="129" t="s">
        <v>1200</v>
      </c>
      <c r="L201" s="273">
        <v>26</v>
      </c>
      <c r="M201" s="74">
        <v>5</v>
      </c>
      <c r="N201" s="74" t="s">
        <v>837</v>
      </c>
      <c r="O201" s="74"/>
    </row>
    <row r="202" spans="1:15">
      <c r="A202" s="7">
        <v>10</v>
      </c>
      <c r="B202" s="10">
        <v>6</v>
      </c>
      <c r="C202" s="10">
        <v>201</v>
      </c>
      <c r="D202" s="4" t="s">
        <v>2170</v>
      </c>
      <c r="E202" s="4">
        <v>1246</v>
      </c>
      <c r="F202" s="4" t="s">
        <v>563</v>
      </c>
      <c r="G202" s="4" t="s">
        <v>563</v>
      </c>
      <c r="H202" s="269" t="s">
        <v>3149</v>
      </c>
      <c r="I202" s="269"/>
      <c r="J202" s="128" t="s">
        <v>2169</v>
      </c>
      <c r="K202" s="129" t="s">
        <v>531</v>
      </c>
      <c r="L202" s="273">
        <v>36</v>
      </c>
      <c r="M202" s="74">
        <v>1</v>
      </c>
      <c r="N202" s="74"/>
      <c r="O202" s="74" t="s">
        <v>837</v>
      </c>
    </row>
    <row r="203" spans="1:15">
      <c r="A203" s="7">
        <v>10</v>
      </c>
      <c r="B203" s="10">
        <v>7</v>
      </c>
      <c r="C203" s="10">
        <v>202</v>
      </c>
      <c r="D203" s="4" t="s">
        <v>563</v>
      </c>
      <c r="E203" s="4">
        <v>25867</v>
      </c>
      <c r="F203" s="4" t="s">
        <v>239</v>
      </c>
      <c r="G203" s="4" t="s">
        <v>239</v>
      </c>
      <c r="H203" s="269"/>
      <c r="I203" s="269"/>
      <c r="J203" s="128" t="s">
        <v>3075</v>
      </c>
      <c r="K203" s="129" t="s">
        <v>549</v>
      </c>
      <c r="L203" s="273">
        <v>24</v>
      </c>
      <c r="M203" s="74">
        <v>5</v>
      </c>
      <c r="N203" s="74" t="s">
        <v>837</v>
      </c>
      <c r="O203" s="74"/>
    </row>
    <row r="204" spans="1:15">
      <c r="A204" s="7">
        <v>10</v>
      </c>
      <c r="B204" s="10">
        <v>8</v>
      </c>
      <c r="C204" s="10">
        <v>203</v>
      </c>
      <c r="D204" s="4" t="s">
        <v>13</v>
      </c>
      <c r="E204" s="4">
        <v>20515</v>
      </c>
      <c r="F204" s="4" t="s">
        <v>45</v>
      </c>
      <c r="G204" s="4" t="s">
        <v>1121</v>
      </c>
      <c r="H204" s="269" t="s">
        <v>3149</v>
      </c>
      <c r="I204" s="269"/>
      <c r="J204" s="128" t="s">
        <v>211</v>
      </c>
      <c r="K204" s="129" t="s">
        <v>547</v>
      </c>
      <c r="L204" s="273">
        <v>25</v>
      </c>
      <c r="M204" s="74">
        <v>1</v>
      </c>
      <c r="N204" s="74"/>
      <c r="O204" s="74" t="s">
        <v>46</v>
      </c>
    </row>
    <row r="205" spans="1:15">
      <c r="A205" s="7">
        <v>10</v>
      </c>
      <c r="B205" s="10">
        <v>9</v>
      </c>
      <c r="C205" s="10">
        <v>204</v>
      </c>
      <c r="D205" s="4" t="s">
        <v>276</v>
      </c>
      <c r="E205" s="4">
        <v>17696</v>
      </c>
      <c r="F205" s="4" t="s">
        <v>438</v>
      </c>
      <c r="G205" s="4" t="s">
        <v>438</v>
      </c>
      <c r="H205" s="269" t="s">
        <v>3149</v>
      </c>
      <c r="I205" s="269"/>
      <c r="J205" s="128" t="s">
        <v>962</v>
      </c>
      <c r="K205" s="129" t="s">
        <v>105</v>
      </c>
      <c r="L205" s="273">
        <v>28</v>
      </c>
      <c r="M205" s="74">
        <v>4</v>
      </c>
      <c r="N205" s="74" t="s">
        <v>837</v>
      </c>
      <c r="O205" s="74"/>
    </row>
    <row r="206" spans="1:15">
      <c r="A206" s="7">
        <v>10</v>
      </c>
      <c r="B206" s="10">
        <v>10</v>
      </c>
      <c r="C206" s="10">
        <v>205</v>
      </c>
      <c r="D206" s="4" t="s">
        <v>18</v>
      </c>
      <c r="E206" s="4">
        <v>15009</v>
      </c>
      <c r="F206" s="4" t="s">
        <v>2171</v>
      </c>
      <c r="G206" s="4" t="s">
        <v>29</v>
      </c>
      <c r="H206" s="269" t="s">
        <v>3149</v>
      </c>
      <c r="I206" s="269"/>
      <c r="J206" s="128" t="s">
        <v>1698</v>
      </c>
      <c r="K206" s="129" t="s">
        <v>547</v>
      </c>
      <c r="L206" s="273">
        <v>30</v>
      </c>
      <c r="M206" s="74">
        <v>1</v>
      </c>
      <c r="N206" s="74"/>
      <c r="O206" s="74" t="s">
        <v>837</v>
      </c>
    </row>
    <row r="207" spans="1:15">
      <c r="A207" s="7">
        <v>10</v>
      </c>
      <c r="B207" s="10">
        <v>11</v>
      </c>
      <c r="C207" s="10">
        <v>206</v>
      </c>
      <c r="D207" s="4" t="s">
        <v>609</v>
      </c>
      <c r="E207" s="4">
        <v>18289</v>
      </c>
      <c r="F207" s="4" t="s">
        <v>686</v>
      </c>
      <c r="G207" s="4" t="s">
        <v>686</v>
      </c>
      <c r="H207" s="269" t="s">
        <v>3149</v>
      </c>
      <c r="I207" s="269"/>
      <c r="J207" s="128" t="s">
        <v>117</v>
      </c>
      <c r="K207" s="129" t="s">
        <v>155</v>
      </c>
      <c r="L207" s="273">
        <v>29</v>
      </c>
      <c r="M207" s="74">
        <v>5</v>
      </c>
      <c r="N207" s="74" t="s">
        <v>837</v>
      </c>
      <c r="O207" s="74"/>
    </row>
    <row r="208" spans="1:15">
      <c r="A208" s="7">
        <v>10</v>
      </c>
      <c r="B208" s="10">
        <v>12</v>
      </c>
      <c r="C208" s="10">
        <v>207</v>
      </c>
      <c r="D208" s="4" t="s">
        <v>14</v>
      </c>
      <c r="E208" s="4">
        <v>19960</v>
      </c>
      <c r="F208" s="4" t="s">
        <v>598</v>
      </c>
      <c r="G208" s="4" t="s">
        <v>598</v>
      </c>
      <c r="H208" s="269"/>
      <c r="I208" s="269"/>
      <c r="J208" s="128" t="s">
        <v>2407</v>
      </c>
      <c r="K208" s="129" t="s">
        <v>288</v>
      </c>
      <c r="L208" s="273">
        <v>24</v>
      </c>
      <c r="M208" s="74">
        <v>9</v>
      </c>
      <c r="N208" s="74" t="s">
        <v>46</v>
      </c>
      <c r="O208" s="74"/>
    </row>
    <row r="209" spans="1:15">
      <c r="A209" s="7">
        <v>10</v>
      </c>
      <c r="B209" s="10">
        <v>13</v>
      </c>
      <c r="C209" s="10">
        <v>208</v>
      </c>
      <c r="D209" s="4" t="s">
        <v>239</v>
      </c>
      <c r="E209" s="4">
        <v>17149</v>
      </c>
      <c r="F209" s="4" t="s">
        <v>16</v>
      </c>
      <c r="G209" s="4" t="s">
        <v>16</v>
      </c>
      <c r="H209" s="269" t="s">
        <v>3149</v>
      </c>
      <c r="I209" s="269"/>
      <c r="J209" s="128" t="s">
        <v>913</v>
      </c>
      <c r="K209" s="129" t="s">
        <v>82</v>
      </c>
      <c r="L209" s="273">
        <v>29</v>
      </c>
      <c r="M209" s="74">
        <v>1</v>
      </c>
      <c r="N209" s="74"/>
      <c r="O209" s="74" t="s">
        <v>837</v>
      </c>
    </row>
    <row r="210" spans="1:15">
      <c r="A210" s="7">
        <v>10</v>
      </c>
      <c r="B210" s="10">
        <v>14</v>
      </c>
      <c r="C210" s="10">
        <v>209</v>
      </c>
      <c r="D210" s="4" t="s">
        <v>29</v>
      </c>
      <c r="E210" s="4">
        <v>13546</v>
      </c>
      <c r="F210" s="4" t="s">
        <v>2178</v>
      </c>
      <c r="G210" s="4" t="s">
        <v>2178</v>
      </c>
      <c r="H210" s="269"/>
      <c r="I210" s="269"/>
      <c r="J210" s="128" t="s">
        <v>684</v>
      </c>
      <c r="K210" s="129" t="s">
        <v>625</v>
      </c>
      <c r="L210" s="273">
        <v>29</v>
      </c>
      <c r="M210" s="74">
        <v>8</v>
      </c>
      <c r="N210" s="74" t="s">
        <v>838</v>
      </c>
      <c r="O210" s="74"/>
    </row>
    <row r="211" spans="1:15">
      <c r="A211" s="7">
        <v>10</v>
      </c>
      <c r="B211" s="10">
        <v>15</v>
      </c>
      <c r="C211" s="10">
        <v>210</v>
      </c>
      <c r="D211" s="4" t="s">
        <v>17</v>
      </c>
      <c r="E211" s="4">
        <v>13770</v>
      </c>
      <c r="F211" s="4" t="s">
        <v>609</v>
      </c>
      <c r="G211" s="4" t="s">
        <v>609</v>
      </c>
      <c r="H211" s="269" t="s">
        <v>3149</v>
      </c>
      <c r="I211" s="269"/>
      <c r="J211" s="128" t="s">
        <v>1873</v>
      </c>
      <c r="K211" s="129" t="s">
        <v>1639</v>
      </c>
      <c r="L211" s="273">
        <v>31</v>
      </c>
      <c r="M211" s="74">
        <v>9</v>
      </c>
      <c r="N211" s="74" t="s">
        <v>837</v>
      </c>
      <c r="O211" s="74"/>
    </row>
    <row r="212" spans="1:15">
      <c r="A212" s="7">
        <v>10</v>
      </c>
      <c r="B212" s="10">
        <v>16</v>
      </c>
      <c r="C212" s="10">
        <v>211</v>
      </c>
      <c r="D212" s="4" t="s">
        <v>2177</v>
      </c>
      <c r="E212" s="4">
        <v>20185</v>
      </c>
      <c r="F212" s="4" t="s">
        <v>470</v>
      </c>
      <c r="G212" s="4" t="s">
        <v>470</v>
      </c>
      <c r="H212" s="269" t="s">
        <v>3149</v>
      </c>
      <c r="I212" s="269"/>
      <c r="J212" s="128" t="s">
        <v>2421</v>
      </c>
      <c r="K212" s="129" t="s">
        <v>174</v>
      </c>
      <c r="L212" s="273">
        <v>25</v>
      </c>
      <c r="M212" s="74">
        <v>1</v>
      </c>
      <c r="N212" s="74"/>
      <c r="O212" s="74" t="s">
        <v>837</v>
      </c>
    </row>
    <row r="213" spans="1:15">
      <c r="A213" s="7">
        <v>10</v>
      </c>
      <c r="B213" s="10">
        <v>17</v>
      </c>
      <c r="C213" s="10">
        <v>212</v>
      </c>
      <c r="D213" s="4" t="s">
        <v>470</v>
      </c>
      <c r="E213" s="4">
        <v>15223</v>
      </c>
      <c r="F213" s="4" t="s">
        <v>598</v>
      </c>
      <c r="G213" s="4" t="s">
        <v>598</v>
      </c>
      <c r="H213" s="269" t="s">
        <v>3149</v>
      </c>
      <c r="I213" s="269"/>
      <c r="J213" s="128" t="s">
        <v>465</v>
      </c>
      <c r="K213" s="129" t="s">
        <v>613</v>
      </c>
      <c r="L213" s="273">
        <v>30</v>
      </c>
      <c r="M213" s="74">
        <v>4</v>
      </c>
      <c r="N213" s="74" t="s">
        <v>46</v>
      </c>
      <c r="O213" s="74"/>
    </row>
    <row r="214" spans="1:15">
      <c r="A214" s="7">
        <v>10</v>
      </c>
      <c r="B214" s="10">
        <v>18</v>
      </c>
      <c r="C214" s="10">
        <v>213</v>
      </c>
      <c r="D214" s="4" t="s">
        <v>129</v>
      </c>
      <c r="E214" s="4">
        <v>20039</v>
      </c>
      <c r="F214" s="4" t="s">
        <v>2172</v>
      </c>
      <c r="G214" s="4" t="s">
        <v>2172</v>
      </c>
      <c r="H214" s="269" t="s">
        <v>3149</v>
      </c>
      <c r="I214" s="269"/>
      <c r="J214" s="128" t="s">
        <v>1825</v>
      </c>
      <c r="K214" s="129" t="s">
        <v>550</v>
      </c>
      <c r="L214" s="273">
        <v>23</v>
      </c>
      <c r="M214" s="74">
        <v>1</v>
      </c>
      <c r="N214" s="74"/>
      <c r="O214" s="74" t="s">
        <v>46</v>
      </c>
    </row>
    <row r="215" spans="1:15">
      <c r="A215" s="7">
        <v>10</v>
      </c>
      <c r="B215" s="10">
        <v>19</v>
      </c>
      <c r="C215" s="10">
        <v>214</v>
      </c>
      <c r="D215" s="4" t="s">
        <v>188</v>
      </c>
      <c r="E215" s="4">
        <v>30115</v>
      </c>
      <c r="F215" s="4" t="s">
        <v>2172</v>
      </c>
      <c r="G215" s="4" t="s">
        <v>2172</v>
      </c>
      <c r="H215" s="269" t="s">
        <v>3149</v>
      </c>
      <c r="I215" s="269"/>
      <c r="J215" s="128" t="s">
        <v>295</v>
      </c>
      <c r="K215" s="129" t="s">
        <v>221</v>
      </c>
      <c r="L215" s="273">
        <v>31</v>
      </c>
      <c r="M215" s="74">
        <v>1</v>
      </c>
      <c r="N215" s="74"/>
      <c r="O215" s="74" t="s">
        <v>837</v>
      </c>
    </row>
    <row r="216" spans="1:15">
      <c r="A216" s="11">
        <v>10</v>
      </c>
      <c r="B216" s="12">
        <v>20</v>
      </c>
      <c r="C216" s="12">
        <v>215</v>
      </c>
      <c r="D216" s="13" t="s">
        <v>567</v>
      </c>
      <c r="E216" s="13">
        <v>22487</v>
      </c>
      <c r="F216" s="13" t="s">
        <v>438</v>
      </c>
      <c r="G216" s="13" t="s">
        <v>438</v>
      </c>
      <c r="H216" s="270" t="s">
        <v>3149</v>
      </c>
      <c r="I216" s="270"/>
      <c r="J216" s="137" t="s">
        <v>1849</v>
      </c>
      <c r="K216" s="138" t="s">
        <v>1054</v>
      </c>
      <c r="L216" s="274">
        <v>24</v>
      </c>
      <c r="M216" s="78">
        <v>1</v>
      </c>
      <c r="N216" s="78"/>
      <c r="O216" s="78" t="s">
        <v>837</v>
      </c>
    </row>
    <row r="217" spans="1:15">
      <c r="A217" s="7">
        <v>11</v>
      </c>
      <c r="B217" s="10">
        <v>1</v>
      </c>
      <c r="C217" s="10">
        <v>216</v>
      </c>
      <c r="D217" s="4" t="s">
        <v>567</v>
      </c>
      <c r="E217" s="4">
        <v>22276</v>
      </c>
      <c r="F217" s="4" t="s">
        <v>2170</v>
      </c>
      <c r="G217" s="4" t="s">
        <v>2170</v>
      </c>
      <c r="H217" s="269" t="s">
        <v>3149</v>
      </c>
      <c r="I217" s="269"/>
      <c r="J217" s="128" t="s">
        <v>2600</v>
      </c>
      <c r="K217" s="129" t="s">
        <v>409</v>
      </c>
      <c r="L217" s="273">
        <v>25</v>
      </c>
      <c r="M217" s="74">
        <v>1</v>
      </c>
      <c r="N217" s="74"/>
      <c r="O217" s="74" t="s">
        <v>837</v>
      </c>
    </row>
    <row r="218" spans="1:15">
      <c r="A218" s="7">
        <v>11</v>
      </c>
      <c r="B218" s="10">
        <v>2</v>
      </c>
      <c r="C218" s="10">
        <v>217</v>
      </c>
      <c r="D218" s="4" t="s">
        <v>188</v>
      </c>
      <c r="E218" s="4">
        <v>19901</v>
      </c>
      <c r="F218" s="4" t="s">
        <v>164</v>
      </c>
      <c r="G218" s="4" t="s">
        <v>164</v>
      </c>
      <c r="H218" s="269" t="s">
        <v>3149</v>
      </c>
      <c r="I218" s="269"/>
      <c r="J218" s="128" t="s">
        <v>2401</v>
      </c>
      <c r="K218" s="129" t="s">
        <v>305</v>
      </c>
      <c r="L218" s="273">
        <v>26</v>
      </c>
      <c r="M218" s="74">
        <v>9</v>
      </c>
      <c r="N218" s="74" t="s">
        <v>46</v>
      </c>
      <c r="O218" s="74"/>
    </row>
    <row r="219" spans="1:15">
      <c r="A219" s="7">
        <v>11</v>
      </c>
      <c r="B219" s="10">
        <v>3</v>
      </c>
      <c r="C219" s="10">
        <v>218</v>
      </c>
      <c r="D219" s="4" t="s">
        <v>129</v>
      </c>
      <c r="E219" s="4">
        <v>22209</v>
      </c>
      <c r="F219" s="4" t="s">
        <v>14</v>
      </c>
      <c r="G219" s="4" t="s">
        <v>14</v>
      </c>
      <c r="H219" s="269" t="s">
        <v>3149</v>
      </c>
      <c r="I219" s="269"/>
      <c r="J219" s="128" t="s">
        <v>1747</v>
      </c>
      <c r="K219" s="129" t="s">
        <v>1748</v>
      </c>
      <c r="L219" s="273">
        <v>24</v>
      </c>
      <c r="M219" s="74">
        <v>2</v>
      </c>
      <c r="N219" s="74" t="s">
        <v>837</v>
      </c>
      <c r="O219" s="74"/>
    </row>
    <row r="220" spans="1:15">
      <c r="A220" s="7">
        <v>11</v>
      </c>
      <c r="B220" s="10">
        <v>4</v>
      </c>
      <c r="C220" s="10">
        <v>219</v>
      </c>
      <c r="D220" s="4" t="s">
        <v>470</v>
      </c>
      <c r="E220" s="4">
        <v>22261</v>
      </c>
      <c r="F220" s="4" t="s">
        <v>14</v>
      </c>
      <c r="G220" s="4" t="s">
        <v>14</v>
      </c>
      <c r="H220" s="269" t="s">
        <v>3149</v>
      </c>
      <c r="I220" s="269"/>
      <c r="J220" s="128" t="s">
        <v>1921</v>
      </c>
      <c r="K220" s="129" t="s">
        <v>628</v>
      </c>
      <c r="L220" s="273">
        <v>24</v>
      </c>
      <c r="M220" s="74">
        <v>7</v>
      </c>
      <c r="N220" s="74" t="s">
        <v>837</v>
      </c>
      <c r="O220" s="74"/>
    </row>
    <row r="221" spans="1:15">
      <c r="A221" s="7">
        <v>11</v>
      </c>
      <c r="B221" s="10">
        <v>5</v>
      </c>
      <c r="C221" s="10">
        <v>220</v>
      </c>
      <c r="D221" s="4" t="s">
        <v>2177</v>
      </c>
      <c r="E221" s="4">
        <v>12447</v>
      </c>
      <c r="F221" s="4" t="s">
        <v>345</v>
      </c>
      <c r="G221" s="4" t="s">
        <v>345</v>
      </c>
      <c r="H221" s="269" t="s">
        <v>3149</v>
      </c>
      <c r="I221" s="269"/>
      <c r="J221" s="128" t="s">
        <v>829</v>
      </c>
      <c r="K221" s="129" t="s">
        <v>602</v>
      </c>
      <c r="L221" s="273">
        <v>32</v>
      </c>
      <c r="M221" s="74">
        <v>1</v>
      </c>
      <c r="N221" s="74"/>
      <c r="O221" s="74" t="s">
        <v>837</v>
      </c>
    </row>
    <row r="222" spans="1:15">
      <c r="A222" s="7">
        <v>11</v>
      </c>
      <c r="B222" s="10">
        <v>6</v>
      </c>
      <c r="C222" s="10">
        <v>221</v>
      </c>
      <c r="D222" s="4" t="s">
        <v>17</v>
      </c>
      <c r="E222" s="4">
        <v>20536</v>
      </c>
      <c r="F222" s="4" t="s">
        <v>2178</v>
      </c>
      <c r="G222" s="4" t="s">
        <v>2178</v>
      </c>
      <c r="H222" s="269" t="s">
        <v>3149</v>
      </c>
      <c r="I222" s="269"/>
      <c r="J222" s="128" t="s">
        <v>2455</v>
      </c>
      <c r="K222" s="129" t="s">
        <v>2456</v>
      </c>
      <c r="L222" s="273">
        <v>24</v>
      </c>
      <c r="M222" s="74">
        <v>4</v>
      </c>
      <c r="N222" s="74" t="s">
        <v>838</v>
      </c>
      <c r="O222" s="74"/>
    </row>
    <row r="223" spans="1:15">
      <c r="A223" s="7">
        <v>11</v>
      </c>
      <c r="B223" s="10">
        <v>7</v>
      </c>
      <c r="C223" s="10">
        <v>222</v>
      </c>
      <c r="D223" s="4" t="s">
        <v>29</v>
      </c>
      <c r="E223" s="4">
        <v>10058</v>
      </c>
      <c r="F223" s="4" t="s">
        <v>555</v>
      </c>
      <c r="G223" s="4" t="s">
        <v>555</v>
      </c>
      <c r="H223" s="269" t="s">
        <v>3149</v>
      </c>
      <c r="I223" s="269"/>
      <c r="J223" s="128" t="s">
        <v>1800</v>
      </c>
      <c r="K223" s="129" t="s">
        <v>571</v>
      </c>
      <c r="L223" s="273">
        <v>31</v>
      </c>
      <c r="M223" s="74">
        <v>1</v>
      </c>
      <c r="N223" s="74"/>
      <c r="O223" s="74" t="s">
        <v>46</v>
      </c>
    </row>
    <row r="224" spans="1:15">
      <c r="A224" s="7">
        <v>11</v>
      </c>
      <c r="B224" s="10">
        <v>8</v>
      </c>
      <c r="C224" s="10">
        <v>223</v>
      </c>
      <c r="D224" s="4" t="s">
        <v>239</v>
      </c>
      <c r="E224" s="4">
        <v>21635</v>
      </c>
      <c r="F224" s="4" t="s">
        <v>13</v>
      </c>
      <c r="G224" s="4" t="s">
        <v>13</v>
      </c>
      <c r="H224" s="269"/>
      <c r="I224" s="269"/>
      <c r="J224" s="128" t="s">
        <v>1102</v>
      </c>
      <c r="K224" s="129" t="s">
        <v>220</v>
      </c>
      <c r="L224" s="273">
        <v>25</v>
      </c>
      <c r="M224" s="74">
        <v>4</v>
      </c>
      <c r="N224" s="74" t="s">
        <v>46</v>
      </c>
      <c r="O224" s="74"/>
    </row>
    <row r="225" spans="1:15">
      <c r="A225" s="7">
        <v>11</v>
      </c>
      <c r="B225" s="10">
        <v>9</v>
      </c>
      <c r="C225" s="10">
        <v>224</v>
      </c>
      <c r="D225" s="4" t="s">
        <v>14</v>
      </c>
      <c r="E225" s="4">
        <v>10314</v>
      </c>
      <c r="F225" s="4" t="s">
        <v>2171</v>
      </c>
      <c r="G225" s="4" t="s">
        <v>29</v>
      </c>
      <c r="H225" s="269" t="s">
        <v>3149</v>
      </c>
      <c r="I225" s="269"/>
      <c r="J225" s="128" t="s">
        <v>534</v>
      </c>
      <c r="K225" s="129" t="s">
        <v>1864</v>
      </c>
      <c r="L225" s="273">
        <v>32</v>
      </c>
      <c r="M225" s="74">
        <v>1</v>
      </c>
      <c r="N225" s="74"/>
      <c r="O225" s="74" t="s">
        <v>837</v>
      </c>
    </row>
    <row r="226" spans="1:15">
      <c r="A226" s="7">
        <v>11</v>
      </c>
      <c r="B226" s="10">
        <v>10</v>
      </c>
      <c r="C226" s="10">
        <v>225</v>
      </c>
      <c r="D226" s="4" t="s">
        <v>609</v>
      </c>
      <c r="E226" s="4">
        <v>21865</v>
      </c>
      <c r="F226" s="4" t="s">
        <v>213</v>
      </c>
      <c r="G226" s="4" t="s">
        <v>213</v>
      </c>
      <c r="H226" s="269"/>
      <c r="I226" s="269"/>
      <c r="J226" s="128" t="s">
        <v>964</v>
      </c>
      <c r="K226" s="129" t="s">
        <v>824</v>
      </c>
      <c r="L226" s="273">
        <v>22</v>
      </c>
      <c r="M226" s="74">
        <v>2</v>
      </c>
      <c r="N226" s="74" t="s">
        <v>46</v>
      </c>
      <c r="O226" s="74"/>
    </row>
    <row r="227" spans="1:15">
      <c r="A227" s="7">
        <v>11</v>
      </c>
      <c r="B227" s="10">
        <v>11</v>
      </c>
      <c r="C227" s="10">
        <v>226</v>
      </c>
      <c r="D227" s="4" t="s">
        <v>18</v>
      </c>
      <c r="E227" s="4">
        <v>26260</v>
      </c>
      <c r="F227" s="4" t="s">
        <v>45</v>
      </c>
      <c r="G227" s="4" t="s">
        <v>1121</v>
      </c>
      <c r="H227" s="269" t="s">
        <v>3149</v>
      </c>
      <c r="I227" s="269"/>
      <c r="J227" s="128" t="s">
        <v>358</v>
      </c>
      <c r="K227" s="129" t="s">
        <v>3088</v>
      </c>
      <c r="L227" s="273">
        <v>24</v>
      </c>
      <c r="M227" s="74">
        <v>1</v>
      </c>
      <c r="N227" s="74"/>
      <c r="O227" s="74" t="s">
        <v>837</v>
      </c>
    </row>
    <row r="228" spans="1:15">
      <c r="A228" s="7">
        <v>11</v>
      </c>
      <c r="B228" s="10">
        <v>12</v>
      </c>
      <c r="C228" s="10">
        <v>227</v>
      </c>
      <c r="D228" s="4" t="s">
        <v>276</v>
      </c>
      <c r="E228" s="4">
        <v>21127</v>
      </c>
      <c r="F228" s="4" t="s">
        <v>188</v>
      </c>
      <c r="G228" s="4" t="s">
        <v>188</v>
      </c>
      <c r="H228" s="269" t="s">
        <v>3149</v>
      </c>
      <c r="I228" s="269"/>
      <c r="J228" s="128" t="s">
        <v>121</v>
      </c>
      <c r="K228" s="129" t="s">
        <v>2463</v>
      </c>
      <c r="L228" s="273">
        <v>26</v>
      </c>
      <c r="M228" s="74">
        <v>4</v>
      </c>
      <c r="N228" s="74" t="s">
        <v>838</v>
      </c>
      <c r="O228" s="74"/>
    </row>
    <row r="229" spans="1:15">
      <c r="A229" s="7">
        <v>11</v>
      </c>
      <c r="B229" s="10">
        <v>13</v>
      </c>
      <c r="C229" s="10">
        <v>228</v>
      </c>
      <c r="D229" s="4" t="s">
        <v>13</v>
      </c>
      <c r="E229" s="4">
        <v>20321</v>
      </c>
      <c r="F229" s="4" t="s">
        <v>188</v>
      </c>
      <c r="G229" s="4" t="s">
        <v>188</v>
      </c>
      <c r="H229" s="269"/>
      <c r="I229" s="269"/>
      <c r="J229" s="128" t="s">
        <v>2439</v>
      </c>
      <c r="K229" s="129" t="s">
        <v>2440</v>
      </c>
      <c r="L229" s="273">
        <v>26</v>
      </c>
      <c r="M229" s="74">
        <v>7</v>
      </c>
      <c r="N229" s="74" t="s">
        <v>837</v>
      </c>
      <c r="O229" s="74"/>
    </row>
    <row r="230" spans="1:15">
      <c r="A230" s="7">
        <v>11</v>
      </c>
      <c r="B230" s="10">
        <v>14</v>
      </c>
      <c r="C230" s="10">
        <v>229</v>
      </c>
      <c r="D230" s="4" t="s">
        <v>563</v>
      </c>
      <c r="E230" s="4">
        <v>26323</v>
      </c>
      <c r="F230" s="4" t="s">
        <v>188</v>
      </c>
      <c r="G230" s="4" t="s">
        <v>188</v>
      </c>
      <c r="H230" s="269"/>
      <c r="I230" s="269"/>
      <c r="J230" s="128" t="s">
        <v>3097</v>
      </c>
      <c r="K230" s="129" t="s">
        <v>867</v>
      </c>
      <c r="L230" s="273">
        <v>24</v>
      </c>
      <c r="M230" s="74">
        <v>5</v>
      </c>
      <c r="N230" s="74" t="s">
        <v>837</v>
      </c>
      <c r="O230" s="74"/>
    </row>
    <row r="231" spans="1:15">
      <c r="A231" s="7">
        <v>11</v>
      </c>
      <c r="B231" s="10">
        <v>15</v>
      </c>
      <c r="C231" s="10">
        <v>230</v>
      </c>
      <c r="D231" s="4" t="s">
        <v>2170</v>
      </c>
      <c r="E231" s="4">
        <v>19403</v>
      </c>
      <c r="F231" s="4" t="s">
        <v>2178</v>
      </c>
      <c r="G231" s="4" t="s">
        <v>2178</v>
      </c>
      <c r="H231" s="269" t="s">
        <v>3149</v>
      </c>
      <c r="I231" s="269"/>
      <c r="J231" s="128" t="s">
        <v>1279</v>
      </c>
      <c r="K231" s="129" t="s">
        <v>802</v>
      </c>
      <c r="L231" s="273">
        <v>28</v>
      </c>
      <c r="M231" s="74">
        <v>1</v>
      </c>
      <c r="N231" s="74"/>
      <c r="O231" s="74" t="s">
        <v>46</v>
      </c>
    </row>
    <row r="232" spans="1:15">
      <c r="A232" s="7">
        <v>11</v>
      </c>
      <c r="B232" s="10">
        <v>16</v>
      </c>
      <c r="C232" s="10">
        <v>231</v>
      </c>
      <c r="D232" s="4" t="s">
        <v>15</v>
      </c>
      <c r="E232" s="4">
        <v>19966</v>
      </c>
      <c r="F232" s="4" t="s">
        <v>609</v>
      </c>
      <c r="G232" s="4" t="s">
        <v>609</v>
      </c>
      <c r="H232" s="269" t="s">
        <v>3149</v>
      </c>
      <c r="I232" s="269"/>
      <c r="J232" s="128" t="s">
        <v>1678</v>
      </c>
      <c r="K232" s="129" t="s">
        <v>137</v>
      </c>
      <c r="L232" s="273">
        <v>27</v>
      </c>
      <c r="M232" s="74">
        <v>3</v>
      </c>
      <c r="N232" s="74" t="s">
        <v>837</v>
      </c>
      <c r="O232" s="74"/>
    </row>
    <row r="233" spans="1:15">
      <c r="A233" s="7">
        <v>11</v>
      </c>
      <c r="B233" s="10">
        <v>17</v>
      </c>
      <c r="C233" s="10">
        <v>232</v>
      </c>
      <c r="D233" s="4" t="s">
        <v>598</v>
      </c>
      <c r="E233" s="4">
        <v>13607</v>
      </c>
      <c r="F233" s="4" t="s">
        <v>2171</v>
      </c>
      <c r="G233" s="4" t="s">
        <v>29</v>
      </c>
      <c r="H233" s="269" t="s">
        <v>3149</v>
      </c>
      <c r="I233" s="269"/>
      <c r="J233" s="128" t="s">
        <v>2242</v>
      </c>
      <c r="K233" s="129" t="s">
        <v>241</v>
      </c>
      <c r="L233" s="273">
        <v>30</v>
      </c>
      <c r="M233" s="74">
        <v>1</v>
      </c>
      <c r="N233" s="74"/>
      <c r="O233" s="74" t="s">
        <v>837</v>
      </c>
    </row>
    <row r="234" spans="1:15">
      <c r="A234" s="7">
        <v>11</v>
      </c>
      <c r="B234" s="10">
        <v>18</v>
      </c>
      <c r="C234" s="10">
        <v>233</v>
      </c>
      <c r="D234" s="4" t="s">
        <v>164</v>
      </c>
      <c r="E234" s="4">
        <v>16572</v>
      </c>
      <c r="F234" s="4" t="s">
        <v>246</v>
      </c>
      <c r="G234" s="4" t="s">
        <v>246</v>
      </c>
      <c r="H234" s="269" t="s">
        <v>3149</v>
      </c>
      <c r="I234" s="269"/>
      <c r="J234" s="128" t="s">
        <v>536</v>
      </c>
      <c r="K234" s="129" t="s">
        <v>986</v>
      </c>
      <c r="L234" s="273">
        <v>29</v>
      </c>
      <c r="M234" s="74">
        <v>7</v>
      </c>
      <c r="N234" s="74" t="s">
        <v>837</v>
      </c>
      <c r="O234" s="74"/>
    </row>
    <row r="235" spans="1:15">
      <c r="A235" s="7">
        <v>11</v>
      </c>
      <c r="B235" s="10">
        <v>19</v>
      </c>
      <c r="C235" s="10">
        <v>234</v>
      </c>
      <c r="D235" s="4" t="s">
        <v>16</v>
      </c>
      <c r="E235" s="4">
        <v>14811</v>
      </c>
      <c r="F235" s="4" t="s">
        <v>29</v>
      </c>
      <c r="G235" s="4" t="s">
        <v>29</v>
      </c>
      <c r="H235" s="269" t="s">
        <v>3149</v>
      </c>
      <c r="I235" s="269"/>
      <c r="J235" s="128" t="s">
        <v>1103</v>
      </c>
      <c r="K235" s="129" t="s">
        <v>106</v>
      </c>
      <c r="L235" s="273">
        <v>31</v>
      </c>
      <c r="M235" s="74">
        <v>3</v>
      </c>
      <c r="N235" s="74" t="s">
        <v>837</v>
      </c>
      <c r="O235" s="74"/>
    </row>
    <row r="236" spans="1:15">
      <c r="A236" s="11">
        <v>11</v>
      </c>
      <c r="B236" s="12">
        <v>20</v>
      </c>
      <c r="C236" s="12">
        <v>235</v>
      </c>
      <c r="D236" s="13" t="s">
        <v>555</v>
      </c>
      <c r="E236" s="13">
        <v>19876</v>
      </c>
      <c r="F236" s="13" t="s">
        <v>45</v>
      </c>
      <c r="G236" s="13" t="s">
        <v>1121</v>
      </c>
      <c r="H236" s="270" t="s">
        <v>3149</v>
      </c>
      <c r="I236" s="270"/>
      <c r="J236" s="137" t="s">
        <v>1303</v>
      </c>
      <c r="K236" s="138" t="s">
        <v>105</v>
      </c>
      <c r="L236" s="274">
        <v>28</v>
      </c>
      <c r="M236" s="78">
        <v>1</v>
      </c>
      <c r="N236" s="78"/>
      <c r="O236" s="78" t="s">
        <v>837</v>
      </c>
    </row>
    <row r="237" spans="1:15">
      <c r="A237" s="7">
        <v>12</v>
      </c>
      <c r="B237" s="10">
        <v>1</v>
      </c>
      <c r="C237" s="10">
        <v>236</v>
      </c>
      <c r="D237" s="4" t="s">
        <v>555</v>
      </c>
      <c r="E237" s="4">
        <v>19409</v>
      </c>
      <c r="F237" s="4" t="s">
        <v>14</v>
      </c>
      <c r="G237" s="4" t="s">
        <v>14</v>
      </c>
      <c r="H237" s="269" t="s">
        <v>3149</v>
      </c>
      <c r="I237" s="269"/>
      <c r="J237" s="128" t="s">
        <v>1688</v>
      </c>
      <c r="K237" s="129" t="s">
        <v>1689</v>
      </c>
      <c r="L237" s="273">
        <v>27</v>
      </c>
      <c r="M237" s="74">
        <v>1</v>
      </c>
      <c r="N237" s="74"/>
      <c r="O237" s="74" t="s">
        <v>837</v>
      </c>
    </row>
    <row r="238" spans="1:15">
      <c r="A238" s="7">
        <v>12</v>
      </c>
      <c r="B238" s="10">
        <v>2</v>
      </c>
      <c r="C238" s="10">
        <v>237</v>
      </c>
      <c r="D238" s="4" t="s">
        <v>16</v>
      </c>
      <c r="E238" s="4">
        <v>19948</v>
      </c>
      <c r="F238" s="4" t="s">
        <v>354</v>
      </c>
      <c r="G238" s="4" t="s">
        <v>354</v>
      </c>
      <c r="H238" s="269" t="s">
        <v>3149</v>
      </c>
      <c r="I238" s="269"/>
      <c r="J238" s="128" t="s">
        <v>1850</v>
      </c>
      <c r="K238" s="129" t="s">
        <v>1750</v>
      </c>
      <c r="L238" s="273">
        <v>23</v>
      </c>
      <c r="M238" s="74">
        <v>8</v>
      </c>
      <c r="N238" s="74" t="s">
        <v>837</v>
      </c>
      <c r="O238" s="74"/>
    </row>
    <row r="239" spans="1:15">
      <c r="A239" s="7">
        <v>12</v>
      </c>
      <c r="B239" s="10">
        <v>3</v>
      </c>
      <c r="C239" s="10">
        <v>238</v>
      </c>
      <c r="D239" s="4" t="s">
        <v>164</v>
      </c>
      <c r="E239" s="4">
        <v>21170</v>
      </c>
      <c r="F239" s="4" t="s">
        <v>354</v>
      </c>
      <c r="G239" s="4" t="s">
        <v>354</v>
      </c>
      <c r="H239" s="269" t="s">
        <v>3149</v>
      </c>
      <c r="I239" s="269"/>
      <c r="J239" s="128" t="s">
        <v>346</v>
      </c>
      <c r="K239" s="129" t="s">
        <v>1754</v>
      </c>
      <c r="L239" s="273">
        <v>28</v>
      </c>
      <c r="M239" s="74">
        <v>1</v>
      </c>
      <c r="N239" s="74"/>
      <c r="O239" s="74" t="s">
        <v>837</v>
      </c>
    </row>
    <row r="240" spans="1:15">
      <c r="A240" s="7">
        <v>12</v>
      </c>
      <c r="B240" s="10">
        <v>4</v>
      </c>
      <c r="C240" s="10">
        <v>239</v>
      </c>
      <c r="D240" s="4" t="s">
        <v>598</v>
      </c>
      <c r="E240" s="4">
        <v>20353</v>
      </c>
      <c r="F240" s="4" t="s">
        <v>2172</v>
      </c>
      <c r="G240" s="4" t="s">
        <v>2172</v>
      </c>
      <c r="H240" s="269" t="s">
        <v>3149</v>
      </c>
      <c r="I240" s="269"/>
      <c r="J240" s="128" t="s">
        <v>143</v>
      </c>
      <c r="K240" s="129" t="s">
        <v>56</v>
      </c>
      <c r="L240" s="273">
        <v>27</v>
      </c>
      <c r="M240" s="74">
        <v>1</v>
      </c>
      <c r="N240" s="74"/>
      <c r="O240" s="74" t="s">
        <v>837</v>
      </c>
    </row>
    <row r="241" spans="1:15">
      <c r="A241" s="7">
        <v>12</v>
      </c>
      <c r="B241" s="10">
        <v>5</v>
      </c>
      <c r="C241" s="10">
        <v>240</v>
      </c>
      <c r="D241" s="4" t="s">
        <v>15</v>
      </c>
      <c r="E241" s="4">
        <v>17338</v>
      </c>
      <c r="F241" s="4" t="s">
        <v>239</v>
      </c>
      <c r="G241" s="4" t="s">
        <v>239</v>
      </c>
      <c r="H241" s="269" t="s">
        <v>3149</v>
      </c>
      <c r="I241" s="269"/>
      <c r="J241" s="128" t="s">
        <v>292</v>
      </c>
      <c r="K241" s="129" t="s">
        <v>1143</v>
      </c>
      <c r="L241" s="273">
        <v>25</v>
      </c>
      <c r="M241" s="74">
        <v>9</v>
      </c>
      <c r="N241" s="74" t="s">
        <v>838</v>
      </c>
      <c r="O241" s="74"/>
    </row>
    <row r="242" spans="1:15">
      <c r="A242" s="7">
        <v>12</v>
      </c>
      <c r="B242" s="10">
        <v>6</v>
      </c>
      <c r="C242" s="10">
        <v>241</v>
      </c>
      <c r="D242" s="4" t="s">
        <v>2170</v>
      </c>
      <c r="E242" s="4">
        <v>15036</v>
      </c>
      <c r="F242" s="4" t="s">
        <v>438</v>
      </c>
      <c r="G242" s="4" t="s">
        <v>438</v>
      </c>
      <c r="H242" s="269" t="s">
        <v>3149</v>
      </c>
      <c r="I242" s="269"/>
      <c r="J242" s="128" t="s">
        <v>2263</v>
      </c>
      <c r="K242" s="129" t="s">
        <v>352</v>
      </c>
      <c r="L242" s="273">
        <v>28</v>
      </c>
      <c r="M242" s="74">
        <v>1</v>
      </c>
      <c r="N242" s="74"/>
      <c r="O242" s="74" t="s">
        <v>837</v>
      </c>
    </row>
    <row r="243" spans="1:15">
      <c r="A243" s="7">
        <v>12</v>
      </c>
      <c r="B243" s="10">
        <v>7</v>
      </c>
      <c r="C243" s="10">
        <v>242</v>
      </c>
      <c r="D243" s="4" t="s">
        <v>563</v>
      </c>
      <c r="E243" s="4">
        <v>18356</v>
      </c>
      <c r="F243" s="4" t="s">
        <v>18</v>
      </c>
      <c r="G243" s="4" t="s">
        <v>18</v>
      </c>
      <c r="H243" s="269" t="s">
        <v>3149</v>
      </c>
      <c r="I243" s="269"/>
      <c r="J243" s="128" t="s">
        <v>1003</v>
      </c>
      <c r="K243" s="129" t="s">
        <v>529</v>
      </c>
      <c r="L243" s="273">
        <v>25</v>
      </c>
      <c r="M243" s="74">
        <v>1</v>
      </c>
      <c r="N243" s="74"/>
      <c r="O243" s="74" t="s">
        <v>837</v>
      </c>
    </row>
    <row r="244" spans="1:15">
      <c r="A244" s="7">
        <v>12</v>
      </c>
      <c r="B244" s="10">
        <v>8</v>
      </c>
      <c r="C244" s="10">
        <v>243</v>
      </c>
      <c r="D244" s="4" t="s">
        <v>13</v>
      </c>
      <c r="E244" s="4">
        <v>6345</v>
      </c>
      <c r="F244" s="4" t="s">
        <v>567</v>
      </c>
      <c r="G244" s="4" t="s">
        <v>567</v>
      </c>
      <c r="H244" s="269" t="s">
        <v>3149</v>
      </c>
      <c r="I244" s="269"/>
      <c r="J244" s="128" t="s">
        <v>417</v>
      </c>
      <c r="K244" s="129" t="s">
        <v>545</v>
      </c>
      <c r="L244" s="273">
        <v>33</v>
      </c>
      <c r="M244" s="74">
        <v>1</v>
      </c>
      <c r="N244" s="74"/>
      <c r="O244" s="74" t="s">
        <v>837</v>
      </c>
    </row>
    <row r="245" spans="1:15">
      <c r="A245" s="7">
        <v>12</v>
      </c>
      <c r="B245" s="10">
        <v>9</v>
      </c>
      <c r="C245" s="10">
        <v>244</v>
      </c>
      <c r="D245" s="4" t="s">
        <v>276</v>
      </c>
      <c r="E245" s="4">
        <v>20332</v>
      </c>
      <c r="F245" s="4" t="s">
        <v>2177</v>
      </c>
      <c r="G245" s="4" t="s">
        <v>2177</v>
      </c>
      <c r="H245" s="269" t="s">
        <v>3149</v>
      </c>
      <c r="I245" s="269"/>
      <c r="J245" s="128" t="s">
        <v>586</v>
      </c>
      <c r="K245" s="129" t="s">
        <v>589</v>
      </c>
      <c r="L245" s="273">
        <v>26</v>
      </c>
      <c r="M245" s="74">
        <v>9</v>
      </c>
      <c r="N245" s="74" t="s">
        <v>46</v>
      </c>
      <c r="O245" s="74"/>
    </row>
    <row r="246" spans="1:15">
      <c r="A246" s="7">
        <v>12</v>
      </c>
      <c r="B246" s="10">
        <v>10</v>
      </c>
      <c r="C246" s="10">
        <v>245</v>
      </c>
      <c r="D246" s="4" t="s">
        <v>18</v>
      </c>
      <c r="E246" s="4">
        <v>13757</v>
      </c>
      <c r="F246" s="4" t="s">
        <v>15</v>
      </c>
      <c r="G246" s="4" t="s">
        <v>15</v>
      </c>
      <c r="H246" s="269" t="s">
        <v>3149</v>
      </c>
      <c r="I246" s="269"/>
      <c r="J246" s="128" t="s">
        <v>288</v>
      </c>
      <c r="K246" s="129" t="s">
        <v>545</v>
      </c>
      <c r="L246" s="273">
        <v>31</v>
      </c>
      <c r="M246" s="74">
        <v>7</v>
      </c>
      <c r="N246" s="74" t="s">
        <v>837</v>
      </c>
      <c r="O246" s="74"/>
    </row>
    <row r="247" spans="1:15">
      <c r="A247" s="7">
        <v>12</v>
      </c>
      <c r="B247" s="10">
        <v>11</v>
      </c>
      <c r="C247" s="10">
        <v>246</v>
      </c>
      <c r="D247" s="4" t="s">
        <v>609</v>
      </c>
      <c r="E247" s="4">
        <v>27552</v>
      </c>
      <c r="F247" s="4" t="s">
        <v>188</v>
      </c>
      <c r="G247" s="4" t="s">
        <v>188</v>
      </c>
      <c r="H247" s="269" t="s">
        <v>3149</v>
      </c>
      <c r="I247" s="269"/>
      <c r="J247" s="128" t="s">
        <v>3107</v>
      </c>
      <c r="K247" s="129" t="s">
        <v>3108</v>
      </c>
      <c r="L247" s="273">
        <v>24</v>
      </c>
      <c r="M247" s="74">
        <v>1</v>
      </c>
      <c r="N247" s="74"/>
      <c r="O247" s="74" t="s">
        <v>837</v>
      </c>
    </row>
    <row r="248" spans="1:15">
      <c r="A248" s="7">
        <v>12</v>
      </c>
      <c r="B248" s="10">
        <v>12</v>
      </c>
      <c r="C248" s="10">
        <v>247</v>
      </c>
      <c r="D248" s="4" t="s">
        <v>14</v>
      </c>
      <c r="E248" s="4">
        <v>10472</v>
      </c>
      <c r="F248" s="4" t="s">
        <v>609</v>
      </c>
      <c r="G248" s="4" t="s">
        <v>609</v>
      </c>
      <c r="H248" s="269" t="s">
        <v>3149</v>
      </c>
      <c r="I248" s="269"/>
      <c r="J248" s="128" t="s">
        <v>584</v>
      </c>
      <c r="K248" s="129" t="s">
        <v>3145</v>
      </c>
      <c r="L248" s="273">
        <v>30</v>
      </c>
      <c r="M248" s="74">
        <v>8</v>
      </c>
      <c r="N248" s="74" t="s">
        <v>837</v>
      </c>
      <c r="O248" s="74"/>
    </row>
    <row r="249" spans="1:15">
      <c r="A249" s="7">
        <v>12</v>
      </c>
      <c r="B249" s="10">
        <v>13</v>
      </c>
      <c r="C249" s="10">
        <v>248</v>
      </c>
      <c r="D249" s="4" t="s">
        <v>239</v>
      </c>
      <c r="E249" s="4">
        <v>23794</v>
      </c>
      <c r="F249" s="4" t="s">
        <v>686</v>
      </c>
      <c r="G249" s="4" t="s">
        <v>686</v>
      </c>
      <c r="H249" s="269"/>
      <c r="I249" s="269"/>
      <c r="J249" s="128" t="s">
        <v>3033</v>
      </c>
      <c r="K249" s="129" t="s">
        <v>539</v>
      </c>
      <c r="L249" s="273">
        <v>22</v>
      </c>
      <c r="M249" s="74">
        <v>5</v>
      </c>
      <c r="N249" s="74" t="s">
        <v>837</v>
      </c>
      <c r="O249" s="74"/>
    </row>
    <row r="250" spans="1:15">
      <c r="A250" s="7">
        <v>12</v>
      </c>
      <c r="B250" s="10">
        <v>14</v>
      </c>
      <c r="C250" s="10">
        <v>249</v>
      </c>
      <c r="D250" s="4" t="s">
        <v>29</v>
      </c>
      <c r="E250" s="4">
        <v>21045</v>
      </c>
      <c r="F250" s="4" t="s">
        <v>614</v>
      </c>
      <c r="G250" s="4" t="s">
        <v>614</v>
      </c>
      <c r="H250" s="269" t="s">
        <v>3149</v>
      </c>
      <c r="I250" s="269"/>
      <c r="J250" s="128" t="s">
        <v>176</v>
      </c>
      <c r="K250" s="129" t="s">
        <v>602</v>
      </c>
      <c r="L250" s="273">
        <v>27</v>
      </c>
      <c r="M250" s="74">
        <v>1</v>
      </c>
      <c r="N250" s="74"/>
      <c r="O250" s="74" t="s">
        <v>837</v>
      </c>
    </row>
    <row r="251" spans="1:15">
      <c r="A251" s="7">
        <v>12</v>
      </c>
      <c r="B251" s="10">
        <v>15</v>
      </c>
      <c r="C251" s="10">
        <v>250</v>
      </c>
      <c r="D251" s="4" t="s">
        <v>17</v>
      </c>
      <c r="E251" s="4">
        <v>20325</v>
      </c>
      <c r="F251" s="4" t="s">
        <v>567</v>
      </c>
      <c r="G251" s="4" t="s">
        <v>567</v>
      </c>
      <c r="H251" s="269" t="s">
        <v>3149</v>
      </c>
      <c r="I251" s="269"/>
      <c r="J251" s="128" t="s">
        <v>2441</v>
      </c>
      <c r="K251" s="129" t="s">
        <v>277</v>
      </c>
      <c r="L251" s="273">
        <v>24</v>
      </c>
      <c r="M251" s="74">
        <v>7</v>
      </c>
      <c r="N251" s="74" t="s">
        <v>46</v>
      </c>
      <c r="O251" s="74"/>
    </row>
    <row r="252" spans="1:15">
      <c r="A252" s="7">
        <v>12</v>
      </c>
      <c r="B252" s="10">
        <v>16</v>
      </c>
      <c r="C252" s="10">
        <v>251</v>
      </c>
      <c r="D252" s="4" t="s">
        <v>2177</v>
      </c>
      <c r="E252" s="4">
        <v>25543</v>
      </c>
      <c r="F252" s="4" t="s">
        <v>614</v>
      </c>
      <c r="G252" s="4" t="s">
        <v>614</v>
      </c>
      <c r="H252" s="269"/>
      <c r="I252" s="269"/>
      <c r="J252" s="128" t="s">
        <v>2405</v>
      </c>
      <c r="K252" s="129" t="s">
        <v>3065</v>
      </c>
      <c r="L252" s="273">
        <v>23</v>
      </c>
      <c r="M252" s="74">
        <v>2</v>
      </c>
      <c r="N252" s="74" t="s">
        <v>837</v>
      </c>
      <c r="O252" s="74"/>
    </row>
    <row r="253" spans="1:15">
      <c r="A253" s="7">
        <v>12</v>
      </c>
      <c r="B253" s="10">
        <v>17</v>
      </c>
      <c r="C253" s="10">
        <v>252</v>
      </c>
      <c r="D253" s="4" t="s">
        <v>470</v>
      </c>
      <c r="E253" s="4">
        <v>6397</v>
      </c>
      <c r="F253" s="4" t="s">
        <v>555</v>
      </c>
      <c r="G253" s="4" t="s">
        <v>555</v>
      </c>
      <c r="H253" s="269" t="s">
        <v>3149</v>
      </c>
      <c r="I253" s="269"/>
      <c r="J253" s="128" t="s">
        <v>38</v>
      </c>
      <c r="K253" s="129" t="s">
        <v>247</v>
      </c>
      <c r="L253" s="273">
        <v>32</v>
      </c>
      <c r="M253" s="74">
        <v>1</v>
      </c>
      <c r="N253" s="74"/>
      <c r="O253" s="74" t="s">
        <v>837</v>
      </c>
    </row>
    <row r="254" spans="1:15">
      <c r="A254" s="7">
        <v>12</v>
      </c>
      <c r="B254" s="10">
        <v>18</v>
      </c>
      <c r="C254" s="10">
        <v>253</v>
      </c>
      <c r="D254" s="4" t="s">
        <v>129</v>
      </c>
      <c r="E254" s="4">
        <v>18064</v>
      </c>
      <c r="F254" s="4" t="s">
        <v>614</v>
      </c>
      <c r="G254" s="4" t="s">
        <v>614</v>
      </c>
      <c r="H254" s="269" t="s">
        <v>3149</v>
      </c>
      <c r="I254" s="269"/>
      <c r="J254" s="128" t="s">
        <v>1102</v>
      </c>
      <c r="K254" s="129" t="s">
        <v>619</v>
      </c>
      <c r="L254" s="273">
        <v>29</v>
      </c>
      <c r="M254" s="74">
        <v>1</v>
      </c>
      <c r="N254" s="74"/>
      <c r="O254" s="74" t="s">
        <v>837</v>
      </c>
    </row>
    <row r="255" spans="1:15">
      <c r="A255" s="7">
        <v>12</v>
      </c>
      <c r="B255" s="10">
        <v>19</v>
      </c>
      <c r="C255" s="10">
        <v>254</v>
      </c>
      <c r="D255" s="4" t="s">
        <v>188</v>
      </c>
      <c r="E255" s="4">
        <v>13788</v>
      </c>
      <c r="F255" s="4" t="s">
        <v>188</v>
      </c>
      <c r="G255" s="4" t="s">
        <v>188</v>
      </c>
      <c r="H255" s="269" t="s">
        <v>3149</v>
      </c>
      <c r="I255" s="269"/>
      <c r="J255" s="128" t="s">
        <v>109</v>
      </c>
      <c r="K255" s="129" t="s">
        <v>531</v>
      </c>
      <c r="L255" s="273">
        <v>31</v>
      </c>
      <c r="M255" s="74">
        <v>4</v>
      </c>
      <c r="N255" s="74" t="s">
        <v>837</v>
      </c>
      <c r="O255" s="74"/>
    </row>
    <row r="256" spans="1:15">
      <c r="A256" s="11">
        <v>12</v>
      </c>
      <c r="B256" s="12">
        <v>20</v>
      </c>
      <c r="C256" s="12">
        <v>255</v>
      </c>
      <c r="D256" s="13" t="s">
        <v>567</v>
      </c>
      <c r="E256" s="13">
        <v>18889</v>
      </c>
      <c r="F256" s="13" t="s">
        <v>164</v>
      </c>
      <c r="G256" s="13" t="s">
        <v>164</v>
      </c>
      <c r="H256" s="270"/>
      <c r="I256" s="270"/>
      <c r="J256" s="137" t="s">
        <v>1812</v>
      </c>
      <c r="K256" s="138" t="s">
        <v>146</v>
      </c>
      <c r="L256" s="274">
        <v>28</v>
      </c>
      <c r="M256" s="78">
        <v>6</v>
      </c>
      <c r="N256" s="78" t="s">
        <v>837</v>
      </c>
      <c r="O256" s="78"/>
    </row>
    <row r="257" spans="1:15">
      <c r="A257" s="7">
        <v>13</v>
      </c>
      <c r="B257" s="10">
        <v>1</v>
      </c>
      <c r="C257" s="10">
        <v>256</v>
      </c>
      <c r="D257" s="4" t="s">
        <v>567</v>
      </c>
      <c r="E257" s="4">
        <v>25660</v>
      </c>
      <c r="F257" s="4" t="s">
        <v>213</v>
      </c>
      <c r="G257" s="4" t="s">
        <v>213</v>
      </c>
      <c r="H257" s="269"/>
      <c r="I257" s="269"/>
      <c r="J257" s="128" t="s">
        <v>1199</v>
      </c>
      <c r="K257" s="129" t="s">
        <v>108</v>
      </c>
      <c r="L257" s="273">
        <v>24</v>
      </c>
      <c r="M257" s="74">
        <v>7</v>
      </c>
      <c r="N257" s="74" t="s">
        <v>46</v>
      </c>
      <c r="O257" s="74"/>
    </row>
    <row r="258" spans="1:15">
      <c r="A258" s="7">
        <v>13</v>
      </c>
      <c r="B258" s="10">
        <v>2</v>
      </c>
      <c r="C258" s="10">
        <v>257</v>
      </c>
      <c r="D258" s="4" t="s">
        <v>188</v>
      </c>
      <c r="E258" s="4">
        <v>14420</v>
      </c>
      <c r="F258" s="4" t="s">
        <v>555</v>
      </c>
      <c r="G258" s="4" t="s">
        <v>555</v>
      </c>
      <c r="H258" s="269" t="s">
        <v>3149</v>
      </c>
      <c r="I258" s="269"/>
      <c r="J258" s="128" t="s">
        <v>2845</v>
      </c>
      <c r="K258" s="129" t="s">
        <v>279</v>
      </c>
      <c r="L258" s="273">
        <v>28</v>
      </c>
      <c r="M258" s="74">
        <v>1</v>
      </c>
      <c r="N258" s="74"/>
      <c r="O258" s="74" t="s">
        <v>837</v>
      </c>
    </row>
    <row r="259" spans="1:15">
      <c r="A259" s="7">
        <v>13</v>
      </c>
      <c r="B259" s="10">
        <v>3</v>
      </c>
      <c r="C259" s="10">
        <v>258</v>
      </c>
      <c r="D259" s="4" t="s">
        <v>129</v>
      </c>
      <c r="E259" s="4">
        <v>22296</v>
      </c>
      <c r="F259" s="4" t="s">
        <v>14</v>
      </c>
      <c r="G259" s="4" t="s">
        <v>14</v>
      </c>
      <c r="H259" s="269" t="s">
        <v>3149</v>
      </c>
      <c r="I259" s="269"/>
      <c r="J259" s="128" t="s">
        <v>1175</v>
      </c>
      <c r="K259" s="129" t="s">
        <v>536</v>
      </c>
      <c r="L259" s="273">
        <v>26</v>
      </c>
      <c r="M259" s="74">
        <v>1</v>
      </c>
      <c r="N259" s="74"/>
      <c r="O259" s="74" t="s">
        <v>837</v>
      </c>
    </row>
    <row r="260" spans="1:15">
      <c r="A260" s="7">
        <v>13</v>
      </c>
      <c r="B260" s="10">
        <v>4</v>
      </c>
      <c r="C260" s="10">
        <f>C259+1</f>
        <v>259</v>
      </c>
      <c r="D260" s="4" t="s">
        <v>470</v>
      </c>
      <c r="E260" s="4">
        <v>11265</v>
      </c>
      <c r="F260" s="4" t="s">
        <v>239</v>
      </c>
      <c r="G260" s="4" t="s">
        <v>239</v>
      </c>
      <c r="H260" s="269" t="s">
        <v>3149</v>
      </c>
      <c r="I260" s="269"/>
      <c r="J260" s="128" t="s">
        <v>415</v>
      </c>
      <c r="K260" s="129" t="s">
        <v>616</v>
      </c>
      <c r="L260" s="273">
        <v>30</v>
      </c>
      <c r="M260" s="74">
        <v>4</v>
      </c>
      <c r="N260" s="74" t="s">
        <v>837</v>
      </c>
      <c r="O260" s="74"/>
    </row>
    <row r="261" spans="1:15">
      <c r="A261" s="7">
        <v>13</v>
      </c>
      <c r="B261" s="10">
        <v>5</v>
      </c>
      <c r="C261" s="10">
        <v>260</v>
      </c>
      <c r="D261" s="4" t="s">
        <v>2177</v>
      </c>
      <c r="E261" s="4">
        <v>19983</v>
      </c>
      <c r="F261" s="4" t="s">
        <v>354</v>
      </c>
      <c r="G261" s="4" t="s">
        <v>354</v>
      </c>
      <c r="H261" s="269"/>
      <c r="I261" s="269"/>
      <c r="J261" s="128" t="s">
        <v>2920</v>
      </c>
      <c r="K261" s="129" t="s">
        <v>996</v>
      </c>
      <c r="L261" s="273">
        <v>25</v>
      </c>
      <c r="M261" s="74">
        <v>9</v>
      </c>
      <c r="N261" s="74" t="s">
        <v>46</v>
      </c>
      <c r="O261" s="74"/>
    </row>
    <row r="262" spans="1:15">
      <c r="A262" s="7">
        <v>13</v>
      </c>
      <c r="B262" s="10">
        <v>6</v>
      </c>
      <c r="C262" s="10">
        <v>261</v>
      </c>
      <c r="D262" s="4" t="s">
        <v>17</v>
      </c>
      <c r="E262" s="4">
        <v>20529</v>
      </c>
      <c r="F262" s="4" t="s">
        <v>213</v>
      </c>
      <c r="G262" s="4" t="s">
        <v>213</v>
      </c>
      <c r="H262" s="269"/>
      <c r="I262" s="269"/>
      <c r="J262" s="128" t="s">
        <v>341</v>
      </c>
      <c r="K262" s="129" t="s">
        <v>466</v>
      </c>
      <c r="L262" s="273">
        <v>24</v>
      </c>
      <c r="M262" s="74">
        <v>9</v>
      </c>
      <c r="N262" s="74" t="s">
        <v>46</v>
      </c>
      <c r="O262" s="74"/>
    </row>
    <row r="263" spans="1:15">
      <c r="A263" s="7">
        <v>13</v>
      </c>
      <c r="B263" s="10">
        <v>7</v>
      </c>
      <c r="C263" s="10">
        <v>262</v>
      </c>
      <c r="D263" s="4" t="s">
        <v>29</v>
      </c>
      <c r="E263" s="4">
        <v>20555</v>
      </c>
      <c r="F263" s="4" t="s">
        <v>213</v>
      </c>
      <c r="G263" s="4" t="s">
        <v>213</v>
      </c>
      <c r="H263" s="269" t="s">
        <v>3149</v>
      </c>
      <c r="I263" s="269"/>
      <c r="J263" s="128" t="s">
        <v>2949</v>
      </c>
      <c r="K263" s="129" t="s">
        <v>1769</v>
      </c>
      <c r="L263" s="273">
        <v>26</v>
      </c>
      <c r="M263" s="74">
        <v>1</v>
      </c>
      <c r="N263" s="74"/>
      <c r="O263" s="74" t="s">
        <v>46</v>
      </c>
    </row>
    <row r="264" spans="1:15">
      <c r="A264" s="7">
        <v>13</v>
      </c>
      <c r="B264" s="10">
        <v>8</v>
      </c>
      <c r="C264" s="10">
        <v>263</v>
      </c>
      <c r="D264" s="4" t="s">
        <v>239</v>
      </c>
      <c r="E264" s="4">
        <v>19618</v>
      </c>
      <c r="F264" s="4" t="s">
        <v>276</v>
      </c>
      <c r="G264" s="4" t="s">
        <v>276</v>
      </c>
      <c r="H264" s="269" t="s">
        <v>3149</v>
      </c>
      <c r="I264" s="269"/>
      <c r="J264" s="128" t="s">
        <v>330</v>
      </c>
      <c r="K264" s="129" t="s">
        <v>539</v>
      </c>
      <c r="L264" s="273">
        <v>25</v>
      </c>
      <c r="M264" s="74">
        <v>1</v>
      </c>
      <c r="N264" s="74"/>
      <c r="O264" s="74" t="s">
        <v>837</v>
      </c>
    </row>
    <row r="265" spans="1:15">
      <c r="A265" s="7">
        <v>13</v>
      </c>
      <c r="B265" s="10">
        <v>9</v>
      </c>
      <c r="C265" s="10">
        <v>264</v>
      </c>
      <c r="D265" s="4" t="s">
        <v>14</v>
      </c>
      <c r="E265" s="4">
        <v>22117</v>
      </c>
      <c r="F265" s="4" t="s">
        <v>2170</v>
      </c>
      <c r="G265" s="4" t="s">
        <v>2170</v>
      </c>
      <c r="H265" s="269" t="s">
        <v>3149</v>
      </c>
      <c r="I265" s="269"/>
      <c r="J265" s="128" t="s">
        <v>2993</v>
      </c>
      <c r="K265" s="129" t="s">
        <v>220</v>
      </c>
      <c r="L265" s="273">
        <v>23</v>
      </c>
      <c r="M265" s="74">
        <v>3</v>
      </c>
      <c r="N265" s="74" t="s">
        <v>46</v>
      </c>
      <c r="O265" s="74"/>
    </row>
    <row r="266" spans="1:15">
      <c r="A266" s="7">
        <v>13</v>
      </c>
      <c r="B266" s="10">
        <v>10</v>
      </c>
      <c r="C266" s="10">
        <v>265</v>
      </c>
      <c r="D266" s="4" t="s">
        <v>609</v>
      </c>
      <c r="E266" s="4">
        <v>15290</v>
      </c>
      <c r="F266" s="4" t="s">
        <v>354</v>
      </c>
      <c r="G266" s="4" t="s">
        <v>354</v>
      </c>
      <c r="H266" s="269" t="s">
        <v>3149</v>
      </c>
      <c r="I266" s="269"/>
      <c r="J266" s="128" t="s">
        <v>2268</v>
      </c>
      <c r="K266" s="129" t="s">
        <v>595</v>
      </c>
      <c r="L266" s="273">
        <v>32</v>
      </c>
      <c r="M266" s="74">
        <v>1</v>
      </c>
      <c r="N266" s="74"/>
      <c r="O266" s="74" t="s">
        <v>837</v>
      </c>
    </row>
    <row r="267" spans="1:15">
      <c r="A267" s="7">
        <v>13</v>
      </c>
      <c r="B267" s="10">
        <v>11</v>
      </c>
      <c r="C267" s="10">
        <v>266</v>
      </c>
      <c r="D267" s="4" t="s">
        <v>18</v>
      </c>
      <c r="E267" s="4">
        <v>19206</v>
      </c>
      <c r="F267" s="4" t="s">
        <v>276</v>
      </c>
      <c r="G267" s="4" t="s">
        <v>276</v>
      </c>
      <c r="H267" s="269" t="s">
        <v>3149</v>
      </c>
      <c r="I267" s="269"/>
      <c r="J267" s="128" t="s">
        <v>303</v>
      </c>
      <c r="K267" s="129" t="s">
        <v>1039</v>
      </c>
      <c r="L267" s="273">
        <v>27</v>
      </c>
      <c r="M267" s="74">
        <v>1</v>
      </c>
      <c r="N267" s="74"/>
      <c r="O267" s="74" t="s">
        <v>837</v>
      </c>
    </row>
    <row r="268" spans="1:15">
      <c r="A268" s="7">
        <v>13</v>
      </c>
      <c r="B268" s="10">
        <v>12</v>
      </c>
      <c r="C268" s="10">
        <v>267</v>
      </c>
      <c r="D268" s="4" t="s">
        <v>276</v>
      </c>
      <c r="E268" s="4">
        <v>5448</v>
      </c>
      <c r="F268" s="4" t="s">
        <v>555</v>
      </c>
      <c r="G268" s="4" t="s">
        <v>555</v>
      </c>
      <c r="H268" s="269" t="s">
        <v>3149</v>
      </c>
      <c r="I268" s="269"/>
      <c r="J268" s="128" t="s">
        <v>280</v>
      </c>
      <c r="K268" s="129" t="s">
        <v>135</v>
      </c>
      <c r="L268" s="273">
        <v>38</v>
      </c>
      <c r="M268" s="74">
        <v>1</v>
      </c>
      <c r="N268" s="74"/>
      <c r="O268" s="74" t="s">
        <v>837</v>
      </c>
    </row>
    <row r="269" spans="1:15">
      <c r="A269" s="7">
        <v>13</v>
      </c>
      <c r="B269" s="10">
        <v>13</v>
      </c>
      <c r="C269" s="10">
        <v>268</v>
      </c>
      <c r="D269" s="4" t="s">
        <v>13</v>
      </c>
      <c r="E269" s="4">
        <v>14221</v>
      </c>
      <c r="F269" s="4" t="s">
        <v>686</v>
      </c>
      <c r="G269" s="4" t="s">
        <v>686</v>
      </c>
      <c r="H269" s="269" t="s">
        <v>3149</v>
      </c>
      <c r="I269" s="269"/>
      <c r="J269" s="128" t="s">
        <v>10</v>
      </c>
      <c r="K269" s="129" t="s">
        <v>548</v>
      </c>
      <c r="L269" s="273">
        <v>30</v>
      </c>
      <c r="M269" s="74">
        <v>7</v>
      </c>
      <c r="N269" s="74" t="s">
        <v>837</v>
      </c>
      <c r="O269" s="74"/>
    </row>
    <row r="270" spans="1:15">
      <c r="A270" s="7">
        <v>13</v>
      </c>
      <c r="B270" s="10">
        <v>14</v>
      </c>
      <c r="C270" s="10">
        <v>269</v>
      </c>
      <c r="D270" s="4" t="s">
        <v>563</v>
      </c>
      <c r="E270" s="4">
        <v>16256</v>
      </c>
      <c r="F270" s="4" t="s">
        <v>246</v>
      </c>
      <c r="G270" s="4" t="s">
        <v>246</v>
      </c>
      <c r="H270" s="269" t="s">
        <v>3149</v>
      </c>
      <c r="I270" s="269"/>
      <c r="J270" s="128" t="s">
        <v>875</v>
      </c>
      <c r="K270" s="129" t="s">
        <v>547</v>
      </c>
      <c r="L270" s="273">
        <v>29</v>
      </c>
      <c r="M270" s="74">
        <v>1</v>
      </c>
      <c r="N270" s="74"/>
      <c r="O270" s="74" t="s">
        <v>46</v>
      </c>
    </row>
    <row r="271" spans="1:15">
      <c r="A271" s="7">
        <v>13</v>
      </c>
      <c r="B271" s="10">
        <v>15</v>
      </c>
      <c r="C271" s="10">
        <v>270</v>
      </c>
      <c r="D271" s="4" t="s">
        <v>2170</v>
      </c>
      <c r="E271" s="4">
        <v>18433</v>
      </c>
      <c r="F271" s="4" t="s">
        <v>129</v>
      </c>
      <c r="G271" s="4" t="s">
        <v>129</v>
      </c>
      <c r="H271" s="269" t="s">
        <v>3149</v>
      </c>
      <c r="I271" s="269"/>
      <c r="J271" s="128" t="s">
        <v>2348</v>
      </c>
      <c r="K271" s="129" t="s">
        <v>2349</v>
      </c>
      <c r="L271" s="273">
        <v>29</v>
      </c>
      <c r="M271" s="74">
        <v>3</v>
      </c>
      <c r="N271" s="74" t="s">
        <v>837</v>
      </c>
      <c r="O271" s="74"/>
    </row>
    <row r="272" spans="1:15">
      <c r="A272" s="7">
        <v>13</v>
      </c>
      <c r="B272" s="10">
        <v>16</v>
      </c>
      <c r="C272" s="10">
        <v>271</v>
      </c>
      <c r="D272" s="4" t="s">
        <v>15</v>
      </c>
      <c r="E272" s="4">
        <v>12859</v>
      </c>
      <c r="F272" s="4" t="s">
        <v>345</v>
      </c>
      <c r="G272" s="4" t="s">
        <v>345</v>
      </c>
      <c r="H272" s="269" t="s">
        <v>3149</v>
      </c>
      <c r="I272" s="269"/>
      <c r="J272" s="128" t="s">
        <v>340</v>
      </c>
      <c r="K272" s="129" t="s">
        <v>138</v>
      </c>
      <c r="L272" s="273">
        <v>32</v>
      </c>
      <c r="M272" s="74">
        <v>2</v>
      </c>
      <c r="N272" s="74" t="s">
        <v>837</v>
      </c>
      <c r="O272" s="74"/>
    </row>
    <row r="273" spans="1:15">
      <c r="A273" s="7">
        <v>13</v>
      </c>
      <c r="B273" s="10">
        <v>17</v>
      </c>
      <c r="C273" s="10">
        <v>272</v>
      </c>
      <c r="D273" s="4" t="s">
        <v>598</v>
      </c>
      <c r="E273" s="4">
        <v>24617</v>
      </c>
      <c r="F273" s="4" t="s">
        <v>609</v>
      </c>
      <c r="G273" s="4" t="s">
        <v>609</v>
      </c>
      <c r="H273" s="269" t="s">
        <v>3149</v>
      </c>
      <c r="I273" s="269"/>
      <c r="J273" s="128" t="s">
        <v>2524</v>
      </c>
      <c r="K273" s="129" t="s">
        <v>2525</v>
      </c>
      <c r="L273" s="273">
        <v>25</v>
      </c>
      <c r="M273" s="74">
        <v>8</v>
      </c>
      <c r="N273" s="74" t="s">
        <v>46</v>
      </c>
      <c r="O273" s="74"/>
    </row>
    <row r="274" spans="1:15">
      <c r="A274" s="7">
        <v>13</v>
      </c>
      <c r="B274" s="10">
        <v>18</v>
      </c>
      <c r="C274" s="10">
        <v>273</v>
      </c>
      <c r="D274" s="4" t="s">
        <v>164</v>
      </c>
      <c r="E274" s="4">
        <v>17611</v>
      </c>
      <c r="F274" s="4" t="s">
        <v>2170</v>
      </c>
      <c r="G274" s="4" t="s">
        <v>2170</v>
      </c>
      <c r="H274" s="269" t="s">
        <v>3149</v>
      </c>
      <c r="I274" s="269"/>
      <c r="J274" s="128" t="s">
        <v>1082</v>
      </c>
      <c r="K274" s="129" t="s">
        <v>288</v>
      </c>
      <c r="L274" s="273">
        <v>29</v>
      </c>
      <c r="M274" s="74">
        <v>1</v>
      </c>
      <c r="N274" s="74"/>
      <c r="O274" s="74" t="s">
        <v>837</v>
      </c>
    </row>
    <row r="275" spans="1:15">
      <c r="A275" s="7">
        <v>13</v>
      </c>
      <c r="B275" s="10">
        <v>19</v>
      </c>
      <c r="C275" s="10">
        <v>274</v>
      </c>
      <c r="D275" s="4" t="s">
        <v>16</v>
      </c>
      <c r="E275" s="4">
        <v>19514</v>
      </c>
      <c r="F275" s="4" t="s">
        <v>276</v>
      </c>
      <c r="G275" s="4" t="s">
        <v>276</v>
      </c>
      <c r="H275" s="269" t="s">
        <v>3149</v>
      </c>
      <c r="I275" s="269"/>
      <c r="J275" s="128" t="s">
        <v>1191</v>
      </c>
      <c r="K275" s="129" t="s">
        <v>136</v>
      </c>
      <c r="L275" s="273">
        <v>27</v>
      </c>
      <c r="M275" s="74">
        <v>2</v>
      </c>
      <c r="N275" s="74" t="s">
        <v>837</v>
      </c>
      <c r="O275" s="74"/>
    </row>
    <row r="276" spans="1:15">
      <c r="A276" s="11">
        <v>13</v>
      </c>
      <c r="B276" s="12">
        <v>20</v>
      </c>
      <c r="C276" s="12">
        <v>275</v>
      </c>
      <c r="D276" s="13" t="s">
        <v>555</v>
      </c>
      <c r="E276" s="13">
        <v>22799</v>
      </c>
      <c r="F276" s="13" t="s">
        <v>45</v>
      </c>
      <c r="G276" s="13" t="s">
        <v>1121</v>
      </c>
      <c r="H276" s="270" t="s">
        <v>3149</v>
      </c>
      <c r="I276" s="270"/>
      <c r="J276" s="137" t="s">
        <v>988</v>
      </c>
      <c r="K276" s="138" t="s">
        <v>2507</v>
      </c>
      <c r="L276" s="274">
        <v>22</v>
      </c>
      <c r="M276" s="78">
        <v>6</v>
      </c>
      <c r="N276" s="78" t="s">
        <v>838</v>
      </c>
      <c r="O276" s="78"/>
    </row>
    <row r="277" spans="1:15">
      <c r="A277" s="7">
        <v>14</v>
      </c>
      <c r="B277" s="10">
        <v>1</v>
      </c>
      <c r="C277" s="10">
        <v>276</v>
      </c>
      <c r="D277" s="4" t="s">
        <v>555</v>
      </c>
      <c r="E277" s="4">
        <v>17109</v>
      </c>
      <c r="F277" s="4" t="s">
        <v>14</v>
      </c>
      <c r="G277" s="4" t="s">
        <v>14</v>
      </c>
      <c r="H277" s="269"/>
      <c r="I277" s="269"/>
      <c r="J277" s="128" t="s">
        <v>1160</v>
      </c>
      <c r="K277" s="129" t="s">
        <v>1161</v>
      </c>
      <c r="L277" s="273">
        <v>25</v>
      </c>
      <c r="M277" s="74">
        <v>2</v>
      </c>
      <c r="N277" s="74" t="s">
        <v>46</v>
      </c>
      <c r="O277" s="74"/>
    </row>
    <row r="278" spans="1:15">
      <c r="A278" s="7">
        <v>14</v>
      </c>
      <c r="B278" s="10">
        <v>2</v>
      </c>
      <c r="C278" s="10">
        <v>277</v>
      </c>
      <c r="D278" s="4" t="s">
        <v>16</v>
      </c>
      <c r="E278" s="4">
        <v>26108</v>
      </c>
      <c r="F278" s="4" t="s">
        <v>276</v>
      </c>
      <c r="G278" s="4" t="s">
        <v>276</v>
      </c>
      <c r="H278" s="269" t="s">
        <v>3149</v>
      </c>
      <c r="I278" s="269"/>
      <c r="J278" s="128" t="s">
        <v>3082</v>
      </c>
      <c r="K278" s="129" t="s">
        <v>1894</v>
      </c>
      <c r="L278" s="273">
        <v>23</v>
      </c>
      <c r="M278" s="74">
        <v>1</v>
      </c>
      <c r="N278" s="74"/>
      <c r="O278" s="74" t="s">
        <v>837</v>
      </c>
    </row>
    <row r="279" spans="1:15">
      <c r="A279" s="7">
        <v>14</v>
      </c>
      <c r="B279" s="10">
        <v>3</v>
      </c>
      <c r="C279" s="10">
        <v>278</v>
      </c>
      <c r="D279" s="4" t="s">
        <v>164</v>
      </c>
      <c r="E279" s="4">
        <v>15440</v>
      </c>
      <c r="F279" s="4" t="s">
        <v>598</v>
      </c>
      <c r="G279" s="4" t="s">
        <v>598</v>
      </c>
      <c r="H279" s="269"/>
      <c r="I279" s="269"/>
      <c r="J279" s="128" t="s">
        <v>938</v>
      </c>
      <c r="K279" s="129" t="s">
        <v>1635</v>
      </c>
      <c r="L279" s="273">
        <v>31</v>
      </c>
      <c r="M279" s="74">
        <v>1</v>
      </c>
      <c r="N279" s="74"/>
      <c r="O279" s="74" t="s">
        <v>46</v>
      </c>
    </row>
    <row r="280" spans="1:15">
      <c r="A280" s="7">
        <v>14</v>
      </c>
      <c r="B280" s="10">
        <v>4</v>
      </c>
      <c r="C280" s="10">
        <v>279</v>
      </c>
      <c r="D280" s="4" t="s">
        <v>598</v>
      </c>
      <c r="E280" s="4">
        <v>2900</v>
      </c>
      <c r="F280" s="4" t="s">
        <v>438</v>
      </c>
      <c r="G280" s="4" t="s">
        <v>438</v>
      </c>
      <c r="H280" s="269"/>
      <c r="I280" s="269"/>
      <c r="J280" s="128" t="s">
        <v>525</v>
      </c>
      <c r="K280" s="129" t="s">
        <v>638</v>
      </c>
      <c r="L280" s="273">
        <v>33</v>
      </c>
      <c r="M280" s="74">
        <v>2</v>
      </c>
      <c r="N280" s="74" t="s">
        <v>837</v>
      </c>
      <c r="O280" s="74"/>
    </row>
    <row r="281" spans="1:15">
      <c r="A281" s="7">
        <v>14</v>
      </c>
      <c r="B281" s="10">
        <v>5</v>
      </c>
      <c r="C281" s="10">
        <v>280</v>
      </c>
      <c r="D281" s="4" t="s">
        <v>15</v>
      </c>
      <c r="E281" s="4">
        <v>14691</v>
      </c>
      <c r="F281" s="4" t="s">
        <v>239</v>
      </c>
      <c r="G281" s="4" t="s">
        <v>239</v>
      </c>
      <c r="H281" s="269" t="s">
        <v>3149</v>
      </c>
      <c r="I281" s="269"/>
      <c r="J281" s="128" t="s">
        <v>292</v>
      </c>
      <c r="K281" s="129" t="s">
        <v>666</v>
      </c>
      <c r="L281" s="273">
        <v>28</v>
      </c>
      <c r="M281" s="74">
        <v>3</v>
      </c>
      <c r="N281" s="74" t="s">
        <v>46</v>
      </c>
      <c r="O281" s="74"/>
    </row>
    <row r="282" spans="1:15">
      <c r="A282" s="7">
        <v>14</v>
      </c>
      <c r="B282" s="10">
        <v>6</v>
      </c>
      <c r="C282" s="10">
        <v>281</v>
      </c>
      <c r="D282" s="4" t="s">
        <v>2170</v>
      </c>
      <c r="E282" s="4">
        <v>17022</v>
      </c>
      <c r="F282" s="4" t="s">
        <v>13</v>
      </c>
      <c r="G282" s="4" t="s">
        <v>13</v>
      </c>
      <c r="H282" s="269" t="s">
        <v>3149</v>
      </c>
      <c r="I282" s="269"/>
      <c r="J282" s="128" t="s">
        <v>2304</v>
      </c>
      <c r="K282" s="129" t="s">
        <v>2305</v>
      </c>
      <c r="L282" s="273">
        <v>26</v>
      </c>
      <c r="M282" s="74">
        <v>6</v>
      </c>
      <c r="N282" s="74" t="s">
        <v>837</v>
      </c>
      <c r="O282" s="74"/>
    </row>
    <row r="283" spans="1:15">
      <c r="A283" s="7">
        <v>14</v>
      </c>
      <c r="B283" s="10">
        <v>7</v>
      </c>
      <c r="C283" s="10">
        <v>282</v>
      </c>
      <c r="D283" s="4" t="s">
        <v>563</v>
      </c>
      <c r="E283" s="4">
        <v>20430</v>
      </c>
      <c r="F283" s="4" t="s">
        <v>239</v>
      </c>
      <c r="G283" s="4" t="s">
        <v>239</v>
      </c>
      <c r="H283" s="269" t="s">
        <v>3149</v>
      </c>
      <c r="I283" s="269"/>
      <c r="J283" s="128" t="s">
        <v>528</v>
      </c>
      <c r="K283" s="129" t="s">
        <v>1710</v>
      </c>
      <c r="L283" s="273">
        <v>24</v>
      </c>
      <c r="M283" s="74">
        <v>1</v>
      </c>
      <c r="N283" s="74"/>
      <c r="O283" s="74" t="s">
        <v>837</v>
      </c>
    </row>
    <row r="284" spans="1:15">
      <c r="A284" s="7">
        <v>14</v>
      </c>
      <c r="B284" s="10">
        <v>8</v>
      </c>
      <c r="C284" s="10">
        <v>283</v>
      </c>
      <c r="D284" s="4" t="s">
        <v>13</v>
      </c>
      <c r="E284" s="4">
        <v>21840</v>
      </c>
      <c r="F284" s="4" t="s">
        <v>2170</v>
      </c>
      <c r="G284" s="4" t="s">
        <v>2170</v>
      </c>
      <c r="H284" s="269"/>
      <c r="I284" s="269"/>
      <c r="J284" s="128" t="s">
        <v>2987</v>
      </c>
      <c r="K284" s="129" t="s">
        <v>154</v>
      </c>
      <c r="L284" s="273">
        <v>27</v>
      </c>
      <c r="M284" s="74">
        <v>2</v>
      </c>
      <c r="N284" s="74" t="s">
        <v>837</v>
      </c>
      <c r="O284" s="74"/>
    </row>
    <row r="285" spans="1:15">
      <c r="A285" s="7">
        <v>14</v>
      </c>
      <c r="B285" s="10">
        <v>9</v>
      </c>
      <c r="C285" s="10">
        <v>284</v>
      </c>
      <c r="D285" s="4" t="s">
        <v>276</v>
      </c>
      <c r="E285" s="4">
        <v>20220</v>
      </c>
      <c r="F285" s="4" t="s">
        <v>18</v>
      </c>
      <c r="G285" s="4" t="s">
        <v>18</v>
      </c>
      <c r="H285" s="269" t="s">
        <v>3149</v>
      </c>
      <c r="I285" s="269"/>
      <c r="J285" s="128" t="s">
        <v>1600</v>
      </c>
      <c r="K285" s="129" t="s">
        <v>1601</v>
      </c>
      <c r="L285" s="273">
        <v>23</v>
      </c>
      <c r="M285" s="74">
        <v>7</v>
      </c>
      <c r="N285" s="74" t="s">
        <v>837</v>
      </c>
      <c r="O285" s="74"/>
    </row>
    <row r="286" spans="1:15">
      <c r="A286" s="7">
        <v>14</v>
      </c>
      <c r="B286" s="10">
        <v>10</v>
      </c>
      <c r="C286" s="10">
        <v>285</v>
      </c>
      <c r="D286" s="4" t="s">
        <v>18</v>
      </c>
      <c r="E286" s="4">
        <v>19541</v>
      </c>
      <c r="F286" s="4" t="s">
        <v>164</v>
      </c>
      <c r="G286" s="4" t="s">
        <v>164</v>
      </c>
      <c r="H286" s="269" t="s">
        <v>3149</v>
      </c>
      <c r="I286" s="269"/>
      <c r="J286" s="128" t="s">
        <v>967</v>
      </c>
      <c r="K286" s="129" t="s">
        <v>217</v>
      </c>
      <c r="L286" s="273">
        <v>27</v>
      </c>
      <c r="M286" s="74">
        <v>1</v>
      </c>
      <c r="N286" s="74"/>
      <c r="O286" s="74" t="s">
        <v>837</v>
      </c>
    </row>
    <row r="287" spans="1:15">
      <c r="A287" s="7">
        <v>14</v>
      </c>
      <c r="B287" s="10">
        <v>11</v>
      </c>
      <c r="C287" s="10">
        <v>286</v>
      </c>
      <c r="D287" s="4" t="s">
        <v>609</v>
      </c>
      <c r="E287" s="4">
        <v>12917</v>
      </c>
      <c r="F287" s="4" t="s">
        <v>567</v>
      </c>
      <c r="G287" s="4" t="s">
        <v>567</v>
      </c>
      <c r="H287" s="269" t="s">
        <v>3149</v>
      </c>
      <c r="I287" s="269"/>
      <c r="J287" s="128" t="s">
        <v>378</v>
      </c>
      <c r="K287" s="129" t="s">
        <v>409</v>
      </c>
      <c r="L287" s="273">
        <v>29</v>
      </c>
      <c r="M287" s="74">
        <v>1</v>
      </c>
      <c r="N287" s="74"/>
      <c r="O287" s="74" t="s">
        <v>837</v>
      </c>
    </row>
    <row r="288" spans="1:15">
      <c r="A288" s="7">
        <v>14</v>
      </c>
      <c r="B288" s="10">
        <v>12</v>
      </c>
      <c r="C288" s="10">
        <v>287</v>
      </c>
      <c r="D288" s="4" t="s">
        <v>14</v>
      </c>
      <c r="E288" s="4">
        <v>21837</v>
      </c>
      <c r="F288" s="4" t="s">
        <v>2178</v>
      </c>
      <c r="G288" s="4" t="s">
        <v>2178</v>
      </c>
      <c r="H288" s="269"/>
      <c r="I288" s="269"/>
      <c r="J288" s="128" t="s">
        <v>2986</v>
      </c>
      <c r="K288" s="129" t="s">
        <v>616</v>
      </c>
      <c r="L288" s="273">
        <v>24</v>
      </c>
      <c r="M288" s="74">
        <v>4</v>
      </c>
      <c r="N288" s="74" t="s">
        <v>46</v>
      </c>
      <c r="O288" s="74"/>
    </row>
    <row r="289" spans="1:15">
      <c r="A289" s="7">
        <v>14</v>
      </c>
      <c r="B289" s="10">
        <v>13</v>
      </c>
      <c r="C289" s="10">
        <v>288</v>
      </c>
      <c r="D289" s="4" t="s">
        <v>239</v>
      </c>
      <c r="E289" s="4">
        <v>10123</v>
      </c>
      <c r="F289" s="4" t="s">
        <v>13</v>
      </c>
      <c r="G289" s="4" t="s">
        <v>13</v>
      </c>
      <c r="H289" s="269" t="s">
        <v>3149</v>
      </c>
      <c r="I289" s="269"/>
      <c r="J289" s="128" t="s">
        <v>70</v>
      </c>
      <c r="K289" s="129" t="s">
        <v>547</v>
      </c>
      <c r="L289" s="273">
        <v>34</v>
      </c>
      <c r="M289" s="74">
        <v>1</v>
      </c>
      <c r="N289" s="74"/>
      <c r="O289" s="74" t="s">
        <v>837</v>
      </c>
    </row>
    <row r="290" spans="1:15">
      <c r="A290" s="7">
        <v>14</v>
      </c>
      <c r="B290" s="10">
        <v>14</v>
      </c>
      <c r="C290" s="10">
        <v>289</v>
      </c>
      <c r="D290" s="4" t="s">
        <v>29</v>
      </c>
      <c r="E290" s="4">
        <v>14966</v>
      </c>
      <c r="F290" s="4" t="s">
        <v>1121</v>
      </c>
      <c r="G290" s="4" t="s">
        <v>1121</v>
      </c>
      <c r="H290" s="269" t="s">
        <v>3149</v>
      </c>
      <c r="I290" s="269"/>
      <c r="J290" s="128" t="s">
        <v>1070</v>
      </c>
      <c r="K290" s="129" t="s">
        <v>193</v>
      </c>
      <c r="L290" s="273">
        <v>29</v>
      </c>
      <c r="M290" s="74">
        <v>1</v>
      </c>
      <c r="N290" s="74"/>
      <c r="O290" s="74" t="s">
        <v>837</v>
      </c>
    </row>
    <row r="291" spans="1:15">
      <c r="A291" s="7">
        <v>14</v>
      </c>
      <c r="B291" s="10">
        <v>15</v>
      </c>
      <c r="C291" s="10">
        <v>290</v>
      </c>
      <c r="D291" s="4" t="s">
        <v>17</v>
      </c>
      <c r="E291" s="4">
        <v>25388</v>
      </c>
      <c r="F291" s="4" t="s">
        <v>213</v>
      </c>
      <c r="G291" s="4" t="s">
        <v>213</v>
      </c>
      <c r="H291" s="269" t="s">
        <v>3149</v>
      </c>
      <c r="I291" s="269"/>
      <c r="J291" s="128" t="s">
        <v>3059</v>
      </c>
      <c r="K291" s="129" t="s">
        <v>600</v>
      </c>
      <c r="L291" s="273">
        <v>25</v>
      </c>
      <c r="M291" s="74">
        <v>1</v>
      </c>
      <c r="N291" s="74"/>
      <c r="O291" s="74" t="s">
        <v>837</v>
      </c>
    </row>
    <row r="292" spans="1:15">
      <c r="A292" s="7">
        <v>14</v>
      </c>
      <c r="B292" s="10">
        <v>16</v>
      </c>
      <c r="C292" s="10">
        <v>291</v>
      </c>
      <c r="D292" s="4" t="s">
        <v>2177</v>
      </c>
      <c r="E292" s="4">
        <v>20070</v>
      </c>
      <c r="F292" s="4" t="s">
        <v>13</v>
      </c>
      <c r="G292" s="4" t="s">
        <v>13</v>
      </c>
      <c r="H292" s="269" t="s">
        <v>3149</v>
      </c>
      <c r="I292" s="269"/>
      <c r="J292" s="128" t="s">
        <v>2418</v>
      </c>
      <c r="K292" s="129" t="s">
        <v>334</v>
      </c>
      <c r="L292" s="273">
        <v>25</v>
      </c>
      <c r="M292" s="74">
        <v>1</v>
      </c>
      <c r="N292" s="74"/>
      <c r="O292" s="74" t="s">
        <v>46</v>
      </c>
    </row>
    <row r="293" spans="1:15">
      <c r="A293" s="7">
        <v>14</v>
      </c>
      <c r="B293" s="10">
        <v>17</v>
      </c>
      <c r="C293" s="10">
        <v>292</v>
      </c>
      <c r="D293" s="4" t="s">
        <v>470</v>
      </c>
      <c r="E293" s="4">
        <v>19813</v>
      </c>
      <c r="F293" s="4" t="s">
        <v>686</v>
      </c>
      <c r="G293" s="4" t="s">
        <v>686</v>
      </c>
      <c r="H293" s="269" t="s">
        <v>3149</v>
      </c>
      <c r="I293" s="269"/>
      <c r="J293" s="128" t="s">
        <v>2913</v>
      </c>
      <c r="K293" s="129" t="s">
        <v>2914</v>
      </c>
      <c r="L293" s="273">
        <v>26</v>
      </c>
      <c r="M293" s="74">
        <v>4</v>
      </c>
      <c r="N293" s="74" t="s">
        <v>837</v>
      </c>
      <c r="O293" s="74"/>
    </row>
    <row r="294" spans="1:15">
      <c r="A294" s="7">
        <v>14</v>
      </c>
      <c r="B294" s="10">
        <v>18</v>
      </c>
      <c r="C294" s="10">
        <v>293</v>
      </c>
      <c r="D294" s="4" t="s">
        <v>129</v>
      </c>
      <c r="E294" s="4">
        <v>15046</v>
      </c>
      <c r="F294" s="4" t="s">
        <v>563</v>
      </c>
      <c r="G294" s="4" t="s">
        <v>563</v>
      </c>
      <c r="H294" s="269" t="s">
        <v>3149</v>
      </c>
      <c r="I294" s="269"/>
      <c r="J294" s="128" t="s">
        <v>933</v>
      </c>
      <c r="K294" s="129" t="s">
        <v>551</v>
      </c>
      <c r="L294" s="273">
        <v>29</v>
      </c>
      <c r="M294" s="74">
        <v>1</v>
      </c>
      <c r="N294" s="74"/>
      <c r="O294" s="74" t="s">
        <v>837</v>
      </c>
    </row>
    <row r="295" spans="1:15">
      <c r="A295" s="7">
        <v>14</v>
      </c>
      <c r="B295" s="10">
        <v>19</v>
      </c>
      <c r="C295" s="10">
        <v>294</v>
      </c>
      <c r="D295" s="4" t="s">
        <v>188</v>
      </c>
      <c r="E295" s="4">
        <v>13183</v>
      </c>
      <c r="F295" s="4" t="s">
        <v>45</v>
      </c>
      <c r="G295" s="4" t="s">
        <v>1121</v>
      </c>
      <c r="H295" s="269" t="s">
        <v>3149</v>
      </c>
      <c r="I295" s="269"/>
      <c r="J295" s="128" t="s">
        <v>831</v>
      </c>
      <c r="K295" s="129" t="s">
        <v>174</v>
      </c>
      <c r="L295" s="273">
        <v>29</v>
      </c>
      <c r="M295" s="74">
        <v>1</v>
      </c>
      <c r="N295" s="74"/>
      <c r="O295" s="74" t="s">
        <v>837</v>
      </c>
    </row>
    <row r="296" spans="1:15">
      <c r="A296" s="11">
        <v>14</v>
      </c>
      <c r="B296" s="12">
        <v>20</v>
      </c>
      <c r="C296" s="12">
        <v>295</v>
      </c>
      <c r="D296" s="13" t="s">
        <v>567</v>
      </c>
      <c r="E296" s="13">
        <v>26079</v>
      </c>
      <c r="F296" s="13" t="s">
        <v>239</v>
      </c>
      <c r="G296" s="13" t="s">
        <v>239</v>
      </c>
      <c r="H296" s="270" t="s">
        <v>3149</v>
      </c>
      <c r="I296" s="270"/>
      <c r="J296" s="137" t="s">
        <v>3081</v>
      </c>
      <c r="K296" s="138" t="s">
        <v>1649</v>
      </c>
      <c r="L296" s="274">
        <v>24</v>
      </c>
      <c r="M296" s="78">
        <v>1</v>
      </c>
      <c r="N296" s="78"/>
      <c r="O296" s="78" t="s">
        <v>837</v>
      </c>
    </row>
    <row r="297" spans="1:15">
      <c r="A297" s="7">
        <v>15</v>
      </c>
      <c r="B297" s="10">
        <v>1</v>
      </c>
      <c r="C297" s="10">
        <v>296</v>
      </c>
      <c r="D297" s="4" t="s">
        <v>567</v>
      </c>
      <c r="E297" s="4">
        <v>19717</v>
      </c>
      <c r="F297" s="4" t="s">
        <v>13</v>
      </c>
      <c r="G297" s="4" t="s">
        <v>13</v>
      </c>
      <c r="H297" s="269"/>
      <c r="I297" s="269"/>
      <c r="J297" s="128" t="s">
        <v>1128</v>
      </c>
      <c r="K297" s="129" t="s">
        <v>2904</v>
      </c>
      <c r="L297" s="273">
        <v>26</v>
      </c>
      <c r="M297" s="74">
        <v>3</v>
      </c>
      <c r="N297" s="74" t="s">
        <v>46</v>
      </c>
      <c r="O297" s="74"/>
    </row>
    <row r="298" spans="1:15">
      <c r="A298" s="7">
        <v>15</v>
      </c>
      <c r="B298" s="10">
        <v>2</v>
      </c>
      <c r="C298" s="10">
        <v>297</v>
      </c>
      <c r="D298" s="4" t="s">
        <v>188</v>
      </c>
      <c r="E298" s="4">
        <v>18063</v>
      </c>
      <c r="F298" s="4" t="s">
        <v>567</v>
      </c>
      <c r="G298" s="4" t="s">
        <v>567</v>
      </c>
      <c r="H298" s="269" t="s">
        <v>3149</v>
      </c>
      <c r="I298" s="269"/>
      <c r="J298" s="128" t="s">
        <v>1269</v>
      </c>
      <c r="K298" s="129" t="s">
        <v>547</v>
      </c>
      <c r="L298" s="273">
        <v>30</v>
      </c>
      <c r="M298" s="74">
        <v>7</v>
      </c>
      <c r="N298" s="74" t="s">
        <v>837</v>
      </c>
      <c r="O298" s="74"/>
    </row>
    <row r="299" spans="1:15">
      <c r="A299" s="7">
        <v>15</v>
      </c>
      <c r="B299" s="10">
        <v>3</v>
      </c>
      <c r="C299" s="10">
        <v>298</v>
      </c>
      <c r="D299" s="4" t="s">
        <v>129</v>
      </c>
      <c r="E299" s="4">
        <v>27615</v>
      </c>
      <c r="F299" s="4" t="s">
        <v>276</v>
      </c>
      <c r="G299" s="4" t="s">
        <v>276</v>
      </c>
      <c r="H299" s="269"/>
      <c r="I299" s="269"/>
      <c r="J299" s="128" t="s">
        <v>3111</v>
      </c>
      <c r="K299" s="129" t="s">
        <v>904</v>
      </c>
      <c r="L299" s="273">
        <v>23</v>
      </c>
      <c r="M299" s="74">
        <v>9</v>
      </c>
      <c r="N299" s="74" t="s">
        <v>46</v>
      </c>
      <c r="O299" s="74"/>
    </row>
    <row r="300" spans="1:15">
      <c r="A300" s="7">
        <v>15</v>
      </c>
      <c r="B300" s="10">
        <v>4</v>
      </c>
      <c r="C300" s="10">
        <v>299</v>
      </c>
      <c r="D300" s="4" t="s">
        <v>470</v>
      </c>
      <c r="E300" s="4">
        <v>23460</v>
      </c>
      <c r="F300" s="4" t="s">
        <v>129</v>
      </c>
      <c r="G300" s="4" t="s">
        <v>129</v>
      </c>
      <c r="H300" s="269" t="s">
        <v>3149</v>
      </c>
      <c r="I300" s="269"/>
      <c r="J300" s="128" t="s">
        <v>471</v>
      </c>
      <c r="K300" s="129" t="s">
        <v>544</v>
      </c>
      <c r="L300" s="273">
        <v>26</v>
      </c>
      <c r="M300" s="74">
        <v>1</v>
      </c>
      <c r="N300" s="74"/>
      <c r="O300" s="74" t="s">
        <v>46</v>
      </c>
    </row>
    <row r="301" spans="1:15">
      <c r="A301" s="7">
        <v>15</v>
      </c>
      <c r="B301" s="10">
        <v>5</v>
      </c>
      <c r="C301" s="10">
        <v>300</v>
      </c>
      <c r="D301" s="4" t="s">
        <v>2177</v>
      </c>
      <c r="E301" s="4">
        <v>13346</v>
      </c>
      <c r="F301" s="4" t="s">
        <v>563</v>
      </c>
      <c r="G301" s="4" t="s">
        <v>563</v>
      </c>
      <c r="H301" s="269" t="s">
        <v>3149</v>
      </c>
      <c r="I301" s="269"/>
      <c r="J301" s="128" t="s">
        <v>1819</v>
      </c>
      <c r="K301" s="129" t="s">
        <v>1820</v>
      </c>
      <c r="L301" s="273">
        <v>31</v>
      </c>
      <c r="M301" s="74">
        <v>1</v>
      </c>
      <c r="N301" s="74"/>
      <c r="O301" s="74" t="s">
        <v>46</v>
      </c>
    </row>
    <row r="302" spans="1:15">
      <c r="A302" s="7">
        <v>15</v>
      </c>
      <c r="B302" s="10">
        <v>6</v>
      </c>
      <c r="C302" s="10">
        <v>301</v>
      </c>
      <c r="D302" s="4" t="s">
        <v>17</v>
      </c>
      <c r="E302" s="4">
        <v>21453</v>
      </c>
      <c r="F302" s="4" t="s">
        <v>213</v>
      </c>
      <c r="G302" s="4" t="s">
        <v>213</v>
      </c>
      <c r="H302" s="269" t="s">
        <v>3149</v>
      </c>
      <c r="I302" s="269"/>
      <c r="J302" s="128" t="s">
        <v>2978</v>
      </c>
      <c r="K302" s="129" t="s">
        <v>2979</v>
      </c>
      <c r="L302" s="273">
        <v>24</v>
      </c>
      <c r="M302" s="74">
        <v>1</v>
      </c>
      <c r="N302" s="74"/>
      <c r="O302" s="74" t="s">
        <v>46</v>
      </c>
    </row>
    <row r="303" spans="1:15">
      <c r="A303" s="7">
        <v>15</v>
      </c>
      <c r="B303" s="10">
        <v>7</v>
      </c>
      <c r="C303" s="10">
        <v>302</v>
      </c>
      <c r="D303" s="4" t="s">
        <v>29</v>
      </c>
      <c r="E303" s="4">
        <v>15010</v>
      </c>
      <c r="F303" s="4" t="s">
        <v>13</v>
      </c>
      <c r="G303" s="4" t="s">
        <v>13</v>
      </c>
      <c r="H303" s="269" t="s">
        <v>3149</v>
      </c>
      <c r="I303" s="269"/>
      <c r="J303" s="128" t="s">
        <v>1771</v>
      </c>
      <c r="K303" s="129" t="s">
        <v>156</v>
      </c>
      <c r="L303" s="273">
        <v>30</v>
      </c>
      <c r="M303" s="74">
        <v>1</v>
      </c>
      <c r="N303" s="74"/>
      <c r="O303" s="74" t="s">
        <v>837</v>
      </c>
    </row>
    <row r="304" spans="1:15">
      <c r="A304" s="7">
        <v>15</v>
      </c>
      <c r="B304" s="10">
        <v>8</v>
      </c>
      <c r="C304" s="10">
        <v>303</v>
      </c>
      <c r="D304" s="4" t="s">
        <v>239</v>
      </c>
      <c r="E304" s="4">
        <v>19769</v>
      </c>
      <c r="F304" s="4" t="s">
        <v>239</v>
      </c>
      <c r="G304" s="4" t="s">
        <v>239</v>
      </c>
      <c r="H304" s="269" t="s">
        <v>3149</v>
      </c>
      <c r="I304" s="269"/>
      <c r="J304" s="128" t="s">
        <v>2393</v>
      </c>
      <c r="K304" s="129" t="s">
        <v>108</v>
      </c>
      <c r="L304" s="273">
        <v>27</v>
      </c>
      <c r="M304" s="74">
        <v>1</v>
      </c>
      <c r="N304" s="74"/>
      <c r="O304" s="74" t="s">
        <v>837</v>
      </c>
    </row>
    <row r="305" spans="1:15">
      <c r="A305" s="7">
        <v>15</v>
      </c>
      <c r="B305" s="10">
        <v>9</v>
      </c>
      <c r="C305" s="10">
        <v>304</v>
      </c>
      <c r="D305" s="4" t="s">
        <v>14</v>
      </c>
      <c r="E305" s="4">
        <v>16990</v>
      </c>
      <c r="F305" s="4" t="s">
        <v>164</v>
      </c>
      <c r="G305" s="4" t="s">
        <v>164</v>
      </c>
      <c r="H305" s="269" t="s">
        <v>3149</v>
      </c>
      <c r="I305" s="269"/>
      <c r="J305" s="128" t="s">
        <v>2861</v>
      </c>
      <c r="K305" s="129" t="s">
        <v>502</v>
      </c>
      <c r="L305" s="273">
        <v>30</v>
      </c>
      <c r="M305" s="74">
        <v>1</v>
      </c>
      <c r="N305" s="74"/>
      <c r="O305" s="74" t="s">
        <v>46</v>
      </c>
    </row>
    <row r="306" spans="1:15">
      <c r="A306" s="7">
        <v>15</v>
      </c>
      <c r="B306" s="10">
        <v>10</v>
      </c>
      <c r="C306" s="10">
        <v>305</v>
      </c>
      <c r="D306" s="4" t="s">
        <v>609</v>
      </c>
      <c r="E306" s="4">
        <v>19200</v>
      </c>
      <c r="F306" s="4" t="s">
        <v>18</v>
      </c>
      <c r="G306" s="4" t="s">
        <v>18</v>
      </c>
      <c r="H306" s="269" t="s">
        <v>3149</v>
      </c>
      <c r="I306" s="269"/>
      <c r="J306" s="128" t="s">
        <v>1243</v>
      </c>
      <c r="K306" s="129" t="s">
        <v>565</v>
      </c>
      <c r="L306" s="273">
        <v>26</v>
      </c>
      <c r="M306" s="74">
        <v>1</v>
      </c>
      <c r="N306" s="74"/>
      <c r="O306" s="74" t="s">
        <v>46</v>
      </c>
    </row>
    <row r="307" spans="1:15">
      <c r="A307" s="7">
        <v>15</v>
      </c>
      <c r="B307" s="10">
        <v>11</v>
      </c>
      <c r="C307" s="10">
        <v>306</v>
      </c>
      <c r="D307" s="4" t="s">
        <v>18</v>
      </c>
      <c r="E307" s="4">
        <v>19178</v>
      </c>
      <c r="F307" s="4" t="s">
        <v>686</v>
      </c>
      <c r="G307" s="4" t="s">
        <v>686</v>
      </c>
      <c r="H307" s="269" t="s">
        <v>3149</v>
      </c>
      <c r="I307" s="269"/>
      <c r="J307" s="128" t="s">
        <v>2364</v>
      </c>
      <c r="K307" s="129" t="s">
        <v>324</v>
      </c>
      <c r="L307" s="273">
        <v>31</v>
      </c>
      <c r="M307" s="74">
        <v>1</v>
      </c>
      <c r="N307" s="74"/>
      <c r="O307" s="74" t="s">
        <v>837</v>
      </c>
    </row>
    <row r="308" spans="1:15">
      <c r="A308" s="7">
        <v>15</v>
      </c>
      <c r="B308" s="10">
        <v>12</v>
      </c>
      <c r="C308" s="10">
        <v>307</v>
      </c>
      <c r="D308" s="4" t="s">
        <v>276</v>
      </c>
      <c r="E308" s="4">
        <v>18015</v>
      </c>
      <c r="F308" s="4" t="s">
        <v>276</v>
      </c>
      <c r="G308" s="4" t="s">
        <v>276</v>
      </c>
      <c r="H308" s="269" t="s">
        <v>3149</v>
      </c>
      <c r="I308" s="269"/>
      <c r="J308" s="128" t="s">
        <v>768</v>
      </c>
      <c r="K308" s="129" t="s">
        <v>166</v>
      </c>
      <c r="L308" s="273">
        <v>28</v>
      </c>
      <c r="M308" s="74">
        <v>6</v>
      </c>
      <c r="N308" s="74" t="s">
        <v>837</v>
      </c>
      <c r="O308" s="74"/>
    </row>
    <row r="309" spans="1:15">
      <c r="A309" s="7">
        <v>15</v>
      </c>
      <c r="B309" s="10">
        <v>13</v>
      </c>
      <c r="C309" s="10">
        <v>308</v>
      </c>
      <c r="D309" s="4" t="s">
        <v>13</v>
      </c>
      <c r="E309" s="4">
        <v>16686</v>
      </c>
      <c r="F309" s="4" t="s">
        <v>2177</v>
      </c>
      <c r="G309" s="4" t="s">
        <v>2177</v>
      </c>
      <c r="H309" s="269"/>
      <c r="I309" s="269"/>
      <c r="J309" s="128" t="s">
        <v>2295</v>
      </c>
      <c r="K309" s="129" t="s">
        <v>523</v>
      </c>
      <c r="L309" s="273">
        <v>28</v>
      </c>
      <c r="M309" s="74">
        <v>5</v>
      </c>
      <c r="N309" s="74" t="s">
        <v>46</v>
      </c>
      <c r="O309" s="74"/>
    </row>
    <row r="310" spans="1:15">
      <c r="A310" s="7">
        <v>15</v>
      </c>
      <c r="B310" s="10">
        <v>14</v>
      </c>
      <c r="C310" s="10">
        <v>309</v>
      </c>
      <c r="D310" s="4" t="s">
        <v>563</v>
      </c>
      <c r="E310" s="4">
        <v>13781</v>
      </c>
      <c r="F310" s="4" t="s">
        <v>2177</v>
      </c>
      <c r="G310" s="4" t="s">
        <v>2177</v>
      </c>
      <c r="H310" s="269" t="s">
        <v>3149</v>
      </c>
      <c r="I310" s="269"/>
      <c r="J310" s="128" t="s">
        <v>274</v>
      </c>
      <c r="K310" s="129" t="s">
        <v>277</v>
      </c>
      <c r="L310" s="273">
        <v>31</v>
      </c>
      <c r="M310" s="74">
        <v>1</v>
      </c>
      <c r="N310" s="74"/>
      <c r="O310" s="74" t="s">
        <v>46</v>
      </c>
    </row>
    <row r="311" spans="1:15">
      <c r="A311" s="7">
        <v>15</v>
      </c>
      <c r="B311" s="10">
        <v>15</v>
      </c>
      <c r="C311" s="10">
        <v>310</v>
      </c>
      <c r="D311" s="4" t="s">
        <v>2170</v>
      </c>
      <c r="E311" s="4">
        <v>13475</v>
      </c>
      <c r="F311" s="4" t="s">
        <v>239</v>
      </c>
      <c r="G311" s="4" t="s">
        <v>239</v>
      </c>
      <c r="H311" s="269" t="s">
        <v>3149</v>
      </c>
      <c r="I311" s="269"/>
      <c r="J311" s="128" t="s">
        <v>542</v>
      </c>
      <c r="K311" s="129" t="s">
        <v>197</v>
      </c>
      <c r="L311" s="273">
        <v>29</v>
      </c>
      <c r="M311" s="74">
        <v>1</v>
      </c>
      <c r="N311" s="74"/>
      <c r="O311" s="74" t="s">
        <v>46</v>
      </c>
    </row>
    <row r="312" spans="1:15">
      <c r="A312" s="7">
        <v>15</v>
      </c>
      <c r="B312" s="10">
        <v>16</v>
      </c>
      <c r="C312" s="10">
        <v>311</v>
      </c>
      <c r="D312" s="4" t="s">
        <v>15</v>
      </c>
      <c r="E312" s="4">
        <v>20926</v>
      </c>
      <c r="F312" s="4" t="s">
        <v>354</v>
      </c>
      <c r="G312" s="4" t="s">
        <v>354</v>
      </c>
      <c r="H312" s="269"/>
      <c r="I312" s="269"/>
      <c r="J312" s="128" t="s">
        <v>528</v>
      </c>
      <c r="K312" s="129" t="s">
        <v>2958</v>
      </c>
      <c r="L312" s="273">
        <v>24</v>
      </c>
      <c r="M312" s="74">
        <v>3</v>
      </c>
      <c r="N312" s="74" t="s">
        <v>837</v>
      </c>
      <c r="O312" s="74"/>
    </row>
    <row r="313" spans="1:15">
      <c r="A313" s="7">
        <v>15</v>
      </c>
      <c r="B313" s="10">
        <v>17</v>
      </c>
      <c r="C313" s="10">
        <v>312</v>
      </c>
      <c r="D313" s="4" t="s">
        <v>598</v>
      </c>
      <c r="E313" s="4">
        <v>21270</v>
      </c>
      <c r="F313" s="4" t="s">
        <v>246</v>
      </c>
      <c r="G313" s="4" t="s">
        <v>246</v>
      </c>
      <c r="H313" s="269"/>
      <c r="I313" s="269"/>
      <c r="J313" s="128" t="s">
        <v>2965</v>
      </c>
      <c r="K313" s="129" t="s">
        <v>104</v>
      </c>
      <c r="L313" s="273">
        <v>26</v>
      </c>
      <c r="M313" s="74">
        <v>7</v>
      </c>
      <c r="N313" s="74" t="s">
        <v>837</v>
      </c>
      <c r="O313" s="74"/>
    </row>
    <row r="314" spans="1:15">
      <c r="A314" s="7">
        <v>15</v>
      </c>
      <c r="B314" s="10">
        <v>18</v>
      </c>
      <c r="C314" s="10">
        <v>313</v>
      </c>
      <c r="D314" s="4" t="s">
        <v>164</v>
      </c>
      <c r="E314" s="4">
        <v>10591</v>
      </c>
      <c r="F314" s="4" t="s">
        <v>2177</v>
      </c>
      <c r="G314" s="4" t="s">
        <v>2177</v>
      </c>
      <c r="H314" s="269"/>
      <c r="I314" s="269"/>
      <c r="J314" s="128" t="s">
        <v>945</v>
      </c>
      <c r="K314" s="129" t="s">
        <v>524</v>
      </c>
      <c r="L314" s="273">
        <v>32</v>
      </c>
      <c r="M314" s="74">
        <v>1</v>
      </c>
      <c r="N314" s="74"/>
      <c r="O314" s="74" t="s">
        <v>46</v>
      </c>
    </row>
    <row r="315" spans="1:15">
      <c r="A315" s="7">
        <v>15</v>
      </c>
      <c r="B315" s="10">
        <v>19</v>
      </c>
      <c r="C315" s="10">
        <v>314</v>
      </c>
      <c r="D315" s="4" t="s">
        <v>16</v>
      </c>
      <c r="E315" s="4">
        <v>21562</v>
      </c>
      <c r="F315" s="4" t="s">
        <v>164</v>
      </c>
      <c r="G315" s="4" t="s">
        <v>164</v>
      </c>
      <c r="H315" s="269"/>
      <c r="I315" s="269"/>
      <c r="J315" s="128" t="s">
        <v>586</v>
      </c>
      <c r="K315" s="129" t="s">
        <v>2484</v>
      </c>
      <c r="L315" s="273">
        <v>25</v>
      </c>
      <c r="M315" s="74">
        <v>4</v>
      </c>
      <c r="N315" s="74" t="s">
        <v>837</v>
      </c>
      <c r="O315" s="74"/>
    </row>
    <row r="316" spans="1:15">
      <c r="A316" s="11">
        <v>15</v>
      </c>
      <c r="B316" s="12">
        <v>20</v>
      </c>
      <c r="C316" s="12">
        <v>315</v>
      </c>
      <c r="D316" s="13" t="s">
        <v>555</v>
      </c>
      <c r="E316" s="13">
        <v>20543</v>
      </c>
      <c r="F316" s="13" t="s">
        <v>246</v>
      </c>
      <c r="G316" s="13" t="s">
        <v>246</v>
      </c>
      <c r="H316" s="270" t="s">
        <v>3149</v>
      </c>
      <c r="I316" s="270"/>
      <c r="J316" s="137" t="s">
        <v>224</v>
      </c>
      <c r="K316" s="138" t="s">
        <v>2947</v>
      </c>
      <c r="L316" s="274">
        <v>23</v>
      </c>
      <c r="M316" s="78">
        <v>5</v>
      </c>
      <c r="N316" s="78" t="s">
        <v>837</v>
      </c>
      <c r="O316" s="78"/>
    </row>
    <row r="317" spans="1:15">
      <c r="A317" s="7">
        <v>16</v>
      </c>
      <c r="B317" s="10">
        <v>1</v>
      </c>
      <c r="C317" s="10">
        <v>316</v>
      </c>
      <c r="D317" s="4" t="s">
        <v>555</v>
      </c>
      <c r="E317" s="4">
        <v>27684</v>
      </c>
      <c r="F317" s="4" t="s">
        <v>2170</v>
      </c>
      <c r="G317" s="4" t="s">
        <v>2170</v>
      </c>
      <c r="H317" s="269" t="s">
        <v>3149</v>
      </c>
      <c r="I317" s="269"/>
      <c r="J317" s="128" t="s">
        <v>3115</v>
      </c>
      <c r="K317" s="129" t="s">
        <v>596</v>
      </c>
      <c r="L317" s="273">
        <v>24</v>
      </c>
      <c r="M317" s="74">
        <v>4</v>
      </c>
      <c r="N317" s="74" t="s">
        <v>46</v>
      </c>
      <c r="O317" s="74"/>
    </row>
    <row r="318" spans="1:15">
      <c r="A318" s="7">
        <v>16</v>
      </c>
      <c r="B318" s="10">
        <v>2</v>
      </c>
      <c r="C318" s="10">
        <v>317</v>
      </c>
      <c r="D318" s="4" t="s">
        <v>16</v>
      </c>
      <c r="E318" s="4">
        <v>14128</v>
      </c>
      <c r="F318" s="4" t="s">
        <v>15</v>
      </c>
      <c r="G318" s="4" t="s">
        <v>15</v>
      </c>
      <c r="H318" s="269" t="s">
        <v>3149</v>
      </c>
      <c r="I318" s="269"/>
      <c r="J318" s="128" t="s">
        <v>634</v>
      </c>
      <c r="K318" s="129" t="s">
        <v>554</v>
      </c>
      <c r="L318" s="273">
        <v>28</v>
      </c>
      <c r="M318" s="74">
        <v>7</v>
      </c>
      <c r="N318" s="74" t="s">
        <v>46</v>
      </c>
      <c r="O318" s="74"/>
    </row>
    <row r="319" spans="1:15">
      <c r="A319" s="7">
        <v>16</v>
      </c>
      <c r="B319" s="10">
        <v>3</v>
      </c>
      <c r="C319" s="10">
        <v>318</v>
      </c>
      <c r="D319" s="4" t="s">
        <v>164</v>
      </c>
      <c r="E319" s="4">
        <v>13707</v>
      </c>
      <c r="F319" s="4" t="s">
        <v>17</v>
      </c>
      <c r="G319" s="4" t="s">
        <v>17</v>
      </c>
      <c r="H319" s="269" t="s">
        <v>3149</v>
      </c>
      <c r="I319" s="269"/>
      <c r="J319" s="128" t="s">
        <v>2246</v>
      </c>
      <c r="K319" s="129" t="s">
        <v>554</v>
      </c>
      <c r="L319" s="273">
        <v>29</v>
      </c>
      <c r="M319" s="74">
        <v>1</v>
      </c>
      <c r="N319" s="74"/>
      <c r="O319" s="74" t="s">
        <v>837</v>
      </c>
    </row>
    <row r="320" spans="1:15">
      <c r="A320" s="7">
        <v>16</v>
      </c>
      <c r="B320" s="10">
        <v>4</v>
      </c>
      <c r="C320" s="10">
        <v>319</v>
      </c>
      <c r="D320" s="4" t="s">
        <v>598</v>
      </c>
      <c r="E320" s="4">
        <v>20056</v>
      </c>
      <c r="F320" s="4" t="s">
        <v>246</v>
      </c>
      <c r="G320" s="4" t="s">
        <v>246</v>
      </c>
      <c r="H320" s="269"/>
      <c r="I320" s="269"/>
      <c r="J320" s="128" t="s">
        <v>2414</v>
      </c>
      <c r="K320" s="129" t="s">
        <v>2415</v>
      </c>
      <c r="L320" s="273">
        <v>26</v>
      </c>
      <c r="M320" s="74">
        <v>6</v>
      </c>
      <c r="N320" s="74" t="s">
        <v>837</v>
      </c>
      <c r="O320" s="74"/>
    </row>
    <row r="321" spans="1:15">
      <c r="A321" s="7">
        <v>16</v>
      </c>
      <c r="B321" s="10">
        <v>5</v>
      </c>
      <c r="C321" s="10">
        <v>320</v>
      </c>
      <c r="D321" s="4" t="s">
        <v>15</v>
      </c>
      <c r="E321" s="4">
        <v>18282</v>
      </c>
      <c r="F321" s="4" t="s">
        <v>2177</v>
      </c>
      <c r="G321" s="4" t="s">
        <v>2177</v>
      </c>
      <c r="H321" s="269" t="s">
        <v>3149</v>
      </c>
      <c r="I321" s="269"/>
      <c r="J321" s="128" t="s">
        <v>528</v>
      </c>
      <c r="K321" s="129" t="s">
        <v>840</v>
      </c>
      <c r="L321" s="273">
        <v>29</v>
      </c>
      <c r="M321" s="74">
        <v>1</v>
      </c>
      <c r="N321" s="74"/>
      <c r="O321" s="74" t="s">
        <v>46</v>
      </c>
    </row>
    <row r="322" spans="1:15">
      <c r="A322" s="7">
        <v>16</v>
      </c>
      <c r="B322" s="10">
        <v>6</v>
      </c>
      <c r="C322" s="10">
        <v>321</v>
      </c>
      <c r="D322" s="4" t="s">
        <v>2170</v>
      </c>
      <c r="E322" s="4">
        <v>14109</v>
      </c>
      <c r="F322" s="4" t="s">
        <v>188</v>
      </c>
      <c r="G322" s="4" t="s">
        <v>188</v>
      </c>
      <c r="H322" s="269" t="s">
        <v>3149</v>
      </c>
      <c r="I322" s="269"/>
      <c r="J322" s="128" t="s">
        <v>2253</v>
      </c>
      <c r="K322" s="129" t="s">
        <v>299</v>
      </c>
      <c r="L322" s="273">
        <v>28</v>
      </c>
      <c r="M322" s="74">
        <v>9</v>
      </c>
      <c r="N322" s="74" t="s">
        <v>837</v>
      </c>
      <c r="O322" s="74"/>
    </row>
    <row r="323" spans="1:15">
      <c r="A323" s="7">
        <v>16</v>
      </c>
      <c r="B323" s="10">
        <v>7</v>
      </c>
      <c r="C323" s="10">
        <v>322</v>
      </c>
      <c r="D323" s="4" t="s">
        <v>563</v>
      </c>
      <c r="E323" s="4">
        <v>18603</v>
      </c>
      <c r="F323" s="4" t="s">
        <v>13</v>
      </c>
      <c r="G323" s="4" t="s">
        <v>13</v>
      </c>
      <c r="H323" s="269"/>
      <c r="I323" s="269"/>
      <c r="J323" s="128" t="s">
        <v>2877</v>
      </c>
      <c r="K323" s="129" t="s">
        <v>2878</v>
      </c>
      <c r="L323" s="273">
        <v>26</v>
      </c>
      <c r="M323" s="74">
        <v>2</v>
      </c>
      <c r="N323" s="74" t="s">
        <v>837</v>
      </c>
      <c r="O323" s="74"/>
    </row>
    <row r="324" spans="1:15">
      <c r="A324" s="7">
        <v>16</v>
      </c>
      <c r="B324" s="10">
        <v>8</v>
      </c>
      <c r="C324" s="10">
        <v>323</v>
      </c>
      <c r="D324" s="4" t="s">
        <v>13</v>
      </c>
      <c r="E324" s="4">
        <v>22361</v>
      </c>
      <c r="F324" s="4" t="s">
        <v>438</v>
      </c>
      <c r="G324" s="4" t="s">
        <v>438</v>
      </c>
      <c r="H324" s="269" t="s">
        <v>3149</v>
      </c>
      <c r="I324" s="269"/>
      <c r="J324" s="128" t="s">
        <v>3007</v>
      </c>
      <c r="K324" s="129" t="s">
        <v>802</v>
      </c>
      <c r="L324" s="273">
        <v>26</v>
      </c>
      <c r="M324" s="74">
        <v>1</v>
      </c>
      <c r="N324" s="74"/>
      <c r="O324" s="74" t="s">
        <v>837</v>
      </c>
    </row>
    <row r="325" spans="1:15">
      <c r="A325" s="7">
        <v>16</v>
      </c>
      <c r="B325" s="10">
        <v>9</v>
      </c>
      <c r="C325" s="10">
        <v>324</v>
      </c>
      <c r="D325" s="4" t="s">
        <v>276</v>
      </c>
      <c r="E325" s="4">
        <v>10200</v>
      </c>
      <c r="F325" s="4" t="s">
        <v>239</v>
      </c>
      <c r="G325" s="4" t="s">
        <v>239</v>
      </c>
      <c r="H325" s="269" t="s">
        <v>3149</v>
      </c>
      <c r="I325" s="269"/>
      <c r="J325" s="128" t="s">
        <v>706</v>
      </c>
      <c r="K325" s="129" t="s">
        <v>578</v>
      </c>
      <c r="L325" s="273">
        <v>31</v>
      </c>
      <c r="M325" s="74">
        <v>2</v>
      </c>
      <c r="N325" s="74" t="s">
        <v>838</v>
      </c>
      <c r="O325" s="74"/>
    </row>
    <row r="326" spans="1:15">
      <c r="A326" s="7">
        <v>16</v>
      </c>
      <c r="B326" s="10">
        <v>10</v>
      </c>
      <c r="C326" s="10">
        <v>325</v>
      </c>
      <c r="D326" s="4" t="s">
        <v>18</v>
      </c>
      <c r="E326" s="4">
        <v>13621</v>
      </c>
      <c r="F326" s="4" t="s">
        <v>239</v>
      </c>
      <c r="G326" s="4" t="s">
        <v>239</v>
      </c>
      <c r="H326" s="269" t="s">
        <v>3149</v>
      </c>
      <c r="I326" s="269"/>
      <c r="J326" s="128" t="s">
        <v>689</v>
      </c>
      <c r="K326" s="129" t="s">
        <v>690</v>
      </c>
      <c r="L326" s="273">
        <v>28</v>
      </c>
      <c r="M326" s="74">
        <v>5</v>
      </c>
      <c r="N326" s="74" t="s">
        <v>838</v>
      </c>
      <c r="O326" s="74"/>
    </row>
    <row r="327" spans="1:15">
      <c r="A327" s="7">
        <v>16</v>
      </c>
      <c r="B327" s="10">
        <v>11</v>
      </c>
      <c r="C327" s="10">
        <v>326</v>
      </c>
      <c r="D327" s="4" t="s">
        <v>609</v>
      </c>
      <c r="E327" s="4">
        <v>10657</v>
      </c>
      <c r="F327" s="4" t="s">
        <v>13</v>
      </c>
      <c r="G327" s="4" t="s">
        <v>13</v>
      </c>
      <c r="H327" s="269" t="s">
        <v>3149</v>
      </c>
      <c r="I327" s="269"/>
      <c r="J327" s="128" t="s">
        <v>2205</v>
      </c>
      <c r="K327" s="129" t="s">
        <v>136</v>
      </c>
      <c r="L327" s="273">
        <v>30</v>
      </c>
      <c r="M327" s="74">
        <v>1</v>
      </c>
      <c r="N327" s="74"/>
      <c r="O327" s="74" t="s">
        <v>837</v>
      </c>
    </row>
    <row r="328" spans="1:15">
      <c r="A328" s="7">
        <v>16</v>
      </c>
      <c r="B328" s="10">
        <v>12</v>
      </c>
      <c r="C328" s="10">
        <v>327</v>
      </c>
      <c r="D328" s="4" t="s">
        <v>14</v>
      </c>
      <c r="E328" s="4">
        <v>12160</v>
      </c>
      <c r="F328" s="4" t="s">
        <v>438</v>
      </c>
      <c r="G328" s="4" t="s">
        <v>438</v>
      </c>
      <c r="H328" s="269" t="s">
        <v>3149</v>
      </c>
      <c r="I328" s="269"/>
      <c r="J328" s="128" t="s">
        <v>981</v>
      </c>
      <c r="K328" s="129" t="s">
        <v>607</v>
      </c>
      <c r="L328" s="273">
        <v>30</v>
      </c>
      <c r="M328" s="74">
        <v>7</v>
      </c>
      <c r="N328" s="74" t="s">
        <v>46</v>
      </c>
      <c r="O328" s="74"/>
    </row>
    <row r="329" spans="1:15">
      <c r="A329" s="7">
        <v>16</v>
      </c>
      <c r="B329" s="10">
        <v>13</v>
      </c>
      <c r="C329" s="10">
        <v>328</v>
      </c>
      <c r="D329" s="4" t="s">
        <v>239</v>
      </c>
      <c r="E329" s="4">
        <v>18126</v>
      </c>
      <c r="F329" s="4" t="s">
        <v>2177</v>
      </c>
      <c r="G329" s="4" t="s">
        <v>2177</v>
      </c>
      <c r="H329" s="269" t="s">
        <v>3149</v>
      </c>
      <c r="I329" s="269"/>
      <c r="J329" s="128" t="s">
        <v>2335</v>
      </c>
      <c r="K329" s="129" t="s">
        <v>2336</v>
      </c>
      <c r="L329" s="273">
        <v>28</v>
      </c>
      <c r="M329" s="74">
        <v>9</v>
      </c>
      <c r="N329" s="74" t="s">
        <v>46</v>
      </c>
      <c r="O329" s="74"/>
    </row>
    <row r="330" spans="1:15">
      <c r="A330" s="7">
        <v>16</v>
      </c>
      <c r="B330" s="10">
        <v>14</v>
      </c>
      <c r="C330" s="10">
        <v>329</v>
      </c>
      <c r="D330" s="4" t="s">
        <v>29</v>
      </c>
      <c r="E330" s="4">
        <v>16300</v>
      </c>
      <c r="F330" s="4" t="s">
        <v>14</v>
      </c>
      <c r="G330" s="4" t="s">
        <v>14</v>
      </c>
      <c r="H330" s="269" t="s">
        <v>3149</v>
      </c>
      <c r="I330" s="269"/>
      <c r="J330" s="128" t="s">
        <v>1156</v>
      </c>
      <c r="K330" s="129" t="s">
        <v>225</v>
      </c>
      <c r="L330" s="273">
        <v>27</v>
      </c>
      <c r="M330" s="74">
        <v>1</v>
      </c>
      <c r="N330" s="74"/>
      <c r="O330" s="74" t="s">
        <v>837</v>
      </c>
    </row>
    <row r="331" spans="1:15">
      <c r="A331" s="7">
        <v>16</v>
      </c>
      <c r="B331" s="10">
        <v>15</v>
      </c>
      <c r="C331" s="10">
        <v>330</v>
      </c>
      <c r="D331" s="4" t="s">
        <v>17</v>
      </c>
      <c r="E331" s="4">
        <v>26368</v>
      </c>
      <c r="F331" s="4" t="s">
        <v>686</v>
      </c>
      <c r="G331" s="4" t="s">
        <v>686</v>
      </c>
      <c r="H331" s="269" t="s">
        <v>3149</v>
      </c>
      <c r="I331" s="269"/>
      <c r="J331" s="128" t="s">
        <v>3099</v>
      </c>
      <c r="K331" s="129" t="s">
        <v>2933</v>
      </c>
      <c r="L331" s="273">
        <v>24</v>
      </c>
      <c r="M331" s="74">
        <v>8</v>
      </c>
      <c r="N331" s="74" t="s">
        <v>46</v>
      </c>
      <c r="O331" s="74"/>
    </row>
    <row r="332" spans="1:15">
      <c r="A332" s="7">
        <v>16</v>
      </c>
      <c r="B332" s="10">
        <v>16</v>
      </c>
      <c r="C332" s="10">
        <v>331</v>
      </c>
      <c r="D332" s="4" t="s">
        <v>2177</v>
      </c>
      <c r="E332" s="4">
        <v>11680</v>
      </c>
      <c r="F332" s="4" t="s">
        <v>246</v>
      </c>
      <c r="G332" s="4" t="s">
        <v>246</v>
      </c>
      <c r="H332" s="269" t="s">
        <v>3149</v>
      </c>
      <c r="I332" s="269"/>
      <c r="J332" s="128" t="s">
        <v>259</v>
      </c>
      <c r="K332" s="129" t="s">
        <v>846</v>
      </c>
      <c r="L332" s="273">
        <v>31</v>
      </c>
      <c r="M332" s="74">
        <v>2</v>
      </c>
      <c r="N332" s="74" t="s">
        <v>837</v>
      </c>
      <c r="O332" s="74"/>
    </row>
    <row r="333" spans="1:15">
      <c r="A333" s="7">
        <v>16</v>
      </c>
      <c r="B333" s="10">
        <v>17</v>
      </c>
      <c r="C333" s="10">
        <v>332</v>
      </c>
      <c r="D333" s="4" t="s">
        <v>470</v>
      </c>
      <c r="E333" s="4">
        <v>14332</v>
      </c>
      <c r="F333" s="4" t="s">
        <v>354</v>
      </c>
      <c r="G333" s="4" t="s">
        <v>354</v>
      </c>
      <c r="H333" s="269" t="s">
        <v>3149</v>
      </c>
      <c r="I333" s="269"/>
      <c r="J333" s="128" t="s">
        <v>1854</v>
      </c>
      <c r="K333" s="129" t="s">
        <v>1776</v>
      </c>
      <c r="L333" s="273">
        <v>28</v>
      </c>
      <c r="M333" s="74">
        <v>1</v>
      </c>
      <c r="N333" s="74"/>
      <c r="O333" s="74" t="s">
        <v>837</v>
      </c>
    </row>
    <row r="334" spans="1:15">
      <c r="A334" s="7">
        <v>16</v>
      </c>
      <c r="B334" s="10">
        <v>18</v>
      </c>
      <c r="C334" s="10">
        <v>333</v>
      </c>
      <c r="D334" s="4" t="s">
        <v>129</v>
      </c>
      <c r="E334" s="4">
        <v>19874</v>
      </c>
      <c r="F334" s="4" t="s">
        <v>239</v>
      </c>
      <c r="G334" s="4" t="s">
        <v>239</v>
      </c>
      <c r="H334" s="269" t="s">
        <v>3149</v>
      </c>
      <c r="I334" s="269"/>
      <c r="J334" s="128" t="s">
        <v>2917</v>
      </c>
      <c r="K334" s="129" t="s">
        <v>277</v>
      </c>
      <c r="L334" s="273">
        <v>26</v>
      </c>
      <c r="M334" s="74">
        <v>1</v>
      </c>
      <c r="N334" s="74"/>
      <c r="O334" s="74" t="s">
        <v>837</v>
      </c>
    </row>
    <row r="335" spans="1:15">
      <c r="A335" s="7">
        <v>16</v>
      </c>
      <c r="B335" s="10">
        <v>19</v>
      </c>
      <c r="C335" s="10">
        <v>334</v>
      </c>
      <c r="D335" s="4" t="s">
        <v>188</v>
      </c>
      <c r="E335" s="4">
        <v>13897</v>
      </c>
      <c r="F335" s="4" t="s">
        <v>438</v>
      </c>
      <c r="G335" s="4" t="s">
        <v>438</v>
      </c>
      <c r="H335" s="269" t="s">
        <v>3149</v>
      </c>
      <c r="I335" s="269"/>
      <c r="J335" s="128" t="s">
        <v>1246</v>
      </c>
      <c r="K335" s="129" t="s">
        <v>571</v>
      </c>
      <c r="L335" s="273">
        <v>31</v>
      </c>
      <c r="M335" s="74">
        <v>2</v>
      </c>
      <c r="N335" s="74" t="s">
        <v>838</v>
      </c>
      <c r="O335" s="74"/>
    </row>
    <row r="336" spans="1:15">
      <c r="A336" s="11">
        <v>16</v>
      </c>
      <c r="B336" s="12">
        <v>20</v>
      </c>
      <c r="C336" s="12">
        <v>335</v>
      </c>
      <c r="D336" s="13" t="s">
        <v>567</v>
      </c>
      <c r="E336" s="13">
        <v>14593</v>
      </c>
      <c r="F336" s="13" t="s">
        <v>129</v>
      </c>
      <c r="G336" s="13" t="s">
        <v>129</v>
      </c>
      <c r="H336" s="270"/>
      <c r="I336" s="270"/>
      <c r="J336" s="137" t="s">
        <v>1150</v>
      </c>
      <c r="K336" s="138" t="s">
        <v>617</v>
      </c>
      <c r="L336" s="274">
        <v>29</v>
      </c>
      <c r="M336" s="78">
        <v>4</v>
      </c>
      <c r="N336" s="78" t="s">
        <v>837</v>
      </c>
      <c r="O336" s="78"/>
    </row>
    <row r="337" spans="1:15">
      <c r="A337" s="7">
        <v>17</v>
      </c>
      <c r="B337" s="10">
        <v>1</v>
      </c>
      <c r="C337" s="10">
        <v>336</v>
      </c>
      <c r="D337" s="4" t="s">
        <v>567</v>
      </c>
      <c r="E337" s="4">
        <v>19273</v>
      </c>
      <c r="F337" s="4" t="s">
        <v>45</v>
      </c>
      <c r="G337" s="4" t="s">
        <v>1121</v>
      </c>
      <c r="H337" s="269"/>
      <c r="I337" s="269"/>
      <c r="J337" s="128" t="s">
        <v>307</v>
      </c>
      <c r="K337" s="129" t="s">
        <v>2885</v>
      </c>
      <c r="L337" s="273">
        <v>26</v>
      </c>
      <c r="M337" s="74">
        <v>7</v>
      </c>
      <c r="N337" s="74" t="s">
        <v>837</v>
      </c>
      <c r="O337" s="74"/>
    </row>
    <row r="338" spans="1:15">
      <c r="A338" s="7">
        <v>17</v>
      </c>
      <c r="B338" s="10">
        <v>2</v>
      </c>
      <c r="C338" s="10">
        <v>337</v>
      </c>
      <c r="D338" s="4" t="s">
        <v>188</v>
      </c>
      <c r="E338" s="4">
        <v>14950</v>
      </c>
      <c r="F338" s="4" t="s">
        <v>13</v>
      </c>
      <c r="G338" s="4" t="s">
        <v>13</v>
      </c>
      <c r="H338" s="269" t="s">
        <v>3149</v>
      </c>
      <c r="I338" s="269"/>
      <c r="J338" s="128" t="s">
        <v>1053</v>
      </c>
      <c r="K338" s="129" t="s">
        <v>1054</v>
      </c>
      <c r="L338" s="273">
        <v>28</v>
      </c>
      <c r="M338" s="74">
        <v>6</v>
      </c>
      <c r="N338" s="74" t="s">
        <v>838</v>
      </c>
      <c r="O338" s="74"/>
    </row>
    <row r="339" spans="1:15">
      <c r="A339" s="7">
        <v>17</v>
      </c>
      <c r="B339" s="10">
        <v>3</v>
      </c>
      <c r="C339" s="10">
        <v>338</v>
      </c>
      <c r="D339" s="4" t="s">
        <v>129</v>
      </c>
      <c r="E339" s="4">
        <v>1744</v>
      </c>
      <c r="F339" s="4" t="s">
        <v>239</v>
      </c>
      <c r="G339" s="4" t="s">
        <v>239</v>
      </c>
      <c r="H339" s="269" t="s">
        <v>3149</v>
      </c>
      <c r="I339" s="269"/>
      <c r="J339" s="128" t="s">
        <v>182</v>
      </c>
      <c r="K339" s="129" t="s">
        <v>151</v>
      </c>
      <c r="L339" s="273">
        <v>39</v>
      </c>
      <c r="M339" s="74">
        <v>10</v>
      </c>
      <c r="N339" s="74" t="s">
        <v>837</v>
      </c>
      <c r="O339" s="74"/>
    </row>
    <row r="340" spans="1:15">
      <c r="A340" s="7">
        <v>17</v>
      </c>
      <c r="B340" s="10">
        <v>4</v>
      </c>
      <c r="C340" s="10">
        <v>339</v>
      </c>
      <c r="D340" s="4" t="s">
        <v>470</v>
      </c>
      <c r="E340" s="4">
        <v>19346</v>
      </c>
      <c r="F340" s="4" t="s">
        <v>14</v>
      </c>
      <c r="G340" s="4" t="s">
        <v>14</v>
      </c>
      <c r="H340" s="269"/>
      <c r="I340" s="269"/>
      <c r="J340" s="128" t="s">
        <v>11</v>
      </c>
      <c r="K340" s="129" t="s">
        <v>1942</v>
      </c>
      <c r="L340" s="273">
        <v>28</v>
      </c>
      <c r="M340" s="74">
        <v>8</v>
      </c>
      <c r="N340" s="74" t="s">
        <v>837</v>
      </c>
      <c r="O340" s="74"/>
    </row>
    <row r="341" spans="1:15">
      <c r="A341" s="7">
        <v>17</v>
      </c>
      <c r="B341" s="10">
        <v>5</v>
      </c>
      <c r="C341" s="10">
        <v>340</v>
      </c>
      <c r="D341" s="4" t="s">
        <v>2177</v>
      </c>
      <c r="E341" s="4">
        <v>17578</v>
      </c>
      <c r="F341" s="4" t="s">
        <v>438</v>
      </c>
      <c r="G341" s="4" t="s">
        <v>438</v>
      </c>
      <c r="H341" s="269" t="s">
        <v>3149</v>
      </c>
      <c r="I341" s="269"/>
      <c r="J341" s="128" t="s">
        <v>1645</v>
      </c>
      <c r="K341" s="129" t="s">
        <v>2249</v>
      </c>
      <c r="L341" s="273">
        <v>28</v>
      </c>
      <c r="M341" s="74">
        <v>1</v>
      </c>
      <c r="N341" s="74"/>
      <c r="O341" s="74" t="s">
        <v>837</v>
      </c>
    </row>
    <row r="342" spans="1:15">
      <c r="A342" s="7">
        <v>17</v>
      </c>
      <c r="B342" s="10">
        <v>6</v>
      </c>
      <c r="C342" s="10">
        <v>341</v>
      </c>
      <c r="D342" s="4" t="s">
        <v>17</v>
      </c>
      <c r="E342" s="4">
        <v>23221</v>
      </c>
      <c r="F342" s="4" t="s">
        <v>15</v>
      </c>
      <c r="G342" s="4" t="s">
        <v>15</v>
      </c>
      <c r="H342" s="269" t="s">
        <v>3149</v>
      </c>
      <c r="I342" s="269"/>
      <c r="J342" s="128" t="s">
        <v>3023</v>
      </c>
      <c r="K342" s="129" t="s">
        <v>596</v>
      </c>
      <c r="L342" s="273">
        <v>25</v>
      </c>
      <c r="M342" s="74">
        <v>1</v>
      </c>
      <c r="N342" s="74"/>
      <c r="O342" s="74" t="s">
        <v>837</v>
      </c>
    </row>
    <row r="343" spans="1:15">
      <c r="A343" s="7">
        <v>17</v>
      </c>
      <c r="B343" s="10">
        <v>7</v>
      </c>
      <c r="C343" s="10">
        <v>342</v>
      </c>
      <c r="D343" s="4" t="s">
        <v>29</v>
      </c>
      <c r="E343" s="4">
        <v>11902</v>
      </c>
      <c r="F343" s="4" t="s">
        <v>15</v>
      </c>
      <c r="G343" s="4" t="s">
        <v>15</v>
      </c>
      <c r="H343" s="269" t="s">
        <v>3149</v>
      </c>
      <c r="I343" s="269"/>
      <c r="J343" s="128" t="s">
        <v>477</v>
      </c>
      <c r="K343" s="129" t="s">
        <v>919</v>
      </c>
      <c r="L343" s="273">
        <v>29</v>
      </c>
      <c r="M343" s="74">
        <v>4</v>
      </c>
      <c r="N343" s="74" t="s">
        <v>837</v>
      </c>
      <c r="O343" s="74"/>
    </row>
    <row r="344" spans="1:15">
      <c r="A344" s="7">
        <v>17</v>
      </c>
      <c r="B344" s="10">
        <v>7</v>
      </c>
      <c r="C344" s="10">
        <v>343</v>
      </c>
      <c r="D344" s="4" t="s">
        <v>239</v>
      </c>
      <c r="E344" s="4">
        <v>22168</v>
      </c>
      <c r="F344" s="4" t="s">
        <v>239</v>
      </c>
      <c r="G344" s="4" t="s">
        <v>239</v>
      </c>
      <c r="H344" s="269" t="s">
        <v>3149</v>
      </c>
      <c r="I344" s="269"/>
      <c r="J344" s="128" t="s">
        <v>2495</v>
      </c>
      <c r="K344" s="129" t="s">
        <v>2496</v>
      </c>
      <c r="L344" s="273">
        <v>23</v>
      </c>
      <c r="M344" s="74">
        <v>7</v>
      </c>
      <c r="N344" s="74" t="s">
        <v>46</v>
      </c>
      <c r="O344" s="74"/>
    </row>
    <row r="345" spans="1:15">
      <c r="A345" s="7">
        <v>17</v>
      </c>
      <c r="B345" s="10">
        <v>8</v>
      </c>
      <c r="C345" s="10">
        <v>344</v>
      </c>
      <c r="D345" s="4" t="s">
        <v>14</v>
      </c>
      <c r="E345" s="4">
        <v>14814</v>
      </c>
      <c r="F345" s="4" t="s">
        <v>188</v>
      </c>
      <c r="G345" s="4" t="s">
        <v>188</v>
      </c>
      <c r="H345" s="269" t="s">
        <v>3149</v>
      </c>
      <c r="I345" s="269"/>
      <c r="J345" s="128" t="s">
        <v>862</v>
      </c>
      <c r="K345" s="129" t="s">
        <v>437</v>
      </c>
      <c r="L345" s="273">
        <v>31</v>
      </c>
      <c r="M345" s="74">
        <v>1</v>
      </c>
      <c r="N345" s="74"/>
      <c r="O345" s="74" t="s">
        <v>837</v>
      </c>
    </row>
    <row r="346" spans="1:15">
      <c r="A346" s="7">
        <v>17</v>
      </c>
      <c r="B346" s="10">
        <v>9</v>
      </c>
      <c r="C346" s="10">
        <v>345</v>
      </c>
      <c r="D346" s="4" t="s">
        <v>609</v>
      </c>
      <c r="E346" s="4">
        <v>19330</v>
      </c>
      <c r="F346" s="4" t="s">
        <v>598</v>
      </c>
      <c r="G346" s="4" t="s">
        <v>598</v>
      </c>
      <c r="H346" s="269" t="s">
        <v>3149</v>
      </c>
      <c r="I346" s="269"/>
      <c r="J346" s="128" t="s">
        <v>2888</v>
      </c>
      <c r="K346" s="129" t="s">
        <v>1635</v>
      </c>
      <c r="L346" s="273">
        <v>29</v>
      </c>
      <c r="M346" s="74">
        <v>1</v>
      </c>
      <c r="N346" s="74"/>
      <c r="O346" s="74" t="s">
        <v>837</v>
      </c>
    </row>
    <row r="347" spans="1:15">
      <c r="A347" s="7">
        <v>17</v>
      </c>
      <c r="B347" s="10">
        <v>10</v>
      </c>
      <c r="C347" s="10">
        <v>346</v>
      </c>
      <c r="D347" s="4" t="s">
        <v>18</v>
      </c>
      <c r="E347" s="4">
        <v>10430</v>
      </c>
      <c r="F347" s="4" t="s">
        <v>345</v>
      </c>
      <c r="G347" s="4" t="s">
        <v>345</v>
      </c>
      <c r="H347" s="269" t="s">
        <v>3149</v>
      </c>
      <c r="I347" s="269"/>
      <c r="J347" s="128" t="s">
        <v>936</v>
      </c>
      <c r="K347" s="129" t="s">
        <v>937</v>
      </c>
      <c r="L347" s="273">
        <v>32</v>
      </c>
      <c r="M347" s="74">
        <v>1</v>
      </c>
      <c r="N347" s="74"/>
      <c r="O347" s="74" t="s">
        <v>837</v>
      </c>
    </row>
    <row r="348" spans="1:15">
      <c r="A348" s="7">
        <v>17</v>
      </c>
      <c r="B348" s="10">
        <v>11</v>
      </c>
      <c r="C348" s="10">
        <v>347</v>
      </c>
      <c r="D348" s="4" t="s">
        <v>276</v>
      </c>
      <c r="E348" s="4">
        <v>22532</v>
      </c>
      <c r="F348" s="4" t="s">
        <v>213</v>
      </c>
      <c r="G348" s="4" t="s">
        <v>213</v>
      </c>
      <c r="H348" s="269"/>
      <c r="I348" s="269"/>
      <c r="J348" s="128" t="s">
        <v>633</v>
      </c>
      <c r="K348" s="129" t="s">
        <v>571</v>
      </c>
      <c r="L348" s="273">
        <v>23</v>
      </c>
      <c r="M348" s="74">
        <v>5</v>
      </c>
      <c r="N348" s="74" t="s">
        <v>837</v>
      </c>
      <c r="O348" s="74"/>
    </row>
    <row r="349" spans="1:15">
      <c r="A349" s="7">
        <v>17</v>
      </c>
      <c r="B349" s="10">
        <v>12</v>
      </c>
      <c r="C349" s="10">
        <v>348</v>
      </c>
      <c r="D349" s="4" t="s">
        <v>13</v>
      </c>
      <c r="E349" s="4">
        <v>14288</v>
      </c>
      <c r="F349" s="4" t="s">
        <v>16</v>
      </c>
      <c r="G349" s="4" t="s">
        <v>16</v>
      </c>
      <c r="H349" s="269"/>
      <c r="I349" s="269"/>
      <c r="J349" s="128" t="s">
        <v>196</v>
      </c>
      <c r="K349" s="129" t="s">
        <v>106</v>
      </c>
      <c r="L349" s="273">
        <v>31</v>
      </c>
      <c r="M349" s="74">
        <v>1</v>
      </c>
      <c r="N349" s="74"/>
      <c r="O349" s="74" t="s">
        <v>837</v>
      </c>
    </row>
    <row r="350" spans="1:15">
      <c r="A350" s="7">
        <v>17</v>
      </c>
      <c r="B350" s="10">
        <v>13</v>
      </c>
      <c r="C350" s="10">
        <v>349</v>
      </c>
      <c r="D350" s="4" t="s">
        <v>563</v>
      </c>
      <c r="E350" s="4">
        <v>13767</v>
      </c>
      <c r="F350" s="4" t="s">
        <v>2178</v>
      </c>
      <c r="G350" s="4" t="s">
        <v>2178</v>
      </c>
      <c r="H350" s="269" t="s">
        <v>3149</v>
      </c>
      <c r="I350" s="269"/>
      <c r="J350" s="128" t="s">
        <v>2248</v>
      </c>
      <c r="K350" s="129" t="s">
        <v>2249</v>
      </c>
      <c r="L350" s="273">
        <v>31</v>
      </c>
      <c r="M350" s="74">
        <v>1</v>
      </c>
      <c r="N350" s="74"/>
      <c r="O350" s="74" t="s">
        <v>837</v>
      </c>
    </row>
    <row r="351" spans="1:15">
      <c r="A351" s="7">
        <v>17</v>
      </c>
      <c r="B351" s="10">
        <v>14</v>
      </c>
      <c r="C351" s="10">
        <v>350</v>
      </c>
      <c r="D351" s="4" t="s">
        <v>2170</v>
      </c>
      <c r="E351" s="4">
        <v>14350</v>
      </c>
      <c r="F351" s="4" t="s">
        <v>470</v>
      </c>
      <c r="G351" s="4" t="s">
        <v>470</v>
      </c>
      <c r="H351" s="269" t="s">
        <v>3149</v>
      </c>
      <c r="I351" s="269"/>
      <c r="J351" s="128" t="s">
        <v>711</v>
      </c>
      <c r="K351" s="129" t="s">
        <v>827</v>
      </c>
      <c r="L351" s="273">
        <v>28</v>
      </c>
      <c r="M351" s="74">
        <v>7</v>
      </c>
      <c r="N351" s="74" t="s">
        <v>46</v>
      </c>
      <c r="O351" s="74"/>
    </row>
    <row r="352" spans="1:15">
      <c r="A352" s="7">
        <v>17</v>
      </c>
      <c r="B352" s="10">
        <v>15</v>
      </c>
      <c r="C352" s="10">
        <v>351</v>
      </c>
      <c r="D352" s="4" t="s">
        <v>15</v>
      </c>
      <c r="E352" s="4">
        <v>8048</v>
      </c>
      <c r="F352" s="4" t="s">
        <v>614</v>
      </c>
      <c r="G352" s="4" t="s">
        <v>614</v>
      </c>
      <c r="H352" s="269" t="s">
        <v>3149</v>
      </c>
      <c r="I352" s="269"/>
      <c r="J352" s="128" t="s">
        <v>601</v>
      </c>
      <c r="K352" s="129" t="s">
        <v>108</v>
      </c>
      <c r="L352" s="273">
        <v>32</v>
      </c>
      <c r="M352" s="74">
        <v>1</v>
      </c>
      <c r="N352" s="74"/>
      <c r="O352" s="74" t="s">
        <v>46</v>
      </c>
    </row>
    <row r="353" spans="1:15">
      <c r="A353" s="7">
        <v>17</v>
      </c>
      <c r="B353" s="10">
        <v>16</v>
      </c>
      <c r="C353" s="10">
        <v>352</v>
      </c>
      <c r="D353" s="4" t="s">
        <v>598</v>
      </c>
      <c r="E353" s="4">
        <v>12049</v>
      </c>
      <c r="F353" s="4" t="s">
        <v>129</v>
      </c>
      <c r="G353" s="4" t="s">
        <v>129</v>
      </c>
      <c r="H353" s="269" t="s">
        <v>3149</v>
      </c>
      <c r="I353" s="269"/>
      <c r="J353" s="128" t="s">
        <v>820</v>
      </c>
      <c r="K353" s="129" t="s">
        <v>547</v>
      </c>
      <c r="L353" s="273">
        <v>32</v>
      </c>
      <c r="M353" s="74">
        <v>1</v>
      </c>
      <c r="N353" s="74"/>
      <c r="O353" s="74" t="s">
        <v>837</v>
      </c>
    </row>
    <row r="354" spans="1:15">
      <c r="A354" s="7">
        <v>17</v>
      </c>
      <c r="B354" s="10">
        <v>17</v>
      </c>
      <c r="C354" s="10">
        <v>353</v>
      </c>
      <c r="D354" s="4" t="s">
        <v>164</v>
      </c>
      <c r="E354" s="4">
        <v>17381</v>
      </c>
      <c r="F354" s="4" t="s">
        <v>470</v>
      </c>
      <c r="G354" s="4" t="s">
        <v>470</v>
      </c>
      <c r="H354" s="269"/>
      <c r="I354" s="269"/>
      <c r="J354" s="128" t="s">
        <v>2865</v>
      </c>
      <c r="K354" s="129" t="s">
        <v>531</v>
      </c>
      <c r="L354" s="273">
        <v>29</v>
      </c>
      <c r="M354" s="74">
        <v>1</v>
      </c>
      <c r="N354" s="74"/>
      <c r="O354" s="74" t="s">
        <v>46</v>
      </c>
    </row>
    <row r="355" spans="1:15">
      <c r="A355" s="7">
        <v>17</v>
      </c>
      <c r="B355" s="10">
        <v>18</v>
      </c>
      <c r="C355" s="10">
        <v>354</v>
      </c>
      <c r="D355" s="4" t="s">
        <v>16</v>
      </c>
      <c r="E355" s="4">
        <v>19906</v>
      </c>
      <c r="F355" s="4" t="s">
        <v>438</v>
      </c>
      <c r="G355" s="4" t="s">
        <v>438</v>
      </c>
      <c r="H355" s="269" t="s">
        <v>3149</v>
      </c>
      <c r="I355" s="269"/>
      <c r="J355" s="128" t="s">
        <v>588</v>
      </c>
      <c r="K355" s="129" t="s">
        <v>1094</v>
      </c>
      <c r="L355" s="273">
        <v>24</v>
      </c>
      <c r="M355" s="74">
        <v>6</v>
      </c>
      <c r="N355" s="74" t="s">
        <v>837</v>
      </c>
      <c r="O355" s="74"/>
    </row>
    <row r="356" spans="1:15">
      <c r="A356" s="11">
        <v>17</v>
      </c>
      <c r="B356" s="12">
        <v>19</v>
      </c>
      <c r="C356" s="12">
        <v>355</v>
      </c>
      <c r="D356" s="13" t="s">
        <v>555</v>
      </c>
      <c r="E356" s="13">
        <v>19225</v>
      </c>
      <c r="F356" s="13" t="s">
        <v>470</v>
      </c>
      <c r="G356" s="13" t="s">
        <v>470</v>
      </c>
      <c r="H356" s="270" t="s">
        <v>3149</v>
      </c>
      <c r="I356" s="270"/>
      <c r="J356" s="137" t="s">
        <v>11</v>
      </c>
      <c r="K356" s="138" t="s">
        <v>144</v>
      </c>
      <c r="L356" s="274">
        <v>27</v>
      </c>
      <c r="M356" s="78">
        <v>1</v>
      </c>
      <c r="N356" s="78"/>
      <c r="O356" s="78" t="s">
        <v>837</v>
      </c>
    </row>
    <row r="357" spans="1:15">
      <c r="A357" s="7">
        <v>18</v>
      </c>
      <c r="B357" s="10">
        <v>1</v>
      </c>
      <c r="C357" s="10">
        <v>356</v>
      </c>
      <c r="D357" s="4" t="s">
        <v>598</v>
      </c>
      <c r="E357" s="4">
        <v>4806</v>
      </c>
      <c r="F357" s="4" t="s">
        <v>609</v>
      </c>
      <c r="G357" s="4" t="s">
        <v>609</v>
      </c>
      <c r="H357" s="269" t="s">
        <v>3149</v>
      </c>
      <c r="I357" s="269"/>
      <c r="J357" s="128" t="s">
        <v>100</v>
      </c>
      <c r="K357" s="129" t="s">
        <v>101</v>
      </c>
      <c r="L357" s="273">
        <v>42</v>
      </c>
      <c r="M357" s="74">
        <v>1</v>
      </c>
      <c r="N357" s="74"/>
      <c r="O357" s="74" t="s">
        <v>46</v>
      </c>
    </row>
    <row r="358" spans="1:15">
      <c r="A358" s="7">
        <v>18</v>
      </c>
      <c r="B358" s="10">
        <v>2</v>
      </c>
      <c r="C358" s="10">
        <v>357</v>
      </c>
      <c r="D358" s="4" t="s">
        <v>15</v>
      </c>
      <c r="E358" s="4">
        <v>13218</v>
      </c>
      <c r="F358" s="4" t="s">
        <v>567</v>
      </c>
      <c r="G358" s="4" t="s">
        <v>567</v>
      </c>
      <c r="H358" s="269" t="s">
        <v>3149</v>
      </c>
      <c r="I358" s="269"/>
      <c r="J358" s="128" t="s">
        <v>683</v>
      </c>
      <c r="K358" s="129" t="s">
        <v>596</v>
      </c>
      <c r="L358" s="273">
        <v>29</v>
      </c>
      <c r="M358" s="74">
        <v>1</v>
      </c>
      <c r="N358" s="74"/>
      <c r="O358" s="74" t="s">
        <v>837</v>
      </c>
    </row>
    <row r="359" spans="1:15">
      <c r="A359" s="7">
        <v>18</v>
      </c>
      <c r="B359" s="10">
        <v>3</v>
      </c>
      <c r="C359" s="10">
        <v>358</v>
      </c>
      <c r="D359" s="4" t="s">
        <v>2170</v>
      </c>
      <c r="E359" s="4">
        <v>19296</v>
      </c>
      <c r="F359" s="4" t="s">
        <v>29</v>
      </c>
      <c r="G359" s="4" t="s">
        <v>29</v>
      </c>
      <c r="H359" s="269"/>
      <c r="I359" s="269"/>
      <c r="J359" s="128" t="s">
        <v>2887</v>
      </c>
      <c r="K359" s="129" t="s">
        <v>277</v>
      </c>
      <c r="L359" s="273">
        <v>27</v>
      </c>
      <c r="M359" s="74">
        <v>7</v>
      </c>
      <c r="N359" s="74" t="s">
        <v>837</v>
      </c>
      <c r="O359" s="74"/>
    </row>
    <row r="360" spans="1:15">
      <c r="A360" s="7">
        <v>18</v>
      </c>
      <c r="B360" s="10">
        <v>4</v>
      </c>
      <c r="C360" s="10">
        <v>359</v>
      </c>
      <c r="D360" s="4" t="s">
        <v>563</v>
      </c>
      <c r="E360" s="4">
        <v>12984</v>
      </c>
      <c r="F360" s="4" t="s">
        <v>470</v>
      </c>
      <c r="G360" s="4" t="s">
        <v>470</v>
      </c>
      <c r="H360" s="269" t="s">
        <v>3149</v>
      </c>
      <c r="I360" s="269"/>
      <c r="J360" s="128" t="s">
        <v>2228</v>
      </c>
      <c r="K360" s="129" t="s">
        <v>661</v>
      </c>
      <c r="L360" s="273">
        <v>32</v>
      </c>
      <c r="M360" s="74">
        <v>9</v>
      </c>
      <c r="N360" s="74" t="s">
        <v>46</v>
      </c>
      <c r="O360" s="74"/>
    </row>
    <row r="361" spans="1:15">
      <c r="A361" s="7">
        <v>18</v>
      </c>
      <c r="B361" s="10">
        <v>5</v>
      </c>
      <c r="C361" s="10">
        <v>360</v>
      </c>
      <c r="D361" s="4" t="s">
        <v>13</v>
      </c>
      <c r="E361" s="4">
        <v>12977</v>
      </c>
      <c r="F361" s="4" t="s">
        <v>345</v>
      </c>
      <c r="G361" s="4" t="s">
        <v>345</v>
      </c>
      <c r="H361" s="269" t="s">
        <v>3149</v>
      </c>
      <c r="I361" s="269"/>
      <c r="J361" s="128" t="s">
        <v>525</v>
      </c>
      <c r="K361" s="129" t="s">
        <v>596</v>
      </c>
      <c r="L361" s="273">
        <v>29</v>
      </c>
      <c r="M361" s="74">
        <v>2</v>
      </c>
      <c r="N361" s="74" t="s">
        <v>46</v>
      </c>
      <c r="O361" s="74"/>
    </row>
    <row r="362" spans="1:15">
      <c r="A362" s="7">
        <v>18</v>
      </c>
      <c r="B362" s="10">
        <v>6</v>
      </c>
      <c r="C362" s="10">
        <v>361</v>
      </c>
      <c r="D362" s="4" t="s">
        <v>18</v>
      </c>
      <c r="E362" s="4">
        <v>11487</v>
      </c>
      <c r="F362" s="4" t="s">
        <v>345</v>
      </c>
      <c r="G362" s="4" t="s">
        <v>345</v>
      </c>
      <c r="H362" s="269" t="s">
        <v>3149</v>
      </c>
      <c r="I362" s="269"/>
      <c r="J362" s="128" t="s">
        <v>165</v>
      </c>
      <c r="K362" s="129" t="s">
        <v>1875</v>
      </c>
      <c r="L362" s="273">
        <v>30</v>
      </c>
      <c r="M362" s="74">
        <v>1</v>
      </c>
      <c r="N362" s="74"/>
      <c r="O362" s="74" t="s">
        <v>46</v>
      </c>
    </row>
    <row r="363" spans="1:15">
      <c r="A363" s="7">
        <v>18</v>
      </c>
      <c r="B363" s="10">
        <v>7</v>
      </c>
      <c r="C363" s="10">
        <v>362</v>
      </c>
      <c r="D363" s="4" t="s">
        <v>609</v>
      </c>
      <c r="E363" s="4">
        <v>14735</v>
      </c>
      <c r="F363" s="4" t="s">
        <v>17</v>
      </c>
      <c r="G363" s="4" t="s">
        <v>17</v>
      </c>
      <c r="H363" s="269" t="s">
        <v>3149</v>
      </c>
      <c r="I363" s="269"/>
      <c r="J363" s="128" t="s">
        <v>587</v>
      </c>
      <c r="K363" s="129" t="s">
        <v>570</v>
      </c>
      <c r="L363" s="273">
        <v>28</v>
      </c>
      <c r="M363" s="74">
        <v>8</v>
      </c>
      <c r="N363" s="74" t="s">
        <v>46</v>
      </c>
      <c r="O363" s="74"/>
    </row>
    <row r="364" spans="1:15">
      <c r="A364" s="7">
        <v>18</v>
      </c>
      <c r="B364" s="10">
        <v>8</v>
      </c>
      <c r="C364" s="10">
        <v>363</v>
      </c>
      <c r="D364" s="4" t="s">
        <v>17</v>
      </c>
      <c r="E364" s="4">
        <v>26466</v>
      </c>
      <c r="F364" s="4" t="s">
        <v>567</v>
      </c>
      <c r="G364" s="4" t="s">
        <v>567</v>
      </c>
      <c r="H364" s="269"/>
      <c r="I364" s="269"/>
      <c r="J364" s="128" t="s">
        <v>3101</v>
      </c>
      <c r="K364" s="129" t="s">
        <v>531</v>
      </c>
      <c r="L364" s="273">
        <v>24</v>
      </c>
      <c r="M364" s="74">
        <v>9</v>
      </c>
      <c r="N364" s="74" t="s">
        <v>46</v>
      </c>
      <c r="O364" s="74"/>
    </row>
    <row r="365" spans="1:15">
      <c r="A365" s="7">
        <v>18</v>
      </c>
      <c r="B365" s="10">
        <v>9</v>
      </c>
      <c r="C365" s="10">
        <v>364</v>
      </c>
      <c r="D365" s="4" t="s">
        <v>2177</v>
      </c>
      <c r="E365" s="4">
        <v>21481</v>
      </c>
      <c r="F365" s="4" t="s">
        <v>2177</v>
      </c>
      <c r="G365" s="4" t="s">
        <v>2177</v>
      </c>
      <c r="H365" s="269" t="s">
        <v>3149</v>
      </c>
      <c r="I365" s="269"/>
      <c r="J365" s="128" t="s">
        <v>2980</v>
      </c>
      <c r="K365" s="129" t="s">
        <v>104</v>
      </c>
      <c r="L365" s="273">
        <v>25</v>
      </c>
      <c r="M365" s="74">
        <v>1</v>
      </c>
      <c r="N365" s="74"/>
      <c r="O365" s="74" t="s">
        <v>837</v>
      </c>
    </row>
    <row r="366" spans="1:15">
      <c r="A366" s="7">
        <v>18</v>
      </c>
      <c r="B366" s="10">
        <v>10</v>
      </c>
      <c r="C366" s="10">
        <v>365</v>
      </c>
      <c r="D366" s="4" t="s">
        <v>129</v>
      </c>
      <c r="E366" s="4">
        <v>15937</v>
      </c>
      <c r="F366" s="4" t="s">
        <v>614</v>
      </c>
      <c r="G366" s="4" t="s">
        <v>614</v>
      </c>
      <c r="H366" s="269" t="s">
        <v>3149</v>
      </c>
      <c r="I366" s="269"/>
      <c r="J366" s="128" t="s">
        <v>259</v>
      </c>
      <c r="K366" s="129" t="s">
        <v>845</v>
      </c>
      <c r="L366" s="273">
        <v>31</v>
      </c>
      <c r="M366" s="74">
        <v>7</v>
      </c>
      <c r="N366" s="74" t="s">
        <v>837</v>
      </c>
      <c r="O366" s="74"/>
    </row>
    <row r="367" spans="1:15">
      <c r="A367" s="7">
        <v>18</v>
      </c>
      <c r="B367" s="10">
        <v>11</v>
      </c>
      <c r="C367" s="10">
        <v>366</v>
      </c>
      <c r="D367" s="4" t="s">
        <v>188</v>
      </c>
      <c r="E367" s="4">
        <v>11476</v>
      </c>
      <c r="F367" s="4" t="s">
        <v>13</v>
      </c>
      <c r="G367" s="4" t="s">
        <v>13</v>
      </c>
      <c r="H367" s="269" t="s">
        <v>3149</v>
      </c>
      <c r="I367" s="269"/>
      <c r="J367" s="128" t="s">
        <v>25</v>
      </c>
      <c r="K367" s="129" t="s">
        <v>2216</v>
      </c>
      <c r="L367" s="273">
        <v>30</v>
      </c>
      <c r="M367" s="74">
        <v>8</v>
      </c>
      <c r="N367" s="74" t="s">
        <v>46</v>
      </c>
      <c r="O367" s="74"/>
    </row>
    <row r="368" spans="1:15">
      <c r="A368" s="11">
        <v>18</v>
      </c>
      <c r="B368" s="12">
        <v>12</v>
      </c>
      <c r="C368" s="12">
        <v>367</v>
      </c>
      <c r="D368" s="13" t="s">
        <v>567</v>
      </c>
      <c r="E368" s="13">
        <v>18316</v>
      </c>
      <c r="F368" s="13" t="s">
        <v>15</v>
      </c>
      <c r="G368" s="13" t="s">
        <v>15</v>
      </c>
      <c r="H368" s="270"/>
      <c r="I368" s="270"/>
      <c r="J368" s="137" t="s">
        <v>1071</v>
      </c>
      <c r="K368" s="138" t="s">
        <v>328</v>
      </c>
      <c r="L368" s="274">
        <v>28</v>
      </c>
      <c r="M368" s="78">
        <v>3</v>
      </c>
      <c r="N368" s="78" t="s">
        <v>46</v>
      </c>
      <c r="O368" s="78"/>
    </row>
    <row r="369" spans="1:15">
      <c r="A369" s="7">
        <v>19</v>
      </c>
      <c r="B369" s="10">
        <v>1</v>
      </c>
      <c r="C369" s="10">
        <v>368</v>
      </c>
      <c r="D369" s="4" t="s">
        <v>567</v>
      </c>
      <c r="E369" s="4">
        <v>19294</v>
      </c>
      <c r="F369" s="4" t="s">
        <v>14</v>
      </c>
      <c r="G369" s="4" t="s">
        <v>14</v>
      </c>
      <c r="H369" s="269"/>
      <c r="I369" s="269"/>
      <c r="J369" s="128" t="s">
        <v>1043</v>
      </c>
      <c r="K369" s="129" t="s">
        <v>220</v>
      </c>
      <c r="L369" s="273">
        <v>27</v>
      </c>
      <c r="M369" s="74">
        <v>7</v>
      </c>
      <c r="N369" s="74" t="s">
        <v>837</v>
      </c>
      <c r="O369" s="74"/>
    </row>
    <row r="370" spans="1:15">
      <c r="A370" s="7">
        <v>19</v>
      </c>
      <c r="B370" s="10">
        <v>2</v>
      </c>
      <c r="C370" s="10">
        <v>369</v>
      </c>
      <c r="D370" s="4" t="s">
        <v>129</v>
      </c>
      <c r="E370" s="4">
        <v>23003</v>
      </c>
      <c r="F370" s="4" t="s">
        <v>614</v>
      </c>
      <c r="G370" s="4" t="s">
        <v>614</v>
      </c>
      <c r="H370" s="269"/>
      <c r="I370" s="269"/>
      <c r="J370" s="128" t="s">
        <v>259</v>
      </c>
      <c r="K370" s="129" t="s">
        <v>3021</v>
      </c>
      <c r="L370" s="273">
        <v>23</v>
      </c>
      <c r="M370" s="74">
        <v>2</v>
      </c>
      <c r="N370" s="74" t="s">
        <v>837</v>
      </c>
      <c r="O370" s="74"/>
    </row>
    <row r="371" spans="1:15">
      <c r="A371" s="7">
        <v>19</v>
      </c>
      <c r="B371" s="10">
        <v>3</v>
      </c>
      <c r="C371" s="10">
        <v>370</v>
      </c>
      <c r="D371" s="4" t="s">
        <v>2177</v>
      </c>
      <c r="E371" s="4">
        <v>21537</v>
      </c>
      <c r="F371" s="4" t="s">
        <v>2170</v>
      </c>
      <c r="G371" s="4" t="s">
        <v>2170</v>
      </c>
      <c r="H371" s="269" t="s">
        <v>3149</v>
      </c>
      <c r="I371" s="269"/>
      <c r="J371" s="128" t="s">
        <v>2476</v>
      </c>
      <c r="K371" s="129" t="s">
        <v>197</v>
      </c>
      <c r="L371" s="273">
        <v>25</v>
      </c>
      <c r="M371" s="74">
        <v>1</v>
      </c>
      <c r="N371" s="74"/>
      <c r="O371" s="74" t="s">
        <v>46</v>
      </c>
    </row>
    <row r="372" spans="1:15">
      <c r="A372" s="7">
        <v>19</v>
      </c>
      <c r="B372" s="10">
        <v>4</v>
      </c>
      <c r="C372" s="10">
        <v>371</v>
      </c>
      <c r="D372" s="4" t="s">
        <v>609</v>
      </c>
      <c r="E372" s="4">
        <v>23429</v>
      </c>
      <c r="F372" s="4" t="s">
        <v>354</v>
      </c>
      <c r="G372" s="4" t="s">
        <v>354</v>
      </c>
      <c r="H372" s="269" t="s">
        <v>3149</v>
      </c>
      <c r="I372" s="269"/>
      <c r="J372" s="128" t="s">
        <v>3029</v>
      </c>
      <c r="K372" s="129" t="s">
        <v>223</v>
      </c>
      <c r="L372" s="273">
        <v>26</v>
      </c>
      <c r="M372" s="74">
        <v>1</v>
      </c>
      <c r="N372" s="74"/>
      <c r="O372" s="74" t="s">
        <v>46</v>
      </c>
    </row>
    <row r="373" spans="1:15">
      <c r="A373" s="7">
        <v>19</v>
      </c>
      <c r="B373" s="10">
        <v>5</v>
      </c>
      <c r="C373" s="10">
        <v>372</v>
      </c>
      <c r="D373" s="4" t="s">
        <v>18</v>
      </c>
      <c r="E373" s="4">
        <v>22169</v>
      </c>
      <c r="F373" s="4" t="s">
        <v>438</v>
      </c>
      <c r="G373" s="4" t="s">
        <v>438</v>
      </c>
      <c r="H373" s="269" t="s">
        <v>3149</v>
      </c>
      <c r="I373" s="269"/>
      <c r="J373" s="128" t="s">
        <v>1943</v>
      </c>
      <c r="K373" s="129" t="s">
        <v>2929</v>
      </c>
      <c r="L373" s="273">
        <v>23</v>
      </c>
      <c r="M373" s="74">
        <v>9</v>
      </c>
      <c r="N373" s="74" t="s">
        <v>46</v>
      </c>
      <c r="O373" s="74"/>
    </row>
    <row r="374" spans="1:15">
      <c r="A374" s="7">
        <v>19</v>
      </c>
      <c r="B374" s="10">
        <v>6</v>
      </c>
      <c r="C374" s="10">
        <v>373</v>
      </c>
      <c r="D374" s="4" t="s">
        <v>13</v>
      </c>
      <c r="E374" s="4">
        <v>27681</v>
      </c>
      <c r="F374" s="4" t="s">
        <v>354</v>
      </c>
      <c r="G374" s="4" t="s">
        <v>354</v>
      </c>
      <c r="H374" s="269" t="s">
        <v>3149</v>
      </c>
      <c r="I374" s="269"/>
      <c r="J374" s="128" t="s">
        <v>3114</v>
      </c>
      <c r="K374" s="129" t="s">
        <v>854</v>
      </c>
      <c r="L374" s="273">
        <v>24</v>
      </c>
      <c r="M374" s="74">
        <v>1</v>
      </c>
      <c r="N374" s="74"/>
      <c r="O374" s="74" t="s">
        <v>46</v>
      </c>
    </row>
    <row r="375" spans="1:15">
      <c r="A375" s="7">
        <v>19</v>
      </c>
      <c r="B375" s="10">
        <v>7</v>
      </c>
      <c r="C375" s="10">
        <v>374</v>
      </c>
      <c r="D375" s="4" t="s">
        <v>2170</v>
      </c>
      <c r="E375" s="4">
        <v>9111</v>
      </c>
      <c r="F375" s="4" t="s">
        <v>13</v>
      </c>
      <c r="G375" s="4" t="s">
        <v>13</v>
      </c>
      <c r="H375" s="269" t="s">
        <v>3149</v>
      </c>
      <c r="I375" s="269"/>
      <c r="J375" s="128" t="s">
        <v>52</v>
      </c>
      <c r="K375" s="129" t="s">
        <v>293</v>
      </c>
      <c r="L375" s="273">
        <v>32</v>
      </c>
      <c r="M375" s="74">
        <v>1</v>
      </c>
      <c r="N375" s="74"/>
      <c r="O375" s="74" t="s">
        <v>46</v>
      </c>
    </row>
    <row r="376" spans="1:15">
      <c r="A376" s="7">
        <v>19</v>
      </c>
      <c r="B376" s="10">
        <v>8</v>
      </c>
      <c r="C376" s="10">
        <v>375</v>
      </c>
      <c r="D376" s="4" t="s">
        <v>15</v>
      </c>
      <c r="E376" s="4">
        <v>13359</v>
      </c>
      <c r="F376" s="4" t="s">
        <v>345</v>
      </c>
      <c r="G376" s="4" t="s">
        <v>345</v>
      </c>
      <c r="H376" s="269" t="s">
        <v>3149</v>
      </c>
      <c r="I376" s="269"/>
      <c r="J376" s="128" t="s">
        <v>741</v>
      </c>
      <c r="K376" s="129" t="s">
        <v>571</v>
      </c>
      <c r="L376" s="273">
        <v>31</v>
      </c>
      <c r="M376" s="74">
        <v>9</v>
      </c>
      <c r="N376" s="74" t="s">
        <v>46</v>
      </c>
      <c r="O376" s="74"/>
    </row>
    <row r="377" spans="1:15">
      <c r="A377" s="11">
        <v>19</v>
      </c>
      <c r="B377" s="12">
        <v>9</v>
      </c>
      <c r="C377" s="12">
        <v>376</v>
      </c>
      <c r="D377" s="13" t="s">
        <v>598</v>
      </c>
      <c r="E377" s="13">
        <v>8203</v>
      </c>
      <c r="F377" s="13" t="s">
        <v>2171</v>
      </c>
      <c r="G377" s="13" t="s">
        <v>29</v>
      </c>
      <c r="H377" s="270"/>
      <c r="I377" s="270"/>
      <c r="J377" s="137" t="s">
        <v>2047</v>
      </c>
      <c r="K377" s="138" t="s">
        <v>87</v>
      </c>
      <c r="L377" s="274">
        <v>34</v>
      </c>
      <c r="M377" s="78">
        <v>6</v>
      </c>
      <c r="N377" s="78" t="s">
        <v>46</v>
      </c>
      <c r="O377" s="78"/>
    </row>
    <row r="378" spans="1:15">
      <c r="A378" s="7">
        <v>20</v>
      </c>
      <c r="B378" s="10">
        <v>1</v>
      </c>
      <c r="C378" s="10">
        <v>377</v>
      </c>
      <c r="D378" s="4" t="s">
        <v>598</v>
      </c>
      <c r="E378" s="4">
        <v>19977</v>
      </c>
      <c r="F378" s="4" t="s">
        <v>2171</v>
      </c>
      <c r="G378" s="4" t="s">
        <v>29</v>
      </c>
      <c r="H378" s="269"/>
      <c r="I378" s="269"/>
      <c r="J378" s="128" t="s">
        <v>2385</v>
      </c>
      <c r="K378" s="129" t="s">
        <v>2410</v>
      </c>
      <c r="L378" s="273">
        <v>27</v>
      </c>
      <c r="M378" s="74">
        <v>2</v>
      </c>
      <c r="N378" s="74" t="s">
        <v>837</v>
      </c>
      <c r="O378" s="74"/>
    </row>
    <row r="379" spans="1:15">
      <c r="A379" s="7">
        <v>20</v>
      </c>
      <c r="B379" s="10">
        <v>2</v>
      </c>
      <c r="C379" s="10">
        <v>378</v>
      </c>
      <c r="D379" s="4" t="s">
        <v>15</v>
      </c>
      <c r="E379" s="4">
        <v>24606</v>
      </c>
      <c r="F379" s="4" t="s">
        <v>567</v>
      </c>
      <c r="G379" s="4" t="s">
        <v>567</v>
      </c>
      <c r="H379" s="269" t="s">
        <v>3149</v>
      </c>
      <c r="I379" s="269"/>
      <c r="J379" s="128" t="s">
        <v>3044</v>
      </c>
      <c r="K379" s="129" t="s">
        <v>533</v>
      </c>
      <c r="L379" s="273">
        <v>25</v>
      </c>
      <c r="M379" s="74">
        <v>1</v>
      </c>
      <c r="N379" s="74"/>
      <c r="O379" s="74" t="s">
        <v>837</v>
      </c>
    </row>
    <row r="380" spans="1:15">
      <c r="A380" s="7">
        <v>20</v>
      </c>
      <c r="B380" s="10">
        <v>3</v>
      </c>
      <c r="C380" s="10">
        <v>379</v>
      </c>
      <c r="D380" s="4" t="s">
        <v>2170</v>
      </c>
      <c r="E380" s="4">
        <v>18032</v>
      </c>
      <c r="F380" s="4" t="s">
        <v>14</v>
      </c>
      <c r="G380" s="4" t="s">
        <v>14</v>
      </c>
      <c r="H380" s="269"/>
      <c r="I380" s="269"/>
      <c r="J380" s="128" t="s">
        <v>1797</v>
      </c>
      <c r="K380" s="129" t="s">
        <v>168</v>
      </c>
      <c r="L380" s="273">
        <v>27</v>
      </c>
      <c r="M380" s="74">
        <v>4</v>
      </c>
      <c r="N380" s="74" t="s">
        <v>837</v>
      </c>
      <c r="O380" s="74"/>
    </row>
    <row r="381" spans="1:15">
      <c r="A381" s="7">
        <v>20</v>
      </c>
      <c r="B381" s="10">
        <v>4</v>
      </c>
      <c r="C381" s="10">
        <v>380</v>
      </c>
      <c r="D381" s="4" t="s">
        <v>13</v>
      </c>
      <c r="E381" s="4">
        <v>21741</v>
      </c>
      <c r="F381" s="4" t="s">
        <v>129</v>
      </c>
      <c r="G381" s="4" t="s">
        <v>129</v>
      </c>
      <c r="H381" s="269" t="s">
        <v>3149</v>
      </c>
      <c r="I381" s="269"/>
      <c r="J381" s="128" t="s">
        <v>2984</v>
      </c>
      <c r="K381" s="129" t="s">
        <v>131</v>
      </c>
      <c r="L381" s="273">
        <v>24</v>
      </c>
      <c r="M381" s="74">
        <v>1</v>
      </c>
      <c r="N381" s="74"/>
      <c r="O381" s="74" t="s">
        <v>837</v>
      </c>
    </row>
    <row r="382" spans="1:15">
      <c r="A382" s="7">
        <v>20</v>
      </c>
      <c r="B382" s="10">
        <v>5</v>
      </c>
      <c r="C382" s="10">
        <v>381</v>
      </c>
      <c r="D382" s="4" t="s">
        <v>18</v>
      </c>
      <c r="E382" s="4">
        <v>10324</v>
      </c>
      <c r="F382" s="4" t="s">
        <v>555</v>
      </c>
      <c r="G382" s="4" t="s">
        <v>555</v>
      </c>
      <c r="H382" s="269" t="s">
        <v>3149</v>
      </c>
      <c r="I382" s="269"/>
      <c r="J382" s="128" t="s">
        <v>1</v>
      </c>
      <c r="K382" s="129" t="s">
        <v>53</v>
      </c>
      <c r="L382" s="273">
        <v>31</v>
      </c>
      <c r="M382" s="74">
        <v>7</v>
      </c>
      <c r="N382" s="74" t="s">
        <v>837</v>
      </c>
      <c r="O382" s="74"/>
    </row>
    <row r="383" spans="1:15">
      <c r="A383" s="7">
        <v>20</v>
      </c>
      <c r="B383" s="10">
        <v>6</v>
      </c>
      <c r="C383" s="10">
        <v>382</v>
      </c>
      <c r="D383" s="4" t="s">
        <v>609</v>
      </c>
      <c r="E383" s="4">
        <v>14739</v>
      </c>
      <c r="F383" s="4" t="s">
        <v>354</v>
      </c>
      <c r="G383" s="4" t="s">
        <v>354</v>
      </c>
      <c r="H383" s="269" t="s">
        <v>3149</v>
      </c>
      <c r="I383" s="269"/>
      <c r="J383" s="128" t="s">
        <v>219</v>
      </c>
      <c r="K383" s="129" t="s">
        <v>166</v>
      </c>
      <c r="L383" s="273">
        <v>28</v>
      </c>
      <c r="M383" s="74">
        <v>1</v>
      </c>
      <c r="N383" s="74"/>
      <c r="O383" s="74" t="s">
        <v>837</v>
      </c>
    </row>
    <row r="384" spans="1:15">
      <c r="A384" s="7">
        <v>20</v>
      </c>
      <c r="B384" s="10">
        <v>7</v>
      </c>
      <c r="C384" s="10">
        <v>383</v>
      </c>
      <c r="D384" s="4" t="s">
        <v>2177</v>
      </c>
      <c r="E384" s="4">
        <v>25379</v>
      </c>
      <c r="F384" s="4" t="s">
        <v>2177</v>
      </c>
      <c r="G384" s="4" t="s">
        <v>2177</v>
      </c>
      <c r="H384" s="269" t="s">
        <v>3149</v>
      </c>
      <c r="I384" s="269"/>
      <c r="J384" s="128" t="s">
        <v>1002</v>
      </c>
      <c r="K384" s="129" t="s">
        <v>3147</v>
      </c>
      <c r="L384" s="273">
        <v>26</v>
      </c>
      <c r="M384" s="74">
        <v>1</v>
      </c>
      <c r="N384" s="74"/>
      <c r="O384" s="74" t="s">
        <v>46</v>
      </c>
    </row>
    <row r="385" spans="1:15">
      <c r="A385" s="7">
        <v>20</v>
      </c>
      <c r="B385" s="10">
        <v>8</v>
      </c>
      <c r="C385" s="10">
        <v>384</v>
      </c>
      <c r="D385" s="4" t="s">
        <v>129</v>
      </c>
      <c r="E385" s="4">
        <v>19487</v>
      </c>
      <c r="F385" s="4" t="s">
        <v>567</v>
      </c>
      <c r="G385" s="4" t="s">
        <v>567</v>
      </c>
      <c r="H385" s="269" t="s">
        <v>3149</v>
      </c>
      <c r="I385" s="269"/>
      <c r="J385" s="128" t="s">
        <v>1275</v>
      </c>
      <c r="K385" s="129" t="s">
        <v>315</v>
      </c>
      <c r="L385" s="273">
        <v>26</v>
      </c>
      <c r="M385" s="74">
        <v>1</v>
      </c>
      <c r="N385" s="74"/>
      <c r="O385" s="74" t="s">
        <v>46</v>
      </c>
    </row>
    <row r="386" spans="1:15">
      <c r="A386" s="11">
        <v>20</v>
      </c>
      <c r="B386" s="12">
        <v>9</v>
      </c>
      <c r="C386" s="12">
        <v>385</v>
      </c>
      <c r="D386" s="13" t="s">
        <v>567</v>
      </c>
      <c r="E386" s="13">
        <v>10160</v>
      </c>
      <c r="F386" s="13" t="s">
        <v>16</v>
      </c>
      <c r="G386" s="13" t="s">
        <v>16</v>
      </c>
      <c r="H386" s="270"/>
      <c r="I386" s="270"/>
      <c r="J386" s="137" t="s">
        <v>948</v>
      </c>
      <c r="K386" s="138" t="s">
        <v>549</v>
      </c>
      <c r="L386" s="274">
        <v>31</v>
      </c>
      <c r="M386" s="78">
        <v>1</v>
      </c>
      <c r="N386" s="78"/>
      <c r="O386" s="78" t="s">
        <v>837</v>
      </c>
    </row>
    <row r="387" spans="1:15">
      <c r="A387" s="7">
        <v>21</v>
      </c>
      <c r="B387" s="10">
        <v>1</v>
      </c>
      <c r="C387" s="10">
        <v>386</v>
      </c>
      <c r="D387" s="4" t="s">
        <v>567</v>
      </c>
      <c r="E387" s="4">
        <v>11384</v>
      </c>
      <c r="F387" s="4" t="s">
        <v>15</v>
      </c>
      <c r="G387" s="4" t="s">
        <v>15</v>
      </c>
      <c r="H387" s="269"/>
      <c r="I387" s="269"/>
      <c r="J387" s="128" t="s">
        <v>828</v>
      </c>
      <c r="K387" s="129" t="s">
        <v>324</v>
      </c>
      <c r="L387" s="273">
        <v>32</v>
      </c>
      <c r="M387" s="74">
        <v>1</v>
      </c>
      <c r="N387" s="74"/>
      <c r="O387" s="74" t="s">
        <v>837</v>
      </c>
    </row>
    <row r="388" spans="1:15">
      <c r="A388" s="7">
        <v>21</v>
      </c>
      <c r="B388" s="10">
        <v>2</v>
      </c>
      <c r="C388" s="10">
        <v>387</v>
      </c>
      <c r="D388" s="4" t="s">
        <v>129</v>
      </c>
      <c r="E388" s="4">
        <v>20531</v>
      </c>
      <c r="F388" s="4" t="s">
        <v>609</v>
      </c>
      <c r="G388" s="4" t="s">
        <v>609</v>
      </c>
      <c r="H388" s="269" t="s">
        <v>3149</v>
      </c>
      <c r="I388" s="269"/>
      <c r="J388" s="128" t="s">
        <v>240</v>
      </c>
      <c r="K388" s="129" t="s">
        <v>2454</v>
      </c>
      <c r="L388" s="273">
        <v>26</v>
      </c>
      <c r="M388" s="74">
        <v>1</v>
      </c>
      <c r="N388" s="74"/>
      <c r="O388" s="74" t="s">
        <v>837</v>
      </c>
    </row>
    <row r="389" spans="1:15">
      <c r="A389" s="7">
        <v>21</v>
      </c>
      <c r="B389" s="10">
        <v>3</v>
      </c>
      <c r="C389" s="10">
        <v>388</v>
      </c>
      <c r="D389" s="4" t="s">
        <v>2177</v>
      </c>
      <c r="E389" s="4">
        <v>24400</v>
      </c>
      <c r="F389" s="4" t="s">
        <v>17</v>
      </c>
      <c r="G389" s="4" t="s">
        <v>17</v>
      </c>
      <c r="H389" s="269"/>
      <c r="I389" s="269"/>
      <c r="J389" s="128" t="s">
        <v>3039</v>
      </c>
      <c r="K389" s="129" t="s">
        <v>3040</v>
      </c>
      <c r="L389" s="273">
        <v>25</v>
      </c>
      <c r="M389" s="74">
        <v>4</v>
      </c>
      <c r="N389" s="74" t="s">
        <v>46</v>
      </c>
      <c r="O389" s="74"/>
    </row>
    <row r="390" spans="1:15">
      <c r="A390" s="7">
        <v>21</v>
      </c>
      <c r="B390" s="10">
        <v>4</v>
      </c>
      <c r="C390" s="10">
        <v>389</v>
      </c>
      <c r="D390" s="4" t="s">
        <v>609</v>
      </c>
      <c r="E390" s="4">
        <v>14375</v>
      </c>
      <c r="F390" s="4" t="s">
        <v>2170</v>
      </c>
      <c r="G390" s="4" t="s">
        <v>2170</v>
      </c>
      <c r="H390" s="269" t="s">
        <v>3149</v>
      </c>
      <c r="I390" s="269"/>
      <c r="J390" s="128" t="s">
        <v>307</v>
      </c>
      <c r="K390" s="129" t="s">
        <v>720</v>
      </c>
      <c r="L390" s="273">
        <v>30</v>
      </c>
      <c r="M390" s="74">
        <v>1</v>
      </c>
      <c r="N390" s="74"/>
      <c r="O390" s="74" t="s">
        <v>46</v>
      </c>
    </row>
    <row r="391" spans="1:15">
      <c r="A391" s="7">
        <v>21</v>
      </c>
      <c r="B391" s="10">
        <v>5</v>
      </c>
      <c r="C391" s="10">
        <v>390</v>
      </c>
      <c r="D391" s="4" t="s">
        <v>18</v>
      </c>
      <c r="E391" s="4">
        <v>13761</v>
      </c>
      <c r="F391" s="4" t="s">
        <v>276</v>
      </c>
      <c r="G391" s="4" t="s">
        <v>276</v>
      </c>
      <c r="H391" s="269" t="s">
        <v>3149</v>
      </c>
      <c r="I391" s="269"/>
      <c r="J391" s="128" t="s">
        <v>744</v>
      </c>
      <c r="K391" s="129" t="s">
        <v>545</v>
      </c>
      <c r="L391" s="273">
        <v>31</v>
      </c>
      <c r="M391" s="74">
        <v>1</v>
      </c>
      <c r="N391" s="74"/>
      <c r="O391" s="74" t="s">
        <v>837</v>
      </c>
    </row>
    <row r="392" spans="1:15">
      <c r="A392" s="7">
        <v>21</v>
      </c>
      <c r="B392" s="10">
        <v>6</v>
      </c>
      <c r="C392" s="10">
        <v>391</v>
      </c>
      <c r="D392" s="4" t="s">
        <v>13</v>
      </c>
      <c r="E392" s="4">
        <v>14874</v>
      </c>
      <c r="F392" s="4" t="s">
        <v>354</v>
      </c>
      <c r="G392" s="4" t="s">
        <v>354</v>
      </c>
      <c r="H392" s="269" t="s">
        <v>3149</v>
      </c>
      <c r="I392" s="269"/>
      <c r="J392" s="128" t="s">
        <v>2262</v>
      </c>
      <c r="K392" s="129" t="s">
        <v>72</v>
      </c>
      <c r="L392" s="273">
        <v>30</v>
      </c>
      <c r="M392" s="74">
        <v>1</v>
      </c>
      <c r="N392" s="74"/>
      <c r="O392" s="74" t="s">
        <v>46</v>
      </c>
    </row>
    <row r="393" spans="1:15">
      <c r="A393" s="7">
        <v>21</v>
      </c>
      <c r="B393" s="10">
        <v>7</v>
      </c>
      <c r="C393" s="10">
        <v>392</v>
      </c>
      <c r="D393" s="4" t="s">
        <v>2170</v>
      </c>
      <c r="E393" s="4">
        <v>12179</v>
      </c>
      <c r="F393" s="4" t="s">
        <v>2171</v>
      </c>
      <c r="G393" s="4" t="s">
        <v>29</v>
      </c>
      <c r="H393" s="269" t="s">
        <v>3149</v>
      </c>
      <c r="I393" s="269"/>
      <c r="J393" s="128" t="s">
        <v>632</v>
      </c>
      <c r="K393" s="129" t="s">
        <v>653</v>
      </c>
      <c r="L393" s="273">
        <v>29</v>
      </c>
      <c r="M393" s="74">
        <v>5</v>
      </c>
      <c r="N393" s="74" t="s">
        <v>837</v>
      </c>
      <c r="O393" s="74"/>
    </row>
    <row r="394" spans="1:15">
      <c r="A394" s="7">
        <v>21</v>
      </c>
      <c r="B394" s="10">
        <v>8</v>
      </c>
      <c r="C394" s="10">
        <v>393</v>
      </c>
      <c r="D394" s="4" t="s">
        <v>15</v>
      </c>
      <c r="E394" s="4">
        <v>22505</v>
      </c>
      <c r="F394" s="4" t="s">
        <v>45</v>
      </c>
      <c r="G394" s="4" t="s">
        <v>1121</v>
      </c>
      <c r="H394" s="269"/>
      <c r="I394" s="269"/>
      <c r="J394" s="128" t="s">
        <v>311</v>
      </c>
      <c r="K394" s="129" t="s">
        <v>3011</v>
      </c>
      <c r="L394" s="273">
        <v>23</v>
      </c>
      <c r="M394" s="74">
        <v>4</v>
      </c>
      <c r="N394" s="74" t="s">
        <v>837</v>
      </c>
      <c r="O394" s="74"/>
    </row>
    <row r="395" spans="1:15">
      <c r="A395" s="11">
        <v>21</v>
      </c>
      <c r="B395" s="12">
        <v>9</v>
      </c>
      <c r="C395" s="12">
        <v>394</v>
      </c>
      <c r="D395" s="13" t="s">
        <v>598</v>
      </c>
      <c r="E395" s="13">
        <v>21318</v>
      </c>
      <c r="F395" s="13" t="s">
        <v>345</v>
      </c>
      <c r="G395" s="13" t="s">
        <v>345</v>
      </c>
      <c r="H395" s="270" t="s">
        <v>3149</v>
      </c>
      <c r="I395" s="270"/>
      <c r="J395" s="137" t="s">
        <v>2321</v>
      </c>
      <c r="K395" s="138" t="s">
        <v>2468</v>
      </c>
      <c r="L395" s="274">
        <v>26</v>
      </c>
      <c r="M395" s="78">
        <v>1</v>
      </c>
      <c r="N395" s="78"/>
      <c r="O395" s="78" t="s">
        <v>837</v>
      </c>
    </row>
    <row r="396" spans="1:15">
      <c r="A396" s="7">
        <v>22</v>
      </c>
      <c r="B396" s="10">
        <v>1</v>
      </c>
      <c r="C396" s="10">
        <v>395</v>
      </c>
      <c r="D396" s="4" t="s">
        <v>598</v>
      </c>
      <c r="E396" s="4">
        <v>15653</v>
      </c>
      <c r="F396" s="4" t="s">
        <v>345</v>
      </c>
      <c r="G396" s="4" t="s">
        <v>345</v>
      </c>
      <c r="H396" s="269" t="s">
        <v>3149</v>
      </c>
      <c r="I396" s="269"/>
      <c r="J396" s="128" t="s">
        <v>601</v>
      </c>
      <c r="K396" s="129" t="s">
        <v>801</v>
      </c>
      <c r="L396" s="273">
        <v>27</v>
      </c>
      <c r="M396" s="74">
        <v>3</v>
      </c>
      <c r="N396" s="74" t="s">
        <v>46</v>
      </c>
      <c r="O396" s="74"/>
    </row>
    <row r="397" spans="1:15">
      <c r="A397" s="7">
        <v>22</v>
      </c>
      <c r="B397" s="10">
        <v>2</v>
      </c>
      <c r="C397" s="10">
        <v>396</v>
      </c>
      <c r="D397" s="4" t="s">
        <v>15</v>
      </c>
      <c r="E397" s="4">
        <v>16417</v>
      </c>
      <c r="F397" s="4" t="s">
        <v>1121</v>
      </c>
      <c r="G397" s="4" t="s">
        <v>1121</v>
      </c>
      <c r="H397" s="269" t="s">
        <v>3149</v>
      </c>
      <c r="I397" s="269"/>
      <c r="J397" s="128" t="s">
        <v>703</v>
      </c>
      <c r="K397" s="129" t="s">
        <v>132</v>
      </c>
      <c r="L397" s="273">
        <v>25</v>
      </c>
      <c r="M397" s="74">
        <v>5</v>
      </c>
      <c r="N397" s="74" t="s">
        <v>838</v>
      </c>
      <c r="O397" s="74"/>
    </row>
    <row r="398" spans="1:15">
      <c r="A398" s="7">
        <v>22</v>
      </c>
      <c r="B398" s="10">
        <v>3</v>
      </c>
      <c r="C398" s="10">
        <v>397</v>
      </c>
      <c r="D398" s="4" t="s">
        <v>2170</v>
      </c>
      <c r="E398" s="4">
        <v>3284</v>
      </c>
      <c r="F398" s="4" t="s">
        <v>2171</v>
      </c>
      <c r="G398" s="4" t="s">
        <v>29</v>
      </c>
      <c r="H398" s="269" t="s">
        <v>3149</v>
      </c>
      <c r="I398" s="269"/>
      <c r="J398" s="128" t="s">
        <v>615</v>
      </c>
      <c r="K398" s="129" t="s">
        <v>194</v>
      </c>
      <c r="L398" s="273">
        <v>38</v>
      </c>
      <c r="M398" s="74">
        <v>1</v>
      </c>
      <c r="N398" s="74"/>
      <c r="O398" s="74" t="s">
        <v>837</v>
      </c>
    </row>
    <row r="399" spans="1:15">
      <c r="A399" s="7">
        <v>22</v>
      </c>
      <c r="B399" s="10">
        <v>4</v>
      </c>
      <c r="C399" s="10">
        <v>398</v>
      </c>
      <c r="D399" s="4" t="s">
        <v>13</v>
      </c>
      <c r="E399" s="4">
        <v>15191</v>
      </c>
      <c r="F399" s="4" t="s">
        <v>354</v>
      </c>
      <c r="G399" s="4" t="s">
        <v>354</v>
      </c>
      <c r="H399" s="269" t="s">
        <v>3149</v>
      </c>
      <c r="I399" s="269"/>
      <c r="J399" s="128" t="s">
        <v>800</v>
      </c>
      <c r="K399" s="129" t="s">
        <v>559</v>
      </c>
      <c r="L399" s="273">
        <v>30</v>
      </c>
      <c r="M399" s="74">
        <v>7</v>
      </c>
      <c r="N399" s="74" t="s">
        <v>837</v>
      </c>
      <c r="O399" s="74"/>
    </row>
    <row r="400" spans="1:15">
      <c r="A400" s="7">
        <v>22</v>
      </c>
      <c r="B400" s="10">
        <v>5</v>
      </c>
      <c r="C400" s="10">
        <v>399</v>
      </c>
      <c r="D400" s="4" t="s">
        <v>18</v>
      </c>
      <c r="E400" s="4">
        <v>7593</v>
      </c>
      <c r="F400" s="4" t="s">
        <v>17</v>
      </c>
      <c r="G400" s="4" t="s">
        <v>17</v>
      </c>
      <c r="H400" s="269" t="s">
        <v>3149</v>
      </c>
      <c r="I400" s="269"/>
      <c r="J400" s="128" t="s">
        <v>513</v>
      </c>
      <c r="K400" s="129" t="s">
        <v>539</v>
      </c>
      <c r="L400" s="273">
        <v>31</v>
      </c>
      <c r="M400" s="74">
        <v>1</v>
      </c>
      <c r="N400" s="74"/>
      <c r="O400" s="74" t="s">
        <v>837</v>
      </c>
    </row>
    <row r="401" spans="1:15">
      <c r="A401" s="7">
        <v>22</v>
      </c>
      <c r="B401" s="10">
        <v>6</v>
      </c>
      <c r="C401" s="10">
        <v>400</v>
      </c>
      <c r="D401" s="4" t="s">
        <v>609</v>
      </c>
      <c r="E401" s="4">
        <v>19422</v>
      </c>
      <c r="F401" s="4" t="s">
        <v>246</v>
      </c>
      <c r="G401" s="4" t="s">
        <v>246</v>
      </c>
      <c r="H401" s="269" t="s">
        <v>3149</v>
      </c>
      <c r="I401" s="269"/>
      <c r="J401" s="128" t="s">
        <v>2892</v>
      </c>
      <c r="K401" s="129" t="s">
        <v>155</v>
      </c>
      <c r="L401" s="273">
        <v>27</v>
      </c>
      <c r="M401" s="74">
        <v>2</v>
      </c>
      <c r="N401" s="74" t="s">
        <v>837</v>
      </c>
      <c r="O401" s="74"/>
    </row>
    <row r="402" spans="1:15">
      <c r="A402" s="7">
        <v>22</v>
      </c>
      <c r="B402" s="10">
        <v>7</v>
      </c>
      <c r="C402" s="10">
        <v>401</v>
      </c>
      <c r="D402" s="4" t="s">
        <v>2177</v>
      </c>
      <c r="E402" s="4">
        <v>12147</v>
      </c>
      <c r="F402" s="4" t="s">
        <v>45</v>
      </c>
      <c r="G402" s="4" t="s">
        <v>1121</v>
      </c>
      <c r="H402" s="269"/>
      <c r="I402" s="269"/>
      <c r="J402" s="128" t="s">
        <v>685</v>
      </c>
      <c r="K402" s="129" t="s">
        <v>220</v>
      </c>
      <c r="L402" s="273">
        <v>32</v>
      </c>
      <c r="M402" s="74">
        <v>6</v>
      </c>
      <c r="N402" s="74" t="s">
        <v>837</v>
      </c>
      <c r="O402" s="74"/>
    </row>
    <row r="403" spans="1:15">
      <c r="A403" s="7">
        <v>22</v>
      </c>
      <c r="B403" s="10">
        <v>8</v>
      </c>
      <c r="C403" s="10">
        <v>402</v>
      </c>
      <c r="D403" s="4" t="s">
        <v>129</v>
      </c>
      <c r="E403" s="4">
        <v>13763</v>
      </c>
      <c r="F403" s="4" t="s">
        <v>2177</v>
      </c>
      <c r="G403" s="4" t="s">
        <v>2177</v>
      </c>
      <c r="H403" s="269" t="s">
        <v>3149</v>
      </c>
      <c r="I403" s="269"/>
      <c r="J403" s="128" t="s">
        <v>848</v>
      </c>
      <c r="K403" s="129" t="s">
        <v>801</v>
      </c>
      <c r="L403" s="273">
        <v>30</v>
      </c>
      <c r="M403" s="74">
        <v>1</v>
      </c>
      <c r="N403" s="74"/>
      <c r="O403" s="74" t="s">
        <v>837</v>
      </c>
    </row>
    <row r="404" spans="1:15">
      <c r="A404" s="11">
        <v>22</v>
      </c>
      <c r="B404" s="12">
        <v>9</v>
      </c>
      <c r="C404" s="12">
        <v>403</v>
      </c>
      <c r="D404" s="13" t="s">
        <v>567</v>
      </c>
      <c r="E404" s="13">
        <v>16530</v>
      </c>
      <c r="F404" s="13" t="s">
        <v>614</v>
      </c>
      <c r="G404" s="13" t="s">
        <v>614</v>
      </c>
      <c r="H404" s="270" t="s">
        <v>3149</v>
      </c>
      <c r="I404" s="270"/>
      <c r="J404" s="137" t="s">
        <v>1046</v>
      </c>
      <c r="K404" s="138" t="s">
        <v>254</v>
      </c>
      <c r="L404" s="274">
        <v>27</v>
      </c>
      <c r="M404" s="78">
        <v>8</v>
      </c>
      <c r="N404" s="78" t="s">
        <v>837</v>
      </c>
      <c r="O404" s="78"/>
    </row>
    <row r="405" spans="1:15">
      <c r="A405" s="7">
        <v>23</v>
      </c>
      <c r="B405" s="10">
        <v>1</v>
      </c>
      <c r="C405" s="10">
        <v>404</v>
      </c>
      <c r="D405" s="4" t="s">
        <v>567</v>
      </c>
      <c r="E405" s="4">
        <v>25353</v>
      </c>
      <c r="F405" s="4" t="s">
        <v>18</v>
      </c>
      <c r="G405" s="4" t="s">
        <v>18</v>
      </c>
      <c r="H405" s="269"/>
      <c r="I405" s="269"/>
      <c r="J405" s="128" t="s">
        <v>3058</v>
      </c>
      <c r="K405" s="129" t="s">
        <v>596</v>
      </c>
      <c r="L405" s="273">
        <v>26</v>
      </c>
      <c r="M405" s="74">
        <v>4</v>
      </c>
      <c r="N405" s="74" t="s">
        <v>837</v>
      </c>
      <c r="O405" s="74"/>
    </row>
    <row r="406" spans="1:15">
      <c r="A406" s="7">
        <v>23</v>
      </c>
      <c r="B406" s="10">
        <v>2</v>
      </c>
      <c r="C406" s="10">
        <v>405</v>
      </c>
      <c r="D406" s="4" t="s">
        <v>129</v>
      </c>
      <c r="E406" s="4">
        <v>18353</v>
      </c>
      <c r="F406" s="4" t="s">
        <v>239</v>
      </c>
      <c r="G406" s="4" t="s">
        <v>239</v>
      </c>
      <c r="H406" s="269"/>
      <c r="I406" s="269"/>
      <c r="J406" s="128" t="s">
        <v>282</v>
      </c>
      <c r="K406" s="129" t="s">
        <v>1651</v>
      </c>
      <c r="L406" s="273">
        <v>25</v>
      </c>
      <c r="M406" s="74">
        <v>9</v>
      </c>
      <c r="N406" s="74" t="s">
        <v>837</v>
      </c>
      <c r="O406" s="74"/>
    </row>
    <row r="407" spans="1:15">
      <c r="A407" s="7">
        <v>23</v>
      </c>
      <c r="B407" s="10">
        <v>3</v>
      </c>
      <c r="C407" s="10">
        <v>406</v>
      </c>
      <c r="D407" s="4" t="s">
        <v>609</v>
      </c>
      <c r="E407" s="4">
        <v>5913</v>
      </c>
      <c r="F407" s="4" t="s">
        <v>164</v>
      </c>
      <c r="G407" s="4" t="s">
        <v>164</v>
      </c>
      <c r="H407" s="269" t="s">
        <v>3149</v>
      </c>
      <c r="I407" s="269"/>
      <c r="J407" s="128" t="s">
        <v>528</v>
      </c>
      <c r="K407" s="129" t="s">
        <v>718</v>
      </c>
      <c r="L407" s="273">
        <v>31</v>
      </c>
      <c r="M407" s="74">
        <v>4</v>
      </c>
      <c r="N407" s="74" t="s">
        <v>838</v>
      </c>
      <c r="O407" s="74"/>
    </row>
    <row r="408" spans="1:15">
      <c r="A408" s="7">
        <v>23</v>
      </c>
      <c r="B408" s="10">
        <v>4</v>
      </c>
      <c r="C408" s="10">
        <v>407</v>
      </c>
      <c r="D408" s="4" t="s">
        <v>18</v>
      </c>
      <c r="E408" s="4">
        <v>13807</v>
      </c>
      <c r="F408" s="4" t="s">
        <v>14</v>
      </c>
      <c r="G408" s="4" t="s">
        <v>14</v>
      </c>
      <c r="H408" s="269" t="s">
        <v>3149</v>
      </c>
      <c r="I408" s="269"/>
      <c r="J408" s="128" t="s">
        <v>750</v>
      </c>
      <c r="K408" s="129" t="s">
        <v>105</v>
      </c>
      <c r="L408" s="273">
        <v>31</v>
      </c>
      <c r="M408" s="74">
        <v>2</v>
      </c>
      <c r="N408" s="74" t="s">
        <v>837</v>
      </c>
      <c r="O408" s="74"/>
    </row>
    <row r="409" spans="1:15">
      <c r="A409" s="7">
        <v>23</v>
      </c>
      <c r="B409" s="10">
        <v>5</v>
      </c>
      <c r="C409" s="10">
        <v>408</v>
      </c>
      <c r="D409" s="4" t="s">
        <v>2170</v>
      </c>
      <c r="E409" s="4">
        <v>19457</v>
      </c>
      <c r="F409" s="4" t="s">
        <v>239</v>
      </c>
      <c r="G409" s="4" t="s">
        <v>239</v>
      </c>
      <c r="H409" s="269" t="s">
        <v>3149</v>
      </c>
      <c r="I409" s="269"/>
      <c r="J409" s="128" t="s">
        <v>528</v>
      </c>
      <c r="K409" s="129" t="s">
        <v>577</v>
      </c>
      <c r="L409" s="273">
        <v>27</v>
      </c>
      <c r="M409" s="74">
        <v>1</v>
      </c>
      <c r="N409" s="74"/>
      <c r="O409" s="74" t="s">
        <v>837</v>
      </c>
    </row>
    <row r="410" spans="1:15">
      <c r="A410" s="7">
        <v>23</v>
      </c>
      <c r="B410" s="10">
        <v>6</v>
      </c>
      <c r="C410" s="10">
        <v>409</v>
      </c>
      <c r="D410" s="4" t="s">
        <v>15</v>
      </c>
      <c r="E410" s="4">
        <v>15082</v>
      </c>
      <c r="F410" s="4" t="s">
        <v>164</v>
      </c>
      <c r="G410" s="4" t="s">
        <v>164</v>
      </c>
      <c r="H410" s="269" t="s">
        <v>3149</v>
      </c>
      <c r="I410" s="269"/>
      <c r="J410" s="128" t="s">
        <v>1000</v>
      </c>
      <c r="K410" s="129" t="s">
        <v>613</v>
      </c>
      <c r="L410" s="273">
        <v>30</v>
      </c>
      <c r="M410" s="74">
        <v>8</v>
      </c>
      <c r="N410" s="74" t="s">
        <v>837</v>
      </c>
      <c r="O410" s="74"/>
    </row>
    <row r="411" spans="1:15">
      <c r="A411" s="11">
        <v>23</v>
      </c>
      <c r="B411" s="12">
        <v>7</v>
      </c>
      <c r="C411" s="12">
        <v>410</v>
      </c>
      <c r="D411" s="13" t="s">
        <v>598</v>
      </c>
      <c r="E411" s="13">
        <v>17735</v>
      </c>
      <c r="F411" s="13" t="s">
        <v>239</v>
      </c>
      <c r="G411" s="13" t="s">
        <v>239</v>
      </c>
      <c r="H411" s="270" t="s">
        <v>3149</v>
      </c>
      <c r="I411" s="270"/>
      <c r="J411" s="137" t="s">
        <v>945</v>
      </c>
      <c r="K411" s="138" t="s">
        <v>571</v>
      </c>
      <c r="L411" s="274">
        <v>27</v>
      </c>
      <c r="M411" s="78">
        <v>1</v>
      </c>
      <c r="N411" s="78"/>
      <c r="O411" s="78" t="s">
        <v>46</v>
      </c>
    </row>
    <row r="412" spans="1:15">
      <c r="A412" s="7">
        <v>24</v>
      </c>
      <c r="B412" s="10">
        <v>1</v>
      </c>
      <c r="C412" s="10">
        <v>411</v>
      </c>
      <c r="D412" s="4" t="s">
        <v>598</v>
      </c>
      <c r="E412" s="4">
        <v>18333</v>
      </c>
      <c r="F412" s="4" t="s">
        <v>2177</v>
      </c>
      <c r="G412" s="4" t="s">
        <v>2177</v>
      </c>
      <c r="H412" s="269" t="s">
        <v>3149</v>
      </c>
      <c r="I412" s="269"/>
      <c r="J412" s="128" t="s">
        <v>608</v>
      </c>
      <c r="K412" s="129" t="s">
        <v>277</v>
      </c>
      <c r="L412" s="273">
        <v>28</v>
      </c>
      <c r="M412" s="74">
        <v>1</v>
      </c>
      <c r="N412" s="74"/>
      <c r="O412" s="74" t="s">
        <v>46</v>
      </c>
    </row>
    <row r="413" spans="1:15">
      <c r="A413" s="7">
        <v>24</v>
      </c>
      <c r="B413" s="10">
        <v>2</v>
      </c>
      <c r="C413" s="10">
        <v>412</v>
      </c>
      <c r="D413" s="4" t="s">
        <v>15</v>
      </c>
      <c r="E413" s="4">
        <v>21205</v>
      </c>
      <c r="F413" s="4" t="s">
        <v>13</v>
      </c>
      <c r="G413" s="4" t="s">
        <v>13</v>
      </c>
      <c r="H413" s="269" t="s">
        <v>3149</v>
      </c>
      <c r="I413" s="269"/>
      <c r="J413" s="128" t="s">
        <v>1642</v>
      </c>
      <c r="K413" s="129" t="s">
        <v>986</v>
      </c>
      <c r="L413" s="273">
        <v>27</v>
      </c>
      <c r="M413" s="74">
        <v>1</v>
      </c>
      <c r="N413" s="74"/>
      <c r="O413" s="74" t="s">
        <v>837</v>
      </c>
    </row>
    <row r="414" spans="1:15">
      <c r="A414" s="7">
        <v>24</v>
      </c>
      <c r="B414" s="10">
        <v>3</v>
      </c>
      <c r="C414" s="10">
        <v>413</v>
      </c>
      <c r="D414" s="4" t="s">
        <v>2170</v>
      </c>
      <c r="E414" s="4">
        <v>16929</v>
      </c>
      <c r="F414" s="4" t="s">
        <v>18</v>
      </c>
      <c r="G414" s="4" t="s">
        <v>18</v>
      </c>
      <c r="H414" s="269" t="s">
        <v>3149</v>
      </c>
      <c r="I414" s="269"/>
      <c r="J414" s="128" t="s">
        <v>876</v>
      </c>
      <c r="K414" s="129" t="s">
        <v>877</v>
      </c>
      <c r="L414" s="273">
        <v>26</v>
      </c>
      <c r="M414" s="74">
        <v>1</v>
      </c>
      <c r="N414" s="74"/>
      <c r="O414" s="74" t="s">
        <v>837</v>
      </c>
    </row>
    <row r="415" spans="1:15">
      <c r="A415" s="7">
        <v>24</v>
      </c>
      <c r="B415" s="10">
        <v>4</v>
      </c>
      <c r="C415" s="10">
        <v>414</v>
      </c>
      <c r="D415" s="4" t="s">
        <v>18</v>
      </c>
      <c r="E415" s="4">
        <v>15117</v>
      </c>
      <c r="F415" s="4" t="s">
        <v>2170</v>
      </c>
      <c r="G415" s="4" t="s">
        <v>2170</v>
      </c>
      <c r="H415" s="269" t="s">
        <v>3149</v>
      </c>
      <c r="I415" s="269"/>
      <c r="J415" s="128" t="s">
        <v>687</v>
      </c>
      <c r="K415" s="129" t="s">
        <v>163</v>
      </c>
      <c r="L415" s="273">
        <v>30</v>
      </c>
      <c r="M415" s="74">
        <v>3</v>
      </c>
      <c r="N415" s="74" t="s">
        <v>837</v>
      </c>
      <c r="O415" s="74"/>
    </row>
    <row r="416" spans="1:15">
      <c r="A416" s="7">
        <v>24</v>
      </c>
      <c r="B416" s="10">
        <v>5</v>
      </c>
      <c r="C416" s="10">
        <v>415</v>
      </c>
      <c r="D416" s="4" t="s">
        <v>609</v>
      </c>
      <c r="E416" s="4">
        <v>21614</v>
      </c>
      <c r="F416" s="4" t="s">
        <v>2170</v>
      </c>
      <c r="G416" s="4" t="s">
        <v>2170</v>
      </c>
      <c r="H416" s="269" t="s">
        <v>3149</v>
      </c>
      <c r="I416" s="269"/>
      <c r="J416" s="128" t="s">
        <v>2485</v>
      </c>
      <c r="K416" s="129" t="s">
        <v>547</v>
      </c>
      <c r="L416" s="273">
        <v>25</v>
      </c>
      <c r="M416" s="74">
        <v>9</v>
      </c>
      <c r="N416" s="74" t="s">
        <v>46</v>
      </c>
      <c r="O416" s="74"/>
    </row>
    <row r="417" spans="1:15">
      <c r="A417" s="7">
        <v>24</v>
      </c>
      <c r="B417" s="10">
        <v>6</v>
      </c>
      <c r="C417" s="10">
        <v>416</v>
      </c>
      <c r="D417" s="4" t="s">
        <v>129</v>
      </c>
      <c r="E417" s="4">
        <v>19844</v>
      </c>
      <c r="F417" s="4" t="s">
        <v>598</v>
      </c>
      <c r="G417" s="4" t="s">
        <v>598</v>
      </c>
      <c r="H417" s="269" t="s">
        <v>3149</v>
      </c>
      <c r="I417" s="269"/>
      <c r="J417" s="128" t="s">
        <v>1308</v>
      </c>
      <c r="K417" s="129" t="s">
        <v>0</v>
      </c>
      <c r="L417" s="273">
        <v>25</v>
      </c>
      <c r="M417" s="74">
        <v>4</v>
      </c>
      <c r="N417" s="74" t="s">
        <v>838</v>
      </c>
      <c r="O417" s="74"/>
    </row>
    <row r="418" spans="1:15">
      <c r="A418" s="11">
        <v>24</v>
      </c>
      <c r="B418" s="12">
        <v>7</v>
      </c>
      <c r="C418" s="12">
        <v>417</v>
      </c>
      <c r="D418" s="13" t="s">
        <v>567</v>
      </c>
      <c r="E418" s="13">
        <v>13499</v>
      </c>
      <c r="F418" s="13" t="s">
        <v>598</v>
      </c>
      <c r="G418" s="13" t="s">
        <v>598</v>
      </c>
      <c r="H418" s="270"/>
      <c r="I418" s="270"/>
      <c r="J418" s="137" t="s">
        <v>159</v>
      </c>
      <c r="K418" s="138" t="s">
        <v>248</v>
      </c>
      <c r="L418" s="274">
        <v>31</v>
      </c>
      <c r="M418" s="78">
        <v>2</v>
      </c>
      <c r="N418" s="78" t="s">
        <v>837</v>
      </c>
      <c r="O418" s="78"/>
    </row>
    <row r="419" spans="1:15">
      <c r="A419" s="99">
        <v>25</v>
      </c>
      <c r="B419" s="100">
        <v>1</v>
      </c>
      <c r="C419" s="100">
        <v>418</v>
      </c>
      <c r="D419" s="49" t="s">
        <v>129</v>
      </c>
      <c r="E419" s="49">
        <v>19864</v>
      </c>
      <c r="F419" s="49" t="s">
        <v>2171</v>
      </c>
      <c r="G419" s="49" t="s">
        <v>29</v>
      </c>
      <c r="H419" s="271" t="s">
        <v>3149</v>
      </c>
      <c r="I419" s="271"/>
      <c r="J419" s="277" t="s">
        <v>181</v>
      </c>
      <c r="K419" s="278" t="s">
        <v>805</v>
      </c>
      <c r="L419" s="275">
        <v>26</v>
      </c>
      <c r="M419" s="205">
        <v>2</v>
      </c>
      <c r="N419" s="205" t="s">
        <v>837</v>
      </c>
      <c r="O419" s="205"/>
    </row>
    <row r="420" spans="1:15">
      <c r="A420" s="11">
        <v>25</v>
      </c>
      <c r="B420" s="12">
        <v>2</v>
      </c>
      <c r="C420" s="12">
        <v>419</v>
      </c>
      <c r="D420" s="13" t="s">
        <v>609</v>
      </c>
      <c r="E420" s="13">
        <v>16258</v>
      </c>
      <c r="F420" s="13" t="s">
        <v>164</v>
      </c>
      <c r="G420" s="13" t="s">
        <v>164</v>
      </c>
      <c r="H420" s="270" t="s">
        <v>3149</v>
      </c>
      <c r="I420" s="270"/>
      <c r="J420" s="137" t="s">
        <v>1109</v>
      </c>
      <c r="K420" s="138" t="s">
        <v>216</v>
      </c>
      <c r="L420" s="274">
        <v>28</v>
      </c>
      <c r="M420" s="78">
        <v>1</v>
      </c>
      <c r="N420" s="78"/>
      <c r="O420" s="78" t="s">
        <v>46</v>
      </c>
    </row>
    <row r="421" spans="1:15">
      <c r="A421" s="279">
        <v>26</v>
      </c>
      <c r="B421" s="279">
        <v>1</v>
      </c>
      <c r="C421" s="49">
        <v>420</v>
      </c>
      <c r="D421" s="49" t="s">
        <v>609</v>
      </c>
      <c r="E421" s="49">
        <v>17490</v>
      </c>
      <c r="F421" s="49" t="s">
        <v>276</v>
      </c>
      <c r="G421" s="49" t="s">
        <v>276</v>
      </c>
      <c r="H421" s="48" t="s">
        <v>3149</v>
      </c>
      <c r="I421" s="48"/>
      <c r="J421" s="49" t="s">
        <v>182</v>
      </c>
      <c r="K421" s="49" t="s">
        <v>1241</v>
      </c>
      <c r="L421" s="48">
        <v>25</v>
      </c>
      <c r="M421" s="48">
        <v>1</v>
      </c>
      <c r="N421" s="48"/>
      <c r="O421" s="48" t="s">
        <v>46</v>
      </c>
    </row>
    <row r="422" spans="1:15">
      <c r="A422" s="280">
        <v>26</v>
      </c>
      <c r="B422" s="280">
        <v>2</v>
      </c>
      <c r="C422" s="13">
        <v>421</v>
      </c>
      <c r="D422" s="13" t="s">
        <v>129</v>
      </c>
      <c r="E422" s="13">
        <v>26285</v>
      </c>
      <c r="F422" s="13" t="s">
        <v>45</v>
      </c>
      <c r="G422" s="13" t="s">
        <v>1121</v>
      </c>
      <c r="H422" s="14" t="s">
        <v>3149</v>
      </c>
      <c r="I422" s="14"/>
      <c r="J422" s="13" t="s">
        <v>2217</v>
      </c>
      <c r="K422" s="13" t="s">
        <v>324</v>
      </c>
      <c r="L422" s="14">
        <v>24</v>
      </c>
      <c r="M422" s="14">
        <v>1</v>
      </c>
      <c r="N422" s="14"/>
      <c r="O422" s="14" t="s">
        <v>46</v>
      </c>
    </row>
  </sheetData>
  <pageMargins left="0.7" right="0.7" top="0.75" bottom="0.75" header="0.3" footer="0.3"/>
  <pageSetup orientation="portrait" horizontalDpi="0" verticalDpi="0"/>
  <ignoredErrors>
    <ignoredError sqref="I1"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8CA61-8BD6-404B-A804-CAFCE45DF723}">
  <sheetPr>
    <pageSetUpPr fitToPage="1"/>
  </sheetPr>
  <dimension ref="A1:U381"/>
  <sheetViews>
    <sheetView zoomScale="110" zoomScaleNormal="110" workbookViewId="0">
      <pane ySplit="1" topLeftCell="A2" activePane="bottomLeft" state="frozen"/>
      <selection pane="bottomLeft" activeCell="S380" sqref="S380"/>
    </sheetView>
  </sheetViews>
  <sheetFormatPr baseColWidth="10" defaultColWidth="10.83203125" defaultRowHeight="15"/>
  <cols>
    <col min="1" max="1" width="5.6640625" style="6" customWidth="1"/>
    <col min="2" max="3" width="5.1640625" style="6" customWidth="1"/>
    <col min="4" max="4" width="10.83203125" style="4" customWidth="1"/>
    <col min="5" max="5" width="11.6640625" style="4" customWidth="1"/>
    <col min="6" max="7" width="6.1640625" style="4" customWidth="1"/>
    <col min="8" max="8" width="5.5" style="4" customWidth="1"/>
    <col min="9" max="9" width="20.83203125" style="4" customWidth="1"/>
    <col min="10" max="10" width="23.83203125" style="4" customWidth="1"/>
    <col min="11" max="11" width="5" style="5" customWidth="1"/>
    <col min="12" max="12" width="4.6640625" style="5" customWidth="1"/>
    <col min="13" max="14" width="3.6640625" style="5" customWidth="1"/>
    <col min="15" max="15" width="4.6640625" style="3" customWidth="1"/>
    <col min="16" max="17" width="10.83203125" style="3"/>
    <col min="18" max="18" width="8.83203125" style="18" customWidth="1"/>
    <col min="19" max="19" width="5.33203125" style="53" customWidth="1"/>
    <col min="20" max="20" width="4.33203125" style="5" customWidth="1"/>
    <col min="21" max="21" width="4" style="5" customWidth="1"/>
    <col min="22" max="16384" width="10.83203125" style="3"/>
  </cols>
  <sheetData>
    <row r="1" spans="1:14" ht="34" customHeight="1" thickBot="1">
      <c r="A1" s="20" t="s">
        <v>1356</v>
      </c>
      <c r="B1" s="20" t="s">
        <v>1355</v>
      </c>
      <c r="C1" s="20" t="s">
        <v>1357</v>
      </c>
      <c r="D1" s="158" t="s">
        <v>2034</v>
      </c>
      <c r="E1" s="22" t="s">
        <v>2165</v>
      </c>
      <c r="F1" s="157" t="s">
        <v>1961</v>
      </c>
      <c r="G1" s="157" t="s">
        <v>1960</v>
      </c>
      <c r="H1" s="22" t="s">
        <v>1557</v>
      </c>
      <c r="I1" s="22" t="s">
        <v>92</v>
      </c>
      <c r="J1" s="22" t="s">
        <v>93</v>
      </c>
      <c r="K1" s="21" t="s">
        <v>228</v>
      </c>
      <c r="L1" s="21" t="s">
        <v>94</v>
      </c>
      <c r="M1" s="21" t="s">
        <v>2547</v>
      </c>
      <c r="N1" s="21" t="s">
        <v>2548</v>
      </c>
    </row>
    <row r="2" spans="1:14">
      <c r="A2" s="7">
        <v>1</v>
      </c>
      <c r="B2" s="10">
        <v>1</v>
      </c>
      <c r="C2" s="10">
        <v>1</v>
      </c>
      <c r="D2" s="4" t="s">
        <v>29</v>
      </c>
      <c r="E2" s="4">
        <v>23667</v>
      </c>
      <c r="F2" s="4" t="s">
        <v>2178</v>
      </c>
      <c r="G2" s="4">
        <v>1</v>
      </c>
      <c r="H2" s="4">
        <v>1</v>
      </c>
      <c r="I2" s="4" t="s">
        <v>632</v>
      </c>
      <c r="J2" s="4" t="s">
        <v>1133</v>
      </c>
      <c r="K2" s="53">
        <v>20</v>
      </c>
      <c r="L2" s="5">
        <v>6</v>
      </c>
      <c r="M2" s="5" t="s">
        <v>838</v>
      </c>
    </row>
    <row r="3" spans="1:14">
      <c r="A3" s="7">
        <v>1</v>
      </c>
      <c r="B3" s="10">
        <v>2</v>
      </c>
      <c r="C3" s="10">
        <v>2</v>
      </c>
      <c r="D3" s="4" t="s">
        <v>438</v>
      </c>
      <c r="E3" s="4">
        <v>26410</v>
      </c>
      <c r="F3" s="4" t="s">
        <v>470</v>
      </c>
      <c r="G3" s="4">
        <v>1</v>
      </c>
      <c r="H3" s="4">
        <v>1</v>
      </c>
      <c r="I3" s="4" t="s">
        <v>2529</v>
      </c>
      <c r="J3" s="4" t="s">
        <v>2530</v>
      </c>
      <c r="K3" s="53">
        <v>23</v>
      </c>
      <c r="L3" s="5">
        <v>1</v>
      </c>
      <c r="N3" s="5" t="s">
        <v>837</v>
      </c>
    </row>
    <row r="4" spans="1:14">
      <c r="A4" s="7">
        <v>1</v>
      </c>
      <c r="B4" s="10">
        <v>3</v>
      </c>
      <c r="C4" s="10">
        <v>3</v>
      </c>
      <c r="D4" s="4" t="s">
        <v>563</v>
      </c>
      <c r="E4" s="4">
        <v>21523</v>
      </c>
      <c r="F4" s="4" t="s">
        <v>188</v>
      </c>
      <c r="G4" s="4">
        <v>1</v>
      </c>
      <c r="H4" s="4">
        <v>1</v>
      </c>
      <c r="I4" s="4" t="s">
        <v>2474</v>
      </c>
      <c r="J4" s="4" t="s">
        <v>616</v>
      </c>
      <c r="K4" s="53">
        <v>24</v>
      </c>
      <c r="L4" s="5">
        <v>4</v>
      </c>
      <c r="M4" s="5" t="s">
        <v>837</v>
      </c>
    </row>
    <row r="5" spans="1:14">
      <c r="A5" s="7">
        <v>1</v>
      </c>
      <c r="B5" s="10">
        <v>4</v>
      </c>
      <c r="C5" s="10">
        <v>4</v>
      </c>
      <c r="D5" s="4" t="s">
        <v>17</v>
      </c>
      <c r="E5" s="4">
        <v>16137</v>
      </c>
      <c r="F5" s="4" t="s">
        <v>164</v>
      </c>
      <c r="G5" s="4">
        <v>1</v>
      </c>
      <c r="H5" s="4">
        <v>1</v>
      </c>
      <c r="I5" s="4" t="s">
        <v>888</v>
      </c>
      <c r="J5" s="4" t="s">
        <v>597</v>
      </c>
      <c r="K5" s="53">
        <v>28</v>
      </c>
      <c r="L5" s="5">
        <v>1</v>
      </c>
      <c r="N5" s="5" t="s">
        <v>46</v>
      </c>
    </row>
    <row r="6" spans="1:14">
      <c r="A6" s="7">
        <v>1</v>
      </c>
      <c r="B6" s="10">
        <v>5</v>
      </c>
      <c r="C6" s="10">
        <v>5</v>
      </c>
      <c r="D6" s="4" t="s">
        <v>16</v>
      </c>
      <c r="E6" s="4">
        <v>23735</v>
      </c>
      <c r="F6" s="4" t="s">
        <v>614</v>
      </c>
      <c r="G6" s="4">
        <v>1</v>
      </c>
      <c r="H6" s="4">
        <v>1</v>
      </c>
      <c r="I6" s="4" t="s">
        <v>528</v>
      </c>
      <c r="J6" s="4" t="s">
        <v>589</v>
      </c>
      <c r="K6" s="53">
        <v>24</v>
      </c>
      <c r="L6" s="5">
        <v>1</v>
      </c>
      <c r="N6" s="5" t="s">
        <v>837</v>
      </c>
    </row>
    <row r="7" spans="1:14">
      <c r="A7" s="7">
        <v>1</v>
      </c>
      <c r="B7" s="10">
        <v>6</v>
      </c>
      <c r="C7" s="10">
        <v>6</v>
      </c>
      <c r="D7" s="4" t="s">
        <v>609</v>
      </c>
      <c r="E7" s="4">
        <v>17282</v>
      </c>
      <c r="F7" s="4" t="s">
        <v>164</v>
      </c>
      <c r="G7" s="4">
        <v>1</v>
      </c>
      <c r="H7" s="4">
        <v>1</v>
      </c>
      <c r="I7" s="4" t="s">
        <v>2307</v>
      </c>
      <c r="J7" s="4" t="s">
        <v>596</v>
      </c>
      <c r="K7" s="53">
        <v>25</v>
      </c>
      <c r="L7" s="5">
        <v>1</v>
      </c>
      <c r="N7" s="5" t="s">
        <v>837</v>
      </c>
    </row>
    <row r="8" spans="1:14">
      <c r="A8" s="7">
        <v>1</v>
      </c>
      <c r="B8" s="10">
        <v>7</v>
      </c>
      <c r="C8" s="10">
        <v>7</v>
      </c>
      <c r="D8" s="4" t="s">
        <v>480</v>
      </c>
      <c r="E8" s="4">
        <v>17277</v>
      </c>
      <c r="F8" s="4" t="s">
        <v>13</v>
      </c>
      <c r="G8" s="4">
        <v>1</v>
      </c>
      <c r="H8" s="4">
        <v>1</v>
      </c>
      <c r="I8" s="4" t="s">
        <v>295</v>
      </c>
      <c r="J8" s="4" t="s">
        <v>1145</v>
      </c>
      <c r="K8" s="53">
        <v>25</v>
      </c>
      <c r="L8" s="5">
        <v>1</v>
      </c>
      <c r="N8" s="5" t="s">
        <v>46</v>
      </c>
    </row>
    <row r="9" spans="1:14">
      <c r="A9" s="7">
        <v>1</v>
      </c>
      <c r="B9" s="10">
        <v>8</v>
      </c>
      <c r="C9" s="10">
        <v>8</v>
      </c>
      <c r="D9" s="4" t="s">
        <v>18</v>
      </c>
      <c r="E9" s="4">
        <v>15454</v>
      </c>
      <c r="F9" s="4" t="s">
        <v>609</v>
      </c>
      <c r="G9" s="4">
        <v>1</v>
      </c>
      <c r="H9" s="4">
        <v>1</v>
      </c>
      <c r="I9" s="4" t="s">
        <v>1061</v>
      </c>
      <c r="J9" s="4" t="s">
        <v>220</v>
      </c>
      <c r="K9" s="53">
        <v>28</v>
      </c>
      <c r="L9" s="5">
        <v>1</v>
      </c>
      <c r="N9" s="5" t="s">
        <v>837</v>
      </c>
    </row>
    <row r="10" spans="1:14">
      <c r="A10" s="7">
        <v>1</v>
      </c>
      <c r="B10" s="10">
        <v>9</v>
      </c>
      <c r="C10" s="10">
        <v>9</v>
      </c>
      <c r="D10" s="4" t="s">
        <v>598</v>
      </c>
      <c r="E10" s="4">
        <v>19569</v>
      </c>
      <c r="F10" s="4" t="s">
        <v>438</v>
      </c>
      <c r="G10" s="4">
        <v>1</v>
      </c>
      <c r="H10" s="4">
        <v>1</v>
      </c>
      <c r="I10" s="4" t="s">
        <v>1309</v>
      </c>
      <c r="J10" s="4" t="s">
        <v>617</v>
      </c>
      <c r="K10" s="53">
        <v>26</v>
      </c>
      <c r="L10" s="5">
        <v>1</v>
      </c>
      <c r="N10" s="5" t="s">
        <v>837</v>
      </c>
    </row>
    <row r="11" spans="1:14">
      <c r="A11" s="7">
        <v>1</v>
      </c>
      <c r="B11" s="10">
        <v>10</v>
      </c>
      <c r="C11" s="10">
        <v>10</v>
      </c>
      <c r="D11" s="4" t="s">
        <v>276</v>
      </c>
      <c r="E11" s="4">
        <v>22264</v>
      </c>
      <c r="F11" s="4" t="s">
        <v>2178</v>
      </c>
      <c r="G11" s="4">
        <v>1</v>
      </c>
      <c r="I11" s="4" t="s">
        <v>2599</v>
      </c>
      <c r="J11" s="4" t="s">
        <v>242</v>
      </c>
      <c r="K11" s="53">
        <v>22</v>
      </c>
      <c r="L11" s="5">
        <v>1</v>
      </c>
      <c r="N11" s="5" t="s">
        <v>837</v>
      </c>
    </row>
    <row r="12" spans="1:14">
      <c r="A12" s="7">
        <v>1</v>
      </c>
      <c r="B12" s="10">
        <v>11</v>
      </c>
      <c r="C12" s="10">
        <v>11</v>
      </c>
      <c r="D12" s="4" t="s">
        <v>15</v>
      </c>
      <c r="E12" s="4">
        <v>13896</v>
      </c>
      <c r="F12" s="4" t="s">
        <v>598</v>
      </c>
      <c r="G12" s="4">
        <v>1</v>
      </c>
      <c r="H12" s="4">
        <v>1</v>
      </c>
      <c r="I12" s="4" t="s">
        <v>2250</v>
      </c>
      <c r="J12" s="4" t="s">
        <v>545</v>
      </c>
      <c r="K12" s="53">
        <v>26</v>
      </c>
      <c r="L12" s="5">
        <v>1</v>
      </c>
      <c r="N12" s="5" t="s">
        <v>837</v>
      </c>
    </row>
    <row r="13" spans="1:14">
      <c r="A13" s="7">
        <v>1</v>
      </c>
      <c r="B13" s="10">
        <v>12</v>
      </c>
      <c r="C13" s="10">
        <v>12</v>
      </c>
      <c r="D13" s="4" t="s">
        <v>470</v>
      </c>
      <c r="E13" s="4">
        <v>22558</v>
      </c>
      <c r="F13" s="4" t="s">
        <v>598</v>
      </c>
      <c r="G13" s="4">
        <v>1</v>
      </c>
      <c r="H13" s="86">
        <v>1</v>
      </c>
      <c r="I13" s="71" t="s">
        <v>2505</v>
      </c>
      <c r="J13" s="72" t="s">
        <v>2506</v>
      </c>
      <c r="K13" s="89">
        <v>21</v>
      </c>
      <c r="L13" s="74">
        <v>8</v>
      </c>
      <c r="M13" s="74" t="s">
        <v>46</v>
      </c>
      <c r="N13" s="74"/>
    </row>
    <row r="14" spans="1:14">
      <c r="A14" s="7">
        <v>1</v>
      </c>
      <c r="B14" s="10">
        <v>13</v>
      </c>
      <c r="C14" s="10">
        <v>13</v>
      </c>
      <c r="D14" s="4" t="s">
        <v>239</v>
      </c>
      <c r="E14" s="4">
        <v>21483</v>
      </c>
      <c r="F14" s="4" t="s">
        <v>2178</v>
      </c>
      <c r="G14" s="4">
        <v>1</v>
      </c>
      <c r="H14" s="86">
        <v>1</v>
      </c>
      <c r="I14" s="71" t="s">
        <v>2472</v>
      </c>
      <c r="J14" s="72" t="s">
        <v>242</v>
      </c>
      <c r="K14" s="89">
        <v>24</v>
      </c>
      <c r="L14" s="74">
        <v>1</v>
      </c>
      <c r="M14" s="74"/>
      <c r="N14" s="74" t="s">
        <v>46</v>
      </c>
    </row>
    <row r="15" spans="1:14">
      <c r="A15" s="7">
        <v>1</v>
      </c>
      <c r="B15" s="10">
        <v>14</v>
      </c>
      <c r="C15" s="10">
        <v>14</v>
      </c>
      <c r="D15" s="4" t="s">
        <v>188</v>
      </c>
      <c r="E15" s="4">
        <v>13164</v>
      </c>
      <c r="F15" s="4" t="s">
        <v>609</v>
      </c>
      <c r="G15" s="4">
        <v>1</v>
      </c>
      <c r="H15" s="86">
        <v>1</v>
      </c>
      <c r="I15" s="71" t="s">
        <v>165</v>
      </c>
      <c r="J15" s="72" t="s">
        <v>296</v>
      </c>
      <c r="K15" s="89">
        <v>28</v>
      </c>
      <c r="L15" s="74">
        <v>1</v>
      </c>
      <c r="M15" s="74"/>
      <c r="N15" s="74" t="s">
        <v>46</v>
      </c>
    </row>
    <row r="16" spans="1:14">
      <c r="A16" s="7">
        <v>1</v>
      </c>
      <c r="B16" s="10">
        <v>15</v>
      </c>
      <c r="C16" s="10">
        <v>15</v>
      </c>
      <c r="D16" s="4" t="s">
        <v>555</v>
      </c>
      <c r="E16" s="4">
        <v>13892</v>
      </c>
      <c r="F16" s="4" t="s">
        <v>598</v>
      </c>
      <c r="G16" s="4">
        <v>1</v>
      </c>
      <c r="H16" s="86">
        <v>1</v>
      </c>
      <c r="I16" s="71" t="s">
        <v>1091</v>
      </c>
      <c r="J16" s="72" t="s">
        <v>166</v>
      </c>
      <c r="K16" s="89">
        <v>31</v>
      </c>
      <c r="L16" s="74">
        <v>1</v>
      </c>
      <c r="M16" s="74"/>
      <c r="N16" s="74" t="s">
        <v>837</v>
      </c>
    </row>
    <row r="17" spans="1:14">
      <c r="A17" s="7">
        <v>1</v>
      </c>
      <c r="B17" s="10">
        <v>16</v>
      </c>
      <c r="C17" s="10">
        <v>16</v>
      </c>
      <c r="D17" s="4" t="s">
        <v>129</v>
      </c>
      <c r="E17" s="4">
        <v>22168</v>
      </c>
      <c r="F17" s="4" t="s">
        <v>239</v>
      </c>
      <c r="G17" s="4">
        <v>1</v>
      </c>
      <c r="H17" s="86">
        <v>1</v>
      </c>
      <c r="I17" s="71" t="s">
        <v>2495</v>
      </c>
      <c r="J17" s="72" t="s">
        <v>2496</v>
      </c>
      <c r="K17" s="89">
        <v>22</v>
      </c>
      <c r="L17" s="74">
        <v>8</v>
      </c>
      <c r="M17" s="74" t="s">
        <v>46</v>
      </c>
      <c r="N17" s="74"/>
    </row>
    <row r="18" spans="1:14">
      <c r="A18" s="7">
        <v>1</v>
      </c>
      <c r="B18" s="10">
        <v>17</v>
      </c>
      <c r="C18" s="10">
        <v>17</v>
      </c>
      <c r="D18" s="4" t="s">
        <v>2163</v>
      </c>
      <c r="E18" s="4">
        <v>26197</v>
      </c>
      <c r="F18" s="4" t="s">
        <v>164</v>
      </c>
      <c r="G18" s="4">
        <v>1</v>
      </c>
      <c r="H18" s="86">
        <v>1</v>
      </c>
      <c r="I18" s="71" t="s">
        <v>2528</v>
      </c>
      <c r="J18" s="72" t="s">
        <v>136</v>
      </c>
      <c r="K18" s="89">
        <v>23</v>
      </c>
      <c r="L18" s="74">
        <v>7</v>
      </c>
      <c r="M18" s="74" t="s">
        <v>837</v>
      </c>
      <c r="N18" s="74"/>
    </row>
    <row r="19" spans="1:14">
      <c r="A19" s="7">
        <v>1</v>
      </c>
      <c r="B19" s="10">
        <v>18</v>
      </c>
      <c r="C19" s="10">
        <v>18</v>
      </c>
      <c r="D19" s="4" t="s">
        <v>2721</v>
      </c>
      <c r="E19" s="4">
        <v>17874</v>
      </c>
      <c r="F19" s="4" t="s">
        <v>16</v>
      </c>
      <c r="G19" s="4">
        <v>1</v>
      </c>
      <c r="H19" s="86">
        <v>1</v>
      </c>
      <c r="I19" s="71" t="s">
        <v>1179</v>
      </c>
      <c r="J19" s="72" t="s">
        <v>1180</v>
      </c>
      <c r="K19" s="89">
        <v>26</v>
      </c>
      <c r="L19" s="74">
        <v>1</v>
      </c>
      <c r="M19" s="74"/>
      <c r="N19" s="74" t="s">
        <v>46</v>
      </c>
    </row>
    <row r="20" spans="1:14">
      <c r="A20" s="7">
        <v>1</v>
      </c>
      <c r="B20" s="10">
        <v>19</v>
      </c>
      <c r="C20" s="10">
        <v>19</v>
      </c>
      <c r="D20" s="4" t="s">
        <v>567</v>
      </c>
      <c r="E20" s="4">
        <v>15161</v>
      </c>
      <c r="F20" s="4" t="s">
        <v>567</v>
      </c>
      <c r="G20" s="4">
        <v>1</v>
      </c>
      <c r="H20" s="86">
        <v>1</v>
      </c>
      <c r="I20" s="71" t="s">
        <v>1059</v>
      </c>
      <c r="J20" s="72" t="s">
        <v>144</v>
      </c>
      <c r="K20" s="89">
        <v>30</v>
      </c>
      <c r="L20" s="74">
        <v>2</v>
      </c>
      <c r="M20" s="74" t="s">
        <v>837</v>
      </c>
      <c r="N20" s="74"/>
    </row>
    <row r="21" spans="1:14">
      <c r="A21" s="11">
        <v>1</v>
      </c>
      <c r="B21" s="12">
        <v>20</v>
      </c>
      <c r="C21" s="12">
        <v>20</v>
      </c>
      <c r="D21" s="13" t="s">
        <v>13</v>
      </c>
      <c r="E21" s="13">
        <v>19452</v>
      </c>
      <c r="F21" s="13" t="s">
        <v>239</v>
      </c>
      <c r="G21" s="13">
        <v>1</v>
      </c>
      <c r="H21" s="87">
        <v>1</v>
      </c>
      <c r="I21" s="75" t="s">
        <v>200</v>
      </c>
      <c r="J21" s="76" t="s">
        <v>247</v>
      </c>
      <c r="K21" s="90">
        <v>26</v>
      </c>
      <c r="L21" s="78">
        <v>2</v>
      </c>
      <c r="M21" s="78" t="s">
        <v>837</v>
      </c>
      <c r="N21" s="78"/>
    </row>
    <row r="22" spans="1:14">
      <c r="A22" s="7">
        <v>2</v>
      </c>
      <c r="B22" s="10">
        <v>1</v>
      </c>
      <c r="C22" s="10">
        <v>21</v>
      </c>
      <c r="D22" s="4" t="s">
        <v>29</v>
      </c>
      <c r="E22" s="4">
        <v>22250</v>
      </c>
      <c r="F22" s="4" t="s">
        <v>598</v>
      </c>
      <c r="G22" s="4">
        <v>1</v>
      </c>
      <c r="H22" s="86">
        <v>1</v>
      </c>
      <c r="I22" s="71" t="s">
        <v>2333</v>
      </c>
      <c r="J22" s="72" t="s">
        <v>145</v>
      </c>
      <c r="K22" s="89">
        <v>24</v>
      </c>
      <c r="L22" s="74">
        <v>1</v>
      </c>
      <c r="M22" s="74"/>
      <c r="N22" s="74" t="s">
        <v>837</v>
      </c>
    </row>
    <row r="23" spans="1:14">
      <c r="A23" s="7">
        <v>2</v>
      </c>
      <c r="B23" s="10">
        <v>2</v>
      </c>
      <c r="C23" s="10">
        <v>22</v>
      </c>
      <c r="D23" s="4" t="s">
        <v>438</v>
      </c>
      <c r="E23" s="4">
        <v>11680</v>
      </c>
      <c r="F23" s="4" t="s">
        <v>246</v>
      </c>
      <c r="G23" s="4">
        <v>1</v>
      </c>
      <c r="H23" s="86">
        <v>1</v>
      </c>
      <c r="I23" s="71" t="s">
        <v>259</v>
      </c>
      <c r="J23" s="72" t="s">
        <v>846</v>
      </c>
      <c r="K23" s="89">
        <v>30</v>
      </c>
      <c r="L23" s="74">
        <v>2</v>
      </c>
      <c r="M23" s="74" t="s">
        <v>837</v>
      </c>
      <c r="N23" s="74"/>
    </row>
    <row r="24" spans="1:14">
      <c r="A24" s="7">
        <v>2</v>
      </c>
      <c r="B24" s="10">
        <v>3</v>
      </c>
      <c r="C24" s="10">
        <v>23</v>
      </c>
      <c r="D24" s="4" t="s">
        <v>563</v>
      </c>
      <c r="E24" s="4">
        <v>15464</v>
      </c>
      <c r="F24" s="4" t="s">
        <v>609</v>
      </c>
      <c r="G24" s="4">
        <v>1</v>
      </c>
      <c r="H24" s="86">
        <v>1</v>
      </c>
      <c r="I24" s="71" t="s">
        <v>793</v>
      </c>
      <c r="J24" s="72" t="s">
        <v>163</v>
      </c>
      <c r="K24" s="89">
        <v>29</v>
      </c>
      <c r="L24" s="74">
        <v>9</v>
      </c>
      <c r="M24" s="74" t="s">
        <v>837</v>
      </c>
      <c r="N24" s="74"/>
    </row>
    <row r="25" spans="1:14">
      <c r="A25" s="7">
        <v>2</v>
      </c>
      <c r="B25" s="10">
        <v>4</v>
      </c>
      <c r="C25" s="10">
        <v>24</v>
      </c>
      <c r="D25" s="4" t="s">
        <v>17</v>
      </c>
      <c r="E25" s="4">
        <v>13602</v>
      </c>
      <c r="F25" s="4" t="s">
        <v>129</v>
      </c>
      <c r="G25" s="4">
        <v>1</v>
      </c>
      <c r="H25" s="86">
        <v>1</v>
      </c>
      <c r="I25" s="71" t="s">
        <v>1949</v>
      </c>
      <c r="J25" s="72" t="s">
        <v>645</v>
      </c>
      <c r="K25" s="89">
        <v>29</v>
      </c>
      <c r="L25" s="74">
        <v>5</v>
      </c>
      <c r="M25" s="74" t="s">
        <v>837</v>
      </c>
      <c r="N25" s="74"/>
    </row>
    <row r="26" spans="1:14">
      <c r="A26" s="7">
        <v>2</v>
      </c>
      <c r="B26" s="10">
        <v>5</v>
      </c>
      <c r="C26" s="10">
        <v>25</v>
      </c>
      <c r="D26" s="4" t="s">
        <v>16</v>
      </c>
      <c r="E26" s="4">
        <v>19244</v>
      </c>
      <c r="F26" s="4" t="s">
        <v>354</v>
      </c>
      <c r="G26" s="4">
        <v>1</v>
      </c>
      <c r="H26" s="86">
        <v>1</v>
      </c>
      <c r="I26" s="71" t="s">
        <v>1256</v>
      </c>
      <c r="J26" s="72" t="s">
        <v>244</v>
      </c>
      <c r="K26" s="89">
        <v>27</v>
      </c>
      <c r="L26" s="74">
        <v>1</v>
      </c>
      <c r="M26" s="74"/>
      <c r="N26" s="74" t="s">
        <v>46</v>
      </c>
    </row>
    <row r="27" spans="1:14">
      <c r="A27" s="7">
        <v>2</v>
      </c>
      <c r="B27" s="10">
        <v>6</v>
      </c>
      <c r="C27" s="10">
        <v>26</v>
      </c>
      <c r="D27" s="4" t="s">
        <v>609</v>
      </c>
      <c r="E27" s="4">
        <v>20191</v>
      </c>
      <c r="F27" s="4" t="s">
        <v>609</v>
      </c>
      <c r="G27" s="4">
        <v>1</v>
      </c>
      <c r="H27" s="86">
        <v>1</v>
      </c>
      <c r="I27" s="71" t="s">
        <v>2422</v>
      </c>
      <c r="J27" s="72" t="s">
        <v>307</v>
      </c>
      <c r="K27" s="89">
        <v>25</v>
      </c>
      <c r="L27" s="74">
        <v>1</v>
      </c>
      <c r="M27" s="74"/>
      <c r="N27" s="74" t="s">
        <v>837</v>
      </c>
    </row>
    <row r="28" spans="1:14">
      <c r="A28" s="7">
        <v>2</v>
      </c>
      <c r="B28" s="10">
        <v>7</v>
      </c>
      <c r="C28" s="10">
        <v>27</v>
      </c>
      <c r="D28" s="4" t="s">
        <v>2164</v>
      </c>
      <c r="E28" s="4">
        <v>19316</v>
      </c>
      <c r="F28" s="4" t="s">
        <v>563</v>
      </c>
      <c r="G28" s="4">
        <v>1</v>
      </c>
      <c r="H28" s="86">
        <v>1</v>
      </c>
      <c r="I28" s="71" t="s">
        <v>1041</v>
      </c>
      <c r="J28" s="72" t="s">
        <v>572</v>
      </c>
      <c r="K28" s="89">
        <v>26</v>
      </c>
      <c r="L28" s="74">
        <v>1</v>
      </c>
      <c r="M28" s="74"/>
      <c r="N28" s="74" t="s">
        <v>46</v>
      </c>
    </row>
    <row r="29" spans="1:14">
      <c r="A29" s="7">
        <v>2</v>
      </c>
      <c r="B29" s="10">
        <v>8</v>
      </c>
      <c r="C29" s="10">
        <v>28</v>
      </c>
      <c r="D29" s="4" t="s">
        <v>18</v>
      </c>
      <c r="E29" s="4">
        <v>7531</v>
      </c>
      <c r="F29" s="4" t="s">
        <v>2178</v>
      </c>
      <c r="G29" s="4">
        <v>1</v>
      </c>
      <c r="H29" s="86">
        <v>1</v>
      </c>
      <c r="I29" s="71" t="s">
        <v>710</v>
      </c>
      <c r="J29" s="72" t="s">
        <v>569</v>
      </c>
      <c r="K29" s="89">
        <v>34</v>
      </c>
      <c r="L29" s="74">
        <v>1</v>
      </c>
      <c r="M29" s="74"/>
      <c r="N29" s="74" t="s">
        <v>837</v>
      </c>
    </row>
    <row r="30" spans="1:14">
      <c r="A30" s="7">
        <v>2</v>
      </c>
      <c r="B30" s="10">
        <v>9</v>
      </c>
      <c r="C30" s="10">
        <v>29</v>
      </c>
      <c r="D30" s="4" t="s">
        <v>598</v>
      </c>
      <c r="E30" s="4">
        <v>12988</v>
      </c>
      <c r="F30" s="4" t="s">
        <v>354</v>
      </c>
      <c r="G30" s="4">
        <v>1</v>
      </c>
      <c r="H30" s="86">
        <v>1</v>
      </c>
      <c r="I30" s="71" t="s">
        <v>677</v>
      </c>
      <c r="J30" s="72" t="s">
        <v>136</v>
      </c>
      <c r="K30" s="89">
        <v>31</v>
      </c>
      <c r="L30" s="74">
        <v>1</v>
      </c>
      <c r="M30" s="74"/>
      <c r="N30" s="74" t="s">
        <v>46</v>
      </c>
    </row>
    <row r="31" spans="1:14">
      <c r="A31" s="7">
        <v>2</v>
      </c>
      <c r="B31" s="10">
        <v>10</v>
      </c>
      <c r="C31" s="10">
        <v>30</v>
      </c>
      <c r="D31" s="4" t="s">
        <v>276</v>
      </c>
      <c r="E31" s="4">
        <v>20325</v>
      </c>
      <c r="F31" s="4" t="s">
        <v>567</v>
      </c>
      <c r="G31" s="4">
        <v>1</v>
      </c>
      <c r="H31" s="86">
        <v>1</v>
      </c>
      <c r="I31" s="71" t="s">
        <v>2441</v>
      </c>
      <c r="J31" s="72" t="s">
        <v>277</v>
      </c>
      <c r="K31" s="89">
        <v>23</v>
      </c>
      <c r="L31" s="74">
        <v>3</v>
      </c>
      <c r="M31" s="74" t="s">
        <v>46</v>
      </c>
      <c r="N31" s="74"/>
    </row>
    <row r="32" spans="1:14">
      <c r="A32" s="7">
        <v>2</v>
      </c>
      <c r="B32" s="10">
        <v>11</v>
      </c>
      <c r="C32" s="10">
        <v>31</v>
      </c>
      <c r="D32" s="4" t="s">
        <v>15</v>
      </c>
      <c r="E32" s="4">
        <v>11674</v>
      </c>
      <c r="F32" s="4" t="s">
        <v>16</v>
      </c>
      <c r="G32" s="4">
        <v>1</v>
      </c>
      <c r="H32" s="86">
        <v>1</v>
      </c>
      <c r="I32" s="71" t="s">
        <v>357</v>
      </c>
      <c r="J32" s="72" t="s">
        <v>358</v>
      </c>
      <c r="K32" s="89">
        <v>29</v>
      </c>
      <c r="L32" s="74">
        <v>1</v>
      </c>
      <c r="M32" s="74"/>
      <c r="N32" s="74" t="s">
        <v>837</v>
      </c>
    </row>
    <row r="33" spans="1:14">
      <c r="A33" s="7">
        <v>2</v>
      </c>
      <c r="B33" s="10">
        <v>12</v>
      </c>
      <c r="C33" s="10">
        <v>32</v>
      </c>
      <c r="D33" s="4" t="s">
        <v>470</v>
      </c>
      <c r="E33" s="4">
        <v>19447</v>
      </c>
      <c r="F33" s="4" t="s">
        <v>18</v>
      </c>
      <c r="G33" s="4">
        <v>1</v>
      </c>
      <c r="H33" s="86">
        <v>1</v>
      </c>
      <c r="I33" s="71" t="s">
        <v>7</v>
      </c>
      <c r="J33" s="72" t="s">
        <v>645</v>
      </c>
      <c r="K33" s="89">
        <v>24</v>
      </c>
      <c r="L33" s="74">
        <v>1</v>
      </c>
      <c r="M33" s="74"/>
      <c r="N33" s="74" t="s">
        <v>46</v>
      </c>
    </row>
    <row r="34" spans="1:14">
      <c r="A34" s="7">
        <v>2</v>
      </c>
      <c r="B34" s="10">
        <v>13</v>
      </c>
      <c r="C34" s="10">
        <v>33</v>
      </c>
      <c r="D34" s="4" t="s">
        <v>239</v>
      </c>
      <c r="E34" s="4">
        <v>18819</v>
      </c>
      <c r="F34" s="4" t="s">
        <v>14</v>
      </c>
      <c r="G34" s="4">
        <v>1</v>
      </c>
      <c r="H34" s="86">
        <v>1</v>
      </c>
      <c r="I34" s="71" t="s">
        <v>2357</v>
      </c>
      <c r="J34" s="72" t="s">
        <v>1955</v>
      </c>
      <c r="K34" s="89">
        <v>28</v>
      </c>
      <c r="L34" s="74">
        <v>4</v>
      </c>
      <c r="M34" s="74" t="s">
        <v>837</v>
      </c>
      <c r="N34" s="74"/>
    </row>
    <row r="35" spans="1:14">
      <c r="A35" s="7">
        <v>2</v>
      </c>
      <c r="B35" s="10">
        <v>14</v>
      </c>
      <c r="C35" s="10">
        <v>34</v>
      </c>
      <c r="D35" s="4" t="s">
        <v>188</v>
      </c>
      <c r="E35" s="4">
        <v>19287</v>
      </c>
      <c r="F35" s="4" t="s">
        <v>14</v>
      </c>
      <c r="G35" s="4">
        <v>1</v>
      </c>
      <c r="H35" s="86">
        <v>1</v>
      </c>
      <c r="I35" s="71" t="s">
        <v>528</v>
      </c>
      <c r="J35" s="72" t="s">
        <v>1707</v>
      </c>
      <c r="K35" s="89">
        <v>28</v>
      </c>
      <c r="L35" s="74">
        <v>8</v>
      </c>
      <c r="M35" s="74" t="s">
        <v>837</v>
      </c>
      <c r="N35" s="74"/>
    </row>
    <row r="36" spans="1:14">
      <c r="A36" s="7">
        <v>2</v>
      </c>
      <c r="B36" s="10">
        <v>15</v>
      </c>
      <c r="C36" s="10">
        <v>35</v>
      </c>
      <c r="D36" s="4" t="s">
        <v>555</v>
      </c>
      <c r="E36" s="4">
        <v>10061</v>
      </c>
      <c r="F36" s="4" t="s">
        <v>614</v>
      </c>
      <c r="G36" s="4">
        <v>1</v>
      </c>
      <c r="H36" s="86">
        <v>1</v>
      </c>
      <c r="I36" s="71" t="s">
        <v>1863</v>
      </c>
      <c r="J36" s="72" t="s">
        <v>63</v>
      </c>
      <c r="K36" s="89">
        <v>33</v>
      </c>
      <c r="L36" s="74">
        <v>1</v>
      </c>
      <c r="M36" s="74"/>
      <c r="N36" s="74" t="s">
        <v>46</v>
      </c>
    </row>
    <row r="37" spans="1:14">
      <c r="A37" s="7">
        <v>2</v>
      </c>
      <c r="B37" s="10">
        <v>16</v>
      </c>
      <c r="C37" s="10">
        <v>36</v>
      </c>
      <c r="D37" s="4" t="s">
        <v>129</v>
      </c>
      <c r="E37" s="4">
        <v>17022</v>
      </c>
      <c r="F37" s="4" t="s">
        <v>276</v>
      </c>
      <c r="G37" s="4">
        <v>1</v>
      </c>
      <c r="H37" s="86">
        <v>1</v>
      </c>
      <c r="I37" s="71" t="s">
        <v>2304</v>
      </c>
      <c r="J37" s="72" t="s">
        <v>2305</v>
      </c>
      <c r="K37" s="89">
        <v>25</v>
      </c>
      <c r="L37" s="74">
        <v>6</v>
      </c>
      <c r="M37" s="74" t="s">
        <v>837</v>
      </c>
      <c r="N37" s="74"/>
    </row>
    <row r="38" spans="1:14">
      <c r="A38" s="7">
        <v>2</v>
      </c>
      <c r="B38" s="10">
        <v>17</v>
      </c>
      <c r="C38" s="10">
        <v>37</v>
      </c>
      <c r="D38" s="4" t="s">
        <v>164</v>
      </c>
      <c r="E38" s="4">
        <v>15351</v>
      </c>
      <c r="F38" s="4" t="s">
        <v>129</v>
      </c>
      <c r="G38" s="4">
        <v>1</v>
      </c>
      <c r="H38" s="86">
        <v>1</v>
      </c>
      <c r="I38" s="71" t="s">
        <v>2269</v>
      </c>
      <c r="J38" s="72" t="s">
        <v>2270</v>
      </c>
      <c r="K38" s="89">
        <v>29</v>
      </c>
      <c r="L38" s="74">
        <v>3</v>
      </c>
      <c r="M38" s="74" t="s">
        <v>837</v>
      </c>
      <c r="N38" s="74"/>
    </row>
    <row r="39" spans="1:14">
      <c r="A39" s="7">
        <v>2</v>
      </c>
      <c r="B39" s="10">
        <v>18</v>
      </c>
      <c r="C39" s="10">
        <v>38</v>
      </c>
      <c r="D39" s="4" t="s">
        <v>14</v>
      </c>
      <c r="E39" s="4">
        <v>20202</v>
      </c>
      <c r="F39" s="4" t="s">
        <v>18</v>
      </c>
      <c r="G39" s="4">
        <v>1</v>
      </c>
      <c r="H39" s="86">
        <v>1</v>
      </c>
      <c r="I39" s="71" t="s">
        <v>2424</v>
      </c>
      <c r="J39" s="72" t="s">
        <v>544</v>
      </c>
      <c r="K39" s="91">
        <v>23</v>
      </c>
      <c r="L39" s="74">
        <v>8</v>
      </c>
      <c r="M39" s="74" t="s">
        <v>46</v>
      </c>
      <c r="N39" s="74"/>
    </row>
    <row r="40" spans="1:14">
      <c r="A40" s="7">
        <v>2</v>
      </c>
      <c r="B40" s="10">
        <v>19</v>
      </c>
      <c r="C40" s="10">
        <v>39</v>
      </c>
      <c r="D40" s="4" t="s">
        <v>567</v>
      </c>
      <c r="E40" s="4">
        <v>22713</v>
      </c>
      <c r="F40" s="4" t="s">
        <v>2170</v>
      </c>
      <c r="G40" s="4">
        <v>1</v>
      </c>
      <c r="H40" s="86">
        <v>1</v>
      </c>
      <c r="I40" s="71" t="s">
        <v>584</v>
      </c>
      <c r="J40" s="72" t="s">
        <v>597</v>
      </c>
      <c r="K40" s="89">
        <v>24</v>
      </c>
      <c r="L40" s="74">
        <v>1</v>
      </c>
      <c r="M40" s="74"/>
      <c r="N40" s="74" t="s">
        <v>837</v>
      </c>
    </row>
    <row r="41" spans="1:14">
      <c r="A41" s="11">
        <v>2</v>
      </c>
      <c r="B41" s="12">
        <v>20</v>
      </c>
      <c r="C41" s="12">
        <v>40</v>
      </c>
      <c r="D41" s="13" t="s">
        <v>13</v>
      </c>
      <c r="E41" s="13">
        <v>15288</v>
      </c>
      <c r="F41" s="13" t="s">
        <v>470</v>
      </c>
      <c r="G41" s="13">
        <v>1</v>
      </c>
      <c r="H41" s="87">
        <v>1</v>
      </c>
      <c r="I41" s="75" t="s">
        <v>1203</v>
      </c>
      <c r="J41" s="76" t="s">
        <v>613</v>
      </c>
      <c r="K41" s="90">
        <v>30</v>
      </c>
      <c r="L41" s="78">
        <v>1</v>
      </c>
      <c r="M41" s="78"/>
      <c r="N41" s="78" t="s">
        <v>837</v>
      </c>
    </row>
    <row r="42" spans="1:14">
      <c r="A42" s="99" t="s">
        <v>2043</v>
      </c>
      <c r="B42" s="100">
        <v>1</v>
      </c>
      <c r="C42" s="100">
        <v>41</v>
      </c>
      <c r="D42" s="49" t="s">
        <v>15</v>
      </c>
      <c r="E42" s="49">
        <v>15823</v>
      </c>
      <c r="F42" s="49" t="s">
        <v>2177</v>
      </c>
      <c r="G42" s="49">
        <v>1</v>
      </c>
      <c r="H42" s="201">
        <v>1</v>
      </c>
      <c r="I42" s="202" t="s">
        <v>1162</v>
      </c>
      <c r="J42" s="203" t="s">
        <v>287</v>
      </c>
      <c r="K42" s="204">
        <v>25</v>
      </c>
      <c r="L42" s="205">
        <v>1</v>
      </c>
      <c r="M42" s="205"/>
      <c r="N42" s="205" t="s">
        <v>837</v>
      </c>
    </row>
    <row r="43" spans="1:14">
      <c r="A43" s="11" t="s">
        <v>2043</v>
      </c>
      <c r="B43" s="12">
        <v>2</v>
      </c>
      <c r="C43" s="12">
        <v>42</v>
      </c>
      <c r="D43" s="13" t="s">
        <v>567</v>
      </c>
      <c r="E43" s="13">
        <v>18806</v>
      </c>
      <c r="F43" s="13" t="s">
        <v>598</v>
      </c>
      <c r="G43" s="13">
        <v>1</v>
      </c>
      <c r="H43" s="87">
        <v>1</v>
      </c>
      <c r="I43" s="75" t="s">
        <v>2356</v>
      </c>
      <c r="J43" s="76" t="s">
        <v>260</v>
      </c>
      <c r="K43" s="90">
        <v>30</v>
      </c>
      <c r="L43" s="78">
        <v>1</v>
      </c>
      <c r="M43" s="78"/>
      <c r="N43" s="78" t="s">
        <v>837</v>
      </c>
    </row>
    <row r="44" spans="1:14">
      <c r="A44" s="7">
        <v>3</v>
      </c>
      <c r="B44" s="10">
        <v>1</v>
      </c>
      <c r="C44" s="10">
        <v>43</v>
      </c>
      <c r="D44" s="4" t="s">
        <v>13</v>
      </c>
      <c r="E44" s="4">
        <v>13767</v>
      </c>
      <c r="F44" s="4" t="s">
        <v>2178</v>
      </c>
      <c r="G44" s="4">
        <v>1</v>
      </c>
      <c r="H44" s="86">
        <v>1</v>
      </c>
      <c r="I44" s="71" t="s">
        <v>2248</v>
      </c>
      <c r="J44" s="72" t="s">
        <v>2249</v>
      </c>
      <c r="K44" s="89">
        <v>30</v>
      </c>
      <c r="L44" s="74">
        <v>1</v>
      </c>
      <c r="M44" s="74"/>
      <c r="N44" s="74" t="s">
        <v>837</v>
      </c>
    </row>
    <row r="45" spans="1:14">
      <c r="A45" s="7">
        <v>3</v>
      </c>
      <c r="B45" s="10">
        <v>2</v>
      </c>
      <c r="C45" s="10">
        <v>44</v>
      </c>
      <c r="D45" s="4" t="s">
        <v>567</v>
      </c>
      <c r="E45" s="4">
        <v>15684</v>
      </c>
      <c r="F45" s="4" t="s">
        <v>345</v>
      </c>
      <c r="G45" s="4">
        <v>1</v>
      </c>
      <c r="H45" s="86">
        <v>1</v>
      </c>
      <c r="I45" s="71" t="s">
        <v>292</v>
      </c>
      <c r="J45" s="72" t="s">
        <v>151</v>
      </c>
      <c r="K45" s="89">
        <v>26</v>
      </c>
      <c r="L45" s="74">
        <v>1</v>
      </c>
      <c r="M45" s="74"/>
      <c r="N45" s="74" t="s">
        <v>837</v>
      </c>
    </row>
    <row r="46" spans="1:14">
      <c r="A46" s="7">
        <v>3</v>
      </c>
      <c r="B46" s="10">
        <v>3</v>
      </c>
      <c r="C46" s="10">
        <v>45</v>
      </c>
      <c r="D46" s="4" t="s">
        <v>14</v>
      </c>
      <c r="E46" s="4">
        <v>11209</v>
      </c>
      <c r="F46" s="4" t="s">
        <v>598</v>
      </c>
      <c r="G46" s="4">
        <v>1</v>
      </c>
      <c r="H46" s="86">
        <v>1</v>
      </c>
      <c r="I46" s="71" t="s">
        <v>1217</v>
      </c>
      <c r="J46" s="72" t="s">
        <v>209</v>
      </c>
      <c r="K46" s="89">
        <v>30</v>
      </c>
      <c r="L46" s="74">
        <v>1</v>
      </c>
      <c r="M46" s="74"/>
      <c r="N46" s="74" t="s">
        <v>837</v>
      </c>
    </row>
    <row r="47" spans="1:14">
      <c r="A47" s="7">
        <v>3</v>
      </c>
      <c r="B47" s="10">
        <v>4</v>
      </c>
      <c r="C47" s="10">
        <v>46</v>
      </c>
      <c r="D47" s="4" t="s">
        <v>164</v>
      </c>
      <c r="E47" s="4">
        <v>22296</v>
      </c>
      <c r="F47" s="4" t="s">
        <v>14</v>
      </c>
      <c r="G47" s="4">
        <v>1</v>
      </c>
      <c r="H47" s="86">
        <v>1</v>
      </c>
      <c r="I47" s="71" t="s">
        <v>1175</v>
      </c>
      <c r="J47" s="72" t="s">
        <v>536</v>
      </c>
      <c r="K47" s="89">
        <v>25</v>
      </c>
      <c r="L47" s="74">
        <v>1</v>
      </c>
      <c r="M47" s="74"/>
      <c r="N47" s="74" t="s">
        <v>837</v>
      </c>
    </row>
    <row r="48" spans="1:14">
      <c r="A48" s="7">
        <v>3</v>
      </c>
      <c r="B48" s="10">
        <v>5</v>
      </c>
      <c r="C48" s="10">
        <v>47</v>
      </c>
      <c r="D48" s="4" t="s">
        <v>129</v>
      </c>
      <c r="E48" s="4">
        <v>15674</v>
      </c>
      <c r="F48" s="4" t="s">
        <v>470</v>
      </c>
      <c r="G48" s="4">
        <v>1</v>
      </c>
      <c r="H48" s="86">
        <v>1</v>
      </c>
      <c r="I48" s="71" t="s">
        <v>370</v>
      </c>
      <c r="J48" s="72" t="s">
        <v>5</v>
      </c>
      <c r="K48" s="89">
        <v>26</v>
      </c>
      <c r="L48" s="74">
        <v>2</v>
      </c>
      <c r="M48" s="74" t="s">
        <v>46</v>
      </c>
      <c r="N48" s="74"/>
    </row>
    <row r="49" spans="1:14">
      <c r="A49" s="7">
        <v>3</v>
      </c>
      <c r="B49" s="10">
        <v>6</v>
      </c>
      <c r="C49" s="10">
        <v>48</v>
      </c>
      <c r="D49" s="4" t="s">
        <v>555</v>
      </c>
      <c r="E49" s="4">
        <v>10133</v>
      </c>
      <c r="F49" s="4" t="s">
        <v>563</v>
      </c>
      <c r="G49" s="4">
        <v>1</v>
      </c>
      <c r="H49" s="86">
        <v>1</v>
      </c>
      <c r="I49" s="71" t="s">
        <v>66</v>
      </c>
      <c r="J49" s="72" t="s">
        <v>293</v>
      </c>
      <c r="K49" s="89">
        <v>33</v>
      </c>
      <c r="L49" s="74">
        <v>1</v>
      </c>
      <c r="M49" s="74"/>
      <c r="N49" s="74" t="s">
        <v>837</v>
      </c>
    </row>
    <row r="50" spans="1:14">
      <c r="A50" s="7">
        <v>3</v>
      </c>
      <c r="B50" s="10">
        <v>7</v>
      </c>
      <c r="C50" s="10">
        <v>49</v>
      </c>
      <c r="D50" s="4" t="s">
        <v>188</v>
      </c>
      <c r="E50" s="4">
        <v>12972</v>
      </c>
      <c r="F50" s="4" t="s">
        <v>2171</v>
      </c>
      <c r="G50" s="4">
        <v>1</v>
      </c>
      <c r="H50" s="86">
        <v>1</v>
      </c>
      <c r="I50" s="71" t="s">
        <v>599</v>
      </c>
      <c r="J50" s="72" t="s">
        <v>536</v>
      </c>
      <c r="K50" s="89">
        <v>28</v>
      </c>
      <c r="L50" s="74">
        <v>1</v>
      </c>
      <c r="M50" s="74"/>
      <c r="N50" s="74" t="s">
        <v>837</v>
      </c>
    </row>
    <row r="51" spans="1:14">
      <c r="A51" s="7">
        <v>3</v>
      </c>
      <c r="B51" s="10">
        <v>8</v>
      </c>
      <c r="C51" s="10">
        <v>50</v>
      </c>
      <c r="D51" s="4" t="s">
        <v>239</v>
      </c>
      <c r="E51" s="4">
        <v>14111</v>
      </c>
      <c r="F51" s="4" t="s">
        <v>239</v>
      </c>
      <c r="G51" s="4">
        <v>1</v>
      </c>
      <c r="H51" s="86">
        <v>1</v>
      </c>
      <c r="I51" s="71" t="s">
        <v>1726</v>
      </c>
      <c r="J51" s="72" t="s">
        <v>572</v>
      </c>
      <c r="K51" s="89">
        <v>28</v>
      </c>
      <c r="L51" s="74">
        <v>2</v>
      </c>
      <c r="M51" s="74" t="s">
        <v>837</v>
      </c>
      <c r="N51" s="74"/>
    </row>
    <row r="52" spans="1:14">
      <c r="A52" s="7">
        <v>3</v>
      </c>
      <c r="B52" s="10">
        <v>9</v>
      </c>
      <c r="C52" s="10">
        <v>51</v>
      </c>
      <c r="D52" s="4" t="s">
        <v>470</v>
      </c>
      <c r="E52" s="4">
        <v>21992</v>
      </c>
      <c r="F52" s="4" t="s">
        <v>2177</v>
      </c>
      <c r="G52" s="4">
        <v>1</v>
      </c>
      <c r="H52" s="86">
        <v>1</v>
      </c>
      <c r="I52" s="71" t="s">
        <v>2492</v>
      </c>
      <c r="J52" s="72" t="s">
        <v>2493</v>
      </c>
      <c r="K52" s="89">
        <v>23</v>
      </c>
      <c r="L52" s="74">
        <v>1</v>
      </c>
      <c r="M52" s="74"/>
      <c r="N52" s="74" t="s">
        <v>837</v>
      </c>
    </row>
    <row r="53" spans="1:14">
      <c r="A53" s="7">
        <v>3</v>
      </c>
      <c r="B53" s="10">
        <v>10</v>
      </c>
      <c r="C53" s="10">
        <v>52</v>
      </c>
      <c r="D53" s="4" t="s">
        <v>15</v>
      </c>
      <c r="E53" s="4">
        <v>11476</v>
      </c>
      <c r="F53" s="4" t="s">
        <v>13</v>
      </c>
      <c r="G53" s="4">
        <v>1</v>
      </c>
      <c r="H53" s="86">
        <v>1</v>
      </c>
      <c r="I53" s="71" t="s">
        <v>25</v>
      </c>
      <c r="J53" s="72" t="s">
        <v>2216</v>
      </c>
      <c r="K53" s="89">
        <v>29</v>
      </c>
      <c r="L53" s="74">
        <v>8</v>
      </c>
      <c r="M53" s="74" t="s">
        <v>46</v>
      </c>
      <c r="N53" s="74"/>
    </row>
    <row r="54" spans="1:14">
      <c r="A54" s="7">
        <v>3</v>
      </c>
      <c r="B54" s="10">
        <v>11</v>
      </c>
      <c r="C54" s="10">
        <v>53</v>
      </c>
      <c r="D54" s="4" t="s">
        <v>276</v>
      </c>
      <c r="E54" s="4">
        <v>10323</v>
      </c>
      <c r="F54" s="4" t="s">
        <v>129</v>
      </c>
      <c r="G54" s="4">
        <v>1</v>
      </c>
      <c r="H54" s="86">
        <v>1</v>
      </c>
      <c r="I54" s="71" t="s">
        <v>2200</v>
      </c>
      <c r="J54" s="72" t="s">
        <v>526</v>
      </c>
      <c r="K54" s="89">
        <v>30</v>
      </c>
      <c r="L54" s="74">
        <v>8</v>
      </c>
      <c r="M54" s="74" t="s">
        <v>46</v>
      </c>
      <c r="N54" s="74"/>
    </row>
    <row r="55" spans="1:14">
      <c r="A55" s="7">
        <v>3</v>
      </c>
      <c r="B55" s="10">
        <v>12</v>
      </c>
      <c r="C55" s="10">
        <v>54</v>
      </c>
      <c r="D55" s="4" t="s">
        <v>598</v>
      </c>
      <c r="E55" s="4">
        <v>18795</v>
      </c>
      <c r="F55" s="4" t="s">
        <v>17</v>
      </c>
      <c r="G55" s="4">
        <v>1</v>
      </c>
      <c r="H55" s="86">
        <v>1</v>
      </c>
      <c r="I55" s="71" t="s">
        <v>782</v>
      </c>
      <c r="J55" s="72" t="s">
        <v>147</v>
      </c>
      <c r="K55" s="89">
        <v>27</v>
      </c>
      <c r="L55" s="74">
        <v>6</v>
      </c>
      <c r="M55" s="74" t="s">
        <v>837</v>
      </c>
      <c r="N55" s="74"/>
    </row>
    <row r="56" spans="1:14">
      <c r="A56" s="7">
        <v>3</v>
      </c>
      <c r="B56" s="10">
        <v>13</v>
      </c>
      <c r="C56" s="10">
        <v>55</v>
      </c>
      <c r="D56" s="4" t="s">
        <v>18</v>
      </c>
      <c r="E56" s="4">
        <v>16535</v>
      </c>
      <c r="F56" s="4" t="s">
        <v>470</v>
      </c>
      <c r="G56" s="4">
        <v>1</v>
      </c>
      <c r="H56" s="86">
        <v>1</v>
      </c>
      <c r="I56" s="71" t="s">
        <v>27</v>
      </c>
      <c r="J56" s="72" t="s">
        <v>146</v>
      </c>
      <c r="K56" s="89">
        <v>26</v>
      </c>
      <c r="L56" s="74">
        <v>2</v>
      </c>
      <c r="M56" s="74" t="s">
        <v>837</v>
      </c>
      <c r="N56" s="74"/>
    </row>
    <row r="57" spans="1:14">
      <c r="A57" s="7">
        <v>3</v>
      </c>
      <c r="B57" s="10">
        <v>14</v>
      </c>
      <c r="C57" s="10">
        <v>56</v>
      </c>
      <c r="D57" s="4" t="s">
        <v>480</v>
      </c>
      <c r="E57" s="4">
        <v>19742</v>
      </c>
      <c r="F57" s="4" t="s">
        <v>686</v>
      </c>
      <c r="G57" s="4">
        <v>1</v>
      </c>
      <c r="H57" s="86">
        <v>1</v>
      </c>
      <c r="I57" s="71" t="s">
        <v>2392</v>
      </c>
      <c r="J57" s="72" t="s">
        <v>110</v>
      </c>
      <c r="K57" s="89">
        <v>26</v>
      </c>
      <c r="L57" s="74">
        <v>1</v>
      </c>
      <c r="M57" s="74"/>
      <c r="N57" s="74" t="s">
        <v>837</v>
      </c>
    </row>
    <row r="58" spans="1:14">
      <c r="A58" s="7">
        <v>3</v>
      </c>
      <c r="B58" s="10">
        <v>15</v>
      </c>
      <c r="C58" s="10">
        <v>57</v>
      </c>
      <c r="D58" s="4" t="s">
        <v>609</v>
      </c>
      <c r="E58" s="4">
        <v>10603</v>
      </c>
      <c r="F58" s="4" t="s">
        <v>609</v>
      </c>
      <c r="G58" s="4">
        <v>1</v>
      </c>
      <c r="H58" s="86">
        <v>1</v>
      </c>
      <c r="I58" s="71" t="s">
        <v>360</v>
      </c>
      <c r="J58" s="72" t="s">
        <v>545</v>
      </c>
      <c r="K58" s="89">
        <v>32</v>
      </c>
      <c r="L58" s="74">
        <v>1</v>
      </c>
      <c r="M58" s="74"/>
      <c r="N58" s="74" t="s">
        <v>46</v>
      </c>
    </row>
    <row r="59" spans="1:14">
      <c r="A59" s="7">
        <v>3</v>
      </c>
      <c r="B59" s="10">
        <v>16</v>
      </c>
      <c r="C59" s="10">
        <v>58</v>
      </c>
      <c r="D59" s="4" t="s">
        <v>16</v>
      </c>
      <c r="E59" s="4">
        <v>19948</v>
      </c>
      <c r="F59" s="4" t="s">
        <v>555</v>
      </c>
      <c r="G59" s="4">
        <v>1</v>
      </c>
      <c r="H59" s="86"/>
      <c r="I59" s="71" t="s">
        <v>1850</v>
      </c>
      <c r="J59" s="72" t="s">
        <v>1750</v>
      </c>
      <c r="K59" s="89">
        <v>22</v>
      </c>
      <c r="L59" s="74">
        <v>8</v>
      </c>
      <c r="M59" s="74" t="s">
        <v>837</v>
      </c>
      <c r="N59" s="74"/>
    </row>
    <row r="60" spans="1:14">
      <c r="A60" s="7">
        <v>3</v>
      </c>
      <c r="B60" s="10">
        <v>17</v>
      </c>
      <c r="C60" s="10">
        <v>59</v>
      </c>
      <c r="D60" s="4" t="s">
        <v>17</v>
      </c>
      <c r="E60" s="4">
        <v>11902</v>
      </c>
      <c r="F60" s="4" t="s">
        <v>2170</v>
      </c>
      <c r="G60" s="4">
        <v>1</v>
      </c>
      <c r="H60" s="86">
        <v>1</v>
      </c>
      <c r="I60" s="71" t="s">
        <v>477</v>
      </c>
      <c r="J60" s="72" t="s">
        <v>919</v>
      </c>
      <c r="K60" s="89">
        <v>28</v>
      </c>
      <c r="L60" s="74">
        <v>5</v>
      </c>
      <c r="M60" s="74" t="s">
        <v>837</v>
      </c>
      <c r="N60" s="74"/>
    </row>
    <row r="61" spans="1:14">
      <c r="A61" s="7">
        <v>3</v>
      </c>
      <c r="B61" s="10">
        <v>18</v>
      </c>
      <c r="C61" s="10">
        <v>60</v>
      </c>
      <c r="D61" s="4" t="s">
        <v>563</v>
      </c>
      <c r="E61" s="4">
        <v>20369</v>
      </c>
      <c r="F61" s="4" t="s">
        <v>239</v>
      </c>
      <c r="G61" s="4">
        <v>1</v>
      </c>
      <c r="H61" s="86">
        <v>1</v>
      </c>
      <c r="I61" s="71" t="s">
        <v>2444</v>
      </c>
      <c r="J61" s="72" t="s">
        <v>531</v>
      </c>
      <c r="K61" s="89">
        <v>23</v>
      </c>
      <c r="L61" s="74">
        <v>1</v>
      </c>
      <c r="M61" s="74"/>
      <c r="N61" s="74" t="s">
        <v>837</v>
      </c>
    </row>
    <row r="62" spans="1:14">
      <c r="A62" s="7">
        <v>3</v>
      </c>
      <c r="B62" s="10">
        <v>19</v>
      </c>
      <c r="C62" s="10">
        <v>61</v>
      </c>
      <c r="D62" s="4" t="s">
        <v>438</v>
      </c>
      <c r="E62" s="4">
        <v>19599</v>
      </c>
      <c r="F62" s="4" t="s">
        <v>614</v>
      </c>
      <c r="G62" s="4">
        <v>1</v>
      </c>
      <c r="H62" s="86">
        <v>1</v>
      </c>
      <c r="I62" s="71" t="s">
        <v>2381</v>
      </c>
      <c r="J62" s="72" t="s">
        <v>2382</v>
      </c>
      <c r="K62" s="89">
        <v>26</v>
      </c>
      <c r="L62" s="74">
        <v>7</v>
      </c>
      <c r="M62" s="74" t="s">
        <v>837</v>
      </c>
      <c r="N62" s="74"/>
    </row>
    <row r="63" spans="1:14">
      <c r="A63" s="11">
        <v>3</v>
      </c>
      <c r="B63" s="12">
        <v>20</v>
      </c>
      <c r="C63" s="12">
        <v>62</v>
      </c>
      <c r="D63" s="13" t="s">
        <v>29</v>
      </c>
      <c r="E63" s="13">
        <v>20160</v>
      </c>
      <c r="F63" s="13" t="s">
        <v>470</v>
      </c>
      <c r="G63" s="13">
        <v>1</v>
      </c>
      <c r="H63" s="87"/>
      <c r="I63" s="75" t="s">
        <v>1856</v>
      </c>
      <c r="J63" s="76" t="s">
        <v>552</v>
      </c>
      <c r="K63" s="90">
        <v>24</v>
      </c>
      <c r="L63" s="78">
        <v>1</v>
      </c>
      <c r="M63" s="78"/>
      <c r="N63" s="78" t="s">
        <v>837</v>
      </c>
    </row>
    <row r="64" spans="1:14">
      <c r="A64" s="99" t="s">
        <v>2044</v>
      </c>
      <c r="B64" s="100">
        <v>1</v>
      </c>
      <c r="C64" s="100">
        <v>63</v>
      </c>
      <c r="D64" s="49" t="s">
        <v>15</v>
      </c>
      <c r="E64" s="49">
        <v>13774</v>
      </c>
      <c r="F64" s="49" t="s">
        <v>13</v>
      </c>
      <c r="G64" s="49">
        <v>1</v>
      </c>
      <c r="H64" s="201">
        <v>1</v>
      </c>
      <c r="I64" s="202" t="s">
        <v>749</v>
      </c>
      <c r="J64" s="203" t="s">
        <v>174</v>
      </c>
      <c r="K64" s="204">
        <v>27</v>
      </c>
      <c r="L64" s="205">
        <v>1</v>
      </c>
      <c r="M64" s="205"/>
      <c r="N64" s="205" t="s">
        <v>837</v>
      </c>
    </row>
    <row r="65" spans="1:14">
      <c r="A65" s="11" t="s">
        <v>2044</v>
      </c>
      <c r="B65" s="12">
        <v>2</v>
      </c>
      <c r="C65" s="12">
        <v>64</v>
      </c>
      <c r="D65" s="13" t="s">
        <v>567</v>
      </c>
      <c r="E65" s="13">
        <v>19913</v>
      </c>
      <c r="F65" s="13" t="s">
        <v>686</v>
      </c>
      <c r="G65" s="13">
        <v>1</v>
      </c>
      <c r="H65" s="87">
        <v>1</v>
      </c>
      <c r="I65" s="75" t="s">
        <v>615</v>
      </c>
      <c r="J65" s="76" t="s">
        <v>225</v>
      </c>
      <c r="K65" s="90">
        <v>23</v>
      </c>
      <c r="L65" s="78">
        <v>9</v>
      </c>
      <c r="M65" s="78" t="s">
        <v>46</v>
      </c>
      <c r="N65" s="78"/>
    </row>
    <row r="66" spans="1:14">
      <c r="A66" s="7">
        <v>4</v>
      </c>
      <c r="B66" s="10">
        <v>1</v>
      </c>
      <c r="C66" s="10">
        <v>65</v>
      </c>
      <c r="D66" s="4" t="s">
        <v>29</v>
      </c>
      <c r="E66" s="4">
        <v>21454</v>
      </c>
      <c r="F66" s="4" t="s">
        <v>276</v>
      </c>
      <c r="G66" s="4">
        <v>1</v>
      </c>
      <c r="H66" s="86"/>
      <c r="I66" s="71" t="s">
        <v>2470</v>
      </c>
      <c r="J66" s="72" t="s">
        <v>2471</v>
      </c>
      <c r="K66" s="89">
        <v>23</v>
      </c>
      <c r="L66" s="74">
        <v>9</v>
      </c>
      <c r="M66" s="74" t="s">
        <v>46</v>
      </c>
      <c r="N66" s="74"/>
    </row>
    <row r="67" spans="1:14">
      <c r="A67" s="7">
        <v>4</v>
      </c>
      <c r="B67" s="10">
        <v>2</v>
      </c>
      <c r="C67" s="10">
        <v>66</v>
      </c>
      <c r="D67" s="4" t="s">
        <v>438</v>
      </c>
      <c r="E67" s="4">
        <v>4418</v>
      </c>
      <c r="F67" s="4" t="s">
        <v>354</v>
      </c>
      <c r="G67" s="4">
        <v>1</v>
      </c>
      <c r="H67" s="86">
        <v>1</v>
      </c>
      <c r="I67" s="71" t="s">
        <v>2174</v>
      </c>
      <c r="J67" s="72" t="s">
        <v>2175</v>
      </c>
      <c r="K67" s="89">
        <v>37</v>
      </c>
      <c r="L67" s="74">
        <v>4</v>
      </c>
      <c r="M67" s="74" t="s">
        <v>838</v>
      </c>
      <c r="N67" s="74"/>
    </row>
    <row r="68" spans="1:14">
      <c r="A68" s="7">
        <v>4</v>
      </c>
      <c r="B68" s="10">
        <v>3</v>
      </c>
      <c r="C68" s="10">
        <v>67</v>
      </c>
      <c r="D68" s="4" t="s">
        <v>563</v>
      </c>
      <c r="E68" s="4">
        <v>14274</v>
      </c>
      <c r="F68" s="4" t="s">
        <v>598</v>
      </c>
      <c r="G68" s="4">
        <v>1</v>
      </c>
      <c r="H68" s="86">
        <v>1</v>
      </c>
      <c r="I68" s="71" t="s">
        <v>752</v>
      </c>
      <c r="J68" s="72" t="s">
        <v>144</v>
      </c>
      <c r="K68" s="89">
        <v>30</v>
      </c>
      <c r="L68" s="74">
        <v>9</v>
      </c>
      <c r="M68" s="74" t="s">
        <v>837</v>
      </c>
      <c r="N68" s="74"/>
    </row>
    <row r="69" spans="1:14">
      <c r="A69" s="7">
        <v>4</v>
      </c>
      <c r="B69" s="10">
        <v>4</v>
      </c>
      <c r="C69" s="10">
        <v>68</v>
      </c>
      <c r="D69" s="4" t="s">
        <v>17</v>
      </c>
      <c r="E69" s="4">
        <v>19181</v>
      </c>
      <c r="F69" s="4" t="s">
        <v>164</v>
      </c>
      <c r="G69" s="4">
        <v>1</v>
      </c>
      <c r="H69" s="86">
        <v>1</v>
      </c>
      <c r="I69" s="71" t="s">
        <v>388</v>
      </c>
      <c r="J69" s="72" t="s">
        <v>287</v>
      </c>
      <c r="K69" s="89">
        <v>26</v>
      </c>
      <c r="L69" s="74">
        <v>2</v>
      </c>
      <c r="M69" s="74" t="s">
        <v>46</v>
      </c>
      <c r="N69" s="74"/>
    </row>
    <row r="70" spans="1:14">
      <c r="A70" s="7">
        <v>4</v>
      </c>
      <c r="B70" s="10">
        <v>5</v>
      </c>
      <c r="C70" s="10">
        <v>69</v>
      </c>
      <c r="D70" s="4" t="s">
        <v>16</v>
      </c>
      <c r="E70" s="4">
        <v>11442</v>
      </c>
      <c r="F70" s="4" t="s">
        <v>16</v>
      </c>
      <c r="G70" s="4">
        <v>1</v>
      </c>
      <c r="H70" s="86">
        <v>1</v>
      </c>
      <c r="I70" s="71" t="s">
        <v>615</v>
      </c>
      <c r="J70" s="72" t="s">
        <v>185</v>
      </c>
      <c r="K70" s="89">
        <v>28</v>
      </c>
      <c r="L70" s="74">
        <v>2</v>
      </c>
      <c r="M70" s="74" t="s">
        <v>837</v>
      </c>
      <c r="N70" s="74"/>
    </row>
    <row r="71" spans="1:14">
      <c r="A71" s="7">
        <v>4</v>
      </c>
      <c r="B71" s="10">
        <v>6</v>
      </c>
      <c r="C71" s="10">
        <v>70</v>
      </c>
      <c r="D71" s="4" t="s">
        <v>609</v>
      </c>
      <c r="E71" s="4">
        <v>21052</v>
      </c>
      <c r="F71" s="4" t="s">
        <v>16</v>
      </c>
      <c r="G71" s="4">
        <v>1</v>
      </c>
      <c r="H71" s="86">
        <v>1</v>
      </c>
      <c r="I71" s="71" t="s">
        <v>2461</v>
      </c>
      <c r="J71" s="72" t="s">
        <v>589</v>
      </c>
      <c r="K71" s="89">
        <v>23</v>
      </c>
      <c r="L71" s="74">
        <v>1</v>
      </c>
      <c r="M71" s="74"/>
      <c r="N71" s="74" t="s">
        <v>837</v>
      </c>
    </row>
    <row r="72" spans="1:14">
      <c r="A72" s="7">
        <v>4</v>
      </c>
      <c r="B72" s="10">
        <v>7</v>
      </c>
      <c r="C72" s="10">
        <v>71</v>
      </c>
      <c r="D72" s="4" t="s">
        <v>480</v>
      </c>
      <c r="E72" s="4">
        <v>3516</v>
      </c>
      <c r="F72" s="4" t="s">
        <v>2172</v>
      </c>
      <c r="G72" s="4">
        <v>1</v>
      </c>
      <c r="H72" s="86">
        <v>1</v>
      </c>
      <c r="I72" s="71" t="s">
        <v>50</v>
      </c>
      <c r="J72" s="72" t="s">
        <v>572</v>
      </c>
      <c r="K72" s="89">
        <v>31</v>
      </c>
      <c r="L72" s="74">
        <v>3</v>
      </c>
      <c r="M72" s="74" t="s">
        <v>46</v>
      </c>
      <c r="N72" s="74"/>
    </row>
    <row r="73" spans="1:14">
      <c r="A73" s="7">
        <v>4</v>
      </c>
      <c r="B73" s="10">
        <v>8</v>
      </c>
      <c r="C73" s="10">
        <v>72</v>
      </c>
      <c r="D73" s="4" t="s">
        <v>18</v>
      </c>
      <c r="E73" s="4">
        <v>16094</v>
      </c>
      <c r="F73" s="4" t="s">
        <v>686</v>
      </c>
      <c r="G73" s="4">
        <v>1</v>
      </c>
      <c r="H73" s="86">
        <v>1</v>
      </c>
      <c r="I73" s="71" t="s">
        <v>1921</v>
      </c>
      <c r="J73" s="72" t="s">
        <v>174</v>
      </c>
      <c r="K73" s="89">
        <v>27</v>
      </c>
      <c r="L73" s="74">
        <v>1</v>
      </c>
      <c r="M73" s="74"/>
      <c r="N73" s="74" t="s">
        <v>837</v>
      </c>
    </row>
    <row r="74" spans="1:14">
      <c r="A74" s="7">
        <v>4</v>
      </c>
      <c r="B74" s="10">
        <v>9</v>
      </c>
      <c r="C74" s="10">
        <v>73</v>
      </c>
      <c r="D74" s="4" t="s">
        <v>598</v>
      </c>
      <c r="E74" s="4">
        <v>17710</v>
      </c>
      <c r="F74" s="4" t="s">
        <v>15</v>
      </c>
      <c r="G74" s="4">
        <v>1</v>
      </c>
      <c r="H74" s="86">
        <v>1</v>
      </c>
      <c r="I74" s="71" t="s">
        <v>1254</v>
      </c>
      <c r="J74" s="72" t="s">
        <v>531</v>
      </c>
      <c r="K74" s="89">
        <v>28</v>
      </c>
      <c r="L74" s="74">
        <v>7</v>
      </c>
      <c r="M74" s="74" t="s">
        <v>46</v>
      </c>
      <c r="N74" s="74"/>
    </row>
    <row r="75" spans="1:14">
      <c r="A75" s="7">
        <v>4</v>
      </c>
      <c r="B75" s="10">
        <v>10</v>
      </c>
      <c r="C75" s="10">
        <v>74</v>
      </c>
      <c r="D75" s="4" t="s">
        <v>276</v>
      </c>
      <c r="E75" s="4">
        <v>19959</v>
      </c>
      <c r="F75" s="4" t="s">
        <v>2178</v>
      </c>
      <c r="G75" s="4">
        <v>1</v>
      </c>
      <c r="H75" s="86">
        <v>1</v>
      </c>
      <c r="I75" s="71" t="s">
        <v>1188</v>
      </c>
      <c r="J75" s="72" t="s">
        <v>225</v>
      </c>
      <c r="K75" s="89">
        <v>23</v>
      </c>
      <c r="L75" s="74">
        <v>1</v>
      </c>
      <c r="M75" s="74"/>
      <c r="N75" s="74" t="s">
        <v>46</v>
      </c>
    </row>
    <row r="76" spans="1:14">
      <c r="A76" s="7">
        <v>4</v>
      </c>
      <c r="B76" s="10">
        <v>11</v>
      </c>
      <c r="C76" s="10">
        <v>75</v>
      </c>
      <c r="D76" s="4" t="s">
        <v>15</v>
      </c>
      <c r="E76" s="4">
        <v>19225</v>
      </c>
      <c r="F76" s="4" t="s">
        <v>15</v>
      </c>
      <c r="G76" s="4">
        <v>1</v>
      </c>
      <c r="H76" s="86">
        <v>1</v>
      </c>
      <c r="I76" s="71" t="s">
        <v>11</v>
      </c>
      <c r="J76" s="72" t="s">
        <v>144</v>
      </c>
      <c r="K76" s="89">
        <v>26</v>
      </c>
      <c r="L76" s="74">
        <v>1</v>
      </c>
      <c r="M76" s="74"/>
      <c r="N76" s="74" t="s">
        <v>837</v>
      </c>
    </row>
    <row r="77" spans="1:14">
      <c r="A77" s="7">
        <v>4</v>
      </c>
      <c r="B77" s="10">
        <v>12</v>
      </c>
      <c r="C77" s="10">
        <v>76</v>
      </c>
      <c r="D77" s="4" t="s">
        <v>470</v>
      </c>
      <c r="E77" s="4">
        <v>23550</v>
      </c>
      <c r="F77" s="4" t="s">
        <v>563</v>
      </c>
      <c r="G77" s="4">
        <v>1</v>
      </c>
      <c r="H77" s="86">
        <v>1</v>
      </c>
      <c r="I77" s="71" t="s">
        <v>2517</v>
      </c>
      <c r="J77" s="72" t="s">
        <v>216</v>
      </c>
      <c r="K77" s="89">
        <v>23</v>
      </c>
      <c r="L77" s="74">
        <v>1</v>
      </c>
      <c r="M77" s="74"/>
      <c r="N77" s="74" t="s">
        <v>46</v>
      </c>
    </row>
    <row r="78" spans="1:14">
      <c r="A78" s="7">
        <v>4</v>
      </c>
      <c r="B78" s="10">
        <v>13</v>
      </c>
      <c r="C78" s="10">
        <v>77</v>
      </c>
      <c r="D78" s="4" t="s">
        <v>239</v>
      </c>
      <c r="E78" s="4">
        <v>16930</v>
      </c>
      <c r="F78" s="4" t="s">
        <v>14</v>
      </c>
      <c r="G78" s="4">
        <v>1</v>
      </c>
      <c r="H78" s="86">
        <v>1</v>
      </c>
      <c r="I78" s="71" t="s">
        <v>1736</v>
      </c>
      <c r="J78" s="72" t="s">
        <v>1737</v>
      </c>
      <c r="K78" s="89">
        <v>26</v>
      </c>
      <c r="L78" s="74">
        <v>2</v>
      </c>
      <c r="M78" s="74" t="s">
        <v>838</v>
      </c>
      <c r="N78" s="74"/>
    </row>
    <row r="79" spans="1:14">
      <c r="A79" s="7">
        <v>4</v>
      </c>
      <c r="B79" s="10">
        <v>14</v>
      </c>
      <c r="C79" s="10">
        <v>78</v>
      </c>
      <c r="D79" s="4" t="s">
        <v>188</v>
      </c>
      <c r="E79" s="4">
        <v>5452</v>
      </c>
      <c r="F79" s="4" t="s">
        <v>2178</v>
      </c>
      <c r="G79" s="4">
        <v>1</v>
      </c>
      <c r="H79" s="86">
        <v>1</v>
      </c>
      <c r="I79" s="71" t="s">
        <v>992</v>
      </c>
      <c r="J79" s="72" t="s">
        <v>993</v>
      </c>
      <c r="K79" s="89">
        <v>30</v>
      </c>
      <c r="L79" s="74">
        <v>3</v>
      </c>
      <c r="M79" s="74" t="s">
        <v>46</v>
      </c>
      <c r="N79" s="74"/>
    </row>
    <row r="80" spans="1:14">
      <c r="A80" s="7">
        <v>4</v>
      </c>
      <c r="B80" s="10">
        <v>15</v>
      </c>
      <c r="C80" s="10">
        <v>79</v>
      </c>
      <c r="D80" s="4" t="s">
        <v>555</v>
      </c>
      <c r="E80" s="4">
        <v>10059</v>
      </c>
      <c r="F80" s="4" t="s">
        <v>18</v>
      </c>
      <c r="G80" s="4">
        <v>1</v>
      </c>
      <c r="H80" s="86">
        <v>1</v>
      </c>
      <c r="I80" s="71" t="s">
        <v>59</v>
      </c>
      <c r="J80" s="72" t="s">
        <v>273</v>
      </c>
      <c r="K80" s="89">
        <v>30</v>
      </c>
      <c r="L80" s="74">
        <v>2</v>
      </c>
      <c r="M80" s="74" t="s">
        <v>837</v>
      </c>
      <c r="N80" s="74"/>
    </row>
    <row r="81" spans="1:14">
      <c r="A81" s="7">
        <v>4</v>
      </c>
      <c r="B81" s="10">
        <v>16</v>
      </c>
      <c r="C81" s="10">
        <v>80</v>
      </c>
      <c r="D81" s="4" t="s">
        <v>129</v>
      </c>
      <c r="E81" s="4">
        <v>19309</v>
      </c>
      <c r="F81" s="4" t="s">
        <v>470</v>
      </c>
      <c r="G81" s="4">
        <v>1</v>
      </c>
      <c r="H81" s="86">
        <v>1</v>
      </c>
      <c r="I81" s="71" t="s">
        <v>58</v>
      </c>
      <c r="J81" s="72" t="s">
        <v>551</v>
      </c>
      <c r="K81" s="89">
        <v>28</v>
      </c>
      <c r="L81" s="74">
        <v>1</v>
      </c>
      <c r="M81" s="74"/>
      <c r="N81" s="74" t="s">
        <v>837</v>
      </c>
    </row>
    <row r="82" spans="1:14">
      <c r="A82" s="7">
        <v>4</v>
      </c>
      <c r="B82" s="10">
        <v>17</v>
      </c>
      <c r="C82" s="10">
        <v>81</v>
      </c>
      <c r="D82" s="4" t="s">
        <v>164</v>
      </c>
      <c r="E82" s="4">
        <v>15042</v>
      </c>
      <c r="F82" s="4" t="s">
        <v>470</v>
      </c>
      <c r="G82" s="4">
        <v>1</v>
      </c>
      <c r="H82" s="86">
        <v>1</v>
      </c>
      <c r="I82" s="71" t="s">
        <v>1112</v>
      </c>
      <c r="J82" s="72" t="s">
        <v>175</v>
      </c>
      <c r="K82" s="89">
        <v>29</v>
      </c>
      <c r="L82" s="74">
        <v>1</v>
      </c>
      <c r="M82" s="74"/>
      <c r="N82" s="74" t="s">
        <v>46</v>
      </c>
    </row>
    <row r="83" spans="1:14">
      <c r="A83" s="7">
        <v>4</v>
      </c>
      <c r="B83" s="10">
        <v>18</v>
      </c>
      <c r="C83" s="10">
        <v>82</v>
      </c>
      <c r="D83" s="4" t="s">
        <v>14</v>
      </c>
      <c r="E83" s="4">
        <v>3298</v>
      </c>
      <c r="F83" s="4" t="s">
        <v>14</v>
      </c>
      <c r="G83" s="4">
        <v>1</v>
      </c>
      <c r="H83" s="86">
        <v>1</v>
      </c>
      <c r="I83" s="71" t="s">
        <v>44</v>
      </c>
      <c r="J83" s="72" t="s">
        <v>636</v>
      </c>
      <c r="K83" s="89">
        <v>32</v>
      </c>
      <c r="L83" s="74">
        <v>5</v>
      </c>
      <c r="M83" s="74" t="s">
        <v>837</v>
      </c>
      <c r="N83" s="74"/>
    </row>
    <row r="84" spans="1:14">
      <c r="A84" s="7">
        <v>4</v>
      </c>
      <c r="B84" s="10">
        <v>19</v>
      </c>
      <c r="C84" s="10">
        <v>83</v>
      </c>
      <c r="D84" s="4" t="s">
        <v>567</v>
      </c>
      <c r="E84" s="4">
        <v>27463</v>
      </c>
      <c r="F84" s="4" t="s">
        <v>164</v>
      </c>
      <c r="G84" s="4">
        <v>1</v>
      </c>
      <c r="H84" s="86">
        <v>1</v>
      </c>
      <c r="I84" s="71" t="s">
        <v>1673</v>
      </c>
      <c r="J84" s="72" t="s">
        <v>307</v>
      </c>
      <c r="K84" s="89">
        <v>22</v>
      </c>
      <c r="L84" s="74">
        <v>1</v>
      </c>
      <c r="M84" s="74"/>
      <c r="N84" s="74" t="s">
        <v>46</v>
      </c>
    </row>
    <row r="85" spans="1:14">
      <c r="A85" s="11">
        <v>4</v>
      </c>
      <c r="B85" s="12">
        <v>20</v>
      </c>
      <c r="C85" s="12">
        <v>84</v>
      </c>
      <c r="D85" s="13" t="s">
        <v>13</v>
      </c>
      <c r="E85" s="13">
        <v>13763</v>
      </c>
      <c r="F85" s="13" t="s">
        <v>2177</v>
      </c>
      <c r="G85" s="13">
        <v>1</v>
      </c>
      <c r="H85" s="87">
        <v>1</v>
      </c>
      <c r="I85" s="75" t="s">
        <v>848</v>
      </c>
      <c r="J85" s="76" t="s">
        <v>801</v>
      </c>
      <c r="K85" s="90">
        <v>29</v>
      </c>
      <c r="L85" s="78">
        <v>1</v>
      </c>
      <c r="M85" s="78"/>
      <c r="N85" s="78" t="s">
        <v>837</v>
      </c>
    </row>
    <row r="86" spans="1:14" ht="15" customHeight="1">
      <c r="A86" s="7" t="s">
        <v>2040</v>
      </c>
      <c r="B86" s="10">
        <v>1</v>
      </c>
      <c r="C86" s="10">
        <v>85</v>
      </c>
      <c r="D86" s="4" t="s">
        <v>438</v>
      </c>
      <c r="E86" s="4">
        <v>11400</v>
      </c>
      <c r="F86" s="4" t="s">
        <v>13</v>
      </c>
      <c r="G86" s="4">
        <v>1</v>
      </c>
      <c r="H86" s="86">
        <v>1</v>
      </c>
      <c r="I86" s="71" t="s">
        <v>1924</v>
      </c>
      <c r="J86" s="72" t="s">
        <v>20</v>
      </c>
      <c r="K86" s="89">
        <v>28</v>
      </c>
      <c r="L86" s="74">
        <v>5</v>
      </c>
      <c r="M86" s="74" t="s">
        <v>837</v>
      </c>
      <c r="N86" s="74"/>
    </row>
    <row r="87" spans="1:14" ht="12" customHeight="1">
      <c r="A87" s="11" t="s">
        <v>2040</v>
      </c>
      <c r="B87" s="12">
        <v>2</v>
      </c>
      <c r="C87" s="12">
        <v>86</v>
      </c>
      <c r="D87" s="13" t="s">
        <v>598</v>
      </c>
      <c r="E87" s="13">
        <v>4579</v>
      </c>
      <c r="F87" s="13" t="s">
        <v>2171</v>
      </c>
      <c r="G87" s="13">
        <v>1</v>
      </c>
      <c r="H87" s="87">
        <v>1</v>
      </c>
      <c r="I87" s="75" t="s">
        <v>292</v>
      </c>
      <c r="J87" s="76" t="s">
        <v>515</v>
      </c>
      <c r="K87" s="90">
        <v>31</v>
      </c>
      <c r="L87" s="78">
        <v>5</v>
      </c>
      <c r="M87" s="78" t="s">
        <v>837</v>
      </c>
      <c r="N87" s="78"/>
    </row>
    <row r="88" spans="1:14">
      <c r="A88" s="7">
        <v>5</v>
      </c>
      <c r="B88" s="10">
        <v>1</v>
      </c>
      <c r="C88" s="10">
        <v>87</v>
      </c>
      <c r="D88" s="4" t="s">
        <v>13</v>
      </c>
      <c r="E88" s="4">
        <v>21558</v>
      </c>
      <c r="F88" s="4" t="s">
        <v>13</v>
      </c>
      <c r="G88" s="4">
        <v>1</v>
      </c>
      <c r="H88" s="86"/>
      <c r="I88" s="71" t="s">
        <v>2481</v>
      </c>
      <c r="J88" s="72" t="s">
        <v>531</v>
      </c>
      <c r="K88" s="89">
        <v>24</v>
      </c>
      <c r="L88" s="74">
        <v>3</v>
      </c>
      <c r="M88" s="74" t="s">
        <v>837</v>
      </c>
      <c r="N88" s="74"/>
    </row>
    <row r="89" spans="1:14">
      <c r="A89" s="7">
        <v>5</v>
      </c>
      <c r="B89" s="10">
        <v>2</v>
      </c>
      <c r="C89" s="10">
        <v>88</v>
      </c>
      <c r="D89" s="4" t="s">
        <v>567</v>
      </c>
      <c r="E89" s="4">
        <v>11752</v>
      </c>
      <c r="F89" s="4" t="s">
        <v>555</v>
      </c>
      <c r="G89" s="4">
        <v>1</v>
      </c>
      <c r="H89" s="86">
        <v>1</v>
      </c>
      <c r="I89" s="71" t="s">
        <v>279</v>
      </c>
      <c r="J89" s="72" t="s">
        <v>106</v>
      </c>
      <c r="K89" s="89">
        <v>29</v>
      </c>
      <c r="L89" s="74">
        <v>1</v>
      </c>
      <c r="M89" s="74"/>
      <c r="N89" s="74" t="s">
        <v>837</v>
      </c>
    </row>
    <row r="90" spans="1:14">
      <c r="A90" s="7">
        <v>5</v>
      </c>
      <c r="B90" s="10">
        <v>3</v>
      </c>
      <c r="C90" s="10">
        <v>89</v>
      </c>
      <c r="D90" s="4" t="s">
        <v>14</v>
      </c>
      <c r="E90" s="4">
        <v>5358</v>
      </c>
      <c r="F90" s="4" t="s">
        <v>2177</v>
      </c>
      <c r="G90" s="4">
        <v>1</v>
      </c>
      <c r="H90" s="86">
        <v>1</v>
      </c>
      <c r="I90" s="71" t="s">
        <v>484</v>
      </c>
      <c r="J90" s="72" t="s">
        <v>565</v>
      </c>
      <c r="K90" s="89">
        <v>32</v>
      </c>
      <c r="L90" s="74">
        <v>1</v>
      </c>
      <c r="M90" s="74"/>
      <c r="N90" s="74" t="s">
        <v>46</v>
      </c>
    </row>
    <row r="91" spans="1:14">
      <c r="A91" s="7">
        <v>5</v>
      </c>
      <c r="B91" s="10">
        <v>4</v>
      </c>
      <c r="C91" s="10">
        <v>90</v>
      </c>
      <c r="D91" s="4" t="s">
        <v>164</v>
      </c>
      <c r="E91" s="4">
        <v>13836</v>
      </c>
      <c r="F91" s="4" t="s">
        <v>129</v>
      </c>
      <c r="G91" s="4">
        <v>1</v>
      </c>
      <c r="H91" s="86">
        <v>1</v>
      </c>
      <c r="I91" s="71" t="s">
        <v>314</v>
      </c>
      <c r="J91" s="72" t="s">
        <v>531</v>
      </c>
      <c r="K91" s="89">
        <v>30</v>
      </c>
      <c r="L91" s="74">
        <v>5</v>
      </c>
      <c r="M91" s="74" t="s">
        <v>837</v>
      </c>
      <c r="N91" s="74"/>
    </row>
    <row r="92" spans="1:14">
      <c r="A92" s="7">
        <v>5</v>
      </c>
      <c r="B92" s="10">
        <v>5</v>
      </c>
      <c r="C92" s="10">
        <v>91</v>
      </c>
      <c r="D92" s="4" t="s">
        <v>129</v>
      </c>
      <c r="E92" s="4">
        <v>18519</v>
      </c>
      <c r="F92" s="4" t="s">
        <v>15</v>
      </c>
      <c r="G92" s="4">
        <v>1</v>
      </c>
      <c r="H92" s="86">
        <v>1</v>
      </c>
      <c r="I92" s="71" t="s">
        <v>1627</v>
      </c>
      <c r="J92" s="72" t="s">
        <v>619</v>
      </c>
      <c r="K92" s="89">
        <v>25</v>
      </c>
      <c r="L92" s="74">
        <v>1</v>
      </c>
      <c r="M92" s="74"/>
      <c r="N92" s="74" t="s">
        <v>837</v>
      </c>
    </row>
    <row r="93" spans="1:14">
      <c r="A93" s="7">
        <v>5</v>
      </c>
      <c r="B93" s="10">
        <v>6</v>
      </c>
      <c r="C93" s="10">
        <v>92</v>
      </c>
      <c r="D93" s="4" t="s">
        <v>555</v>
      </c>
      <c r="E93" s="4">
        <v>18331</v>
      </c>
      <c r="F93" s="4" t="s">
        <v>354</v>
      </c>
      <c r="G93" s="4">
        <v>1</v>
      </c>
      <c r="H93" s="86">
        <v>1</v>
      </c>
      <c r="I93" s="71" t="s">
        <v>1759</v>
      </c>
      <c r="J93" s="72" t="s">
        <v>138</v>
      </c>
      <c r="K93" s="89">
        <v>27</v>
      </c>
      <c r="L93" s="74">
        <v>1</v>
      </c>
      <c r="M93" s="74"/>
      <c r="N93" s="74" t="s">
        <v>837</v>
      </c>
    </row>
    <row r="94" spans="1:14">
      <c r="A94" s="7">
        <v>5</v>
      </c>
      <c r="B94" s="10">
        <v>7</v>
      </c>
      <c r="C94" s="10">
        <v>93</v>
      </c>
      <c r="D94" s="4" t="s">
        <v>188</v>
      </c>
      <c r="E94" s="4">
        <v>16400</v>
      </c>
      <c r="F94" s="4" t="s">
        <v>164</v>
      </c>
      <c r="G94" s="4">
        <v>1</v>
      </c>
      <c r="H94" s="86">
        <v>1</v>
      </c>
      <c r="I94" s="71" t="s">
        <v>121</v>
      </c>
      <c r="J94" s="72" t="s">
        <v>905</v>
      </c>
      <c r="K94" s="89">
        <v>27</v>
      </c>
      <c r="L94" s="74">
        <v>1</v>
      </c>
      <c r="M94" s="74"/>
      <c r="N94" s="74" t="s">
        <v>837</v>
      </c>
    </row>
    <row r="95" spans="1:14">
      <c r="A95" s="7">
        <v>5</v>
      </c>
      <c r="B95" s="10">
        <v>8</v>
      </c>
      <c r="C95" s="10">
        <v>94</v>
      </c>
      <c r="D95" s="4" t="s">
        <v>239</v>
      </c>
      <c r="E95" s="4">
        <v>21205</v>
      </c>
      <c r="F95" s="4" t="s">
        <v>13</v>
      </c>
      <c r="G95" s="4">
        <v>1</v>
      </c>
      <c r="H95" s="86">
        <v>1</v>
      </c>
      <c r="I95" s="71" t="s">
        <v>1642</v>
      </c>
      <c r="J95" s="72" t="s">
        <v>986</v>
      </c>
      <c r="K95" s="89">
        <v>26</v>
      </c>
      <c r="L95" s="74">
        <v>1</v>
      </c>
      <c r="M95" s="74"/>
      <c r="N95" s="74" t="s">
        <v>837</v>
      </c>
    </row>
    <row r="96" spans="1:14">
      <c r="A96" s="7">
        <v>5</v>
      </c>
      <c r="B96" s="10">
        <v>9</v>
      </c>
      <c r="C96" s="10">
        <v>95</v>
      </c>
      <c r="D96" s="4" t="s">
        <v>470</v>
      </c>
      <c r="E96" s="4">
        <v>21390</v>
      </c>
      <c r="F96" s="4" t="s">
        <v>567</v>
      </c>
      <c r="G96" s="4">
        <v>1</v>
      </c>
      <c r="H96" s="86">
        <v>1</v>
      </c>
      <c r="I96" s="71" t="s">
        <v>549</v>
      </c>
      <c r="J96" s="72" t="s">
        <v>536</v>
      </c>
      <c r="K96" s="89">
        <v>25</v>
      </c>
      <c r="L96" s="74">
        <v>1</v>
      </c>
      <c r="M96" s="74"/>
      <c r="N96" s="74" t="s">
        <v>837</v>
      </c>
    </row>
    <row r="97" spans="1:14">
      <c r="A97" s="7">
        <v>5</v>
      </c>
      <c r="B97" s="10">
        <v>10</v>
      </c>
      <c r="C97" s="10">
        <v>96</v>
      </c>
      <c r="D97" s="4" t="s">
        <v>15</v>
      </c>
      <c r="E97" s="4">
        <v>6310</v>
      </c>
      <c r="F97" s="4" t="s">
        <v>2171</v>
      </c>
      <c r="G97" s="4">
        <v>1</v>
      </c>
      <c r="H97" s="86">
        <v>1</v>
      </c>
      <c r="I97" s="71" t="s">
        <v>594</v>
      </c>
      <c r="J97" s="72" t="s">
        <v>2180</v>
      </c>
      <c r="K97" s="89">
        <v>34</v>
      </c>
      <c r="L97" s="74">
        <v>6</v>
      </c>
      <c r="M97" s="74" t="s">
        <v>837</v>
      </c>
      <c r="N97" s="74"/>
    </row>
    <row r="98" spans="1:14">
      <c r="A98" s="7">
        <v>5</v>
      </c>
      <c r="B98" s="10">
        <v>11</v>
      </c>
      <c r="C98" s="10">
        <v>97</v>
      </c>
      <c r="D98" s="4" t="s">
        <v>276</v>
      </c>
      <c r="E98" s="4">
        <v>10847</v>
      </c>
      <c r="F98" s="4" t="s">
        <v>567</v>
      </c>
      <c r="G98" s="4">
        <v>1</v>
      </c>
      <c r="H98" s="86">
        <v>1</v>
      </c>
      <c r="I98" s="71" t="s">
        <v>433</v>
      </c>
      <c r="J98" s="72" t="s">
        <v>377</v>
      </c>
      <c r="K98" s="89">
        <v>31</v>
      </c>
      <c r="L98" s="74">
        <v>6</v>
      </c>
      <c r="M98" s="74" t="s">
        <v>837</v>
      </c>
      <c r="N98" s="74"/>
    </row>
    <row r="99" spans="1:14">
      <c r="A99" s="7">
        <v>5</v>
      </c>
      <c r="B99" s="10">
        <v>12</v>
      </c>
      <c r="C99" s="10">
        <v>98</v>
      </c>
      <c r="D99" s="4" t="s">
        <v>598</v>
      </c>
      <c r="E99" s="4">
        <v>3132</v>
      </c>
      <c r="F99" s="4" t="s">
        <v>2177</v>
      </c>
      <c r="G99" s="4">
        <v>1</v>
      </c>
      <c r="H99" s="86">
        <v>1</v>
      </c>
      <c r="I99" s="71" t="s">
        <v>579</v>
      </c>
      <c r="J99" s="72" t="s">
        <v>198</v>
      </c>
      <c r="K99" s="89">
        <v>36</v>
      </c>
      <c r="L99" s="74">
        <v>1</v>
      </c>
      <c r="M99" s="74"/>
      <c r="N99" s="74" t="s">
        <v>46</v>
      </c>
    </row>
    <row r="100" spans="1:14">
      <c r="A100" s="7">
        <v>5</v>
      </c>
      <c r="B100" s="10">
        <v>13</v>
      </c>
      <c r="C100" s="10">
        <v>99</v>
      </c>
      <c r="D100" s="4" t="s">
        <v>18</v>
      </c>
      <c r="E100" s="4">
        <v>17964</v>
      </c>
      <c r="F100" s="4" t="s">
        <v>45</v>
      </c>
      <c r="G100" s="4">
        <v>1</v>
      </c>
      <c r="H100" s="86">
        <v>1</v>
      </c>
      <c r="I100" s="71" t="s">
        <v>2333</v>
      </c>
      <c r="J100" s="72" t="s">
        <v>571</v>
      </c>
      <c r="K100" s="89">
        <v>27</v>
      </c>
      <c r="L100" s="74">
        <v>1</v>
      </c>
      <c r="M100" s="74"/>
      <c r="N100" s="74" t="s">
        <v>46</v>
      </c>
    </row>
    <row r="101" spans="1:14">
      <c r="A101" s="7">
        <v>5</v>
      </c>
      <c r="B101" s="10">
        <v>14</v>
      </c>
      <c r="C101" s="10">
        <v>100</v>
      </c>
      <c r="D101" s="4" t="s">
        <v>480</v>
      </c>
      <c r="E101" s="4">
        <v>16939</v>
      </c>
      <c r="F101" s="4" t="s">
        <v>2171</v>
      </c>
      <c r="G101" s="4">
        <v>1</v>
      </c>
      <c r="H101" s="86">
        <v>1</v>
      </c>
      <c r="I101" s="71" t="s">
        <v>251</v>
      </c>
      <c r="J101" s="72" t="s">
        <v>1920</v>
      </c>
      <c r="K101" s="89">
        <v>25</v>
      </c>
      <c r="L101" s="74">
        <v>8</v>
      </c>
      <c r="M101" s="74" t="s">
        <v>837</v>
      </c>
      <c r="N101" s="74"/>
    </row>
    <row r="102" spans="1:14">
      <c r="A102" s="7">
        <v>5</v>
      </c>
      <c r="B102" s="10">
        <v>15</v>
      </c>
      <c r="C102" s="10">
        <v>101</v>
      </c>
      <c r="D102" s="4" t="s">
        <v>609</v>
      </c>
      <c r="E102" s="4">
        <v>17696</v>
      </c>
      <c r="F102" s="4" t="s">
        <v>438</v>
      </c>
      <c r="G102" s="4">
        <v>1</v>
      </c>
      <c r="H102" s="86">
        <v>1</v>
      </c>
      <c r="I102" s="71" t="s">
        <v>962</v>
      </c>
      <c r="J102" s="72" t="s">
        <v>105</v>
      </c>
      <c r="K102" s="89">
        <v>27</v>
      </c>
      <c r="L102" s="74">
        <v>6</v>
      </c>
      <c r="M102" s="74" t="s">
        <v>837</v>
      </c>
      <c r="N102" s="74"/>
    </row>
    <row r="103" spans="1:14">
      <c r="A103" s="7">
        <v>5</v>
      </c>
      <c r="B103" s="10">
        <v>16</v>
      </c>
      <c r="C103" s="10">
        <v>102</v>
      </c>
      <c r="D103" s="4" t="s">
        <v>16</v>
      </c>
      <c r="E103" s="4">
        <v>8709</v>
      </c>
      <c r="F103" s="4" t="s">
        <v>354</v>
      </c>
      <c r="G103" s="4">
        <v>1</v>
      </c>
      <c r="H103" s="86">
        <v>1</v>
      </c>
      <c r="I103" s="71" t="s">
        <v>450</v>
      </c>
      <c r="J103" s="72" t="s">
        <v>451</v>
      </c>
      <c r="K103" s="89">
        <v>32</v>
      </c>
      <c r="L103" s="74">
        <v>6</v>
      </c>
      <c r="M103" s="74" t="s">
        <v>837</v>
      </c>
      <c r="N103" s="74"/>
    </row>
    <row r="104" spans="1:14">
      <c r="A104" s="7">
        <v>5</v>
      </c>
      <c r="B104" s="10">
        <v>17</v>
      </c>
      <c r="C104" s="10">
        <v>103</v>
      </c>
      <c r="D104" s="4" t="s">
        <v>17</v>
      </c>
      <c r="E104" s="4">
        <v>11487</v>
      </c>
      <c r="F104" s="4" t="s">
        <v>16</v>
      </c>
      <c r="G104" s="4">
        <v>1</v>
      </c>
      <c r="H104" s="86">
        <v>1</v>
      </c>
      <c r="I104" s="71" t="s">
        <v>165</v>
      </c>
      <c r="J104" s="72" t="s">
        <v>1875</v>
      </c>
      <c r="K104" s="89">
        <v>29</v>
      </c>
      <c r="L104" s="74">
        <v>1</v>
      </c>
      <c r="M104" s="74"/>
      <c r="N104" s="74" t="s">
        <v>46</v>
      </c>
    </row>
    <row r="105" spans="1:14">
      <c r="A105" s="7">
        <v>5</v>
      </c>
      <c r="B105" s="10">
        <v>18</v>
      </c>
      <c r="C105" s="10">
        <v>104</v>
      </c>
      <c r="D105" s="4" t="s">
        <v>563</v>
      </c>
      <c r="E105" s="4">
        <v>25007</v>
      </c>
      <c r="F105" s="4" t="s">
        <v>15</v>
      </c>
      <c r="G105" s="4">
        <v>1</v>
      </c>
      <c r="H105" s="86">
        <v>1</v>
      </c>
      <c r="I105" s="71" t="s">
        <v>1933</v>
      </c>
      <c r="J105" s="72" t="s">
        <v>277</v>
      </c>
      <c r="K105" s="89">
        <v>25</v>
      </c>
      <c r="L105" s="74">
        <v>1</v>
      </c>
      <c r="M105" s="74"/>
      <c r="N105" s="74" t="s">
        <v>46</v>
      </c>
    </row>
    <row r="106" spans="1:14">
      <c r="A106" s="7">
        <v>5</v>
      </c>
      <c r="B106" s="10">
        <v>19</v>
      </c>
      <c r="C106" s="10">
        <v>105</v>
      </c>
      <c r="D106" s="4" t="s">
        <v>438</v>
      </c>
      <c r="E106" s="4">
        <v>8337</v>
      </c>
      <c r="F106" s="4" t="s">
        <v>16</v>
      </c>
      <c r="G106" s="4">
        <v>1</v>
      </c>
      <c r="H106" s="86">
        <v>1</v>
      </c>
      <c r="I106" s="71" t="s">
        <v>2190</v>
      </c>
      <c r="J106" s="72" t="s">
        <v>24</v>
      </c>
      <c r="K106" s="89">
        <v>34</v>
      </c>
      <c r="L106" s="74">
        <v>1</v>
      </c>
      <c r="M106" s="74"/>
      <c r="N106" s="74" t="s">
        <v>46</v>
      </c>
    </row>
    <row r="107" spans="1:14">
      <c r="A107" s="11">
        <v>5</v>
      </c>
      <c r="B107" s="12">
        <v>20</v>
      </c>
      <c r="C107" s="12">
        <v>106</v>
      </c>
      <c r="D107" s="13" t="s">
        <v>29</v>
      </c>
      <c r="E107" s="13">
        <v>15608</v>
      </c>
      <c r="F107" s="13" t="s">
        <v>567</v>
      </c>
      <c r="G107" s="13">
        <v>1</v>
      </c>
      <c r="H107" s="87">
        <v>1</v>
      </c>
      <c r="I107" s="75" t="s">
        <v>1212</v>
      </c>
      <c r="J107" s="76" t="s">
        <v>1213</v>
      </c>
      <c r="K107" s="90">
        <v>29</v>
      </c>
      <c r="L107" s="78">
        <v>5</v>
      </c>
      <c r="M107" s="78" t="s">
        <v>837</v>
      </c>
      <c r="N107" s="78"/>
    </row>
    <row r="108" spans="1:14">
      <c r="A108" s="7">
        <v>6</v>
      </c>
      <c r="B108" s="10">
        <v>1</v>
      </c>
      <c r="C108" s="10">
        <v>107</v>
      </c>
      <c r="D108" s="4" t="s">
        <v>29</v>
      </c>
      <c r="E108" s="4">
        <v>13259</v>
      </c>
      <c r="F108" s="4" t="s">
        <v>2178</v>
      </c>
      <c r="G108" s="4">
        <v>1</v>
      </c>
      <c r="H108" s="86">
        <v>1</v>
      </c>
      <c r="I108" s="71" t="s">
        <v>2234</v>
      </c>
      <c r="J108" s="72" t="s">
        <v>2235</v>
      </c>
      <c r="K108" s="89">
        <v>31</v>
      </c>
      <c r="L108" s="74">
        <v>1</v>
      </c>
      <c r="M108" s="74"/>
      <c r="N108" s="74" t="s">
        <v>837</v>
      </c>
    </row>
    <row r="109" spans="1:14">
      <c r="A109" s="7">
        <v>6</v>
      </c>
      <c r="B109" s="10">
        <v>2</v>
      </c>
      <c r="C109" s="10">
        <v>108</v>
      </c>
      <c r="D109" s="4" t="s">
        <v>438</v>
      </c>
      <c r="E109" s="4">
        <v>3184</v>
      </c>
      <c r="F109" s="4" t="s">
        <v>15</v>
      </c>
      <c r="G109" s="4">
        <v>1</v>
      </c>
      <c r="H109" s="86">
        <v>1</v>
      </c>
      <c r="I109" s="71" t="s">
        <v>474</v>
      </c>
      <c r="J109" s="72" t="s">
        <v>617</v>
      </c>
      <c r="K109" s="89">
        <v>35</v>
      </c>
      <c r="L109" s="74">
        <v>1</v>
      </c>
      <c r="M109" s="74"/>
      <c r="N109" s="74" t="s">
        <v>46</v>
      </c>
    </row>
    <row r="110" spans="1:14">
      <c r="A110" s="7">
        <v>6</v>
      </c>
      <c r="B110" s="10">
        <v>3</v>
      </c>
      <c r="C110" s="10">
        <v>109</v>
      </c>
      <c r="D110" s="4" t="s">
        <v>563</v>
      </c>
      <c r="E110" s="4">
        <v>17954</v>
      </c>
      <c r="F110" s="4" t="s">
        <v>246</v>
      </c>
      <c r="G110" s="4">
        <v>1</v>
      </c>
      <c r="H110" s="86">
        <v>1</v>
      </c>
      <c r="I110" s="71" t="s">
        <v>1248</v>
      </c>
      <c r="J110" s="72" t="s">
        <v>72</v>
      </c>
      <c r="K110" s="89">
        <v>27</v>
      </c>
      <c r="L110" s="74">
        <v>8</v>
      </c>
      <c r="M110" s="74" t="s">
        <v>46</v>
      </c>
      <c r="N110" s="74"/>
    </row>
    <row r="111" spans="1:14">
      <c r="A111" s="7">
        <v>6</v>
      </c>
      <c r="B111" s="10">
        <v>4</v>
      </c>
      <c r="C111" s="10">
        <v>110</v>
      </c>
      <c r="D111" s="4" t="s">
        <v>17</v>
      </c>
      <c r="E111" s="4">
        <v>13359</v>
      </c>
      <c r="F111" s="4" t="s">
        <v>188</v>
      </c>
      <c r="G111" s="4">
        <v>1</v>
      </c>
      <c r="H111" s="86">
        <v>1</v>
      </c>
      <c r="I111" s="71" t="s">
        <v>741</v>
      </c>
      <c r="J111" s="72" t="s">
        <v>571</v>
      </c>
      <c r="K111" s="89">
        <v>30</v>
      </c>
      <c r="L111" s="74">
        <v>8</v>
      </c>
      <c r="M111" s="74" t="s">
        <v>46</v>
      </c>
      <c r="N111" s="74"/>
    </row>
    <row r="112" spans="1:14">
      <c r="A112" s="7">
        <v>6</v>
      </c>
      <c r="B112" s="10">
        <v>5</v>
      </c>
      <c r="C112" s="10">
        <v>111</v>
      </c>
      <c r="D112" s="4" t="s">
        <v>16</v>
      </c>
      <c r="E112" s="4">
        <v>19600</v>
      </c>
      <c r="F112" s="4" t="s">
        <v>686</v>
      </c>
      <c r="G112" s="4">
        <v>1</v>
      </c>
      <c r="H112" s="86">
        <v>1</v>
      </c>
      <c r="I112" s="71" t="s">
        <v>2383</v>
      </c>
      <c r="J112" s="72" t="s">
        <v>577</v>
      </c>
      <c r="K112" s="89">
        <v>24</v>
      </c>
      <c r="L112" s="74">
        <v>8</v>
      </c>
      <c r="M112" s="74" t="s">
        <v>837</v>
      </c>
      <c r="N112" s="74"/>
    </row>
    <row r="113" spans="1:14">
      <c r="A113" s="7">
        <v>6</v>
      </c>
      <c r="B113" s="10">
        <v>6</v>
      </c>
      <c r="C113" s="10">
        <v>112</v>
      </c>
      <c r="D113" s="4" t="s">
        <v>609</v>
      </c>
      <c r="E113" s="4">
        <v>6984</v>
      </c>
      <c r="F113" s="4" t="s">
        <v>276</v>
      </c>
      <c r="G113" s="4">
        <v>1</v>
      </c>
      <c r="H113" s="86">
        <v>1</v>
      </c>
      <c r="I113" s="71" t="s">
        <v>528</v>
      </c>
      <c r="J113" s="72" t="s">
        <v>589</v>
      </c>
      <c r="K113" s="89">
        <v>34</v>
      </c>
      <c r="L113" s="74">
        <v>1</v>
      </c>
      <c r="M113" s="74"/>
      <c r="N113" s="74" t="s">
        <v>837</v>
      </c>
    </row>
    <row r="114" spans="1:14">
      <c r="A114" s="7">
        <v>6</v>
      </c>
      <c r="B114" s="10">
        <v>7</v>
      </c>
      <c r="C114" s="10">
        <v>113</v>
      </c>
      <c r="D114" s="4" t="s">
        <v>480</v>
      </c>
      <c r="E114" s="4">
        <v>19278</v>
      </c>
      <c r="F114" s="4" t="s">
        <v>188</v>
      </c>
      <c r="G114" s="4">
        <v>1</v>
      </c>
      <c r="H114" s="86">
        <v>1</v>
      </c>
      <c r="I114" s="71" t="s">
        <v>348</v>
      </c>
      <c r="J114" s="72" t="s">
        <v>997</v>
      </c>
      <c r="K114" s="89">
        <v>25</v>
      </c>
      <c r="L114" s="74">
        <v>1</v>
      </c>
      <c r="M114" s="74"/>
      <c r="N114" s="74" t="s">
        <v>837</v>
      </c>
    </row>
    <row r="115" spans="1:14">
      <c r="A115" s="7">
        <v>6</v>
      </c>
      <c r="B115" s="10">
        <v>8</v>
      </c>
      <c r="C115" s="10">
        <v>114</v>
      </c>
      <c r="D115" s="4" t="s">
        <v>18</v>
      </c>
      <c r="E115" s="4">
        <v>12371</v>
      </c>
      <c r="F115" s="4" t="s">
        <v>2177</v>
      </c>
      <c r="G115" s="4">
        <v>1</v>
      </c>
      <c r="H115" s="86">
        <v>1</v>
      </c>
      <c r="I115" s="71" t="s">
        <v>709</v>
      </c>
      <c r="J115" s="72" t="s">
        <v>324</v>
      </c>
      <c r="K115" s="89">
        <v>32</v>
      </c>
      <c r="L115" s="74">
        <v>4</v>
      </c>
      <c r="M115" s="74" t="s">
        <v>46</v>
      </c>
      <c r="N115" s="74"/>
    </row>
    <row r="116" spans="1:14">
      <c r="A116" s="7">
        <v>6</v>
      </c>
      <c r="B116" s="10">
        <v>9</v>
      </c>
      <c r="C116" s="10">
        <v>115</v>
      </c>
      <c r="D116" s="4" t="s">
        <v>598</v>
      </c>
      <c r="E116" s="4">
        <v>15451</v>
      </c>
      <c r="F116" s="4" t="s">
        <v>18</v>
      </c>
      <c r="G116" s="4">
        <v>1</v>
      </c>
      <c r="H116" s="86">
        <v>1</v>
      </c>
      <c r="I116" s="71" t="s">
        <v>1024</v>
      </c>
      <c r="J116" s="72" t="s">
        <v>546</v>
      </c>
      <c r="K116" s="89">
        <v>29</v>
      </c>
      <c r="L116" s="74">
        <v>1</v>
      </c>
      <c r="M116" s="74"/>
      <c r="N116" s="74" t="s">
        <v>837</v>
      </c>
    </row>
    <row r="117" spans="1:14">
      <c r="A117" s="7">
        <v>6</v>
      </c>
      <c r="B117" s="10">
        <v>10</v>
      </c>
      <c r="C117" s="10">
        <v>116</v>
      </c>
      <c r="D117" s="4" t="s">
        <v>276</v>
      </c>
      <c r="E117" s="4">
        <v>24580</v>
      </c>
      <c r="F117" s="4" t="s">
        <v>2171</v>
      </c>
      <c r="G117" s="4">
        <v>1</v>
      </c>
      <c r="H117" s="86">
        <v>1</v>
      </c>
      <c r="I117" s="71" t="s">
        <v>654</v>
      </c>
      <c r="J117" s="72" t="s">
        <v>2523</v>
      </c>
      <c r="K117" s="89">
        <v>23</v>
      </c>
      <c r="L117" s="74">
        <v>1</v>
      </c>
      <c r="M117" s="74"/>
      <c r="N117" s="74" t="s">
        <v>837</v>
      </c>
    </row>
    <row r="118" spans="1:14">
      <c r="A118" s="7">
        <v>6</v>
      </c>
      <c r="B118" s="10">
        <v>11</v>
      </c>
      <c r="C118" s="10">
        <v>117</v>
      </c>
      <c r="D118" s="4" t="s">
        <v>15</v>
      </c>
      <c r="E118" s="4">
        <v>5448</v>
      </c>
      <c r="F118" s="4" t="s">
        <v>555</v>
      </c>
      <c r="G118" s="4">
        <v>1</v>
      </c>
      <c r="H118" s="86">
        <v>1</v>
      </c>
      <c r="I118" s="71" t="s">
        <v>280</v>
      </c>
      <c r="J118" s="72" t="s">
        <v>135</v>
      </c>
      <c r="K118" s="89">
        <v>37</v>
      </c>
      <c r="L118" s="74">
        <v>1</v>
      </c>
      <c r="M118" s="74"/>
      <c r="N118" s="74" t="s">
        <v>837</v>
      </c>
    </row>
    <row r="119" spans="1:14">
      <c r="A119" s="7">
        <v>6</v>
      </c>
      <c r="B119" s="10">
        <v>12</v>
      </c>
      <c r="C119" s="10">
        <v>118</v>
      </c>
      <c r="D119" s="4" t="s">
        <v>470</v>
      </c>
      <c r="E119" s="4">
        <v>20000</v>
      </c>
      <c r="F119" s="4" t="s">
        <v>17</v>
      </c>
      <c r="G119" s="4">
        <v>1</v>
      </c>
      <c r="H119" s="86">
        <v>1</v>
      </c>
      <c r="I119" s="71" t="s">
        <v>2396</v>
      </c>
      <c r="J119" s="72" t="s">
        <v>571</v>
      </c>
      <c r="K119" s="89">
        <v>26</v>
      </c>
      <c r="L119" s="74">
        <v>1</v>
      </c>
      <c r="M119" s="74"/>
      <c r="N119" s="74" t="s">
        <v>837</v>
      </c>
    </row>
    <row r="120" spans="1:14">
      <c r="A120" s="7">
        <v>6</v>
      </c>
      <c r="B120" s="10">
        <v>13</v>
      </c>
      <c r="C120" s="10">
        <v>119</v>
      </c>
      <c r="D120" s="4" t="s">
        <v>239</v>
      </c>
      <c r="E120" s="4">
        <v>17548</v>
      </c>
      <c r="F120" s="4" t="s">
        <v>18</v>
      </c>
      <c r="G120" s="4">
        <v>1</v>
      </c>
      <c r="H120" s="86">
        <v>1</v>
      </c>
      <c r="I120" s="71" t="s">
        <v>1938</v>
      </c>
      <c r="J120" s="72" t="s">
        <v>288</v>
      </c>
      <c r="K120" s="89">
        <v>27</v>
      </c>
      <c r="L120" s="74">
        <v>9</v>
      </c>
      <c r="M120" s="74" t="s">
        <v>837</v>
      </c>
      <c r="N120" s="74"/>
    </row>
    <row r="121" spans="1:14">
      <c r="A121" s="7">
        <v>6</v>
      </c>
      <c r="B121" s="10">
        <v>14</v>
      </c>
      <c r="C121" s="10">
        <v>120</v>
      </c>
      <c r="D121" s="4" t="s">
        <v>188</v>
      </c>
      <c r="E121" s="4">
        <v>13649</v>
      </c>
      <c r="F121" s="4" t="s">
        <v>16</v>
      </c>
      <c r="G121" s="4">
        <v>1</v>
      </c>
      <c r="H121" s="86">
        <v>1</v>
      </c>
      <c r="I121" s="71" t="s">
        <v>697</v>
      </c>
      <c r="J121" s="72" t="s">
        <v>519</v>
      </c>
      <c r="K121" s="89">
        <v>28</v>
      </c>
      <c r="L121" s="74">
        <v>1</v>
      </c>
      <c r="M121" s="74"/>
      <c r="N121" s="74" t="s">
        <v>837</v>
      </c>
    </row>
    <row r="122" spans="1:14">
      <c r="A122" s="7">
        <v>6</v>
      </c>
      <c r="B122" s="10">
        <v>15</v>
      </c>
      <c r="C122" s="10">
        <v>121</v>
      </c>
      <c r="D122" s="4" t="s">
        <v>555</v>
      </c>
      <c r="E122" s="4">
        <v>12880</v>
      </c>
      <c r="F122" s="4" t="s">
        <v>598</v>
      </c>
      <c r="G122" s="4">
        <v>1</v>
      </c>
      <c r="H122" s="86">
        <v>1</v>
      </c>
      <c r="I122" s="71" t="s">
        <v>117</v>
      </c>
      <c r="J122" s="72" t="s">
        <v>571</v>
      </c>
      <c r="K122" s="89">
        <v>31</v>
      </c>
      <c r="L122" s="74">
        <v>1</v>
      </c>
      <c r="M122" s="74"/>
      <c r="N122" s="74" t="s">
        <v>46</v>
      </c>
    </row>
    <row r="123" spans="1:14">
      <c r="A123" s="7">
        <v>6</v>
      </c>
      <c r="B123" s="10">
        <v>16</v>
      </c>
      <c r="C123" s="10">
        <v>122</v>
      </c>
      <c r="D123" s="4" t="s">
        <v>129</v>
      </c>
      <c r="E123" s="4">
        <v>17735</v>
      </c>
      <c r="F123" s="4" t="s">
        <v>239</v>
      </c>
      <c r="G123" s="4">
        <v>1</v>
      </c>
      <c r="H123" s="86">
        <v>1</v>
      </c>
      <c r="I123" s="71" t="s">
        <v>945</v>
      </c>
      <c r="J123" s="72" t="s">
        <v>571</v>
      </c>
      <c r="K123" s="89">
        <v>26</v>
      </c>
      <c r="L123" s="74">
        <v>1</v>
      </c>
      <c r="M123" s="74"/>
      <c r="N123" s="74" t="s">
        <v>46</v>
      </c>
    </row>
    <row r="124" spans="1:14">
      <c r="A124" s="7">
        <v>6</v>
      </c>
      <c r="B124" s="10">
        <v>17</v>
      </c>
      <c r="C124" s="10">
        <v>123</v>
      </c>
      <c r="D124" s="4" t="s">
        <v>164</v>
      </c>
      <c r="E124" s="4">
        <v>16417</v>
      </c>
      <c r="F124" s="4" t="s">
        <v>129</v>
      </c>
      <c r="G124" s="4">
        <v>1</v>
      </c>
      <c r="H124" s="86">
        <v>1</v>
      </c>
      <c r="I124" s="71" t="s">
        <v>703</v>
      </c>
      <c r="J124" s="72" t="s">
        <v>132</v>
      </c>
      <c r="K124" s="89">
        <v>24</v>
      </c>
      <c r="L124" s="74">
        <v>6</v>
      </c>
      <c r="M124" s="74" t="s">
        <v>838</v>
      </c>
      <c r="N124" s="74"/>
    </row>
    <row r="125" spans="1:14">
      <c r="A125" s="7">
        <v>6</v>
      </c>
      <c r="B125" s="10">
        <v>18</v>
      </c>
      <c r="C125" s="10">
        <v>124</v>
      </c>
      <c r="D125" s="4" t="s">
        <v>14</v>
      </c>
      <c r="E125" s="4">
        <v>23378</v>
      </c>
      <c r="F125" s="4" t="s">
        <v>188</v>
      </c>
      <c r="G125" s="4">
        <v>1</v>
      </c>
      <c r="H125" s="86"/>
      <c r="I125" s="71" t="s">
        <v>2515</v>
      </c>
      <c r="J125" s="72" t="s">
        <v>565</v>
      </c>
      <c r="K125" s="89">
        <v>23</v>
      </c>
      <c r="L125" s="74">
        <v>6</v>
      </c>
      <c r="M125" s="74" t="s">
        <v>837</v>
      </c>
      <c r="N125" s="74"/>
    </row>
    <row r="126" spans="1:14">
      <c r="A126" s="7">
        <v>6</v>
      </c>
      <c r="B126" s="10">
        <v>19</v>
      </c>
      <c r="C126" s="10">
        <v>125</v>
      </c>
      <c r="D126" s="4" t="s">
        <v>567</v>
      </c>
      <c r="E126" s="4">
        <v>10547</v>
      </c>
      <c r="F126" s="4" t="s">
        <v>15</v>
      </c>
      <c r="G126" s="4">
        <v>1</v>
      </c>
      <c r="H126" s="86">
        <v>1</v>
      </c>
      <c r="I126" s="71" t="s">
        <v>211</v>
      </c>
      <c r="J126" s="72" t="s">
        <v>217</v>
      </c>
      <c r="K126" s="89">
        <v>32</v>
      </c>
      <c r="L126" s="74">
        <v>1</v>
      </c>
      <c r="M126" s="74"/>
      <c r="N126" s="74" t="s">
        <v>837</v>
      </c>
    </row>
    <row r="127" spans="1:14">
      <c r="A127" s="11">
        <v>6</v>
      </c>
      <c r="B127" s="12">
        <v>20</v>
      </c>
      <c r="C127" s="12">
        <v>126</v>
      </c>
      <c r="D127" s="13" t="s">
        <v>13</v>
      </c>
      <c r="E127" s="13">
        <v>13755</v>
      </c>
      <c r="F127" s="13" t="s">
        <v>345</v>
      </c>
      <c r="G127" s="13">
        <v>1</v>
      </c>
      <c r="H127" s="87">
        <v>1</v>
      </c>
      <c r="I127" s="75" t="s">
        <v>1060</v>
      </c>
      <c r="J127" s="76" t="s">
        <v>863</v>
      </c>
      <c r="K127" s="90">
        <v>27</v>
      </c>
      <c r="L127" s="78">
        <v>2</v>
      </c>
      <c r="M127" s="78" t="s">
        <v>837</v>
      </c>
      <c r="N127" s="78"/>
    </row>
    <row r="128" spans="1:14">
      <c r="A128" s="7">
        <v>7</v>
      </c>
      <c r="B128" s="10">
        <v>1</v>
      </c>
      <c r="C128" s="10">
        <v>127</v>
      </c>
      <c r="D128" s="4" t="s">
        <v>13</v>
      </c>
      <c r="E128" s="4">
        <v>17423</v>
      </c>
      <c r="F128" s="4" t="s">
        <v>164</v>
      </c>
      <c r="G128" s="4">
        <v>1</v>
      </c>
      <c r="H128" s="86">
        <v>1</v>
      </c>
      <c r="I128" s="71" t="s">
        <v>1813</v>
      </c>
      <c r="J128" s="72" t="s">
        <v>1814</v>
      </c>
      <c r="K128" s="89">
        <v>28</v>
      </c>
      <c r="L128" s="74">
        <v>2</v>
      </c>
      <c r="M128" s="74" t="s">
        <v>837</v>
      </c>
      <c r="N128" s="74"/>
    </row>
    <row r="129" spans="1:14">
      <c r="A129" s="7">
        <v>7</v>
      </c>
      <c r="B129" s="10">
        <v>2</v>
      </c>
      <c r="C129" s="10">
        <v>128</v>
      </c>
      <c r="D129" s="4" t="s">
        <v>567</v>
      </c>
      <c r="E129" s="4">
        <v>15010</v>
      </c>
      <c r="F129" s="4" t="s">
        <v>15</v>
      </c>
      <c r="G129" s="4">
        <v>1</v>
      </c>
      <c r="H129" s="86">
        <v>1</v>
      </c>
      <c r="I129" s="71" t="s">
        <v>1771</v>
      </c>
      <c r="J129" s="72" t="s">
        <v>156</v>
      </c>
      <c r="K129" s="89">
        <v>29</v>
      </c>
      <c r="L129" s="74">
        <v>1</v>
      </c>
      <c r="M129" s="74"/>
      <c r="N129" s="74" t="s">
        <v>837</v>
      </c>
    </row>
    <row r="130" spans="1:14">
      <c r="A130" s="7">
        <v>7</v>
      </c>
      <c r="B130" s="10">
        <v>3</v>
      </c>
      <c r="C130" s="10">
        <v>129</v>
      </c>
      <c r="D130" s="4" t="s">
        <v>14</v>
      </c>
      <c r="E130" s="4">
        <v>20517</v>
      </c>
      <c r="F130" s="4" t="s">
        <v>213</v>
      </c>
      <c r="G130" s="4">
        <v>1</v>
      </c>
      <c r="H130" s="86">
        <v>1</v>
      </c>
      <c r="I130" s="71" t="s">
        <v>2453</v>
      </c>
      <c r="J130" s="72" t="s">
        <v>220</v>
      </c>
      <c r="K130" s="89">
        <v>24</v>
      </c>
      <c r="L130" s="74">
        <v>1</v>
      </c>
      <c r="M130" s="74"/>
      <c r="N130" s="74" t="s">
        <v>837</v>
      </c>
    </row>
    <row r="131" spans="1:14">
      <c r="A131" s="7">
        <v>7</v>
      </c>
      <c r="B131" s="10">
        <v>4</v>
      </c>
      <c r="C131" s="10">
        <v>130</v>
      </c>
      <c r="D131" s="4" t="s">
        <v>164</v>
      </c>
      <c r="E131" s="4">
        <v>14332</v>
      </c>
      <c r="F131" s="4" t="s">
        <v>2170</v>
      </c>
      <c r="G131" s="4">
        <v>1</v>
      </c>
      <c r="H131" s="86">
        <v>1</v>
      </c>
      <c r="I131" s="71" t="s">
        <v>1854</v>
      </c>
      <c r="J131" s="72" t="s">
        <v>1776</v>
      </c>
      <c r="K131" s="89">
        <v>27</v>
      </c>
      <c r="L131" s="74">
        <v>1</v>
      </c>
      <c r="M131" s="74"/>
      <c r="N131" s="74" t="s">
        <v>837</v>
      </c>
    </row>
    <row r="132" spans="1:14">
      <c r="A132" s="7">
        <v>7</v>
      </c>
      <c r="B132" s="10">
        <v>5</v>
      </c>
      <c r="C132" s="10">
        <v>131</v>
      </c>
      <c r="D132" s="4" t="s">
        <v>129</v>
      </c>
      <c r="E132" s="4">
        <v>6887</v>
      </c>
      <c r="F132" s="4" t="s">
        <v>614</v>
      </c>
      <c r="G132" s="4">
        <v>1</v>
      </c>
      <c r="H132" s="86">
        <v>1</v>
      </c>
      <c r="I132" s="71" t="s">
        <v>642</v>
      </c>
      <c r="J132" s="72" t="s">
        <v>297</v>
      </c>
      <c r="K132" s="89">
        <v>34</v>
      </c>
      <c r="L132" s="74">
        <v>2</v>
      </c>
      <c r="M132" s="74" t="s">
        <v>837</v>
      </c>
      <c r="N132" s="74"/>
    </row>
    <row r="133" spans="1:14">
      <c r="A133" s="7">
        <v>7</v>
      </c>
      <c r="B133" s="10">
        <v>6</v>
      </c>
      <c r="C133" s="10">
        <v>132</v>
      </c>
      <c r="D133" s="4" t="s">
        <v>555</v>
      </c>
      <c r="E133" s="4">
        <v>10078</v>
      </c>
      <c r="F133" s="4" t="s">
        <v>567</v>
      </c>
      <c r="G133" s="4">
        <v>1</v>
      </c>
      <c r="H133" s="86">
        <v>1</v>
      </c>
      <c r="I133" s="71" t="s">
        <v>1919</v>
      </c>
      <c r="J133" s="72" t="s">
        <v>393</v>
      </c>
      <c r="K133" s="89">
        <v>34</v>
      </c>
      <c r="L133" s="74">
        <v>1</v>
      </c>
      <c r="M133" s="74"/>
      <c r="N133" s="74" t="s">
        <v>46</v>
      </c>
    </row>
    <row r="134" spans="1:14">
      <c r="A134" s="7">
        <v>7</v>
      </c>
      <c r="B134" s="10">
        <v>7</v>
      </c>
      <c r="C134" s="10">
        <v>133</v>
      </c>
      <c r="D134" s="4" t="s">
        <v>188</v>
      </c>
      <c r="E134" s="4">
        <v>17496</v>
      </c>
      <c r="F134" s="4" t="s">
        <v>598</v>
      </c>
      <c r="G134" s="4">
        <v>1</v>
      </c>
      <c r="H134" s="86">
        <v>1</v>
      </c>
      <c r="I134" s="71" t="s">
        <v>588</v>
      </c>
      <c r="J134" s="72" t="s">
        <v>1094</v>
      </c>
      <c r="K134" s="89">
        <v>27</v>
      </c>
      <c r="L134" s="74">
        <v>1</v>
      </c>
      <c r="M134" s="74"/>
      <c r="N134" s="74" t="s">
        <v>837</v>
      </c>
    </row>
    <row r="135" spans="1:14">
      <c r="A135" s="7">
        <v>7</v>
      </c>
      <c r="B135" s="10">
        <v>8</v>
      </c>
      <c r="C135" s="10">
        <v>134</v>
      </c>
      <c r="D135" s="4" t="s">
        <v>239</v>
      </c>
      <c r="E135" s="4">
        <v>8410</v>
      </c>
      <c r="F135" s="4" t="s">
        <v>354</v>
      </c>
      <c r="G135" s="4">
        <v>1</v>
      </c>
      <c r="H135" s="86">
        <v>1</v>
      </c>
      <c r="I135" s="71" t="s">
        <v>458</v>
      </c>
      <c r="J135" s="72" t="s">
        <v>1725</v>
      </c>
      <c r="K135" s="89">
        <v>32</v>
      </c>
      <c r="L135" s="74">
        <v>1</v>
      </c>
      <c r="M135" s="74"/>
      <c r="N135" s="74" t="s">
        <v>837</v>
      </c>
    </row>
    <row r="136" spans="1:14">
      <c r="A136" s="7">
        <v>7</v>
      </c>
      <c r="B136" s="10">
        <v>9</v>
      </c>
      <c r="C136" s="10">
        <v>135</v>
      </c>
      <c r="D136" s="4" t="s">
        <v>470</v>
      </c>
      <c r="E136" s="4">
        <v>16572</v>
      </c>
      <c r="F136" s="4" t="s">
        <v>246</v>
      </c>
      <c r="G136" s="4">
        <v>1</v>
      </c>
      <c r="H136" s="86">
        <v>1</v>
      </c>
      <c r="I136" s="71" t="s">
        <v>536</v>
      </c>
      <c r="J136" s="72" t="s">
        <v>986</v>
      </c>
      <c r="K136" s="89">
        <v>28</v>
      </c>
      <c r="L136" s="74">
        <v>7</v>
      </c>
      <c r="M136" s="74" t="s">
        <v>837</v>
      </c>
      <c r="N136" s="74"/>
    </row>
    <row r="137" spans="1:14">
      <c r="A137" s="7">
        <v>7</v>
      </c>
      <c r="B137" s="10">
        <v>10</v>
      </c>
      <c r="C137" s="10">
        <v>136</v>
      </c>
      <c r="D137" s="4" t="s">
        <v>15</v>
      </c>
      <c r="E137" s="4">
        <v>9785</v>
      </c>
      <c r="F137" s="4" t="s">
        <v>598</v>
      </c>
      <c r="G137" s="4">
        <v>1</v>
      </c>
      <c r="H137" s="86">
        <v>1</v>
      </c>
      <c r="I137" s="71" t="s">
        <v>55</v>
      </c>
      <c r="J137" s="72" t="s">
        <v>547</v>
      </c>
      <c r="K137" s="89">
        <v>33</v>
      </c>
      <c r="L137" s="74">
        <v>5</v>
      </c>
      <c r="M137" s="74" t="s">
        <v>46</v>
      </c>
      <c r="N137" s="74"/>
    </row>
    <row r="138" spans="1:14">
      <c r="A138" s="7">
        <v>7</v>
      </c>
      <c r="B138" s="10">
        <v>11</v>
      </c>
      <c r="C138" s="10">
        <v>137</v>
      </c>
      <c r="D138" s="4" t="s">
        <v>276</v>
      </c>
      <c r="E138" s="4">
        <v>21537</v>
      </c>
      <c r="F138" s="4" t="s">
        <v>2170</v>
      </c>
      <c r="G138" s="4">
        <v>1</v>
      </c>
      <c r="H138" s="86">
        <v>1</v>
      </c>
      <c r="I138" s="71" t="s">
        <v>2476</v>
      </c>
      <c r="J138" s="72" t="s">
        <v>197</v>
      </c>
      <c r="K138" s="89">
        <v>24</v>
      </c>
      <c r="L138" s="74">
        <v>1</v>
      </c>
      <c r="M138" s="74"/>
      <c r="N138" s="74" t="s">
        <v>46</v>
      </c>
    </row>
    <row r="139" spans="1:14">
      <c r="A139" s="7">
        <v>7</v>
      </c>
      <c r="B139" s="10">
        <v>12</v>
      </c>
      <c r="C139" s="10">
        <v>138</v>
      </c>
      <c r="D139" s="4" t="s">
        <v>598</v>
      </c>
      <c r="E139" s="4">
        <v>19911</v>
      </c>
      <c r="F139" s="4" t="s">
        <v>18</v>
      </c>
      <c r="G139" s="4">
        <v>1</v>
      </c>
      <c r="H139" s="86">
        <v>1</v>
      </c>
      <c r="I139" s="71" t="s">
        <v>295</v>
      </c>
      <c r="J139" s="72" t="s">
        <v>565</v>
      </c>
      <c r="K139" s="89">
        <v>23</v>
      </c>
      <c r="L139" s="74">
        <v>1</v>
      </c>
      <c r="M139" s="74"/>
      <c r="N139" s="74" t="s">
        <v>46</v>
      </c>
    </row>
    <row r="140" spans="1:14">
      <c r="A140" s="7">
        <v>7</v>
      </c>
      <c r="B140" s="10">
        <v>13</v>
      </c>
      <c r="C140" s="10">
        <v>139</v>
      </c>
      <c r="D140" s="4" t="s">
        <v>18</v>
      </c>
      <c r="E140" s="4">
        <v>12552</v>
      </c>
      <c r="F140" s="4" t="s">
        <v>188</v>
      </c>
      <c r="G140" s="4">
        <v>1</v>
      </c>
      <c r="H140" s="86">
        <v>1</v>
      </c>
      <c r="I140" s="71" t="s">
        <v>295</v>
      </c>
      <c r="J140" s="72" t="s">
        <v>152</v>
      </c>
      <c r="K140" s="89">
        <v>29</v>
      </c>
      <c r="L140" s="74">
        <v>5</v>
      </c>
      <c r="M140" s="74" t="s">
        <v>837</v>
      </c>
      <c r="N140" s="74"/>
    </row>
    <row r="141" spans="1:14">
      <c r="A141" s="7">
        <v>7</v>
      </c>
      <c r="B141" s="10">
        <v>14</v>
      </c>
      <c r="C141" s="10">
        <v>140</v>
      </c>
      <c r="D141" s="4" t="s">
        <v>480</v>
      </c>
      <c r="E141" s="4">
        <v>13345</v>
      </c>
      <c r="F141" s="4" t="s">
        <v>188</v>
      </c>
      <c r="G141" s="4">
        <v>1</v>
      </c>
      <c r="H141" s="86">
        <v>1</v>
      </c>
      <c r="I141" s="71" t="s">
        <v>972</v>
      </c>
      <c r="J141" s="72" t="s">
        <v>589</v>
      </c>
      <c r="K141" s="89">
        <v>29</v>
      </c>
      <c r="L141" s="74">
        <v>1</v>
      </c>
      <c r="M141" s="74"/>
      <c r="N141" s="74" t="s">
        <v>837</v>
      </c>
    </row>
    <row r="142" spans="1:14">
      <c r="A142" s="7">
        <v>7</v>
      </c>
      <c r="B142" s="10">
        <v>15</v>
      </c>
      <c r="C142" s="10">
        <v>141</v>
      </c>
      <c r="D142" s="4" t="s">
        <v>609</v>
      </c>
      <c r="E142" s="4">
        <v>19853</v>
      </c>
      <c r="F142" s="4" t="s">
        <v>16</v>
      </c>
      <c r="G142" s="4">
        <v>1</v>
      </c>
      <c r="H142" s="86">
        <v>1</v>
      </c>
      <c r="I142" s="71" t="s">
        <v>1768</v>
      </c>
      <c r="J142" s="72" t="s">
        <v>596</v>
      </c>
      <c r="K142" s="89">
        <v>26</v>
      </c>
      <c r="L142" s="74">
        <v>1</v>
      </c>
      <c r="M142" s="74"/>
      <c r="N142" s="74" t="s">
        <v>837</v>
      </c>
    </row>
    <row r="143" spans="1:14">
      <c r="A143" s="7">
        <v>7</v>
      </c>
      <c r="B143" s="10">
        <v>16</v>
      </c>
      <c r="C143" s="10">
        <v>142</v>
      </c>
      <c r="D143" s="4" t="s">
        <v>16</v>
      </c>
      <c r="E143" s="4">
        <v>21224</v>
      </c>
      <c r="F143" s="4" t="s">
        <v>567</v>
      </c>
      <c r="G143" s="4">
        <v>1</v>
      </c>
      <c r="H143" s="86">
        <v>1</v>
      </c>
      <c r="I143" s="71" t="s">
        <v>2465</v>
      </c>
      <c r="J143" s="72" t="s">
        <v>334</v>
      </c>
      <c r="K143" s="89">
        <v>25</v>
      </c>
      <c r="L143" s="74">
        <v>1</v>
      </c>
      <c r="M143" s="74"/>
      <c r="N143" s="74" t="s">
        <v>837</v>
      </c>
    </row>
    <row r="144" spans="1:14">
      <c r="A144" s="7">
        <v>7</v>
      </c>
      <c r="B144" s="10">
        <v>17</v>
      </c>
      <c r="C144" s="10">
        <v>143</v>
      </c>
      <c r="D144" s="4" t="s">
        <v>17</v>
      </c>
      <c r="E144" s="4">
        <v>6399</v>
      </c>
      <c r="F144" s="4" t="s">
        <v>239</v>
      </c>
      <c r="G144" s="4">
        <v>1</v>
      </c>
      <c r="H144" s="86">
        <v>1</v>
      </c>
      <c r="I144" s="71" t="s">
        <v>1287</v>
      </c>
      <c r="J144" s="72" t="s">
        <v>565</v>
      </c>
      <c r="K144" s="89">
        <v>32</v>
      </c>
      <c r="L144" s="74">
        <v>1</v>
      </c>
      <c r="M144" s="74"/>
      <c r="N144" s="74" t="s">
        <v>837</v>
      </c>
    </row>
    <row r="145" spans="1:14">
      <c r="A145" s="7">
        <v>7</v>
      </c>
      <c r="B145" s="10">
        <v>18</v>
      </c>
      <c r="C145" s="10">
        <v>144</v>
      </c>
      <c r="D145" s="4" t="s">
        <v>563</v>
      </c>
      <c r="E145" s="4">
        <v>7836</v>
      </c>
      <c r="F145" s="4" t="s">
        <v>563</v>
      </c>
      <c r="G145" s="4">
        <v>1</v>
      </c>
      <c r="H145" s="86">
        <v>1</v>
      </c>
      <c r="I145" s="71" t="s">
        <v>777</v>
      </c>
      <c r="J145" s="72" t="s">
        <v>163</v>
      </c>
      <c r="K145" s="89">
        <v>32</v>
      </c>
      <c r="L145" s="74">
        <v>1</v>
      </c>
      <c r="M145" s="74"/>
      <c r="N145" s="74" t="s">
        <v>837</v>
      </c>
    </row>
    <row r="146" spans="1:14">
      <c r="A146" s="7">
        <v>7</v>
      </c>
      <c r="B146" s="10">
        <v>19</v>
      </c>
      <c r="C146" s="10">
        <v>145</v>
      </c>
      <c r="D146" s="4" t="s">
        <v>438</v>
      </c>
      <c r="E146" s="4">
        <v>12434</v>
      </c>
      <c r="F146" s="4" t="s">
        <v>345</v>
      </c>
      <c r="G146" s="4">
        <v>1</v>
      </c>
      <c r="H146" s="86">
        <v>1</v>
      </c>
      <c r="I146" s="71" t="s">
        <v>769</v>
      </c>
      <c r="J146" s="72" t="s">
        <v>105</v>
      </c>
      <c r="K146" s="89">
        <v>32</v>
      </c>
      <c r="L146" s="74">
        <v>8</v>
      </c>
      <c r="M146" s="74" t="s">
        <v>837</v>
      </c>
      <c r="N146" s="74"/>
    </row>
    <row r="147" spans="1:14">
      <c r="A147" s="11">
        <v>7</v>
      </c>
      <c r="B147" s="12">
        <v>20</v>
      </c>
      <c r="C147" s="12">
        <v>146</v>
      </c>
      <c r="D147" s="13" t="s">
        <v>29</v>
      </c>
      <c r="E147" s="13">
        <v>16610</v>
      </c>
      <c r="F147" s="13" t="s">
        <v>2178</v>
      </c>
      <c r="G147" s="13">
        <v>1</v>
      </c>
      <c r="H147" s="87">
        <v>1</v>
      </c>
      <c r="I147" s="75" t="s">
        <v>1697</v>
      </c>
      <c r="J147" s="76" t="s">
        <v>1670</v>
      </c>
      <c r="K147" s="90">
        <v>28</v>
      </c>
      <c r="L147" s="78">
        <v>1</v>
      </c>
      <c r="M147" s="78"/>
      <c r="N147" s="78" t="s">
        <v>837</v>
      </c>
    </row>
    <row r="148" spans="1:14">
      <c r="A148" s="7">
        <v>8</v>
      </c>
      <c r="B148" s="10">
        <v>1</v>
      </c>
      <c r="C148" s="10">
        <v>147</v>
      </c>
      <c r="D148" s="4" t="s">
        <v>29</v>
      </c>
      <c r="E148" s="4">
        <v>20631</v>
      </c>
      <c r="F148" s="4" t="s">
        <v>686</v>
      </c>
      <c r="G148" s="4">
        <v>1</v>
      </c>
      <c r="H148" s="86">
        <v>1</v>
      </c>
      <c r="I148" s="71" t="s">
        <v>1744</v>
      </c>
      <c r="J148" s="72" t="s">
        <v>539</v>
      </c>
      <c r="K148" s="89">
        <v>25</v>
      </c>
      <c r="L148" s="74">
        <v>1</v>
      </c>
      <c r="M148" s="74"/>
      <c r="N148" s="74" t="s">
        <v>837</v>
      </c>
    </row>
    <row r="149" spans="1:14">
      <c r="A149" s="7">
        <v>8</v>
      </c>
      <c r="B149" s="10">
        <v>2</v>
      </c>
      <c r="C149" s="10">
        <v>148</v>
      </c>
      <c r="D149" s="4" t="s">
        <v>438</v>
      </c>
      <c r="E149" s="4">
        <v>4220</v>
      </c>
      <c r="F149" s="4" t="s">
        <v>2171</v>
      </c>
      <c r="G149" s="4">
        <v>1</v>
      </c>
      <c r="H149" s="86">
        <v>1</v>
      </c>
      <c r="I149" s="71" t="s">
        <v>111</v>
      </c>
      <c r="J149" s="72" t="s">
        <v>549</v>
      </c>
      <c r="K149" s="89">
        <v>36</v>
      </c>
      <c r="L149" s="74">
        <v>3</v>
      </c>
      <c r="M149" s="74" t="s">
        <v>837</v>
      </c>
      <c r="N149" s="74"/>
    </row>
    <row r="150" spans="1:14">
      <c r="A150" s="7">
        <v>8</v>
      </c>
      <c r="B150" s="10">
        <v>3</v>
      </c>
      <c r="C150" s="10">
        <v>149</v>
      </c>
      <c r="D150" s="4" t="s">
        <v>563</v>
      </c>
      <c r="E150" s="4">
        <v>6986</v>
      </c>
      <c r="F150" s="4" t="s">
        <v>13</v>
      </c>
      <c r="G150" s="4">
        <v>1</v>
      </c>
      <c r="H150" s="86">
        <v>1</v>
      </c>
      <c r="I150" s="71" t="s">
        <v>311</v>
      </c>
      <c r="J150" s="72" t="s">
        <v>557</v>
      </c>
      <c r="K150" s="89">
        <v>36</v>
      </c>
      <c r="L150" s="74">
        <v>1</v>
      </c>
      <c r="M150" s="74"/>
      <c r="N150" s="74" t="s">
        <v>837</v>
      </c>
    </row>
    <row r="151" spans="1:14">
      <c r="A151" s="7">
        <v>8</v>
      </c>
      <c r="B151" s="10">
        <v>4</v>
      </c>
      <c r="C151" s="10">
        <v>150</v>
      </c>
      <c r="D151" s="4" t="s">
        <v>17</v>
      </c>
      <c r="E151" s="4">
        <v>17369</v>
      </c>
      <c r="F151" s="4" t="s">
        <v>14</v>
      </c>
      <c r="G151" s="4">
        <v>1</v>
      </c>
      <c r="H151" s="86">
        <v>1</v>
      </c>
      <c r="I151" s="71" t="s">
        <v>297</v>
      </c>
      <c r="J151" s="72" t="s">
        <v>570</v>
      </c>
      <c r="K151" s="89">
        <v>26</v>
      </c>
      <c r="L151" s="74">
        <v>1</v>
      </c>
      <c r="M151" s="74"/>
      <c r="N151" s="74" t="s">
        <v>46</v>
      </c>
    </row>
    <row r="152" spans="1:14">
      <c r="A152" s="7">
        <v>8</v>
      </c>
      <c r="B152" s="10">
        <v>5</v>
      </c>
      <c r="C152" s="10">
        <v>151</v>
      </c>
      <c r="D152" s="4" t="s">
        <v>16</v>
      </c>
      <c r="E152" s="4">
        <v>17919</v>
      </c>
      <c r="F152" s="4" t="s">
        <v>129</v>
      </c>
      <c r="G152" s="4">
        <v>1</v>
      </c>
      <c r="H152" s="86">
        <v>1</v>
      </c>
      <c r="I152" s="71" t="s">
        <v>442</v>
      </c>
      <c r="J152" s="72" t="s">
        <v>557</v>
      </c>
      <c r="K152" s="89">
        <v>26</v>
      </c>
      <c r="L152" s="74">
        <v>7</v>
      </c>
      <c r="M152" s="74" t="s">
        <v>838</v>
      </c>
      <c r="N152" s="74"/>
    </row>
    <row r="153" spans="1:14">
      <c r="A153" s="7">
        <v>8</v>
      </c>
      <c r="B153" s="10">
        <v>6</v>
      </c>
      <c r="C153" s="10">
        <v>152</v>
      </c>
      <c r="D153" s="4" t="s">
        <v>609</v>
      </c>
      <c r="E153" s="4">
        <v>24617</v>
      </c>
      <c r="F153" s="4" t="s">
        <v>609</v>
      </c>
      <c r="G153" s="4">
        <v>1</v>
      </c>
      <c r="H153" s="86"/>
      <c r="I153" s="71" t="s">
        <v>2524</v>
      </c>
      <c r="J153" s="72" t="s">
        <v>2525</v>
      </c>
      <c r="K153" s="89">
        <v>24</v>
      </c>
      <c r="L153" s="74">
        <v>8</v>
      </c>
      <c r="M153" s="74" t="s">
        <v>46</v>
      </c>
      <c r="N153" s="74"/>
    </row>
    <row r="154" spans="1:14">
      <c r="A154" s="7">
        <v>8</v>
      </c>
      <c r="B154" s="10">
        <v>7</v>
      </c>
      <c r="C154" s="10">
        <v>153</v>
      </c>
      <c r="D154" s="4" t="s">
        <v>480</v>
      </c>
      <c r="E154" s="4">
        <v>19731</v>
      </c>
      <c r="F154" s="4" t="s">
        <v>276</v>
      </c>
      <c r="G154" s="4">
        <v>1</v>
      </c>
      <c r="H154" s="86">
        <v>1</v>
      </c>
      <c r="I154" s="71" t="s">
        <v>1945</v>
      </c>
      <c r="J154" s="72" t="s">
        <v>1946</v>
      </c>
      <c r="K154" s="89">
        <v>26</v>
      </c>
      <c r="L154" s="74">
        <v>1</v>
      </c>
      <c r="M154" s="74"/>
      <c r="N154" s="74" t="s">
        <v>837</v>
      </c>
    </row>
    <row r="155" spans="1:14">
      <c r="A155" s="7">
        <v>8</v>
      </c>
      <c r="B155" s="10">
        <v>8</v>
      </c>
      <c r="C155" s="10">
        <v>154</v>
      </c>
      <c r="D155" s="4" t="s">
        <v>18</v>
      </c>
      <c r="E155" s="4">
        <v>15794</v>
      </c>
      <c r="F155" s="4" t="s">
        <v>246</v>
      </c>
      <c r="G155" s="4">
        <v>1</v>
      </c>
      <c r="H155" s="86">
        <v>1</v>
      </c>
      <c r="I155" s="71" t="s">
        <v>2275</v>
      </c>
      <c r="J155" s="72" t="s">
        <v>2276</v>
      </c>
      <c r="K155" s="89">
        <v>27</v>
      </c>
      <c r="L155" s="74">
        <v>8</v>
      </c>
      <c r="M155" s="74" t="s">
        <v>837</v>
      </c>
      <c r="N155" s="74"/>
    </row>
    <row r="156" spans="1:14">
      <c r="A156" s="7">
        <v>8</v>
      </c>
      <c r="B156" s="10">
        <v>9</v>
      </c>
      <c r="C156" s="10">
        <v>155</v>
      </c>
      <c r="D156" s="4" t="s">
        <v>598</v>
      </c>
      <c r="E156" s="4">
        <v>16128</v>
      </c>
      <c r="F156" s="4" t="s">
        <v>563</v>
      </c>
      <c r="G156" s="4">
        <v>1</v>
      </c>
      <c r="H156" s="86">
        <v>1</v>
      </c>
      <c r="I156" s="71" t="s">
        <v>1677</v>
      </c>
      <c r="J156" s="72" t="s">
        <v>553</v>
      </c>
      <c r="K156" s="89">
        <v>28</v>
      </c>
      <c r="L156" s="74">
        <v>1</v>
      </c>
      <c r="M156" s="74"/>
      <c r="N156" s="74" t="s">
        <v>837</v>
      </c>
    </row>
    <row r="157" spans="1:14">
      <c r="A157" s="7">
        <v>8</v>
      </c>
      <c r="B157" s="10">
        <v>10</v>
      </c>
      <c r="C157" s="10">
        <v>156</v>
      </c>
      <c r="D157" s="4" t="s">
        <v>276</v>
      </c>
      <c r="E157" s="4">
        <v>22310</v>
      </c>
      <c r="F157" s="4" t="s">
        <v>18</v>
      </c>
      <c r="G157" s="4">
        <v>1</v>
      </c>
      <c r="H157" s="86">
        <v>1</v>
      </c>
      <c r="I157" s="71" t="s">
        <v>165</v>
      </c>
      <c r="J157" s="72" t="s">
        <v>545</v>
      </c>
      <c r="K157" s="89">
        <v>22</v>
      </c>
      <c r="L157" s="74">
        <v>1</v>
      </c>
      <c r="M157" s="74"/>
      <c r="N157" s="74" t="s">
        <v>837</v>
      </c>
    </row>
    <row r="158" spans="1:14">
      <c r="A158" s="7">
        <v>8</v>
      </c>
      <c r="B158" s="10">
        <v>11</v>
      </c>
      <c r="C158" s="10">
        <v>157</v>
      </c>
      <c r="D158" s="4" t="s">
        <v>15</v>
      </c>
      <c r="E158" s="4">
        <v>13580</v>
      </c>
      <c r="F158" s="4" t="s">
        <v>686</v>
      </c>
      <c r="G158" s="4">
        <v>1</v>
      </c>
      <c r="H158" s="86">
        <v>1</v>
      </c>
      <c r="I158" s="71" t="s">
        <v>2240</v>
      </c>
      <c r="J158" s="72" t="s">
        <v>56</v>
      </c>
      <c r="K158" s="89">
        <v>29</v>
      </c>
      <c r="L158" s="74">
        <v>1</v>
      </c>
      <c r="M158" s="74"/>
      <c r="N158" s="74" t="s">
        <v>46</v>
      </c>
    </row>
    <row r="159" spans="1:14">
      <c r="A159" s="7">
        <v>8</v>
      </c>
      <c r="B159" s="10">
        <v>12</v>
      </c>
      <c r="C159" s="10">
        <v>158</v>
      </c>
      <c r="D159" s="4" t="s">
        <v>470</v>
      </c>
      <c r="E159" s="4">
        <v>16375</v>
      </c>
      <c r="F159" s="4" t="s">
        <v>213</v>
      </c>
      <c r="G159" s="4">
        <v>1</v>
      </c>
      <c r="H159" s="86">
        <v>1</v>
      </c>
      <c r="I159" s="71" t="s">
        <v>799</v>
      </c>
      <c r="J159" s="72" t="s">
        <v>171</v>
      </c>
      <c r="K159" s="89">
        <v>26</v>
      </c>
      <c r="L159" s="74">
        <v>7</v>
      </c>
      <c r="M159" s="74" t="s">
        <v>837</v>
      </c>
      <c r="N159" s="74"/>
    </row>
    <row r="160" spans="1:14">
      <c r="A160" s="7">
        <v>8</v>
      </c>
      <c r="B160" s="10">
        <v>13</v>
      </c>
      <c r="C160" s="10">
        <v>159</v>
      </c>
      <c r="D160" s="4" t="s">
        <v>239</v>
      </c>
      <c r="E160" s="4">
        <v>17783</v>
      </c>
      <c r="F160" s="4" t="s">
        <v>2170</v>
      </c>
      <c r="G160" s="4">
        <v>1</v>
      </c>
      <c r="H160" s="86">
        <v>1</v>
      </c>
      <c r="I160" s="71" t="s">
        <v>2326</v>
      </c>
      <c r="J160" s="72" t="s">
        <v>247</v>
      </c>
      <c r="K160" s="89">
        <v>26</v>
      </c>
      <c r="L160" s="74">
        <v>1</v>
      </c>
      <c r="M160" s="74"/>
      <c r="N160" s="74" t="s">
        <v>46</v>
      </c>
    </row>
    <row r="161" spans="1:14">
      <c r="A161" s="7">
        <v>8</v>
      </c>
      <c r="B161" s="10">
        <v>14</v>
      </c>
      <c r="C161" s="10">
        <v>160</v>
      </c>
      <c r="D161" s="4" t="s">
        <v>188</v>
      </c>
      <c r="E161" s="4">
        <v>13932</v>
      </c>
      <c r="F161" s="4" t="s">
        <v>2178</v>
      </c>
      <c r="G161" s="4">
        <v>1</v>
      </c>
      <c r="H161" s="86">
        <v>1</v>
      </c>
      <c r="I161" s="71" t="s">
        <v>2252</v>
      </c>
      <c r="J161" s="72" t="s">
        <v>404</v>
      </c>
      <c r="K161" s="89">
        <v>30</v>
      </c>
      <c r="L161" s="74">
        <v>1</v>
      </c>
      <c r="M161" s="74"/>
      <c r="N161" s="74" t="s">
        <v>46</v>
      </c>
    </row>
    <row r="162" spans="1:14">
      <c r="A162" s="7">
        <v>8</v>
      </c>
      <c r="B162" s="10">
        <v>15</v>
      </c>
      <c r="C162" s="10">
        <v>161</v>
      </c>
      <c r="D162" s="4" t="s">
        <v>555</v>
      </c>
      <c r="E162" s="4">
        <v>2967</v>
      </c>
      <c r="F162" s="4" t="s">
        <v>2172</v>
      </c>
      <c r="G162" s="4">
        <v>1</v>
      </c>
      <c r="H162" s="86">
        <v>1</v>
      </c>
      <c r="I162" s="71" t="s">
        <v>869</v>
      </c>
      <c r="J162" s="72" t="s">
        <v>324</v>
      </c>
      <c r="K162" s="89">
        <v>33</v>
      </c>
      <c r="L162" s="74">
        <v>7</v>
      </c>
      <c r="M162" s="74" t="s">
        <v>837</v>
      </c>
      <c r="N162" s="74"/>
    </row>
    <row r="163" spans="1:14">
      <c r="A163" s="7">
        <v>8</v>
      </c>
      <c r="B163" s="10">
        <v>16</v>
      </c>
      <c r="C163" s="10">
        <v>162</v>
      </c>
      <c r="D163" s="4" t="s">
        <v>129</v>
      </c>
      <c r="E163" s="4">
        <v>12950</v>
      </c>
      <c r="F163" s="4" t="s">
        <v>438</v>
      </c>
      <c r="G163" s="4">
        <v>1</v>
      </c>
      <c r="H163" s="86">
        <v>1</v>
      </c>
      <c r="I163" s="71" t="s">
        <v>1695</v>
      </c>
      <c r="J163" s="72" t="s">
        <v>705</v>
      </c>
      <c r="K163" s="89">
        <v>28</v>
      </c>
      <c r="L163" s="74">
        <v>3</v>
      </c>
      <c r="M163" s="74" t="s">
        <v>837</v>
      </c>
      <c r="N163" s="74"/>
    </row>
    <row r="164" spans="1:14">
      <c r="A164" s="7">
        <v>8</v>
      </c>
      <c r="B164" s="10">
        <v>17</v>
      </c>
      <c r="C164" s="10">
        <v>163</v>
      </c>
      <c r="D164" s="4" t="s">
        <v>164</v>
      </c>
      <c r="E164" s="4">
        <v>21501</v>
      </c>
      <c r="F164" s="4" t="s">
        <v>567</v>
      </c>
      <c r="G164" s="4">
        <v>1</v>
      </c>
      <c r="H164" s="86">
        <v>1</v>
      </c>
      <c r="I164" s="71" t="s">
        <v>2473</v>
      </c>
      <c r="J164" s="72" t="s">
        <v>551</v>
      </c>
      <c r="K164" s="89">
        <v>24</v>
      </c>
      <c r="L164" s="74">
        <v>7</v>
      </c>
      <c r="M164" s="74" t="s">
        <v>46</v>
      </c>
      <c r="N164" s="74"/>
    </row>
    <row r="165" spans="1:14">
      <c r="A165" s="7">
        <v>8</v>
      </c>
      <c r="B165" s="10">
        <v>18</v>
      </c>
      <c r="C165" s="10">
        <v>164</v>
      </c>
      <c r="D165" s="4" t="s">
        <v>14</v>
      </c>
      <c r="E165" s="4">
        <v>14221</v>
      </c>
      <c r="F165" s="4" t="s">
        <v>555</v>
      </c>
      <c r="G165" s="4">
        <v>1</v>
      </c>
      <c r="H165" s="86">
        <v>1</v>
      </c>
      <c r="I165" s="71" t="s">
        <v>10</v>
      </c>
      <c r="J165" s="72" t="s">
        <v>548</v>
      </c>
      <c r="K165" s="89">
        <v>29</v>
      </c>
      <c r="L165" s="74">
        <v>9</v>
      </c>
      <c r="M165" s="74" t="s">
        <v>837</v>
      </c>
      <c r="N165" s="74"/>
    </row>
    <row r="166" spans="1:14">
      <c r="A166" s="7">
        <v>8</v>
      </c>
      <c r="B166" s="10">
        <v>19</v>
      </c>
      <c r="C166" s="10">
        <v>165</v>
      </c>
      <c r="D166" s="4" t="s">
        <v>567</v>
      </c>
      <c r="E166" s="4">
        <v>16337</v>
      </c>
      <c r="F166" s="4" t="s">
        <v>567</v>
      </c>
      <c r="G166" s="4">
        <v>1</v>
      </c>
      <c r="H166" s="86">
        <v>1</v>
      </c>
      <c r="I166" s="71" t="s">
        <v>329</v>
      </c>
      <c r="J166" s="72" t="s">
        <v>220</v>
      </c>
      <c r="K166" s="89">
        <v>25</v>
      </c>
      <c r="L166" s="74">
        <v>8</v>
      </c>
      <c r="M166" s="74" t="s">
        <v>46</v>
      </c>
      <c r="N166" s="74"/>
    </row>
    <row r="167" spans="1:14">
      <c r="A167" s="11">
        <v>8</v>
      </c>
      <c r="B167" s="12">
        <v>20</v>
      </c>
      <c r="C167" s="12">
        <v>166</v>
      </c>
      <c r="D167" s="13" t="s">
        <v>13</v>
      </c>
      <c r="E167" s="13">
        <v>17273</v>
      </c>
      <c r="F167" s="13" t="s">
        <v>17</v>
      </c>
      <c r="G167" s="13">
        <v>1</v>
      </c>
      <c r="H167" s="87">
        <v>1</v>
      </c>
      <c r="I167" s="75" t="s">
        <v>1796</v>
      </c>
      <c r="J167" s="76" t="s">
        <v>548</v>
      </c>
      <c r="K167" s="90">
        <v>26</v>
      </c>
      <c r="L167" s="78">
        <v>4</v>
      </c>
      <c r="M167" s="78" t="s">
        <v>837</v>
      </c>
      <c r="N167" s="78"/>
    </row>
    <row r="168" spans="1:14">
      <c r="A168" s="7">
        <v>9</v>
      </c>
      <c r="B168" s="10">
        <v>1</v>
      </c>
      <c r="C168" s="10">
        <v>167</v>
      </c>
      <c r="D168" s="4" t="s">
        <v>13</v>
      </c>
      <c r="E168" s="4">
        <v>11682</v>
      </c>
      <c r="F168" s="4" t="s">
        <v>276</v>
      </c>
      <c r="G168" s="4">
        <v>1</v>
      </c>
      <c r="H168" s="86">
        <v>1</v>
      </c>
      <c r="I168" s="71" t="s">
        <v>176</v>
      </c>
      <c r="J168" s="72" t="s">
        <v>597</v>
      </c>
      <c r="K168" s="89">
        <v>29</v>
      </c>
      <c r="L168" s="74">
        <v>1</v>
      </c>
      <c r="M168" s="74"/>
      <c r="N168" s="74" t="s">
        <v>837</v>
      </c>
    </row>
    <row r="169" spans="1:14">
      <c r="A169" s="7">
        <v>9</v>
      </c>
      <c r="B169" s="10">
        <v>2</v>
      </c>
      <c r="C169" s="10">
        <v>168</v>
      </c>
      <c r="D169" s="4" t="s">
        <v>567</v>
      </c>
      <c r="E169" s="4">
        <v>18365</v>
      </c>
      <c r="F169" s="4" t="s">
        <v>686</v>
      </c>
      <c r="G169" s="4">
        <v>1</v>
      </c>
      <c r="H169" s="86"/>
      <c r="I169" s="71" t="s">
        <v>259</v>
      </c>
      <c r="J169" s="72" t="s">
        <v>1683</v>
      </c>
      <c r="K169" s="89">
        <v>24</v>
      </c>
      <c r="L169" s="74">
        <v>3</v>
      </c>
      <c r="M169" s="74" t="s">
        <v>46</v>
      </c>
      <c r="N169" s="74"/>
    </row>
    <row r="170" spans="1:14">
      <c r="A170" s="7">
        <v>9</v>
      </c>
      <c r="B170" s="10">
        <v>3</v>
      </c>
      <c r="C170" s="10">
        <v>169</v>
      </c>
      <c r="D170" s="4" t="s">
        <v>14</v>
      </c>
      <c r="E170" s="4">
        <v>14552</v>
      </c>
      <c r="F170" s="4" t="s">
        <v>164</v>
      </c>
      <c r="G170" s="4">
        <v>1</v>
      </c>
      <c r="H170" s="86">
        <v>1</v>
      </c>
      <c r="I170" s="71" t="s">
        <v>475</v>
      </c>
      <c r="J170" s="72" t="s">
        <v>565</v>
      </c>
      <c r="K170" s="89">
        <v>26</v>
      </c>
      <c r="L170" s="74">
        <v>1</v>
      </c>
      <c r="M170" s="74"/>
      <c r="N170" s="74" t="s">
        <v>837</v>
      </c>
    </row>
    <row r="171" spans="1:14">
      <c r="A171" s="7">
        <v>9</v>
      </c>
      <c r="B171" s="10">
        <v>4</v>
      </c>
      <c r="C171" s="10">
        <v>170</v>
      </c>
      <c r="D171" s="4" t="s">
        <v>164</v>
      </c>
      <c r="E171" s="4">
        <v>10815</v>
      </c>
      <c r="F171" s="4" t="s">
        <v>2172</v>
      </c>
      <c r="G171" s="4">
        <v>1</v>
      </c>
      <c r="H171" s="86">
        <v>1</v>
      </c>
      <c r="I171" s="71" t="s">
        <v>81</v>
      </c>
      <c r="J171" s="72" t="s">
        <v>717</v>
      </c>
      <c r="K171" s="89">
        <v>28</v>
      </c>
      <c r="L171" s="74">
        <v>7</v>
      </c>
      <c r="M171" s="74" t="s">
        <v>838</v>
      </c>
      <c r="N171" s="74"/>
    </row>
    <row r="172" spans="1:14">
      <c r="A172" s="7">
        <v>9</v>
      </c>
      <c r="B172" s="10">
        <v>5</v>
      </c>
      <c r="C172" s="10">
        <v>171</v>
      </c>
      <c r="D172" s="4" t="s">
        <v>129</v>
      </c>
      <c r="E172" s="4">
        <v>20308</v>
      </c>
      <c r="F172" s="4" t="s">
        <v>614</v>
      </c>
      <c r="G172" s="4">
        <v>1</v>
      </c>
      <c r="H172" s="86">
        <v>1</v>
      </c>
      <c r="I172" s="71" t="s">
        <v>2437</v>
      </c>
      <c r="J172" s="72" t="s">
        <v>247</v>
      </c>
      <c r="K172" s="89">
        <v>25</v>
      </c>
      <c r="L172" s="74">
        <v>8</v>
      </c>
      <c r="M172" s="74" t="s">
        <v>837</v>
      </c>
      <c r="N172" s="74"/>
    </row>
    <row r="173" spans="1:14">
      <c r="A173" s="7">
        <v>9</v>
      </c>
      <c r="B173" s="10">
        <v>6</v>
      </c>
      <c r="C173" s="10">
        <v>172</v>
      </c>
      <c r="D173" s="4" t="s">
        <v>555</v>
      </c>
      <c r="E173" s="4">
        <v>23293</v>
      </c>
      <c r="F173" s="4" t="s">
        <v>129</v>
      </c>
      <c r="G173" s="4">
        <v>1</v>
      </c>
      <c r="H173" s="86">
        <v>1</v>
      </c>
      <c r="I173" s="71" t="s">
        <v>1742</v>
      </c>
      <c r="J173" s="72" t="s">
        <v>1743</v>
      </c>
      <c r="K173" s="89">
        <v>24</v>
      </c>
      <c r="L173" s="74">
        <v>1</v>
      </c>
      <c r="M173" s="74"/>
      <c r="N173" s="74" t="s">
        <v>837</v>
      </c>
    </row>
    <row r="174" spans="1:14">
      <c r="A174" s="7">
        <v>9</v>
      </c>
      <c r="B174" s="10">
        <v>7</v>
      </c>
      <c r="C174" s="10">
        <v>173</v>
      </c>
      <c r="D174" s="4" t="s">
        <v>188</v>
      </c>
      <c r="E174" s="4">
        <v>13801</v>
      </c>
      <c r="F174" s="4" t="s">
        <v>2172</v>
      </c>
      <c r="G174" s="4">
        <v>1</v>
      </c>
      <c r="H174" s="86">
        <v>1</v>
      </c>
      <c r="I174" s="71" t="s">
        <v>181</v>
      </c>
      <c r="J174" s="72" t="s">
        <v>595</v>
      </c>
      <c r="K174" s="89">
        <v>30</v>
      </c>
      <c r="L174" s="74">
        <v>1</v>
      </c>
      <c r="M174" s="74"/>
      <c r="N174" s="74" t="s">
        <v>837</v>
      </c>
    </row>
    <row r="175" spans="1:14">
      <c r="A175" s="7">
        <v>9</v>
      </c>
      <c r="B175" s="10">
        <v>8</v>
      </c>
      <c r="C175" s="10">
        <v>174</v>
      </c>
      <c r="D175" s="4" t="s">
        <v>239</v>
      </c>
      <c r="E175" s="4">
        <v>22217</v>
      </c>
      <c r="F175" s="4" t="s">
        <v>2172</v>
      </c>
      <c r="G175" s="4">
        <v>1</v>
      </c>
      <c r="H175" s="86"/>
      <c r="I175" s="71" t="s">
        <v>1652</v>
      </c>
      <c r="J175" s="72" t="s">
        <v>589</v>
      </c>
      <c r="K175" s="89">
        <v>22</v>
      </c>
      <c r="L175" s="74">
        <v>2</v>
      </c>
      <c r="M175" s="74" t="s">
        <v>837</v>
      </c>
      <c r="N175" s="74"/>
    </row>
    <row r="176" spans="1:14">
      <c r="A176" s="7">
        <v>9</v>
      </c>
      <c r="B176" s="10">
        <v>9</v>
      </c>
      <c r="C176" s="10">
        <v>175</v>
      </c>
      <c r="D176" s="4" t="s">
        <v>470</v>
      </c>
      <c r="E176" s="4">
        <v>9927</v>
      </c>
      <c r="F176" s="4" t="s">
        <v>16</v>
      </c>
      <c r="G176" s="4">
        <v>1</v>
      </c>
      <c r="H176" s="86">
        <v>1</v>
      </c>
      <c r="I176" s="71" t="s">
        <v>441</v>
      </c>
      <c r="J176" s="72" t="s">
        <v>570</v>
      </c>
      <c r="K176" s="89">
        <v>37</v>
      </c>
      <c r="L176" s="74">
        <v>8</v>
      </c>
      <c r="M176" s="74" t="s">
        <v>46</v>
      </c>
      <c r="N176" s="74"/>
    </row>
    <row r="177" spans="1:14">
      <c r="A177" s="7">
        <v>9</v>
      </c>
      <c r="B177" s="10">
        <v>10</v>
      </c>
      <c r="C177" s="10">
        <v>176</v>
      </c>
      <c r="D177" s="4" t="s">
        <v>15</v>
      </c>
      <c r="E177" s="4">
        <v>12158</v>
      </c>
      <c r="F177" s="4" t="s">
        <v>15</v>
      </c>
      <c r="G177" s="4">
        <v>1</v>
      </c>
      <c r="H177" s="86">
        <v>1</v>
      </c>
      <c r="I177" s="71" t="s">
        <v>383</v>
      </c>
      <c r="J177" s="72" t="s">
        <v>595</v>
      </c>
      <c r="K177" s="89">
        <v>31</v>
      </c>
      <c r="L177" s="74">
        <v>2</v>
      </c>
      <c r="M177" s="74" t="s">
        <v>837</v>
      </c>
      <c r="N177" s="74"/>
    </row>
    <row r="178" spans="1:14">
      <c r="A178" s="7">
        <v>9</v>
      </c>
      <c r="B178" s="10">
        <v>11</v>
      </c>
      <c r="C178" s="10">
        <v>177</v>
      </c>
      <c r="D178" s="4" t="s">
        <v>276</v>
      </c>
      <c r="E178" s="4">
        <v>21290</v>
      </c>
      <c r="F178" s="4" t="s">
        <v>246</v>
      </c>
      <c r="G178" s="4">
        <v>1</v>
      </c>
      <c r="H178" s="86">
        <v>1</v>
      </c>
      <c r="I178" s="71" t="s">
        <v>2466</v>
      </c>
      <c r="J178" s="72" t="s">
        <v>24</v>
      </c>
      <c r="K178" s="89">
        <v>25</v>
      </c>
      <c r="L178" s="74">
        <v>1</v>
      </c>
      <c r="M178" s="74"/>
      <c r="N178" s="74" t="s">
        <v>46</v>
      </c>
    </row>
    <row r="179" spans="1:14">
      <c r="A179" s="7">
        <v>9</v>
      </c>
      <c r="B179" s="10">
        <v>12</v>
      </c>
      <c r="C179" s="10">
        <v>178</v>
      </c>
      <c r="D179" s="4" t="s">
        <v>598</v>
      </c>
      <c r="E179" s="4">
        <v>13807</v>
      </c>
      <c r="F179" s="4" t="s">
        <v>609</v>
      </c>
      <c r="G179" s="4">
        <v>1</v>
      </c>
      <c r="H179" s="86">
        <v>1</v>
      </c>
      <c r="I179" s="71" t="s">
        <v>750</v>
      </c>
      <c r="J179" s="72" t="s">
        <v>105</v>
      </c>
      <c r="K179" s="89">
        <v>30</v>
      </c>
      <c r="L179" s="74">
        <v>2</v>
      </c>
      <c r="M179" s="74" t="s">
        <v>837</v>
      </c>
      <c r="N179" s="74"/>
    </row>
    <row r="180" spans="1:14">
      <c r="A180" s="7">
        <v>9</v>
      </c>
      <c r="B180" s="10">
        <v>13</v>
      </c>
      <c r="C180" s="10">
        <v>179</v>
      </c>
      <c r="D180" s="4" t="s">
        <v>18</v>
      </c>
      <c r="E180" s="4">
        <v>21534</v>
      </c>
      <c r="F180" s="4" t="s">
        <v>598</v>
      </c>
      <c r="G180" s="4">
        <v>1</v>
      </c>
      <c r="H180" s="86">
        <v>1</v>
      </c>
      <c r="I180" s="71" t="s">
        <v>2475</v>
      </c>
      <c r="J180" s="72" t="s">
        <v>1038</v>
      </c>
      <c r="K180" s="89">
        <v>24</v>
      </c>
      <c r="L180" s="74">
        <v>2</v>
      </c>
      <c r="M180" s="74" t="s">
        <v>838</v>
      </c>
      <c r="N180" s="74"/>
    </row>
    <row r="181" spans="1:14">
      <c r="A181" s="7">
        <v>9</v>
      </c>
      <c r="B181" s="10">
        <v>14</v>
      </c>
      <c r="C181" s="10">
        <v>180</v>
      </c>
      <c r="D181" s="4" t="s">
        <v>480</v>
      </c>
      <c r="E181" s="4">
        <v>9803</v>
      </c>
      <c r="F181" s="4" t="s">
        <v>276</v>
      </c>
      <c r="G181" s="4">
        <v>1</v>
      </c>
      <c r="H181" s="86">
        <v>1</v>
      </c>
      <c r="I181" s="71" t="s">
        <v>1172</v>
      </c>
      <c r="J181" s="72" t="s">
        <v>435</v>
      </c>
      <c r="K181" s="89">
        <v>32</v>
      </c>
      <c r="L181" s="74">
        <v>1</v>
      </c>
      <c r="M181" s="74"/>
      <c r="N181" s="74" t="s">
        <v>837</v>
      </c>
    </row>
    <row r="182" spans="1:14">
      <c r="A182" s="7">
        <v>9</v>
      </c>
      <c r="B182" s="10">
        <v>15</v>
      </c>
      <c r="C182" s="10">
        <v>181</v>
      </c>
      <c r="D182" s="4" t="s">
        <v>609</v>
      </c>
      <c r="E182" s="4">
        <v>15694</v>
      </c>
      <c r="F182" s="4" t="s">
        <v>345</v>
      </c>
      <c r="G182" s="4">
        <v>1</v>
      </c>
      <c r="H182" s="86"/>
      <c r="I182" s="71" t="s">
        <v>9</v>
      </c>
      <c r="J182" s="72" t="s">
        <v>375</v>
      </c>
      <c r="K182" s="89">
        <v>26</v>
      </c>
      <c r="L182" s="74">
        <v>2</v>
      </c>
      <c r="M182" s="74" t="s">
        <v>46</v>
      </c>
      <c r="N182" s="74"/>
    </row>
    <row r="183" spans="1:14">
      <c r="A183" s="7">
        <v>9</v>
      </c>
      <c r="B183" s="10">
        <v>16</v>
      </c>
      <c r="C183" s="10">
        <v>182</v>
      </c>
      <c r="D183" s="4" t="s">
        <v>16</v>
      </c>
      <c r="E183" s="4">
        <v>20391</v>
      </c>
      <c r="F183" s="4" t="s">
        <v>2171</v>
      </c>
      <c r="G183" s="4">
        <v>1</v>
      </c>
      <c r="H183" s="86">
        <v>1</v>
      </c>
      <c r="I183" s="71" t="s">
        <v>528</v>
      </c>
      <c r="J183" s="72" t="s">
        <v>589</v>
      </c>
      <c r="K183" s="89">
        <v>21</v>
      </c>
      <c r="L183" s="74">
        <v>4</v>
      </c>
      <c r="M183" s="74" t="s">
        <v>46</v>
      </c>
      <c r="N183" s="74"/>
    </row>
    <row r="184" spans="1:14">
      <c r="A184" s="7">
        <v>9</v>
      </c>
      <c r="B184" s="10">
        <v>17</v>
      </c>
      <c r="C184" s="10">
        <v>183</v>
      </c>
      <c r="D184" s="4" t="s">
        <v>17</v>
      </c>
      <c r="E184" s="4">
        <v>15271</v>
      </c>
      <c r="F184" s="4" t="s">
        <v>17</v>
      </c>
      <c r="G184" s="4">
        <v>1</v>
      </c>
      <c r="H184" s="86">
        <v>1</v>
      </c>
      <c r="I184" s="71" t="s">
        <v>2267</v>
      </c>
      <c r="J184" s="72" t="s">
        <v>595</v>
      </c>
      <c r="K184" s="89">
        <v>30</v>
      </c>
      <c r="L184" s="74">
        <v>2</v>
      </c>
      <c r="M184" s="74" t="s">
        <v>837</v>
      </c>
      <c r="N184" s="74"/>
    </row>
    <row r="185" spans="1:14">
      <c r="A185" s="7">
        <v>9</v>
      </c>
      <c r="B185" s="10">
        <v>18</v>
      </c>
      <c r="C185" s="10">
        <v>184</v>
      </c>
      <c r="D185" s="4" t="s">
        <v>563</v>
      </c>
      <c r="E185" s="4">
        <v>21620</v>
      </c>
      <c r="F185" s="4" t="s">
        <v>563</v>
      </c>
      <c r="G185" s="4">
        <v>1</v>
      </c>
      <c r="H185" s="86">
        <v>1</v>
      </c>
      <c r="I185" s="71" t="s">
        <v>2486</v>
      </c>
      <c r="J185" s="72" t="s">
        <v>247</v>
      </c>
      <c r="K185" s="89">
        <v>26</v>
      </c>
      <c r="L185" s="74">
        <v>1</v>
      </c>
      <c r="M185" s="74"/>
      <c r="N185" s="74" t="s">
        <v>837</v>
      </c>
    </row>
    <row r="186" spans="1:14">
      <c r="A186" s="7">
        <v>9</v>
      </c>
      <c r="B186" s="10">
        <v>19</v>
      </c>
      <c r="C186" s="10">
        <v>185</v>
      </c>
      <c r="D186" s="4" t="s">
        <v>438</v>
      </c>
      <c r="E186" s="4">
        <v>6483</v>
      </c>
      <c r="F186" s="4" t="s">
        <v>18</v>
      </c>
      <c r="G186" s="4">
        <v>1</v>
      </c>
      <c r="H186" s="86">
        <v>1</v>
      </c>
      <c r="I186" s="71" t="s">
        <v>651</v>
      </c>
      <c r="J186" s="72" t="s">
        <v>141</v>
      </c>
      <c r="K186" s="89">
        <v>35</v>
      </c>
      <c r="L186" s="74">
        <v>1</v>
      </c>
      <c r="M186" s="74"/>
      <c r="N186" s="74" t="s">
        <v>837</v>
      </c>
    </row>
    <row r="187" spans="1:14">
      <c r="A187" s="11">
        <v>9</v>
      </c>
      <c r="B187" s="12">
        <v>20</v>
      </c>
      <c r="C187" s="12">
        <v>186</v>
      </c>
      <c r="D187" s="13" t="s">
        <v>29</v>
      </c>
      <c r="E187" s="13">
        <v>19901</v>
      </c>
      <c r="F187" s="13" t="s">
        <v>164</v>
      </c>
      <c r="G187" s="13">
        <v>1</v>
      </c>
      <c r="H187" s="87">
        <v>1</v>
      </c>
      <c r="I187" s="75" t="s">
        <v>2401</v>
      </c>
      <c r="J187" s="76" t="s">
        <v>305</v>
      </c>
      <c r="K187" s="90">
        <v>25</v>
      </c>
      <c r="L187" s="78">
        <v>9</v>
      </c>
      <c r="M187" s="78" t="s">
        <v>46</v>
      </c>
      <c r="N187" s="78"/>
    </row>
    <row r="188" spans="1:14">
      <c r="A188" s="7">
        <v>10</v>
      </c>
      <c r="B188" s="10">
        <v>1</v>
      </c>
      <c r="C188" s="10">
        <v>187</v>
      </c>
      <c r="D188" s="4" t="s">
        <v>29</v>
      </c>
      <c r="E188" s="4">
        <v>10199</v>
      </c>
      <c r="F188" s="4" t="s">
        <v>164</v>
      </c>
      <c r="G188" s="4">
        <v>1</v>
      </c>
      <c r="H188" s="86"/>
      <c r="I188" s="71" t="s">
        <v>543</v>
      </c>
      <c r="J188" s="72" t="s">
        <v>568</v>
      </c>
      <c r="K188" s="89">
        <v>30</v>
      </c>
      <c r="L188" s="74">
        <v>8</v>
      </c>
      <c r="M188" s="74" t="s">
        <v>838</v>
      </c>
      <c r="N188" s="74"/>
    </row>
    <row r="189" spans="1:14">
      <c r="A189" s="7">
        <v>10</v>
      </c>
      <c r="B189" s="10">
        <v>2</v>
      </c>
      <c r="C189" s="10">
        <v>188</v>
      </c>
      <c r="D189" s="4" t="s">
        <v>438</v>
      </c>
      <c r="E189" s="4">
        <v>15440</v>
      </c>
      <c r="F189" s="4" t="s">
        <v>239</v>
      </c>
      <c r="G189" s="4">
        <v>1</v>
      </c>
      <c r="H189" s="86">
        <v>1</v>
      </c>
      <c r="I189" s="71" t="s">
        <v>938</v>
      </c>
      <c r="J189" s="72" t="s">
        <v>1635</v>
      </c>
      <c r="K189" s="89">
        <v>30</v>
      </c>
      <c r="L189" s="74">
        <v>1</v>
      </c>
      <c r="M189" s="74"/>
      <c r="N189" s="74" t="s">
        <v>46</v>
      </c>
    </row>
    <row r="190" spans="1:14">
      <c r="A190" s="7">
        <v>10</v>
      </c>
      <c r="B190" s="10">
        <v>3</v>
      </c>
      <c r="C190" s="10">
        <v>189</v>
      </c>
      <c r="D190" s="4" t="s">
        <v>563</v>
      </c>
      <c r="E190" s="4">
        <v>1177</v>
      </c>
      <c r="F190" s="4" t="s">
        <v>15</v>
      </c>
      <c r="G190" s="4">
        <v>1</v>
      </c>
      <c r="H190" s="86">
        <v>1</v>
      </c>
      <c r="I190" s="71" t="s">
        <v>298</v>
      </c>
      <c r="J190" s="72" t="s">
        <v>299</v>
      </c>
      <c r="K190" s="89">
        <v>41</v>
      </c>
      <c r="L190" s="74">
        <v>3</v>
      </c>
      <c r="M190" s="74" t="s">
        <v>837</v>
      </c>
      <c r="N190" s="74"/>
    </row>
    <row r="191" spans="1:14">
      <c r="A191" s="7">
        <v>10</v>
      </c>
      <c r="B191" s="10">
        <v>4</v>
      </c>
      <c r="C191" s="10">
        <v>190</v>
      </c>
      <c r="D191" s="4" t="s">
        <v>17</v>
      </c>
      <c r="E191" s="4">
        <v>17326</v>
      </c>
      <c r="F191" s="4" t="s">
        <v>438</v>
      </c>
      <c r="G191" s="4">
        <v>1</v>
      </c>
      <c r="H191" s="86"/>
      <c r="I191" s="71" t="s">
        <v>578</v>
      </c>
      <c r="J191" s="72" t="s">
        <v>244</v>
      </c>
      <c r="K191" s="89">
        <v>24</v>
      </c>
      <c r="L191" s="74">
        <v>6</v>
      </c>
      <c r="M191" s="74" t="s">
        <v>838</v>
      </c>
      <c r="N191" s="74"/>
    </row>
    <row r="192" spans="1:14">
      <c r="A192" s="7">
        <v>10</v>
      </c>
      <c r="B192" s="10">
        <v>5</v>
      </c>
      <c r="C192" s="10">
        <v>191</v>
      </c>
      <c r="D192" s="4" t="s">
        <v>16</v>
      </c>
      <c r="E192" s="4">
        <v>16256</v>
      </c>
      <c r="F192" s="4" t="s">
        <v>246</v>
      </c>
      <c r="G192" s="4">
        <v>1</v>
      </c>
      <c r="H192" s="86">
        <v>1</v>
      </c>
      <c r="I192" s="71" t="s">
        <v>875</v>
      </c>
      <c r="J192" s="72" t="s">
        <v>547</v>
      </c>
      <c r="K192" s="89">
        <v>28</v>
      </c>
      <c r="L192" s="74">
        <v>1</v>
      </c>
      <c r="M192" s="74"/>
      <c r="N192" s="74" t="s">
        <v>46</v>
      </c>
    </row>
    <row r="193" spans="1:14">
      <c r="A193" s="7">
        <v>10</v>
      </c>
      <c r="B193" s="10">
        <v>6</v>
      </c>
      <c r="C193" s="10">
        <v>192</v>
      </c>
      <c r="D193" s="4" t="s">
        <v>609</v>
      </c>
      <c r="E193" s="4">
        <v>3237</v>
      </c>
      <c r="F193" s="4" t="s">
        <v>276</v>
      </c>
      <c r="G193" s="4">
        <v>1</v>
      </c>
      <c r="H193" s="86">
        <v>1</v>
      </c>
      <c r="I193" s="71" t="s">
        <v>773</v>
      </c>
      <c r="J193" s="72" t="s">
        <v>1802</v>
      </c>
      <c r="K193" s="89">
        <v>32</v>
      </c>
      <c r="L193" s="74">
        <v>1</v>
      </c>
      <c r="M193" s="74"/>
      <c r="N193" s="74" t="s">
        <v>46</v>
      </c>
    </row>
    <row r="194" spans="1:14">
      <c r="A194" s="7">
        <v>10</v>
      </c>
      <c r="B194" s="10">
        <v>7</v>
      </c>
      <c r="C194" s="10">
        <v>193</v>
      </c>
      <c r="D194" s="4" t="s">
        <v>480</v>
      </c>
      <c r="E194" s="4">
        <v>19871</v>
      </c>
      <c r="F194" s="4" t="s">
        <v>555</v>
      </c>
      <c r="G194" s="4">
        <v>1</v>
      </c>
      <c r="H194" s="86">
        <v>1</v>
      </c>
      <c r="I194" s="71" t="s">
        <v>1679</v>
      </c>
      <c r="J194" s="72" t="s">
        <v>578</v>
      </c>
      <c r="K194" s="89">
        <v>25</v>
      </c>
      <c r="L194" s="74">
        <v>1</v>
      </c>
      <c r="M194" s="74"/>
      <c r="N194" s="74" t="s">
        <v>46</v>
      </c>
    </row>
    <row r="195" spans="1:14">
      <c r="A195" s="7">
        <v>10</v>
      </c>
      <c r="B195" s="10">
        <v>8</v>
      </c>
      <c r="C195" s="10">
        <v>194</v>
      </c>
      <c r="D195" s="4" t="s">
        <v>18</v>
      </c>
      <c r="E195" s="4">
        <v>17677</v>
      </c>
      <c r="F195" s="4" t="s">
        <v>2178</v>
      </c>
      <c r="G195" s="4">
        <v>1</v>
      </c>
      <c r="H195" s="86">
        <v>1</v>
      </c>
      <c r="I195" s="71" t="s">
        <v>1220</v>
      </c>
      <c r="J195" s="72" t="s">
        <v>1221</v>
      </c>
      <c r="K195" s="89">
        <v>28</v>
      </c>
      <c r="L195" s="74">
        <v>1</v>
      </c>
      <c r="M195" s="74"/>
      <c r="N195" s="74" t="s">
        <v>46</v>
      </c>
    </row>
    <row r="196" spans="1:14">
      <c r="A196" s="7">
        <v>10</v>
      </c>
      <c r="B196" s="10">
        <v>9</v>
      </c>
      <c r="C196" s="10">
        <v>195</v>
      </c>
      <c r="D196" s="4" t="s">
        <v>598</v>
      </c>
      <c r="E196" s="4">
        <v>16451</v>
      </c>
      <c r="F196" s="4" t="s">
        <v>345</v>
      </c>
      <c r="G196" s="4">
        <v>1</v>
      </c>
      <c r="H196" s="86">
        <v>1</v>
      </c>
      <c r="I196" s="71" t="s">
        <v>1130</v>
      </c>
      <c r="J196" s="72" t="s">
        <v>589</v>
      </c>
      <c r="K196" s="89">
        <v>26</v>
      </c>
      <c r="L196" s="74">
        <v>5</v>
      </c>
      <c r="M196" s="74" t="s">
        <v>46</v>
      </c>
      <c r="N196" s="74"/>
    </row>
    <row r="197" spans="1:14">
      <c r="A197" s="7">
        <v>10</v>
      </c>
      <c r="B197" s="10">
        <v>10</v>
      </c>
      <c r="C197" s="10">
        <v>196</v>
      </c>
      <c r="D197" s="4" t="s">
        <v>276</v>
      </c>
      <c r="E197" s="4">
        <v>12178</v>
      </c>
      <c r="F197" s="4" t="s">
        <v>2170</v>
      </c>
      <c r="G197" s="4">
        <v>1</v>
      </c>
      <c r="H197" s="86">
        <v>1</v>
      </c>
      <c r="I197" s="71" t="s">
        <v>711</v>
      </c>
      <c r="J197" s="72" t="s">
        <v>82</v>
      </c>
      <c r="K197" s="89">
        <v>29</v>
      </c>
      <c r="L197" s="74">
        <v>1</v>
      </c>
      <c r="M197" s="74"/>
      <c r="N197" s="74" t="s">
        <v>837</v>
      </c>
    </row>
    <row r="198" spans="1:14">
      <c r="A198" s="7">
        <v>10</v>
      </c>
      <c r="B198" s="10">
        <v>11</v>
      </c>
      <c r="C198" s="10">
        <v>197</v>
      </c>
      <c r="D198" s="4" t="s">
        <v>15</v>
      </c>
      <c r="E198" s="4">
        <v>11632</v>
      </c>
      <c r="F198" s="4" t="s">
        <v>345</v>
      </c>
      <c r="G198" s="4">
        <v>1</v>
      </c>
      <c r="H198" s="86">
        <v>1</v>
      </c>
      <c r="I198" s="71" t="s">
        <v>401</v>
      </c>
      <c r="J198" s="72" t="s">
        <v>170</v>
      </c>
      <c r="K198" s="89">
        <v>32</v>
      </c>
      <c r="L198" s="74">
        <v>1</v>
      </c>
      <c r="M198" s="74"/>
      <c r="N198" s="74" t="s">
        <v>837</v>
      </c>
    </row>
    <row r="199" spans="1:14">
      <c r="A199" s="7">
        <v>10</v>
      </c>
      <c r="B199" s="10">
        <v>12</v>
      </c>
      <c r="C199" s="10">
        <v>198</v>
      </c>
      <c r="D199" s="4" t="s">
        <v>470</v>
      </c>
      <c r="E199" s="4">
        <v>15905</v>
      </c>
      <c r="F199" s="4" t="s">
        <v>598</v>
      </c>
      <c r="G199" s="4">
        <v>1</v>
      </c>
      <c r="H199" s="86">
        <v>1</v>
      </c>
      <c r="I199" s="71" t="s">
        <v>1923</v>
      </c>
      <c r="J199" s="72" t="s">
        <v>589</v>
      </c>
      <c r="K199" s="89">
        <v>25</v>
      </c>
      <c r="L199" s="74">
        <v>2</v>
      </c>
      <c r="M199" s="74" t="s">
        <v>837</v>
      </c>
      <c r="N199" s="74"/>
    </row>
    <row r="200" spans="1:14">
      <c r="A200" s="7">
        <v>10</v>
      </c>
      <c r="B200" s="10">
        <v>13</v>
      </c>
      <c r="C200" s="10">
        <v>199</v>
      </c>
      <c r="D200" s="4" t="s">
        <v>239</v>
      </c>
      <c r="E200" s="4">
        <v>19456</v>
      </c>
      <c r="F200" s="4" t="s">
        <v>239</v>
      </c>
      <c r="G200" s="4">
        <v>1</v>
      </c>
      <c r="H200" s="86">
        <v>1</v>
      </c>
      <c r="I200" s="71" t="s">
        <v>1706</v>
      </c>
      <c r="J200" s="72" t="s">
        <v>547</v>
      </c>
      <c r="K200" s="89">
        <v>27</v>
      </c>
      <c r="L200" s="74">
        <v>1</v>
      </c>
      <c r="M200" s="74"/>
      <c r="N200" s="74" t="s">
        <v>837</v>
      </c>
    </row>
    <row r="201" spans="1:14">
      <c r="A201" s="7">
        <v>10</v>
      </c>
      <c r="B201" s="10">
        <v>14</v>
      </c>
      <c r="C201" s="10">
        <v>200</v>
      </c>
      <c r="D201" s="4" t="s">
        <v>188</v>
      </c>
      <c r="E201" s="4">
        <v>14457</v>
      </c>
      <c r="F201" s="4" t="s">
        <v>2178</v>
      </c>
      <c r="G201" s="4">
        <v>1</v>
      </c>
      <c r="H201" s="86"/>
      <c r="I201" s="71" t="s">
        <v>2255</v>
      </c>
      <c r="J201" s="72" t="s">
        <v>613</v>
      </c>
      <c r="K201" s="89">
        <v>31</v>
      </c>
      <c r="L201" s="74">
        <v>1</v>
      </c>
      <c r="M201" s="74"/>
      <c r="N201" s="74" t="s">
        <v>46</v>
      </c>
    </row>
    <row r="202" spans="1:14">
      <c r="A202" s="7">
        <v>10</v>
      </c>
      <c r="B202" s="10">
        <v>15</v>
      </c>
      <c r="C202" s="10">
        <v>201</v>
      </c>
      <c r="D202" s="4" t="s">
        <v>555</v>
      </c>
      <c r="E202" s="4">
        <v>17719</v>
      </c>
      <c r="F202" s="4" t="s">
        <v>2177</v>
      </c>
      <c r="G202" s="4">
        <v>1</v>
      </c>
      <c r="H202" s="86">
        <v>1</v>
      </c>
      <c r="I202" s="71" t="s">
        <v>1086</v>
      </c>
      <c r="J202" s="72" t="s">
        <v>56</v>
      </c>
      <c r="K202" s="89">
        <v>27</v>
      </c>
      <c r="L202" s="74">
        <v>8</v>
      </c>
      <c r="M202" s="74" t="s">
        <v>46</v>
      </c>
      <c r="N202" s="74"/>
    </row>
    <row r="203" spans="1:14">
      <c r="A203" s="7">
        <v>10</v>
      </c>
      <c r="B203" s="10">
        <v>16</v>
      </c>
      <c r="C203" s="10">
        <v>202</v>
      </c>
      <c r="D203" s="4" t="s">
        <v>129</v>
      </c>
      <c r="E203" s="4">
        <v>22458</v>
      </c>
      <c r="F203" s="4" t="s">
        <v>2178</v>
      </c>
      <c r="G203" s="4">
        <v>1</v>
      </c>
      <c r="H203" s="86">
        <v>1</v>
      </c>
      <c r="I203" s="71" t="s">
        <v>2504</v>
      </c>
      <c r="J203" s="72" t="s">
        <v>288</v>
      </c>
      <c r="K203" s="89">
        <v>24</v>
      </c>
      <c r="L203" s="74">
        <v>6</v>
      </c>
      <c r="M203" s="74" t="s">
        <v>838</v>
      </c>
      <c r="N203" s="74"/>
    </row>
    <row r="204" spans="1:14">
      <c r="A204" s="7">
        <v>10</v>
      </c>
      <c r="B204" s="10">
        <v>17</v>
      </c>
      <c r="C204" s="10">
        <v>203</v>
      </c>
      <c r="D204" s="4" t="s">
        <v>164</v>
      </c>
      <c r="E204" s="4">
        <v>16587</v>
      </c>
      <c r="F204" s="4" t="s">
        <v>598</v>
      </c>
      <c r="G204" s="4">
        <v>1</v>
      </c>
      <c r="H204" s="86">
        <v>1</v>
      </c>
      <c r="I204" s="71" t="s">
        <v>955</v>
      </c>
      <c r="J204" s="72" t="s">
        <v>333</v>
      </c>
      <c r="K204" s="89">
        <v>27</v>
      </c>
      <c r="L204" s="74">
        <v>1</v>
      </c>
      <c r="M204" s="74"/>
      <c r="N204" s="74" t="s">
        <v>837</v>
      </c>
    </row>
    <row r="205" spans="1:14">
      <c r="A205" s="7">
        <v>10</v>
      </c>
      <c r="B205" s="10">
        <v>18</v>
      </c>
      <c r="C205" s="10">
        <v>204</v>
      </c>
      <c r="D205" s="4" t="s">
        <v>14</v>
      </c>
      <c r="E205" s="4">
        <v>5486</v>
      </c>
      <c r="F205" s="4" t="s">
        <v>555</v>
      </c>
      <c r="G205" s="4">
        <v>1</v>
      </c>
      <c r="H205" s="86">
        <v>1</v>
      </c>
      <c r="I205" s="71" t="s">
        <v>647</v>
      </c>
      <c r="J205" s="72" t="s">
        <v>0</v>
      </c>
      <c r="K205" s="89">
        <v>32</v>
      </c>
      <c r="L205" s="74">
        <v>7</v>
      </c>
      <c r="M205" s="74" t="s">
        <v>838</v>
      </c>
      <c r="N205" s="74"/>
    </row>
    <row r="206" spans="1:14">
      <c r="A206" s="7">
        <v>10</v>
      </c>
      <c r="B206" s="10">
        <v>19</v>
      </c>
      <c r="C206" s="10">
        <v>205</v>
      </c>
      <c r="D206" s="4" t="s">
        <v>567</v>
      </c>
      <c r="E206" s="4">
        <v>19682</v>
      </c>
      <c r="F206" s="4" t="s">
        <v>246</v>
      </c>
      <c r="G206" s="4">
        <v>1</v>
      </c>
      <c r="H206" s="86">
        <v>1</v>
      </c>
      <c r="I206" s="71" t="s">
        <v>901</v>
      </c>
      <c r="J206" s="72" t="s">
        <v>539</v>
      </c>
      <c r="K206" s="89">
        <v>26</v>
      </c>
      <c r="L206" s="74">
        <v>1</v>
      </c>
      <c r="M206" s="74"/>
      <c r="N206" s="74" t="s">
        <v>837</v>
      </c>
    </row>
    <row r="207" spans="1:14">
      <c r="A207" s="11">
        <v>10</v>
      </c>
      <c r="B207" s="12">
        <v>20</v>
      </c>
      <c r="C207" s="12">
        <v>206</v>
      </c>
      <c r="D207" s="13" t="s">
        <v>13</v>
      </c>
      <c r="E207" s="13">
        <v>16947</v>
      </c>
      <c r="F207" s="13" t="s">
        <v>239</v>
      </c>
      <c r="G207" s="13">
        <v>1</v>
      </c>
      <c r="H207" s="87">
        <v>1</v>
      </c>
      <c r="I207" s="75" t="s">
        <v>100</v>
      </c>
      <c r="J207" s="76" t="s">
        <v>593</v>
      </c>
      <c r="K207" s="90">
        <v>25</v>
      </c>
      <c r="L207" s="78">
        <v>8</v>
      </c>
      <c r="M207" s="78" t="s">
        <v>837</v>
      </c>
      <c r="N207" s="78"/>
    </row>
    <row r="208" spans="1:14">
      <c r="A208" s="7">
        <v>11</v>
      </c>
      <c r="B208" s="10">
        <v>1</v>
      </c>
      <c r="C208" s="10">
        <v>207</v>
      </c>
      <c r="D208" s="4" t="s">
        <v>13</v>
      </c>
      <c r="E208" s="4">
        <v>7738</v>
      </c>
      <c r="F208" s="4" t="s">
        <v>239</v>
      </c>
      <c r="G208" s="4">
        <v>1</v>
      </c>
      <c r="H208" s="86">
        <v>1</v>
      </c>
      <c r="I208" s="71" t="s">
        <v>125</v>
      </c>
      <c r="J208" s="72" t="s">
        <v>2187</v>
      </c>
      <c r="K208" s="89">
        <v>32</v>
      </c>
      <c r="L208" s="74">
        <v>1</v>
      </c>
      <c r="M208" s="74"/>
      <c r="N208" s="74" t="s">
        <v>837</v>
      </c>
    </row>
    <row r="209" spans="1:14">
      <c r="A209" s="7">
        <v>11</v>
      </c>
      <c r="B209" s="10">
        <v>2</v>
      </c>
      <c r="C209" s="10">
        <v>208</v>
      </c>
      <c r="D209" s="4" t="s">
        <v>567</v>
      </c>
      <c r="E209" s="4">
        <v>16426</v>
      </c>
      <c r="F209" s="4" t="s">
        <v>2177</v>
      </c>
      <c r="G209" s="4">
        <v>1</v>
      </c>
      <c r="H209" s="86"/>
      <c r="I209" s="71" t="s">
        <v>582</v>
      </c>
      <c r="J209" s="72" t="s">
        <v>1155</v>
      </c>
      <c r="K209" s="89">
        <v>25</v>
      </c>
      <c r="L209" s="74">
        <v>6</v>
      </c>
      <c r="M209" s="74" t="s">
        <v>837</v>
      </c>
      <c r="N209" s="74"/>
    </row>
    <row r="210" spans="1:14">
      <c r="A210" s="7">
        <v>11</v>
      </c>
      <c r="B210" s="10">
        <v>3</v>
      </c>
      <c r="C210" s="10">
        <v>209</v>
      </c>
      <c r="D210" s="4" t="s">
        <v>14</v>
      </c>
      <c r="E210" s="4">
        <v>21690</v>
      </c>
      <c r="F210" s="4" t="s">
        <v>686</v>
      </c>
      <c r="G210" s="4">
        <v>1</v>
      </c>
      <c r="H210" s="86">
        <v>1</v>
      </c>
      <c r="I210" s="71" t="s">
        <v>182</v>
      </c>
      <c r="J210" s="72" t="s">
        <v>1845</v>
      </c>
      <c r="K210" s="89">
        <v>23</v>
      </c>
      <c r="L210" s="74">
        <v>1</v>
      </c>
      <c r="M210" s="74"/>
      <c r="N210" s="74" t="s">
        <v>837</v>
      </c>
    </row>
    <row r="211" spans="1:14">
      <c r="A211" s="7">
        <v>11</v>
      </c>
      <c r="B211" s="10">
        <v>4</v>
      </c>
      <c r="C211" s="10">
        <v>210</v>
      </c>
      <c r="D211" s="4" t="s">
        <v>164</v>
      </c>
      <c r="E211" s="4">
        <v>21614</v>
      </c>
      <c r="F211" s="4" t="s">
        <v>2170</v>
      </c>
      <c r="G211" s="4">
        <v>1</v>
      </c>
      <c r="H211" s="86"/>
      <c r="I211" s="71" t="s">
        <v>2485</v>
      </c>
      <c r="J211" s="72" t="s">
        <v>547</v>
      </c>
      <c r="K211" s="89">
        <v>24</v>
      </c>
      <c r="L211" s="74">
        <v>9</v>
      </c>
      <c r="M211" s="74" t="s">
        <v>46</v>
      </c>
      <c r="N211" s="74"/>
    </row>
    <row r="212" spans="1:14">
      <c r="A212" s="7">
        <v>11</v>
      </c>
      <c r="B212" s="10">
        <v>5</v>
      </c>
      <c r="C212" s="10">
        <v>211</v>
      </c>
      <c r="D212" s="4" t="s">
        <v>129</v>
      </c>
      <c r="E212" s="4">
        <v>19864</v>
      </c>
      <c r="F212" s="4" t="s">
        <v>2171</v>
      </c>
      <c r="G212" s="4">
        <v>1</v>
      </c>
      <c r="H212" s="86">
        <v>1</v>
      </c>
      <c r="I212" s="71" t="s">
        <v>181</v>
      </c>
      <c r="J212" s="72" t="s">
        <v>805</v>
      </c>
      <c r="K212" s="89">
        <v>25</v>
      </c>
      <c r="L212" s="74">
        <v>2</v>
      </c>
      <c r="M212" s="74" t="s">
        <v>837</v>
      </c>
      <c r="N212" s="74"/>
    </row>
    <row r="213" spans="1:14">
      <c r="A213" s="7">
        <v>11</v>
      </c>
      <c r="B213" s="10">
        <v>6</v>
      </c>
      <c r="C213" s="10">
        <v>212</v>
      </c>
      <c r="D213" s="4" t="s">
        <v>555</v>
      </c>
      <c r="E213" s="4">
        <v>12984</v>
      </c>
      <c r="F213" s="4" t="s">
        <v>563</v>
      </c>
      <c r="G213" s="4">
        <v>1</v>
      </c>
      <c r="H213" s="86">
        <v>1</v>
      </c>
      <c r="I213" s="71" t="s">
        <v>2228</v>
      </c>
      <c r="J213" s="72" t="s">
        <v>661</v>
      </c>
      <c r="K213" s="89">
        <v>31</v>
      </c>
      <c r="L213" s="74">
        <v>8</v>
      </c>
      <c r="M213" s="74" t="s">
        <v>46</v>
      </c>
      <c r="N213" s="74"/>
    </row>
    <row r="214" spans="1:14">
      <c r="A214" s="7">
        <v>11</v>
      </c>
      <c r="B214" s="10">
        <v>7</v>
      </c>
      <c r="C214" s="10">
        <v>213</v>
      </c>
      <c r="D214" s="4" t="s">
        <v>188</v>
      </c>
      <c r="E214" s="4">
        <v>10341</v>
      </c>
      <c r="F214" s="4" t="s">
        <v>567</v>
      </c>
      <c r="G214" s="4">
        <v>1</v>
      </c>
      <c r="H214" s="86">
        <v>1</v>
      </c>
      <c r="I214" s="71" t="s">
        <v>2201</v>
      </c>
      <c r="J214" s="72" t="s">
        <v>540</v>
      </c>
      <c r="K214" s="89">
        <v>30</v>
      </c>
      <c r="L214" s="74">
        <v>1</v>
      </c>
      <c r="M214" s="74"/>
      <c r="N214" s="74" t="s">
        <v>837</v>
      </c>
    </row>
    <row r="215" spans="1:14">
      <c r="A215" s="7">
        <v>11</v>
      </c>
      <c r="B215" s="10">
        <v>8</v>
      </c>
      <c r="C215" s="10">
        <v>214</v>
      </c>
      <c r="D215" s="4" t="s">
        <v>239</v>
      </c>
      <c r="E215" s="4">
        <v>14843</v>
      </c>
      <c r="F215" s="4" t="s">
        <v>188</v>
      </c>
      <c r="G215" s="4">
        <v>1</v>
      </c>
      <c r="H215" s="86">
        <v>1</v>
      </c>
      <c r="I215" s="71" t="s">
        <v>795</v>
      </c>
      <c r="J215" s="72" t="s">
        <v>596</v>
      </c>
      <c r="K215" s="89">
        <v>29</v>
      </c>
      <c r="L215" s="74">
        <v>1</v>
      </c>
      <c r="M215" s="74"/>
      <c r="N215" s="74" t="s">
        <v>837</v>
      </c>
    </row>
    <row r="216" spans="1:14">
      <c r="A216" s="7">
        <v>11</v>
      </c>
      <c r="B216" s="10">
        <v>9</v>
      </c>
      <c r="C216" s="10">
        <v>215</v>
      </c>
      <c r="D216" s="4" t="s">
        <v>470</v>
      </c>
      <c r="E216" s="4">
        <v>22051</v>
      </c>
      <c r="F216" s="4" t="s">
        <v>14</v>
      </c>
      <c r="G216" s="4">
        <v>1</v>
      </c>
      <c r="H216" s="86">
        <v>1</v>
      </c>
      <c r="I216" s="71" t="s">
        <v>1768</v>
      </c>
      <c r="J216" s="72" t="s">
        <v>553</v>
      </c>
      <c r="K216" s="89">
        <v>26</v>
      </c>
      <c r="L216" s="74">
        <v>1</v>
      </c>
      <c r="M216" s="74"/>
      <c r="N216" s="74" t="s">
        <v>46</v>
      </c>
    </row>
    <row r="217" spans="1:14">
      <c r="A217" s="7">
        <v>11</v>
      </c>
      <c r="B217" s="10">
        <v>10</v>
      </c>
      <c r="C217" s="10">
        <v>216</v>
      </c>
      <c r="D217" s="4" t="s">
        <v>15</v>
      </c>
      <c r="E217" s="4">
        <v>17838</v>
      </c>
      <c r="F217" s="4" t="s">
        <v>14</v>
      </c>
      <c r="G217" s="4">
        <v>1</v>
      </c>
      <c r="H217" s="86">
        <v>1</v>
      </c>
      <c r="I217" s="71" t="s">
        <v>712</v>
      </c>
      <c r="J217" s="72" t="s">
        <v>316</v>
      </c>
      <c r="K217" s="89">
        <v>26</v>
      </c>
      <c r="L217" s="74">
        <v>7</v>
      </c>
      <c r="M217" s="74" t="s">
        <v>46</v>
      </c>
      <c r="N217" s="74"/>
    </row>
    <row r="218" spans="1:14">
      <c r="A218" s="7">
        <v>11</v>
      </c>
      <c r="B218" s="10">
        <v>11</v>
      </c>
      <c r="C218" s="10">
        <v>217</v>
      </c>
      <c r="D218" s="4" t="s">
        <v>276</v>
      </c>
      <c r="E218" s="4">
        <v>13594</v>
      </c>
      <c r="F218" s="4" t="s">
        <v>246</v>
      </c>
      <c r="G218" s="4">
        <v>1</v>
      </c>
      <c r="H218" s="86">
        <v>1</v>
      </c>
      <c r="I218" s="71" t="s">
        <v>671</v>
      </c>
      <c r="J218" s="72" t="s">
        <v>221</v>
      </c>
      <c r="K218" s="89">
        <v>28</v>
      </c>
      <c r="L218" s="74">
        <v>1</v>
      </c>
      <c r="M218" s="74"/>
      <c r="N218" s="74" t="s">
        <v>837</v>
      </c>
    </row>
    <row r="219" spans="1:14">
      <c r="A219" s="7">
        <v>11</v>
      </c>
      <c r="B219" s="10">
        <v>12</v>
      </c>
      <c r="C219" s="10">
        <v>218</v>
      </c>
      <c r="D219" s="4" t="s">
        <v>598</v>
      </c>
      <c r="E219" s="4">
        <v>16977</v>
      </c>
      <c r="F219" s="4" t="s">
        <v>345</v>
      </c>
      <c r="G219" s="4">
        <v>1</v>
      </c>
      <c r="H219" s="86">
        <v>1</v>
      </c>
      <c r="I219" s="71" t="s">
        <v>102</v>
      </c>
      <c r="J219" s="72" t="s">
        <v>551</v>
      </c>
      <c r="K219" s="89">
        <v>29</v>
      </c>
      <c r="L219" s="74">
        <v>1</v>
      </c>
      <c r="M219" s="74"/>
      <c r="N219" s="74" t="s">
        <v>837</v>
      </c>
    </row>
    <row r="220" spans="1:14">
      <c r="A220" s="7">
        <v>11</v>
      </c>
      <c r="B220" s="10">
        <v>13</v>
      </c>
      <c r="C220" s="10">
        <v>219</v>
      </c>
      <c r="D220" s="4" t="s">
        <v>18</v>
      </c>
      <c r="E220" s="4">
        <v>17594</v>
      </c>
      <c r="F220" s="4" t="s">
        <v>438</v>
      </c>
      <c r="G220" s="4">
        <v>1</v>
      </c>
      <c r="H220" s="86">
        <v>1</v>
      </c>
      <c r="I220" s="71" t="s">
        <v>899</v>
      </c>
      <c r="J220" s="72" t="s">
        <v>144</v>
      </c>
      <c r="K220" s="89">
        <v>25</v>
      </c>
      <c r="L220" s="74">
        <v>1</v>
      </c>
      <c r="M220" s="74"/>
      <c r="N220" s="74" t="s">
        <v>837</v>
      </c>
    </row>
    <row r="221" spans="1:14">
      <c r="A221" s="7">
        <v>11</v>
      </c>
      <c r="B221" s="10">
        <v>14</v>
      </c>
      <c r="C221" s="10">
        <v>220</v>
      </c>
      <c r="D221" s="4" t="s">
        <v>480</v>
      </c>
      <c r="E221" s="4">
        <v>22164</v>
      </c>
      <c r="F221" s="4" t="s">
        <v>686</v>
      </c>
      <c r="G221" s="4">
        <v>1</v>
      </c>
      <c r="H221" s="86"/>
      <c r="I221" s="71" t="s">
        <v>2217</v>
      </c>
      <c r="J221" s="72" t="s">
        <v>1855</v>
      </c>
      <c r="K221" s="89">
        <v>24</v>
      </c>
      <c r="L221" s="74">
        <v>2</v>
      </c>
      <c r="M221" s="74" t="s">
        <v>837</v>
      </c>
      <c r="N221" s="74"/>
    </row>
    <row r="222" spans="1:14">
      <c r="A222" s="7">
        <v>11</v>
      </c>
      <c r="B222" s="10">
        <v>15</v>
      </c>
      <c r="C222" s="10">
        <v>221</v>
      </c>
      <c r="D222" s="4" t="s">
        <v>609</v>
      </c>
      <c r="E222" s="4">
        <v>19926</v>
      </c>
      <c r="F222" s="4" t="s">
        <v>188</v>
      </c>
      <c r="G222" s="4">
        <v>1</v>
      </c>
      <c r="H222" s="86">
        <v>1</v>
      </c>
      <c r="I222" s="71" t="s">
        <v>2402</v>
      </c>
      <c r="J222" s="72" t="s">
        <v>198</v>
      </c>
      <c r="K222" s="89">
        <v>24</v>
      </c>
      <c r="L222" s="74">
        <v>1</v>
      </c>
      <c r="M222" s="74"/>
      <c r="N222" s="74" t="s">
        <v>837</v>
      </c>
    </row>
    <row r="223" spans="1:14">
      <c r="A223" s="7">
        <v>11</v>
      </c>
      <c r="B223" s="10">
        <v>16</v>
      </c>
      <c r="C223" s="10">
        <v>222</v>
      </c>
      <c r="D223" s="4" t="s">
        <v>16</v>
      </c>
      <c r="E223" s="4">
        <v>17732</v>
      </c>
      <c r="F223" s="4" t="s">
        <v>2172</v>
      </c>
      <c r="G223" s="4">
        <v>1</v>
      </c>
      <c r="H223" s="86">
        <v>1</v>
      </c>
      <c r="I223" s="71" t="s">
        <v>1671</v>
      </c>
      <c r="J223" s="72" t="s">
        <v>1672</v>
      </c>
      <c r="K223" s="89">
        <v>26</v>
      </c>
      <c r="L223" s="74">
        <v>1</v>
      </c>
      <c r="M223" s="74"/>
      <c r="N223" s="74" t="s">
        <v>837</v>
      </c>
    </row>
    <row r="224" spans="1:14">
      <c r="A224" s="7">
        <v>11</v>
      </c>
      <c r="B224" s="10">
        <v>17</v>
      </c>
      <c r="C224" s="10">
        <v>223</v>
      </c>
      <c r="D224" s="4" t="s">
        <v>17</v>
      </c>
      <c r="E224" s="4">
        <v>17186</v>
      </c>
      <c r="F224" s="4" t="s">
        <v>2172</v>
      </c>
      <c r="G224" s="4">
        <v>1</v>
      </c>
      <c r="H224" s="86">
        <v>1</v>
      </c>
      <c r="I224" s="71" t="s">
        <v>1084</v>
      </c>
      <c r="J224" s="72" t="s">
        <v>1085</v>
      </c>
      <c r="K224" s="89">
        <v>28</v>
      </c>
      <c r="L224" s="74">
        <v>1</v>
      </c>
      <c r="M224" s="74"/>
      <c r="N224" s="74" t="s">
        <v>837</v>
      </c>
    </row>
    <row r="225" spans="1:14">
      <c r="A225" s="7">
        <v>11</v>
      </c>
      <c r="B225" s="10">
        <v>18</v>
      </c>
      <c r="C225" s="10">
        <v>224</v>
      </c>
      <c r="D225" s="4" t="s">
        <v>563</v>
      </c>
      <c r="E225" s="4">
        <v>16929</v>
      </c>
      <c r="F225" s="4" t="s">
        <v>555</v>
      </c>
      <c r="G225" s="4">
        <v>1</v>
      </c>
      <c r="H225" s="86">
        <v>1</v>
      </c>
      <c r="I225" s="71" t="s">
        <v>876</v>
      </c>
      <c r="J225" s="72" t="s">
        <v>877</v>
      </c>
      <c r="K225" s="89">
        <v>25</v>
      </c>
      <c r="L225" s="74">
        <v>1</v>
      </c>
      <c r="M225" s="74"/>
      <c r="N225" s="74" t="s">
        <v>837</v>
      </c>
    </row>
    <row r="226" spans="1:14">
      <c r="A226" s="7">
        <v>11</v>
      </c>
      <c r="B226" s="10">
        <v>19</v>
      </c>
      <c r="C226" s="10">
        <v>225</v>
      </c>
      <c r="D226" s="4" t="s">
        <v>438</v>
      </c>
      <c r="E226" s="4">
        <v>23779</v>
      </c>
      <c r="F226" s="4" t="s">
        <v>15</v>
      </c>
      <c r="G226" s="4">
        <v>1</v>
      </c>
      <c r="H226" s="86"/>
      <c r="I226" s="71" t="s">
        <v>2520</v>
      </c>
      <c r="J226" s="72" t="s">
        <v>564</v>
      </c>
      <c r="K226" s="89">
        <v>24</v>
      </c>
      <c r="L226" s="74">
        <v>1</v>
      </c>
      <c r="M226" s="74"/>
      <c r="N226" s="74" t="s">
        <v>46</v>
      </c>
    </row>
    <row r="227" spans="1:14">
      <c r="A227" s="11">
        <v>11</v>
      </c>
      <c r="B227" s="12">
        <v>20</v>
      </c>
      <c r="C227" s="12">
        <v>226</v>
      </c>
      <c r="D227" s="13" t="s">
        <v>29</v>
      </c>
      <c r="E227" s="13">
        <v>20167</v>
      </c>
      <c r="F227" s="13" t="s">
        <v>555</v>
      </c>
      <c r="G227" s="13">
        <v>1</v>
      </c>
      <c r="H227" s="87">
        <v>1</v>
      </c>
      <c r="I227" s="75" t="s">
        <v>2419</v>
      </c>
      <c r="J227" s="76" t="s">
        <v>547</v>
      </c>
      <c r="K227" s="90">
        <v>23</v>
      </c>
      <c r="L227" s="78">
        <v>1</v>
      </c>
      <c r="M227" s="78"/>
      <c r="N227" s="78" t="s">
        <v>46</v>
      </c>
    </row>
    <row r="228" spans="1:14">
      <c r="A228" s="7">
        <v>12</v>
      </c>
      <c r="B228" s="10">
        <v>1</v>
      </c>
      <c r="C228" s="10">
        <v>227</v>
      </c>
      <c r="D228" s="4" t="s">
        <v>29</v>
      </c>
      <c r="E228" s="4">
        <v>19200</v>
      </c>
      <c r="F228" s="4" t="s">
        <v>18</v>
      </c>
      <c r="G228" s="4">
        <v>1</v>
      </c>
      <c r="H228" s="86">
        <v>1</v>
      </c>
      <c r="I228" s="71" t="s">
        <v>1243</v>
      </c>
      <c r="J228" s="72" t="s">
        <v>565</v>
      </c>
      <c r="K228" s="89">
        <v>25</v>
      </c>
      <c r="L228" s="74">
        <v>1</v>
      </c>
      <c r="M228" s="74"/>
      <c r="N228" s="74" t="s">
        <v>46</v>
      </c>
    </row>
    <row r="229" spans="1:14">
      <c r="A229" s="7">
        <v>12</v>
      </c>
      <c r="B229" s="10">
        <v>2</v>
      </c>
      <c r="C229" s="10">
        <v>228</v>
      </c>
      <c r="D229" s="4" t="s">
        <v>438</v>
      </c>
      <c r="E229" s="4">
        <v>11339</v>
      </c>
      <c r="F229" s="4" t="s">
        <v>2172</v>
      </c>
      <c r="G229" s="4">
        <v>1</v>
      </c>
      <c r="H229" s="86">
        <v>1</v>
      </c>
      <c r="I229" s="71" t="s">
        <v>407</v>
      </c>
      <c r="J229" s="72" t="s">
        <v>247</v>
      </c>
      <c r="K229" s="89">
        <v>30</v>
      </c>
      <c r="L229" s="74">
        <v>8</v>
      </c>
      <c r="M229" s="74" t="s">
        <v>837</v>
      </c>
      <c r="N229" s="74"/>
    </row>
    <row r="230" spans="1:14">
      <c r="A230" s="7">
        <v>12</v>
      </c>
      <c r="B230" s="10">
        <v>3</v>
      </c>
      <c r="C230" s="10">
        <v>229</v>
      </c>
      <c r="D230" s="4" t="s">
        <v>563</v>
      </c>
      <c r="E230" s="4">
        <v>18363</v>
      </c>
      <c r="F230" s="4" t="s">
        <v>2171</v>
      </c>
      <c r="G230" s="4">
        <v>1</v>
      </c>
      <c r="H230" s="86">
        <v>1</v>
      </c>
      <c r="I230" s="71" t="s">
        <v>914</v>
      </c>
      <c r="J230" s="72" t="s">
        <v>177</v>
      </c>
      <c r="K230" s="89">
        <v>24</v>
      </c>
      <c r="L230" s="74">
        <v>8</v>
      </c>
      <c r="M230" s="74" t="s">
        <v>838</v>
      </c>
      <c r="N230" s="74"/>
    </row>
    <row r="231" spans="1:14">
      <c r="A231" s="7">
        <v>12</v>
      </c>
      <c r="B231" s="10">
        <v>4</v>
      </c>
      <c r="C231" s="10">
        <v>230</v>
      </c>
      <c r="D231" s="4" t="s">
        <v>17</v>
      </c>
      <c r="E231" s="4">
        <v>19334</v>
      </c>
      <c r="F231" s="4" t="s">
        <v>2171</v>
      </c>
      <c r="G231" s="4">
        <v>1</v>
      </c>
      <c r="H231" s="86">
        <v>1</v>
      </c>
      <c r="I231" s="71" t="s">
        <v>584</v>
      </c>
      <c r="J231" s="72" t="s">
        <v>40</v>
      </c>
      <c r="K231" s="89">
        <v>33</v>
      </c>
      <c r="L231" s="74">
        <v>7</v>
      </c>
      <c r="M231" s="74" t="s">
        <v>46</v>
      </c>
      <c r="N231" s="74"/>
    </row>
    <row r="232" spans="1:14">
      <c r="A232" s="7">
        <v>12</v>
      </c>
      <c r="B232" s="10">
        <v>5</v>
      </c>
      <c r="C232" s="10">
        <v>231</v>
      </c>
      <c r="D232" s="4" t="s">
        <v>16</v>
      </c>
      <c r="E232" s="4">
        <v>15679</v>
      </c>
      <c r="F232" s="4" t="s">
        <v>563</v>
      </c>
      <c r="G232" s="4">
        <v>1</v>
      </c>
      <c r="H232" s="86">
        <v>1</v>
      </c>
      <c r="I232" s="71" t="s">
        <v>814</v>
      </c>
      <c r="J232" s="72" t="s">
        <v>815</v>
      </c>
      <c r="K232" s="89">
        <v>26</v>
      </c>
      <c r="L232" s="74">
        <v>3</v>
      </c>
      <c r="M232" s="74" t="s">
        <v>46</v>
      </c>
      <c r="N232" s="74"/>
    </row>
    <row r="233" spans="1:14">
      <c r="A233" s="7">
        <v>12</v>
      </c>
      <c r="B233" s="10">
        <v>6</v>
      </c>
      <c r="C233" s="10">
        <v>232</v>
      </c>
      <c r="D233" s="4" t="s">
        <v>609</v>
      </c>
      <c r="E233" s="4">
        <v>15849</v>
      </c>
      <c r="F233" s="4" t="s">
        <v>614</v>
      </c>
      <c r="G233" s="4">
        <v>1</v>
      </c>
      <c r="H233" s="86"/>
      <c r="I233" s="71" t="s">
        <v>2278</v>
      </c>
      <c r="J233" s="72" t="s">
        <v>2279</v>
      </c>
      <c r="K233" s="89">
        <v>29</v>
      </c>
      <c r="L233" s="74">
        <v>1</v>
      </c>
      <c r="M233" s="74"/>
      <c r="N233" s="74" t="s">
        <v>46</v>
      </c>
    </row>
    <row r="234" spans="1:14">
      <c r="A234" s="7">
        <v>12</v>
      </c>
      <c r="B234" s="10">
        <v>7</v>
      </c>
      <c r="C234" s="10">
        <v>233</v>
      </c>
      <c r="D234" s="4" t="s">
        <v>480</v>
      </c>
      <c r="E234" s="4">
        <v>17755</v>
      </c>
      <c r="F234" s="4" t="s">
        <v>345</v>
      </c>
      <c r="G234" s="4">
        <v>1</v>
      </c>
      <c r="H234" s="86">
        <v>1</v>
      </c>
      <c r="I234" s="71" t="s">
        <v>601</v>
      </c>
      <c r="J234" s="72" t="s">
        <v>260</v>
      </c>
      <c r="K234" s="89">
        <v>27</v>
      </c>
      <c r="L234" s="74">
        <v>1</v>
      </c>
      <c r="M234" s="74"/>
      <c r="N234" s="74" t="s">
        <v>837</v>
      </c>
    </row>
    <row r="235" spans="1:14">
      <c r="A235" s="7">
        <v>12</v>
      </c>
      <c r="B235" s="10">
        <v>8</v>
      </c>
      <c r="C235" s="10">
        <v>234</v>
      </c>
      <c r="D235" s="4" t="s">
        <v>18</v>
      </c>
      <c r="E235" s="4">
        <v>13293</v>
      </c>
      <c r="F235" s="4" t="s">
        <v>567</v>
      </c>
      <c r="G235" s="4">
        <v>1</v>
      </c>
      <c r="H235" s="86">
        <v>1</v>
      </c>
      <c r="I235" s="71" t="s">
        <v>1669</v>
      </c>
      <c r="J235" s="72" t="s">
        <v>146</v>
      </c>
      <c r="K235" s="89">
        <v>31</v>
      </c>
      <c r="L235" s="74">
        <v>1</v>
      </c>
      <c r="M235" s="74"/>
      <c r="N235" s="74" t="s">
        <v>46</v>
      </c>
    </row>
    <row r="236" spans="1:14">
      <c r="A236" s="7">
        <v>12</v>
      </c>
      <c r="B236" s="10">
        <v>9</v>
      </c>
      <c r="C236" s="10">
        <v>235</v>
      </c>
      <c r="D236" s="4" t="s">
        <v>598</v>
      </c>
      <c r="E236" s="4">
        <v>7476</v>
      </c>
      <c r="F236" s="4" t="s">
        <v>2171</v>
      </c>
      <c r="G236" s="4">
        <v>1</v>
      </c>
      <c r="H236" s="86">
        <v>1</v>
      </c>
      <c r="I236" s="71" t="s">
        <v>75</v>
      </c>
      <c r="J236" s="72" t="s">
        <v>277</v>
      </c>
      <c r="K236" s="89">
        <v>34</v>
      </c>
      <c r="L236" s="74">
        <v>2</v>
      </c>
      <c r="M236" s="74" t="s">
        <v>46</v>
      </c>
      <c r="N236" s="74"/>
    </row>
    <row r="237" spans="1:14">
      <c r="A237" s="7">
        <v>12</v>
      </c>
      <c r="B237" s="10">
        <v>10</v>
      </c>
      <c r="C237" s="10">
        <v>236</v>
      </c>
      <c r="D237" s="4" t="s">
        <v>276</v>
      </c>
      <c r="E237" s="4">
        <v>20185</v>
      </c>
      <c r="F237" s="4" t="s">
        <v>686</v>
      </c>
      <c r="G237" s="4">
        <v>1</v>
      </c>
      <c r="H237" s="86">
        <v>1</v>
      </c>
      <c r="I237" s="71" t="s">
        <v>2421</v>
      </c>
      <c r="J237" s="72" t="s">
        <v>174</v>
      </c>
      <c r="K237" s="89">
        <v>24</v>
      </c>
      <c r="L237" s="74">
        <v>1</v>
      </c>
      <c r="M237" s="74"/>
      <c r="N237" s="74" t="s">
        <v>837</v>
      </c>
    </row>
    <row r="238" spans="1:14">
      <c r="A238" s="7">
        <v>12</v>
      </c>
      <c r="B238" s="10">
        <v>11</v>
      </c>
      <c r="C238" s="10">
        <v>237</v>
      </c>
      <c r="D238" s="4" t="s">
        <v>15</v>
      </c>
      <c r="E238" s="4">
        <v>4020</v>
      </c>
      <c r="F238" s="4" t="s">
        <v>354</v>
      </c>
      <c r="G238" s="4">
        <v>1</v>
      </c>
      <c r="H238" s="86">
        <v>1</v>
      </c>
      <c r="I238" s="71" t="s">
        <v>455</v>
      </c>
      <c r="J238" s="72" t="s">
        <v>456</v>
      </c>
      <c r="K238" s="89">
        <v>36</v>
      </c>
      <c r="L238" s="74">
        <v>1</v>
      </c>
      <c r="M238" s="74"/>
      <c r="N238" s="74" t="s">
        <v>837</v>
      </c>
    </row>
    <row r="239" spans="1:14">
      <c r="A239" s="7">
        <v>12</v>
      </c>
      <c r="B239" s="10">
        <v>12</v>
      </c>
      <c r="C239" s="10">
        <v>238</v>
      </c>
      <c r="D239" s="4" t="s">
        <v>470</v>
      </c>
      <c r="E239" s="4">
        <v>2608</v>
      </c>
      <c r="F239" s="4" t="s">
        <v>246</v>
      </c>
      <c r="G239" s="4">
        <v>1</v>
      </c>
      <c r="H239" s="86">
        <v>1</v>
      </c>
      <c r="I239" s="71" t="s">
        <v>172</v>
      </c>
      <c r="J239" s="72" t="s">
        <v>509</v>
      </c>
      <c r="K239" s="89">
        <v>33</v>
      </c>
      <c r="L239" s="74">
        <v>1</v>
      </c>
      <c r="M239" s="74"/>
      <c r="N239" s="74" t="s">
        <v>837</v>
      </c>
    </row>
    <row r="240" spans="1:14">
      <c r="A240" s="7">
        <v>12</v>
      </c>
      <c r="B240" s="10">
        <v>13</v>
      </c>
      <c r="C240" s="10">
        <v>239</v>
      </c>
      <c r="D240" s="4" t="s">
        <v>239</v>
      </c>
      <c r="E240" s="4">
        <v>14811</v>
      </c>
      <c r="F240" s="4" t="s">
        <v>16</v>
      </c>
      <c r="G240" s="4">
        <v>1</v>
      </c>
      <c r="H240" s="86">
        <v>1</v>
      </c>
      <c r="I240" s="71" t="s">
        <v>1103</v>
      </c>
      <c r="J240" s="72" t="s">
        <v>106</v>
      </c>
      <c r="K240" s="89">
        <v>30</v>
      </c>
      <c r="L240" s="74">
        <v>3</v>
      </c>
      <c r="M240" s="74" t="s">
        <v>837</v>
      </c>
      <c r="N240" s="74"/>
    </row>
    <row r="241" spans="1:14">
      <c r="A241" s="7">
        <v>12</v>
      </c>
      <c r="B241" s="10">
        <v>14</v>
      </c>
      <c r="C241" s="10">
        <v>240</v>
      </c>
      <c r="D241" s="4" t="s">
        <v>188</v>
      </c>
      <c r="E241" s="4">
        <v>17796</v>
      </c>
      <c r="F241" s="4" t="s">
        <v>17</v>
      </c>
      <c r="G241" s="4">
        <v>1</v>
      </c>
      <c r="H241" s="86">
        <v>1</v>
      </c>
      <c r="I241" s="71" t="s">
        <v>953</v>
      </c>
      <c r="J241" s="72" t="s">
        <v>23</v>
      </c>
      <c r="K241" s="89">
        <v>27</v>
      </c>
      <c r="L241" s="74">
        <v>1</v>
      </c>
      <c r="M241" s="74"/>
      <c r="N241" s="74" t="s">
        <v>837</v>
      </c>
    </row>
    <row r="242" spans="1:14">
      <c r="A242" s="7">
        <v>12</v>
      </c>
      <c r="B242" s="10">
        <v>15</v>
      </c>
      <c r="C242" s="10">
        <v>241</v>
      </c>
      <c r="D242" s="4" t="s">
        <v>555</v>
      </c>
      <c r="E242" s="4">
        <v>19260</v>
      </c>
      <c r="F242" s="4" t="s">
        <v>598</v>
      </c>
      <c r="G242" s="4">
        <v>1</v>
      </c>
      <c r="H242" s="86">
        <v>1</v>
      </c>
      <c r="I242" s="71" t="s">
        <v>1704</v>
      </c>
      <c r="J242" s="72" t="s">
        <v>247</v>
      </c>
      <c r="K242" s="89">
        <v>26</v>
      </c>
      <c r="L242" s="74">
        <v>7</v>
      </c>
      <c r="M242" s="74" t="s">
        <v>46</v>
      </c>
      <c r="N242" s="74"/>
    </row>
    <row r="243" spans="1:14">
      <c r="A243" s="7">
        <v>12</v>
      </c>
      <c r="B243" s="10">
        <v>16</v>
      </c>
      <c r="C243" s="10">
        <v>242</v>
      </c>
      <c r="D243" s="4" t="s">
        <v>129</v>
      </c>
      <c r="E243" s="4">
        <v>20418</v>
      </c>
      <c r="F243" s="4" t="s">
        <v>2178</v>
      </c>
      <c r="G243" s="4">
        <v>1</v>
      </c>
      <c r="H243" s="86">
        <v>1</v>
      </c>
      <c r="I243" s="71" t="s">
        <v>1699</v>
      </c>
      <c r="J243" s="72" t="s">
        <v>533</v>
      </c>
      <c r="K243" s="89">
        <v>25</v>
      </c>
      <c r="L243" s="74">
        <v>1</v>
      </c>
      <c r="M243" s="74"/>
      <c r="N243" s="74" t="s">
        <v>46</v>
      </c>
    </row>
    <row r="244" spans="1:14">
      <c r="A244" s="7">
        <v>12</v>
      </c>
      <c r="B244" s="10">
        <v>17</v>
      </c>
      <c r="C244" s="10">
        <v>243</v>
      </c>
      <c r="D244" s="4" t="s">
        <v>164</v>
      </c>
      <c r="E244" s="4">
        <v>21560</v>
      </c>
      <c r="F244" s="4" t="s">
        <v>129</v>
      </c>
      <c r="G244" s="4">
        <v>1</v>
      </c>
      <c r="H244" s="86"/>
      <c r="I244" s="71" t="s">
        <v>2482</v>
      </c>
      <c r="J244" s="72" t="s">
        <v>2483</v>
      </c>
      <c r="K244" s="89">
        <v>24</v>
      </c>
      <c r="L244" s="74">
        <v>3</v>
      </c>
      <c r="M244" s="74" t="s">
        <v>46</v>
      </c>
      <c r="N244" s="74"/>
    </row>
    <row r="245" spans="1:14">
      <c r="A245" s="7">
        <v>12</v>
      </c>
      <c r="B245" s="10">
        <v>18</v>
      </c>
      <c r="C245" s="10">
        <v>244</v>
      </c>
      <c r="D245" s="4" t="s">
        <v>14</v>
      </c>
      <c r="E245" s="4">
        <v>17536</v>
      </c>
      <c r="F245" s="4" t="s">
        <v>164</v>
      </c>
      <c r="G245" s="4">
        <v>1</v>
      </c>
      <c r="H245" s="86">
        <v>1</v>
      </c>
      <c r="I245" s="71" t="s">
        <v>2315</v>
      </c>
      <c r="J245" s="72" t="s">
        <v>549</v>
      </c>
      <c r="K245" s="89">
        <v>27</v>
      </c>
      <c r="L245" s="74">
        <v>1</v>
      </c>
      <c r="M245" s="74"/>
      <c r="N245" s="74" t="s">
        <v>837</v>
      </c>
    </row>
    <row r="246" spans="1:14">
      <c r="A246" s="7">
        <v>12</v>
      </c>
      <c r="B246" s="10">
        <v>19</v>
      </c>
      <c r="C246" s="10">
        <v>245</v>
      </c>
      <c r="D246" s="4" t="s">
        <v>567</v>
      </c>
      <c r="E246" s="4">
        <v>6632</v>
      </c>
      <c r="F246" s="4" t="s">
        <v>345</v>
      </c>
      <c r="G246" s="4">
        <v>1</v>
      </c>
      <c r="H246" s="86">
        <v>1</v>
      </c>
      <c r="I246" s="71" t="s">
        <v>107</v>
      </c>
      <c r="J246" s="72" t="s">
        <v>597</v>
      </c>
      <c r="K246" s="89">
        <v>34</v>
      </c>
      <c r="L246" s="74">
        <v>1</v>
      </c>
      <c r="M246" s="74"/>
      <c r="N246" s="74" t="s">
        <v>837</v>
      </c>
    </row>
    <row r="247" spans="1:14">
      <c r="A247" s="11">
        <v>12</v>
      </c>
      <c r="B247" s="12">
        <v>20</v>
      </c>
      <c r="C247" s="12">
        <v>246</v>
      </c>
      <c r="D247" s="13" t="s">
        <v>13</v>
      </c>
      <c r="E247" s="13">
        <v>18064</v>
      </c>
      <c r="F247" s="13" t="s">
        <v>614</v>
      </c>
      <c r="G247" s="13">
        <v>1</v>
      </c>
      <c r="H247" s="87">
        <v>1</v>
      </c>
      <c r="I247" s="75" t="s">
        <v>1102</v>
      </c>
      <c r="J247" s="76" t="s">
        <v>619</v>
      </c>
      <c r="K247" s="90">
        <v>28</v>
      </c>
      <c r="L247" s="78">
        <v>1</v>
      </c>
      <c r="M247" s="78"/>
      <c r="N247" s="78" t="s">
        <v>837</v>
      </c>
    </row>
    <row r="248" spans="1:14">
      <c r="A248" s="7">
        <v>13</v>
      </c>
      <c r="B248" s="10">
        <v>1</v>
      </c>
      <c r="C248" s="10">
        <v>247</v>
      </c>
      <c r="D248" s="4" t="s">
        <v>13</v>
      </c>
      <c r="E248" s="4">
        <v>22275</v>
      </c>
      <c r="F248" s="4" t="s">
        <v>164</v>
      </c>
      <c r="G248" s="4">
        <v>1</v>
      </c>
      <c r="H248" s="86"/>
      <c r="I248" s="71" t="s">
        <v>2501</v>
      </c>
      <c r="J248" s="72" t="s">
        <v>247</v>
      </c>
      <c r="K248" s="89">
        <v>25</v>
      </c>
      <c r="L248" s="74">
        <v>5</v>
      </c>
      <c r="M248" s="74" t="s">
        <v>837</v>
      </c>
      <c r="N248" s="74"/>
    </row>
    <row r="249" spans="1:14">
      <c r="A249" s="7">
        <v>13</v>
      </c>
      <c r="B249" s="10">
        <v>2</v>
      </c>
      <c r="C249" s="10">
        <v>248</v>
      </c>
      <c r="D249" s="4" t="s">
        <v>567</v>
      </c>
      <c r="E249" s="4">
        <v>20476</v>
      </c>
      <c r="F249" s="4" t="s">
        <v>614</v>
      </c>
      <c r="G249" s="4">
        <v>1</v>
      </c>
      <c r="H249" s="86"/>
      <c r="I249" s="71" t="s">
        <v>2449</v>
      </c>
      <c r="J249" s="72" t="s">
        <v>265</v>
      </c>
      <c r="K249" s="89">
        <v>24</v>
      </c>
      <c r="L249" s="74">
        <v>1</v>
      </c>
      <c r="M249" s="74"/>
      <c r="N249" s="74" t="s">
        <v>837</v>
      </c>
    </row>
    <row r="250" spans="1:14">
      <c r="A250" s="7">
        <v>13</v>
      </c>
      <c r="B250" s="10">
        <v>3</v>
      </c>
      <c r="C250" s="10">
        <v>249</v>
      </c>
      <c r="D250" s="4" t="s">
        <v>14</v>
      </c>
      <c r="E250" s="4">
        <v>16909</v>
      </c>
      <c r="F250" s="4" t="s">
        <v>438</v>
      </c>
      <c r="G250" s="4">
        <v>1</v>
      </c>
      <c r="H250" s="86">
        <v>1</v>
      </c>
      <c r="I250" s="71" t="s">
        <v>788</v>
      </c>
      <c r="J250" s="72" t="s">
        <v>802</v>
      </c>
      <c r="K250" s="89">
        <v>28</v>
      </c>
      <c r="L250" s="74">
        <v>3</v>
      </c>
      <c r="M250" s="74" t="s">
        <v>46</v>
      </c>
      <c r="N250" s="74"/>
    </row>
    <row r="251" spans="1:14">
      <c r="A251" s="7">
        <v>13</v>
      </c>
      <c r="B251" s="10">
        <v>4</v>
      </c>
      <c r="C251" s="10">
        <v>250</v>
      </c>
      <c r="D251" s="4" t="s">
        <v>164</v>
      </c>
      <c r="E251" s="4">
        <v>16918</v>
      </c>
      <c r="F251" s="4" t="s">
        <v>45</v>
      </c>
      <c r="G251" s="4">
        <v>1</v>
      </c>
      <c r="H251" s="86">
        <v>1</v>
      </c>
      <c r="I251" s="71" t="s">
        <v>610</v>
      </c>
      <c r="J251" s="72" t="s">
        <v>106</v>
      </c>
      <c r="K251" s="89">
        <v>27</v>
      </c>
      <c r="L251" s="74">
        <v>1</v>
      </c>
      <c r="M251" s="74"/>
      <c r="N251" s="74" t="s">
        <v>837</v>
      </c>
    </row>
    <row r="252" spans="1:14">
      <c r="A252" s="7">
        <v>13</v>
      </c>
      <c r="B252" s="10">
        <v>5</v>
      </c>
      <c r="C252" s="10">
        <v>251</v>
      </c>
      <c r="D252" s="4" t="s">
        <v>129</v>
      </c>
      <c r="E252" s="4">
        <v>2396</v>
      </c>
      <c r="F252" s="4" t="s">
        <v>2170</v>
      </c>
      <c r="G252" s="4">
        <v>1</v>
      </c>
      <c r="H252" s="86">
        <v>1</v>
      </c>
      <c r="I252" s="71" t="s">
        <v>191</v>
      </c>
      <c r="J252" s="72" t="s">
        <v>597</v>
      </c>
      <c r="K252" s="89">
        <v>35</v>
      </c>
      <c r="L252" s="74">
        <v>3</v>
      </c>
      <c r="M252" s="74" t="s">
        <v>838</v>
      </c>
      <c r="N252" s="74"/>
    </row>
    <row r="253" spans="1:14">
      <c r="A253" s="7">
        <v>13</v>
      </c>
      <c r="B253" s="10">
        <v>6</v>
      </c>
      <c r="C253" s="10">
        <v>252</v>
      </c>
      <c r="D253" s="4" t="s">
        <v>555</v>
      </c>
      <c r="E253" s="4">
        <v>14542</v>
      </c>
      <c r="F253" s="4" t="s">
        <v>246</v>
      </c>
      <c r="G253" s="4">
        <v>1</v>
      </c>
      <c r="H253" s="86">
        <v>1</v>
      </c>
      <c r="I253" s="71" t="s">
        <v>984</v>
      </c>
      <c r="J253" s="72" t="s">
        <v>597</v>
      </c>
      <c r="K253" s="89">
        <v>28</v>
      </c>
      <c r="L253" s="74">
        <v>1</v>
      </c>
      <c r="M253" s="74"/>
      <c r="N253" s="74" t="s">
        <v>837</v>
      </c>
    </row>
    <row r="254" spans="1:14">
      <c r="A254" s="7">
        <v>13</v>
      </c>
      <c r="B254" s="10">
        <v>7</v>
      </c>
      <c r="C254" s="10">
        <v>253</v>
      </c>
      <c r="D254" s="4" t="s">
        <v>188</v>
      </c>
      <c r="E254" s="4">
        <v>9784</v>
      </c>
      <c r="F254" s="4" t="s">
        <v>609</v>
      </c>
      <c r="G254" s="4">
        <v>1</v>
      </c>
      <c r="H254" s="86">
        <v>1</v>
      </c>
      <c r="I254" s="71" t="s">
        <v>58</v>
      </c>
      <c r="J254" s="72" t="s">
        <v>307</v>
      </c>
      <c r="K254" s="89">
        <v>33</v>
      </c>
      <c r="L254" s="74">
        <v>1</v>
      </c>
      <c r="M254" s="74"/>
      <c r="N254" s="74" t="s">
        <v>837</v>
      </c>
    </row>
    <row r="255" spans="1:14">
      <c r="A255" s="7">
        <v>13</v>
      </c>
      <c r="B255" s="10">
        <v>8</v>
      </c>
      <c r="C255" s="10">
        <v>254</v>
      </c>
      <c r="D255" s="4" t="s">
        <v>239</v>
      </c>
      <c r="E255" s="4">
        <v>18171</v>
      </c>
      <c r="F255" s="4" t="s">
        <v>354</v>
      </c>
      <c r="G255" s="4">
        <v>1</v>
      </c>
      <c r="H255" s="86">
        <v>1</v>
      </c>
      <c r="I255" s="71" t="s">
        <v>606</v>
      </c>
      <c r="J255" s="72" t="s">
        <v>602</v>
      </c>
      <c r="K255" s="89">
        <v>28</v>
      </c>
      <c r="L255" s="74">
        <v>9</v>
      </c>
      <c r="M255" s="74" t="s">
        <v>46</v>
      </c>
      <c r="N255" s="74"/>
    </row>
    <row r="256" spans="1:14">
      <c r="A256" s="7">
        <v>13</v>
      </c>
      <c r="B256" s="10">
        <v>9</v>
      </c>
      <c r="C256" s="10">
        <v>255</v>
      </c>
      <c r="D256" s="4" t="s">
        <v>470</v>
      </c>
      <c r="E256" s="4">
        <v>14078</v>
      </c>
      <c r="F256" s="4" t="s">
        <v>2178</v>
      </c>
      <c r="G256" s="4">
        <v>1</v>
      </c>
      <c r="H256" s="86">
        <v>1</v>
      </c>
      <c r="I256" s="71" t="s">
        <v>743</v>
      </c>
      <c r="J256" s="72" t="s">
        <v>596</v>
      </c>
      <c r="K256" s="89">
        <v>29</v>
      </c>
      <c r="L256" s="74">
        <v>1</v>
      </c>
      <c r="M256" s="74"/>
      <c r="N256" s="74" t="s">
        <v>837</v>
      </c>
    </row>
    <row r="257" spans="1:14">
      <c r="A257" s="7">
        <v>13</v>
      </c>
      <c r="B257" s="10">
        <v>10</v>
      </c>
      <c r="C257" s="10">
        <v>256</v>
      </c>
      <c r="D257" s="4" t="s">
        <v>15</v>
      </c>
      <c r="E257" s="4">
        <v>12976</v>
      </c>
      <c r="F257" s="4" t="s">
        <v>213</v>
      </c>
      <c r="G257" s="4">
        <v>1</v>
      </c>
      <c r="H257" s="86">
        <v>1</v>
      </c>
      <c r="I257" s="71" t="s">
        <v>672</v>
      </c>
      <c r="J257" s="72" t="s">
        <v>595</v>
      </c>
      <c r="K257" s="89">
        <v>28</v>
      </c>
      <c r="L257" s="74">
        <v>2</v>
      </c>
      <c r="M257" s="74" t="s">
        <v>837</v>
      </c>
      <c r="N257" s="74"/>
    </row>
    <row r="258" spans="1:14">
      <c r="A258" s="7">
        <v>13</v>
      </c>
      <c r="B258" s="10">
        <v>11</v>
      </c>
      <c r="C258" s="10">
        <v>257</v>
      </c>
      <c r="D258" s="4" t="s">
        <v>276</v>
      </c>
      <c r="E258" s="4">
        <v>14295</v>
      </c>
      <c r="F258" s="4" t="s">
        <v>16</v>
      </c>
      <c r="G258" s="4">
        <v>1</v>
      </c>
      <c r="H258" s="86">
        <v>1</v>
      </c>
      <c r="I258" s="71" t="s">
        <v>125</v>
      </c>
      <c r="J258" s="72" t="s">
        <v>1028</v>
      </c>
      <c r="K258" s="89">
        <v>29</v>
      </c>
      <c r="L258" s="74">
        <v>1</v>
      </c>
      <c r="M258" s="74"/>
      <c r="N258" s="74" t="s">
        <v>46</v>
      </c>
    </row>
    <row r="259" spans="1:14">
      <c r="A259" s="7">
        <v>13</v>
      </c>
      <c r="B259" s="10">
        <v>12</v>
      </c>
      <c r="C259" s="10">
        <v>258</v>
      </c>
      <c r="D259" s="4" t="s">
        <v>598</v>
      </c>
      <c r="E259" s="4">
        <v>20275</v>
      </c>
      <c r="F259" s="4" t="s">
        <v>609</v>
      </c>
      <c r="G259" s="4">
        <v>1</v>
      </c>
      <c r="H259" s="86"/>
      <c r="I259" s="71" t="s">
        <v>1614</v>
      </c>
      <c r="J259" s="72" t="s">
        <v>616</v>
      </c>
      <c r="K259" s="89">
        <v>22</v>
      </c>
      <c r="L259" s="74">
        <v>6</v>
      </c>
      <c r="M259" s="74" t="s">
        <v>838</v>
      </c>
      <c r="N259" s="74"/>
    </row>
    <row r="260" spans="1:14">
      <c r="A260" s="7">
        <v>13</v>
      </c>
      <c r="B260" s="10">
        <v>13</v>
      </c>
      <c r="C260" s="10">
        <v>259</v>
      </c>
      <c r="D260" s="4" t="s">
        <v>18</v>
      </c>
      <c r="E260" s="4">
        <v>19960</v>
      </c>
      <c r="F260" s="4" t="s">
        <v>598</v>
      </c>
      <c r="G260" s="4">
        <v>1</v>
      </c>
      <c r="H260" s="86">
        <v>1</v>
      </c>
      <c r="I260" s="71" t="s">
        <v>2407</v>
      </c>
      <c r="J260" s="72" t="s">
        <v>288</v>
      </c>
      <c r="K260" s="89">
        <v>23</v>
      </c>
      <c r="L260" s="74">
        <v>8</v>
      </c>
      <c r="M260" s="74" t="s">
        <v>46</v>
      </c>
      <c r="N260" s="74"/>
    </row>
    <row r="261" spans="1:14">
      <c r="A261" s="7">
        <v>13</v>
      </c>
      <c r="B261" s="10">
        <v>14</v>
      </c>
      <c r="C261" s="10">
        <v>260</v>
      </c>
      <c r="D261" s="4" t="s">
        <v>480</v>
      </c>
      <c r="E261" s="4">
        <v>10762</v>
      </c>
      <c r="F261" s="4" t="s">
        <v>470</v>
      </c>
      <c r="G261" s="4">
        <v>1</v>
      </c>
      <c r="H261" s="86">
        <v>1</v>
      </c>
      <c r="I261" s="71" t="s">
        <v>517</v>
      </c>
      <c r="J261" s="72" t="s">
        <v>156</v>
      </c>
      <c r="K261" s="89">
        <v>32</v>
      </c>
      <c r="L261" s="74">
        <v>7</v>
      </c>
      <c r="M261" s="74" t="s">
        <v>46</v>
      </c>
      <c r="N261" s="74"/>
    </row>
    <row r="262" spans="1:14">
      <c r="A262" s="7">
        <v>13</v>
      </c>
      <c r="B262" s="10">
        <v>15</v>
      </c>
      <c r="C262" s="10">
        <v>261</v>
      </c>
      <c r="D262" s="4" t="s">
        <v>609</v>
      </c>
      <c r="E262" s="4">
        <v>17023</v>
      </c>
      <c r="F262" s="4" t="s">
        <v>686</v>
      </c>
      <c r="G262" s="4">
        <v>1</v>
      </c>
      <c r="H262" s="86">
        <v>1</v>
      </c>
      <c r="I262" s="71" t="s">
        <v>1554</v>
      </c>
      <c r="J262" s="72" t="s">
        <v>1555</v>
      </c>
      <c r="K262" s="89">
        <v>25</v>
      </c>
      <c r="L262" s="74">
        <v>8</v>
      </c>
      <c r="M262" s="74" t="s">
        <v>46</v>
      </c>
      <c r="N262" s="74"/>
    </row>
    <row r="263" spans="1:14">
      <c r="A263" s="7">
        <v>13</v>
      </c>
      <c r="B263" s="10">
        <v>16</v>
      </c>
      <c r="C263" s="10">
        <v>262</v>
      </c>
      <c r="D263" s="4" t="s">
        <v>16</v>
      </c>
      <c r="E263" s="4">
        <v>14968</v>
      </c>
      <c r="F263" s="4" t="s">
        <v>2172</v>
      </c>
      <c r="G263" s="4">
        <v>1</v>
      </c>
      <c r="H263" s="86">
        <v>1</v>
      </c>
      <c r="I263" s="71" t="s">
        <v>789</v>
      </c>
      <c r="J263" s="72" t="s">
        <v>177</v>
      </c>
      <c r="K263" s="89">
        <v>27</v>
      </c>
      <c r="L263" s="74">
        <v>2</v>
      </c>
      <c r="M263" s="74" t="s">
        <v>838</v>
      </c>
      <c r="N263" s="74"/>
    </row>
    <row r="264" spans="1:14">
      <c r="A264" s="7">
        <v>13</v>
      </c>
      <c r="B264" s="10">
        <v>17</v>
      </c>
      <c r="C264" s="10">
        <v>263</v>
      </c>
      <c r="D264" s="4" t="s">
        <v>17</v>
      </c>
      <c r="E264" s="4">
        <v>14329</v>
      </c>
      <c r="F264" s="4" t="s">
        <v>438</v>
      </c>
      <c r="G264" s="4">
        <v>1</v>
      </c>
      <c r="H264" s="86"/>
      <c r="I264" s="71" t="s">
        <v>1607</v>
      </c>
      <c r="J264" s="72" t="s">
        <v>110</v>
      </c>
      <c r="K264" s="89">
        <v>26</v>
      </c>
      <c r="L264" s="74">
        <v>7</v>
      </c>
      <c r="M264" s="74" t="s">
        <v>837</v>
      </c>
      <c r="N264" s="74"/>
    </row>
    <row r="265" spans="1:14">
      <c r="A265" s="7">
        <v>13</v>
      </c>
      <c r="B265" s="10">
        <v>18</v>
      </c>
      <c r="C265" s="10">
        <v>264</v>
      </c>
      <c r="D265" s="4" t="s">
        <v>563</v>
      </c>
      <c r="E265" s="4">
        <v>13499</v>
      </c>
      <c r="F265" s="4" t="s">
        <v>598</v>
      </c>
      <c r="G265" s="4">
        <v>1</v>
      </c>
      <c r="H265" s="86">
        <v>1</v>
      </c>
      <c r="I265" s="71" t="s">
        <v>159</v>
      </c>
      <c r="J265" s="72" t="s">
        <v>248</v>
      </c>
      <c r="K265" s="89">
        <v>30</v>
      </c>
      <c r="L265" s="74">
        <v>2</v>
      </c>
      <c r="M265" s="74" t="s">
        <v>837</v>
      </c>
      <c r="N265" s="74"/>
    </row>
    <row r="266" spans="1:14">
      <c r="A266" s="7">
        <v>13</v>
      </c>
      <c r="B266" s="10">
        <v>19</v>
      </c>
      <c r="C266" s="10">
        <v>265</v>
      </c>
      <c r="D266" s="4" t="s">
        <v>438</v>
      </c>
      <c r="E266" s="4">
        <v>8110</v>
      </c>
      <c r="F266" s="4" t="s">
        <v>213</v>
      </c>
      <c r="G266" s="4">
        <v>1</v>
      </c>
      <c r="H266" s="86">
        <v>1</v>
      </c>
      <c r="I266" s="71" t="s">
        <v>656</v>
      </c>
      <c r="J266" s="72" t="s">
        <v>577</v>
      </c>
      <c r="K266" s="89">
        <v>33</v>
      </c>
      <c r="L266" s="74">
        <v>1</v>
      </c>
      <c r="M266" s="74"/>
      <c r="N266" s="74" t="s">
        <v>837</v>
      </c>
    </row>
    <row r="267" spans="1:14">
      <c r="A267" s="11">
        <v>13</v>
      </c>
      <c r="B267" s="12">
        <v>20</v>
      </c>
      <c r="C267" s="12">
        <v>266</v>
      </c>
      <c r="D267" s="13" t="s">
        <v>29</v>
      </c>
      <c r="E267" s="13">
        <v>17750</v>
      </c>
      <c r="F267" s="13" t="s">
        <v>188</v>
      </c>
      <c r="G267" s="13">
        <v>1</v>
      </c>
      <c r="H267" s="87"/>
      <c r="I267" s="75" t="s">
        <v>1892</v>
      </c>
      <c r="J267" s="76" t="s">
        <v>273</v>
      </c>
      <c r="K267" s="90">
        <v>26</v>
      </c>
      <c r="L267" s="78">
        <v>7</v>
      </c>
      <c r="M267" s="78" t="s">
        <v>46</v>
      </c>
      <c r="N267" s="78"/>
    </row>
    <row r="268" spans="1:14">
      <c r="A268" s="7">
        <v>14</v>
      </c>
      <c r="B268" s="10">
        <v>1</v>
      </c>
      <c r="C268" s="10">
        <v>267</v>
      </c>
      <c r="D268" s="4" t="s">
        <v>29</v>
      </c>
      <c r="E268" s="4">
        <v>20003</v>
      </c>
      <c r="F268" s="4" t="s">
        <v>563</v>
      </c>
      <c r="G268" s="4">
        <v>1</v>
      </c>
      <c r="H268" s="86">
        <v>1</v>
      </c>
      <c r="I268" s="71" t="s">
        <v>1137</v>
      </c>
      <c r="J268" s="72" t="s">
        <v>1126</v>
      </c>
      <c r="K268" s="89">
        <v>24</v>
      </c>
      <c r="L268" s="74">
        <v>3</v>
      </c>
      <c r="M268" s="74" t="s">
        <v>837</v>
      </c>
      <c r="N268" s="74"/>
    </row>
    <row r="269" spans="1:14">
      <c r="A269" s="7">
        <v>14</v>
      </c>
      <c r="B269" s="10">
        <v>2</v>
      </c>
      <c r="C269" s="10">
        <v>268</v>
      </c>
      <c r="D269" s="4" t="s">
        <v>438</v>
      </c>
      <c r="E269" s="4">
        <v>20287</v>
      </c>
      <c r="F269" s="4" t="s">
        <v>567</v>
      </c>
      <c r="G269" s="4">
        <v>1</v>
      </c>
      <c r="H269" s="86"/>
      <c r="I269" s="71" t="s">
        <v>2435</v>
      </c>
      <c r="J269" s="72" t="s">
        <v>607</v>
      </c>
      <c r="K269" s="89">
        <v>23</v>
      </c>
      <c r="L269" s="74">
        <v>2</v>
      </c>
      <c r="M269" s="74" t="s">
        <v>46</v>
      </c>
      <c r="N269" s="74"/>
    </row>
    <row r="270" spans="1:14">
      <c r="A270" s="7">
        <v>14</v>
      </c>
      <c r="B270" s="10">
        <v>3</v>
      </c>
      <c r="C270" s="10">
        <v>269</v>
      </c>
      <c r="D270" s="4" t="s">
        <v>563</v>
      </c>
      <c r="E270" s="4">
        <v>11801</v>
      </c>
      <c r="F270" s="4" t="s">
        <v>609</v>
      </c>
      <c r="G270" s="4">
        <v>1</v>
      </c>
      <c r="H270" s="86">
        <v>1</v>
      </c>
      <c r="I270" s="71" t="s">
        <v>914</v>
      </c>
      <c r="J270" s="72" t="s">
        <v>915</v>
      </c>
      <c r="K270" s="89">
        <v>30</v>
      </c>
      <c r="L270" s="74">
        <v>1</v>
      </c>
      <c r="M270" s="74"/>
      <c r="N270" s="74" t="s">
        <v>837</v>
      </c>
    </row>
    <row r="271" spans="1:14">
      <c r="A271" s="7">
        <v>14</v>
      </c>
      <c r="B271" s="10">
        <v>4</v>
      </c>
      <c r="C271" s="10">
        <v>270</v>
      </c>
      <c r="D271" s="4" t="s">
        <v>17</v>
      </c>
      <c r="E271" s="4">
        <v>17578</v>
      </c>
      <c r="F271" s="4" t="s">
        <v>438</v>
      </c>
      <c r="G271" s="4">
        <v>1</v>
      </c>
      <c r="H271" s="86">
        <v>1</v>
      </c>
      <c r="I271" s="71" t="s">
        <v>1645</v>
      </c>
      <c r="J271" s="72" t="s">
        <v>2249</v>
      </c>
      <c r="K271" s="89">
        <v>27</v>
      </c>
      <c r="L271" s="74">
        <v>1</v>
      </c>
      <c r="M271" s="74"/>
      <c r="N271" s="74" t="s">
        <v>837</v>
      </c>
    </row>
    <row r="272" spans="1:14">
      <c r="A272" s="7">
        <v>14</v>
      </c>
      <c r="B272" s="10">
        <v>5</v>
      </c>
      <c r="C272" s="10">
        <v>271</v>
      </c>
      <c r="D272" s="4" t="s">
        <v>16</v>
      </c>
      <c r="E272" s="4">
        <v>1744</v>
      </c>
      <c r="F272" s="4" t="s">
        <v>239</v>
      </c>
      <c r="G272" s="4">
        <v>1</v>
      </c>
      <c r="H272" s="86">
        <v>1</v>
      </c>
      <c r="I272" s="71" t="s">
        <v>182</v>
      </c>
      <c r="J272" s="72" t="s">
        <v>151</v>
      </c>
      <c r="K272" s="89">
        <v>38</v>
      </c>
      <c r="L272" s="74">
        <v>3</v>
      </c>
      <c r="M272" s="74" t="s">
        <v>837</v>
      </c>
      <c r="N272" s="74"/>
    </row>
    <row r="273" spans="1:14">
      <c r="A273" s="7">
        <v>14</v>
      </c>
      <c r="B273" s="10">
        <v>6</v>
      </c>
      <c r="C273" s="10">
        <v>272</v>
      </c>
      <c r="D273" s="4" t="s">
        <v>609</v>
      </c>
      <c r="E273" s="4">
        <v>2829</v>
      </c>
      <c r="F273" s="4" t="s">
        <v>563</v>
      </c>
      <c r="G273" s="4">
        <v>1</v>
      </c>
      <c r="H273" s="86">
        <v>1</v>
      </c>
      <c r="I273" s="71" t="s">
        <v>1025</v>
      </c>
      <c r="J273" s="72" t="s">
        <v>250</v>
      </c>
      <c r="K273" s="89">
        <v>34</v>
      </c>
      <c r="L273" s="74">
        <v>2</v>
      </c>
      <c r="M273" s="74" t="s">
        <v>837</v>
      </c>
      <c r="N273" s="74"/>
    </row>
    <row r="274" spans="1:14">
      <c r="A274" s="7">
        <v>14</v>
      </c>
      <c r="B274" s="10">
        <v>7</v>
      </c>
      <c r="C274" s="10">
        <v>273</v>
      </c>
      <c r="D274" s="4" t="s">
        <v>480</v>
      </c>
      <c r="E274" s="4">
        <v>21622</v>
      </c>
      <c r="F274" s="4" t="s">
        <v>45</v>
      </c>
      <c r="G274" s="4">
        <v>1</v>
      </c>
      <c r="H274" s="86"/>
      <c r="I274" s="71" t="s">
        <v>428</v>
      </c>
      <c r="J274" s="72" t="s">
        <v>247</v>
      </c>
      <c r="K274" s="89">
        <v>23</v>
      </c>
      <c r="L274" s="74">
        <v>8</v>
      </c>
      <c r="M274" s="74" t="s">
        <v>46</v>
      </c>
      <c r="N274" s="74"/>
    </row>
    <row r="275" spans="1:14">
      <c r="A275" s="7">
        <v>14</v>
      </c>
      <c r="B275" s="10">
        <v>8</v>
      </c>
      <c r="C275" s="10">
        <v>274</v>
      </c>
      <c r="D275" s="4" t="s">
        <v>18</v>
      </c>
      <c r="E275" s="4">
        <v>15402</v>
      </c>
      <c r="F275" s="4" t="s">
        <v>18</v>
      </c>
      <c r="G275" s="4">
        <v>1</v>
      </c>
      <c r="H275" s="86">
        <v>1</v>
      </c>
      <c r="I275" s="71" t="s">
        <v>1274</v>
      </c>
      <c r="J275" s="72" t="s">
        <v>124</v>
      </c>
      <c r="K275" s="89">
        <v>30</v>
      </c>
      <c r="L275" s="74">
        <v>5</v>
      </c>
      <c r="M275" s="74" t="s">
        <v>837</v>
      </c>
      <c r="N275" s="74"/>
    </row>
    <row r="276" spans="1:14">
      <c r="A276" s="7">
        <v>14</v>
      </c>
      <c r="B276" s="10">
        <v>9</v>
      </c>
      <c r="C276" s="10">
        <v>275</v>
      </c>
      <c r="D276" s="4" t="s">
        <v>598</v>
      </c>
      <c r="E276" s="4">
        <v>19977</v>
      </c>
      <c r="F276" s="4" t="s">
        <v>2171</v>
      </c>
      <c r="G276" s="4">
        <v>1</v>
      </c>
      <c r="H276" s="86">
        <v>1</v>
      </c>
      <c r="I276" s="71" t="s">
        <v>2385</v>
      </c>
      <c r="J276" s="72" t="s">
        <v>2410</v>
      </c>
      <c r="K276" s="89">
        <v>26</v>
      </c>
      <c r="L276" s="74">
        <v>2</v>
      </c>
      <c r="M276" s="74" t="s">
        <v>837</v>
      </c>
      <c r="N276" s="74"/>
    </row>
    <row r="277" spans="1:14">
      <c r="A277" s="7">
        <v>14</v>
      </c>
      <c r="B277" s="10">
        <v>10</v>
      </c>
      <c r="C277" s="10">
        <v>276</v>
      </c>
      <c r="D277" s="4" t="s">
        <v>276</v>
      </c>
      <c r="E277" s="4">
        <v>9433</v>
      </c>
      <c r="F277" s="4" t="s">
        <v>239</v>
      </c>
      <c r="G277" s="4">
        <v>1</v>
      </c>
      <c r="H277" s="86"/>
      <c r="I277" s="71" t="s">
        <v>944</v>
      </c>
      <c r="J277" s="72" t="s">
        <v>612</v>
      </c>
      <c r="K277" s="89">
        <v>33</v>
      </c>
      <c r="L277" s="74">
        <v>2</v>
      </c>
      <c r="M277" s="74" t="s">
        <v>837</v>
      </c>
      <c r="N277" s="74"/>
    </row>
    <row r="278" spans="1:14">
      <c r="A278" s="7">
        <v>14</v>
      </c>
      <c r="B278" s="10">
        <v>11</v>
      </c>
      <c r="C278" s="10">
        <v>277</v>
      </c>
      <c r="D278" s="4" t="s">
        <v>15</v>
      </c>
      <c r="E278" s="4">
        <v>21635</v>
      </c>
      <c r="F278" s="4" t="s">
        <v>13</v>
      </c>
      <c r="G278" s="4">
        <v>1</v>
      </c>
      <c r="H278" s="86"/>
      <c r="I278" s="71" t="s">
        <v>1102</v>
      </c>
      <c r="J278" s="72" t="s">
        <v>220</v>
      </c>
      <c r="K278" s="89">
        <v>24</v>
      </c>
      <c r="L278" s="74">
        <v>4</v>
      </c>
      <c r="M278" s="74" t="s">
        <v>46</v>
      </c>
      <c r="N278" s="74"/>
    </row>
    <row r="279" spans="1:14">
      <c r="A279" s="7">
        <v>14</v>
      </c>
      <c r="B279" s="10">
        <v>12</v>
      </c>
      <c r="C279" s="10">
        <v>278</v>
      </c>
      <c r="D279" s="4" t="s">
        <v>470</v>
      </c>
      <c r="E279" s="4">
        <v>14320</v>
      </c>
      <c r="F279" s="4" t="s">
        <v>438</v>
      </c>
      <c r="G279" s="4">
        <v>1</v>
      </c>
      <c r="H279" s="86">
        <v>1</v>
      </c>
      <c r="I279" s="71" t="s">
        <v>906</v>
      </c>
      <c r="J279" s="72" t="s">
        <v>325</v>
      </c>
      <c r="K279" s="89">
        <v>29</v>
      </c>
      <c r="L279" s="74">
        <v>4</v>
      </c>
      <c r="M279" s="74" t="s">
        <v>838</v>
      </c>
      <c r="N279" s="74"/>
    </row>
    <row r="280" spans="1:14">
      <c r="A280" s="7">
        <v>14</v>
      </c>
      <c r="B280" s="10">
        <v>13</v>
      </c>
      <c r="C280" s="10">
        <v>279</v>
      </c>
      <c r="D280" s="4" t="s">
        <v>239</v>
      </c>
      <c r="E280" s="4">
        <v>15139</v>
      </c>
      <c r="F280" s="4" t="s">
        <v>246</v>
      </c>
      <c r="G280" s="4">
        <v>1</v>
      </c>
      <c r="H280" s="86">
        <v>1</v>
      </c>
      <c r="I280" s="71" t="s">
        <v>1716</v>
      </c>
      <c r="J280" s="72" t="s">
        <v>1717</v>
      </c>
      <c r="K280" s="89">
        <v>28</v>
      </c>
      <c r="L280" s="74">
        <v>1</v>
      </c>
      <c r="M280" s="74"/>
      <c r="N280" s="74" t="s">
        <v>837</v>
      </c>
    </row>
    <row r="281" spans="1:14">
      <c r="A281" s="7">
        <v>14</v>
      </c>
      <c r="B281" s="10">
        <v>14</v>
      </c>
      <c r="C281" s="10">
        <v>280</v>
      </c>
      <c r="D281" s="4" t="s">
        <v>188</v>
      </c>
      <c r="E281" s="4">
        <v>5273</v>
      </c>
      <c r="F281" s="4" t="s">
        <v>686</v>
      </c>
      <c r="G281" s="4">
        <v>1</v>
      </c>
      <c r="H281" s="86">
        <v>1</v>
      </c>
      <c r="I281" s="71" t="s">
        <v>391</v>
      </c>
      <c r="J281" s="72" t="s">
        <v>483</v>
      </c>
      <c r="K281" s="89">
        <v>32</v>
      </c>
      <c r="L281" s="74">
        <v>2</v>
      </c>
      <c r="M281" s="74" t="s">
        <v>838</v>
      </c>
      <c r="N281" s="74"/>
    </row>
    <row r="282" spans="1:14">
      <c r="A282" s="7">
        <v>14</v>
      </c>
      <c r="B282" s="10">
        <v>15</v>
      </c>
      <c r="C282" s="10">
        <v>281</v>
      </c>
      <c r="D282" s="4" t="s">
        <v>555</v>
      </c>
      <c r="E282" s="4">
        <v>7927</v>
      </c>
      <c r="F282" s="4" t="s">
        <v>129</v>
      </c>
      <c r="G282" s="4">
        <v>1</v>
      </c>
      <c r="H282" s="86">
        <v>1</v>
      </c>
      <c r="I282" s="71" t="s">
        <v>512</v>
      </c>
      <c r="J282" s="72" t="s">
        <v>572</v>
      </c>
      <c r="K282" s="89">
        <v>35</v>
      </c>
      <c r="L282" s="74">
        <v>4</v>
      </c>
      <c r="M282" s="74" t="s">
        <v>46</v>
      </c>
      <c r="N282" s="74"/>
    </row>
    <row r="283" spans="1:14">
      <c r="A283" s="7">
        <v>14</v>
      </c>
      <c r="B283" s="10">
        <v>16</v>
      </c>
      <c r="C283" s="10">
        <v>282</v>
      </c>
      <c r="D283" s="4" t="s">
        <v>129</v>
      </c>
      <c r="E283" s="4">
        <v>21318</v>
      </c>
      <c r="F283" s="4" t="s">
        <v>345</v>
      </c>
      <c r="G283" s="4">
        <v>1</v>
      </c>
      <c r="H283" s="86">
        <v>1</v>
      </c>
      <c r="I283" s="71" t="s">
        <v>2321</v>
      </c>
      <c r="J283" s="72" t="s">
        <v>2468</v>
      </c>
      <c r="K283" s="89">
        <v>25</v>
      </c>
      <c r="L283" s="74">
        <v>1</v>
      </c>
      <c r="M283" s="74"/>
      <c r="N283" s="74" t="s">
        <v>837</v>
      </c>
    </row>
    <row r="284" spans="1:14">
      <c r="A284" s="7">
        <v>14</v>
      </c>
      <c r="B284" s="10">
        <v>17</v>
      </c>
      <c r="C284" s="10">
        <v>283</v>
      </c>
      <c r="D284" s="4" t="s">
        <v>164</v>
      </c>
      <c r="E284" s="4">
        <v>19432</v>
      </c>
      <c r="F284" s="4" t="s">
        <v>14</v>
      </c>
      <c r="G284" s="4">
        <v>1</v>
      </c>
      <c r="H284" s="86">
        <v>1</v>
      </c>
      <c r="I284" s="71" t="s">
        <v>584</v>
      </c>
      <c r="J284" s="72" t="s">
        <v>1147</v>
      </c>
      <c r="K284" s="89">
        <v>23</v>
      </c>
      <c r="L284" s="74">
        <v>5</v>
      </c>
      <c r="M284" s="74" t="s">
        <v>838</v>
      </c>
      <c r="N284" s="74"/>
    </row>
    <row r="285" spans="1:14">
      <c r="A285" s="7">
        <v>14</v>
      </c>
      <c r="B285" s="10">
        <v>18</v>
      </c>
      <c r="C285" s="10">
        <v>284</v>
      </c>
      <c r="D285" s="4" t="s">
        <v>14</v>
      </c>
      <c r="E285" s="4">
        <v>12447</v>
      </c>
      <c r="F285" s="4" t="s">
        <v>345</v>
      </c>
      <c r="G285" s="4">
        <v>1</v>
      </c>
      <c r="H285" s="86">
        <v>1</v>
      </c>
      <c r="I285" s="71" t="s">
        <v>829</v>
      </c>
      <c r="J285" s="72" t="s">
        <v>602</v>
      </c>
      <c r="K285" s="89">
        <v>31</v>
      </c>
      <c r="L285" s="74">
        <v>1</v>
      </c>
      <c r="M285" s="74"/>
      <c r="N285" s="74" t="s">
        <v>837</v>
      </c>
    </row>
    <row r="286" spans="1:14">
      <c r="A286" s="7">
        <v>14</v>
      </c>
      <c r="B286" s="10">
        <v>19</v>
      </c>
      <c r="C286" s="10">
        <v>285</v>
      </c>
      <c r="D286" s="4" t="s">
        <v>567</v>
      </c>
      <c r="E286" s="4">
        <v>17278</v>
      </c>
      <c r="F286" s="4" t="s">
        <v>213</v>
      </c>
      <c r="G286" s="4">
        <v>1</v>
      </c>
      <c r="H286" s="86">
        <v>1</v>
      </c>
      <c r="I286" s="71" t="s">
        <v>301</v>
      </c>
      <c r="J286" s="72" t="s">
        <v>137</v>
      </c>
      <c r="K286" s="89">
        <v>25</v>
      </c>
      <c r="L286" s="74">
        <v>3</v>
      </c>
      <c r="M286" s="74" t="s">
        <v>46</v>
      </c>
      <c r="N286" s="74"/>
    </row>
    <row r="287" spans="1:14">
      <c r="A287" s="11">
        <v>14</v>
      </c>
      <c r="B287" s="12">
        <v>20</v>
      </c>
      <c r="C287" s="12">
        <v>286</v>
      </c>
      <c r="D287" s="13" t="s">
        <v>13</v>
      </c>
      <c r="E287" s="13">
        <v>10855</v>
      </c>
      <c r="F287" s="13" t="s">
        <v>438</v>
      </c>
      <c r="G287" s="13">
        <v>1</v>
      </c>
      <c r="H287" s="87">
        <v>1</v>
      </c>
      <c r="I287" s="75" t="s">
        <v>1898</v>
      </c>
      <c r="J287" s="76" t="s">
        <v>859</v>
      </c>
      <c r="K287" s="90">
        <v>30</v>
      </c>
      <c r="L287" s="78">
        <v>1</v>
      </c>
      <c r="M287" s="78"/>
      <c r="N287" s="78" t="s">
        <v>46</v>
      </c>
    </row>
    <row r="288" spans="1:14">
      <c r="A288" s="7">
        <v>15</v>
      </c>
      <c r="B288" s="10">
        <v>1</v>
      </c>
      <c r="C288" s="10">
        <v>287</v>
      </c>
      <c r="D288" s="4" t="s">
        <v>13</v>
      </c>
      <c r="E288" s="4">
        <v>21541</v>
      </c>
      <c r="F288" s="4" t="s">
        <v>2172</v>
      </c>
      <c r="G288" s="4">
        <v>1</v>
      </c>
      <c r="H288" s="86">
        <v>1</v>
      </c>
      <c r="I288" s="71" t="s">
        <v>2478</v>
      </c>
      <c r="J288" s="72" t="s">
        <v>2479</v>
      </c>
      <c r="K288" s="89">
        <v>24</v>
      </c>
      <c r="L288" s="74">
        <v>1</v>
      </c>
      <c r="M288" s="74"/>
      <c r="N288" s="74" t="s">
        <v>837</v>
      </c>
    </row>
    <row r="289" spans="1:14">
      <c r="A289" s="7">
        <v>15</v>
      </c>
      <c r="B289" s="10">
        <v>2</v>
      </c>
      <c r="C289" s="10">
        <v>288</v>
      </c>
      <c r="D289" s="4" t="s">
        <v>567</v>
      </c>
      <c r="E289" s="4">
        <v>14551</v>
      </c>
      <c r="F289" s="4" t="s">
        <v>17</v>
      </c>
      <c r="G289" s="4">
        <v>1</v>
      </c>
      <c r="H289" s="86">
        <v>1</v>
      </c>
      <c r="I289" s="71" t="s">
        <v>1077</v>
      </c>
      <c r="J289" s="72" t="s">
        <v>110</v>
      </c>
      <c r="K289" s="89">
        <v>26</v>
      </c>
      <c r="L289" s="74">
        <v>9</v>
      </c>
      <c r="M289" s="74" t="s">
        <v>838</v>
      </c>
      <c r="N289" s="74"/>
    </row>
    <row r="290" spans="1:14">
      <c r="A290" s="7">
        <v>15</v>
      </c>
      <c r="B290" s="10">
        <v>3</v>
      </c>
      <c r="C290" s="10">
        <v>289</v>
      </c>
      <c r="D290" s="4" t="s">
        <v>14</v>
      </c>
      <c r="E290" s="4">
        <v>12510</v>
      </c>
      <c r="F290" s="4" t="s">
        <v>2177</v>
      </c>
      <c r="G290" s="4">
        <v>1</v>
      </c>
      <c r="H290" s="86">
        <v>1</v>
      </c>
      <c r="I290" s="71" t="s">
        <v>857</v>
      </c>
      <c r="J290" s="72" t="s">
        <v>858</v>
      </c>
      <c r="K290" s="89">
        <v>32</v>
      </c>
      <c r="L290" s="74">
        <v>2</v>
      </c>
      <c r="M290" s="74" t="s">
        <v>837</v>
      </c>
      <c r="N290" s="74"/>
    </row>
    <row r="291" spans="1:14">
      <c r="A291" s="7">
        <v>15</v>
      </c>
      <c r="B291" s="10">
        <v>4</v>
      </c>
      <c r="C291" s="10">
        <v>290</v>
      </c>
      <c r="D291" s="4" t="s">
        <v>164</v>
      </c>
      <c r="E291" s="4">
        <v>17452</v>
      </c>
      <c r="F291" s="4" t="s">
        <v>614</v>
      </c>
      <c r="G291" s="4">
        <v>1</v>
      </c>
      <c r="H291" s="86"/>
      <c r="I291" s="71" t="s">
        <v>2310</v>
      </c>
      <c r="J291" s="72" t="s">
        <v>565</v>
      </c>
      <c r="K291" s="89">
        <v>25</v>
      </c>
      <c r="L291" s="74">
        <v>9</v>
      </c>
      <c r="M291" s="74" t="s">
        <v>837</v>
      </c>
      <c r="N291" s="74"/>
    </row>
    <row r="292" spans="1:14">
      <c r="A292" s="7">
        <v>15</v>
      </c>
      <c r="B292" s="10">
        <v>5</v>
      </c>
      <c r="C292" s="10">
        <v>291</v>
      </c>
      <c r="D292" s="4" t="s">
        <v>129</v>
      </c>
      <c r="E292" s="4">
        <v>20203</v>
      </c>
      <c r="F292" s="4" t="s">
        <v>213</v>
      </c>
      <c r="G292" s="4">
        <v>1</v>
      </c>
      <c r="H292" s="86">
        <v>1</v>
      </c>
      <c r="I292" s="71" t="s">
        <v>261</v>
      </c>
      <c r="J292" s="72" t="s">
        <v>1942</v>
      </c>
      <c r="K292" s="89">
        <v>25</v>
      </c>
      <c r="L292" s="74">
        <v>1</v>
      </c>
      <c r="M292" s="74"/>
      <c r="N292" s="74" t="s">
        <v>837</v>
      </c>
    </row>
    <row r="293" spans="1:14">
      <c r="A293" s="7">
        <v>15</v>
      </c>
      <c r="B293" s="10">
        <v>6</v>
      </c>
      <c r="C293" s="10">
        <v>292</v>
      </c>
      <c r="D293" s="4" t="s">
        <v>555</v>
      </c>
      <c r="E293" s="4">
        <v>12282</v>
      </c>
      <c r="F293" s="4" t="s">
        <v>16</v>
      </c>
      <c r="G293" s="4">
        <v>1</v>
      </c>
      <c r="H293" s="86">
        <v>1</v>
      </c>
      <c r="I293" s="71" t="s">
        <v>715</v>
      </c>
      <c r="J293" s="72" t="s">
        <v>716</v>
      </c>
      <c r="K293" s="89">
        <v>27</v>
      </c>
      <c r="L293" s="74">
        <v>4</v>
      </c>
      <c r="M293" s="74" t="s">
        <v>46</v>
      </c>
      <c r="N293" s="74"/>
    </row>
    <row r="294" spans="1:14">
      <c r="A294" s="7">
        <v>15</v>
      </c>
      <c r="B294" s="10">
        <v>7</v>
      </c>
      <c r="C294" s="10">
        <v>293</v>
      </c>
      <c r="D294" s="4" t="s">
        <v>188</v>
      </c>
      <c r="E294" s="4">
        <v>12037</v>
      </c>
      <c r="F294" s="4" t="s">
        <v>686</v>
      </c>
      <c r="G294" s="4">
        <v>1</v>
      </c>
      <c r="H294" s="86">
        <v>1</v>
      </c>
      <c r="I294" s="71" t="s">
        <v>1233</v>
      </c>
      <c r="J294" s="72" t="s">
        <v>237</v>
      </c>
      <c r="K294" s="89">
        <v>31</v>
      </c>
      <c r="L294" s="74">
        <v>5</v>
      </c>
      <c r="M294" s="74" t="s">
        <v>837</v>
      </c>
      <c r="N294" s="74"/>
    </row>
    <row r="295" spans="1:14">
      <c r="A295" s="7">
        <v>15</v>
      </c>
      <c r="B295" s="10">
        <v>8</v>
      </c>
      <c r="C295" s="10">
        <v>294</v>
      </c>
      <c r="D295" s="4" t="s">
        <v>239</v>
      </c>
      <c r="E295" s="4">
        <v>17264</v>
      </c>
      <c r="F295" s="4" t="s">
        <v>13</v>
      </c>
      <c r="G295" s="4">
        <v>1</v>
      </c>
      <c r="H295" s="86">
        <v>1</v>
      </c>
      <c r="I295" s="71" t="s">
        <v>1245</v>
      </c>
      <c r="J295" s="72" t="s">
        <v>72</v>
      </c>
      <c r="K295" s="89">
        <v>28</v>
      </c>
      <c r="L295" s="74">
        <v>1</v>
      </c>
      <c r="M295" s="74"/>
      <c r="N295" s="74" t="s">
        <v>837</v>
      </c>
    </row>
    <row r="296" spans="1:14">
      <c r="A296" s="7">
        <v>15</v>
      </c>
      <c r="B296" s="10">
        <v>9</v>
      </c>
      <c r="C296" s="10">
        <v>295</v>
      </c>
      <c r="D296" s="4" t="s">
        <v>470</v>
      </c>
      <c r="E296" s="4">
        <v>13273</v>
      </c>
      <c r="F296" s="4" t="s">
        <v>470</v>
      </c>
      <c r="G296" s="4">
        <v>1</v>
      </c>
      <c r="H296" s="86">
        <v>1</v>
      </c>
      <c r="I296" s="71" t="s">
        <v>979</v>
      </c>
      <c r="J296" s="72" t="s">
        <v>599</v>
      </c>
      <c r="K296" s="89">
        <v>31</v>
      </c>
      <c r="L296" s="74">
        <v>1</v>
      </c>
      <c r="M296" s="74"/>
      <c r="N296" s="74" t="s">
        <v>837</v>
      </c>
    </row>
    <row r="297" spans="1:14">
      <c r="A297" s="7">
        <v>15</v>
      </c>
      <c r="B297" s="10">
        <v>10</v>
      </c>
      <c r="C297" s="10">
        <v>296</v>
      </c>
      <c r="D297" s="4" t="s">
        <v>15</v>
      </c>
      <c r="E297" s="4">
        <v>13339</v>
      </c>
      <c r="F297" s="4" t="s">
        <v>129</v>
      </c>
      <c r="G297" s="4">
        <v>1</v>
      </c>
      <c r="H297" s="86">
        <v>1</v>
      </c>
      <c r="I297" s="71" t="s">
        <v>2238</v>
      </c>
      <c r="J297" s="72" t="s">
        <v>550</v>
      </c>
      <c r="K297" s="89">
        <v>29</v>
      </c>
      <c r="L297" s="74">
        <v>1</v>
      </c>
      <c r="M297" s="74"/>
      <c r="N297" s="74" t="s">
        <v>837</v>
      </c>
    </row>
    <row r="298" spans="1:14">
      <c r="A298" s="7">
        <v>15</v>
      </c>
      <c r="B298" s="10">
        <v>11</v>
      </c>
      <c r="C298" s="10">
        <v>297</v>
      </c>
      <c r="D298" s="4" t="s">
        <v>276</v>
      </c>
      <c r="E298" s="4">
        <v>14130</v>
      </c>
      <c r="F298" s="4" t="s">
        <v>563</v>
      </c>
      <c r="G298" s="4">
        <v>1</v>
      </c>
      <c r="H298" s="86">
        <v>1</v>
      </c>
      <c r="I298" s="71" t="s">
        <v>682</v>
      </c>
      <c r="J298" s="72" t="s">
        <v>197</v>
      </c>
      <c r="K298" s="89">
        <v>28</v>
      </c>
      <c r="L298" s="74">
        <v>3</v>
      </c>
      <c r="M298" s="74" t="s">
        <v>46</v>
      </c>
      <c r="N298" s="74"/>
    </row>
    <row r="299" spans="1:14">
      <c r="A299" s="7">
        <v>15</v>
      </c>
      <c r="B299" s="10">
        <v>12</v>
      </c>
      <c r="C299" s="10">
        <v>298</v>
      </c>
      <c r="D299" s="4" t="s">
        <v>598</v>
      </c>
      <c r="E299" s="4">
        <v>14140</v>
      </c>
      <c r="F299" s="4" t="s">
        <v>276</v>
      </c>
      <c r="G299" s="4">
        <v>1</v>
      </c>
      <c r="H299" s="86"/>
      <c r="I299" s="71" t="s">
        <v>514</v>
      </c>
      <c r="J299" s="72" t="s">
        <v>565</v>
      </c>
      <c r="K299" s="89">
        <v>27</v>
      </c>
      <c r="L299" s="74">
        <v>5</v>
      </c>
      <c r="M299" s="74" t="s">
        <v>837</v>
      </c>
      <c r="N299" s="74"/>
    </row>
    <row r="300" spans="1:14">
      <c r="A300" s="7">
        <v>15</v>
      </c>
      <c r="B300" s="10">
        <v>13</v>
      </c>
      <c r="C300" s="10">
        <v>299</v>
      </c>
      <c r="D300" s="4" t="s">
        <v>18</v>
      </c>
      <c r="E300" s="4">
        <v>17338</v>
      </c>
      <c r="F300" s="4" t="s">
        <v>239</v>
      </c>
      <c r="G300" s="4">
        <v>1</v>
      </c>
      <c r="H300" s="86">
        <v>1</v>
      </c>
      <c r="I300" s="71" t="s">
        <v>292</v>
      </c>
      <c r="J300" s="72" t="s">
        <v>1143</v>
      </c>
      <c r="K300" s="89">
        <v>24</v>
      </c>
      <c r="L300" s="74">
        <v>4</v>
      </c>
      <c r="M300" s="74" t="s">
        <v>838</v>
      </c>
      <c r="N300" s="74"/>
    </row>
    <row r="301" spans="1:14">
      <c r="A301" s="7">
        <v>15</v>
      </c>
      <c r="B301" s="10">
        <v>14</v>
      </c>
      <c r="C301" s="10">
        <v>300</v>
      </c>
      <c r="D301" s="4" t="s">
        <v>480</v>
      </c>
      <c r="E301" s="4">
        <v>19866</v>
      </c>
      <c r="F301" s="4" t="s">
        <v>614</v>
      </c>
      <c r="G301" s="4">
        <v>1</v>
      </c>
      <c r="H301" s="86">
        <v>1</v>
      </c>
      <c r="I301" s="71" t="s">
        <v>1628</v>
      </c>
      <c r="J301" s="72" t="s">
        <v>544</v>
      </c>
      <c r="K301" s="89">
        <v>25</v>
      </c>
      <c r="L301" s="74">
        <v>1</v>
      </c>
      <c r="M301" s="74"/>
      <c r="N301" s="74" t="s">
        <v>837</v>
      </c>
    </row>
    <row r="302" spans="1:14">
      <c r="A302" s="7">
        <v>15</v>
      </c>
      <c r="B302" s="10">
        <v>15</v>
      </c>
      <c r="C302" s="10">
        <v>301</v>
      </c>
      <c r="D302" s="4" t="s">
        <v>609</v>
      </c>
      <c r="E302" s="4">
        <v>5000</v>
      </c>
      <c r="F302" s="4" t="s">
        <v>555</v>
      </c>
      <c r="G302" s="4">
        <v>1</v>
      </c>
      <c r="H302" s="86">
        <v>1</v>
      </c>
      <c r="I302" s="71" t="s">
        <v>722</v>
      </c>
      <c r="J302" s="72" t="s">
        <v>532</v>
      </c>
      <c r="K302" s="89">
        <v>36</v>
      </c>
      <c r="L302" s="74">
        <v>2</v>
      </c>
      <c r="M302" s="74" t="s">
        <v>46</v>
      </c>
      <c r="N302" s="74"/>
    </row>
    <row r="303" spans="1:14">
      <c r="A303" s="7">
        <v>15</v>
      </c>
      <c r="B303" s="10">
        <v>16</v>
      </c>
      <c r="C303" s="10">
        <v>302</v>
      </c>
      <c r="D303" s="4" t="s">
        <v>16</v>
      </c>
      <c r="E303" s="4">
        <v>27506</v>
      </c>
      <c r="F303" s="4" t="s">
        <v>2172</v>
      </c>
      <c r="G303" s="4">
        <v>1</v>
      </c>
      <c r="H303" s="86">
        <v>1</v>
      </c>
      <c r="I303" s="71" t="s">
        <v>1766</v>
      </c>
      <c r="J303" s="72" t="s">
        <v>2536</v>
      </c>
      <c r="K303" s="89">
        <v>25</v>
      </c>
      <c r="L303" s="74">
        <v>6</v>
      </c>
      <c r="M303" s="74" t="s">
        <v>837</v>
      </c>
      <c r="N303" s="74"/>
    </row>
    <row r="304" spans="1:14">
      <c r="A304" s="7">
        <v>15</v>
      </c>
      <c r="B304" s="10">
        <v>17</v>
      </c>
      <c r="C304" s="10">
        <v>303</v>
      </c>
      <c r="D304" s="4" t="s">
        <v>17</v>
      </c>
      <c r="E304" s="4">
        <v>19627</v>
      </c>
      <c r="F304" s="4" t="s">
        <v>567</v>
      </c>
      <c r="G304" s="4">
        <v>1</v>
      </c>
      <c r="H304" s="86">
        <v>1</v>
      </c>
      <c r="I304" s="71" t="s">
        <v>1878</v>
      </c>
      <c r="J304" s="72" t="s">
        <v>243</v>
      </c>
      <c r="K304" s="89">
        <v>26</v>
      </c>
      <c r="L304" s="74">
        <v>7</v>
      </c>
      <c r="M304" s="74" t="s">
        <v>837</v>
      </c>
      <c r="N304" s="74"/>
    </row>
    <row r="305" spans="1:14">
      <c r="A305" s="7">
        <v>15</v>
      </c>
      <c r="B305" s="10">
        <v>18</v>
      </c>
      <c r="C305" s="10">
        <v>304</v>
      </c>
      <c r="D305" s="4" t="s">
        <v>563</v>
      </c>
      <c r="E305" s="4">
        <v>20540</v>
      </c>
      <c r="F305" s="4" t="s">
        <v>686</v>
      </c>
      <c r="G305" s="4">
        <v>1</v>
      </c>
      <c r="H305" s="86"/>
      <c r="I305" s="71" t="s">
        <v>834</v>
      </c>
      <c r="J305" s="72" t="s">
        <v>565</v>
      </c>
      <c r="K305" s="89">
        <v>21</v>
      </c>
      <c r="L305" s="74">
        <v>4</v>
      </c>
      <c r="M305" s="74" t="s">
        <v>46</v>
      </c>
      <c r="N305" s="74"/>
    </row>
    <row r="306" spans="1:14">
      <c r="A306" s="7">
        <v>15</v>
      </c>
      <c r="B306" s="10">
        <v>19</v>
      </c>
      <c r="C306" s="10">
        <v>305</v>
      </c>
      <c r="D306" s="4" t="s">
        <v>438</v>
      </c>
      <c r="E306" s="4">
        <v>15117</v>
      </c>
      <c r="F306" s="4" t="s">
        <v>2170</v>
      </c>
      <c r="G306" s="4">
        <v>1</v>
      </c>
      <c r="H306" s="86">
        <v>1</v>
      </c>
      <c r="I306" s="71" t="s">
        <v>687</v>
      </c>
      <c r="J306" s="72" t="s">
        <v>163</v>
      </c>
      <c r="K306" s="89">
        <v>29</v>
      </c>
      <c r="L306" s="74">
        <v>9</v>
      </c>
      <c r="M306" s="74" t="s">
        <v>837</v>
      </c>
      <c r="N306" s="74"/>
    </row>
    <row r="307" spans="1:14">
      <c r="A307" s="11">
        <v>15</v>
      </c>
      <c r="B307" s="12">
        <v>20</v>
      </c>
      <c r="C307" s="12">
        <v>306</v>
      </c>
      <c r="D307" s="13" t="s">
        <v>29</v>
      </c>
      <c r="E307" s="13">
        <v>12917</v>
      </c>
      <c r="F307" s="13" t="s">
        <v>18</v>
      </c>
      <c r="G307" s="13">
        <v>1</v>
      </c>
      <c r="H307" s="87">
        <v>1</v>
      </c>
      <c r="I307" s="75" t="s">
        <v>378</v>
      </c>
      <c r="J307" s="76" t="s">
        <v>409</v>
      </c>
      <c r="K307" s="90">
        <v>28</v>
      </c>
      <c r="L307" s="78">
        <v>1</v>
      </c>
      <c r="M307" s="78"/>
      <c r="N307" s="78" t="s">
        <v>837</v>
      </c>
    </row>
    <row r="308" spans="1:14">
      <c r="A308" s="7">
        <v>16</v>
      </c>
      <c r="B308" s="10">
        <v>1</v>
      </c>
      <c r="C308" s="10">
        <v>307</v>
      </c>
      <c r="D308" s="4" t="s">
        <v>29</v>
      </c>
      <c r="E308" s="4">
        <v>19635</v>
      </c>
      <c r="F308" s="4" t="s">
        <v>15</v>
      </c>
      <c r="G308" s="4">
        <v>1</v>
      </c>
      <c r="H308" s="86"/>
      <c r="I308" s="71" t="s">
        <v>1239</v>
      </c>
      <c r="J308" s="72" t="s">
        <v>1240</v>
      </c>
      <c r="K308" s="89">
        <v>26</v>
      </c>
      <c r="L308" s="74">
        <v>4</v>
      </c>
      <c r="M308" s="74" t="s">
        <v>837</v>
      </c>
      <c r="N308" s="74"/>
    </row>
    <row r="309" spans="1:14">
      <c r="A309" s="7">
        <v>16</v>
      </c>
      <c r="B309" s="10">
        <v>2</v>
      </c>
      <c r="C309" s="10">
        <v>308</v>
      </c>
      <c r="D309" s="4" t="s">
        <v>438</v>
      </c>
      <c r="E309" s="4">
        <v>6609</v>
      </c>
      <c r="F309" s="4" t="s">
        <v>13</v>
      </c>
      <c r="G309" s="4">
        <v>1</v>
      </c>
      <c r="H309" s="86">
        <v>1</v>
      </c>
      <c r="I309" s="71" t="s">
        <v>153</v>
      </c>
      <c r="J309" s="72" t="s">
        <v>154</v>
      </c>
      <c r="K309" s="89">
        <v>31</v>
      </c>
      <c r="L309" s="74">
        <v>6</v>
      </c>
      <c r="M309" s="74" t="s">
        <v>838</v>
      </c>
      <c r="N309" s="74"/>
    </row>
    <row r="310" spans="1:14">
      <c r="A310" s="7">
        <v>16</v>
      </c>
      <c r="B310" s="10">
        <v>3</v>
      </c>
      <c r="C310" s="10">
        <v>309</v>
      </c>
      <c r="D310" s="4" t="s">
        <v>563</v>
      </c>
      <c r="E310" s="4">
        <v>17312</v>
      </c>
      <c r="F310" s="4" t="s">
        <v>129</v>
      </c>
      <c r="G310" s="4">
        <v>1</v>
      </c>
      <c r="H310" s="86">
        <v>1</v>
      </c>
      <c r="I310" s="71" t="s">
        <v>2308</v>
      </c>
      <c r="J310" s="72" t="s">
        <v>564</v>
      </c>
      <c r="K310" s="89">
        <v>25</v>
      </c>
      <c r="L310" s="74">
        <v>1</v>
      </c>
      <c r="M310" s="74"/>
      <c r="N310" s="74" t="s">
        <v>46</v>
      </c>
    </row>
    <row r="311" spans="1:14">
      <c r="A311" s="7">
        <v>16</v>
      </c>
      <c r="B311" s="10">
        <v>4</v>
      </c>
      <c r="C311" s="10">
        <v>310</v>
      </c>
      <c r="D311" s="4" t="s">
        <v>17</v>
      </c>
      <c r="E311" s="4">
        <v>19848</v>
      </c>
      <c r="F311" s="4" t="s">
        <v>609</v>
      </c>
      <c r="G311" s="4">
        <v>1</v>
      </c>
      <c r="H311" s="86">
        <v>1</v>
      </c>
      <c r="I311" s="71" t="s">
        <v>584</v>
      </c>
      <c r="J311" s="72" t="s">
        <v>1183</v>
      </c>
      <c r="K311" s="89">
        <v>24</v>
      </c>
      <c r="L311" s="74">
        <v>1</v>
      </c>
      <c r="M311" s="74"/>
      <c r="N311" s="74" t="s">
        <v>46</v>
      </c>
    </row>
    <row r="312" spans="1:14">
      <c r="A312" s="7">
        <v>16</v>
      </c>
      <c r="B312" s="10">
        <v>5</v>
      </c>
      <c r="C312" s="10">
        <v>311</v>
      </c>
      <c r="D312" s="4" t="s">
        <v>16</v>
      </c>
      <c r="E312" s="4">
        <v>18900</v>
      </c>
      <c r="F312" s="4" t="s">
        <v>14</v>
      </c>
      <c r="G312" s="4">
        <v>1</v>
      </c>
      <c r="H312" s="86">
        <v>1</v>
      </c>
      <c r="I312" s="71" t="s">
        <v>1914</v>
      </c>
      <c r="J312" s="72" t="s">
        <v>1915</v>
      </c>
      <c r="K312" s="89">
        <v>22</v>
      </c>
      <c r="L312" s="74">
        <v>8</v>
      </c>
      <c r="M312" s="74" t="s">
        <v>838</v>
      </c>
      <c r="N312" s="74"/>
    </row>
    <row r="313" spans="1:14">
      <c r="A313" s="7">
        <v>16</v>
      </c>
      <c r="B313" s="10">
        <v>6</v>
      </c>
      <c r="C313" s="10">
        <v>312</v>
      </c>
      <c r="D313" s="4" t="s">
        <v>609</v>
      </c>
      <c r="E313" s="4">
        <v>9111</v>
      </c>
      <c r="F313" s="4" t="s">
        <v>345</v>
      </c>
      <c r="G313" s="4">
        <v>1</v>
      </c>
      <c r="H313" s="86">
        <v>1</v>
      </c>
      <c r="I313" s="71" t="s">
        <v>52</v>
      </c>
      <c r="J313" s="72" t="s">
        <v>293</v>
      </c>
      <c r="K313" s="89">
        <v>31</v>
      </c>
      <c r="L313" s="74">
        <v>1</v>
      </c>
      <c r="M313" s="74"/>
      <c r="N313" s="74" t="s">
        <v>46</v>
      </c>
    </row>
    <row r="314" spans="1:14">
      <c r="A314" s="7">
        <v>16</v>
      </c>
      <c r="B314" s="10">
        <v>7</v>
      </c>
      <c r="C314" s="10">
        <v>313</v>
      </c>
      <c r="D314" s="4" t="s">
        <v>480</v>
      </c>
      <c r="E314" s="4">
        <v>18839</v>
      </c>
      <c r="F314" s="4" t="s">
        <v>213</v>
      </c>
      <c r="G314" s="4">
        <v>1</v>
      </c>
      <c r="H314" s="86">
        <v>1</v>
      </c>
      <c r="I314" s="71" t="s">
        <v>964</v>
      </c>
      <c r="J314" s="72" t="s">
        <v>533</v>
      </c>
      <c r="K314" s="89">
        <v>24</v>
      </c>
      <c r="L314" s="74">
        <v>9</v>
      </c>
      <c r="M314" s="74" t="s">
        <v>46</v>
      </c>
      <c r="N314" s="74"/>
    </row>
    <row r="315" spans="1:14">
      <c r="A315" s="7">
        <v>16</v>
      </c>
      <c r="B315" s="10">
        <v>8</v>
      </c>
      <c r="C315" s="10">
        <v>314</v>
      </c>
      <c r="D315" s="4" t="s">
        <v>18</v>
      </c>
      <c r="E315" s="4">
        <v>14352</v>
      </c>
      <c r="F315" s="4" t="s">
        <v>686</v>
      </c>
      <c r="G315" s="4">
        <v>1</v>
      </c>
      <c r="H315" s="86">
        <v>1</v>
      </c>
      <c r="I315" s="71" t="s">
        <v>747</v>
      </c>
      <c r="J315" s="72" t="s">
        <v>530</v>
      </c>
      <c r="K315" s="89">
        <v>27</v>
      </c>
      <c r="L315" s="74">
        <v>7</v>
      </c>
      <c r="M315" s="74" t="s">
        <v>837</v>
      </c>
      <c r="N315" s="74"/>
    </row>
    <row r="316" spans="1:14">
      <c r="A316" s="7">
        <v>16</v>
      </c>
      <c r="B316" s="10">
        <v>9</v>
      </c>
      <c r="C316" s="10">
        <v>315</v>
      </c>
      <c r="D316" s="4" t="s">
        <v>598</v>
      </c>
      <c r="E316" s="4">
        <v>13768</v>
      </c>
      <c r="F316" s="4" t="s">
        <v>13</v>
      </c>
      <c r="G316" s="4">
        <v>1</v>
      </c>
      <c r="H316" s="86">
        <v>1</v>
      </c>
      <c r="I316" s="71" t="s">
        <v>1749</v>
      </c>
      <c r="J316" s="72" t="s">
        <v>118</v>
      </c>
      <c r="K316" s="89">
        <v>30</v>
      </c>
      <c r="L316" s="74">
        <v>8</v>
      </c>
      <c r="M316" s="74" t="s">
        <v>46</v>
      </c>
      <c r="N316" s="74"/>
    </row>
    <row r="317" spans="1:14">
      <c r="A317" s="7">
        <v>16</v>
      </c>
      <c r="B317" s="10">
        <v>10</v>
      </c>
      <c r="C317" s="10">
        <v>316</v>
      </c>
      <c r="D317" s="4" t="s">
        <v>276</v>
      </c>
      <c r="E317" s="4">
        <v>9434</v>
      </c>
      <c r="F317" s="4" t="s">
        <v>164</v>
      </c>
      <c r="G317" s="4">
        <v>1</v>
      </c>
      <c r="H317" s="86">
        <v>1</v>
      </c>
      <c r="I317" s="71" t="s">
        <v>728</v>
      </c>
      <c r="J317" s="72" t="s">
        <v>537</v>
      </c>
      <c r="K317" s="89">
        <v>33</v>
      </c>
      <c r="L317" s="74">
        <v>1</v>
      </c>
      <c r="M317" s="74"/>
      <c r="N317" s="74" t="s">
        <v>46</v>
      </c>
    </row>
    <row r="318" spans="1:14">
      <c r="A318" s="7">
        <v>16</v>
      </c>
      <c r="B318" s="10">
        <v>11</v>
      </c>
      <c r="C318" s="10">
        <v>317</v>
      </c>
      <c r="D318" s="4" t="s">
        <v>15</v>
      </c>
      <c r="E318" s="4">
        <v>20352</v>
      </c>
      <c r="F318" s="4" t="s">
        <v>213</v>
      </c>
      <c r="G318" s="4">
        <v>1</v>
      </c>
      <c r="H318" s="86"/>
      <c r="I318" s="71" t="s">
        <v>2442</v>
      </c>
      <c r="J318" s="72" t="s">
        <v>2443</v>
      </c>
      <c r="K318" s="89">
        <v>25</v>
      </c>
      <c r="L318" s="74">
        <v>4</v>
      </c>
      <c r="M318" s="74" t="s">
        <v>837</v>
      </c>
      <c r="N318" s="74"/>
    </row>
    <row r="319" spans="1:14">
      <c r="A319" s="7">
        <v>16</v>
      </c>
      <c r="B319" s="10">
        <v>12</v>
      </c>
      <c r="C319" s="10">
        <v>318</v>
      </c>
      <c r="D319" s="4" t="s">
        <v>470</v>
      </c>
      <c r="E319" s="4">
        <v>10324</v>
      </c>
      <c r="F319" s="4" t="s">
        <v>555</v>
      </c>
      <c r="G319" s="4">
        <v>1</v>
      </c>
      <c r="H319" s="86">
        <v>1</v>
      </c>
      <c r="I319" s="71" t="s">
        <v>1</v>
      </c>
      <c r="J319" s="72" t="s">
        <v>53</v>
      </c>
      <c r="K319" s="89">
        <v>30</v>
      </c>
      <c r="L319" s="74">
        <v>7</v>
      </c>
      <c r="M319" s="74" t="s">
        <v>837</v>
      </c>
      <c r="N319" s="74"/>
    </row>
    <row r="320" spans="1:14">
      <c r="A320" s="7">
        <v>16</v>
      </c>
      <c r="B320" s="10">
        <v>13</v>
      </c>
      <c r="C320" s="10">
        <v>319</v>
      </c>
      <c r="D320" s="4" t="s">
        <v>239</v>
      </c>
      <c r="E320" s="4">
        <v>13654</v>
      </c>
      <c r="F320" s="4" t="s">
        <v>14</v>
      </c>
      <c r="G320" s="4">
        <v>1</v>
      </c>
      <c r="H320" s="86">
        <v>1</v>
      </c>
      <c r="I320" s="71" t="s">
        <v>2243</v>
      </c>
      <c r="J320" s="72" t="s">
        <v>2244</v>
      </c>
      <c r="K320" s="89">
        <v>29</v>
      </c>
      <c r="L320" s="74">
        <v>1</v>
      </c>
      <c r="M320" s="74"/>
      <c r="N320" s="74" t="s">
        <v>837</v>
      </c>
    </row>
    <row r="321" spans="1:14">
      <c r="A321" s="7">
        <v>16</v>
      </c>
      <c r="B321" s="10">
        <v>14</v>
      </c>
      <c r="C321" s="10">
        <v>320</v>
      </c>
      <c r="D321" s="4" t="s">
        <v>188</v>
      </c>
      <c r="E321" s="4">
        <v>19348</v>
      </c>
      <c r="F321" s="4" t="s">
        <v>14</v>
      </c>
      <c r="G321" s="4">
        <v>1</v>
      </c>
      <c r="H321" s="86">
        <v>1</v>
      </c>
      <c r="I321" s="71" t="s">
        <v>1044</v>
      </c>
      <c r="J321" s="72" t="s">
        <v>494</v>
      </c>
      <c r="K321" s="89">
        <v>25</v>
      </c>
      <c r="L321" s="74">
        <v>8</v>
      </c>
      <c r="M321" s="74" t="s">
        <v>837</v>
      </c>
      <c r="N321" s="74"/>
    </row>
    <row r="322" spans="1:14">
      <c r="A322" s="7">
        <v>16</v>
      </c>
      <c r="B322" s="10">
        <v>15</v>
      </c>
      <c r="C322" s="10">
        <v>321</v>
      </c>
      <c r="D322" s="4" t="s">
        <v>555</v>
      </c>
      <c r="E322" s="4">
        <v>14773</v>
      </c>
      <c r="F322" s="4" t="s">
        <v>213</v>
      </c>
      <c r="G322" s="4">
        <v>1</v>
      </c>
      <c r="H322" s="86">
        <v>1</v>
      </c>
      <c r="I322" s="71" t="s">
        <v>1049</v>
      </c>
      <c r="J322" s="72" t="s">
        <v>700</v>
      </c>
      <c r="K322" s="89">
        <v>25</v>
      </c>
      <c r="L322" s="74">
        <v>3</v>
      </c>
      <c r="M322" s="74" t="s">
        <v>837</v>
      </c>
      <c r="N322" s="74"/>
    </row>
    <row r="323" spans="1:14">
      <c r="A323" s="7">
        <v>16</v>
      </c>
      <c r="B323" s="10">
        <v>16</v>
      </c>
      <c r="C323" s="10">
        <v>322</v>
      </c>
      <c r="D323" s="4" t="s">
        <v>129</v>
      </c>
      <c r="E323" s="4">
        <v>21987</v>
      </c>
      <c r="F323" s="4" t="s">
        <v>438</v>
      </c>
      <c r="G323" s="4">
        <v>1</v>
      </c>
      <c r="H323" s="86"/>
      <c r="I323" s="71" t="s">
        <v>292</v>
      </c>
      <c r="J323" s="72" t="s">
        <v>2491</v>
      </c>
      <c r="K323" s="89">
        <v>22</v>
      </c>
      <c r="L323" s="74">
        <v>4</v>
      </c>
      <c r="M323" s="74" t="s">
        <v>838</v>
      </c>
      <c r="N323" s="74"/>
    </row>
    <row r="324" spans="1:14">
      <c r="A324" s="7">
        <v>16</v>
      </c>
      <c r="B324" s="10">
        <v>17</v>
      </c>
      <c r="C324" s="10">
        <v>323</v>
      </c>
      <c r="D324" s="4" t="s">
        <v>164</v>
      </c>
      <c r="E324" s="4">
        <v>21538</v>
      </c>
      <c r="F324" s="4" t="s">
        <v>686</v>
      </c>
      <c r="G324" s="4">
        <v>1</v>
      </c>
      <c r="H324" s="86"/>
      <c r="I324" s="71" t="s">
        <v>2477</v>
      </c>
      <c r="J324" s="72" t="s">
        <v>220</v>
      </c>
      <c r="K324" s="89">
        <v>24</v>
      </c>
      <c r="L324" s="74">
        <v>2</v>
      </c>
      <c r="M324" s="74" t="s">
        <v>837</v>
      </c>
      <c r="N324" s="74"/>
    </row>
    <row r="325" spans="1:14">
      <c r="A325" s="7">
        <v>16</v>
      </c>
      <c r="B325" s="10">
        <v>18</v>
      </c>
      <c r="C325" s="10">
        <v>324</v>
      </c>
      <c r="D325" s="4" t="s">
        <v>14</v>
      </c>
      <c r="E325" s="4">
        <v>18138</v>
      </c>
      <c r="F325" s="4" t="s">
        <v>276</v>
      </c>
      <c r="G325" s="4">
        <v>1</v>
      </c>
      <c r="H325" s="86">
        <v>1</v>
      </c>
      <c r="I325" s="71" t="s">
        <v>1131</v>
      </c>
      <c r="J325" s="72" t="s">
        <v>549</v>
      </c>
      <c r="K325" s="89">
        <v>26</v>
      </c>
      <c r="L325" s="74">
        <v>1</v>
      </c>
      <c r="M325" s="74"/>
      <c r="N325" s="74" t="s">
        <v>837</v>
      </c>
    </row>
    <row r="326" spans="1:14">
      <c r="A326" s="7">
        <v>16</v>
      </c>
      <c r="B326" s="10">
        <v>19</v>
      </c>
      <c r="C326" s="10">
        <v>325</v>
      </c>
      <c r="D326" s="4" t="s">
        <v>567</v>
      </c>
      <c r="E326" s="4">
        <v>14672</v>
      </c>
      <c r="F326" s="4" t="s">
        <v>129</v>
      </c>
      <c r="G326" s="4">
        <v>1</v>
      </c>
      <c r="H326" s="86">
        <v>1</v>
      </c>
      <c r="I326" s="71" t="s">
        <v>1117</v>
      </c>
      <c r="J326" s="72" t="s">
        <v>23</v>
      </c>
      <c r="K326" s="89">
        <v>29</v>
      </c>
      <c r="L326" s="74">
        <v>1</v>
      </c>
      <c r="M326" s="74"/>
      <c r="N326" s="74" t="s">
        <v>837</v>
      </c>
    </row>
    <row r="327" spans="1:14">
      <c r="A327" s="11">
        <v>16</v>
      </c>
      <c r="B327" s="12">
        <v>20</v>
      </c>
      <c r="C327" s="12">
        <v>326</v>
      </c>
      <c r="D327" s="13" t="s">
        <v>13</v>
      </c>
      <c r="E327" s="13">
        <v>11615</v>
      </c>
      <c r="F327" s="13" t="s">
        <v>345</v>
      </c>
      <c r="G327" s="13">
        <v>1</v>
      </c>
      <c r="H327" s="87"/>
      <c r="I327" s="75" t="s">
        <v>693</v>
      </c>
      <c r="J327" s="76" t="s">
        <v>544</v>
      </c>
      <c r="K327" s="90">
        <v>28</v>
      </c>
      <c r="L327" s="78">
        <v>5</v>
      </c>
      <c r="M327" s="78" t="s">
        <v>837</v>
      </c>
      <c r="N327" s="78"/>
    </row>
    <row r="328" spans="1:14">
      <c r="A328" s="7">
        <v>17</v>
      </c>
      <c r="B328" s="10">
        <v>1</v>
      </c>
      <c r="C328" s="10">
        <v>327</v>
      </c>
      <c r="D328" s="4" t="s">
        <v>13</v>
      </c>
      <c r="E328" s="4">
        <v>11490</v>
      </c>
      <c r="F328" s="4" t="s">
        <v>2177</v>
      </c>
      <c r="G328" s="4">
        <v>1</v>
      </c>
      <c r="H328" s="86">
        <v>1</v>
      </c>
      <c r="I328" s="71" t="s">
        <v>615</v>
      </c>
      <c r="J328" s="72" t="s">
        <v>216</v>
      </c>
      <c r="K328" s="89">
        <v>28</v>
      </c>
      <c r="L328" s="74">
        <v>1</v>
      </c>
      <c r="M328" s="74"/>
      <c r="N328" s="74" t="s">
        <v>837</v>
      </c>
    </row>
    <row r="329" spans="1:14">
      <c r="A329" s="7">
        <v>17</v>
      </c>
      <c r="B329" s="10">
        <v>2</v>
      </c>
      <c r="C329" s="10">
        <v>328</v>
      </c>
      <c r="D329" s="4" t="s">
        <v>567</v>
      </c>
      <c r="E329" s="4">
        <v>6661</v>
      </c>
      <c r="F329" s="4" t="s">
        <v>567</v>
      </c>
      <c r="G329" s="4">
        <v>1</v>
      </c>
      <c r="H329" s="86">
        <v>1</v>
      </c>
      <c r="I329" s="71" t="s">
        <v>624</v>
      </c>
      <c r="J329" s="72" t="s">
        <v>277</v>
      </c>
      <c r="K329" s="89">
        <v>32</v>
      </c>
      <c r="L329" s="74">
        <v>1</v>
      </c>
      <c r="M329" s="74"/>
      <c r="N329" s="74" t="s">
        <v>837</v>
      </c>
    </row>
    <row r="330" spans="1:14">
      <c r="A330" s="7">
        <v>17</v>
      </c>
      <c r="B330" s="10">
        <v>3</v>
      </c>
      <c r="C330" s="10">
        <v>329</v>
      </c>
      <c r="D330" s="4" t="s">
        <v>14</v>
      </c>
      <c r="E330" s="4">
        <v>15983</v>
      </c>
      <c r="F330" s="4" t="s">
        <v>16</v>
      </c>
      <c r="G330" s="4">
        <v>1</v>
      </c>
      <c r="H330" s="86">
        <v>1</v>
      </c>
      <c r="I330" s="71" t="s">
        <v>465</v>
      </c>
      <c r="J330" s="72" t="s">
        <v>618</v>
      </c>
      <c r="K330" s="89">
        <v>26</v>
      </c>
      <c r="L330" s="74">
        <v>7</v>
      </c>
      <c r="M330" s="74" t="s">
        <v>837</v>
      </c>
      <c r="N330" s="74"/>
    </row>
    <row r="331" spans="1:14">
      <c r="A331" s="7">
        <v>17</v>
      </c>
      <c r="B331" s="10">
        <v>4</v>
      </c>
      <c r="C331" s="10">
        <v>330</v>
      </c>
      <c r="D331" s="4" t="s">
        <v>164</v>
      </c>
      <c r="E331" s="4">
        <v>20302</v>
      </c>
      <c r="F331" s="4" t="s">
        <v>345</v>
      </c>
      <c r="G331" s="4">
        <v>1</v>
      </c>
      <c r="H331" s="86">
        <v>1</v>
      </c>
      <c r="I331" s="71" t="s">
        <v>680</v>
      </c>
      <c r="J331" s="72" t="s">
        <v>617</v>
      </c>
      <c r="K331" s="89">
        <v>25</v>
      </c>
      <c r="L331" s="74">
        <v>1</v>
      </c>
      <c r="M331" s="74"/>
      <c r="N331" s="74" t="s">
        <v>46</v>
      </c>
    </row>
    <row r="332" spans="1:14">
      <c r="A332" s="7">
        <v>17</v>
      </c>
      <c r="B332" s="10">
        <v>5</v>
      </c>
      <c r="C332" s="10">
        <v>331</v>
      </c>
      <c r="D332" s="4" t="s">
        <v>129</v>
      </c>
      <c r="E332" s="4">
        <v>19928</v>
      </c>
      <c r="F332" s="4" t="s">
        <v>17</v>
      </c>
      <c r="G332" s="4">
        <v>1</v>
      </c>
      <c r="H332" s="86">
        <v>1</v>
      </c>
      <c r="I332" s="71" t="s">
        <v>2403</v>
      </c>
      <c r="J332" s="72" t="s">
        <v>549</v>
      </c>
      <c r="K332" s="89">
        <v>24</v>
      </c>
      <c r="L332" s="74">
        <v>7</v>
      </c>
      <c r="M332" s="74" t="s">
        <v>837</v>
      </c>
      <c r="N332" s="74"/>
    </row>
    <row r="333" spans="1:14">
      <c r="A333" s="7">
        <v>17</v>
      </c>
      <c r="B333" s="10">
        <v>6</v>
      </c>
      <c r="C333" s="10">
        <v>332</v>
      </c>
      <c r="D333" s="4" t="s">
        <v>555</v>
      </c>
      <c r="E333" s="4">
        <v>23796</v>
      </c>
      <c r="F333" s="4" t="s">
        <v>2172</v>
      </c>
      <c r="G333" s="4">
        <v>1</v>
      </c>
      <c r="H333" s="86">
        <v>1</v>
      </c>
      <c r="I333" s="71" t="s">
        <v>2521</v>
      </c>
      <c r="J333" s="72" t="s">
        <v>549</v>
      </c>
      <c r="K333" s="89">
        <v>21</v>
      </c>
      <c r="L333" s="74">
        <v>1</v>
      </c>
      <c r="M333" s="74"/>
      <c r="N333" s="74" t="s">
        <v>46</v>
      </c>
    </row>
    <row r="334" spans="1:14">
      <c r="A334" s="7">
        <v>17</v>
      </c>
      <c r="B334" s="10">
        <v>7</v>
      </c>
      <c r="C334" s="10">
        <v>333</v>
      </c>
      <c r="D334" s="4" t="s">
        <v>188</v>
      </c>
      <c r="E334" s="4">
        <v>8553</v>
      </c>
      <c r="F334" s="4" t="s">
        <v>2171</v>
      </c>
      <c r="G334" s="4">
        <v>1</v>
      </c>
      <c r="H334" s="86"/>
      <c r="I334" s="71" t="s">
        <v>337</v>
      </c>
      <c r="J334" s="72" t="s">
        <v>478</v>
      </c>
      <c r="K334" s="89">
        <v>34</v>
      </c>
      <c r="L334" s="74">
        <v>7</v>
      </c>
      <c r="M334" s="74" t="s">
        <v>46</v>
      </c>
      <c r="N334" s="74"/>
    </row>
    <row r="335" spans="1:14">
      <c r="A335" s="7">
        <v>17</v>
      </c>
      <c r="B335" s="10">
        <v>8</v>
      </c>
      <c r="C335" s="10">
        <v>334</v>
      </c>
      <c r="D335" s="4" t="s">
        <v>239</v>
      </c>
      <c r="E335" s="4">
        <v>19392</v>
      </c>
      <c r="F335" s="4" t="s">
        <v>15</v>
      </c>
      <c r="G335" s="4">
        <v>1</v>
      </c>
      <c r="H335" s="86">
        <v>1</v>
      </c>
      <c r="I335" s="71" t="s">
        <v>1805</v>
      </c>
      <c r="J335" s="72" t="s">
        <v>174</v>
      </c>
      <c r="K335" s="89">
        <v>26</v>
      </c>
      <c r="L335" s="74">
        <v>9</v>
      </c>
      <c r="M335" s="74" t="s">
        <v>46</v>
      </c>
      <c r="N335" s="74"/>
    </row>
    <row r="336" spans="1:14">
      <c r="A336" s="7">
        <v>17</v>
      </c>
      <c r="B336" s="10">
        <v>9</v>
      </c>
      <c r="C336" s="10">
        <v>335</v>
      </c>
      <c r="D336" s="4" t="s">
        <v>470</v>
      </c>
      <c r="E336" s="4">
        <v>15055</v>
      </c>
      <c r="F336" s="4" t="s">
        <v>246</v>
      </c>
      <c r="G336" s="4">
        <v>1</v>
      </c>
      <c r="H336" s="86">
        <v>1</v>
      </c>
      <c r="I336" s="71" t="s">
        <v>313</v>
      </c>
      <c r="J336" s="72" t="s">
        <v>2264</v>
      </c>
      <c r="K336" s="89">
        <v>26</v>
      </c>
      <c r="L336" s="74">
        <v>2</v>
      </c>
      <c r="M336" s="74" t="s">
        <v>46</v>
      </c>
      <c r="N336" s="74"/>
    </row>
    <row r="337" spans="1:14">
      <c r="A337" s="7">
        <v>17</v>
      </c>
      <c r="B337" s="10">
        <v>10</v>
      </c>
      <c r="C337" s="10">
        <v>336</v>
      </c>
      <c r="D337" s="4" t="s">
        <v>15</v>
      </c>
      <c r="E337" s="4">
        <v>17878</v>
      </c>
      <c r="F337" s="4" t="s">
        <v>14</v>
      </c>
      <c r="G337" s="4">
        <v>1</v>
      </c>
      <c r="H337" s="86">
        <v>1</v>
      </c>
      <c r="I337" s="71" t="s">
        <v>191</v>
      </c>
      <c r="J337" s="72" t="s">
        <v>1888</v>
      </c>
      <c r="K337" s="89">
        <v>25</v>
      </c>
      <c r="L337" s="74">
        <v>1</v>
      </c>
      <c r="M337" s="74"/>
      <c r="N337" s="74" t="s">
        <v>837</v>
      </c>
    </row>
    <row r="338" spans="1:14">
      <c r="A338" s="7">
        <v>17</v>
      </c>
      <c r="B338" s="10">
        <v>11</v>
      </c>
      <c r="C338" s="10">
        <v>337</v>
      </c>
      <c r="D338" s="4" t="s">
        <v>276</v>
      </c>
      <c r="E338" s="4">
        <v>10953</v>
      </c>
      <c r="F338" s="4" t="s">
        <v>18</v>
      </c>
      <c r="G338" s="4">
        <v>1</v>
      </c>
      <c r="H338" s="86">
        <v>1</v>
      </c>
      <c r="I338" s="71" t="s">
        <v>811</v>
      </c>
      <c r="J338" s="72" t="s">
        <v>619</v>
      </c>
      <c r="K338" s="89">
        <v>32</v>
      </c>
      <c r="L338" s="74">
        <v>7</v>
      </c>
      <c r="M338" s="74" t="s">
        <v>837</v>
      </c>
      <c r="N338" s="74"/>
    </row>
    <row r="339" spans="1:14">
      <c r="A339" s="7">
        <v>17</v>
      </c>
      <c r="B339" s="10">
        <v>12</v>
      </c>
      <c r="C339" s="10">
        <v>338</v>
      </c>
      <c r="D339" s="4" t="s">
        <v>598</v>
      </c>
      <c r="E339" s="4">
        <v>19795</v>
      </c>
      <c r="F339" s="4" t="s">
        <v>129</v>
      </c>
      <c r="G339" s="4">
        <v>1</v>
      </c>
      <c r="H339" s="86">
        <v>1</v>
      </c>
      <c r="I339" s="71" t="s">
        <v>1921</v>
      </c>
      <c r="J339" s="72" t="s">
        <v>1603</v>
      </c>
      <c r="K339" s="89">
        <v>26</v>
      </c>
      <c r="L339" s="74">
        <v>1</v>
      </c>
      <c r="M339" s="74"/>
      <c r="N339" s="74" t="s">
        <v>837</v>
      </c>
    </row>
    <row r="340" spans="1:14">
      <c r="A340" s="7">
        <v>17</v>
      </c>
      <c r="B340" s="10">
        <v>13</v>
      </c>
      <c r="C340" s="10">
        <v>339</v>
      </c>
      <c r="D340" s="4" t="s">
        <v>18</v>
      </c>
      <c r="E340" s="4">
        <v>18699</v>
      </c>
      <c r="F340" s="4" t="s">
        <v>686</v>
      </c>
      <c r="G340" s="4">
        <v>1</v>
      </c>
      <c r="H340" s="86">
        <v>1</v>
      </c>
      <c r="I340" s="71" t="s">
        <v>1830</v>
      </c>
      <c r="J340" s="72" t="s">
        <v>220</v>
      </c>
      <c r="K340" s="89">
        <v>24</v>
      </c>
      <c r="L340" s="74">
        <v>1</v>
      </c>
      <c r="M340" s="74"/>
      <c r="N340" s="74" t="s">
        <v>837</v>
      </c>
    </row>
    <row r="341" spans="1:14">
      <c r="A341" s="7">
        <v>17</v>
      </c>
      <c r="B341" s="10">
        <v>14</v>
      </c>
      <c r="C341" s="10">
        <v>340</v>
      </c>
      <c r="D341" s="4" t="s">
        <v>480</v>
      </c>
      <c r="E341" s="4">
        <v>9323</v>
      </c>
      <c r="F341" s="4" t="s">
        <v>2171</v>
      </c>
      <c r="G341" s="4">
        <v>1</v>
      </c>
      <c r="H341" s="86">
        <v>1</v>
      </c>
      <c r="I341" s="71" t="s">
        <v>41</v>
      </c>
      <c r="J341" s="72" t="s">
        <v>645</v>
      </c>
      <c r="K341" s="89">
        <v>31</v>
      </c>
      <c r="L341" s="74">
        <v>1</v>
      </c>
      <c r="M341" s="74"/>
      <c r="N341" s="74" t="s">
        <v>46</v>
      </c>
    </row>
    <row r="342" spans="1:14">
      <c r="A342" s="7">
        <v>17</v>
      </c>
      <c r="B342" s="10">
        <v>15</v>
      </c>
      <c r="C342" s="10">
        <v>341</v>
      </c>
      <c r="D342" s="4" t="s">
        <v>609</v>
      </c>
      <c r="E342" s="4">
        <v>12092</v>
      </c>
      <c r="F342" s="4" t="s">
        <v>239</v>
      </c>
      <c r="G342" s="4">
        <v>1</v>
      </c>
      <c r="H342" s="86">
        <v>1</v>
      </c>
      <c r="I342" s="71" t="s">
        <v>1115</v>
      </c>
      <c r="J342" s="72" t="s">
        <v>1116</v>
      </c>
      <c r="K342" s="89">
        <v>29</v>
      </c>
      <c r="L342" s="74">
        <v>6</v>
      </c>
      <c r="M342" s="74" t="s">
        <v>838</v>
      </c>
      <c r="N342" s="74"/>
    </row>
    <row r="343" spans="1:14">
      <c r="A343" s="7">
        <v>17</v>
      </c>
      <c r="B343" s="10">
        <v>16</v>
      </c>
      <c r="C343" s="10">
        <v>342</v>
      </c>
      <c r="D343" s="4" t="s">
        <v>16</v>
      </c>
      <c r="E343" s="4">
        <v>18674</v>
      </c>
      <c r="F343" s="4" t="s">
        <v>276</v>
      </c>
      <c r="G343" s="4">
        <v>1</v>
      </c>
      <c r="H343" s="86">
        <v>1</v>
      </c>
      <c r="I343" s="71" t="s">
        <v>1950</v>
      </c>
      <c r="J343" s="72" t="s">
        <v>247</v>
      </c>
      <c r="K343" s="89">
        <v>24</v>
      </c>
      <c r="L343" s="74">
        <v>1</v>
      </c>
      <c r="M343" s="74"/>
      <c r="N343" s="74" t="s">
        <v>837</v>
      </c>
    </row>
    <row r="344" spans="1:14">
      <c r="A344" s="7">
        <v>17</v>
      </c>
      <c r="B344" s="10">
        <v>17</v>
      </c>
      <c r="C344" s="10">
        <v>343</v>
      </c>
      <c r="D344" s="4" t="s">
        <v>17</v>
      </c>
      <c r="E344" s="4">
        <v>19867</v>
      </c>
      <c r="F344" s="4" t="s">
        <v>18</v>
      </c>
      <c r="G344" s="4">
        <v>1</v>
      </c>
      <c r="H344" s="86">
        <v>1</v>
      </c>
      <c r="I344" s="71" t="s">
        <v>1129</v>
      </c>
      <c r="J344" s="72" t="s">
        <v>408</v>
      </c>
      <c r="K344" s="89">
        <v>25</v>
      </c>
      <c r="L344" s="74">
        <v>1</v>
      </c>
      <c r="M344" s="74"/>
      <c r="N344" s="74" t="s">
        <v>837</v>
      </c>
    </row>
    <row r="345" spans="1:14">
      <c r="A345" s="7">
        <v>17</v>
      </c>
      <c r="B345" s="10">
        <v>18</v>
      </c>
      <c r="C345" s="10">
        <v>344</v>
      </c>
      <c r="D345" s="4" t="s">
        <v>563</v>
      </c>
      <c r="E345" s="4">
        <v>16530</v>
      </c>
      <c r="F345" s="4" t="s">
        <v>2177</v>
      </c>
      <c r="G345" s="4">
        <v>1</v>
      </c>
      <c r="H345" s="86">
        <v>1</v>
      </c>
      <c r="I345" s="71" t="s">
        <v>1046</v>
      </c>
      <c r="J345" s="72" t="s">
        <v>254</v>
      </c>
      <c r="K345" s="89">
        <v>26</v>
      </c>
      <c r="L345" s="74">
        <v>8</v>
      </c>
      <c r="M345" s="74" t="s">
        <v>837</v>
      </c>
      <c r="N345" s="74"/>
    </row>
    <row r="346" spans="1:14">
      <c r="A346" s="7">
        <v>17</v>
      </c>
      <c r="B346" s="10">
        <v>19</v>
      </c>
      <c r="C346" s="10">
        <v>345</v>
      </c>
      <c r="D346" s="4" t="s">
        <v>438</v>
      </c>
      <c r="E346" s="4">
        <v>18067</v>
      </c>
      <c r="F346" s="4" t="s">
        <v>614</v>
      </c>
      <c r="G346" s="4">
        <v>1</v>
      </c>
      <c r="H346" s="86"/>
      <c r="I346" s="71" t="s">
        <v>1911</v>
      </c>
      <c r="J346" s="72" t="s">
        <v>307</v>
      </c>
      <c r="K346" s="89">
        <v>28</v>
      </c>
      <c r="L346" s="74">
        <v>2</v>
      </c>
      <c r="M346" s="74" t="s">
        <v>46</v>
      </c>
      <c r="N346" s="74"/>
    </row>
    <row r="347" spans="1:14">
      <c r="A347" s="11">
        <v>17</v>
      </c>
      <c r="B347" s="12">
        <v>20</v>
      </c>
      <c r="C347" s="12">
        <v>346</v>
      </c>
      <c r="D347" s="13" t="s">
        <v>29</v>
      </c>
      <c r="E347" s="13">
        <v>18848</v>
      </c>
      <c r="F347" s="13" t="s">
        <v>14</v>
      </c>
      <c r="G347" s="13">
        <v>1</v>
      </c>
      <c r="H347" s="87"/>
      <c r="I347" s="75" t="s">
        <v>2358</v>
      </c>
      <c r="J347" s="76" t="s">
        <v>2359</v>
      </c>
      <c r="K347" s="90">
        <v>24</v>
      </c>
      <c r="L347" s="78">
        <v>2</v>
      </c>
      <c r="M347" s="78" t="s">
        <v>837</v>
      </c>
      <c r="N347" s="78"/>
    </row>
    <row r="348" spans="1:14">
      <c r="A348" s="7">
        <v>18</v>
      </c>
      <c r="B348" s="10">
        <v>1</v>
      </c>
      <c r="C348" s="10">
        <v>347</v>
      </c>
      <c r="D348" s="4" t="s">
        <v>438</v>
      </c>
      <c r="E348" s="4">
        <v>16125</v>
      </c>
      <c r="F348" s="4" t="s">
        <v>17</v>
      </c>
      <c r="G348" s="4">
        <v>1</v>
      </c>
      <c r="H348" s="86">
        <v>1</v>
      </c>
      <c r="I348" s="71" t="s">
        <v>2286</v>
      </c>
      <c r="J348" s="72" t="s">
        <v>545</v>
      </c>
      <c r="K348" s="89">
        <v>28</v>
      </c>
      <c r="L348" s="74">
        <v>1</v>
      </c>
      <c r="M348" s="74"/>
      <c r="N348" s="74" t="s">
        <v>837</v>
      </c>
    </row>
    <row r="349" spans="1:14">
      <c r="A349" s="7">
        <v>18</v>
      </c>
      <c r="B349" s="10">
        <v>2</v>
      </c>
      <c r="C349" s="10">
        <f>SUM(C348+1)</f>
        <v>348</v>
      </c>
      <c r="D349" s="4" t="s">
        <v>609</v>
      </c>
      <c r="E349" s="4">
        <v>5003</v>
      </c>
      <c r="F349" s="4" t="s">
        <v>354</v>
      </c>
      <c r="G349" s="4">
        <v>1</v>
      </c>
      <c r="H349" s="86">
        <v>1</v>
      </c>
      <c r="I349" s="71" t="s">
        <v>725</v>
      </c>
      <c r="J349" s="72" t="s">
        <v>247</v>
      </c>
      <c r="K349" s="89">
        <v>34</v>
      </c>
      <c r="L349" s="74">
        <v>1</v>
      </c>
      <c r="M349" s="74"/>
      <c r="N349" s="74" t="s">
        <v>46</v>
      </c>
    </row>
    <row r="350" spans="1:14">
      <c r="A350" s="7">
        <v>18</v>
      </c>
      <c r="B350" s="10">
        <v>3</v>
      </c>
      <c r="C350" s="10">
        <f>C349+1</f>
        <v>349</v>
      </c>
      <c r="D350" s="4" t="s">
        <v>18</v>
      </c>
      <c r="E350" s="4">
        <v>18496</v>
      </c>
      <c r="F350" s="4" t="s">
        <v>276</v>
      </c>
      <c r="G350" s="4">
        <v>1</v>
      </c>
      <c r="H350" s="86">
        <v>1</v>
      </c>
      <c r="I350" s="71" t="s">
        <v>631</v>
      </c>
      <c r="J350" s="72" t="s">
        <v>381</v>
      </c>
      <c r="K350" s="89">
        <v>24</v>
      </c>
      <c r="L350" s="74">
        <v>1</v>
      </c>
      <c r="M350" s="74"/>
      <c r="N350" s="74" t="s">
        <v>837</v>
      </c>
    </row>
    <row r="351" spans="1:14">
      <c r="A351" s="7">
        <v>18</v>
      </c>
      <c r="B351" s="10">
        <v>4</v>
      </c>
      <c r="C351" s="10">
        <v>349</v>
      </c>
      <c r="D351" s="4" t="s">
        <v>598</v>
      </c>
      <c r="E351" s="4">
        <v>5491</v>
      </c>
      <c r="F351" s="4" t="s">
        <v>129</v>
      </c>
      <c r="G351" s="4">
        <v>1</v>
      </c>
      <c r="H351" s="86"/>
      <c r="I351" s="71" t="s">
        <v>326</v>
      </c>
      <c r="J351" s="72" t="s">
        <v>595</v>
      </c>
      <c r="K351" s="89">
        <v>32</v>
      </c>
      <c r="L351" s="74">
        <v>2</v>
      </c>
      <c r="M351" s="74" t="s">
        <v>837</v>
      </c>
      <c r="N351" s="74"/>
    </row>
    <row r="352" spans="1:14">
      <c r="A352" s="7">
        <v>18</v>
      </c>
      <c r="B352" s="10">
        <v>5</v>
      </c>
      <c r="C352" s="10">
        <v>349</v>
      </c>
      <c r="D352" s="4" t="s">
        <v>15</v>
      </c>
      <c r="E352" s="4">
        <v>19961</v>
      </c>
      <c r="F352" s="4" t="s">
        <v>246</v>
      </c>
      <c r="G352" s="4">
        <v>1</v>
      </c>
      <c r="H352" s="86"/>
      <c r="I352" s="71" t="s">
        <v>2408</v>
      </c>
      <c r="J352" s="72" t="s">
        <v>2409</v>
      </c>
      <c r="K352" s="89">
        <v>23</v>
      </c>
      <c r="L352" s="74">
        <v>5</v>
      </c>
      <c r="M352" s="74" t="s">
        <v>837</v>
      </c>
      <c r="N352" s="74"/>
    </row>
    <row r="353" spans="1:14">
      <c r="A353" s="7">
        <v>18</v>
      </c>
      <c r="B353" s="10">
        <v>6</v>
      </c>
      <c r="C353" s="10">
        <v>349</v>
      </c>
      <c r="D353" s="4" t="s">
        <v>555</v>
      </c>
      <c r="E353" s="4">
        <v>18721</v>
      </c>
      <c r="F353" s="4" t="s">
        <v>555</v>
      </c>
      <c r="G353" s="4">
        <v>1</v>
      </c>
      <c r="H353" s="86">
        <v>1</v>
      </c>
      <c r="I353" s="71" t="s">
        <v>1007</v>
      </c>
      <c r="J353" s="72" t="s">
        <v>257</v>
      </c>
      <c r="K353" s="89">
        <v>30</v>
      </c>
      <c r="L353" s="74">
        <v>8</v>
      </c>
      <c r="M353" s="74" t="s">
        <v>837</v>
      </c>
      <c r="N353" s="74"/>
    </row>
    <row r="354" spans="1:14">
      <c r="A354" s="7">
        <v>18</v>
      </c>
      <c r="B354" s="10">
        <v>7</v>
      </c>
      <c r="C354" s="10">
        <v>349</v>
      </c>
      <c r="D354" s="4" t="s">
        <v>129</v>
      </c>
      <c r="E354" s="4">
        <v>18694</v>
      </c>
      <c r="F354" s="4" t="s">
        <v>14</v>
      </c>
      <c r="G354" s="4">
        <v>1</v>
      </c>
      <c r="H354" s="86">
        <v>1</v>
      </c>
      <c r="I354" s="71" t="s">
        <v>959</v>
      </c>
      <c r="J354" s="72" t="s">
        <v>960</v>
      </c>
      <c r="K354" s="89">
        <v>23</v>
      </c>
      <c r="L354" s="74">
        <v>1</v>
      </c>
      <c r="M354" s="74"/>
      <c r="N354" s="74" t="s">
        <v>46</v>
      </c>
    </row>
    <row r="355" spans="1:14">
      <c r="A355" s="7">
        <v>18</v>
      </c>
      <c r="B355" s="10">
        <v>8</v>
      </c>
      <c r="C355" s="10">
        <v>350</v>
      </c>
      <c r="D355" s="4" t="s">
        <v>14</v>
      </c>
      <c r="E355" s="4">
        <v>13834</v>
      </c>
      <c r="F355" s="4" t="s">
        <v>129</v>
      </c>
      <c r="G355" s="4">
        <v>1</v>
      </c>
      <c r="H355" s="86">
        <v>1</v>
      </c>
      <c r="I355" s="71" t="s">
        <v>120</v>
      </c>
      <c r="J355" s="72" t="s">
        <v>904</v>
      </c>
      <c r="K355" s="89">
        <v>29</v>
      </c>
      <c r="L355" s="74">
        <v>1</v>
      </c>
      <c r="M355" s="74"/>
      <c r="N355" s="74" t="s">
        <v>837</v>
      </c>
    </row>
    <row r="356" spans="1:14">
      <c r="A356" s="7">
        <v>18</v>
      </c>
      <c r="B356" s="10">
        <v>9</v>
      </c>
      <c r="C356" s="10">
        <f>C355+1</f>
        <v>351</v>
      </c>
      <c r="D356" s="4" t="s">
        <v>567</v>
      </c>
      <c r="E356" s="4">
        <v>20036</v>
      </c>
      <c r="F356" s="4" t="s">
        <v>239</v>
      </c>
      <c r="G356" s="4">
        <v>1</v>
      </c>
      <c r="H356" s="86"/>
      <c r="I356" s="71" t="s">
        <v>1851</v>
      </c>
      <c r="J356" s="72" t="s">
        <v>1187</v>
      </c>
      <c r="K356" s="89">
        <v>22</v>
      </c>
      <c r="L356" s="74">
        <v>4</v>
      </c>
      <c r="M356" s="74" t="s">
        <v>837</v>
      </c>
      <c r="N356" s="74"/>
    </row>
    <row r="357" spans="1:14">
      <c r="A357" s="11">
        <v>18</v>
      </c>
      <c r="B357" s="12">
        <v>10</v>
      </c>
      <c r="C357" s="12">
        <v>352</v>
      </c>
      <c r="D357" s="13" t="s">
        <v>13</v>
      </c>
      <c r="E357" s="13">
        <v>16623</v>
      </c>
      <c r="F357" s="13" t="s">
        <v>16</v>
      </c>
      <c r="G357" s="13">
        <v>1</v>
      </c>
      <c r="H357" s="87"/>
      <c r="I357" s="75" t="s">
        <v>460</v>
      </c>
      <c r="J357" s="76" t="s">
        <v>592</v>
      </c>
      <c r="K357" s="90">
        <v>28</v>
      </c>
      <c r="L357" s="78">
        <v>9</v>
      </c>
      <c r="M357" s="78" t="s">
        <v>838</v>
      </c>
      <c r="N357" s="78"/>
    </row>
    <row r="358" spans="1:14">
      <c r="A358" s="7">
        <v>19</v>
      </c>
      <c r="B358" s="10">
        <v>1</v>
      </c>
      <c r="C358" s="10">
        <v>353</v>
      </c>
      <c r="D358" s="4" t="s">
        <v>567</v>
      </c>
      <c r="E358" s="4">
        <v>16424</v>
      </c>
      <c r="F358" s="4" t="s">
        <v>2178</v>
      </c>
      <c r="G358" s="4">
        <v>1</v>
      </c>
      <c r="H358" s="86">
        <v>1</v>
      </c>
      <c r="I358" s="71" t="s">
        <v>1110</v>
      </c>
      <c r="J358" s="72" t="s">
        <v>539</v>
      </c>
      <c r="K358" s="89">
        <v>27</v>
      </c>
      <c r="L358" s="74">
        <v>8</v>
      </c>
      <c r="M358" s="74" t="s">
        <v>837</v>
      </c>
      <c r="N358" s="74"/>
    </row>
    <row r="359" spans="1:14">
      <c r="A359" s="7">
        <v>19</v>
      </c>
      <c r="B359" s="10">
        <v>2</v>
      </c>
      <c r="C359" s="10">
        <v>354</v>
      </c>
      <c r="D359" s="4" t="s">
        <v>129</v>
      </c>
      <c r="E359" s="4">
        <v>22871</v>
      </c>
      <c r="F359" s="4" t="s">
        <v>2172</v>
      </c>
      <c r="G359" s="4">
        <v>1</v>
      </c>
      <c r="H359" s="86"/>
      <c r="I359" s="71" t="s">
        <v>2508</v>
      </c>
      <c r="J359" s="72" t="s">
        <v>2509</v>
      </c>
      <c r="K359" s="89">
        <v>21</v>
      </c>
      <c r="L359" s="74">
        <v>4</v>
      </c>
      <c r="M359" s="74" t="s">
        <v>46</v>
      </c>
      <c r="N359" s="74"/>
    </row>
    <row r="360" spans="1:14">
      <c r="A360" s="7">
        <v>19</v>
      </c>
      <c r="B360" s="10">
        <v>3</v>
      </c>
      <c r="C360" s="10">
        <v>355</v>
      </c>
      <c r="D360" s="4" t="s">
        <v>555</v>
      </c>
      <c r="E360" s="4">
        <v>13185</v>
      </c>
      <c r="F360" s="4" t="s">
        <v>555</v>
      </c>
      <c r="G360" s="4">
        <v>1</v>
      </c>
      <c r="H360" s="86"/>
      <c r="I360" s="71" t="s">
        <v>423</v>
      </c>
      <c r="J360" s="72" t="s">
        <v>183</v>
      </c>
      <c r="K360" s="89">
        <v>26</v>
      </c>
      <c r="L360" s="74">
        <v>7</v>
      </c>
      <c r="M360" s="74" t="s">
        <v>837</v>
      </c>
      <c r="N360" s="74"/>
    </row>
    <row r="361" spans="1:14">
      <c r="A361" s="7">
        <v>19</v>
      </c>
      <c r="B361" s="10">
        <v>4</v>
      </c>
      <c r="C361" s="10">
        <v>356</v>
      </c>
      <c r="D361" s="4" t="s">
        <v>15</v>
      </c>
      <c r="E361" s="4">
        <v>18063</v>
      </c>
      <c r="F361" s="4" t="s">
        <v>567</v>
      </c>
      <c r="G361" s="4">
        <v>1</v>
      </c>
      <c r="H361" s="86"/>
      <c r="I361" s="71" t="s">
        <v>1269</v>
      </c>
      <c r="J361" s="72" t="s">
        <v>547</v>
      </c>
      <c r="K361" s="89">
        <v>29</v>
      </c>
      <c r="L361" s="74">
        <v>9</v>
      </c>
      <c r="M361" s="74" t="s">
        <v>837</v>
      </c>
      <c r="N361" s="74"/>
    </row>
    <row r="362" spans="1:14">
      <c r="A362" s="7">
        <v>19</v>
      </c>
      <c r="B362" s="10">
        <v>5</v>
      </c>
      <c r="C362" s="10">
        <v>357</v>
      </c>
      <c r="D362" s="4" t="s">
        <v>598</v>
      </c>
      <c r="E362" s="4">
        <v>13546</v>
      </c>
      <c r="F362" s="4" t="s">
        <v>13</v>
      </c>
      <c r="G362" s="4">
        <v>1</v>
      </c>
      <c r="H362" s="86"/>
      <c r="I362" s="71" t="s">
        <v>684</v>
      </c>
      <c r="J362" s="72" t="s">
        <v>625</v>
      </c>
      <c r="K362" s="89">
        <v>28</v>
      </c>
      <c r="L362" s="74">
        <v>8</v>
      </c>
      <c r="M362" s="74" t="s">
        <v>838</v>
      </c>
      <c r="N362" s="74"/>
    </row>
    <row r="363" spans="1:14">
      <c r="A363" s="7">
        <v>19</v>
      </c>
      <c r="B363" s="10">
        <v>6</v>
      </c>
      <c r="C363" s="10">
        <v>358</v>
      </c>
      <c r="D363" s="4" t="s">
        <v>18</v>
      </c>
      <c r="E363" s="4">
        <v>17285</v>
      </c>
      <c r="F363" s="4" t="s">
        <v>598</v>
      </c>
      <c r="G363" s="4">
        <v>1</v>
      </c>
      <c r="H363" s="86">
        <v>1</v>
      </c>
      <c r="I363" s="71" t="s">
        <v>901</v>
      </c>
      <c r="J363" s="72" t="s">
        <v>902</v>
      </c>
      <c r="K363" s="89">
        <v>25</v>
      </c>
      <c r="L363" s="74">
        <v>1</v>
      </c>
      <c r="M363" s="74"/>
      <c r="N363" s="74" t="s">
        <v>46</v>
      </c>
    </row>
    <row r="364" spans="1:14">
      <c r="A364" s="11">
        <v>19</v>
      </c>
      <c r="B364" s="12">
        <v>7</v>
      </c>
      <c r="C364" s="12">
        <v>359</v>
      </c>
      <c r="D364" s="13" t="s">
        <v>438</v>
      </c>
      <c r="E364" s="13">
        <v>8223</v>
      </c>
      <c r="F364" s="13" t="s">
        <v>563</v>
      </c>
      <c r="G364" s="13">
        <v>1</v>
      </c>
      <c r="H364" s="87">
        <v>1</v>
      </c>
      <c r="I364" s="75" t="s">
        <v>117</v>
      </c>
      <c r="J364" s="76" t="s">
        <v>570</v>
      </c>
      <c r="K364" s="90">
        <v>33</v>
      </c>
      <c r="L364" s="78">
        <v>1</v>
      </c>
      <c r="M364" s="78"/>
      <c r="N364" s="78" t="s">
        <v>46</v>
      </c>
    </row>
    <row r="365" spans="1:14">
      <c r="A365" s="7">
        <v>20</v>
      </c>
      <c r="B365" s="10">
        <v>1</v>
      </c>
      <c r="C365" s="10">
        <v>360</v>
      </c>
      <c r="D365" s="4" t="s">
        <v>438</v>
      </c>
      <c r="E365" s="4">
        <v>15194</v>
      </c>
      <c r="F365" s="4" t="s">
        <v>598</v>
      </c>
      <c r="G365" s="4">
        <v>1</v>
      </c>
      <c r="H365" s="86">
        <v>1</v>
      </c>
      <c r="I365" s="71" t="s">
        <v>994</v>
      </c>
      <c r="J365" s="72" t="s">
        <v>247</v>
      </c>
      <c r="K365" s="89">
        <v>25</v>
      </c>
      <c r="L365" s="74">
        <v>3</v>
      </c>
      <c r="M365" s="74" t="s">
        <v>46</v>
      </c>
      <c r="N365" s="74"/>
    </row>
    <row r="366" spans="1:14">
      <c r="A366" s="7">
        <v>20</v>
      </c>
      <c r="B366" s="10">
        <v>2</v>
      </c>
      <c r="C366" s="10">
        <v>361</v>
      </c>
      <c r="D366" s="4" t="s">
        <v>598</v>
      </c>
      <c r="E366" s="4">
        <v>19521</v>
      </c>
      <c r="F366" s="4" t="s">
        <v>45</v>
      </c>
      <c r="G366" s="4">
        <v>1</v>
      </c>
      <c r="H366" s="86"/>
      <c r="I366" s="71" t="s">
        <v>608</v>
      </c>
      <c r="J366" s="72" t="s">
        <v>1955</v>
      </c>
      <c r="K366" s="89">
        <v>27</v>
      </c>
      <c r="L366" s="74">
        <v>4</v>
      </c>
      <c r="M366" s="74" t="s">
        <v>837</v>
      </c>
      <c r="N366" s="74"/>
    </row>
    <row r="367" spans="1:14">
      <c r="A367" s="7">
        <v>20</v>
      </c>
      <c r="B367" s="10">
        <v>3</v>
      </c>
      <c r="C367" s="10">
        <v>362</v>
      </c>
      <c r="D367" s="4" t="s">
        <v>15</v>
      </c>
      <c r="E367" s="4">
        <v>14875</v>
      </c>
      <c r="F367" s="4" t="s">
        <v>45</v>
      </c>
      <c r="G367" s="4">
        <v>1</v>
      </c>
      <c r="H367" s="86">
        <v>1</v>
      </c>
      <c r="I367" s="71" t="s">
        <v>601</v>
      </c>
      <c r="J367" s="72" t="s">
        <v>393</v>
      </c>
      <c r="K367" s="89">
        <v>29</v>
      </c>
      <c r="L367" s="74">
        <v>1</v>
      </c>
      <c r="M367" s="74"/>
      <c r="N367" s="74" t="s">
        <v>46</v>
      </c>
    </row>
    <row r="368" spans="1:14">
      <c r="A368" s="7">
        <v>20</v>
      </c>
      <c r="B368" s="10">
        <v>4</v>
      </c>
      <c r="C368" s="10">
        <v>363</v>
      </c>
      <c r="D368" s="4" t="s">
        <v>129</v>
      </c>
      <c r="E368" s="4">
        <v>18872</v>
      </c>
      <c r="F368" s="4" t="s">
        <v>17</v>
      </c>
      <c r="G368" s="4">
        <v>1</v>
      </c>
      <c r="H368" s="86"/>
      <c r="I368" s="71" t="s">
        <v>341</v>
      </c>
      <c r="J368" s="72" t="s">
        <v>1756</v>
      </c>
      <c r="K368" s="89">
        <v>23</v>
      </c>
      <c r="L368" s="74">
        <v>4</v>
      </c>
      <c r="M368" s="74" t="s">
        <v>837</v>
      </c>
      <c r="N368" s="74"/>
    </row>
    <row r="369" spans="1:14">
      <c r="A369" s="11">
        <v>20</v>
      </c>
      <c r="B369" s="12">
        <v>5</v>
      </c>
      <c r="C369" s="12">
        <v>364</v>
      </c>
      <c r="D369" s="13" t="s">
        <v>567</v>
      </c>
      <c r="E369" s="13">
        <v>18027</v>
      </c>
      <c r="F369" s="13" t="s">
        <v>438</v>
      </c>
      <c r="G369" s="13">
        <v>1</v>
      </c>
      <c r="H369" s="87"/>
      <c r="I369" s="75" t="s">
        <v>2585</v>
      </c>
      <c r="J369" s="76" t="s">
        <v>2334</v>
      </c>
      <c r="K369" s="90">
        <v>25</v>
      </c>
      <c r="L369" s="78">
        <v>4</v>
      </c>
      <c r="M369" s="78" t="s">
        <v>46</v>
      </c>
      <c r="N369" s="78"/>
    </row>
    <row r="370" spans="1:14">
      <c r="A370" s="7">
        <v>21</v>
      </c>
      <c r="B370" s="10">
        <v>1</v>
      </c>
      <c r="C370" s="10">
        <v>365</v>
      </c>
      <c r="D370" s="4" t="s">
        <v>567</v>
      </c>
      <c r="E370" s="4">
        <v>11379</v>
      </c>
      <c r="F370" s="4" t="s">
        <v>188</v>
      </c>
      <c r="G370" s="4">
        <v>1</v>
      </c>
      <c r="H370" s="86"/>
      <c r="I370" s="71" t="s">
        <v>2215</v>
      </c>
      <c r="J370" s="72" t="s">
        <v>365</v>
      </c>
      <c r="K370" s="89">
        <v>28</v>
      </c>
      <c r="L370" s="74">
        <v>8</v>
      </c>
      <c r="M370" s="74" t="s">
        <v>837</v>
      </c>
      <c r="N370" s="74"/>
    </row>
    <row r="371" spans="1:14">
      <c r="A371" s="7">
        <v>21</v>
      </c>
      <c r="B371" s="10">
        <v>2</v>
      </c>
      <c r="C371" s="10">
        <v>366</v>
      </c>
      <c r="D371" s="4" t="s">
        <v>15</v>
      </c>
      <c r="E371" s="4">
        <v>19883</v>
      </c>
      <c r="F371" s="4" t="s">
        <v>239</v>
      </c>
      <c r="G371" s="4">
        <v>1</v>
      </c>
      <c r="H371" s="86">
        <v>1</v>
      </c>
      <c r="I371" s="71" t="s">
        <v>2400</v>
      </c>
      <c r="J371" s="72" t="s">
        <v>277</v>
      </c>
      <c r="K371" s="89">
        <v>25</v>
      </c>
      <c r="L371" s="74">
        <v>1</v>
      </c>
      <c r="M371" s="74"/>
      <c r="N371" s="74" t="s">
        <v>837</v>
      </c>
    </row>
    <row r="372" spans="1:14">
      <c r="A372" s="7">
        <v>21</v>
      </c>
      <c r="B372" s="10">
        <v>3</v>
      </c>
      <c r="C372" s="10">
        <v>367</v>
      </c>
      <c r="D372" s="4" t="s">
        <v>598</v>
      </c>
      <c r="E372" s="4">
        <v>27461</v>
      </c>
      <c r="F372" s="4" t="s">
        <v>188</v>
      </c>
      <c r="G372" s="4">
        <v>1</v>
      </c>
      <c r="H372" s="86">
        <v>1</v>
      </c>
      <c r="I372" s="71" t="s">
        <v>1604</v>
      </c>
      <c r="J372" s="72" t="s">
        <v>1605</v>
      </c>
      <c r="K372" s="89">
        <v>33</v>
      </c>
      <c r="L372" s="74">
        <v>8</v>
      </c>
      <c r="M372" s="74" t="s">
        <v>46</v>
      </c>
      <c r="N372" s="74"/>
    </row>
    <row r="373" spans="1:14">
      <c r="A373" s="11">
        <v>21</v>
      </c>
      <c r="B373" s="12">
        <v>4</v>
      </c>
      <c r="C373" s="12">
        <v>368</v>
      </c>
      <c r="D373" s="13" t="s">
        <v>438</v>
      </c>
      <c r="E373" s="13">
        <v>14677</v>
      </c>
      <c r="F373" s="13" t="s">
        <v>438</v>
      </c>
      <c r="G373" s="13">
        <v>1</v>
      </c>
      <c r="H373" s="87">
        <v>1</v>
      </c>
      <c r="I373" s="75" t="s">
        <v>2261</v>
      </c>
      <c r="J373" s="76" t="s">
        <v>887</v>
      </c>
      <c r="K373" s="90">
        <v>26</v>
      </c>
      <c r="L373" s="78">
        <v>1</v>
      </c>
      <c r="M373" s="78"/>
      <c r="N373" s="78" t="s">
        <v>837</v>
      </c>
    </row>
    <row r="374" spans="1:14">
      <c r="A374" s="7">
        <v>22</v>
      </c>
      <c r="B374" s="10">
        <v>1</v>
      </c>
      <c r="C374" s="10">
        <v>369</v>
      </c>
      <c r="D374" s="4" t="s">
        <v>438</v>
      </c>
      <c r="E374" s="4">
        <v>14387</v>
      </c>
      <c r="F374" s="4" t="s">
        <v>213</v>
      </c>
      <c r="G374" s="4">
        <v>1</v>
      </c>
      <c r="H374" s="86">
        <v>1</v>
      </c>
      <c r="I374" s="71" t="s">
        <v>534</v>
      </c>
      <c r="J374" s="72" t="s">
        <v>666</v>
      </c>
      <c r="K374" s="89">
        <v>26</v>
      </c>
      <c r="L374" s="74">
        <v>7</v>
      </c>
      <c r="M374" s="74" t="s">
        <v>837</v>
      </c>
      <c r="N374" s="74"/>
    </row>
    <row r="375" spans="1:14">
      <c r="A375" s="7">
        <v>22</v>
      </c>
      <c r="B375" s="10">
        <v>2</v>
      </c>
      <c r="C375" s="10">
        <v>370</v>
      </c>
      <c r="D375" s="4" t="s">
        <v>598</v>
      </c>
      <c r="E375" s="4">
        <v>15170</v>
      </c>
      <c r="F375" s="4" t="s">
        <v>45</v>
      </c>
      <c r="G375" s="4">
        <v>1</v>
      </c>
      <c r="H375" s="86">
        <v>1</v>
      </c>
      <c r="I375" s="71" t="s">
        <v>1266</v>
      </c>
      <c r="J375" s="72" t="s">
        <v>533</v>
      </c>
      <c r="K375" s="89">
        <v>26</v>
      </c>
      <c r="L375" s="74">
        <v>4</v>
      </c>
      <c r="M375" s="74" t="s">
        <v>46</v>
      </c>
      <c r="N375" s="74"/>
    </row>
    <row r="376" spans="1:14">
      <c r="A376" s="7">
        <v>22</v>
      </c>
      <c r="B376" s="10">
        <v>3</v>
      </c>
      <c r="C376" s="10">
        <v>371</v>
      </c>
      <c r="D376" s="4" t="s">
        <v>15</v>
      </c>
      <c r="E376" s="4">
        <v>13367</v>
      </c>
      <c r="F376" s="4" t="s">
        <v>354</v>
      </c>
      <c r="G376" s="4">
        <v>1</v>
      </c>
      <c r="H376" s="86">
        <v>1</v>
      </c>
      <c r="I376" s="71" t="s">
        <v>751</v>
      </c>
      <c r="J376" s="72" t="s">
        <v>532</v>
      </c>
      <c r="K376" s="89">
        <v>30</v>
      </c>
      <c r="L376" s="74">
        <v>9</v>
      </c>
      <c r="M376" s="74" t="s">
        <v>837</v>
      </c>
      <c r="N376" s="74"/>
    </row>
    <row r="377" spans="1:14">
      <c r="A377" s="11">
        <v>22</v>
      </c>
      <c r="B377" s="12">
        <v>4</v>
      </c>
      <c r="C377" s="12">
        <v>372</v>
      </c>
      <c r="D377" s="13" t="s">
        <v>567</v>
      </c>
      <c r="E377" s="13">
        <v>12361</v>
      </c>
      <c r="F377" s="13" t="s">
        <v>14</v>
      </c>
      <c r="G377" s="13">
        <v>1</v>
      </c>
      <c r="H377" s="87">
        <v>1</v>
      </c>
      <c r="I377" s="75" t="s">
        <v>2222</v>
      </c>
      <c r="J377" s="76" t="s">
        <v>867</v>
      </c>
      <c r="K377" s="90">
        <v>33</v>
      </c>
      <c r="L377" s="78">
        <v>1</v>
      </c>
      <c r="M377" s="78"/>
      <c r="N377" s="78" t="s">
        <v>837</v>
      </c>
    </row>
    <row r="378" spans="1:14">
      <c r="A378" s="7">
        <v>23</v>
      </c>
      <c r="B378" s="10">
        <v>1</v>
      </c>
      <c r="C378" s="10">
        <v>373</v>
      </c>
      <c r="D378" s="4" t="s">
        <v>567</v>
      </c>
      <c r="E378" s="4">
        <v>22487</v>
      </c>
      <c r="F378" s="4" t="s">
        <v>276</v>
      </c>
      <c r="G378" s="4">
        <v>1</v>
      </c>
      <c r="H378" s="86">
        <v>1</v>
      </c>
      <c r="I378" s="71" t="s">
        <v>1849</v>
      </c>
      <c r="J378" s="72" t="s">
        <v>1054</v>
      </c>
      <c r="K378" s="89">
        <v>23</v>
      </c>
      <c r="L378" s="74">
        <v>1</v>
      </c>
      <c r="M378" s="74"/>
      <c r="N378" s="74" t="s">
        <v>837</v>
      </c>
    </row>
    <row r="379" spans="1:14">
      <c r="A379" s="11">
        <v>23</v>
      </c>
      <c r="B379" s="12">
        <v>2</v>
      </c>
      <c r="C379" s="12">
        <v>374</v>
      </c>
      <c r="D379" s="13" t="s">
        <v>15</v>
      </c>
      <c r="E379" s="13">
        <v>20153</v>
      </c>
      <c r="F379" s="13" t="s">
        <v>16</v>
      </c>
      <c r="G379" s="13">
        <v>1</v>
      </c>
      <c r="H379" s="87"/>
      <c r="I379" s="75" t="s">
        <v>211</v>
      </c>
      <c r="J379" s="76" t="s">
        <v>220</v>
      </c>
      <c r="K379" s="90">
        <v>25</v>
      </c>
      <c r="L379" s="78">
        <v>1</v>
      </c>
      <c r="M379" s="78"/>
      <c r="N379" s="78" t="s">
        <v>837</v>
      </c>
    </row>
    <row r="380" spans="1:14">
      <c r="A380" s="7">
        <v>24</v>
      </c>
      <c r="B380" s="10">
        <v>1</v>
      </c>
      <c r="C380" s="10">
        <v>375</v>
      </c>
      <c r="D380" s="4" t="s">
        <v>15</v>
      </c>
      <c r="E380" s="4">
        <v>14151</v>
      </c>
      <c r="F380" s="4" t="s">
        <v>2178</v>
      </c>
      <c r="G380" s="4">
        <v>1</v>
      </c>
      <c r="H380" s="86">
        <v>1</v>
      </c>
      <c r="I380" s="71" t="s">
        <v>1288</v>
      </c>
      <c r="J380" s="72" t="s">
        <v>545</v>
      </c>
      <c r="K380" s="89">
        <v>31</v>
      </c>
      <c r="L380" s="74">
        <v>1</v>
      </c>
      <c r="M380" s="74"/>
      <c r="N380" s="74" t="s">
        <v>837</v>
      </c>
    </row>
    <row r="381" spans="1:14">
      <c r="A381" s="11">
        <v>24</v>
      </c>
      <c r="B381" s="12">
        <v>2</v>
      </c>
      <c r="C381" s="12">
        <v>376</v>
      </c>
      <c r="D381" s="13" t="s">
        <v>567</v>
      </c>
      <c r="E381" s="13">
        <v>19698</v>
      </c>
      <c r="F381" s="13" t="s">
        <v>2170</v>
      </c>
      <c r="G381" s="13">
        <v>1</v>
      </c>
      <c r="H381" s="87"/>
      <c r="I381" s="75" t="s">
        <v>1844</v>
      </c>
      <c r="J381" s="76" t="s">
        <v>1845</v>
      </c>
      <c r="K381" s="90">
        <v>25</v>
      </c>
      <c r="L381" s="78">
        <v>9</v>
      </c>
      <c r="M381" s="78" t="s">
        <v>837</v>
      </c>
      <c r="N381" s="78"/>
    </row>
  </sheetData>
  <pageMargins left="0.7" right="0.7" top="0.75" bottom="0.75" header="0.3" footer="0.3"/>
  <pageSetup scale="86" fitToHeight="15"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8385D-48D1-3343-8000-B05D1E793260}">
  <dimension ref="A1:S397"/>
  <sheetViews>
    <sheetView zoomScale="110" zoomScaleNormal="110" workbookViewId="0">
      <pane ySplit="1" topLeftCell="A258" activePane="bottomLeft" state="frozen"/>
      <selection pane="bottomLeft" activeCell="H302" sqref="H302"/>
    </sheetView>
  </sheetViews>
  <sheetFormatPr baseColWidth="10" defaultColWidth="10.83203125" defaultRowHeight="15"/>
  <cols>
    <col min="1" max="1" width="8.1640625" style="6" customWidth="1"/>
    <col min="2" max="2" width="5.1640625" style="6" customWidth="1"/>
    <col min="3" max="3" width="6" style="6" customWidth="1"/>
    <col min="4" max="4" width="8.6640625" style="5" customWidth="1"/>
    <col min="5" max="6" width="6.83203125" style="5" customWidth="1"/>
    <col min="7" max="8" width="18.33203125" style="5" customWidth="1"/>
    <col min="9" max="11" width="5.83203125" style="3" customWidth="1"/>
    <col min="12" max="12" width="28" style="18" customWidth="1"/>
    <col min="13" max="13" width="5.33203125" style="53" customWidth="1"/>
    <col min="14" max="14" width="4.33203125" style="5" customWidth="1"/>
    <col min="15" max="15" width="4" style="5" customWidth="1"/>
    <col min="16" max="16384" width="10.83203125" style="3"/>
  </cols>
  <sheetData>
    <row r="1" spans="1:19" s="93" customFormat="1" ht="35" customHeight="1" thickTop="1">
      <c r="A1" s="97" t="s">
        <v>1356</v>
      </c>
      <c r="B1" s="97" t="s">
        <v>1355</v>
      </c>
      <c r="C1" s="97" t="s">
        <v>1357</v>
      </c>
      <c r="D1" s="103" t="s">
        <v>2034</v>
      </c>
      <c r="E1" s="104" t="s">
        <v>1961</v>
      </c>
      <c r="F1" s="104" t="s">
        <v>1960</v>
      </c>
      <c r="G1" s="105" t="s">
        <v>92</v>
      </c>
      <c r="H1" s="105" t="s">
        <v>93</v>
      </c>
      <c r="I1" s="106" t="s">
        <v>228</v>
      </c>
      <c r="J1" s="106" t="s">
        <v>94</v>
      </c>
      <c r="K1" s="106" t="s">
        <v>836</v>
      </c>
      <c r="P1" s="94"/>
      <c r="Q1" s="95"/>
      <c r="R1" s="96"/>
      <c r="S1" s="96"/>
    </row>
    <row r="2" spans="1:19">
      <c r="A2" s="7">
        <v>1</v>
      </c>
      <c r="B2" s="10">
        <v>1</v>
      </c>
      <c r="C2" s="10">
        <v>1</v>
      </c>
      <c r="D2" s="101" t="s">
        <v>29</v>
      </c>
      <c r="E2" s="107" t="s">
        <v>16</v>
      </c>
      <c r="F2" s="107" t="s">
        <v>16</v>
      </c>
      <c r="G2" s="109" t="s">
        <v>308</v>
      </c>
      <c r="H2" s="110" t="s">
        <v>842</v>
      </c>
      <c r="I2" s="111">
        <v>24</v>
      </c>
      <c r="J2" s="108">
        <v>6</v>
      </c>
      <c r="K2" s="108" t="s">
        <v>837</v>
      </c>
    </row>
    <row r="3" spans="1:19">
      <c r="A3" s="7">
        <v>1</v>
      </c>
      <c r="B3" s="10">
        <v>2</v>
      </c>
      <c r="C3" s="10">
        <f>C2+1</f>
        <v>2</v>
      </c>
      <c r="D3" s="101" t="s">
        <v>563</v>
      </c>
      <c r="E3" s="112" t="s">
        <v>555</v>
      </c>
      <c r="F3" s="112" t="s">
        <v>555</v>
      </c>
      <c r="G3" s="113" t="s">
        <v>117</v>
      </c>
      <c r="H3" s="113" t="s">
        <v>557</v>
      </c>
      <c r="I3" s="108">
        <v>23</v>
      </c>
      <c r="J3" s="114">
        <v>1</v>
      </c>
      <c r="K3" s="114" t="s">
        <v>837</v>
      </c>
    </row>
    <row r="4" spans="1:19">
      <c r="A4" s="7">
        <v>1</v>
      </c>
      <c r="B4" s="10">
        <v>3</v>
      </c>
      <c r="C4" s="10">
        <f t="shared" ref="C4:C67" si="0">C3+1</f>
        <v>3</v>
      </c>
      <c r="D4" s="101" t="s">
        <v>438</v>
      </c>
      <c r="E4" s="112" t="s">
        <v>47</v>
      </c>
      <c r="F4" s="112" t="s">
        <v>47</v>
      </c>
      <c r="G4" s="113" t="s">
        <v>1899</v>
      </c>
      <c r="H4" s="113" t="s">
        <v>1778</v>
      </c>
      <c r="I4" s="108">
        <v>24</v>
      </c>
      <c r="J4" s="114">
        <v>1</v>
      </c>
      <c r="K4" s="114" t="s">
        <v>837</v>
      </c>
    </row>
    <row r="5" spans="1:19">
      <c r="A5" s="7">
        <v>1</v>
      </c>
      <c r="B5" s="10">
        <v>4</v>
      </c>
      <c r="C5" s="10">
        <f t="shared" si="0"/>
        <v>4</v>
      </c>
      <c r="D5" s="101" t="s">
        <v>129</v>
      </c>
      <c r="E5" s="112" t="s">
        <v>164</v>
      </c>
      <c r="F5" s="112" t="s">
        <v>164</v>
      </c>
      <c r="G5" s="113" t="s">
        <v>221</v>
      </c>
      <c r="H5" s="113" t="s">
        <v>589</v>
      </c>
      <c r="I5" s="108">
        <v>23</v>
      </c>
      <c r="J5" s="114">
        <v>8</v>
      </c>
      <c r="K5" s="114" t="s">
        <v>837</v>
      </c>
    </row>
    <row r="6" spans="1:19">
      <c r="A6" s="7">
        <v>1</v>
      </c>
      <c r="B6" s="10">
        <v>5</v>
      </c>
      <c r="C6" s="10">
        <f t="shared" si="0"/>
        <v>5</v>
      </c>
      <c r="D6" s="101" t="s">
        <v>239</v>
      </c>
      <c r="E6" s="112" t="s">
        <v>438</v>
      </c>
      <c r="F6" s="112" t="s">
        <v>438</v>
      </c>
      <c r="G6" s="113" t="s">
        <v>1733</v>
      </c>
      <c r="H6" s="113" t="s">
        <v>1734</v>
      </c>
      <c r="I6" s="108">
        <v>24</v>
      </c>
      <c r="J6" s="114">
        <v>5</v>
      </c>
      <c r="K6" s="114" t="s">
        <v>837</v>
      </c>
    </row>
    <row r="7" spans="1:19">
      <c r="A7" s="7">
        <v>1</v>
      </c>
      <c r="B7" s="10">
        <v>6</v>
      </c>
      <c r="C7" s="10">
        <f t="shared" si="0"/>
        <v>6</v>
      </c>
      <c r="D7" s="101" t="s">
        <v>470</v>
      </c>
      <c r="E7" s="112" t="s">
        <v>13</v>
      </c>
      <c r="F7" s="112" t="s">
        <v>13</v>
      </c>
      <c r="G7" s="113" t="s">
        <v>1631</v>
      </c>
      <c r="H7" s="113" t="s">
        <v>904</v>
      </c>
      <c r="I7" s="108">
        <v>24</v>
      </c>
      <c r="J7" s="114">
        <v>5</v>
      </c>
      <c r="K7" s="114" t="s">
        <v>837</v>
      </c>
    </row>
    <row r="8" spans="1:19">
      <c r="A8" s="7">
        <v>1</v>
      </c>
      <c r="B8" s="10">
        <v>7</v>
      </c>
      <c r="C8" s="10">
        <f t="shared" si="0"/>
        <v>7</v>
      </c>
      <c r="D8" s="101" t="s">
        <v>480</v>
      </c>
      <c r="E8" s="115" t="s">
        <v>686</v>
      </c>
      <c r="F8" s="115" t="s">
        <v>686</v>
      </c>
      <c r="G8" s="117" t="s">
        <v>615</v>
      </c>
      <c r="H8" s="117" t="s">
        <v>1887</v>
      </c>
      <c r="I8" s="116">
        <v>22</v>
      </c>
      <c r="J8" s="118">
        <v>1</v>
      </c>
      <c r="K8" s="118" t="s">
        <v>837</v>
      </c>
    </row>
    <row r="9" spans="1:19">
      <c r="A9" s="7">
        <v>1</v>
      </c>
      <c r="B9" s="10">
        <v>8</v>
      </c>
      <c r="C9" s="10">
        <f t="shared" si="0"/>
        <v>8</v>
      </c>
      <c r="D9" s="101" t="s">
        <v>18</v>
      </c>
      <c r="E9" s="112" t="s">
        <v>614</v>
      </c>
      <c r="F9" s="112" t="s">
        <v>614</v>
      </c>
      <c r="G9" s="113" t="s">
        <v>1801</v>
      </c>
      <c r="H9" s="113" t="s">
        <v>521</v>
      </c>
      <c r="I9" s="108">
        <v>27</v>
      </c>
      <c r="J9" s="114">
        <v>1</v>
      </c>
      <c r="K9" s="114" t="s">
        <v>837</v>
      </c>
    </row>
    <row r="10" spans="1:19">
      <c r="A10" s="7">
        <v>1</v>
      </c>
      <c r="B10" s="10">
        <v>9</v>
      </c>
      <c r="C10" s="10">
        <f t="shared" si="0"/>
        <v>9</v>
      </c>
      <c r="D10" s="101" t="s">
        <v>555</v>
      </c>
      <c r="E10" s="112" t="s">
        <v>47</v>
      </c>
      <c r="F10" s="112" t="s">
        <v>47</v>
      </c>
      <c r="G10" s="113" t="s">
        <v>525</v>
      </c>
      <c r="H10" s="113" t="s">
        <v>1859</v>
      </c>
      <c r="I10" s="108">
        <v>31</v>
      </c>
      <c r="J10" s="114">
        <v>2</v>
      </c>
      <c r="K10" s="114" t="s">
        <v>837</v>
      </c>
    </row>
    <row r="11" spans="1:19">
      <c r="A11" s="7">
        <v>1</v>
      </c>
      <c r="B11" s="10">
        <v>10</v>
      </c>
      <c r="C11" s="10">
        <f t="shared" si="0"/>
        <v>10</v>
      </c>
      <c r="D11" s="101" t="s">
        <v>164</v>
      </c>
      <c r="E11" s="112" t="s">
        <v>481</v>
      </c>
      <c r="F11" s="112" t="s">
        <v>481</v>
      </c>
      <c r="G11" s="113" t="s">
        <v>1675</v>
      </c>
      <c r="H11" s="113" t="s">
        <v>247</v>
      </c>
      <c r="I11" s="108">
        <v>27</v>
      </c>
      <c r="J11" s="114">
        <v>4</v>
      </c>
      <c r="K11" s="114" t="s">
        <v>46</v>
      </c>
    </row>
    <row r="12" spans="1:19">
      <c r="A12" s="7">
        <v>1</v>
      </c>
      <c r="B12" s="10">
        <v>11</v>
      </c>
      <c r="C12" s="10">
        <f t="shared" si="0"/>
        <v>11</v>
      </c>
      <c r="D12" s="101" t="s">
        <v>14</v>
      </c>
      <c r="E12" s="107" t="s">
        <v>18</v>
      </c>
      <c r="F12" s="107" t="s">
        <v>18</v>
      </c>
      <c r="G12" s="109" t="s">
        <v>1268</v>
      </c>
      <c r="H12" s="110" t="s">
        <v>269</v>
      </c>
      <c r="I12" s="111">
        <v>27</v>
      </c>
      <c r="J12" s="108">
        <v>3</v>
      </c>
      <c r="K12" s="108" t="s">
        <v>46</v>
      </c>
    </row>
    <row r="13" spans="1:19">
      <c r="A13" s="7">
        <v>1</v>
      </c>
      <c r="B13" s="10">
        <v>12</v>
      </c>
      <c r="C13" s="10">
        <f t="shared" si="0"/>
        <v>12</v>
      </c>
      <c r="D13" s="101" t="s">
        <v>17</v>
      </c>
      <c r="E13" s="112" t="s">
        <v>300</v>
      </c>
      <c r="F13" s="112" t="s">
        <v>300</v>
      </c>
      <c r="G13" s="113" t="s">
        <v>1615</v>
      </c>
      <c r="H13" s="113" t="s">
        <v>157</v>
      </c>
      <c r="I13" s="108">
        <v>26</v>
      </c>
      <c r="J13" s="114">
        <v>7</v>
      </c>
      <c r="K13" s="114" t="s">
        <v>837</v>
      </c>
    </row>
    <row r="14" spans="1:19">
      <c r="A14" s="7">
        <v>1</v>
      </c>
      <c r="B14" s="10">
        <v>13</v>
      </c>
      <c r="C14" s="10">
        <f t="shared" si="0"/>
        <v>13</v>
      </c>
      <c r="D14" s="101" t="s">
        <v>345</v>
      </c>
      <c r="E14" s="112" t="s">
        <v>345</v>
      </c>
      <c r="F14" s="112" t="s">
        <v>345</v>
      </c>
      <c r="G14" s="113" t="s">
        <v>680</v>
      </c>
      <c r="H14" s="113" t="s">
        <v>617</v>
      </c>
      <c r="I14" s="108">
        <v>25</v>
      </c>
      <c r="J14" s="114">
        <v>1</v>
      </c>
      <c r="K14" s="114" t="s">
        <v>46</v>
      </c>
    </row>
    <row r="15" spans="1:19">
      <c r="A15" s="7">
        <v>1</v>
      </c>
      <c r="B15" s="10">
        <v>14</v>
      </c>
      <c r="C15" s="10">
        <f t="shared" si="0"/>
        <v>14</v>
      </c>
      <c r="D15" s="101" t="s">
        <v>567</v>
      </c>
      <c r="E15" s="107" t="s">
        <v>481</v>
      </c>
      <c r="F15" s="107" t="s">
        <v>481</v>
      </c>
      <c r="G15" s="109" t="s">
        <v>50</v>
      </c>
      <c r="H15" s="110" t="s">
        <v>572</v>
      </c>
      <c r="I15" s="111">
        <v>31</v>
      </c>
      <c r="J15" s="108">
        <v>3</v>
      </c>
      <c r="K15" s="108" t="s">
        <v>46</v>
      </c>
    </row>
    <row r="16" spans="1:19">
      <c r="A16" s="7">
        <v>1</v>
      </c>
      <c r="B16" s="10">
        <v>15</v>
      </c>
      <c r="C16" s="10">
        <f t="shared" si="0"/>
        <v>15</v>
      </c>
      <c r="D16" s="101" t="s">
        <v>15</v>
      </c>
      <c r="E16" s="112" t="s">
        <v>614</v>
      </c>
      <c r="F16" s="112" t="s">
        <v>614</v>
      </c>
      <c r="G16" s="113" t="s">
        <v>131</v>
      </c>
      <c r="H16" s="113" t="s">
        <v>1750</v>
      </c>
      <c r="I16" s="108">
        <v>24</v>
      </c>
      <c r="J16" s="114">
        <v>1</v>
      </c>
      <c r="K16" s="114" t="s">
        <v>837</v>
      </c>
    </row>
    <row r="17" spans="1:11">
      <c r="A17" s="7">
        <v>1</v>
      </c>
      <c r="B17" s="10">
        <v>16</v>
      </c>
      <c r="C17" s="10">
        <f t="shared" si="0"/>
        <v>16</v>
      </c>
      <c r="D17" s="101" t="s">
        <v>16</v>
      </c>
      <c r="E17" s="112" t="s">
        <v>17</v>
      </c>
      <c r="F17" s="112" t="s">
        <v>17</v>
      </c>
      <c r="G17" s="113" t="s">
        <v>1827</v>
      </c>
      <c r="H17" s="113" t="s">
        <v>549</v>
      </c>
      <c r="I17" s="108">
        <v>24</v>
      </c>
      <c r="J17" s="114">
        <v>7</v>
      </c>
      <c r="K17" s="114" t="s">
        <v>837</v>
      </c>
    </row>
    <row r="18" spans="1:11">
      <c r="A18" s="7">
        <v>1</v>
      </c>
      <c r="B18" s="10">
        <v>17</v>
      </c>
      <c r="C18" s="10">
        <f t="shared" si="0"/>
        <v>17</v>
      </c>
      <c r="D18" s="101" t="s">
        <v>13</v>
      </c>
      <c r="E18" s="112" t="s">
        <v>213</v>
      </c>
      <c r="F18" s="112" t="s">
        <v>345</v>
      </c>
      <c r="G18" s="113" t="s">
        <v>1714</v>
      </c>
      <c r="H18" s="113" t="s">
        <v>621</v>
      </c>
      <c r="I18" s="108">
        <v>22</v>
      </c>
      <c r="J18" s="114">
        <v>6</v>
      </c>
      <c r="K18" s="114" t="s">
        <v>46</v>
      </c>
    </row>
    <row r="19" spans="1:11">
      <c r="A19" s="7">
        <v>1</v>
      </c>
      <c r="B19" s="10">
        <v>18</v>
      </c>
      <c r="C19" s="10">
        <f t="shared" si="0"/>
        <v>18</v>
      </c>
      <c r="D19" s="101" t="s">
        <v>276</v>
      </c>
      <c r="E19" s="112" t="s">
        <v>276</v>
      </c>
      <c r="F19" s="112" t="s">
        <v>276</v>
      </c>
      <c r="G19" s="113" t="s">
        <v>1653</v>
      </c>
      <c r="H19" s="113" t="s">
        <v>409</v>
      </c>
      <c r="I19" s="108">
        <v>22</v>
      </c>
      <c r="J19" s="114">
        <v>8</v>
      </c>
      <c r="K19" s="114" t="s">
        <v>838</v>
      </c>
    </row>
    <row r="20" spans="1:11">
      <c r="A20" s="7">
        <v>1</v>
      </c>
      <c r="B20" s="10">
        <v>19</v>
      </c>
      <c r="C20" s="10">
        <f t="shared" si="0"/>
        <v>19</v>
      </c>
      <c r="D20" s="101" t="s">
        <v>354</v>
      </c>
      <c r="E20" s="107" t="s">
        <v>17</v>
      </c>
      <c r="F20" s="107" t="s">
        <v>17</v>
      </c>
      <c r="G20" s="109" t="s">
        <v>1173</v>
      </c>
      <c r="H20" s="110" t="s">
        <v>1174</v>
      </c>
      <c r="I20" s="111">
        <v>26</v>
      </c>
      <c r="J20" s="108">
        <v>8</v>
      </c>
      <c r="K20" s="108" t="s">
        <v>838</v>
      </c>
    </row>
    <row r="21" spans="1:11">
      <c r="A21" s="11">
        <v>1</v>
      </c>
      <c r="B21" s="12">
        <v>20</v>
      </c>
      <c r="C21" s="12">
        <f t="shared" si="0"/>
        <v>20</v>
      </c>
      <c r="D21" s="102" t="s">
        <v>609</v>
      </c>
      <c r="E21" s="119" t="s">
        <v>470</v>
      </c>
      <c r="F21" s="119" t="s">
        <v>470</v>
      </c>
      <c r="G21" s="121" t="s">
        <v>1856</v>
      </c>
      <c r="H21" s="121" t="s">
        <v>552</v>
      </c>
      <c r="I21" s="120">
        <v>24</v>
      </c>
      <c r="J21" s="122">
        <v>1</v>
      </c>
      <c r="K21" s="122" t="s">
        <v>837</v>
      </c>
    </row>
    <row r="22" spans="1:11">
      <c r="A22" s="7">
        <v>2</v>
      </c>
      <c r="B22" s="10">
        <v>1</v>
      </c>
      <c r="C22" s="10">
        <f t="shared" si="0"/>
        <v>21</v>
      </c>
      <c r="D22" s="101" t="s">
        <v>29</v>
      </c>
      <c r="E22" s="112" t="s">
        <v>239</v>
      </c>
      <c r="F22" s="112" t="s">
        <v>239</v>
      </c>
      <c r="G22" s="113" t="s">
        <v>1822</v>
      </c>
      <c r="H22" s="113" t="s">
        <v>209</v>
      </c>
      <c r="I22" s="108">
        <v>24</v>
      </c>
      <c r="J22" s="114">
        <v>1</v>
      </c>
      <c r="K22" s="114" t="s">
        <v>837</v>
      </c>
    </row>
    <row r="23" spans="1:11">
      <c r="A23" s="7">
        <v>2</v>
      </c>
      <c r="B23" s="10">
        <v>2</v>
      </c>
      <c r="C23" s="10">
        <f t="shared" si="0"/>
        <v>22</v>
      </c>
      <c r="D23" s="101" t="s">
        <v>563</v>
      </c>
      <c r="E23" s="112" t="s">
        <v>164</v>
      </c>
      <c r="F23" s="112" t="s">
        <v>164</v>
      </c>
      <c r="G23" s="113" t="s">
        <v>1791</v>
      </c>
      <c r="H23" s="113" t="s">
        <v>220</v>
      </c>
      <c r="I23" s="108">
        <v>24</v>
      </c>
      <c r="J23" s="114">
        <v>4</v>
      </c>
      <c r="K23" s="114" t="s">
        <v>837</v>
      </c>
    </row>
    <row r="24" spans="1:11">
      <c r="A24" s="7">
        <v>2</v>
      </c>
      <c r="B24" s="10">
        <v>3</v>
      </c>
      <c r="C24" s="10">
        <f t="shared" si="0"/>
        <v>23</v>
      </c>
      <c r="D24" s="101" t="s">
        <v>438</v>
      </c>
      <c r="E24" s="112" t="s">
        <v>213</v>
      </c>
      <c r="F24" s="112" t="s">
        <v>213</v>
      </c>
      <c r="G24" s="113" t="s">
        <v>1803</v>
      </c>
      <c r="H24" s="113" t="s">
        <v>1804</v>
      </c>
      <c r="I24" s="108">
        <v>23</v>
      </c>
      <c r="J24" s="114">
        <v>1</v>
      </c>
      <c r="K24" s="114" t="s">
        <v>837</v>
      </c>
    </row>
    <row r="25" spans="1:11">
      <c r="A25" s="7">
        <v>2</v>
      </c>
      <c r="B25" s="10">
        <v>4</v>
      </c>
      <c r="C25" s="10">
        <f t="shared" si="0"/>
        <v>24</v>
      </c>
      <c r="D25" s="101" t="s">
        <v>129</v>
      </c>
      <c r="E25" s="112" t="s">
        <v>609</v>
      </c>
      <c r="F25" s="112" t="s">
        <v>609</v>
      </c>
      <c r="G25" s="113" t="s">
        <v>1678</v>
      </c>
      <c r="H25" s="113" t="s">
        <v>137</v>
      </c>
      <c r="I25" s="108">
        <v>26</v>
      </c>
      <c r="J25" s="114">
        <v>3</v>
      </c>
      <c r="K25" s="114" t="s">
        <v>837</v>
      </c>
    </row>
    <row r="26" spans="1:11">
      <c r="A26" s="7">
        <v>2</v>
      </c>
      <c r="B26" s="10">
        <v>5</v>
      </c>
      <c r="C26" s="10">
        <f t="shared" si="0"/>
        <v>25</v>
      </c>
      <c r="D26" s="101" t="s">
        <v>239</v>
      </c>
      <c r="E26" s="112" t="s">
        <v>18</v>
      </c>
      <c r="F26" s="112" t="s">
        <v>18</v>
      </c>
      <c r="G26" s="113" t="s">
        <v>1600</v>
      </c>
      <c r="H26" s="113" t="s">
        <v>1601</v>
      </c>
      <c r="I26" s="108">
        <v>22</v>
      </c>
      <c r="J26" s="114">
        <v>9</v>
      </c>
      <c r="K26" s="114" t="s">
        <v>837</v>
      </c>
    </row>
    <row r="27" spans="1:11">
      <c r="A27" s="7">
        <v>2</v>
      </c>
      <c r="B27" s="10">
        <v>6</v>
      </c>
      <c r="C27" s="10">
        <f t="shared" si="0"/>
        <v>26</v>
      </c>
      <c r="D27" s="101" t="s">
        <v>470</v>
      </c>
      <c r="E27" s="112" t="s">
        <v>213</v>
      </c>
      <c r="F27" s="112" t="s">
        <v>213</v>
      </c>
      <c r="G27" s="113" t="s">
        <v>1760</v>
      </c>
      <c r="H27" s="113" t="s">
        <v>138</v>
      </c>
      <c r="I27" s="108">
        <v>25</v>
      </c>
      <c r="J27" s="114">
        <v>1</v>
      </c>
      <c r="K27" s="114" t="s">
        <v>837</v>
      </c>
    </row>
    <row r="28" spans="1:11">
      <c r="A28" s="7">
        <v>2</v>
      </c>
      <c r="B28" s="10">
        <v>7</v>
      </c>
      <c r="C28" s="10">
        <f t="shared" si="0"/>
        <v>27</v>
      </c>
      <c r="D28" s="101" t="s">
        <v>480</v>
      </c>
      <c r="E28" s="107" t="s">
        <v>18</v>
      </c>
      <c r="F28" s="107" t="s">
        <v>18</v>
      </c>
      <c r="G28" s="109" t="s">
        <v>1024</v>
      </c>
      <c r="H28" s="110" t="s">
        <v>546</v>
      </c>
      <c r="I28" s="111">
        <v>29</v>
      </c>
      <c r="J28" s="108">
        <v>1</v>
      </c>
      <c r="K28" s="108" t="s">
        <v>837</v>
      </c>
    </row>
    <row r="29" spans="1:11">
      <c r="A29" s="7">
        <v>2</v>
      </c>
      <c r="B29" s="10">
        <v>8</v>
      </c>
      <c r="C29" s="10">
        <f t="shared" si="0"/>
        <v>28</v>
      </c>
      <c r="D29" s="101" t="s">
        <v>18</v>
      </c>
      <c r="E29" s="107" t="s">
        <v>555</v>
      </c>
      <c r="F29" s="107" t="s">
        <v>555</v>
      </c>
      <c r="G29" s="109" t="s">
        <v>805</v>
      </c>
      <c r="H29" s="110" t="s">
        <v>595</v>
      </c>
      <c r="I29" s="111">
        <v>24</v>
      </c>
      <c r="J29" s="108">
        <v>5</v>
      </c>
      <c r="K29" s="108" t="s">
        <v>837</v>
      </c>
    </row>
    <row r="30" spans="1:11">
      <c r="A30" s="7">
        <v>2</v>
      </c>
      <c r="B30" s="10">
        <v>9</v>
      </c>
      <c r="C30" s="10">
        <f t="shared" si="0"/>
        <v>29</v>
      </c>
      <c r="D30" s="101" t="s">
        <v>555</v>
      </c>
      <c r="E30" s="112" t="s">
        <v>188</v>
      </c>
      <c r="F30" s="112" t="s">
        <v>188</v>
      </c>
      <c r="G30" s="113" t="s">
        <v>1610</v>
      </c>
      <c r="H30" s="113" t="s">
        <v>1611</v>
      </c>
      <c r="I30" s="108">
        <v>27</v>
      </c>
      <c r="J30" s="114">
        <v>1</v>
      </c>
      <c r="K30" s="114" t="s">
        <v>837</v>
      </c>
    </row>
    <row r="31" spans="1:11">
      <c r="A31" s="7">
        <v>2</v>
      </c>
      <c r="B31" s="10">
        <v>10</v>
      </c>
      <c r="C31" s="10">
        <f t="shared" si="0"/>
        <v>30</v>
      </c>
      <c r="D31" s="101" t="s">
        <v>164</v>
      </c>
      <c r="E31" s="112" t="s">
        <v>164</v>
      </c>
      <c r="F31" s="112" t="s">
        <v>164</v>
      </c>
      <c r="G31" s="113" t="s">
        <v>1703</v>
      </c>
      <c r="H31" s="113" t="s">
        <v>531</v>
      </c>
      <c r="I31" s="108">
        <v>26</v>
      </c>
      <c r="J31" s="114">
        <v>1</v>
      </c>
      <c r="K31" s="114" t="s">
        <v>837</v>
      </c>
    </row>
    <row r="32" spans="1:11">
      <c r="A32" s="7">
        <v>2</v>
      </c>
      <c r="B32" s="10">
        <v>11</v>
      </c>
      <c r="C32" s="10">
        <f t="shared" si="0"/>
        <v>31</v>
      </c>
      <c r="D32" s="101" t="s">
        <v>14</v>
      </c>
      <c r="E32" s="112" t="s">
        <v>239</v>
      </c>
      <c r="F32" s="112" t="s">
        <v>239</v>
      </c>
      <c r="G32" s="113" t="s">
        <v>1900</v>
      </c>
      <c r="H32" s="113" t="s">
        <v>1901</v>
      </c>
      <c r="I32" s="108">
        <v>24</v>
      </c>
      <c r="J32" s="114">
        <v>1</v>
      </c>
      <c r="K32" s="114" t="s">
        <v>46</v>
      </c>
    </row>
    <row r="33" spans="1:11">
      <c r="A33" s="7">
        <v>2</v>
      </c>
      <c r="B33" s="10">
        <v>12</v>
      </c>
      <c r="C33" s="10">
        <f t="shared" si="0"/>
        <v>32</v>
      </c>
      <c r="D33" s="101" t="s">
        <v>17</v>
      </c>
      <c r="E33" s="112" t="s">
        <v>276</v>
      </c>
      <c r="F33" s="112" t="s">
        <v>276</v>
      </c>
      <c r="G33" s="113" t="s">
        <v>193</v>
      </c>
      <c r="H33" s="113" t="s">
        <v>277</v>
      </c>
      <c r="I33" s="108">
        <v>26</v>
      </c>
      <c r="J33" s="114">
        <v>1</v>
      </c>
      <c r="K33" s="114" t="s">
        <v>837</v>
      </c>
    </row>
    <row r="34" spans="1:11">
      <c r="A34" s="7">
        <v>2</v>
      </c>
      <c r="B34" s="10">
        <v>13</v>
      </c>
      <c r="C34" s="10">
        <f t="shared" si="0"/>
        <v>33</v>
      </c>
      <c r="D34" s="101" t="s">
        <v>345</v>
      </c>
      <c r="E34" s="112" t="s">
        <v>276</v>
      </c>
      <c r="F34" s="112" t="s">
        <v>276</v>
      </c>
      <c r="G34" s="113" t="s">
        <v>1766</v>
      </c>
      <c r="H34" s="113" t="s">
        <v>1767</v>
      </c>
      <c r="I34" s="108">
        <v>32</v>
      </c>
      <c r="J34" s="114">
        <v>1</v>
      </c>
      <c r="K34" s="114" t="s">
        <v>46</v>
      </c>
    </row>
    <row r="35" spans="1:11">
      <c r="A35" s="7">
        <v>2</v>
      </c>
      <c r="B35" s="10">
        <v>14</v>
      </c>
      <c r="C35" s="10">
        <f t="shared" si="0"/>
        <v>34</v>
      </c>
      <c r="D35" s="101" t="s">
        <v>567</v>
      </c>
      <c r="E35" s="112" t="s">
        <v>15</v>
      </c>
      <c r="F35" s="112" t="s">
        <v>15</v>
      </c>
      <c r="G35" s="113" t="s">
        <v>586</v>
      </c>
      <c r="H35" s="113" t="s">
        <v>177</v>
      </c>
      <c r="I35" s="108">
        <v>25</v>
      </c>
      <c r="J35" s="114">
        <v>1</v>
      </c>
      <c r="K35" s="114" t="s">
        <v>46</v>
      </c>
    </row>
    <row r="36" spans="1:11">
      <c r="A36" s="7">
        <v>2</v>
      </c>
      <c r="B36" s="10">
        <v>15</v>
      </c>
      <c r="C36" s="10">
        <f t="shared" si="0"/>
        <v>35</v>
      </c>
      <c r="D36" s="101" t="s">
        <v>15</v>
      </c>
      <c r="E36" s="112" t="s">
        <v>345</v>
      </c>
      <c r="F36" s="112" t="s">
        <v>470</v>
      </c>
      <c r="G36" s="113" t="s">
        <v>206</v>
      </c>
      <c r="H36" s="113" t="s">
        <v>1936</v>
      </c>
      <c r="I36" s="108">
        <v>28</v>
      </c>
      <c r="J36" s="114">
        <v>1</v>
      </c>
      <c r="K36" s="114" t="s">
        <v>837</v>
      </c>
    </row>
    <row r="37" spans="1:11">
      <c r="A37" s="7">
        <v>2</v>
      </c>
      <c r="B37" s="10">
        <v>16</v>
      </c>
      <c r="C37" s="10">
        <f t="shared" si="0"/>
        <v>36</v>
      </c>
      <c r="D37" s="101" t="s">
        <v>16</v>
      </c>
      <c r="E37" s="112" t="s">
        <v>14</v>
      </c>
      <c r="F37" s="112" t="s">
        <v>164</v>
      </c>
      <c r="G37" s="113" t="s">
        <v>1688</v>
      </c>
      <c r="H37" s="113" t="s">
        <v>1689</v>
      </c>
      <c r="I37" s="108">
        <v>26</v>
      </c>
      <c r="J37" s="114">
        <v>1</v>
      </c>
      <c r="K37" s="114" t="s">
        <v>837</v>
      </c>
    </row>
    <row r="38" spans="1:11">
      <c r="A38" s="7">
        <v>2</v>
      </c>
      <c r="B38" s="10">
        <v>17</v>
      </c>
      <c r="C38" s="10">
        <f t="shared" si="0"/>
        <v>37</v>
      </c>
      <c r="D38" s="101" t="s">
        <v>13</v>
      </c>
      <c r="E38" s="107" t="s">
        <v>13</v>
      </c>
      <c r="F38" s="107" t="s">
        <v>13</v>
      </c>
      <c r="G38" s="109" t="s">
        <v>973</v>
      </c>
      <c r="H38" s="110" t="s">
        <v>136</v>
      </c>
      <c r="I38" s="111">
        <v>29</v>
      </c>
      <c r="J38" s="108">
        <v>2</v>
      </c>
      <c r="K38" s="108" t="s">
        <v>838</v>
      </c>
    </row>
    <row r="39" spans="1:11">
      <c r="A39" s="7">
        <v>2</v>
      </c>
      <c r="B39" s="10">
        <v>18</v>
      </c>
      <c r="C39" s="10">
        <f t="shared" si="0"/>
        <v>38</v>
      </c>
      <c r="D39" s="101" t="s">
        <v>276</v>
      </c>
      <c r="E39" s="112" t="s">
        <v>300</v>
      </c>
      <c r="F39" s="112" t="s">
        <v>481</v>
      </c>
      <c r="G39" s="113" t="s">
        <v>1853</v>
      </c>
      <c r="H39" s="113" t="s">
        <v>589</v>
      </c>
      <c r="I39" s="108">
        <v>21</v>
      </c>
      <c r="J39" s="114">
        <v>1</v>
      </c>
      <c r="K39" s="114" t="s">
        <v>837</v>
      </c>
    </row>
    <row r="40" spans="1:11">
      <c r="A40" s="7">
        <v>2</v>
      </c>
      <c r="B40" s="10">
        <v>19</v>
      </c>
      <c r="C40" s="10">
        <f t="shared" si="0"/>
        <v>39</v>
      </c>
      <c r="D40" s="101" t="s">
        <v>354</v>
      </c>
      <c r="E40" s="107" t="s">
        <v>17</v>
      </c>
      <c r="F40" s="107" t="s">
        <v>17</v>
      </c>
      <c r="G40" s="109" t="s">
        <v>1029</v>
      </c>
      <c r="H40" s="110" t="s">
        <v>210</v>
      </c>
      <c r="I40" s="111">
        <v>28</v>
      </c>
      <c r="J40" s="108">
        <v>6</v>
      </c>
      <c r="K40" s="108" t="s">
        <v>837</v>
      </c>
    </row>
    <row r="41" spans="1:11">
      <c r="A41" s="11">
        <v>2</v>
      </c>
      <c r="B41" s="12">
        <v>20</v>
      </c>
      <c r="C41" s="12">
        <f t="shared" si="0"/>
        <v>40</v>
      </c>
      <c r="D41" s="102" t="s">
        <v>609</v>
      </c>
      <c r="E41" s="119" t="s">
        <v>480</v>
      </c>
      <c r="F41" s="119" t="s">
        <v>480</v>
      </c>
      <c r="G41" s="121" t="s">
        <v>1620</v>
      </c>
      <c r="H41" s="121" t="s">
        <v>554</v>
      </c>
      <c r="I41" s="120">
        <v>24</v>
      </c>
      <c r="J41" s="122">
        <v>2</v>
      </c>
      <c r="K41" s="122" t="s">
        <v>837</v>
      </c>
    </row>
    <row r="42" spans="1:11">
      <c r="A42" s="99" t="s">
        <v>2043</v>
      </c>
      <c r="B42" s="100">
        <v>1</v>
      </c>
      <c r="C42" s="100">
        <f t="shared" si="0"/>
        <v>41</v>
      </c>
      <c r="D42" s="101" t="s">
        <v>29</v>
      </c>
      <c r="E42" s="112" t="s">
        <v>1121</v>
      </c>
      <c r="F42" s="112" t="s">
        <v>1121</v>
      </c>
      <c r="G42" s="113" t="s">
        <v>1931</v>
      </c>
      <c r="H42" s="113" t="s">
        <v>1752</v>
      </c>
      <c r="I42" s="108">
        <v>24</v>
      </c>
      <c r="J42" s="114">
        <v>8</v>
      </c>
      <c r="K42" s="114" t="s">
        <v>46</v>
      </c>
    </row>
    <row r="43" spans="1:11">
      <c r="A43" s="11" t="s">
        <v>2043</v>
      </c>
      <c r="B43" s="12">
        <v>2</v>
      </c>
      <c r="C43" s="12">
        <f t="shared" si="0"/>
        <v>42</v>
      </c>
      <c r="D43" s="102" t="s">
        <v>354</v>
      </c>
      <c r="E43" s="119" t="s">
        <v>164</v>
      </c>
      <c r="F43" s="119" t="s">
        <v>164</v>
      </c>
      <c r="G43" s="121" t="s">
        <v>1742</v>
      </c>
      <c r="H43" s="121" t="s">
        <v>1743</v>
      </c>
      <c r="I43" s="120">
        <v>24</v>
      </c>
      <c r="J43" s="122">
        <v>1</v>
      </c>
      <c r="K43" s="122" t="s">
        <v>837</v>
      </c>
    </row>
    <row r="44" spans="1:11">
      <c r="A44" s="7">
        <v>3</v>
      </c>
      <c r="B44" s="10">
        <v>1</v>
      </c>
      <c r="C44" s="10">
        <f t="shared" si="0"/>
        <v>43</v>
      </c>
      <c r="D44" s="101" t="s">
        <v>609</v>
      </c>
      <c r="E44" s="107" t="s">
        <v>470</v>
      </c>
      <c r="F44" s="107" t="s">
        <v>354</v>
      </c>
      <c r="G44" s="109" t="s">
        <v>780</v>
      </c>
      <c r="H44" s="110" t="s">
        <v>173</v>
      </c>
      <c r="I44" s="111">
        <v>30</v>
      </c>
      <c r="J44" s="108">
        <v>6</v>
      </c>
      <c r="K44" s="108" t="s">
        <v>837</v>
      </c>
    </row>
    <row r="45" spans="1:11">
      <c r="A45" s="7">
        <v>3</v>
      </c>
      <c r="B45" s="10">
        <v>2</v>
      </c>
      <c r="C45" s="10">
        <f t="shared" si="0"/>
        <v>44</v>
      </c>
      <c r="D45" s="101" t="s">
        <v>354</v>
      </c>
      <c r="E45" s="112" t="s">
        <v>18</v>
      </c>
      <c r="F45" s="112" t="s">
        <v>300</v>
      </c>
      <c r="G45" s="113" t="s">
        <v>1902</v>
      </c>
      <c r="H45" s="113" t="s">
        <v>216</v>
      </c>
      <c r="I45" s="108">
        <v>28</v>
      </c>
      <c r="J45" s="114">
        <v>1</v>
      </c>
      <c r="K45" s="114" t="s">
        <v>837</v>
      </c>
    </row>
    <row r="46" spans="1:11">
      <c r="A46" s="7">
        <v>3</v>
      </c>
      <c r="B46" s="10">
        <v>3</v>
      </c>
      <c r="C46" s="10">
        <f t="shared" si="0"/>
        <v>45</v>
      </c>
      <c r="D46" s="5" t="s">
        <v>276</v>
      </c>
      <c r="E46" s="125" t="s">
        <v>13</v>
      </c>
      <c r="F46" s="125" t="s">
        <v>13</v>
      </c>
      <c r="G46" s="126" t="s">
        <v>204</v>
      </c>
      <c r="H46" s="126" t="s">
        <v>867</v>
      </c>
      <c r="I46" s="124">
        <v>24</v>
      </c>
      <c r="J46" s="127">
        <v>1</v>
      </c>
      <c r="K46" s="127" t="s">
        <v>837</v>
      </c>
    </row>
    <row r="47" spans="1:11">
      <c r="A47" s="7">
        <v>3</v>
      </c>
      <c r="B47" s="10">
        <v>4</v>
      </c>
      <c r="C47" s="10">
        <f t="shared" si="0"/>
        <v>46</v>
      </c>
      <c r="D47" s="5" t="s">
        <v>13</v>
      </c>
      <c r="E47" s="125" t="s">
        <v>47</v>
      </c>
      <c r="F47" s="125" t="s">
        <v>47</v>
      </c>
      <c r="G47" s="126" t="s">
        <v>1728</v>
      </c>
      <c r="H47" s="126" t="s">
        <v>135</v>
      </c>
      <c r="I47" s="124">
        <v>31</v>
      </c>
      <c r="J47" s="127">
        <v>1</v>
      </c>
      <c r="K47" s="127" t="s">
        <v>837</v>
      </c>
    </row>
    <row r="48" spans="1:11">
      <c r="A48" s="7">
        <v>3</v>
      </c>
      <c r="B48" s="10">
        <v>5</v>
      </c>
      <c r="C48" s="10">
        <f t="shared" si="0"/>
        <v>47</v>
      </c>
      <c r="D48" s="5" t="s">
        <v>16</v>
      </c>
      <c r="E48" s="125" t="s">
        <v>16</v>
      </c>
      <c r="F48" s="125" t="s">
        <v>16</v>
      </c>
      <c r="G48" s="126" t="s">
        <v>528</v>
      </c>
      <c r="H48" s="126" t="s">
        <v>1708</v>
      </c>
      <c r="I48" s="124">
        <v>22</v>
      </c>
      <c r="J48" s="127">
        <v>1</v>
      </c>
      <c r="K48" s="127" t="s">
        <v>837</v>
      </c>
    </row>
    <row r="49" spans="1:11">
      <c r="A49" s="7">
        <v>3</v>
      </c>
      <c r="B49" s="10">
        <v>6</v>
      </c>
      <c r="C49" s="10">
        <f t="shared" si="0"/>
        <v>48</v>
      </c>
      <c r="D49" s="5" t="s">
        <v>15</v>
      </c>
      <c r="E49" s="123" t="s">
        <v>13</v>
      </c>
      <c r="F49" s="123" t="s">
        <v>13</v>
      </c>
      <c r="G49" s="128" t="s">
        <v>1127</v>
      </c>
      <c r="H49" s="129" t="s">
        <v>613</v>
      </c>
      <c r="I49" s="130">
        <v>25</v>
      </c>
      <c r="J49" s="124">
        <v>8</v>
      </c>
      <c r="K49" s="124" t="s">
        <v>46</v>
      </c>
    </row>
    <row r="50" spans="1:11">
      <c r="A50" s="7">
        <v>3</v>
      </c>
      <c r="B50" s="10">
        <v>7</v>
      </c>
      <c r="C50" s="10">
        <f t="shared" si="0"/>
        <v>49</v>
      </c>
      <c r="D50" s="5" t="s">
        <v>567</v>
      </c>
      <c r="E50" s="125" t="s">
        <v>300</v>
      </c>
      <c r="F50" s="125" t="s">
        <v>300</v>
      </c>
      <c r="G50" s="126" t="s">
        <v>1677</v>
      </c>
      <c r="H50" s="126" t="s">
        <v>553</v>
      </c>
      <c r="I50" s="124">
        <v>28</v>
      </c>
      <c r="J50" s="127">
        <v>1</v>
      </c>
      <c r="K50" s="127" t="s">
        <v>837</v>
      </c>
    </row>
    <row r="51" spans="1:11">
      <c r="A51" s="7">
        <v>3</v>
      </c>
      <c r="B51" s="10">
        <v>8</v>
      </c>
      <c r="C51" s="10">
        <f t="shared" si="0"/>
        <v>50</v>
      </c>
      <c r="D51" s="5" t="s">
        <v>345</v>
      </c>
      <c r="E51" s="125" t="s">
        <v>555</v>
      </c>
      <c r="F51" s="125" t="s">
        <v>555</v>
      </c>
      <c r="G51" s="126" t="s">
        <v>1800</v>
      </c>
      <c r="H51" s="126" t="s">
        <v>571</v>
      </c>
      <c r="I51" s="124">
        <v>30</v>
      </c>
      <c r="J51" s="127">
        <v>1</v>
      </c>
      <c r="K51" s="127" t="s">
        <v>46</v>
      </c>
    </row>
    <row r="52" spans="1:11">
      <c r="A52" s="7">
        <v>3</v>
      </c>
      <c r="B52" s="10">
        <v>9</v>
      </c>
      <c r="C52" s="10">
        <f t="shared" si="0"/>
        <v>51</v>
      </c>
      <c r="D52" s="5" t="s">
        <v>17</v>
      </c>
      <c r="E52" s="125" t="s">
        <v>15</v>
      </c>
      <c r="F52" s="125" t="s">
        <v>15</v>
      </c>
      <c r="G52" s="126" t="s">
        <v>1718</v>
      </c>
      <c r="H52" s="126" t="s">
        <v>1719</v>
      </c>
      <c r="I52" s="124">
        <v>22</v>
      </c>
      <c r="J52" s="127">
        <v>1</v>
      </c>
      <c r="K52" s="127" t="s">
        <v>837</v>
      </c>
    </row>
    <row r="53" spans="1:11">
      <c r="A53" s="7">
        <v>3</v>
      </c>
      <c r="B53" s="10">
        <v>10</v>
      </c>
      <c r="C53" s="10">
        <f t="shared" si="0"/>
        <v>52</v>
      </c>
      <c r="D53" s="5" t="s">
        <v>14</v>
      </c>
      <c r="E53" s="123" t="s">
        <v>481</v>
      </c>
      <c r="F53" s="123" t="s">
        <v>481</v>
      </c>
      <c r="G53" s="128" t="s">
        <v>869</v>
      </c>
      <c r="H53" s="129" t="s">
        <v>324</v>
      </c>
      <c r="I53" s="130">
        <v>33</v>
      </c>
      <c r="J53" s="124">
        <v>7</v>
      </c>
      <c r="K53" s="124" t="s">
        <v>837</v>
      </c>
    </row>
    <row r="54" spans="1:11">
      <c r="A54" s="7">
        <v>3</v>
      </c>
      <c r="B54" s="10">
        <v>11</v>
      </c>
      <c r="C54" s="10">
        <f t="shared" si="0"/>
        <v>53</v>
      </c>
      <c r="D54" s="5" t="s">
        <v>164</v>
      </c>
      <c r="E54" s="123" t="s">
        <v>129</v>
      </c>
      <c r="F54" s="123" t="s">
        <v>129</v>
      </c>
      <c r="G54" s="128" t="s">
        <v>1140</v>
      </c>
      <c r="H54" s="129" t="s">
        <v>1141</v>
      </c>
      <c r="I54" s="130">
        <v>26</v>
      </c>
      <c r="J54" s="124">
        <v>1</v>
      </c>
      <c r="K54" s="124" t="s">
        <v>837</v>
      </c>
    </row>
    <row r="55" spans="1:11">
      <c r="A55" s="7">
        <v>3</v>
      </c>
      <c r="B55" s="10">
        <v>12</v>
      </c>
      <c r="C55" s="10">
        <f t="shared" si="0"/>
        <v>54</v>
      </c>
      <c r="D55" s="5" t="s">
        <v>555</v>
      </c>
      <c r="E55" s="125" t="s">
        <v>246</v>
      </c>
      <c r="F55" s="125" t="s">
        <v>276</v>
      </c>
      <c r="G55" s="126" t="s">
        <v>1715</v>
      </c>
      <c r="H55" s="126" t="s">
        <v>595</v>
      </c>
      <c r="I55" s="124">
        <v>27</v>
      </c>
      <c r="J55" s="127">
        <v>1</v>
      </c>
      <c r="K55" s="127" t="s">
        <v>46</v>
      </c>
    </row>
    <row r="56" spans="1:11">
      <c r="A56" s="7">
        <v>3</v>
      </c>
      <c r="B56" s="10">
        <v>13</v>
      </c>
      <c r="C56" s="10">
        <f t="shared" si="0"/>
        <v>55</v>
      </c>
      <c r="D56" s="5" t="s">
        <v>18</v>
      </c>
      <c r="E56" s="123" t="s">
        <v>14</v>
      </c>
      <c r="F56" s="123" t="s">
        <v>14</v>
      </c>
      <c r="G56" s="128" t="s">
        <v>584</v>
      </c>
      <c r="H56" s="129" t="s">
        <v>616</v>
      </c>
      <c r="I56" s="130">
        <v>24</v>
      </c>
      <c r="J56" s="124">
        <v>1</v>
      </c>
      <c r="K56" s="124" t="s">
        <v>837</v>
      </c>
    </row>
    <row r="57" spans="1:11">
      <c r="A57" s="7">
        <v>3</v>
      </c>
      <c r="B57" s="10">
        <v>14</v>
      </c>
      <c r="C57" s="10">
        <f t="shared" si="0"/>
        <v>56</v>
      </c>
      <c r="D57" s="5" t="s">
        <v>480</v>
      </c>
      <c r="E57" s="112" t="s">
        <v>567</v>
      </c>
      <c r="F57" s="112" t="s">
        <v>567</v>
      </c>
      <c r="G57" s="113" t="s">
        <v>1753</v>
      </c>
      <c r="H57" s="113" t="s">
        <v>549</v>
      </c>
      <c r="I57" s="108">
        <v>24</v>
      </c>
      <c r="J57" s="114">
        <v>2</v>
      </c>
      <c r="K57" s="114" t="s">
        <v>837</v>
      </c>
    </row>
    <row r="58" spans="1:11">
      <c r="A58" s="7">
        <v>3</v>
      </c>
      <c r="B58" s="10">
        <v>15</v>
      </c>
      <c r="C58" s="10">
        <f t="shared" si="0"/>
        <v>57</v>
      </c>
      <c r="D58" s="5" t="s">
        <v>470</v>
      </c>
      <c r="E58" s="107" t="s">
        <v>609</v>
      </c>
      <c r="F58" s="107" t="s">
        <v>609</v>
      </c>
      <c r="G58" s="109" t="s">
        <v>750</v>
      </c>
      <c r="H58" s="110" t="s">
        <v>105</v>
      </c>
      <c r="I58" s="111">
        <v>30</v>
      </c>
      <c r="J58" s="108">
        <v>2</v>
      </c>
      <c r="K58" s="108" t="s">
        <v>837</v>
      </c>
    </row>
    <row r="59" spans="1:11">
      <c r="A59" s="7">
        <v>3</v>
      </c>
      <c r="B59" s="10">
        <v>16</v>
      </c>
      <c r="C59" s="10">
        <f t="shared" si="0"/>
        <v>58</v>
      </c>
      <c r="D59" s="5" t="s">
        <v>239</v>
      </c>
      <c r="E59" s="107" t="s">
        <v>563</v>
      </c>
      <c r="F59" s="107" t="s">
        <v>563</v>
      </c>
      <c r="G59" s="109" t="s">
        <v>1020</v>
      </c>
      <c r="H59" s="110" t="s">
        <v>227</v>
      </c>
      <c r="I59" s="111">
        <v>29</v>
      </c>
      <c r="J59" s="108">
        <v>2</v>
      </c>
      <c r="K59" s="108" t="s">
        <v>46</v>
      </c>
    </row>
    <row r="60" spans="1:11">
      <c r="A60" s="7">
        <v>3</v>
      </c>
      <c r="B60" s="10">
        <v>17</v>
      </c>
      <c r="C60" s="10">
        <f t="shared" si="0"/>
        <v>59</v>
      </c>
      <c r="D60" s="5" t="s">
        <v>129</v>
      </c>
      <c r="E60" s="115" t="s">
        <v>14</v>
      </c>
      <c r="F60" s="115" t="s">
        <v>14</v>
      </c>
      <c r="G60" s="117" t="s">
        <v>1914</v>
      </c>
      <c r="H60" s="117" t="s">
        <v>1915</v>
      </c>
      <c r="I60" s="116">
        <v>22</v>
      </c>
      <c r="J60" s="118">
        <v>8</v>
      </c>
      <c r="K60" s="118" t="s">
        <v>838</v>
      </c>
    </row>
    <row r="61" spans="1:11">
      <c r="A61" s="7">
        <v>3</v>
      </c>
      <c r="B61" s="10">
        <v>18</v>
      </c>
      <c r="C61" s="10">
        <f t="shared" si="0"/>
        <v>60</v>
      </c>
      <c r="D61" s="5" t="s">
        <v>438</v>
      </c>
      <c r="E61" s="125" t="s">
        <v>29</v>
      </c>
      <c r="F61" s="125" t="s">
        <v>29</v>
      </c>
      <c r="G61" s="126" t="s">
        <v>528</v>
      </c>
      <c r="H61" s="126" t="s">
        <v>589</v>
      </c>
      <c r="I61" s="124">
        <v>21</v>
      </c>
      <c r="J61" s="127">
        <v>4</v>
      </c>
      <c r="K61" s="127" t="s">
        <v>46</v>
      </c>
    </row>
    <row r="62" spans="1:11">
      <c r="A62" s="7">
        <v>3</v>
      </c>
      <c r="B62" s="10">
        <v>19</v>
      </c>
      <c r="C62" s="10">
        <f t="shared" si="0"/>
        <v>61</v>
      </c>
      <c r="D62" s="5" t="s">
        <v>563</v>
      </c>
      <c r="E62" s="112" t="s">
        <v>14</v>
      </c>
      <c r="F62" s="112" t="s">
        <v>14</v>
      </c>
      <c r="G62" s="113" t="s">
        <v>1747</v>
      </c>
      <c r="H62" s="113" t="s">
        <v>1748</v>
      </c>
      <c r="I62" s="108">
        <v>23</v>
      </c>
      <c r="J62" s="114">
        <v>2</v>
      </c>
      <c r="K62" s="114" t="s">
        <v>837</v>
      </c>
    </row>
    <row r="63" spans="1:11">
      <c r="A63" s="11">
        <v>3</v>
      </c>
      <c r="B63" s="12">
        <v>20</v>
      </c>
      <c r="C63" s="12">
        <f t="shared" si="0"/>
        <v>62</v>
      </c>
      <c r="D63" s="14" t="s">
        <v>29</v>
      </c>
      <c r="E63" s="119" t="s">
        <v>29</v>
      </c>
      <c r="F63" s="119" t="s">
        <v>29</v>
      </c>
      <c r="G63" s="121" t="s">
        <v>1762</v>
      </c>
      <c r="H63" s="121" t="s">
        <v>1763</v>
      </c>
      <c r="I63" s="120">
        <v>23</v>
      </c>
      <c r="J63" s="122">
        <v>5</v>
      </c>
      <c r="K63" s="122" t="s">
        <v>837</v>
      </c>
    </row>
    <row r="64" spans="1:11">
      <c r="A64" s="99" t="s">
        <v>2044</v>
      </c>
      <c r="B64" s="100">
        <v>1</v>
      </c>
      <c r="C64" s="100">
        <f t="shared" si="0"/>
        <v>63</v>
      </c>
      <c r="D64" s="48" t="s">
        <v>29</v>
      </c>
      <c r="E64" s="107" t="s">
        <v>14</v>
      </c>
      <c r="F64" s="107" t="s">
        <v>14</v>
      </c>
      <c r="G64" s="109" t="s">
        <v>634</v>
      </c>
      <c r="H64" s="110" t="s">
        <v>554</v>
      </c>
      <c r="I64" s="111">
        <v>27</v>
      </c>
      <c r="J64" s="108">
        <v>9</v>
      </c>
      <c r="K64" s="108" t="s">
        <v>46</v>
      </c>
    </row>
    <row r="65" spans="1:11">
      <c r="A65" s="11" t="s">
        <v>2044</v>
      </c>
      <c r="B65" s="12">
        <v>2</v>
      </c>
      <c r="C65" s="12">
        <f t="shared" si="0"/>
        <v>64</v>
      </c>
      <c r="D65" s="14" t="s">
        <v>354</v>
      </c>
      <c r="E65" s="131" t="s">
        <v>481</v>
      </c>
      <c r="F65" s="131" t="s">
        <v>129</v>
      </c>
      <c r="G65" s="132" t="s">
        <v>789</v>
      </c>
      <c r="H65" s="133" t="s">
        <v>177</v>
      </c>
      <c r="I65" s="134">
        <v>27</v>
      </c>
      <c r="J65" s="120">
        <v>2</v>
      </c>
      <c r="K65" s="120" t="s">
        <v>838</v>
      </c>
    </row>
    <row r="66" spans="1:11">
      <c r="A66" s="7">
        <v>4</v>
      </c>
      <c r="B66" s="10">
        <v>1</v>
      </c>
      <c r="C66" s="10">
        <f t="shared" si="0"/>
        <v>65</v>
      </c>
      <c r="D66" s="5" t="s">
        <v>29</v>
      </c>
      <c r="E66" s="125" t="s">
        <v>481</v>
      </c>
      <c r="F66" s="125" t="s">
        <v>481</v>
      </c>
      <c r="G66" s="126" t="s">
        <v>1825</v>
      </c>
      <c r="H66" s="126" t="s">
        <v>550</v>
      </c>
      <c r="I66" s="124">
        <v>22</v>
      </c>
      <c r="J66" s="127">
        <v>1</v>
      </c>
      <c r="K66" s="127" t="s">
        <v>46</v>
      </c>
    </row>
    <row r="67" spans="1:11">
      <c r="A67" s="7">
        <v>4</v>
      </c>
      <c r="B67" s="10">
        <v>2</v>
      </c>
      <c r="C67" s="10">
        <f t="shared" si="0"/>
        <v>66</v>
      </c>
      <c r="D67" s="5" t="s">
        <v>563</v>
      </c>
      <c r="E67" s="123" t="s">
        <v>213</v>
      </c>
      <c r="F67" s="123" t="s">
        <v>213</v>
      </c>
      <c r="G67" s="128" t="s">
        <v>799</v>
      </c>
      <c r="H67" s="129" t="s">
        <v>171</v>
      </c>
      <c r="I67" s="130">
        <v>26</v>
      </c>
      <c r="J67" s="124">
        <v>8</v>
      </c>
      <c r="K67" s="124" t="s">
        <v>837</v>
      </c>
    </row>
    <row r="68" spans="1:11">
      <c r="A68" s="7">
        <v>4</v>
      </c>
      <c r="B68" s="10">
        <v>3</v>
      </c>
      <c r="C68" s="10">
        <f t="shared" ref="C68:C131" si="1">C67+1</f>
        <v>67</v>
      </c>
      <c r="D68" s="5" t="s">
        <v>438</v>
      </c>
      <c r="E68" s="123" t="s">
        <v>213</v>
      </c>
      <c r="F68" s="123" t="s">
        <v>213</v>
      </c>
      <c r="G68" s="128" t="s">
        <v>1037</v>
      </c>
      <c r="H68" s="129" t="s">
        <v>1038</v>
      </c>
      <c r="I68" s="130">
        <v>26</v>
      </c>
      <c r="J68" s="124">
        <v>1</v>
      </c>
      <c r="K68" s="124" t="s">
        <v>837</v>
      </c>
    </row>
    <row r="69" spans="1:11">
      <c r="A69" s="7">
        <v>4</v>
      </c>
      <c r="B69" s="10">
        <v>4</v>
      </c>
      <c r="C69" s="10">
        <f t="shared" si="1"/>
        <v>68</v>
      </c>
      <c r="D69" s="5" t="s">
        <v>129</v>
      </c>
      <c r="E69" s="123" t="s">
        <v>686</v>
      </c>
      <c r="F69" s="123" t="s">
        <v>555</v>
      </c>
      <c r="G69" s="128" t="s">
        <v>765</v>
      </c>
      <c r="H69" s="129" t="s">
        <v>613</v>
      </c>
      <c r="I69" s="130">
        <v>32</v>
      </c>
      <c r="J69" s="124">
        <v>7</v>
      </c>
      <c r="K69" s="124" t="s">
        <v>837</v>
      </c>
    </row>
    <row r="70" spans="1:11">
      <c r="A70" s="7">
        <v>4</v>
      </c>
      <c r="B70" s="10">
        <v>5</v>
      </c>
      <c r="C70" s="10">
        <f t="shared" si="1"/>
        <v>69</v>
      </c>
      <c r="D70" s="5" t="s">
        <v>239</v>
      </c>
      <c r="E70" s="123" t="s">
        <v>2045</v>
      </c>
      <c r="F70" s="123" t="s">
        <v>16</v>
      </c>
      <c r="G70" s="128" t="s">
        <v>809</v>
      </c>
      <c r="H70" s="129" t="s">
        <v>839</v>
      </c>
      <c r="I70" s="130">
        <v>32</v>
      </c>
      <c r="J70" s="124">
        <v>1</v>
      </c>
      <c r="K70" s="124" t="s">
        <v>837</v>
      </c>
    </row>
    <row r="71" spans="1:11">
      <c r="A71" s="7">
        <v>4</v>
      </c>
      <c r="B71" s="10">
        <v>6</v>
      </c>
      <c r="C71" s="10">
        <f t="shared" si="1"/>
        <v>70</v>
      </c>
      <c r="D71" s="5" t="s">
        <v>470</v>
      </c>
      <c r="E71" s="125" t="s">
        <v>17</v>
      </c>
      <c r="F71" s="125" t="s">
        <v>17</v>
      </c>
      <c r="G71" s="126" t="s">
        <v>1602</v>
      </c>
      <c r="H71" s="126" t="s">
        <v>1603</v>
      </c>
      <c r="I71" s="124">
        <v>26</v>
      </c>
      <c r="J71" s="127">
        <v>1</v>
      </c>
      <c r="K71" s="127" t="s">
        <v>46</v>
      </c>
    </row>
    <row r="72" spans="1:11">
      <c r="A72" s="7">
        <v>4</v>
      </c>
      <c r="B72" s="10">
        <v>7</v>
      </c>
      <c r="C72" s="10">
        <f t="shared" si="1"/>
        <v>71</v>
      </c>
      <c r="D72" s="5" t="s">
        <v>480</v>
      </c>
      <c r="E72" s="125" t="s">
        <v>609</v>
      </c>
      <c r="F72" s="125" t="s">
        <v>609</v>
      </c>
      <c r="G72" s="126" t="s">
        <v>1745</v>
      </c>
      <c r="H72" s="126" t="s">
        <v>502</v>
      </c>
      <c r="I72" s="124">
        <v>25</v>
      </c>
      <c r="J72" s="127">
        <v>1</v>
      </c>
      <c r="K72" s="127" t="s">
        <v>837</v>
      </c>
    </row>
    <row r="73" spans="1:11">
      <c r="A73" s="7">
        <v>4</v>
      </c>
      <c r="B73" s="10">
        <v>8</v>
      </c>
      <c r="C73" s="10">
        <f t="shared" si="1"/>
        <v>72</v>
      </c>
      <c r="D73" s="5" t="s">
        <v>18</v>
      </c>
      <c r="E73" s="125" t="s">
        <v>598</v>
      </c>
      <c r="F73" s="125" t="s">
        <v>598</v>
      </c>
      <c r="G73" s="126" t="s">
        <v>1923</v>
      </c>
      <c r="H73" s="126" t="s">
        <v>589</v>
      </c>
      <c r="I73" s="124">
        <v>25</v>
      </c>
      <c r="J73" s="127">
        <v>2</v>
      </c>
      <c r="K73" s="127" t="s">
        <v>837</v>
      </c>
    </row>
    <row r="74" spans="1:11">
      <c r="A74" s="7">
        <v>4</v>
      </c>
      <c r="B74" s="10">
        <v>9</v>
      </c>
      <c r="C74" s="10">
        <f t="shared" si="1"/>
        <v>73</v>
      </c>
      <c r="D74" s="5" t="s">
        <v>555</v>
      </c>
      <c r="E74" s="125" t="s">
        <v>14</v>
      </c>
      <c r="F74" s="125" t="s">
        <v>14</v>
      </c>
      <c r="G74" s="126" t="s">
        <v>600</v>
      </c>
      <c r="H74" s="126" t="s">
        <v>547</v>
      </c>
      <c r="I74" s="124">
        <v>26</v>
      </c>
      <c r="J74" s="127">
        <v>1</v>
      </c>
      <c r="K74" s="127" t="s">
        <v>837</v>
      </c>
    </row>
    <row r="75" spans="1:11">
      <c r="A75" s="7">
        <v>4</v>
      </c>
      <c r="B75" s="10">
        <v>10</v>
      </c>
      <c r="C75" s="10">
        <f t="shared" si="1"/>
        <v>74</v>
      </c>
      <c r="D75" s="5" t="s">
        <v>164</v>
      </c>
      <c r="E75" s="123" t="s">
        <v>47</v>
      </c>
      <c r="F75" s="123" t="s">
        <v>47</v>
      </c>
      <c r="G75" s="128" t="s">
        <v>736</v>
      </c>
      <c r="H75" s="129" t="s">
        <v>547</v>
      </c>
      <c r="I75" s="130">
        <v>29</v>
      </c>
      <c r="J75" s="124">
        <v>1</v>
      </c>
      <c r="K75" s="124" t="s">
        <v>837</v>
      </c>
    </row>
    <row r="76" spans="1:11">
      <c r="A76" s="7">
        <v>4</v>
      </c>
      <c r="B76" s="10">
        <v>11</v>
      </c>
      <c r="C76" s="10">
        <f t="shared" si="1"/>
        <v>75</v>
      </c>
      <c r="D76" s="5" t="s">
        <v>14</v>
      </c>
      <c r="E76" s="123" t="s">
        <v>129</v>
      </c>
      <c r="F76" s="123" t="s">
        <v>15</v>
      </c>
      <c r="G76" s="128" t="s">
        <v>488</v>
      </c>
      <c r="H76" s="129" t="s">
        <v>489</v>
      </c>
      <c r="I76" s="130">
        <v>29</v>
      </c>
      <c r="J76" s="124">
        <v>7</v>
      </c>
      <c r="K76" s="124" t="s">
        <v>46</v>
      </c>
    </row>
    <row r="77" spans="1:11">
      <c r="A77" s="7">
        <v>4</v>
      </c>
      <c r="B77" s="10">
        <v>12</v>
      </c>
      <c r="C77" s="10">
        <f t="shared" si="1"/>
        <v>76</v>
      </c>
      <c r="D77" s="5" t="s">
        <v>17</v>
      </c>
      <c r="E77" s="125" t="s">
        <v>470</v>
      </c>
      <c r="F77" s="125" t="s">
        <v>470</v>
      </c>
      <c r="G77" s="126" t="s">
        <v>1732</v>
      </c>
      <c r="H77" s="126" t="s">
        <v>251</v>
      </c>
      <c r="I77" s="124">
        <v>26</v>
      </c>
      <c r="J77" s="127">
        <v>1</v>
      </c>
      <c r="K77" s="127" t="s">
        <v>837</v>
      </c>
    </row>
    <row r="78" spans="1:11">
      <c r="A78" s="7">
        <v>4</v>
      </c>
      <c r="B78" s="10">
        <v>13</v>
      </c>
      <c r="C78" s="10">
        <f t="shared" si="1"/>
        <v>77</v>
      </c>
      <c r="D78" s="5" t="s">
        <v>345</v>
      </c>
      <c r="E78" s="125" t="s">
        <v>609</v>
      </c>
      <c r="F78" s="125" t="s">
        <v>481</v>
      </c>
      <c r="G78" s="126" t="s">
        <v>58</v>
      </c>
      <c r="H78" s="126" t="s">
        <v>307</v>
      </c>
      <c r="I78" s="124">
        <v>33</v>
      </c>
      <c r="J78" s="127">
        <v>1</v>
      </c>
      <c r="K78" s="127" t="s">
        <v>837</v>
      </c>
    </row>
    <row r="79" spans="1:11">
      <c r="A79" s="7">
        <v>4</v>
      </c>
      <c r="B79" s="10">
        <v>14</v>
      </c>
      <c r="C79" s="10">
        <f t="shared" si="1"/>
        <v>78</v>
      </c>
      <c r="D79" s="5" t="s">
        <v>567</v>
      </c>
      <c r="E79" s="123" t="s">
        <v>17</v>
      </c>
      <c r="F79" s="123" t="s">
        <v>17</v>
      </c>
      <c r="G79" s="128" t="s">
        <v>524</v>
      </c>
      <c r="H79" s="129" t="s">
        <v>502</v>
      </c>
      <c r="I79" s="130">
        <v>26</v>
      </c>
      <c r="J79" s="124">
        <v>1</v>
      </c>
      <c r="K79" s="124" t="s">
        <v>46</v>
      </c>
    </row>
    <row r="80" spans="1:11">
      <c r="A80" s="7">
        <v>4</v>
      </c>
      <c r="B80" s="10">
        <v>15</v>
      </c>
      <c r="C80" s="10">
        <f t="shared" si="1"/>
        <v>79</v>
      </c>
      <c r="D80" s="5" t="s">
        <v>15</v>
      </c>
      <c r="E80" s="125" t="s">
        <v>567</v>
      </c>
      <c r="F80" s="125" t="s">
        <v>567</v>
      </c>
      <c r="G80" s="126" t="s">
        <v>1606</v>
      </c>
      <c r="H80" s="126" t="s">
        <v>548</v>
      </c>
      <c r="I80" s="124">
        <v>25</v>
      </c>
      <c r="J80" s="127">
        <v>1</v>
      </c>
      <c r="K80" s="127" t="s">
        <v>837</v>
      </c>
    </row>
    <row r="81" spans="1:11">
      <c r="A81" s="7">
        <v>4</v>
      </c>
      <c r="B81" s="10">
        <v>16</v>
      </c>
      <c r="C81" s="10">
        <f t="shared" si="1"/>
        <v>80</v>
      </c>
      <c r="D81" s="5" t="s">
        <v>16</v>
      </c>
      <c r="E81" s="125" t="s">
        <v>188</v>
      </c>
      <c r="F81" s="125" t="s">
        <v>188</v>
      </c>
      <c r="G81" s="126" t="s">
        <v>671</v>
      </c>
      <c r="H81" s="126" t="s">
        <v>571</v>
      </c>
      <c r="I81" s="124">
        <v>24</v>
      </c>
      <c r="J81" s="127">
        <v>2</v>
      </c>
      <c r="K81" s="127" t="s">
        <v>837</v>
      </c>
    </row>
    <row r="82" spans="1:11">
      <c r="A82" s="7">
        <v>4</v>
      </c>
      <c r="B82" s="10">
        <v>17</v>
      </c>
      <c r="C82" s="10">
        <f t="shared" si="1"/>
        <v>81</v>
      </c>
      <c r="D82" s="5" t="s">
        <v>13</v>
      </c>
      <c r="E82" s="125" t="s">
        <v>17</v>
      </c>
      <c r="F82" s="125" t="s">
        <v>17</v>
      </c>
      <c r="G82" s="126" t="s">
        <v>497</v>
      </c>
      <c r="H82" s="126" t="s">
        <v>527</v>
      </c>
      <c r="I82" s="124">
        <v>36</v>
      </c>
      <c r="J82" s="127">
        <v>1</v>
      </c>
      <c r="K82" s="127" t="s">
        <v>837</v>
      </c>
    </row>
    <row r="83" spans="1:11">
      <c r="A83" s="7">
        <v>4</v>
      </c>
      <c r="B83" s="10">
        <v>18</v>
      </c>
      <c r="C83" s="10">
        <f t="shared" si="1"/>
        <v>82</v>
      </c>
      <c r="D83" s="5" t="s">
        <v>276</v>
      </c>
      <c r="E83" s="125" t="s">
        <v>239</v>
      </c>
      <c r="F83" s="125" t="s">
        <v>345</v>
      </c>
      <c r="G83" s="126" t="s">
        <v>534</v>
      </c>
      <c r="H83" s="126" t="s">
        <v>1864</v>
      </c>
      <c r="I83" s="124">
        <v>31</v>
      </c>
      <c r="J83" s="127">
        <v>1</v>
      </c>
      <c r="K83" s="127" t="s">
        <v>837</v>
      </c>
    </row>
    <row r="84" spans="1:11">
      <c r="A84" s="7">
        <v>4</v>
      </c>
      <c r="B84" s="10">
        <v>19</v>
      </c>
      <c r="C84" s="10">
        <f t="shared" si="1"/>
        <v>83</v>
      </c>
      <c r="D84" s="5" t="s">
        <v>354</v>
      </c>
      <c r="E84" s="123" t="s">
        <v>614</v>
      </c>
      <c r="F84" s="123" t="s">
        <v>614</v>
      </c>
      <c r="G84" s="128" t="s">
        <v>1230</v>
      </c>
      <c r="H84" s="129" t="s">
        <v>1231</v>
      </c>
      <c r="I84" s="130">
        <v>26</v>
      </c>
      <c r="J84" s="124">
        <v>8</v>
      </c>
      <c r="K84" s="124" t="s">
        <v>837</v>
      </c>
    </row>
    <row r="85" spans="1:11">
      <c r="A85" s="11">
        <v>4</v>
      </c>
      <c r="B85" s="12">
        <v>20</v>
      </c>
      <c r="C85" s="12">
        <f t="shared" si="1"/>
        <v>84</v>
      </c>
      <c r="D85" s="14" t="s">
        <v>609</v>
      </c>
      <c r="E85" s="135" t="s">
        <v>300</v>
      </c>
      <c r="F85" s="135" t="s">
        <v>300</v>
      </c>
      <c r="G85" s="137" t="s">
        <v>992</v>
      </c>
      <c r="H85" s="138" t="s">
        <v>993</v>
      </c>
      <c r="I85" s="139">
        <v>30</v>
      </c>
      <c r="J85" s="136">
        <v>3</v>
      </c>
      <c r="K85" s="136" t="s">
        <v>46</v>
      </c>
    </row>
    <row r="86" spans="1:11">
      <c r="A86" s="83" t="s">
        <v>2040</v>
      </c>
      <c r="B86" s="84">
        <v>1</v>
      </c>
      <c r="C86" s="84">
        <f t="shared" si="1"/>
        <v>85</v>
      </c>
      <c r="D86" s="98" t="s">
        <v>345</v>
      </c>
      <c r="E86" s="140" t="s">
        <v>470</v>
      </c>
      <c r="F86" s="140" t="s">
        <v>470</v>
      </c>
      <c r="G86" s="142" t="s">
        <v>1692</v>
      </c>
      <c r="H86" s="142" t="s">
        <v>473</v>
      </c>
      <c r="I86" s="141">
        <v>26</v>
      </c>
      <c r="J86" s="143">
        <v>6</v>
      </c>
      <c r="K86" s="143" t="s">
        <v>837</v>
      </c>
    </row>
    <row r="87" spans="1:11">
      <c r="A87" s="7">
        <v>5</v>
      </c>
      <c r="B87" s="10">
        <v>1</v>
      </c>
      <c r="C87" s="10">
        <f t="shared" si="1"/>
        <v>86</v>
      </c>
      <c r="D87" s="5" t="s">
        <v>609</v>
      </c>
      <c r="E87" s="125" t="s">
        <v>239</v>
      </c>
      <c r="F87" s="125" t="s">
        <v>239</v>
      </c>
      <c r="G87" s="126" t="s">
        <v>528</v>
      </c>
      <c r="H87" s="126" t="s">
        <v>577</v>
      </c>
      <c r="I87" s="124">
        <v>26</v>
      </c>
      <c r="J87" s="127">
        <v>1</v>
      </c>
      <c r="K87" s="127" t="s">
        <v>837</v>
      </c>
    </row>
    <row r="88" spans="1:11">
      <c r="A88" s="7">
        <v>5</v>
      </c>
      <c r="B88" s="10">
        <v>2</v>
      </c>
      <c r="C88" s="10">
        <f t="shared" si="1"/>
        <v>87</v>
      </c>
      <c r="D88" s="5" t="s">
        <v>354</v>
      </c>
      <c r="E88" s="125" t="s">
        <v>47</v>
      </c>
      <c r="F88" s="125" t="s">
        <v>47</v>
      </c>
      <c r="G88" s="126" t="s">
        <v>1844</v>
      </c>
      <c r="H88" s="126" t="s">
        <v>1845</v>
      </c>
      <c r="I88" s="124">
        <v>25</v>
      </c>
      <c r="J88" s="127">
        <v>8</v>
      </c>
      <c r="K88" s="127" t="s">
        <v>837</v>
      </c>
    </row>
    <row r="89" spans="1:11">
      <c r="A89" s="7">
        <v>5</v>
      </c>
      <c r="B89" s="10">
        <v>3</v>
      </c>
      <c r="C89" s="10">
        <f t="shared" si="1"/>
        <v>88</v>
      </c>
      <c r="D89" s="5" t="s">
        <v>276</v>
      </c>
      <c r="E89" s="123" t="s">
        <v>16</v>
      </c>
      <c r="F89" s="123" t="s">
        <v>16</v>
      </c>
      <c r="G89" s="128" t="s">
        <v>441</v>
      </c>
      <c r="H89" s="129" t="s">
        <v>570</v>
      </c>
      <c r="I89" s="130">
        <v>37</v>
      </c>
      <c r="J89" s="124">
        <v>7</v>
      </c>
      <c r="K89" s="124" t="s">
        <v>46</v>
      </c>
    </row>
    <row r="90" spans="1:11">
      <c r="A90" s="7">
        <v>5</v>
      </c>
      <c r="B90" s="10">
        <v>4</v>
      </c>
      <c r="C90" s="10">
        <f t="shared" si="1"/>
        <v>89</v>
      </c>
      <c r="D90" s="5" t="s">
        <v>13</v>
      </c>
      <c r="E90" s="123" t="s">
        <v>16</v>
      </c>
      <c r="F90" s="123" t="s">
        <v>16</v>
      </c>
      <c r="G90" s="128" t="s">
        <v>1047</v>
      </c>
      <c r="H90" s="129" t="s">
        <v>547</v>
      </c>
      <c r="I90" s="130">
        <v>31</v>
      </c>
      <c r="J90" s="124">
        <v>2</v>
      </c>
      <c r="K90" s="124" t="s">
        <v>837</v>
      </c>
    </row>
    <row r="91" spans="1:11">
      <c r="A91" s="7">
        <v>5</v>
      </c>
      <c r="B91" s="10">
        <v>5</v>
      </c>
      <c r="C91" s="10">
        <f t="shared" si="1"/>
        <v>90</v>
      </c>
      <c r="D91" s="5" t="s">
        <v>16</v>
      </c>
      <c r="E91" s="125" t="s">
        <v>563</v>
      </c>
      <c r="F91" s="125" t="s">
        <v>563</v>
      </c>
      <c r="G91" s="126" t="s">
        <v>1786</v>
      </c>
      <c r="H91" s="126" t="s">
        <v>533</v>
      </c>
      <c r="I91" s="124">
        <v>34</v>
      </c>
      <c r="J91" s="127">
        <v>1</v>
      </c>
      <c r="K91" s="127" t="s">
        <v>837</v>
      </c>
    </row>
    <row r="92" spans="1:11">
      <c r="A92" s="7">
        <v>5</v>
      </c>
      <c r="B92" s="10">
        <v>6</v>
      </c>
      <c r="C92" s="10">
        <f t="shared" si="1"/>
        <v>91</v>
      </c>
      <c r="D92" s="5" t="s">
        <v>15</v>
      </c>
      <c r="E92" s="123" t="s">
        <v>239</v>
      </c>
      <c r="F92" s="123" t="s">
        <v>17</v>
      </c>
      <c r="G92" s="128" t="s">
        <v>313</v>
      </c>
      <c r="H92" s="129" t="s">
        <v>490</v>
      </c>
      <c r="I92" s="130">
        <v>27</v>
      </c>
      <c r="J92" s="124">
        <v>3</v>
      </c>
      <c r="K92" s="124" t="s">
        <v>837</v>
      </c>
    </row>
    <row r="93" spans="1:11">
      <c r="A93" s="7">
        <v>5</v>
      </c>
      <c r="B93" s="10">
        <v>7</v>
      </c>
      <c r="C93" s="10">
        <f t="shared" si="1"/>
        <v>92</v>
      </c>
      <c r="D93" s="5" t="s">
        <v>567</v>
      </c>
      <c r="E93" s="125" t="s">
        <v>567</v>
      </c>
      <c r="F93" s="125" t="s">
        <v>567</v>
      </c>
      <c r="G93" s="126" t="s">
        <v>1919</v>
      </c>
      <c r="H93" s="126" t="s">
        <v>393</v>
      </c>
      <c r="I93" s="124">
        <v>34</v>
      </c>
      <c r="J93" s="127">
        <v>1</v>
      </c>
      <c r="K93" s="127" t="s">
        <v>46</v>
      </c>
    </row>
    <row r="94" spans="1:11">
      <c r="A94" s="7">
        <v>5</v>
      </c>
      <c r="B94" s="10">
        <v>8</v>
      </c>
      <c r="C94" s="10">
        <f t="shared" si="1"/>
        <v>93</v>
      </c>
      <c r="D94" s="5" t="s">
        <v>345</v>
      </c>
      <c r="E94" s="125" t="s">
        <v>345</v>
      </c>
      <c r="F94" s="125" t="s">
        <v>300</v>
      </c>
      <c r="G94" s="126" t="s">
        <v>1788</v>
      </c>
      <c r="H94" s="126" t="s">
        <v>216</v>
      </c>
      <c r="I94" s="124">
        <v>33</v>
      </c>
      <c r="J94" s="127">
        <v>1</v>
      </c>
      <c r="K94" s="127" t="s">
        <v>46</v>
      </c>
    </row>
    <row r="95" spans="1:11">
      <c r="A95" s="7">
        <v>5</v>
      </c>
      <c r="B95" s="10">
        <v>9</v>
      </c>
      <c r="C95" s="10">
        <f t="shared" si="1"/>
        <v>94</v>
      </c>
      <c r="D95" s="5" t="s">
        <v>17</v>
      </c>
      <c r="E95" s="123" t="s">
        <v>188</v>
      </c>
      <c r="F95" s="123" t="s">
        <v>188</v>
      </c>
      <c r="G95" s="128" t="s">
        <v>1371</v>
      </c>
      <c r="H95" s="129" t="s">
        <v>554</v>
      </c>
      <c r="I95" s="144">
        <v>37</v>
      </c>
      <c r="J95" s="124">
        <v>3</v>
      </c>
      <c r="K95" s="124" t="s">
        <v>46</v>
      </c>
    </row>
    <row r="96" spans="1:11">
      <c r="A96" s="7">
        <v>5</v>
      </c>
      <c r="B96" s="10">
        <v>10</v>
      </c>
      <c r="C96" s="10">
        <f t="shared" si="1"/>
        <v>95</v>
      </c>
      <c r="D96" s="5" t="s">
        <v>14</v>
      </c>
      <c r="E96" s="125" t="s">
        <v>470</v>
      </c>
      <c r="F96" s="125" t="s">
        <v>470</v>
      </c>
      <c r="G96" s="126" t="s">
        <v>1769</v>
      </c>
      <c r="H96" s="126" t="s">
        <v>1770</v>
      </c>
      <c r="I96" s="124">
        <v>22</v>
      </c>
      <c r="J96" s="127">
        <v>2</v>
      </c>
      <c r="K96" s="127" t="s">
        <v>837</v>
      </c>
    </row>
    <row r="97" spans="1:15">
      <c r="A97" s="7">
        <v>5</v>
      </c>
      <c r="B97" s="10">
        <v>11</v>
      </c>
      <c r="C97" s="10">
        <f t="shared" si="1"/>
        <v>96</v>
      </c>
      <c r="D97" s="5" t="s">
        <v>164</v>
      </c>
      <c r="E97" s="125" t="s">
        <v>14</v>
      </c>
      <c r="F97" s="125" t="s">
        <v>14</v>
      </c>
      <c r="G97" s="126" t="s">
        <v>165</v>
      </c>
      <c r="H97" s="126" t="s">
        <v>1875</v>
      </c>
      <c r="I97" s="124">
        <v>29</v>
      </c>
      <c r="J97" s="127">
        <v>1</v>
      </c>
      <c r="K97" s="127" t="s">
        <v>46</v>
      </c>
    </row>
    <row r="98" spans="1:15">
      <c r="A98" s="7">
        <v>5</v>
      </c>
      <c r="B98" s="10">
        <v>12</v>
      </c>
      <c r="C98" s="10">
        <f t="shared" si="1"/>
        <v>97</v>
      </c>
      <c r="D98" s="5" t="s">
        <v>555</v>
      </c>
      <c r="E98" s="125" t="s">
        <v>470</v>
      </c>
      <c r="F98" s="125" t="s">
        <v>470</v>
      </c>
      <c r="G98" s="126" t="s">
        <v>1685</v>
      </c>
      <c r="H98" s="126" t="s">
        <v>526</v>
      </c>
      <c r="I98" s="124">
        <v>33</v>
      </c>
      <c r="J98" s="127">
        <v>1</v>
      </c>
      <c r="K98" s="127" t="s">
        <v>837</v>
      </c>
    </row>
    <row r="99" spans="1:15">
      <c r="A99" s="7">
        <v>5</v>
      </c>
      <c r="B99" s="10">
        <v>13</v>
      </c>
      <c r="C99" s="10">
        <f t="shared" si="1"/>
        <v>98</v>
      </c>
      <c r="D99" s="5" t="s">
        <v>18</v>
      </c>
      <c r="E99" s="123" t="s">
        <v>213</v>
      </c>
      <c r="F99" s="123" t="s">
        <v>345</v>
      </c>
      <c r="G99" s="128" t="s">
        <v>6</v>
      </c>
      <c r="H99" s="129" t="s">
        <v>817</v>
      </c>
      <c r="I99" s="130">
        <v>25</v>
      </c>
      <c r="J99" s="124">
        <v>6</v>
      </c>
      <c r="K99" s="124" t="s">
        <v>837</v>
      </c>
    </row>
    <row r="100" spans="1:15">
      <c r="A100" s="7">
        <v>5</v>
      </c>
      <c r="B100" s="10">
        <v>14</v>
      </c>
      <c r="C100" s="10">
        <f t="shared" si="1"/>
        <v>99</v>
      </c>
      <c r="D100" s="5" t="s">
        <v>480</v>
      </c>
      <c r="E100" s="125" t="s">
        <v>555</v>
      </c>
      <c r="F100" s="125" t="s">
        <v>555</v>
      </c>
      <c r="G100" s="126" t="s">
        <v>1087</v>
      </c>
      <c r="H100" s="126" t="s">
        <v>1663</v>
      </c>
      <c r="I100" s="124">
        <v>27</v>
      </c>
      <c r="J100" s="127">
        <v>1</v>
      </c>
      <c r="K100" s="127" t="s">
        <v>46</v>
      </c>
    </row>
    <row r="101" spans="1:15">
      <c r="A101" s="7">
        <v>5</v>
      </c>
      <c r="B101" s="10">
        <v>15</v>
      </c>
      <c r="C101" s="10">
        <f t="shared" si="1"/>
        <v>100</v>
      </c>
      <c r="D101" s="5" t="s">
        <v>470</v>
      </c>
      <c r="E101" s="125" t="s">
        <v>480</v>
      </c>
      <c r="F101" s="125" t="s">
        <v>480</v>
      </c>
      <c r="G101" s="126" t="s">
        <v>1618</v>
      </c>
      <c r="H101" s="126" t="s">
        <v>393</v>
      </c>
      <c r="I101" s="124">
        <v>27</v>
      </c>
      <c r="J101" s="127">
        <v>1</v>
      </c>
      <c r="K101" s="127" t="s">
        <v>46</v>
      </c>
    </row>
    <row r="102" spans="1:15">
      <c r="A102" s="7">
        <v>5</v>
      </c>
      <c r="B102" s="10">
        <v>16</v>
      </c>
      <c r="C102" s="10">
        <f t="shared" si="1"/>
        <v>101</v>
      </c>
      <c r="D102" s="5" t="s">
        <v>239</v>
      </c>
      <c r="E102" s="125" t="s">
        <v>300</v>
      </c>
      <c r="F102" s="125" t="s">
        <v>300</v>
      </c>
      <c r="G102" s="126" t="s">
        <v>1699</v>
      </c>
      <c r="H102" s="126" t="s">
        <v>533</v>
      </c>
      <c r="I102" s="124">
        <v>25</v>
      </c>
      <c r="J102" s="127">
        <v>1</v>
      </c>
      <c r="K102" s="127" t="s">
        <v>46</v>
      </c>
    </row>
    <row r="103" spans="1:15">
      <c r="A103" s="7">
        <v>5</v>
      </c>
      <c r="B103" s="10">
        <v>17</v>
      </c>
      <c r="C103" s="10">
        <f t="shared" si="1"/>
        <v>102</v>
      </c>
      <c r="D103" s="5" t="s">
        <v>129</v>
      </c>
      <c r="E103" s="125" t="s">
        <v>47</v>
      </c>
      <c r="F103" s="125" t="s">
        <v>47</v>
      </c>
      <c r="G103" s="126" t="s">
        <v>1646</v>
      </c>
      <c r="H103" s="126" t="s">
        <v>431</v>
      </c>
      <c r="I103" s="124">
        <v>23</v>
      </c>
      <c r="J103" s="127">
        <v>1</v>
      </c>
      <c r="K103" s="127" t="s">
        <v>46</v>
      </c>
      <c r="L103" s="53"/>
      <c r="M103" s="5"/>
      <c r="O103" s="3"/>
    </row>
    <row r="104" spans="1:15">
      <c r="A104" s="7">
        <v>5</v>
      </c>
      <c r="B104" s="10">
        <v>18</v>
      </c>
      <c r="C104" s="10">
        <f t="shared" si="1"/>
        <v>103</v>
      </c>
      <c r="D104" s="5" t="s">
        <v>438</v>
      </c>
      <c r="E104" s="123" t="s">
        <v>213</v>
      </c>
      <c r="F104" s="123" t="s">
        <v>213</v>
      </c>
      <c r="G104" s="128" t="s">
        <v>964</v>
      </c>
      <c r="H104" s="129" t="s">
        <v>533</v>
      </c>
      <c r="I104" s="130">
        <v>24</v>
      </c>
      <c r="J104" s="124">
        <v>7</v>
      </c>
      <c r="K104" s="124" t="s">
        <v>46</v>
      </c>
    </row>
    <row r="105" spans="1:15">
      <c r="A105" s="7">
        <v>5</v>
      </c>
      <c r="B105" s="10">
        <v>19</v>
      </c>
      <c r="C105" s="10">
        <f t="shared" si="1"/>
        <v>104</v>
      </c>
      <c r="D105" s="5" t="s">
        <v>563</v>
      </c>
      <c r="E105" s="125" t="s">
        <v>555</v>
      </c>
      <c r="F105" s="125" t="s">
        <v>555</v>
      </c>
      <c r="G105" s="126" t="s">
        <v>626</v>
      </c>
      <c r="H105" s="126" t="s">
        <v>1667</v>
      </c>
      <c r="I105" s="124">
        <v>23</v>
      </c>
      <c r="J105" s="127">
        <v>2</v>
      </c>
      <c r="K105" s="127" t="s">
        <v>837</v>
      </c>
    </row>
    <row r="106" spans="1:15">
      <c r="A106" s="11">
        <v>5</v>
      </c>
      <c r="B106" s="12">
        <v>20</v>
      </c>
      <c r="C106" s="12">
        <f t="shared" si="1"/>
        <v>105</v>
      </c>
      <c r="D106" s="14" t="s">
        <v>29</v>
      </c>
      <c r="E106" s="145" t="s">
        <v>188</v>
      </c>
      <c r="F106" s="145" t="s">
        <v>188</v>
      </c>
      <c r="G106" s="146" t="s">
        <v>528</v>
      </c>
      <c r="H106" s="146" t="s">
        <v>565</v>
      </c>
      <c r="I106" s="136">
        <v>23</v>
      </c>
      <c r="J106" s="147">
        <v>6</v>
      </c>
      <c r="K106" s="147" t="s">
        <v>837</v>
      </c>
    </row>
    <row r="107" spans="1:15">
      <c r="A107" s="7">
        <v>6</v>
      </c>
      <c r="B107" s="10">
        <v>1</v>
      </c>
      <c r="C107" s="10">
        <f t="shared" si="1"/>
        <v>106</v>
      </c>
      <c r="D107" s="5" t="s">
        <v>29</v>
      </c>
      <c r="E107" s="112" t="s">
        <v>686</v>
      </c>
      <c r="F107" s="112" t="s">
        <v>686</v>
      </c>
      <c r="G107" s="113" t="s">
        <v>1660</v>
      </c>
      <c r="H107" s="113" t="s">
        <v>1661</v>
      </c>
      <c r="I107" s="108">
        <v>23</v>
      </c>
      <c r="J107" s="114">
        <v>4</v>
      </c>
      <c r="K107" s="114" t="s">
        <v>46</v>
      </c>
    </row>
    <row r="108" spans="1:15">
      <c r="A108" s="7">
        <v>6</v>
      </c>
      <c r="B108" s="10">
        <v>2</v>
      </c>
      <c r="C108" s="10">
        <f t="shared" si="1"/>
        <v>107</v>
      </c>
      <c r="D108" s="5" t="s">
        <v>563</v>
      </c>
      <c r="E108" s="115" t="s">
        <v>246</v>
      </c>
      <c r="F108" s="115" t="s">
        <v>246</v>
      </c>
      <c r="G108" s="117" t="s">
        <v>196</v>
      </c>
      <c r="H108" s="117" t="s">
        <v>197</v>
      </c>
      <c r="I108" s="116">
        <v>36</v>
      </c>
      <c r="J108" s="118">
        <v>1</v>
      </c>
      <c r="K108" s="118" t="s">
        <v>837</v>
      </c>
    </row>
    <row r="109" spans="1:15">
      <c r="A109" s="7">
        <v>6</v>
      </c>
      <c r="B109" s="10">
        <v>3</v>
      </c>
      <c r="C109" s="10">
        <f t="shared" si="1"/>
        <v>108</v>
      </c>
      <c r="D109" s="5" t="s">
        <v>438</v>
      </c>
      <c r="E109" s="112" t="s">
        <v>481</v>
      </c>
      <c r="F109" s="112" t="s">
        <v>481</v>
      </c>
      <c r="G109" s="113" t="s">
        <v>186</v>
      </c>
      <c r="H109" s="113" t="s">
        <v>1755</v>
      </c>
      <c r="I109" s="108">
        <v>30</v>
      </c>
      <c r="J109" s="114">
        <v>1</v>
      </c>
      <c r="K109" s="114" t="s">
        <v>837</v>
      </c>
    </row>
    <row r="110" spans="1:15">
      <c r="A110" s="7">
        <v>6</v>
      </c>
      <c r="B110" s="10">
        <v>4</v>
      </c>
      <c r="C110" s="10">
        <f t="shared" si="1"/>
        <v>109</v>
      </c>
      <c r="D110" s="5" t="s">
        <v>129</v>
      </c>
      <c r="E110" s="112" t="s">
        <v>16</v>
      </c>
      <c r="F110" s="112" t="s">
        <v>16</v>
      </c>
      <c r="G110" s="113" t="s">
        <v>410</v>
      </c>
      <c r="H110" s="113" t="s">
        <v>539</v>
      </c>
      <c r="I110" s="108">
        <v>28</v>
      </c>
      <c r="J110" s="114">
        <v>1</v>
      </c>
      <c r="K110" s="114" t="s">
        <v>46</v>
      </c>
    </row>
    <row r="111" spans="1:15">
      <c r="A111" s="7">
        <v>6</v>
      </c>
      <c r="B111" s="10">
        <v>5</v>
      </c>
      <c r="C111" s="10">
        <f t="shared" si="1"/>
        <v>110</v>
      </c>
      <c r="D111" s="5" t="s">
        <v>239</v>
      </c>
      <c r="E111" s="107" t="s">
        <v>17</v>
      </c>
      <c r="F111" s="107" t="s">
        <v>17</v>
      </c>
      <c r="G111" s="109" t="s">
        <v>1232</v>
      </c>
      <c r="H111" s="110" t="s">
        <v>553</v>
      </c>
      <c r="I111" s="111">
        <v>28</v>
      </c>
      <c r="J111" s="108">
        <v>1</v>
      </c>
      <c r="K111" s="108" t="s">
        <v>46</v>
      </c>
    </row>
    <row r="112" spans="1:15">
      <c r="A112" s="7">
        <v>6</v>
      </c>
      <c r="B112" s="10">
        <v>6</v>
      </c>
      <c r="C112" s="10">
        <f t="shared" si="1"/>
        <v>111</v>
      </c>
      <c r="D112" s="5" t="s">
        <v>470</v>
      </c>
      <c r="E112" s="107" t="s">
        <v>16</v>
      </c>
      <c r="F112" s="107" t="s">
        <v>16</v>
      </c>
      <c r="G112" s="109" t="s">
        <v>1104</v>
      </c>
      <c r="H112" s="110" t="s">
        <v>546</v>
      </c>
      <c r="I112" s="111">
        <v>30</v>
      </c>
      <c r="J112" s="108">
        <v>7</v>
      </c>
      <c r="K112" s="108" t="s">
        <v>46</v>
      </c>
    </row>
    <row r="113" spans="1:11">
      <c r="A113" s="7">
        <v>6</v>
      </c>
      <c r="B113" s="10">
        <v>7</v>
      </c>
      <c r="C113" s="10">
        <f t="shared" si="1"/>
        <v>112</v>
      </c>
      <c r="D113" s="5" t="s">
        <v>480</v>
      </c>
      <c r="E113" s="107" t="s">
        <v>1121</v>
      </c>
      <c r="F113" s="107" t="s">
        <v>1121</v>
      </c>
      <c r="G113" s="109" t="s">
        <v>429</v>
      </c>
      <c r="H113" s="110" t="s">
        <v>430</v>
      </c>
      <c r="I113" s="111">
        <v>31</v>
      </c>
      <c r="J113" s="108">
        <v>1</v>
      </c>
      <c r="K113" s="108" t="s">
        <v>46</v>
      </c>
    </row>
    <row r="114" spans="1:11">
      <c r="A114" s="7">
        <v>6</v>
      </c>
      <c r="B114" s="10">
        <v>8</v>
      </c>
      <c r="C114" s="10">
        <f t="shared" si="1"/>
        <v>113</v>
      </c>
      <c r="D114" s="5" t="s">
        <v>18</v>
      </c>
      <c r="E114" s="112" t="s">
        <v>598</v>
      </c>
      <c r="F114" s="112" t="s">
        <v>598</v>
      </c>
      <c r="G114" s="113" t="s">
        <v>11</v>
      </c>
      <c r="H114" s="113" t="s">
        <v>236</v>
      </c>
      <c r="I114" s="108">
        <v>25</v>
      </c>
      <c r="J114" s="114">
        <v>3</v>
      </c>
      <c r="K114" s="114" t="s">
        <v>837</v>
      </c>
    </row>
    <row r="115" spans="1:11">
      <c r="A115" s="7">
        <v>6</v>
      </c>
      <c r="B115" s="10">
        <v>9</v>
      </c>
      <c r="C115" s="10">
        <f t="shared" si="1"/>
        <v>114</v>
      </c>
      <c r="D115" s="5" t="s">
        <v>555</v>
      </c>
      <c r="E115" s="107" t="s">
        <v>345</v>
      </c>
      <c r="F115" s="107" t="s">
        <v>345</v>
      </c>
      <c r="G115" s="109" t="s">
        <v>1130</v>
      </c>
      <c r="H115" s="110" t="s">
        <v>589</v>
      </c>
      <c r="I115" s="111">
        <v>26</v>
      </c>
      <c r="J115" s="108">
        <v>4</v>
      </c>
      <c r="K115" s="108" t="s">
        <v>46</v>
      </c>
    </row>
    <row r="116" spans="1:11">
      <c r="A116" s="7">
        <v>6</v>
      </c>
      <c r="B116" s="10">
        <v>10</v>
      </c>
      <c r="C116" s="10">
        <f t="shared" si="1"/>
        <v>115</v>
      </c>
      <c r="D116" s="5" t="s">
        <v>164</v>
      </c>
      <c r="E116" s="112" t="s">
        <v>17</v>
      </c>
      <c r="F116" s="112" t="s">
        <v>17</v>
      </c>
      <c r="G116" s="113" t="s">
        <v>1772</v>
      </c>
      <c r="H116" s="113" t="s">
        <v>394</v>
      </c>
      <c r="I116" s="108">
        <v>25</v>
      </c>
      <c r="J116" s="114">
        <v>1</v>
      </c>
      <c r="K116" s="114" t="s">
        <v>837</v>
      </c>
    </row>
    <row r="117" spans="1:11">
      <c r="A117" s="7">
        <v>6</v>
      </c>
      <c r="B117" s="10">
        <v>11</v>
      </c>
      <c r="C117" s="10">
        <f t="shared" si="1"/>
        <v>116</v>
      </c>
      <c r="D117" s="5" t="s">
        <v>14</v>
      </c>
      <c r="E117" s="112" t="s">
        <v>14</v>
      </c>
      <c r="F117" s="112" t="s">
        <v>14</v>
      </c>
      <c r="G117" s="113" t="s">
        <v>1918</v>
      </c>
      <c r="H117" s="113" t="s">
        <v>117</v>
      </c>
      <c r="I117" s="108">
        <v>23</v>
      </c>
      <c r="J117" s="114">
        <v>6</v>
      </c>
      <c r="K117" s="114" t="s">
        <v>838</v>
      </c>
    </row>
    <row r="118" spans="1:11">
      <c r="A118" s="7">
        <v>6</v>
      </c>
      <c r="B118" s="10">
        <v>12</v>
      </c>
      <c r="C118" s="10">
        <f t="shared" si="1"/>
        <v>117</v>
      </c>
      <c r="D118" s="5" t="s">
        <v>17</v>
      </c>
      <c r="E118" s="107" t="s">
        <v>563</v>
      </c>
      <c r="F118" s="107" t="s">
        <v>470</v>
      </c>
      <c r="G118" s="109" t="s">
        <v>656</v>
      </c>
      <c r="H118" s="110" t="s">
        <v>118</v>
      </c>
      <c r="I118" s="111">
        <v>31</v>
      </c>
      <c r="J118" s="108">
        <v>5</v>
      </c>
      <c r="K118" s="108" t="s">
        <v>46</v>
      </c>
    </row>
    <row r="119" spans="1:11">
      <c r="A119" s="7">
        <v>6</v>
      </c>
      <c r="B119" s="10">
        <v>13</v>
      </c>
      <c r="C119" s="10">
        <f t="shared" si="1"/>
        <v>118</v>
      </c>
      <c r="D119" s="5" t="s">
        <v>345</v>
      </c>
      <c r="E119" s="107" t="s">
        <v>609</v>
      </c>
      <c r="F119" s="107" t="s">
        <v>567</v>
      </c>
      <c r="G119" s="109" t="s">
        <v>586</v>
      </c>
      <c r="H119" s="110" t="s">
        <v>692</v>
      </c>
      <c r="I119" s="111">
        <v>32</v>
      </c>
      <c r="J119" s="108">
        <v>5</v>
      </c>
      <c r="K119" s="108" t="s">
        <v>838</v>
      </c>
    </row>
    <row r="120" spans="1:11">
      <c r="A120" s="7">
        <v>6</v>
      </c>
      <c r="B120" s="10">
        <v>14</v>
      </c>
      <c r="C120" s="10">
        <f t="shared" si="1"/>
        <v>119</v>
      </c>
      <c r="D120" s="5" t="s">
        <v>567</v>
      </c>
      <c r="E120" s="107" t="s">
        <v>18</v>
      </c>
      <c r="F120" s="107" t="s">
        <v>29</v>
      </c>
      <c r="G120" s="109" t="s">
        <v>187</v>
      </c>
      <c r="H120" s="110" t="s">
        <v>463</v>
      </c>
      <c r="I120" s="111">
        <v>37</v>
      </c>
      <c r="J120" s="108">
        <v>2</v>
      </c>
      <c r="K120" s="108" t="s">
        <v>837</v>
      </c>
    </row>
    <row r="121" spans="1:11">
      <c r="A121" s="7">
        <v>6</v>
      </c>
      <c r="B121" s="10">
        <v>15</v>
      </c>
      <c r="C121" s="10">
        <f t="shared" si="1"/>
        <v>120</v>
      </c>
      <c r="D121" s="5" t="s">
        <v>15</v>
      </c>
      <c r="E121" s="107" t="s">
        <v>17</v>
      </c>
      <c r="F121" s="107" t="s">
        <v>17</v>
      </c>
      <c r="G121" s="109" t="s">
        <v>475</v>
      </c>
      <c r="H121" s="110" t="s">
        <v>756</v>
      </c>
      <c r="I121" s="111">
        <v>27</v>
      </c>
      <c r="J121" s="108">
        <v>5</v>
      </c>
      <c r="K121" s="108" t="s">
        <v>46</v>
      </c>
    </row>
    <row r="122" spans="1:11">
      <c r="A122" s="7">
        <v>6</v>
      </c>
      <c r="B122" s="10">
        <v>16</v>
      </c>
      <c r="C122" s="10">
        <f t="shared" si="1"/>
        <v>121</v>
      </c>
      <c r="D122" s="5" t="s">
        <v>16</v>
      </c>
      <c r="E122" s="107" t="s">
        <v>246</v>
      </c>
      <c r="F122" s="107" t="s">
        <v>246</v>
      </c>
      <c r="G122" s="109" t="s">
        <v>647</v>
      </c>
      <c r="H122" s="110" t="s">
        <v>1055</v>
      </c>
      <c r="I122" s="111">
        <v>27</v>
      </c>
      <c r="J122" s="108">
        <v>1</v>
      </c>
      <c r="K122" s="108" t="s">
        <v>837</v>
      </c>
    </row>
    <row r="123" spans="1:11">
      <c r="A123" s="7">
        <v>6</v>
      </c>
      <c r="B123" s="10">
        <v>17</v>
      </c>
      <c r="C123" s="10">
        <f t="shared" si="1"/>
        <v>122</v>
      </c>
      <c r="D123" s="5" t="s">
        <v>13</v>
      </c>
      <c r="E123" s="112" t="s">
        <v>164</v>
      </c>
      <c r="F123" s="112" t="s">
        <v>164</v>
      </c>
      <c r="G123" s="113" t="s">
        <v>1812</v>
      </c>
      <c r="H123" s="113" t="s">
        <v>146</v>
      </c>
      <c r="I123" s="108">
        <v>27</v>
      </c>
      <c r="J123" s="114">
        <v>4</v>
      </c>
      <c r="K123" s="114" t="s">
        <v>837</v>
      </c>
    </row>
    <row r="124" spans="1:11">
      <c r="A124" s="7">
        <v>6</v>
      </c>
      <c r="B124" s="10">
        <v>18</v>
      </c>
      <c r="C124" s="10">
        <f t="shared" si="1"/>
        <v>123</v>
      </c>
      <c r="D124" s="5" t="s">
        <v>276</v>
      </c>
      <c r="E124" s="107" t="s">
        <v>563</v>
      </c>
      <c r="F124" s="107" t="s">
        <v>563</v>
      </c>
      <c r="G124" s="109" t="s">
        <v>117</v>
      </c>
      <c r="H124" s="110" t="s">
        <v>570</v>
      </c>
      <c r="I124" s="111">
        <v>33</v>
      </c>
      <c r="J124" s="108">
        <v>1</v>
      </c>
      <c r="K124" s="108" t="s">
        <v>46</v>
      </c>
    </row>
    <row r="125" spans="1:11">
      <c r="A125" s="7">
        <v>6</v>
      </c>
      <c r="B125" s="10">
        <v>19</v>
      </c>
      <c r="C125" s="10">
        <f t="shared" si="1"/>
        <v>124</v>
      </c>
      <c r="D125" s="5" t="s">
        <v>354</v>
      </c>
      <c r="E125" s="107" t="s">
        <v>17</v>
      </c>
      <c r="F125" s="107" t="s">
        <v>17</v>
      </c>
      <c r="G125" s="109" t="s">
        <v>953</v>
      </c>
      <c r="H125" s="110" t="s">
        <v>23</v>
      </c>
      <c r="I125" s="111">
        <v>27</v>
      </c>
      <c r="J125" s="108">
        <v>1</v>
      </c>
      <c r="K125" s="108" t="s">
        <v>837</v>
      </c>
    </row>
    <row r="126" spans="1:11">
      <c r="A126" s="11">
        <v>6</v>
      </c>
      <c r="B126" s="12">
        <v>20</v>
      </c>
      <c r="C126" s="12">
        <f t="shared" si="1"/>
        <v>125</v>
      </c>
      <c r="D126" s="14" t="s">
        <v>609</v>
      </c>
      <c r="E126" s="131" t="s">
        <v>129</v>
      </c>
      <c r="F126" s="131" t="s">
        <v>129</v>
      </c>
      <c r="G126" s="132" t="s">
        <v>920</v>
      </c>
      <c r="H126" s="133" t="s">
        <v>549</v>
      </c>
      <c r="I126" s="134">
        <v>33</v>
      </c>
      <c r="J126" s="120">
        <v>1</v>
      </c>
      <c r="K126" s="120" t="s">
        <v>837</v>
      </c>
    </row>
    <row r="127" spans="1:11">
      <c r="A127" s="7">
        <v>7</v>
      </c>
      <c r="B127" s="10">
        <v>1</v>
      </c>
      <c r="C127" s="10">
        <f t="shared" si="1"/>
        <v>126</v>
      </c>
      <c r="D127" s="5" t="s">
        <v>609</v>
      </c>
      <c r="E127" s="107" t="s">
        <v>480</v>
      </c>
      <c r="F127" s="107" t="s">
        <v>480</v>
      </c>
      <c r="G127" s="109" t="s">
        <v>454</v>
      </c>
      <c r="H127" s="110" t="s">
        <v>145</v>
      </c>
      <c r="I127" s="111">
        <v>24</v>
      </c>
      <c r="J127" s="108">
        <v>1</v>
      </c>
      <c r="K127" s="108" t="s">
        <v>837</v>
      </c>
    </row>
    <row r="128" spans="1:11">
      <c r="A128" s="7">
        <v>7</v>
      </c>
      <c r="B128" s="10">
        <v>2</v>
      </c>
      <c r="C128" s="10">
        <f t="shared" si="1"/>
        <v>127</v>
      </c>
      <c r="D128" s="5" t="s">
        <v>354</v>
      </c>
      <c r="E128" s="107" t="s">
        <v>555</v>
      </c>
      <c r="F128" s="107" t="s">
        <v>129</v>
      </c>
      <c r="G128" s="109" t="s">
        <v>78</v>
      </c>
      <c r="H128" s="110" t="s">
        <v>523</v>
      </c>
      <c r="I128" s="111">
        <v>34</v>
      </c>
      <c r="J128" s="108">
        <v>4</v>
      </c>
      <c r="K128" s="108" t="s">
        <v>46</v>
      </c>
    </row>
    <row r="129" spans="1:11">
      <c r="A129" s="7">
        <v>7</v>
      </c>
      <c r="B129" s="10">
        <v>3</v>
      </c>
      <c r="C129" s="10">
        <f t="shared" si="1"/>
        <v>128</v>
      </c>
      <c r="D129" s="5" t="s">
        <v>276</v>
      </c>
      <c r="E129" s="107" t="s">
        <v>18</v>
      </c>
      <c r="F129" s="107" t="s">
        <v>17</v>
      </c>
      <c r="G129" s="109" t="s">
        <v>403</v>
      </c>
      <c r="H129" s="110" t="s">
        <v>277</v>
      </c>
      <c r="I129" s="111">
        <v>33</v>
      </c>
      <c r="J129" s="108">
        <v>1</v>
      </c>
      <c r="K129" s="108" t="s">
        <v>837</v>
      </c>
    </row>
    <row r="130" spans="1:11">
      <c r="A130" s="7">
        <v>7</v>
      </c>
      <c r="B130" s="10">
        <v>4</v>
      </c>
      <c r="C130" s="10">
        <f t="shared" si="1"/>
        <v>129</v>
      </c>
      <c r="D130" s="5" t="s">
        <v>13</v>
      </c>
      <c r="E130" s="107" t="s">
        <v>18</v>
      </c>
      <c r="F130" s="107" t="s">
        <v>18</v>
      </c>
      <c r="G130" s="109" t="s">
        <v>1267</v>
      </c>
      <c r="H130" s="110" t="s">
        <v>110</v>
      </c>
      <c r="I130" s="111">
        <v>31</v>
      </c>
      <c r="J130" s="108">
        <v>2</v>
      </c>
      <c r="K130" s="108" t="s">
        <v>46</v>
      </c>
    </row>
    <row r="131" spans="1:11">
      <c r="A131" s="7">
        <v>7</v>
      </c>
      <c r="B131" s="10">
        <v>5</v>
      </c>
      <c r="C131" s="10">
        <f t="shared" si="1"/>
        <v>130</v>
      </c>
      <c r="D131" s="5" t="s">
        <v>16</v>
      </c>
      <c r="E131" s="107" t="s">
        <v>14</v>
      </c>
      <c r="F131" s="107" t="s">
        <v>14</v>
      </c>
      <c r="G131" s="109" t="s">
        <v>1164</v>
      </c>
      <c r="H131" s="110" t="s">
        <v>565</v>
      </c>
      <c r="I131" s="111">
        <v>28</v>
      </c>
      <c r="J131" s="108">
        <v>2</v>
      </c>
      <c r="K131" s="108" t="s">
        <v>837</v>
      </c>
    </row>
    <row r="132" spans="1:11">
      <c r="A132" s="7">
        <v>7</v>
      </c>
      <c r="B132" s="10">
        <v>6</v>
      </c>
      <c r="C132" s="10">
        <f t="shared" ref="C132:C195" si="2">C131+1</f>
        <v>131</v>
      </c>
      <c r="D132" s="5" t="s">
        <v>15</v>
      </c>
      <c r="E132" s="107"/>
      <c r="F132" s="107" t="s">
        <v>480</v>
      </c>
      <c r="G132" s="109" t="s">
        <v>339</v>
      </c>
      <c r="H132" s="110" t="s">
        <v>551</v>
      </c>
      <c r="I132" s="111">
        <v>33</v>
      </c>
      <c r="J132" s="108">
        <v>1</v>
      </c>
      <c r="K132" s="108" t="s">
        <v>837</v>
      </c>
    </row>
    <row r="133" spans="1:11">
      <c r="A133" s="7">
        <v>7</v>
      </c>
      <c r="B133" s="10">
        <v>7</v>
      </c>
      <c r="C133" s="10">
        <f t="shared" si="2"/>
        <v>132</v>
      </c>
      <c r="D133" s="5" t="s">
        <v>567</v>
      </c>
      <c r="E133" s="112" t="s">
        <v>614</v>
      </c>
      <c r="F133" s="112" t="s">
        <v>614</v>
      </c>
      <c r="G133" s="113" t="s">
        <v>1893</v>
      </c>
      <c r="H133" s="113" t="s">
        <v>1894</v>
      </c>
      <c r="I133" s="108">
        <v>26</v>
      </c>
      <c r="J133" s="114">
        <v>1</v>
      </c>
      <c r="K133" s="114" t="s">
        <v>837</v>
      </c>
    </row>
    <row r="134" spans="1:11">
      <c r="A134" s="7">
        <v>7</v>
      </c>
      <c r="B134" s="10">
        <v>8</v>
      </c>
      <c r="C134" s="10">
        <f t="shared" si="2"/>
        <v>133</v>
      </c>
      <c r="D134" s="5" t="s">
        <v>345</v>
      </c>
      <c r="E134" s="107" t="s">
        <v>609</v>
      </c>
      <c r="F134" s="107" t="s">
        <v>609</v>
      </c>
      <c r="G134" s="109" t="s">
        <v>525</v>
      </c>
      <c r="H134" s="110" t="s">
        <v>297</v>
      </c>
      <c r="I134" s="111">
        <v>30</v>
      </c>
      <c r="J134" s="108">
        <v>1</v>
      </c>
      <c r="K134" s="108" t="s">
        <v>46</v>
      </c>
    </row>
    <row r="135" spans="1:11">
      <c r="A135" s="7">
        <v>7</v>
      </c>
      <c r="B135" s="10">
        <v>9</v>
      </c>
      <c r="C135" s="10">
        <f t="shared" si="2"/>
        <v>134</v>
      </c>
      <c r="D135" s="5" t="s">
        <v>17</v>
      </c>
      <c r="E135" s="123" t="s">
        <v>480</v>
      </c>
      <c r="F135" s="123" t="s">
        <v>480</v>
      </c>
      <c r="G135" s="128" t="s">
        <v>758</v>
      </c>
      <c r="H135" s="129" t="s">
        <v>72</v>
      </c>
      <c r="I135" s="130">
        <v>30</v>
      </c>
      <c r="J135" s="124">
        <v>1</v>
      </c>
      <c r="K135" s="124" t="s">
        <v>46</v>
      </c>
    </row>
    <row r="136" spans="1:11">
      <c r="A136" s="7">
        <v>7</v>
      </c>
      <c r="B136" s="10">
        <v>10</v>
      </c>
      <c r="C136" s="10">
        <f t="shared" si="2"/>
        <v>135</v>
      </c>
      <c r="D136" s="5" t="s">
        <v>14</v>
      </c>
      <c r="E136" s="107" t="s">
        <v>609</v>
      </c>
      <c r="F136" s="107" t="s">
        <v>609</v>
      </c>
      <c r="G136" s="109" t="s">
        <v>176</v>
      </c>
      <c r="H136" s="110" t="s">
        <v>1680</v>
      </c>
      <c r="I136" s="111">
        <v>33</v>
      </c>
      <c r="J136" s="108">
        <v>9</v>
      </c>
      <c r="K136" s="108" t="s">
        <v>837</v>
      </c>
    </row>
    <row r="137" spans="1:11">
      <c r="A137" s="7">
        <v>7</v>
      </c>
      <c r="B137" s="10">
        <v>11</v>
      </c>
      <c r="C137" s="10">
        <f t="shared" si="2"/>
        <v>136</v>
      </c>
      <c r="D137" s="5" t="s">
        <v>164</v>
      </c>
      <c r="E137" s="107" t="s">
        <v>129</v>
      </c>
      <c r="F137" s="107" t="s">
        <v>129</v>
      </c>
      <c r="G137" s="109" t="s">
        <v>1150</v>
      </c>
      <c r="H137" s="110" t="s">
        <v>617</v>
      </c>
      <c r="I137" s="111">
        <v>28</v>
      </c>
      <c r="J137" s="108">
        <v>5</v>
      </c>
      <c r="K137" s="108" t="s">
        <v>837</v>
      </c>
    </row>
    <row r="138" spans="1:11">
      <c r="A138" s="7">
        <v>7</v>
      </c>
      <c r="B138" s="10">
        <v>12</v>
      </c>
      <c r="C138" s="10">
        <f t="shared" si="2"/>
        <v>137</v>
      </c>
      <c r="D138" s="5" t="s">
        <v>555</v>
      </c>
      <c r="E138" s="107" t="s">
        <v>18</v>
      </c>
      <c r="F138" s="107" t="s">
        <v>13</v>
      </c>
      <c r="G138" s="109" t="s">
        <v>811</v>
      </c>
      <c r="H138" s="110" t="s">
        <v>619</v>
      </c>
      <c r="I138" s="111">
        <v>32</v>
      </c>
      <c r="J138" s="108">
        <v>3</v>
      </c>
      <c r="K138" s="108" t="s">
        <v>837</v>
      </c>
    </row>
    <row r="139" spans="1:11">
      <c r="A139" s="7">
        <v>7</v>
      </c>
      <c r="B139" s="10">
        <v>13</v>
      </c>
      <c r="C139" s="10">
        <f t="shared" si="2"/>
        <v>138</v>
      </c>
      <c r="D139" s="5" t="s">
        <v>18</v>
      </c>
      <c r="E139" s="123" t="s">
        <v>563</v>
      </c>
      <c r="F139" s="123" t="s">
        <v>563</v>
      </c>
      <c r="G139" s="128" t="s">
        <v>1307</v>
      </c>
      <c r="H139" s="129" t="s">
        <v>572</v>
      </c>
      <c r="I139" s="130">
        <v>30</v>
      </c>
      <c r="J139" s="124">
        <v>1</v>
      </c>
      <c r="K139" s="124" t="s">
        <v>837</v>
      </c>
    </row>
    <row r="140" spans="1:11">
      <c r="A140" s="7">
        <v>7</v>
      </c>
      <c r="B140" s="10">
        <v>14</v>
      </c>
      <c r="C140" s="10">
        <f t="shared" si="2"/>
        <v>139</v>
      </c>
      <c r="D140" s="5" t="s">
        <v>480</v>
      </c>
      <c r="E140" s="125" t="s">
        <v>14</v>
      </c>
      <c r="F140" s="125" t="s">
        <v>354</v>
      </c>
      <c r="G140" s="126" t="s">
        <v>1736</v>
      </c>
      <c r="H140" s="126" t="s">
        <v>1737</v>
      </c>
      <c r="I140" s="124">
        <v>26</v>
      </c>
      <c r="J140" s="127">
        <v>2</v>
      </c>
      <c r="K140" s="127" t="s">
        <v>838</v>
      </c>
    </row>
    <row r="141" spans="1:11">
      <c r="A141" s="7">
        <v>7</v>
      </c>
      <c r="B141" s="10">
        <v>15</v>
      </c>
      <c r="C141" s="10">
        <f t="shared" si="2"/>
        <v>140</v>
      </c>
      <c r="D141" s="5" t="s">
        <v>470</v>
      </c>
      <c r="E141" s="125" t="s">
        <v>614</v>
      </c>
      <c r="F141" s="125" t="s">
        <v>614</v>
      </c>
      <c r="G141" s="126" t="s">
        <v>1863</v>
      </c>
      <c r="H141" s="126" t="s">
        <v>63</v>
      </c>
      <c r="I141" s="124">
        <v>33</v>
      </c>
      <c r="J141" s="127">
        <v>1</v>
      </c>
      <c r="K141" s="127" t="s">
        <v>46</v>
      </c>
    </row>
    <row r="142" spans="1:11">
      <c r="A142" s="7">
        <v>7</v>
      </c>
      <c r="B142" s="10">
        <v>16</v>
      </c>
      <c r="C142" s="10">
        <f t="shared" si="2"/>
        <v>141</v>
      </c>
      <c r="D142" s="5" t="s">
        <v>239</v>
      </c>
      <c r="E142" s="123" t="s">
        <v>213</v>
      </c>
      <c r="F142" s="123" t="s">
        <v>213</v>
      </c>
      <c r="G142" s="128" t="s">
        <v>672</v>
      </c>
      <c r="H142" s="129" t="s">
        <v>595</v>
      </c>
      <c r="I142" s="130">
        <v>28</v>
      </c>
      <c r="J142" s="124">
        <v>2</v>
      </c>
      <c r="K142" s="124" t="s">
        <v>837</v>
      </c>
    </row>
    <row r="143" spans="1:11">
      <c r="A143" s="7">
        <v>7</v>
      </c>
      <c r="B143" s="10">
        <v>17</v>
      </c>
      <c r="C143" s="10">
        <f t="shared" si="2"/>
        <v>142</v>
      </c>
      <c r="D143" s="5" t="s">
        <v>129</v>
      </c>
      <c r="E143" s="123" t="s">
        <v>598</v>
      </c>
      <c r="F143" s="123" t="s">
        <v>598</v>
      </c>
      <c r="G143" s="128" t="s">
        <v>1262</v>
      </c>
      <c r="H143" s="129" t="s">
        <v>220</v>
      </c>
      <c r="I143" s="130">
        <v>25</v>
      </c>
      <c r="J143" s="124">
        <v>1</v>
      </c>
      <c r="K143" s="124" t="s">
        <v>46</v>
      </c>
    </row>
    <row r="144" spans="1:11">
      <c r="A144" s="7">
        <v>7</v>
      </c>
      <c r="B144" s="10">
        <v>18</v>
      </c>
      <c r="C144" s="10">
        <f t="shared" si="2"/>
        <v>143</v>
      </c>
      <c r="D144" s="5" t="s">
        <v>438</v>
      </c>
      <c r="E144" s="123" t="s">
        <v>555</v>
      </c>
      <c r="F144" s="123" t="s">
        <v>555</v>
      </c>
      <c r="G144" s="128" t="s">
        <v>143</v>
      </c>
      <c r="H144" s="129" t="s">
        <v>1045</v>
      </c>
      <c r="I144" s="130">
        <v>23</v>
      </c>
      <c r="J144" s="124">
        <v>1</v>
      </c>
      <c r="K144" s="124" t="s">
        <v>837</v>
      </c>
    </row>
    <row r="145" spans="1:11">
      <c r="A145" s="7">
        <v>7</v>
      </c>
      <c r="B145" s="10">
        <v>19</v>
      </c>
      <c r="C145" s="10">
        <f t="shared" si="2"/>
        <v>144</v>
      </c>
      <c r="D145" s="5" t="s">
        <v>563</v>
      </c>
      <c r="E145" s="125" t="s">
        <v>614</v>
      </c>
      <c r="F145" s="125" t="s">
        <v>614</v>
      </c>
      <c r="G145" s="126" t="s">
        <v>288</v>
      </c>
      <c r="H145" s="126" t="s">
        <v>208</v>
      </c>
      <c r="I145" s="124">
        <v>25</v>
      </c>
      <c r="J145" s="127">
        <v>1</v>
      </c>
      <c r="K145" s="127" t="s">
        <v>46</v>
      </c>
    </row>
    <row r="146" spans="1:11">
      <c r="A146" s="11">
        <v>7</v>
      </c>
      <c r="B146" s="12">
        <v>20</v>
      </c>
      <c r="C146" s="12">
        <f t="shared" si="2"/>
        <v>145</v>
      </c>
      <c r="D146" s="14" t="s">
        <v>29</v>
      </c>
      <c r="E146" s="145" t="s">
        <v>15</v>
      </c>
      <c r="F146" s="145" t="s">
        <v>15</v>
      </c>
      <c r="G146" s="146" t="s">
        <v>475</v>
      </c>
      <c r="H146" s="146" t="s">
        <v>1882</v>
      </c>
      <c r="I146" s="136">
        <v>22</v>
      </c>
      <c r="J146" s="147">
        <v>2</v>
      </c>
      <c r="K146" s="147" t="s">
        <v>838</v>
      </c>
    </row>
    <row r="147" spans="1:11">
      <c r="A147" s="7">
        <v>8</v>
      </c>
      <c r="B147" s="10">
        <v>1</v>
      </c>
      <c r="C147" s="10">
        <f t="shared" si="2"/>
        <v>146</v>
      </c>
      <c r="D147" s="5" t="s">
        <v>29</v>
      </c>
      <c r="E147" s="125" t="s">
        <v>239</v>
      </c>
      <c r="F147" s="125" t="s">
        <v>239</v>
      </c>
      <c r="G147" s="126" t="s">
        <v>1851</v>
      </c>
      <c r="H147" s="126" t="s">
        <v>1187</v>
      </c>
      <c r="I147" s="124">
        <v>22</v>
      </c>
      <c r="J147" s="127">
        <v>5</v>
      </c>
      <c r="K147" s="127" t="s">
        <v>837</v>
      </c>
    </row>
    <row r="148" spans="1:11">
      <c r="A148" s="7">
        <v>8</v>
      </c>
      <c r="B148" s="10">
        <v>2</v>
      </c>
      <c r="C148" s="10">
        <f t="shared" si="2"/>
        <v>147</v>
      </c>
      <c r="D148" s="5" t="s">
        <v>563</v>
      </c>
      <c r="E148" s="123" t="s">
        <v>239</v>
      </c>
      <c r="F148" s="123" t="s">
        <v>239</v>
      </c>
      <c r="G148" s="128" t="s">
        <v>182</v>
      </c>
      <c r="H148" s="129" t="s">
        <v>151</v>
      </c>
      <c r="I148" s="130">
        <v>38</v>
      </c>
      <c r="J148" s="124" t="s">
        <v>1959</v>
      </c>
      <c r="K148" s="124" t="s">
        <v>837</v>
      </c>
    </row>
    <row r="149" spans="1:11">
      <c r="A149" s="7">
        <v>8</v>
      </c>
      <c r="B149" s="10">
        <v>3</v>
      </c>
      <c r="C149" s="10">
        <f t="shared" si="2"/>
        <v>148</v>
      </c>
      <c r="D149" s="5" t="s">
        <v>438</v>
      </c>
      <c r="E149" s="123" t="s">
        <v>129</v>
      </c>
      <c r="F149" s="123" t="s">
        <v>239</v>
      </c>
      <c r="G149" s="128" t="s">
        <v>326</v>
      </c>
      <c r="H149" s="129" t="s">
        <v>595</v>
      </c>
      <c r="I149" s="130">
        <v>32</v>
      </c>
      <c r="J149" s="124">
        <v>2</v>
      </c>
      <c r="K149" s="124" t="s">
        <v>837</v>
      </c>
    </row>
    <row r="150" spans="1:11">
      <c r="A150" s="7">
        <v>8</v>
      </c>
      <c r="B150" s="10">
        <v>4</v>
      </c>
      <c r="C150" s="10">
        <f t="shared" si="2"/>
        <v>149</v>
      </c>
      <c r="D150" s="5" t="s">
        <v>129</v>
      </c>
      <c r="E150" s="123" t="s">
        <v>438</v>
      </c>
      <c r="F150" s="123" t="s">
        <v>438</v>
      </c>
      <c r="G150" s="128" t="s">
        <v>962</v>
      </c>
      <c r="H150" s="129" t="s">
        <v>105</v>
      </c>
      <c r="I150" s="130">
        <v>27</v>
      </c>
      <c r="J150" s="124">
        <v>6</v>
      </c>
      <c r="K150" s="124" t="s">
        <v>837</v>
      </c>
    </row>
    <row r="151" spans="1:11">
      <c r="A151" s="7">
        <v>8</v>
      </c>
      <c r="B151" s="10">
        <v>5</v>
      </c>
      <c r="C151" s="10">
        <f t="shared" si="2"/>
        <v>150</v>
      </c>
      <c r="D151" s="5" t="s">
        <v>239</v>
      </c>
      <c r="E151" s="123" t="s">
        <v>47</v>
      </c>
      <c r="F151" s="123" t="s">
        <v>47</v>
      </c>
      <c r="G151" s="128" t="s">
        <v>314</v>
      </c>
      <c r="H151" s="129" t="s">
        <v>146</v>
      </c>
      <c r="I151" s="130">
        <v>32</v>
      </c>
      <c r="J151" s="124">
        <v>1</v>
      </c>
      <c r="K151" s="124" t="s">
        <v>46</v>
      </c>
    </row>
    <row r="152" spans="1:11">
      <c r="A152" s="7">
        <v>8</v>
      </c>
      <c r="B152" s="10">
        <v>6</v>
      </c>
      <c r="C152" s="10">
        <f t="shared" si="2"/>
        <v>151</v>
      </c>
      <c r="D152" s="5" t="s">
        <v>470</v>
      </c>
      <c r="E152" s="125" t="s">
        <v>438</v>
      </c>
      <c r="F152" s="125" t="s">
        <v>438</v>
      </c>
      <c r="G152" s="126" t="s">
        <v>1645</v>
      </c>
      <c r="H152" s="126" t="s">
        <v>616</v>
      </c>
      <c r="I152" s="124">
        <v>27</v>
      </c>
      <c r="J152" s="127">
        <v>1</v>
      </c>
      <c r="K152" s="127"/>
    </row>
    <row r="153" spans="1:11">
      <c r="A153" s="7">
        <v>8</v>
      </c>
      <c r="B153" s="10">
        <v>7</v>
      </c>
      <c r="C153" s="10">
        <f t="shared" si="2"/>
        <v>152</v>
      </c>
      <c r="D153" s="5" t="s">
        <v>480</v>
      </c>
      <c r="E153" s="125" t="s">
        <v>563</v>
      </c>
      <c r="F153" s="125" t="s">
        <v>563</v>
      </c>
      <c r="G153" s="126" t="s">
        <v>1867</v>
      </c>
      <c r="H153" s="126" t="s">
        <v>260</v>
      </c>
      <c r="I153" s="124">
        <v>25</v>
      </c>
      <c r="J153" s="127">
        <v>1</v>
      </c>
      <c r="K153" s="127" t="s">
        <v>837</v>
      </c>
    </row>
    <row r="154" spans="1:11">
      <c r="A154" s="7">
        <v>8</v>
      </c>
      <c r="B154" s="10">
        <v>8</v>
      </c>
      <c r="C154" s="10">
        <f t="shared" si="2"/>
        <v>153</v>
      </c>
      <c r="D154" s="5" t="s">
        <v>18</v>
      </c>
      <c r="E154" s="123" t="s">
        <v>13</v>
      </c>
      <c r="F154" s="123" t="s">
        <v>686</v>
      </c>
      <c r="G154" s="128" t="s">
        <v>648</v>
      </c>
      <c r="H154" s="129" t="s">
        <v>544</v>
      </c>
      <c r="I154" s="130">
        <v>36</v>
      </c>
      <c r="J154" s="124">
        <v>1</v>
      </c>
      <c r="K154" s="124" t="s">
        <v>837</v>
      </c>
    </row>
    <row r="155" spans="1:11">
      <c r="A155" s="7">
        <v>8</v>
      </c>
      <c r="B155" s="10">
        <v>9</v>
      </c>
      <c r="C155" s="10">
        <f t="shared" si="2"/>
        <v>154</v>
      </c>
      <c r="D155" s="5" t="s">
        <v>555</v>
      </c>
      <c r="E155" s="123" t="s">
        <v>609</v>
      </c>
      <c r="F155" s="123" t="s">
        <v>609</v>
      </c>
      <c r="G155" s="128" t="s">
        <v>189</v>
      </c>
      <c r="H155" s="129" t="s">
        <v>331</v>
      </c>
      <c r="I155" s="130">
        <v>26</v>
      </c>
      <c r="J155" s="124">
        <v>4</v>
      </c>
      <c r="K155" s="124" t="s">
        <v>837</v>
      </c>
    </row>
    <row r="156" spans="1:11">
      <c r="A156" s="7">
        <v>8</v>
      </c>
      <c r="B156" s="10">
        <v>10</v>
      </c>
      <c r="C156" s="10">
        <f t="shared" si="2"/>
        <v>155</v>
      </c>
      <c r="D156" s="5" t="s">
        <v>164</v>
      </c>
      <c r="E156" s="123" t="s">
        <v>47</v>
      </c>
      <c r="F156" s="123" t="s">
        <v>47</v>
      </c>
      <c r="G156" s="128" t="s">
        <v>1056</v>
      </c>
      <c r="H156" s="129" t="s">
        <v>372</v>
      </c>
      <c r="I156" s="130">
        <v>28</v>
      </c>
      <c r="J156" s="124">
        <v>2</v>
      </c>
      <c r="K156" s="124" t="s">
        <v>837</v>
      </c>
    </row>
    <row r="157" spans="1:11">
      <c r="A157" s="7">
        <v>8</v>
      </c>
      <c r="B157" s="10">
        <v>11</v>
      </c>
      <c r="C157" s="10">
        <f t="shared" si="2"/>
        <v>156</v>
      </c>
      <c r="D157" s="5" t="s">
        <v>14</v>
      </c>
      <c r="E157" s="123" t="s">
        <v>438</v>
      </c>
      <c r="F157" s="123" t="s">
        <v>345</v>
      </c>
      <c r="G157" s="128" t="s">
        <v>465</v>
      </c>
      <c r="H157" s="129" t="s">
        <v>580</v>
      </c>
      <c r="I157" s="130">
        <v>35</v>
      </c>
      <c r="J157" s="124">
        <v>5</v>
      </c>
      <c r="K157" s="124" t="s">
        <v>837</v>
      </c>
    </row>
    <row r="158" spans="1:11">
      <c r="A158" s="7">
        <v>8</v>
      </c>
      <c r="B158" s="10">
        <v>12</v>
      </c>
      <c r="C158" s="10">
        <f t="shared" si="2"/>
        <v>157</v>
      </c>
      <c r="D158" s="5" t="s">
        <v>17</v>
      </c>
      <c r="E158" s="123" t="s">
        <v>614</v>
      </c>
      <c r="F158" s="123" t="s">
        <v>481</v>
      </c>
      <c r="G158" s="128" t="s">
        <v>292</v>
      </c>
      <c r="H158" s="129" t="s">
        <v>523</v>
      </c>
      <c r="I158" s="130">
        <v>34</v>
      </c>
      <c r="J158" s="124">
        <v>2</v>
      </c>
      <c r="K158" s="124" t="s">
        <v>46</v>
      </c>
    </row>
    <row r="159" spans="1:11">
      <c r="A159" s="7">
        <v>8</v>
      </c>
      <c r="B159" s="10">
        <v>13</v>
      </c>
      <c r="C159" s="10">
        <f t="shared" si="2"/>
        <v>158</v>
      </c>
      <c r="D159" s="5" t="s">
        <v>345</v>
      </c>
      <c r="E159" s="123" t="s">
        <v>2046</v>
      </c>
      <c r="F159" s="123" t="s">
        <v>16</v>
      </c>
      <c r="G159" s="128" t="s">
        <v>658</v>
      </c>
      <c r="H159" s="129" t="s">
        <v>333</v>
      </c>
      <c r="I159" s="130">
        <v>41</v>
      </c>
      <c r="J159" s="124">
        <v>2</v>
      </c>
      <c r="K159" s="124" t="s">
        <v>837</v>
      </c>
    </row>
    <row r="160" spans="1:11">
      <c r="A160" s="7">
        <v>8</v>
      </c>
      <c r="B160" s="10">
        <v>14</v>
      </c>
      <c r="C160" s="10">
        <f t="shared" si="2"/>
        <v>159</v>
      </c>
      <c r="D160" s="5" t="s">
        <v>567</v>
      </c>
      <c r="E160" s="125" t="s">
        <v>29</v>
      </c>
      <c r="F160" s="125" t="s">
        <v>29</v>
      </c>
      <c r="G160" s="126" t="s">
        <v>1698</v>
      </c>
      <c r="H160" s="126" t="s">
        <v>547</v>
      </c>
      <c r="I160" s="124">
        <v>29</v>
      </c>
      <c r="J160" s="127">
        <v>1</v>
      </c>
      <c r="K160" s="127" t="s">
        <v>837</v>
      </c>
    </row>
    <row r="161" spans="1:11">
      <c r="A161" s="7">
        <v>8</v>
      </c>
      <c r="B161" s="10">
        <v>15</v>
      </c>
      <c r="C161" s="10">
        <f t="shared" si="2"/>
        <v>160</v>
      </c>
      <c r="D161" s="5" t="s">
        <v>15</v>
      </c>
      <c r="E161" s="125" t="s">
        <v>470</v>
      </c>
      <c r="F161" s="125" t="s">
        <v>470</v>
      </c>
      <c r="G161" s="126" t="s">
        <v>1633</v>
      </c>
      <c r="H161" s="126" t="s">
        <v>549</v>
      </c>
      <c r="I161" s="124">
        <v>27</v>
      </c>
      <c r="J161" s="127">
        <v>1</v>
      </c>
      <c r="K161" s="127" t="s">
        <v>46</v>
      </c>
    </row>
    <row r="162" spans="1:11">
      <c r="A162" s="7">
        <v>8</v>
      </c>
      <c r="B162" s="10">
        <v>16</v>
      </c>
      <c r="C162" s="10">
        <f t="shared" si="2"/>
        <v>161</v>
      </c>
      <c r="D162" s="5" t="s">
        <v>16</v>
      </c>
      <c r="E162" s="125" t="s">
        <v>345</v>
      </c>
      <c r="F162" s="125" t="s">
        <v>13</v>
      </c>
      <c r="G162" s="126" t="s">
        <v>163</v>
      </c>
      <c r="H162" s="126" t="s">
        <v>324</v>
      </c>
      <c r="I162" s="124">
        <v>34</v>
      </c>
      <c r="J162" s="127">
        <v>1</v>
      </c>
      <c r="K162" s="127" t="s">
        <v>837</v>
      </c>
    </row>
    <row r="163" spans="1:11">
      <c r="A163" s="7">
        <v>8</v>
      </c>
      <c r="B163" s="10">
        <v>17</v>
      </c>
      <c r="C163" s="10">
        <f t="shared" si="2"/>
        <v>162</v>
      </c>
      <c r="D163" s="5" t="s">
        <v>13</v>
      </c>
      <c r="E163" s="123" t="s">
        <v>14</v>
      </c>
      <c r="F163" s="123" t="s">
        <v>14</v>
      </c>
      <c r="G163" s="128" t="s">
        <v>1064</v>
      </c>
      <c r="H163" s="129" t="s">
        <v>20</v>
      </c>
      <c r="I163" s="130">
        <v>26</v>
      </c>
      <c r="J163" s="124">
        <v>3</v>
      </c>
      <c r="K163" s="124" t="s">
        <v>46</v>
      </c>
    </row>
    <row r="164" spans="1:11">
      <c r="A164" s="7">
        <v>8</v>
      </c>
      <c r="B164" s="10">
        <v>18</v>
      </c>
      <c r="C164" s="10">
        <f t="shared" si="2"/>
        <v>163</v>
      </c>
      <c r="D164" s="5" t="s">
        <v>276</v>
      </c>
      <c r="E164" s="123" t="s">
        <v>480</v>
      </c>
      <c r="F164" s="123" t="s">
        <v>480</v>
      </c>
      <c r="G164" s="128" t="s">
        <v>125</v>
      </c>
      <c r="H164" s="129" t="s">
        <v>1028</v>
      </c>
      <c r="I164" s="130">
        <v>29</v>
      </c>
      <c r="J164" s="124">
        <v>1</v>
      </c>
      <c r="K164" s="124" t="s">
        <v>46</v>
      </c>
    </row>
    <row r="165" spans="1:11">
      <c r="A165" s="7">
        <v>8</v>
      </c>
      <c r="B165" s="10">
        <v>19</v>
      </c>
      <c r="C165" s="10">
        <f t="shared" si="2"/>
        <v>164</v>
      </c>
      <c r="D165" s="5" t="s">
        <v>354</v>
      </c>
      <c r="E165" s="125" t="s">
        <v>188</v>
      </c>
      <c r="F165" s="125" t="s">
        <v>188</v>
      </c>
      <c r="G165" s="126" t="s">
        <v>1604</v>
      </c>
      <c r="H165" s="126" t="s">
        <v>1605</v>
      </c>
      <c r="I165" s="124">
        <v>33</v>
      </c>
      <c r="J165" s="127">
        <v>7</v>
      </c>
      <c r="K165" s="127" t="s">
        <v>46</v>
      </c>
    </row>
    <row r="166" spans="1:11">
      <c r="A166" s="11">
        <v>8</v>
      </c>
      <c r="B166" s="12">
        <v>20</v>
      </c>
      <c r="C166" s="12">
        <f t="shared" si="2"/>
        <v>165</v>
      </c>
      <c r="D166" s="14" t="s">
        <v>609</v>
      </c>
      <c r="E166" s="135" t="s">
        <v>300</v>
      </c>
      <c r="F166" s="135" t="s">
        <v>300</v>
      </c>
      <c r="G166" s="137" t="s">
        <v>587</v>
      </c>
      <c r="H166" s="138" t="s">
        <v>570</v>
      </c>
      <c r="I166" s="139">
        <v>27</v>
      </c>
      <c r="J166" s="136">
        <v>9</v>
      </c>
      <c r="K166" s="136" t="s">
        <v>46</v>
      </c>
    </row>
    <row r="167" spans="1:11">
      <c r="A167" s="7">
        <v>9</v>
      </c>
      <c r="B167" s="10">
        <v>1</v>
      </c>
      <c r="C167" s="10">
        <f t="shared" si="2"/>
        <v>166</v>
      </c>
      <c r="D167" s="5" t="s">
        <v>609</v>
      </c>
      <c r="E167" s="125" t="s">
        <v>609</v>
      </c>
      <c r="F167" s="125" t="s">
        <v>47</v>
      </c>
      <c r="G167" s="126" t="s">
        <v>835</v>
      </c>
      <c r="H167" s="126" t="s">
        <v>1668</v>
      </c>
      <c r="I167" s="124">
        <v>26</v>
      </c>
      <c r="J167" s="127">
        <v>9</v>
      </c>
      <c r="K167" s="127" t="s">
        <v>46</v>
      </c>
    </row>
    <row r="168" spans="1:11">
      <c r="A168" s="7">
        <v>9</v>
      </c>
      <c r="B168" s="10">
        <v>2</v>
      </c>
      <c r="C168" s="10">
        <f t="shared" si="2"/>
        <v>167</v>
      </c>
      <c r="D168" s="5" t="s">
        <v>354</v>
      </c>
      <c r="E168" s="123" t="s">
        <v>13</v>
      </c>
      <c r="F168" s="123" t="s">
        <v>686</v>
      </c>
      <c r="G168" s="128" t="s">
        <v>89</v>
      </c>
      <c r="H168" s="129" t="s">
        <v>531</v>
      </c>
      <c r="I168" s="130">
        <v>36</v>
      </c>
      <c r="J168" s="124">
        <v>9</v>
      </c>
      <c r="K168" s="124" t="s">
        <v>46</v>
      </c>
    </row>
    <row r="169" spans="1:11">
      <c r="A169" s="7">
        <v>9</v>
      </c>
      <c r="B169" s="10">
        <v>3</v>
      </c>
      <c r="C169" s="10">
        <f t="shared" si="2"/>
        <v>168</v>
      </c>
      <c r="D169" s="5" t="s">
        <v>276</v>
      </c>
      <c r="E169" s="123" t="s">
        <v>555</v>
      </c>
      <c r="F169" s="123" t="s">
        <v>555</v>
      </c>
      <c r="G169" s="128" t="s">
        <v>1023</v>
      </c>
      <c r="H169" s="129" t="s">
        <v>493</v>
      </c>
      <c r="I169" s="130">
        <v>33</v>
      </c>
      <c r="J169" s="124">
        <v>1</v>
      </c>
      <c r="K169" s="124" t="s">
        <v>46</v>
      </c>
    </row>
    <row r="170" spans="1:11">
      <c r="A170" s="7">
        <v>9</v>
      </c>
      <c r="B170" s="10">
        <v>4</v>
      </c>
      <c r="C170" s="10">
        <f t="shared" si="2"/>
        <v>169</v>
      </c>
      <c r="D170" s="5" t="s">
        <v>13</v>
      </c>
      <c r="E170" s="125"/>
      <c r="F170" s="125" t="s">
        <v>686</v>
      </c>
      <c r="G170" s="126" t="s">
        <v>1780</v>
      </c>
      <c r="H170" s="126" t="s">
        <v>544</v>
      </c>
      <c r="I170" s="124">
        <v>28</v>
      </c>
      <c r="J170" s="127">
        <v>1</v>
      </c>
      <c r="K170" s="127" t="s">
        <v>46</v>
      </c>
    </row>
    <row r="171" spans="1:11">
      <c r="A171" s="7">
        <v>9</v>
      </c>
      <c r="B171" s="10">
        <v>5</v>
      </c>
      <c r="C171" s="10">
        <f t="shared" si="2"/>
        <v>170</v>
      </c>
      <c r="D171" s="5" t="s">
        <v>16</v>
      </c>
      <c r="E171" s="123" t="s">
        <v>480</v>
      </c>
      <c r="F171" s="123" t="s">
        <v>480</v>
      </c>
      <c r="G171" s="128" t="s">
        <v>444</v>
      </c>
      <c r="H171" s="129" t="s">
        <v>583</v>
      </c>
      <c r="I171" s="130">
        <v>35</v>
      </c>
      <c r="J171" s="124">
        <v>1</v>
      </c>
      <c r="K171" s="124" t="s">
        <v>837</v>
      </c>
    </row>
    <row r="172" spans="1:11">
      <c r="A172" s="7">
        <v>9</v>
      </c>
      <c r="B172" s="10">
        <v>6</v>
      </c>
      <c r="C172" s="10">
        <f t="shared" si="2"/>
        <v>171</v>
      </c>
      <c r="D172" s="5" t="s">
        <v>15</v>
      </c>
      <c r="E172" s="125" t="s">
        <v>563</v>
      </c>
      <c r="F172" s="125" t="s">
        <v>563</v>
      </c>
      <c r="G172" s="126" t="s">
        <v>288</v>
      </c>
      <c r="H172" s="126" t="s">
        <v>1917</v>
      </c>
      <c r="I172" s="124">
        <v>27</v>
      </c>
      <c r="J172" s="127">
        <v>9</v>
      </c>
      <c r="K172" s="127" t="s">
        <v>837</v>
      </c>
    </row>
    <row r="173" spans="1:11">
      <c r="A173" s="7">
        <v>9</v>
      </c>
      <c r="B173" s="10">
        <v>7</v>
      </c>
      <c r="C173" s="10">
        <f t="shared" si="2"/>
        <v>172</v>
      </c>
      <c r="D173" s="5" t="s">
        <v>567</v>
      </c>
      <c r="E173" s="125" t="s">
        <v>480</v>
      </c>
      <c r="F173" s="125" t="s">
        <v>480</v>
      </c>
      <c r="G173" s="126" t="s">
        <v>1880</v>
      </c>
      <c r="H173" s="126" t="s">
        <v>1881</v>
      </c>
      <c r="I173" s="124">
        <v>34</v>
      </c>
      <c r="J173" s="127">
        <v>7</v>
      </c>
      <c r="K173" s="127" t="s">
        <v>837</v>
      </c>
    </row>
    <row r="174" spans="1:11">
      <c r="A174" s="7">
        <v>9</v>
      </c>
      <c r="B174" s="10">
        <v>8</v>
      </c>
      <c r="C174" s="10">
        <f t="shared" si="2"/>
        <v>173</v>
      </c>
      <c r="D174" s="5" t="s">
        <v>345</v>
      </c>
      <c r="E174" s="125" t="s">
        <v>438</v>
      </c>
      <c r="F174" s="125" t="s">
        <v>438</v>
      </c>
      <c r="G174" s="126" t="s">
        <v>1774</v>
      </c>
      <c r="H174" s="126" t="s">
        <v>559</v>
      </c>
      <c r="I174" s="124">
        <v>28</v>
      </c>
      <c r="J174" s="127">
        <v>1</v>
      </c>
      <c r="K174" s="127" t="s">
        <v>837</v>
      </c>
    </row>
    <row r="175" spans="1:11">
      <c r="A175" s="7">
        <v>9</v>
      </c>
      <c r="B175" s="10">
        <v>9</v>
      </c>
      <c r="C175" s="10">
        <f t="shared" si="2"/>
        <v>174</v>
      </c>
      <c r="D175" s="5" t="s">
        <v>17</v>
      </c>
      <c r="E175" s="125" t="s">
        <v>17</v>
      </c>
      <c r="F175" s="125" t="s">
        <v>17</v>
      </c>
      <c r="G175" s="126" t="s">
        <v>317</v>
      </c>
      <c r="H175" s="126" t="s">
        <v>1909</v>
      </c>
      <c r="I175" s="124">
        <v>27</v>
      </c>
      <c r="J175" s="127">
        <v>9</v>
      </c>
      <c r="K175" s="127" t="s">
        <v>46</v>
      </c>
    </row>
    <row r="176" spans="1:11">
      <c r="A176" s="7">
        <v>9</v>
      </c>
      <c r="B176" s="10">
        <v>10</v>
      </c>
      <c r="C176" s="10">
        <f t="shared" si="2"/>
        <v>175</v>
      </c>
      <c r="D176" s="5" t="s">
        <v>14</v>
      </c>
      <c r="E176" s="123" t="s">
        <v>480</v>
      </c>
      <c r="F176" s="123" t="s">
        <v>438</v>
      </c>
      <c r="G176" s="128" t="s">
        <v>868</v>
      </c>
      <c r="H176" s="129" t="s">
        <v>220</v>
      </c>
      <c r="I176" s="130">
        <v>30</v>
      </c>
      <c r="J176" s="124">
        <v>1</v>
      </c>
      <c r="K176" s="124" t="s">
        <v>837</v>
      </c>
    </row>
    <row r="177" spans="1:11">
      <c r="A177" s="7">
        <v>9</v>
      </c>
      <c r="B177" s="10">
        <v>11</v>
      </c>
      <c r="C177" s="10">
        <f t="shared" si="2"/>
        <v>176</v>
      </c>
      <c r="D177" s="5" t="s">
        <v>164</v>
      </c>
      <c r="E177" s="125" t="s">
        <v>29</v>
      </c>
      <c r="F177" s="125" t="s">
        <v>29</v>
      </c>
      <c r="G177" s="126" t="s">
        <v>1908</v>
      </c>
      <c r="H177" s="126" t="s">
        <v>136</v>
      </c>
      <c r="I177" s="124">
        <v>27</v>
      </c>
      <c r="J177" s="127">
        <v>7</v>
      </c>
      <c r="K177" s="127" t="s">
        <v>46</v>
      </c>
    </row>
    <row r="178" spans="1:11">
      <c r="A178" s="7">
        <v>9</v>
      </c>
      <c r="B178" s="10">
        <v>12</v>
      </c>
      <c r="C178" s="10">
        <f t="shared" si="2"/>
        <v>177</v>
      </c>
      <c r="D178" s="5" t="s">
        <v>555</v>
      </c>
      <c r="E178" s="125" t="s">
        <v>686</v>
      </c>
      <c r="F178" s="125" t="s">
        <v>686</v>
      </c>
      <c r="G178" s="126" t="s">
        <v>1655</v>
      </c>
      <c r="H178" s="126" t="s">
        <v>197</v>
      </c>
      <c r="I178" s="124">
        <v>26</v>
      </c>
      <c r="J178" s="127">
        <v>1</v>
      </c>
      <c r="K178" s="127" t="s">
        <v>46</v>
      </c>
    </row>
    <row r="179" spans="1:11">
      <c r="A179" s="7">
        <v>9</v>
      </c>
      <c r="B179" s="10">
        <v>13</v>
      </c>
      <c r="C179" s="10">
        <f t="shared" si="2"/>
        <v>178</v>
      </c>
      <c r="D179" s="5" t="s">
        <v>18</v>
      </c>
      <c r="E179" s="123" t="s">
        <v>246</v>
      </c>
      <c r="F179" s="123" t="s">
        <v>246</v>
      </c>
      <c r="G179" s="128" t="s">
        <v>611</v>
      </c>
      <c r="H179" s="129" t="s">
        <v>545</v>
      </c>
      <c r="I179" s="130">
        <v>29</v>
      </c>
      <c r="J179" s="124">
        <v>4</v>
      </c>
      <c r="K179" s="124" t="s">
        <v>837</v>
      </c>
    </row>
    <row r="180" spans="1:11">
      <c r="A180" s="7">
        <v>9</v>
      </c>
      <c r="B180" s="10">
        <v>14</v>
      </c>
      <c r="C180" s="10">
        <f t="shared" si="2"/>
        <v>179</v>
      </c>
      <c r="D180" s="5" t="s">
        <v>480</v>
      </c>
      <c r="E180" s="125" t="s">
        <v>686</v>
      </c>
      <c r="F180" s="125" t="s">
        <v>686</v>
      </c>
      <c r="G180" s="126" t="s">
        <v>615</v>
      </c>
      <c r="H180" s="126" t="s">
        <v>225</v>
      </c>
      <c r="I180" s="124">
        <v>23</v>
      </c>
      <c r="J180" s="127">
        <v>9</v>
      </c>
      <c r="K180" s="127" t="s">
        <v>46</v>
      </c>
    </row>
    <row r="181" spans="1:11">
      <c r="A181" s="7">
        <v>9</v>
      </c>
      <c r="B181" s="10">
        <v>15</v>
      </c>
      <c r="C181" s="10">
        <f t="shared" si="2"/>
        <v>180</v>
      </c>
      <c r="D181" s="5" t="s">
        <v>470</v>
      </c>
      <c r="E181" s="125" t="s">
        <v>686</v>
      </c>
      <c r="F181" s="125" t="s">
        <v>686</v>
      </c>
      <c r="G181" s="126" t="s">
        <v>200</v>
      </c>
      <c r="H181" s="126" t="s">
        <v>551</v>
      </c>
      <c r="I181" s="124">
        <v>23</v>
      </c>
      <c r="J181" s="127">
        <v>1</v>
      </c>
      <c r="K181" s="127" t="s">
        <v>46</v>
      </c>
    </row>
    <row r="182" spans="1:11">
      <c r="A182" s="7">
        <v>9</v>
      </c>
      <c r="B182" s="10">
        <v>16</v>
      </c>
      <c r="C182" s="10">
        <f t="shared" si="2"/>
        <v>181</v>
      </c>
      <c r="D182" s="5" t="s">
        <v>239</v>
      </c>
      <c r="E182" s="123" t="s">
        <v>246</v>
      </c>
      <c r="F182" s="123" t="s">
        <v>246</v>
      </c>
      <c r="G182" s="128" t="s">
        <v>259</v>
      </c>
      <c r="H182" s="129" t="s">
        <v>846</v>
      </c>
      <c r="I182" s="130">
        <v>30</v>
      </c>
      <c r="J182" s="124">
        <v>2</v>
      </c>
      <c r="K182" s="124" t="s">
        <v>837</v>
      </c>
    </row>
    <row r="183" spans="1:11">
      <c r="A183" s="7">
        <v>9</v>
      </c>
      <c r="B183" s="10">
        <v>17</v>
      </c>
      <c r="C183" s="10">
        <f t="shared" si="2"/>
        <v>182</v>
      </c>
      <c r="D183" s="5" t="s">
        <v>129</v>
      </c>
      <c r="E183" s="123" t="s">
        <v>300</v>
      </c>
      <c r="F183" s="123" t="s">
        <v>300</v>
      </c>
      <c r="G183" s="128" t="s">
        <v>734</v>
      </c>
      <c r="H183" s="129" t="s">
        <v>546</v>
      </c>
      <c r="I183" s="130">
        <v>30</v>
      </c>
      <c r="J183" s="124">
        <v>2</v>
      </c>
      <c r="K183" s="124" t="s">
        <v>837</v>
      </c>
    </row>
    <row r="184" spans="1:11">
      <c r="A184" s="7">
        <v>9</v>
      </c>
      <c r="B184" s="10">
        <v>18</v>
      </c>
      <c r="C184" s="10">
        <f t="shared" si="2"/>
        <v>183</v>
      </c>
      <c r="D184" s="5" t="s">
        <v>438</v>
      </c>
      <c r="E184" s="123" t="s">
        <v>246</v>
      </c>
      <c r="F184" s="123" t="s">
        <v>246</v>
      </c>
      <c r="G184" s="128" t="s">
        <v>1181</v>
      </c>
      <c r="H184" s="129" t="s">
        <v>571</v>
      </c>
      <c r="I184" s="130">
        <v>30</v>
      </c>
      <c r="J184" s="124">
        <v>1</v>
      </c>
      <c r="K184" s="124" t="s">
        <v>837</v>
      </c>
    </row>
    <row r="185" spans="1:11">
      <c r="A185" s="7">
        <v>9</v>
      </c>
      <c r="B185" s="10">
        <v>19</v>
      </c>
      <c r="C185" s="10">
        <f t="shared" si="2"/>
        <v>184</v>
      </c>
      <c r="D185" s="5" t="s">
        <v>563</v>
      </c>
      <c r="E185" s="123" t="s">
        <v>438</v>
      </c>
      <c r="F185" s="123" t="s">
        <v>438</v>
      </c>
      <c r="G185" s="128" t="s">
        <v>226</v>
      </c>
      <c r="H185" s="129" t="s">
        <v>379</v>
      </c>
      <c r="I185" s="130">
        <v>29</v>
      </c>
      <c r="J185" s="124">
        <v>9</v>
      </c>
      <c r="K185" s="124" t="s">
        <v>46</v>
      </c>
    </row>
    <row r="186" spans="1:11">
      <c r="A186" s="11">
        <v>9</v>
      </c>
      <c r="B186" s="12">
        <v>20</v>
      </c>
      <c r="C186" s="12">
        <f t="shared" si="2"/>
        <v>185</v>
      </c>
      <c r="D186" s="14" t="s">
        <v>29</v>
      </c>
      <c r="E186" s="135" t="s">
        <v>438</v>
      </c>
      <c r="F186" s="135" t="s">
        <v>300</v>
      </c>
      <c r="G186" s="137" t="s">
        <v>525</v>
      </c>
      <c r="H186" s="138" t="s">
        <v>596</v>
      </c>
      <c r="I186" s="139">
        <v>28</v>
      </c>
      <c r="J186" s="136">
        <v>2</v>
      </c>
      <c r="K186" s="136" t="s">
        <v>46</v>
      </c>
    </row>
    <row r="187" spans="1:11">
      <c r="A187" s="7">
        <v>10</v>
      </c>
      <c r="B187" s="10">
        <v>1</v>
      </c>
      <c r="C187" s="10">
        <f t="shared" si="2"/>
        <v>186</v>
      </c>
      <c r="D187" s="5" t="s">
        <v>29</v>
      </c>
      <c r="E187" s="125" t="s">
        <v>16</v>
      </c>
      <c r="F187" s="125" t="s">
        <v>16</v>
      </c>
      <c r="G187" s="126" t="s">
        <v>1609</v>
      </c>
      <c r="H187" s="126" t="s">
        <v>151</v>
      </c>
      <c r="I187" s="124">
        <v>26</v>
      </c>
      <c r="J187" s="127">
        <v>7</v>
      </c>
      <c r="K187" s="127" t="s">
        <v>837</v>
      </c>
    </row>
    <row r="188" spans="1:11">
      <c r="A188" s="7">
        <v>10</v>
      </c>
      <c r="B188" s="10">
        <v>2</v>
      </c>
      <c r="C188" s="10">
        <f t="shared" si="2"/>
        <v>187</v>
      </c>
      <c r="D188" s="5" t="s">
        <v>563</v>
      </c>
      <c r="E188" s="125" t="s">
        <v>239</v>
      </c>
      <c r="F188" s="125" t="s">
        <v>239</v>
      </c>
      <c r="G188" s="126" t="s">
        <v>282</v>
      </c>
      <c r="H188" s="126" t="s">
        <v>1651</v>
      </c>
      <c r="I188" s="124">
        <v>24</v>
      </c>
      <c r="J188" s="127">
        <v>9</v>
      </c>
      <c r="K188" s="127" t="s">
        <v>837</v>
      </c>
    </row>
    <row r="189" spans="1:11">
      <c r="A189" s="7">
        <v>10</v>
      </c>
      <c r="B189" s="10">
        <v>3</v>
      </c>
      <c r="C189" s="10">
        <f t="shared" si="2"/>
        <v>188</v>
      </c>
      <c r="D189" s="5" t="s">
        <v>438</v>
      </c>
      <c r="E189" s="125" t="s">
        <v>276</v>
      </c>
      <c r="F189" s="125" t="s">
        <v>276</v>
      </c>
      <c r="G189" s="126" t="s">
        <v>1849</v>
      </c>
      <c r="H189" s="126" t="s">
        <v>1054</v>
      </c>
      <c r="I189" s="124">
        <v>23</v>
      </c>
      <c r="J189" s="127">
        <v>1</v>
      </c>
      <c r="K189" s="127" t="s">
        <v>837</v>
      </c>
    </row>
    <row r="190" spans="1:11">
      <c r="A190" s="7">
        <v>10</v>
      </c>
      <c r="B190" s="10">
        <v>4</v>
      </c>
      <c r="C190" s="10">
        <f t="shared" si="2"/>
        <v>189</v>
      </c>
      <c r="D190" s="5" t="s">
        <v>129</v>
      </c>
      <c r="E190" s="125" t="s">
        <v>1121</v>
      </c>
      <c r="F190" s="125" t="s">
        <v>1121</v>
      </c>
      <c r="G190" s="126" t="s">
        <v>601</v>
      </c>
      <c r="H190" s="126" t="s">
        <v>805</v>
      </c>
      <c r="I190" s="124">
        <v>26</v>
      </c>
      <c r="J190" s="127">
        <v>1</v>
      </c>
      <c r="K190" s="127" t="s">
        <v>837</v>
      </c>
    </row>
    <row r="191" spans="1:11">
      <c r="A191" s="7">
        <v>10</v>
      </c>
      <c r="B191" s="10">
        <v>5</v>
      </c>
      <c r="C191" s="10">
        <f t="shared" si="2"/>
        <v>190</v>
      </c>
      <c r="D191" s="5" t="s">
        <v>239</v>
      </c>
      <c r="E191" s="123" t="s">
        <v>164</v>
      </c>
      <c r="F191" s="123" t="s">
        <v>164</v>
      </c>
      <c r="G191" s="128" t="s">
        <v>1109</v>
      </c>
      <c r="H191" s="129" t="s">
        <v>216</v>
      </c>
      <c r="I191" s="130">
        <v>27</v>
      </c>
      <c r="J191" s="124">
        <v>1</v>
      </c>
      <c r="K191" s="124" t="s">
        <v>46</v>
      </c>
    </row>
    <row r="192" spans="1:11">
      <c r="A192" s="7">
        <v>10</v>
      </c>
      <c r="B192" s="10">
        <v>6</v>
      </c>
      <c r="C192" s="10">
        <f t="shared" si="2"/>
        <v>191</v>
      </c>
      <c r="D192" s="5" t="s">
        <v>470</v>
      </c>
      <c r="E192" s="125" t="s">
        <v>438</v>
      </c>
      <c r="F192" s="125" t="s">
        <v>438</v>
      </c>
      <c r="G192" s="126" t="s">
        <v>1695</v>
      </c>
      <c r="H192" s="126" t="s">
        <v>705</v>
      </c>
      <c r="I192" s="124">
        <v>28</v>
      </c>
      <c r="J192" s="127">
        <v>5</v>
      </c>
      <c r="K192" s="127" t="s">
        <v>837</v>
      </c>
    </row>
    <row r="193" spans="1:11">
      <c r="A193" s="7">
        <v>10</v>
      </c>
      <c r="B193" s="10">
        <v>7</v>
      </c>
      <c r="C193" s="10">
        <f t="shared" si="2"/>
        <v>192</v>
      </c>
      <c r="D193" s="5" t="s">
        <v>480</v>
      </c>
      <c r="E193" s="125" t="s">
        <v>567</v>
      </c>
      <c r="F193" s="125" t="s">
        <v>567</v>
      </c>
      <c r="G193" s="126" t="s">
        <v>1878</v>
      </c>
      <c r="H193" s="126" t="s">
        <v>243</v>
      </c>
      <c r="I193" s="124">
        <v>26</v>
      </c>
      <c r="J193" s="127">
        <v>9</v>
      </c>
      <c r="K193" s="127" t="s">
        <v>837</v>
      </c>
    </row>
    <row r="194" spans="1:11">
      <c r="A194" s="7">
        <v>10</v>
      </c>
      <c r="B194" s="10">
        <v>8</v>
      </c>
      <c r="C194" s="10">
        <f t="shared" si="2"/>
        <v>193</v>
      </c>
      <c r="D194" s="5" t="s">
        <v>18</v>
      </c>
      <c r="E194" s="123" t="s">
        <v>188</v>
      </c>
      <c r="F194" s="123" t="s">
        <v>188</v>
      </c>
      <c r="G194" s="128" t="s">
        <v>485</v>
      </c>
      <c r="H194" s="129" t="s">
        <v>922</v>
      </c>
      <c r="I194" s="130">
        <v>27</v>
      </c>
      <c r="J194" s="124">
        <v>7</v>
      </c>
      <c r="K194" s="124" t="s">
        <v>837</v>
      </c>
    </row>
    <row r="195" spans="1:11">
      <c r="A195" s="7">
        <v>10</v>
      </c>
      <c r="B195" s="10">
        <v>9</v>
      </c>
      <c r="C195" s="10">
        <f t="shared" si="2"/>
        <v>194</v>
      </c>
      <c r="D195" s="5" t="s">
        <v>555</v>
      </c>
      <c r="E195" s="123" t="s">
        <v>239</v>
      </c>
      <c r="F195" s="123" t="s">
        <v>239</v>
      </c>
      <c r="G195" s="128" t="s">
        <v>292</v>
      </c>
      <c r="H195" s="129" t="s">
        <v>666</v>
      </c>
      <c r="I195" s="130">
        <v>27</v>
      </c>
      <c r="J195" s="124">
        <v>9</v>
      </c>
      <c r="K195" s="124" t="s">
        <v>46</v>
      </c>
    </row>
    <row r="196" spans="1:11">
      <c r="A196" s="7">
        <v>10</v>
      </c>
      <c r="B196" s="10">
        <v>10</v>
      </c>
      <c r="C196" s="10">
        <f t="shared" ref="C196:C259" si="3">C195+1</f>
        <v>195</v>
      </c>
      <c r="D196" s="5" t="s">
        <v>164</v>
      </c>
      <c r="E196" s="123" t="s">
        <v>14</v>
      </c>
      <c r="F196" s="123" t="s">
        <v>213</v>
      </c>
      <c r="G196" s="128" t="s">
        <v>411</v>
      </c>
      <c r="H196" s="129" t="s">
        <v>365</v>
      </c>
      <c r="I196" s="130">
        <v>28</v>
      </c>
      <c r="J196" s="124">
        <v>8</v>
      </c>
      <c r="K196" s="124" t="s">
        <v>837</v>
      </c>
    </row>
    <row r="197" spans="1:11">
      <c r="A197" s="7">
        <v>10</v>
      </c>
      <c r="B197" s="10">
        <v>11</v>
      </c>
      <c r="C197" s="10">
        <f t="shared" si="3"/>
        <v>196</v>
      </c>
      <c r="D197" s="5" t="s">
        <v>14</v>
      </c>
      <c r="E197" s="123" t="s">
        <v>164</v>
      </c>
      <c r="F197" s="123" t="s">
        <v>164</v>
      </c>
      <c r="G197" s="128" t="s">
        <v>528</v>
      </c>
      <c r="H197" s="129" t="s">
        <v>718</v>
      </c>
      <c r="I197" s="130">
        <v>30</v>
      </c>
      <c r="J197" s="124">
        <v>6</v>
      </c>
      <c r="K197" s="124" t="s">
        <v>838</v>
      </c>
    </row>
    <row r="198" spans="1:11">
      <c r="A198" s="7">
        <v>10</v>
      </c>
      <c r="B198" s="10">
        <v>12</v>
      </c>
      <c r="C198" s="10">
        <f t="shared" si="3"/>
        <v>197</v>
      </c>
      <c r="D198" s="5" t="s">
        <v>17</v>
      </c>
      <c r="E198" s="125" t="s">
        <v>16</v>
      </c>
      <c r="F198" s="125" t="s">
        <v>555</v>
      </c>
      <c r="G198" s="126" t="s">
        <v>1839</v>
      </c>
      <c r="H198" s="126" t="s">
        <v>1840</v>
      </c>
      <c r="I198" s="124">
        <v>38</v>
      </c>
      <c r="J198" s="127">
        <v>1</v>
      </c>
      <c r="K198" s="127" t="s">
        <v>837</v>
      </c>
    </row>
    <row r="199" spans="1:11">
      <c r="A199" s="7">
        <v>10</v>
      </c>
      <c r="B199" s="10">
        <v>13</v>
      </c>
      <c r="C199" s="10">
        <f t="shared" si="3"/>
        <v>198</v>
      </c>
      <c r="D199" s="5" t="s">
        <v>345</v>
      </c>
      <c r="E199" s="123" t="s">
        <v>354</v>
      </c>
      <c r="F199" s="123" t="s">
        <v>354</v>
      </c>
      <c r="G199" s="128" t="s">
        <v>455</v>
      </c>
      <c r="H199" s="129" t="s">
        <v>456</v>
      </c>
      <c r="I199" s="130">
        <v>36</v>
      </c>
      <c r="J199" s="124">
        <v>1</v>
      </c>
      <c r="K199" s="124" t="s">
        <v>837</v>
      </c>
    </row>
    <row r="200" spans="1:11">
      <c r="A200" s="7">
        <v>10</v>
      </c>
      <c r="B200" s="10">
        <v>14</v>
      </c>
      <c r="C200" s="10">
        <f t="shared" si="3"/>
        <v>199</v>
      </c>
      <c r="D200" s="5" t="s">
        <v>567</v>
      </c>
      <c r="E200" s="125" t="s">
        <v>598</v>
      </c>
      <c r="F200" s="125" t="s">
        <v>598</v>
      </c>
      <c r="G200" s="126" t="s">
        <v>1727</v>
      </c>
      <c r="H200" s="126" t="s">
        <v>72</v>
      </c>
      <c r="I200" s="124">
        <v>27</v>
      </c>
      <c r="J200" s="127">
        <v>7</v>
      </c>
      <c r="K200" s="127" t="s">
        <v>838</v>
      </c>
    </row>
    <row r="201" spans="1:11">
      <c r="A201" s="7">
        <v>10</v>
      </c>
      <c r="B201" s="10">
        <v>15</v>
      </c>
      <c r="C201" s="10">
        <f t="shared" si="3"/>
        <v>200</v>
      </c>
      <c r="D201" s="5" t="s">
        <v>15</v>
      </c>
      <c r="E201" s="123" t="s">
        <v>345</v>
      </c>
      <c r="F201" s="123" t="s">
        <v>345</v>
      </c>
      <c r="G201" s="128" t="s">
        <v>292</v>
      </c>
      <c r="H201" s="129" t="s">
        <v>151</v>
      </c>
      <c r="I201" s="130">
        <v>26</v>
      </c>
      <c r="J201" s="124">
        <v>1</v>
      </c>
      <c r="K201" s="124" t="s">
        <v>837</v>
      </c>
    </row>
    <row r="202" spans="1:11">
      <c r="A202" s="7">
        <v>10</v>
      </c>
      <c r="B202" s="10">
        <v>16</v>
      </c>
      <c r="C202" s="10">
        <f t="shared" si="3"/>
        <v>201</v>
      </c>
      <c r="D202" s="5" t="s">
        <v>16</v>
      </c>
      <c r="E202" s="123" t="s">
        <v>17</v>
      </c>
      <c r="F202" s="123" t="s">
        <v>17</v>
      </c>
      <c r="G202" s="128" t="s">
        <v>1249</v>
      </c>
      <c r="H202" s="129" t="s">
        <v>118</v>
      </c>
      <c r="I202" s="130">
        <v>27</v>
      </c>
      <c r="J202" s="124">
        <v>1</v>
      </c>
      <c r="K202" s="124" t="s">
        <v>837</v>
      </c>
    </row>
    <row r="203" spans="1:11">
      <c r="A203" s="7">
        <v>10</v>
      </c>
      <c r="B203" s="10">
        <v>17</v>
      </c>
      <c r="C203" s="10">
        <f t="shared" si="3"/>
        <v>202</v>
      </c>
      <c r="D203" s="5" t="s">
        <v>13</v>
      </c>
      <c r="E203" s="125" t="s">
        <v>598</v>
      </c>
      <c r="F203" s="125" t="s">
        <v>598</v>
      </c>
      <c r="G203" s="126" t="s">
        <v>1720</v>
      </c>
      <c r="H203" s="126" t="s">
        <v>1721</v>
      </c>
      <c r="I203" s="124">
        <v>30</v>
      </c>
      <c r="J203" s="127">
        <v>1</v>
      </c>
      <c r="K203" s="127" t="s">
        <v>837</v>
      </c>
    </row>
    <row r="204" spans="1:11">
      <c r="A204" s="7">
        <v>10</v>
      </c>
      <c r="B204" s="10">
        <v>18</v>
      </c>
      <c r="C204" s="10">
        <f t="shared" si="3"/>
        <v>203</v>
      </c>
      <c r="D204" s="5" t="s">
        <v>276</v>
      </c>
      <c r="E204" s="123" t="s">
        <v>470</v>
      </c>
      <c r="F204" s="123" t="s">
        <v>470</v>
      </c>
      <c r="G204" s="128" t="s">
        <v>310</v>
      </c>
      <c r="H204" s="129" t="s">
        <v>35</v>
      </c>
      <c r="I204" s="130">
        <v>29</v>
      </c>
      <c r="J204" s="124">
        <v>1</v>
      </c>
      <c r="K204" s="124" t="s">
        <v>46</v>
      </c>
    </row>
    <row r="205" spans="1:11">
      <c r="A205" s="7">
        <v>10</v>
      </c>
      <c r="B205" s="10">
        <v>19</v>
      </c>
      <c r="C205" s="10">
        <f t="shared" si="3"/>
        <v>204</v>
      </c>
      <c r="D205" s="5" t="s">
        <v>354</v>
      </c>
      <c r="E205" s="123" t="s">
        <v>354</v>
      </c>
      <c r="F205" s="123" t="s">
        <v>354</v>
      </c>
      <c r="G205" s="128" t="s">
        <v>601</v>
      </c>
      <c r="H205" s="129" t="s">
        <v>1178</v>
      </c>
      <c r="I205" s="130">
        <v>31</v>
      </c>
      <c r="J205" s="124">
        <v>1</v>
      </c>
      <c r="K205" s="124" t="s">
        <v>837</v>
      </c>
    </row>
    <row r="206" spans="1:11">
      <c r="A206" s="11">
        <v>10</v>
      </c>
      <c r="B206" s="12">
        <v>20</v>
      </c>
      <c r="C206" s="12">
        <f t="shared" si="3"/>
        <v>205</v>
      </c>
      <c r="D206" s="14" t="s">
        <v>609</v>
      </c>
      <c r="E206" s="145" t="s">
        <v>18</v>
      </c>
      <c r="F206" s="145" t="s">
        <v>18</v>
      </c>
      <c r="G206" s="146" t="s">
        <v>1938</v>
      </c>
      <c r="H206" s="146" t="s">
        <v>288</v>
      </c>
      <c r="I206" s="136">
        <v>27</v>
      </c>
      <c r="J206" s="147">
        <v>9</v>
      </c>
      <c r="K206" s="147" t="s">
        <v>837</v>
      </c>
    </row>
    <row r="207" spans="1:11">
      <c r="A207" s="7">
        <v>11</v>
      </c>
      <c r="B207" s="10">
        <v>1</v>
      </c>
      <c r="C207" s="10">
        <f t="shared" si="3"/>
        <v>206</v>
      </c>
      <c r="D207" s="5" t="s">
        <v>609</v>
      </c>
      <c r="E207" s="123" t="s">
        <v>18</v>
      </c>
      <c r="F207" s="123" t="s">
        <v>18</v>
      </c>
      <c r="G207" s="128" t="s">
        <v>119</v>
      </c>
      <c r="H207" s="129" t="s">
        <v>285</v>
      </c>
      <c r="I207" s="130">
        <v>31</v>
      </c>
      <c r="J207" s="124">
        <v>1</v>
      </c>
      <c r="K207" s="124" t="s">
        <v>837</v>
      </c>
    </row>
    <row r="208" spans="1:11">
      <c r="A208" s="7">
        <v>11</v>
      </c>
      <c r="B208" s="10">
        <v>2</v>
      </c>
      <c r="C208" s="10">
        <f t="shared" si="3"/>
        <v>207</v>
      </c>
      <c r="D208" s="5" t="s">
        <v>354</v>
      </c>
      <c r="E208" s="123" t="s">
        <v>1548</v>
      </c>
      <c r="F208" s="123" t="s">
        <v>29</v>
      </c>
      <c r="G208" s="128" t="s">
        <v>167</v>
      </c>
      <c r="H208" s="129" t="s">
        <v>447</v>
      </c>
      <c r="I208" s="130">
        <v>37</v>
      </c>
      <c r="J208" s="124">
        <v>3</v>
      </c>
      <c r="K208" s="124" t="s">
        <v>837</v>
      </c>
    </row>
    <row r="209" spans="1:11">
      <c r="A209" s="7">
        <v>11</v>
      </c>
      <c r="B209" s="10">
        <v>3</v>
      </c>
      <c r="C209" s="10">
        <f t="shared" si="3"/>
        <v>208</v>
      </c>
      <c r="D209" s="5" t="s">
        <v>276</v>
      </c>
      <c r="E209" s="123" t="s">
        <v>18</v>
      </c>
      <c r="F209" s="123" t="s">
        <v>563</v>
      </c>
      <c r="G209" s="128" t="s">
        <v>861</v>
      </c>
      <c r="H209" s="129" t="s">
        <v>277</v>
      </c>
      <c r="I209" s="130">
        <v>29</v>
      </c>
      <c r="J209" s="124">
        <v>1</v>
      </c>
      <c r="K209" s="124" t="s">
        <v>46</v>
      </c>
    </row>
    <row r="210" spans="1:11">
      <c r="A210" s="7">
        <v>11</v>
      </c>
      <c r="B210" s="10">
        <v>4</v>
      </c>
      <c r="C210" s="10">
        <f t="shared" si="3"/>
        <v>209</v>
      </c>
      <c r="D210" s="5" t="s">
        <v>13</v>
      </c>
      <c r="E210" s="123" t="s">
        <v>129</v>
      </c>
      <c r="F210" s="123" t="s">
        <v>129</v>
      </c>
      <c r="G210" s="128" t="s">
        <v>320</v>
      </c>
      <c r="H210" s="129" t="s">
        <v>282</v>
      </c>
      <c r="I210" s="130">
        <v>34</v>
      </c>
      <c r="J210" s="124">
        <v>9</v>
      </c>
      <c r="K210" s="124" t="s">
        <v>837</v>
      </c>
    </row>
    <row r="211" spans="1:11">
      <c r="A211" s="7">
        <v>11</v>
      </c>
      <c r="B211" s="10">
        <v>5</v>
      </c>
      <c r="C211" s="10">
        <f t="shared" si="3"/>
        <v>210</v>
      </c>
      <c r="D211" s="5" t="s">
        <v>16</v>
      </c>
      <c r="E211" s="123" t="s">
        <v>276</v>
      </c>
      <c r="F211" s="123" t="s">
        <v>276</v>
      </c>
      <c r="G211" s="128" t="s">
        <v>195</v>
      </c>
      <c r="H211" s="129" t="s">
        <v>136</v>
      </c>
      <c r="I211" s="130">
        <v>36</v>
      </c>
      <c r="J211" s="124">
        <v>1</v>
      </c>
      <c r="K211" s="124" t="s">
        <v>46</v>
      </c>
    </row>
    <row r="212" spans="1:11">
      <c r="A212" s="7">
        <v>11</v>
      </c>
      <c r="B212" s="10">
        <v>6</v>
      </c>
      <c r="C212" s="10">
        <f t="shared" si="3"/>
        <v>211</v>
      </c>
      <c r="D212" s="5" t="s">
        <v>15</v>
      </c>
      <c r="E212" s="123" t="s">
        <v>18</v>
      </c>
      <c r="F212" s="123" t="s">
        <v>18</v>
      </c>
      <c r="G212" s="128" t="s">
        <v>298</v>
      </c>
      <c r="H212" s="129" t="s">
        <v>299</v>
      </c>
      <c r="I212" s="130">
        <v>41</v>
      </c>
      <c r="J212" s="124">
        <v>3</v>
      </c>
      <c r="K212" s="124" t="s">
        <v>837</v>
      </c>
    </row>
    <row r="213" spans="1:11">
      <c r="A213" s="7">
        <v>11</v>
      </c>
      <c r="B213" s="10">
        <v>7</v>
      </c>
      <c r="C213" s="10">
        <f t="shared" si="3"/>
        <v>212</v>
      </c>
      <c r="D213" s="5" t="s">
        <v>567</v>
      </c>
      <c r="E213" s="123" t="s">
        <v>16</v>
      </c>
      <c r="F213" s="123" t="s">
        <v>13</v>
      </c>
      <c r="G213" s="128" t="s">
        <v>343</v>
      </c>
      <c r="H213" s="129" t="s">
        <v>344</v>
      </c>
      <c r="I213" s="130">
        <v>34</v>
      </c>
      <c r="J213" s="124">
        <v>7</v>
      </c>
      <c r="K213" s="124" t="s">
        <v>46</v>
      </c>
    </row>
    <row r="214" spans="1:11">
      <c r="A214" s="7">
        <v>11</v>
      </c>
      <c r="B214" s="10">
        <v>8</v>
      </c>
      <c r="C214" s="10">
        <f t="shared" si="3"/>
        <v>213</v>
      </c>
      <c r="D214" s="5" t="s">
        <v>345</v>
      </c>
      <c r="E214" s="123" t="s">
        <v>246</v>
      </c>
      <c r="F214" s="123" t="s">
        <v>246</v>
      </c>
      <c r="G214" s="128" t="s">
        <v>936</v>
      </c>
      <c r="H214" s="129" t="s">
        <v>937</v>
      </c>
      <c r="I214" s="130">
        <v>31</v>
      </c>
      <c r="J214" s="124">
        <v>1</v>
      </c>
      <c r="K214" s="124" t="s">
        <v>837</v>
      </c>
    </row>
    <row r="215" spans="1:11">
      <c r="A215" s="7">
        <v>11</v>
      </c>
      <c r="B215" s="10">
        <v>9</v>
      </c>
      <c r="C215" s="10">
        <f t="shared" si="3"/>
        <v>214</v>
      </c>
      <c r="D215" s="5" t="s">
        <v>17</v>
      </c>
      <c r="E215" s="123" t="s">
        <v>438</v>
      </c>
      <c r="F215" s="123" t="s">
        <v>188</v>
      </c>
      <c r="G215" s="128" t="s">
        <v>667</v>
      </c>
      <c r="H215" s="129" t="s">
        <v>155</v>
      </c>
      <c r="I215" s="130">
        <v>30</v>
      </c>
      <c r="J215" s="124">
        <v>8</v>
      </c>
      <c r="K215" s="124" t="s">
        <v>46</v>
      </c>
    </row>
    <row r="216" spans="1:11">
      <c r="A216" s="7">
        <v>11</v>
      </c>
      <c r="B216" s="10">
        <v>10</v>
      </c>
      <c r="C216" s="10">
        <f t="shared" si="3"/>
        <v>215</v>
      </c>
      <c r="D216" s="5" t="s">
        <v>14</v>
      </c>
      <c r="E216" s="123" t="s">
        <v>563</v>
      </c>
      <c r="F216" s="123" t="s">
        <v>563</v>
      </c>
      <c r="G216" s="128" t="s">
        <v>603</v>
      </c>
      <c r="H216" s="129" t="s">
        <v>604</v>
      </c>
      <c r="I216" s="130">
        <v>35</v>
      </c>
      <c r="J216" s="124">
        <v>8</v>
      </c>
      <c r="K216" s="124" t="s">
        <v>837</v>
      </c>
    </row>
    <row r="217" spans="1:11">
      <c r="A217" s="7">
        <v>11</v>
      </c>
      <c r="B217" s="10">
        <v>11</v>
      </c>
      <c r="C217" s="10">
        <f t="shared" si="3"/>
        <v>216</v>
      </c>
      <c r="D217" s="5" t="s">
        <v>164</v>
      </c>
      <c r="E217" s="123" t="s">
        <v>239</v>
      </c>
      <c r="F217" s="123" t="s">
        <v>164</v>
      </c>
      <c r="G217" s="128" t="s">
        <v>714</v>
      </c>
      <c r="H217" s="129" t="s">
        <v>635</v>
      </c>
      <c r="I217" s="130">
        <v>26</v>
      </c>
      <c r="J217" s="124">
        <v>9</v>
      </c>
      <c r="K217" s="124" t="s">
        <v>46</v>
      </c>
    </row>
    <row r="218" spans="1:11">
      <c r="A218" s="7">
        <v>11</v>
      </c>
      <c r="B218" s="10">
        <v>12</v>
      </c>
      <c r="C218" s="10">
        <f t="shared" si="3"/>
        <v>217</v>
      </c>
      <c r="D218" s="5" t="s">
        <v>555</v>
      </c>
      <c r="E218" s="123"/>
      <c r="F218" s="123" t="s">
        <v>246</v>
      </c>
      <c r="G218" s="128" t="s">
        <v>453</v>
      </c>
      <c r="H218" s="129" t="s">
        <v>531</v>
      </c>
      <c r="I218" s="130">
        <v>36</v>
      </c>
      <c r="J218" s="124">
        <v>7</v>
      </c>
      <c r="K218" s="124" t="s">
        <v>837</v>
      </c>
    </row>
    <row r="219" spans="1:11">
      <c r="A219" s="7">
        <v>11</v>
      </c>
      <c r="B219" s="10">
        <v>13</v>
      </c>
      <c r="C219" s="10">
        <f t="shared" si="3"/>
        <v>218</v>
      </c>
      <c r="D219" s="5" t="s">
        <v>18</v>
      </c>
      <c r="E219" s="123" t="s">
        <v>276</v>
      </c>
      <c r="F219" s="123" t="s">
        <v>276</v>
      </c>
      <c r="G219" s="128" t="s">
        <v>454</v>
      </c>
      <c r="H219" s="129" t="s">
        <v>571</v>
      </c>
      <c r="I219" s="130">
        <v>30</v>
      </c>
      <c r="J219" s="124">
        <v>1</v>
      </c>
      <c r="K219" s="124" t="s">
        <v>46</v>
      </c>
    </row>
    <row r="220" spans="1:11">
      <c r="A220" s="7">
        <v>11</v>
      </c>
      <c r="B220" s="10">
        <v>14</v>
      </c>
      <c r="C220" s="10">
        <f t="shared" si="3"/>
        <v>219</v>
      </c>
      <c r="D220" s="5" t="s">
        <v>480</v>
      </c>
      <c r="E220" s="123" t="s">
        <v>13</v>
      </c>
      <c r="F220" s="123" t="s">
        <v>13</v>
      </c>
      <c r="G220" s="128" t="s">
        <v>31</v>
      </c>
      <c r="H220" s="129" t="s">
        <v>1090</v>
      </c>
      <c r="I220" s="130">
        <v>29</v>
      </c>
      <c r="J220" s="124">
        <v>1</v>
      </c>
      <c r="K220" s="124" t="s">
        <v>837</v>
      </c>
    </row>
    <row r="221" spans="1:11">
      <c r="A221" s="7">
        <v>11</v>
      </c>
      <c r="B221" s="10">
        <v>15</v>
      </c>
      <c r="C221" s="10">
        <f t="shared" si="3"/>
        <v>220</v>
      </c>
      <c r="D221" s="5" t="s">
        <v>470</v>
      </c>
      <c r="E221" s="125" t="s">
        <v>480</v>
      </c>
      <c r="F221" s="125" t="s">
        <v>480</v>
      </c>
      <c r="G221" s="126" t="s">
        <v>1926</v>
      </c>
      <c r="H221" s="126" t="s">
        <v>559</v>
      </c>
      <c r="I221" s="124">
        <v>26</v>
      </c>
      <c r="J221" s="127">
        <v>2</v>
      </c>
      <c r="K221" s="127" t="s">
        <v>837</v>
      </c>
    </row>
    <row r="222" spans="1:11">
      <c r="A222" s="7">
        <v>11</v>
      </c>
      <c r="B222" s="10">
        <v>16</v>
      </c>
      <c r="C222" s="10">
        <f t="shared" si="3"/>
        <v>221</v>
      </c>
      <c r="D222" s="5" t="s">
        <v>239</v>
      </c>
      <c r="E222" s="123" t="s">
        <v>686</v>
      </c>
      <c r="F222" s="123" t="s">
        <v>686</v>
      </c>
      <c r="G222" s="128" t="s">
        <v>1013</v>
      </c>
      <c r="H222" s="129" t="s">
        <v>900</v>
      </c>
      <c r="I222" s="130">
        <v>34</v>
      </c>
      <c r="J222" s="124">
        <v>1</v>
      </c>
      <c r="K222" s="124" t="s">
        <v>46</v>
      </c>
    </row>
    <row r="223" spans="1:11">
      <c r="A223" s="7">
        <v>11</v>
      </c>
      <c r="B223" s="10">
        <v>17</v>
      </c>
      <c r="C223" s="10">
        <f t="shared" si="3"/>
        <v>222</v>
      </c>
      <c r="D223" s="5" t="s">
        <v>129</v>
      </c>
      <c r="E223" s="125" t="s">
        <v>609</v>
      </c>
      <c r="F223" s="125" t="s">
        <v>609</v>
      </c>
      <c r="G223" s="126" t="s">
        <v>1614</v>
      </c>
      <c r="H223" s="126" t="s">
        <v>616</v>
      </c>
      <c r="I223" s="124">
        <v>22</v>
      </c>
      <c r="J223" s="127">
        <v>4</v>
      </c>
      <c r="K223" s="127" t="s">
        <v>838</v>
      </c>
    </row>
    <row r="224" spans="1:11">
      <c r="A224" s="7">
        <v>11</v>
      </c>
      <c r="B224" s="10">
        <v>18</v>
      </c>
      <c r="C224" s="10">
        <f t="shared" si="3"/>
        <v>223</v>
      </c>
      <c r="D224" s="5" t="s">
        <v>438</v>
      </c>
      <c r="E224" s="123" t="s">
        <v>438</v>
      </c>
      <c r="F224" s="123" t="s">
        <v>438</v>
      </c>
      <c r="G224" s="128" t="s">
        <v>578</v>
      </c>
      <c r="H224" s="129" t="s">
        <v>244</v>
      </c>
      <c r="I224" s="130">
        <v>24</v>
      </c>
      <c r="J224" s="124">
        <v>8</v>
      </c>
      <c r="K224" s="124" t="s">
        <v>838</v>
      </c>
    </row>
    <row r="225" spans="1:11">
      <c r="A225" s="7">
        <v>11</v>
      </c>
      <c r="B225" s="10">
        <v>19</v>
      </c>
      <c r="C225" s="10">
        <f t="shared" si="3"/>
        <v>224</v>
      </c>
      <c r="D225" s="5" t="s">
        <v>563</v>
      </c>
      <c r="E225" s="125" t="s">
        <v>1121</v>
      </c>
      <c r="F225" s="125" t="s">
        <v>1121</v>
      </c>
      <c r="G225" s="126" t="s">
        <v>601</v>
      </c>
      <c r="H225" s="126" t="s">
        <v>1904</v>
      </c>
      <c r="I225" s="124">
        <v>25</v>
      </c>
      <c r="J225" s="127">
        <v>3</v>
      </c>
      <c r="K225" s="127" t="s">
        <v>46</v>
      </c>
    </row>
    <row r="226" spans="1:11">
      <c r="A226" s="11">
        <v>11</v>
      </c>
      <c r="B226" s="12">
        <v>20</v>
      </c>
      <c r="C226" s="12">
        <f t="shared" si="3"/>
        <v>225</v>
      </c>
      <c r="D226" s="14" t="s">
        <v>29</v>
      </c>
      <c r="E226" s="145" t="s">
        <v>686</v>
      </c>
      <c r="F226" s="145" t="s">
        <v>686</v>
      </c>
      <c r="G226" s="146" t="s">
        <v>259</v>
      </c>
      <c r="H226" s="146" t="s">
        <v>1683</v>
      </c>
      <c r="I226" s="136">
        <v>24</v>
      </c>
      <c r="J226" s="147">
        <v>3</v>
      </c>
      <c r="K226" s="147" t="s">
        <v>46</v>
      </c>
    </row>
    <row r="227" spans="1:11">
      <c r="A227" s="7">
        <v>12</v>
      </c>
      <c r="B227" s="10">
        <v>1</v>
      </c>
      <c r="C227" s="10">
        <f t="shared" si="3"/>
        <v>226</v>
      </c>
      <c r="D227" s="5" t="s">
        <v>29</v>
      </c>
      <c r="E227" s="123" t="s">
        <v>555</v>
      </c>
      <c r="F227" s="123" t="s">
        <v>555</v>
      </c>
      <c r="G227" s="128" t="s">
        <v>774</v>
      </c>
      <c r="H227" s="129" t="s">
        <v>775</v>
      </c>
      <c r="I227" s="130">
        <v>30</v>
      </c>
      <c r="J227" s="124">
        <v>8</v>
      </c>
      <c r="K227" s="124" t="s">
        <v>46</v>
      </c>
    </row>
    <row r="228" spans="1:11">
      <c r="A228" s="7">
        <v>12</v>
      </c>
      <c r="B228" s="10">
        <v>2</v>
      </c>
      <c r="C228" s="10">
        <f t="shared" si="3"/>
        <v>227</v>
      </c>
      <c r="D228" s="5" t="s">
        <v>563</v>
      </c>
      <c r="E228" s="125" t="s">
        <v>563</v>
      </c>
      <c r="F228" s="125" t="s">
        <v>563</v>
      </c>
      <c r="G228" s="126" t="s">
        <v>1922</v>
      </c>
      <c r="H228" s="126" t="s">
        <v>564</v>
      </c>
      <c r="I228" s="124">
        <v>30</v>
      </c>
      <c r="J228" s="127">
        <v>1</v>
      </c>
      <c r="K228" s="127" t="s">
        <v>837</v>
      </c>
    </row>
    <row r="229" spans="1:11">
      <c r="A229" s="7">
        <v>12</v>
      </c>
      <c r="B229" s="10">
        <v>3</v>
      </c>
      <c r="C229" s="10">
        <f t="shared" si="3"/>
        <v>228</v>
      </c>
      <c r="D229" s="5" t="s">
        <v>438</v>
      </c>
      <c r="E229" s="125" t="s">
        <v>470</v>
      </c>
      <c r="F229" s="125" t="s">
        <v>470</v>
      </c>
      <c r="G229" s="126" t="s">
        <v>244</v>
      </c>
      <c r="H229" s="126" t="s">
        <v>1663</v>
      </c>
      <c r="I229" s="124">
        <v>29</v>
      </c>
      <c r="J229" s="127">
        <v>1</v>
      </c>
      <c r="K229" s="127" t="s">
        <v>837</v>
      </c>
    </row>
    <row r="230" spans="1:11">
      <c r="A230" s="7">
        <v>12</v>
      </c>
      <c r="B230" s="10">
        <v>4</v>
      </c>
      <c r="C230" s="10">
        <f t="shared" si="3"/>
        <v>229</v>
      </c>
      <c r="D230" s="5" t="s">
        <v>129</v>
      </c>
      <c r="E230" s="123" t="s">
        <v>567</v>
      </c>
      <c r="F230" s="123" t="s">
        <v>567</v>
      </c>
      <c r="G230" s="128" t="s">
        <v>1297</v>
      </c>
      <c r="H230" s="129" t="s">
        <v>600</v>
      </c>
      <c r="I230" s="130">
        <v>27</v>
      </c>
      <c r="J230" s="124">
        <v>1</v>
      </c>
      <c r="K230" s="124" t="s">
        <v>837</v>
      </c>
    </row>
    <row r="231" spans="1:11">
      <c r="A231" s="7">
        <v>12</v>
      </c>
      <c r="B231" s="10">
        <v>5</v>
      </c>
      <c r="C231" s="10">
        <f t="shared" si="3"/>
        <v>230</v>
      </c>
      <c r="D231" s="5" t="s">
        <v>239</v>
      </c>
      <c r="E231" s="123" t="s">
        <v>567</v>
      </c>
      <c r="F231" s="123" t="s">
        <v>470</v>
      </c>
      <c r="G231" s="128" t="s">
        <v>812</v>
      </c>
      <c r="H231" s="129" t="s">
        <v>531</v>
      </c>
      <c r="I231" s="130">
        <v>34</v>
      </c>
      <c r="J231" s="124">
        <v>1</v>
      </c>
      <c r="K231" s="124" t="s">
        <v>837</v>
      </c>
    </row>
    <row r="232" spans="1:11">
      <c r="A232" s="7">
        <v>12</v>
      </c>
      <c r="B232" s="10">
        <v>6</v>
      </c>
      <c r="C232" s="10">
        <f t="shared" si="3"/>
        <v>231</v>
      </c>
      <c r="D232" s="5" t="s">
        <v>470</v>
      </c>
      <c r="E232" s="125" t="s">
        <v>614</v>
      </c>
      <c r="F232" s="125" t="s">
        <v>614</v>
      </c>
      <c r="G232" s="126" t="s">
        <v>1851</v>
      </c>
      <c r="H232" s="126" t="s">
        <v>1852</v>
      </c>
      <c r="I232" s="124">
        <v>25</v>
      </c>
      <c r="J232" s="127">
        <v>1</v>
      </c>
      <c r="K232" s="127" t="s">
        <v>837</v>
      </c>
    </row>
    <row r="233" spans="1:11">
      <c r="A233" s="7">
        <v>12</v>
      </c>
      <c r="B233" s="10">
        <v>7</v>
      </c>
      <c r="C233" s="10">
        <f t="shared" si="3"/>
        <v>232</v>
      </c>
      <c r="D233" s="5" t="s">
        <v>480</v>
      </c>
      <c r="E233" s="123" t="s">
        <v>480</v>
      </c>
      <c r="F233" s="123" t="s">
        <v>188</v>
      </c>
      <c r="G233" s="128" t="s">
        <v>816</v>
      </c>
      <c r="H233" s="129" t="s">
        <v>110</v>
      </c>
      <c r="I233" s="130">
        <v>31</v>
      </c>
      <c r="J233" s="124">
        <v>1</v>
      </c>
      <c r="K233" s="124" t="s">
        <v>837</v>
      </c>
    </row>
    <row r="234" spans="1:11">
      <c r="A234" s="7">
        <v>12</v>
      </c>
      <c r="B234" s="10">
        <v>8</v>
      </c>
      <c r="C234" s="10">
        <f t="shared" si="3"/>
        <v>233</v>
      </c>
      <c r="D234" s="5" t="s">
        <v>18</v>
      </c>
      <c r="E234" s="5" t="s">
        <v>555</v>
      </c>
      <c r="F234" s="125" t="s">
        <v>555</v>
      </c>
      <c r="G234" s="126" t="s">
        <v>413</v>
      </c>
      <c r="H234" s="126" t="s">
        <v>1954</v>
      </c>
      <c r="I234" s="124">
        <v>23</v>
      </c>
      <c r="J234" s="127">
        <v>1</v>
      </c>
      <c r="K234" s="127" t="s">
        <v>837</v>
      </c>
    </row>
    <row r="235" spans="1:11">
      <c r="A235" s="7">
        <v>12</v>
      </c>
      <c r="B235" s="10">
        <v>9</v>
      </c>
      <c r="C235" s="10">
        <f t="shared" si="3"/>
        <v>234</v>
      </c>
      <c r="D235" s="5" t="s">
        <v>555</v>
      </c>
      <c r="E235" s="123" t="s">
        <v>354</v>
      </c>
      <c r="F235" s="123" t="s">
        <v>354</v>
      </c>
      <c r="G235" s="128" t="s">
        <v>800</v>
      </c>
      <c r="H235" s="129" t="s">
        <v>559</v>
      </c>
      <c r="I235" s="130">
        <v>29</v>
      </c>
      <c r="J235" s="124">
        <v>4</v>
      </c>
      <c r="K235" s="124" t="s">
        <v>837</v>
      </c>
    </row>
    <row r="236" spans="1:11">
      <c r="A236" s="7">
        <v>12</v>
      </c>
      <c r="B236" s="10">
        <v>10</v>
      </c>
      <c r="C236" s="10">
        <f t="shared" si="3"/>
        <v>235</v>
      </c>
      <c r="D236" s="5" t="s">
        <v>164</v>
      </c>
      <c r="E236" s="125" t="s">
        <v>598</v>
      </c>
      <c r="F236" s="125" t="s">
        <v>598</v>
      </c>
      <c r="G236" s="126" t="s">
        <v>1687</v>
      </c>
      <c r="H236" s="126" t="s">
        <v>564</v>
      </c>
      <c r="I236" s="124">
        <v>25</v>
      </c>
      <c r="J236" s="127">
        <v>1</v>
      </c>
      <c r="K236" s="127" t="s">
        <v>837</v>
      </c>
    </row>
    <row r="237" spans="1:11">
      <c r="A237" s="7">
        <v>12</v>
      </c>
      <c r="B237" s="10">
        <v>11</v>
      </c>
      <c r="C237" s="10">
        <f t="shared" si="3"/>
        <v>236</v>
      </c>
      <c r="D237" s="5" t="s">
        <v>14</v>
      </c>
      <c r="E237" s="123" t="s">
        <v>18</v>
      </c>
      <c r="F237" s="123" t="s">
        <v>18</v>
      </c>
      <c r="G237" s="128" t="s">
        <v>770</v>
      </c>
      <c r="H237" s="129" t="s">
        <v>289</v>
      </c>
      <c r="I237" s="130">
        <v>25</v>
      </c>
      <c r="J237" s="124">
        <v>4</v>
      </c>
      <c r="K237" s="124" t="s">
        <v>837</v>
      </c>
    </row>
    <row r="238" spans="1:11">
      <c r="A238" s="7">
        <v>12</v>
      </c>
      <c r="B238" s="10">
        <v>12</v>
      </c>
      <c r="C238" s="10">
        <f t="shared" si="3"/>
        <v>237</v>
      </c>
      <c r="D238" s="5" t="s">
        <v>17</v>
      </c>
      <c r="E238" s="125" t="s">
        <v>686</v>
      </c>
      <c r="F238" s="125" t="s">
        <v>686</v>
      </c>
      <c r="G238" s="126" t="s">
        <v>1746</v>
      </c>
      <c r="H238" s="126" t="s">
        <v>138</v>
      </c>
      <c r="I238" s="124">
        <v>34</v>
      </c>
      <c r="J238" s="127">
        <v>1</v>
      </c>
      <c r="K238" s="127" t="s">
        <v>837</v>
      </c>
    </row>
    <row r="239" spans="1:11">
      <c r="A239" s="7">
        <v>12</v>
      </c>
      <c r="B239" s="10">
        <v>13</v>
      </c>
      <c r="C239" s="10">
        <f t="shared" si="3"/>
        <v>238</v>
      </c>
      <c r="D239" s="5" t="s">
        <v>345</v>
      </c>
      <c r="E239" s="125" t="s">
        <v>598</v>
      </c>
      <c r="F239" s="125" t="s">
        <v>598</v>
      </c>
      <c r="G239" s="126" t="s">
        <v>1712</v>
      </c>
      <c r="H239" s="126" t="s">
        <v>554</v>
      </c>
      <c r="I239" s="124">
        <v>24</v>
      </c>
      <c r="J239" s="127">
        <v>1</v>
      </c>
      <c r="K239" s="127" t="s">
        <v>837</v>
      </c>
    </row>
    <row r="240" spans="1:11">
      <c r="A240" s="7">
        <v>12</v>
      </c>
      <c r="B240" s="10">
        <v>14</v>
      </c>
      <c r="C240" s="10">
        <f t="shared" si="3"/>
        <v>239</v>
      </c>
      <c r="D240" s="5" t="s">
        <v>567</v>
      </c>
      <c r="E240" s="125" t="s">
        <v>563</v>
      </c>
      <c r="F240" s="125" t="s">
        <v>563</v>
      </c>
      <c r="G240" s="126" t="s">
        <v>1838</v>
      </c>
      <c r="H240" s="126" t="s">
        <v>576</v>
      </c>
      <c r="I240" s="124">
        <v>26</v>
      </c>
      <c r="J240" s="127">
        <v>2</v>
      </c>
      <c r="K240" s="127" t="s">
        <v>837</v>
      </c>
    </row>
    <row r="241" spans="1:11">
      <c r="A241" s="7">
        <v>12</v>
      </c>
      <c r="B241" s="10">
        <v>15</v>
      </c>
      <c r="C241" s="10">
        <f t="shared" si="3"/>
        <v>240</v>
      </c>
      <c r="D241" s="5" t="s">
        <v>15</v>
      </c>
      <c r="E241" s="123" t="s">
        <v>567</v>
      </c>
      <c r="F241" s="123" t="s">
        <v>567</v>
      </c>
      <c r="G241" s="128" t="s">
        <v>1275</v>
      </c>
      <c r="H241" s="129" t="s">
        <v>315</v>
      </c>
      <c r="I241" s="130">
        <v>25</v>
      </c>
      <c r="J241" s="124">
        <v>1</v>
      </c>
      <c r="K241" s="124" t="s">
        <v>46</v>
      </c>
    </row>
    <row r="242" spans="1:11">
      <c r="A242" s="7">
        <v>12</v>
      </c>
      <c r="B242" s="10">
        <v>16</v>
      </c>
      <c r="C242" s="10">
        <f t="shared" si="3"/>
        <v>241</v>
      </c>
      <c r="D242" s="5" t="s">
        <v>16</v>
      </c>
      <c r="E242" s="123"/>
      <c r="F242" s="123" t="s">
        <v>614</v>
      </c>
      <c r="G242" s="128" t="s">
        <v>281</v>
      </c>
      <c r="H242" s="129" t="s">
        <v>533</v>
      </c>
      <c r="I242" s="130">
        <v>34</v>
      </c>
      <c r="J242" s="124">
        <v>9</v>
      </c>
      <c r="K242" s="124" t="s">
        <v>46</v>
      </c>
    </row>
    <row r="243" spans="1:11">
      <c r="A243" s="7">
        <v>12</v>
      </c>
      <c r="B243" s="10">
        <v>17</v>
      </c>
      <c r="C243" s="10">
        <f t="shared" si="3"/>
        <v>242</v>
      </c>
      <c r="D243" s="5" t="s">
        <v>13</v>
      </c>
      <c r="E243" s="123" t="s">
        <v>47</v>
      </c>
      <c r="F243" s="123" t="s">
        <v>47</v>
      </c>
      <c r="G243" s="128" t="s">
        <v>121</v>
      </c>
      <c r="H243" s="129" t="s">
        <v>1124</v>
      </c>
      <c r="I243" s="130">
        <v>26</v>
      </c>
      <c r="J243" s="124">
        <v>4</v>
      </c>
      <c r="K243" s="124" t="s">
        <v>46</v>
      </c>
    </row>
    <row r="244" spans="1:11">
      <c r="A244" s="7">
        <v>12</v>
      </c>
      <c r="B244" s="10">
        <v>18</v>
      </c>
      <c r="C244" s="10">
        <f t="shared" si="3"/>
        <v>243</v>
      </c>
      <c r="D244" s="5" t="s">
        <v>276</v>
      </c>
      <c r="E244" s="123" t="s">
        <v>2045</v>
      </c>
      <c r="F244" s="123" t="s">
        <v>555</v>
      </c>
      <c r="G244" s="128" t="s">
        <v>405</v>
      </c>
      <c r="H244" s="129" t="s">
        <v>406</v>
      </c>
      <c r="I244" s="130">
        <v>32</v>
      </c>
      <c r="J244" s="124">
        <v>4</v>
      </c>
      <c r="K244" s="124" t="s">
        <v>837</v>
      </c>
    </row>
    <row r="245" spans="1:11">
      <c r="A245" s="7">
        <v>12</v>
      </c>
      <c r="B245" s="10">
        <v>19</v>
      </c>
      <c r="C245" s="10">
        <f t="shared" si="3"/>
        <v>244</v>
      </c>
      <c r="D245" s="5" t="s">
        <v>354</v>
      </c>
      <c r="E245" s="123" t="s">
        <v>345</v>
      </c>
      <c r="F245" s="123" t="s">
        <v>609</v>
      </c>
      <c r="G245" s="128" t="s">
        <v>759</v>
      </c>
      <c r="H245" s="129" t="s">
        <v>565</v>
      </c>
      <c r="I245" s="130">
        <v>27</v>
      </c>
      <c r="J245" s="124">
        <v>4</v>
      </c>
      <c r="K245" s="124" t="s">
        <v>837</v>
      </c>
    </row>
    <row r="246" spans="1:11">
      <c r="A246" s="11">
        <v>12</v>
      </c>
      <c r="B246" s="12">
        <v>20</v>
      </c>
      <c r="C246" s="12">
        <f t="shared" si="3"/>
        <v>245</v>
      </c>
      <c r="D246" s="14" t="s">
        <v>609</v>
      </c>
      <c r="E246" s="135"/>
      <c r="F246" s="135" t="s">
        <v>555</v>
      </c>
      <c r="G246" s="137" t="s">
        <v>353</v>
      </c>
      <c r="H246" s="138" t="s">
        <v>220</v>
      </c>
      <c r="I246" s="139">
        <v>37</v>
      </c>
      <c r="J246" s="136">
        <v>9</v>
      </c>
      <c r="K246" s="136" t="s">
        <v>46</v>
      </c>
    </row>
    <row r="247" spans="1:11">
      <c r="A247" s="7">
        <v>13</v>
      </c>
      <c r="B247" s="10">
        <v>1</v>
      </c>
      <c r="C247" s="10">
        <f t="shared" si="3"/>
        <v>246</v>
      </c>
      <c r="D247" s="5" t="s">
        <v>609</v>
      </c>
      <c r="E247" s="148" t="s">
        <v>276</v>
      </c>
      <c r="F247" s="148" t="s">
        <v>276</v>
      </c>
      <c r="G247" s="149" t="s">
        <v>1004</v>
      </c>
      <c r="H247" s="150" t="s">
        <v>571</v>
      </c>
      <c r="I247" s="151">
        <v>26</v>
      </c>
      <c r="J247" s="116">
        <v>7</v>
      </c>
      <c r="K247" s="116" t="s">
        <v>837</v>
      </c>
    </row>
    <row r="248" spans="1:11">
      <c r="A248" s="7">
        <v>13</v>
      </c>
      <c r="B248" s="10">
        <v>2</v>
      </c>
      <c r="C248" s="10">
        <f t="shared" si="3"/>
        <v>247</v>
      </c>
      <c r="D248" s="5" t="s">
        <v>354</v>
      </c>
      <c r="E248" s="107" t="s">
        <v>17</v>
      </c>
      <c r="F248" s="107" t="s">
        <v>17</v>
      </c>
      <c r="G248" s="109" t="s">
        <v>121</v>
      </c>
      <c r="H248" s="110" t="s">
        <v>548</v>
      </c>
      <c r="I248" s="111">
        <v>28</v>
      </c>
      <c r="J248" s="108">
        <v>1</v>
      </c>
      <c r="K248" s="108" t="s">
        <v>837</v>
      </c>
    </row>
    <row r="249" spans="1:11">
      <c r="A249" s="7">
        <v>13</v>
      </c>
      <c r="B249" s="10">
        <v>3</v>
      </c>
      <c r="C249" s="10">
        <f t="shared" si="3"/>
        <v>248</v>
      </c>
      <c r="D249" s="5" t="s">
        <v>276</v>
      </c>
      <c r="E249" s="123" t="s">
        <v>213</v>
      </c>
      <c r="F249" s="123" t="s">
        <v>213</v>
      </c>
      <c r="G249" s="128" t="s">
        <v>1110</v>
      </c>
      <c r="H249" s="129" t="s">
        <v>539</v>
      </c>
      <c r="I249" s="130">
        <v>27</v>
      </c>
      <c r="J249" s="124">
        <v>7</v>
      </c>
      <c r="K249" s="124" t="s">
        <v>837</v>
      </c>
    </row>
    <row r="250" spans="1:11">
      <c r="A250" s="7">
        <v>13</v>
      </c>
      <c r="B250" s="10">
        <v>4</v>
      </c>
      <c r="C250" s="10">
        <f t="shared" si="3"/>
        <v>249</v>
      </c>
      <c r="D250" s="5" t="s">
        <v>13</v>
      </c>
      <c r="E250" s="125" t="s">
        <v>470</v>
      </c>
      <c r="F250" s="125" t="s">
        <v>470</v>
      </c>
      <c r="G250" s="126" t="s">
        <v>1040</v>
      </c>
      <c r="H250" s="126" t="s">
        <v>1802</v>
      </c>
      <c r="I250" s="124">
        <v>25</v>
      </c>
      <c r="J250" s="127">
        <v>1</v>
      </c>
      <c r="K250" s="127" t="s">
        <v>837</v>
      </c>
    </row>
    <row r="251" spans="1:11">
      <c r="A251" s="7">
        <v>13</v>
      </c>
      <c r="B251" s="10">
        <v>5</v>
      </c>
      <c r="C251" s="10">
        <f t="shared" si="3"/>
        <v>250</v>
      </c>
      <c r="D251" s="5" t="s">
        <v>16</v>
      </c>
      <c r="E251" s="123" t="s">
        <v>1548</v>
      </c>
      <c r="F251" s="123" t="s">
        <v>686</v>
      </c>
      <c r="G251" s="128" t="s">
        <v>26</v>
      </c>
      <c r="H251" s="129" t="s">
        <v>585</v>
      </c>
      <c r="I251" s="130">
        <v>35</v>
      </c>
      <c r="J251" s="124">
        <v>2</v>
      </c>
      <c r="K251" s="124" t="s">
        <v>837</v>
      </c>
    </row>
    <row r="252" spans="1:11">
      <c r="A252" s="7">
        <v>13</v>
      </c>
      <c r="B252" s="10">
        <v>6</v>
      </c>
      <c r="C252" s="10">
        <f t="shared" si="3"/>
        <v>251</v>
      </c>
      <c r="D252" s="5" t="s">
        <v>15</v>
      </c>
      <c r="E252" s="123" t="s">
        <v>29</v>
      </c>
      <c r="F252" s="123" t="s">
        <v>567</v>
      </c>
      <c r="G252" s="128" t="s">
        <v>75</v>
      </c>
      <c r="H252" s="129" t="s">
        <v>277</v>
      </c>
      <c r="I252" s="130">
        <v>34</v>
      </c>
      <c r="J252" s="124">
        <v>2</v>
      </c>
      <c r="K252" s="124" t="s">
        <v>46</v>
      </c>
    </row>
    <row r="253" spans="1:11">
      <c r="A253" s="7">
        <v>13</v>
      </c>
      <c r="B253" s="10">
        <v>7</v>
      </c>
      <c r="C253" s="10">
        <f t="shared" si="3"/>
        <v>252</v>
      </c>
      <c r="D253" s="5" t="s">
        <v>567</v>
      </c>
      <c r="E253" s="125" t="s">
        <v>1121</v>
      </c>
      <c r="F253" s="125" t="s">
        <v>1121</v>
      </c>
      <c r="G253" s="126" t="s">
        <v>1798</v>
      </c>
      <c r="H253" s="126" t="s">
        <v>1799</v>
      </c>
      <c r="I253" s="124">
        <v>27</v>
      </c>
      <c r="J253" s="127">
        <v>5</v>
      </c>
      <c r="K253" s="127" t="s">
        <v>837</v>
      </c>
    </row>
    <row r="254" spans="1:11">
      <c r="A254" s="7">
        <v>13</v>
      </c>
      <c r="B254" s="10">
        <v>8</v>
      </c>
      <c r="C254" s="10">
        <f t="shared" si="3"/>
        <v>253</v>
      </c>
      <c r="D254" s="5" t="s">
        <v>345</v>
      </c>
      <c r="E254" s="123" t="s">
        <v>1121</v>
      </c>
      <c r="F254" s="123" t="s">
        <v>17</v>
      </c>
      <c r="G254" s="128" t="s">
        <v>727</v>
      </c>
      <c r="H254" s="129" t="s">
        <v>577</v>
      </c>
      <c r="I254" s="130">
        <v>33</v>
      </c>
      <c r="J254" s="124">
        <v>2</v>
      </c>
      <c r="K254" s="124" t="s">
        <v>837</v>
      </c>
    </row>
    <row r="255" spans="1:11">
      <c r="A255" s="7">
        <v>13</v>
      </c>
      <c r="B255" s="10">
        <v>9</v>
      </c>
      <c r="C255" s="10">
        <f t="shared" si="3"/>
        <v>254</v>
      </c>
      <c r="D255" s="5" t="s">
        <v>17</v>
      </c>
      <c r="E255" s="123" t="s">
        <v>470</v>
      </c>
      <c r="F255" s="123" t="s">
        <v>470</v>
      </c>
      <c r="G255" s="128" t="s">
        <v>1042</v>
      </c>
      <c r="H255" s="129" t="s">
        <v>110</v>
      </c>
      <c r="I255" s="130">
        <v>26</v>
      </c>
      <c r="J255" s="124">
        <v>1</v>
      </c>
      <c r="K255" s="124" t="s">
        <v>46</v>
      </c>
    </row>
    <row r="256" spans="1:11">
      <c r="A256" s="7">
        <v>13</v>
      </c>
      <c r="B256" s="10">
        <v>10</v>
      </c>
      <c r="C256" s="10">
        <f t="shared" si="3"/>
        <v>255</v>
      </c>
      <c r="D256" s="5" t="s">
        <v>14</v>
      </c>
      <c r="E256" s="123" t="s">
        <v>438</v>
      </c>
      <c r="F256" s="123" t="s">
        <v>438</v>
      </c>
      <c r="G256" s="128" t="s">
        <v>1270</v>
      </c>
      <c r="H256" s="129" t="s">
        <v>1201</v>
      </c>
      <c r="I256" s="130">
        <v>27</v>
      </c>
      <c r="J256" s="124">
        <v>1</v>
      </c>
      <c r="K256" s="124" t="s">
        <v>837</v>
      </c>
    </row>
    <row r="257" spans="1:11">
      <c r="A257" s="7">
        <v>13</v>
      </c>
      <c r="B257" s="10">
        <v>11</v>
      </c>
      <c r="C257" s="10">
        <f t="shared" si="3"/>
        <v>256</v>
      </c>
      <c r="D257" s="5" t="s">
        <v>164</v>
      </c>
      <c r="E257" s="125" t="s">
        <v>354</v>
      </c>
      <c r="F257" s="125" t="s">
        <v>354</v>
      </c>
      <c r="G257" s="126" t="s">
        <v>1789</v>
      </c>
      <c r="H257" s="126" t="s">
        <v>1790</v>
      </c>
      <c r="I257" s="124">
        <v>27</v>
      </c>
      <c r="J257" s="127">
        <v>5</v>
      </c>
      <c r="K257" s="127" t="s">
        <v>46</v>
      </c>
    </row>
    <row r="258" spans="1:11">
      <c r="A258" s="7">
        <v>13</v>
      </c>
      <c r="B258" s="10">
        <v>12</v>
      </c>
      <c r="C258" s="10">
        <f t="shared" si="3"/>
        <v>257</v>
      </c>
      <c r="D258" s="5" t="s">
        <v>555</v>
      </c>
      <c r="E258" s="125" t="s">
        <v>354</v>
      </c>
      <c r="F258" s="125" t="s">
        <v>354</v>
      </c>
      <c r="G258" s="126" t="s">
        <v>1939</v>
      </c>
      <c r="H258" s="126" t="s">
        <v>539</v>
      </c>
      <c r="I258" s="124">
        <v>28</v>
      </c>
      <c r="J258" s="127">
        <v>1</v>
      </c>
      <c r="K258" s="127" t="s">
        <v>837</v>
      </c>
    </row>
    <row r="259" spans="1:11">
      <c r="A259" s="7">
        <v>13</v>
      </c>
      <c r="B259" s="10">
        <v>13</v>
      </c>
      <c r="C259" s="10">
        <f t="shared" si="3"/>
        <v>258</v>
      </c>
      <c r="D259" s="5" t="s">
        <v>18</v>
      </c>
      <c r="E259" s="123" t="s">
        <v>14</v>
      </c>
      <c r="F259" s="123" t="s">
        <v>14</v>
      </c>
      <c r="G259" s="128" t="s">
        <v>959</v>
      </c>
      <c r="H259" s="129" t="s">
        <v>960</v>
      </c>
      <c r="I259" s="130">
        <v>23</v>
      </c>
      <c r="J259" s="124">
        <v>1</v>
      </c>
      <c r="K259" s="124" t="s">
        <v>46</v>
      </c>
    </row>
    <row r="260" spans="1:11">
      <c r="A260" s="7">
        <v>13</v>
      </c>
      <c r="B260" s="10">
        <v>14</v>
      </c>
      <c r="C260" s="10">
        <f t="shared" ref="C260:C323" si="4">C259+1</f>
        <v>259</v>
      </c>
      <c r="D260" s="5" t="s">
        <v>480</v>
      </c>
      <c r="E260" s="123"/>
      <c r="F260" s="123" t="s">
        <v>567</v>
      </c>
      <c r="G260" s="128" t="s">
        <v>38</v>
      </c>
      <c r="H260" s="129" t="s">
        <v>247</v>
      </c>
      <c r="I260" s="130">
        <v>31</v>
      </c>
      <c r="J260" s="124">
        <v>1</v>
      </c>
      <c r="K260" s="124" t="s">
        <v>837</v>
      </c>
    </row>
    <row r="261" spans="1:11">
      <c r="A261" s="7">
        <v>13</v>
      </c>
      <c r="B261" s="10">
        <v>15</v>
      </c>
      <c r="C261" s="10">
        <f t="shared" si="4"/>
        <v>260</v>
      </c>
      <c r="D261" s="5" t="s">
        <v>470</v>
      </c>
      <c r="E261" s="123" t="s">
        <v>188</v>
      </c>
      <c r="F261" s="123" t="s">
        <v>188</v>
      </c>
      <c r="G261" s="128" t="s">
        <v>862</v>
      </c>
      <c r="H261" s="129" t="s">
        <v>547</v>
      </c>
      <c r="I261" s="130">
        <v>30</v>
      </c>
      <c r="J261" s="124">
        <v>6</v>
      </c>
      <c r="K261" s="124" t="s">
        <v>837</v>
      </c>
    </row>
    <row r="262" spans="1:11">
      <c r="A262" s="7">
        <v>13</v>
      </c>
      <c r="B262" s="10">
        <v>16</v>
      </c>
      <c r="C262" s="10">
        <f t="shared" si="4"/>
        <v>261</v>
      </c>
      <c r="D262" s="5" t="s">
        <v>239</v>
      </c>
      <c r="E262" s="123" t="s">
        <v>13</v>
      </c>
      <c r="F262" s="123" t="s">
        <v>13</v>
      </c>
      <c r="G262" s="128" t="s">
        <v>860</v>
      </c>
      <c r="H262" s="129" t="s">
        <v>342</v>
      </c>
      <c r="I262" s="130">
        <v>32</v>
      </c>
      <c r="J262" s="124">
        <v>1</v>
      </c>
      <c r="K262" s="124" t="s">
        <v>837</v>
      </c>
    </row>
    <row r="263" spans="1:11">
      <c r="A263" s="7">
        <v>13</v>
      </c>
      <c r="B263" s="10">
        <v>17</v>
      </c>
      <c r="C263" s="10">
        <f t="shared" si="4"/>
        <v>262</v>
      </c>
      <c r="D263" s="5" t="s">
        <v>129</v>
      </c>
      <c r="E263" s="123" t="s">
        <v>609</v>
      </c>
      <c r="F263" s="123" t="s">
        <v>609</v>
      </c>
      <c r="G263" s="128" t="s">
        <v>895</v>
      </c>
      <c r="H263" s="129" t="s">
        <v>596</v>
      </c>
      <c r="I263" s="130">
        <v>25</v>
      </c>
      <c r="J263" s="124">
        <v>3</v>
      </c>
      <c r="K263" s="124" t="s">
        <v>837</v>
      </c>
    </row>
    <row r="264" spans="1:11">
      <c r="A264" s="7">
        <v>13</v>
      </c>
      <c r="B264" s="10">
        <v>18</v>
      </c>
      <c r="C264" s="10">
        <f t="shared" si="4"/>
        <v>263</v>
      </c>
      <c r="D264" s="5" t="s">
        <v>438</v>
      </c>
      <c r="E264" s="123" t="s">
        <v>555</v>
      </c>
      <c r="F264" s="123" t="s">
        <v>555</v>
      </c>
      <c r="G264" s="128" t="s">
        <v>21</v>
      </c>
      <c r="H264" s="129" t="s">
        <v>533</v>
      </c>
      <c r="I264" s="130">
        <v>36</v>
      </c>
      <c r="J264" s="124">
        <v>1</v>
      </c>
      <c r="K264" s="124" t="s">
        <v>837</v>
      </c>
    </row>
    <row r="265" spans="1:11">
      <c r="A265" s="7">
        <v>13</v>
      </c>
      <c r="B265" s="10">
        <v>19</v>
      </c>
      <c r="C265" s="10">
        <f t="shared" si="4"/>
        <v>264</v>
      </c>
      <c r="D265" s="5" t="s">
        <v>563</v>
      </c>
      <c r="E265" s="123" t="s">
        <v>354</v>
      </c>
      <c r="F265" s="123" t="s">
        <v>14</v>
      </c>
      <c r="G265" s="128" t="s">
        <v>450</v>
      </c>
      <c r="H265" s="129" t="s">
        <v>451</v>
      </c>
      <c r="I265" s="130">
        <v>32</v>
      </c>
      <c r="J265" s="124">
        <v>6</v>
      </c>
      <c r="K265" s="124" t="s">
        <v>837</v>
      </c>
    </row>
    <row r="266" spans="1:11">
      <c r="A266" s="11">
        <v>13</v>
      </c>
      <c r="B266" s="12">
        <v>20</v>
      </c>
      <c r="C266" s="12">
        <f t="shared" si="4"/>
        <v>265</v>
      </c>
      <c r="D266" s="14" t="s">
        <v>29</v>
      </c>
      <c r="E266" s="145" t="s">
        <v>686</v>
      </c>
      <c r="F266" s="145" t="s">
        <v>686</v>
      </c>
      <c r="G266" s="146" t="s">
        <v>1830</v>
      </c>
      <c r="H266" s="146" t="s">
        <v>220</v>
      </c>
      <c r="I266" s="136">
        <v>24</v>
      </c>
      <c r="J266" s="147">
        <v>1</v>
      </c>
      <c r="K266" s="147" t="s">
        <v>837</v>
      </c>
    </row>
    <row r="267" spans="1:11">
      <c r="A267" s="7">
        <v>14</v>
      </c>
      <c r="B267" s="10">
        <v>1</v>
      </c>
      <c r="C267" s="10">
        <f t="shared" si="4"/>
        <v>266</v>
      </c>
      <c r="D267" s="5" t="s">
        <v>29</v>
      </c>
      <c r="E267" s="125" t="s">
        <v>14</v>
      </c>
      <c r="F267" s="125" t="s">
        <v>14</v>
      </c>
      <c r="G267" s="126" t="s">
        <v>1612</v>
      </c>
      <c r="H267" s="126" t="s">
        <v>1613</v>
      </c>
      <c r="I267" s="124">
        <v>22</v>
      </c>
      <c r="J267" s="127">
        <v>3</v>
      </c>
      <c r="K267" s="127" t="s">
        <v>837</v>
      </c>
    </row>
    <row r="268" spans="1:11">
      <c r="A268" s="7">
        <v>14</v>
      </c>
      <c r="B268" s="10">
        <v>2</v>
      </c>
      <c r="C268" s="10">
        <f t="shared" si="4"/>
        <v>267</v>
      </c>
      <c r="D268" s="5" t="s">
        <v>563</v>
      </c>
      <c r="E268" s="123" t="s">
        <v>18</v>
      </c>
      <c r="F268" s="123" t="s">
        <v>1121</v>
      </c>
      <c r="G268" s="128" t="s">
        <v>458</v>
      </c>
      <c r="H268" s="129" t="s">
        <v>381</v>
      </c>
      <c r="I268" s="130">
        <v>36</v>
      </c>
      <c r="J268" s="124">
        <v>1</v>
      </c>
      <c r="K268" s="124" t="s">
        <v>837</v>
      </c>
    </row>
    <row r="269" spans="1:11">
      <c r="A269" s="7">
        <v>14</v>
      </c>
      <c r="B269" s="10">
        <v>3</v>
      </c>
      <c r="C269" s="10">
        <f t="shared" si="4"/>
        <v>268</v>
      </c>
      <c r="D269" s="5" t="s">
        <v>438</v>
      </c>
      <c r="E269" s="125" t="s">
        <v>13</v>
      </c>
      <c r="F269" s="125" t="s">
        <v>13</v>
      </c>
      <c r="G269" s="126" t="s">
        <v>1823</v>
      </c>
      <c r="H269" s="126" t="s">
        <v>1824</v>
      </c>
      <c r="I269" s="124">
        <v>23</v>
      </c>
      <c r="J269" s="127">
        <v>7</v>
      </c>
      <c r="K269" s="127" t="s">
        <v>46</v>
      </c>
    </row>
    <row r="270" spans="1:11">
      <c r="A270" s="7">
        <v>14</v>
      </c>
      <c r="B270" s="10">
        <v>4</v>
      </c>
      <c r="C270" s="10">
        <f t="shared" si="4"/>
        <v>269</v>
      </c>
      <c r="D270" s="5" t="s">
        <v>129</v>
      </c>
      <c r="E270" s="125" t="s">
        <v>17</v>
      </c>
      <c r="F270" s="125" t="s">
        <v>17</v>
      </c>
      <c r="G270" s="126" t="s">
        <v>782</v>
      </c>
      <c r="H270" s="126" t="s">
        <v>147</v>
      </c>
      <c r="I270" s="124">
        <v>27</v>
      </c>
      <c r="J270" s="127">
        <v>6</v>
      </c>
      <c r="K270" s="127" t="s">
        <v>837</v>
      </c>
    </row>
    <row r="271" spans="1:11">
      <c r="A271" s="7">
        <v>14</v>
      </c>
      <c r="B271" s="10">
        <v>5</v>
      </c>
      <c r="C271" s="10">
        <f t="shared" si="4"/>
        <v>270</v>
      </c>
      <c r="D271" s="5" t="s">
        <v>239</v>
      </c>
      <c r="E271" s="123" t="s">
        <v>29</v>
      </c>
      <c r="F271" s="123" t="s">
        <v>29</v>
      </c>
      <c r="G271" s="128" t="s">
        <v>303</v>
      </c>
      <c r="H271" s="129" t="s">
        <v>197</v>
      </c>
      <c r="I271" s="130">
        <v>34</v>
      </c>
      <c r="J271" s="124">
        <v>1</v>
      </c>
      <c r="K271" s="124" t="s">
        <v>837</v>
      </c>
    </row>
    <row r="272" spans="1:11">
      <c r="A272" s="7">
        <v>14</v>
      </c>
      <c r="B272" s="10">
        <v>6</v>
      </c>
      <c r="C272" s="10">
        <f t="shared" si="4"/>
        <v>271</v>
      </c>
      <c r="D272" s="5" t="s">
        <v>470</v>
      </c>
      <c r="E272" s="123" t="s">
        <v>481</v>
      </c>
      <c r="F272" s="123" t="s">
        <v>555</v>
      </c>
      <c r="G272" s="128" t="s">
        <v>255</v>
      </c>
      <c r="H272" s="129" t="s">
        <v>168</v>
      </c>
      <c r="I272" s="130">
        <v>36</v>
      </c>
      <c r="J272" s="124">
        <v>1</v>
      </c>
      <c r="K272" s="124" t="s">
        <v>837</v>
      </c>
    </row>
    <row r="273" spans="1:11">
      <c r="A273" s="7">
        <v>14</v>
      </c>
      <c r="B273" s="10">
        <v>7</v>
      </c>
      <c r="C273" s="10">
        <f t="shared" si="4"/>
        <v>272</v>
      </c>
      <c r="D273" s="5" t="s">
        <v>480</v>
      </c>
      <c r="E273" s="123" t="s">
        <v>567</v>
      </c>
      <c r="F273" s="123" t="s">
        <v>18</v>
      </c>
      <c r="G273" s="128" t="s">
        <v>914</v>
      </c>
      <c r="H273" s="129" t="s">
        <v>915</v>
      </c>
      <c r="I273" s="130">
        <v>30</v>
      </c>
      <c r="J273" s="124">
        <v>1</v>
      </c>
      <c r="K273" s="124" t="s">
        <v>837</v>
      </c>
    </row>
    <row r="274" spans="1:11">
      <c r="A274" s="7">
        <v>14</v>
      </c>
      <c r="B274" s="10">
        <v>8</v>
      </c>
      <c r="C274" s="10">
        <f t="shared" si="4"/>
        <v>273</v>
      </c>
      <c r="D274" s="5" t="s">
        <v>18</v>
      </c>
      <c r="E274" s="123" t="s">
        <v>686</v>
      </c>
      <c r="F274" s="123" t="s">
        <v>686</v>
      </c>
      <c r="G274" s="128" t="s">
        <v>747</v>
      </c>
      <c r="H274" s="129" t="s">
        <v>530</v>
      </c>
      <c r="I274" s="130">
        <v>27</v>
      </c>
      <c r="J274" s="124">
        <v>9</v>
      </c>
      <c r="K274" s="124" t="s">
        <v>837</v>
      </c>
    </row>
    <row r="275" spans="1:11">
      <c r="A275" s="7">
        <v>14</v>
      </c>
      <c r="B275" s="10">
        <v>9</v>
      </c>
      <c r="C275" s="10">
        <f t="shared" si="4"/>
        <v>274</v>
      </c>
      <c r="D275" s="5" t="s">
        <v>555</v>
      </c>
      <c r="E275" s="123" t="s">
        <v>470</v>
      </c>
      <c r="F275" s="123" t="s">
        <v>470</v>
      </c>
      <c r="G275" s="128" t="s">
        <v>262</v>
      </c>
      <c r="H275" s="129" t="s">
        <v>616</v>
      </c>
      <c r="I275" s="130">
        <v>29</v>
      </c>
      <c r="J275" s="124">
        <v>9</v>
      </c>
      <c r="K275" s="124" t="s">
        <v>837</v>
      </c>
    </row>
    <row r="276" spans="1:11">
      <c r="A276" s="7">
        <v>14</v>
      </c>
      <c r="B276" s="10">
        <v>10</v>
      </c>
      <c r="C276" s="10">
        <f t="shared" si="4"/>
        <v>275</v>
      </c>
      <c r="D276" s="5" t="s">
        <v>164</v>
      </c>
      <c r="E276" s="123" t="s">
        <v>239</v>
      </c>
      <c r="F276" s="123" t="s">
        <v>239</v>
      </c>
      <c r="G276" s="128" t="s">
        <v>1148</v>
      </c>
      <c r="H276" s="129" t="s">
        <v>918</v>
      </c>
      <c r="I276" s="130">
        <v>28</v>
      </c>
      <c r="J276" s="124">
        <v>2</v>
      </c>
      <c r="K276" s="124" t="s">
        <v>837</v>
      </c>
    </row>
    <row r="277" spans="1:11">
      <c r="A277" s="7">
        <v>14</v>
      </c>
      <c r="B277" s="10">
        <v>11</v>
      </c>
      <c r="C277" s="10">
        <f t="shared" si="4"/>
        <v>276</v>
      </c>
      <c r="D277" s="5" t="s">
        <v>14</v>
      </c>
      <c r="E277" s="123" t="s">
        <v>481</v>
      </c>
      <c r="F277" s="123" t="s">
        <v>481</v>
      </c>
      <c r="G277" s="128" t="s">
        <v>74</v>
      </c>
      <c r="H277" s="129" t="s">
        <v>199</v>
      </c>
      <c r="I277" s="130">
        <v>37</v>
      </c>
      <c r="J277" s="124">
        <v>1</v>
      </c>
      <c r="K277" s="124" t="s">
        <v>837</v>
      </c>
    </row>
    <row r="278" spans="1:11">
      <c r="A278" s="7">
        <v>14</v>
      </c>
      <c r="B278" s="10">
        <v>12</v>
      </c>
      <c r="C278" s="10">
        <f t="shared" si="4"/>
        <v>277</v>
      </c>
      <c r="D278" s="5" t="s">
        <v>17</v>
      </c>
      <c r="E278" s="123" t="s">
        <v>13</v>
      </c>
      <c r="F278" s="123" t="s">
        <v>13</v>
      </c>
      <c r="G278" s="128" t="s">
        <v>1080</v>
      </c>
      <c r="H278" s="129" t="s">
        <v>524</v>
      </c>
      <c r="I278" s="130">
        <v>27</v>
      </c>
      <c r="J278" s="124">
        <v>4</v>
      </c>
      <c r="K278" s="124" t="s">
        <v>837</v>
      </c>
    </row>
    <row r="279" spans="1:11">
      <c r="A279" s="7">
        <v>14</v>
      </c>
      <c r="B279" s="10">
        <v>13</v>
      </c>
      <c r="C279" s="10">
        <f t="shared" si="4"/>
        <v>278</v>
      </c>
      <c r="D279" s="5" t="s">
        <v>345</v>
      </c>
      <c r="E279" s="123" t="s">
        <v>345</v>
      </c>
      <c r="F279" s="123" t="s">
        <v>470</v>
      </c>
      <c r="G279" s="128" t="s">
        <v>4</v>
      </c>
      <c r="H279" s="129" t="s">
        <v>616</v>
      </c>
      <c r="I279" s="130">
        <v>30</v>
      </c>
      <c r="J279" s="124">
        <v>4</v>
      </c>
      <c r="K279" s="124" t="s">
        <v>838</v>
      </c>
    </row>
    <row r="280" spans="1:11">
      <c r="A280" s="7">
        <v>14</v>
      </c>
      <c r="B280" s="10">
        <v>14</v>
      </c>
      <c r="C280" s="10">
        <f t="shared" si="4"/>
        <v>279</v>
      </c>
      <c r="D280" s="5" t="s">
        <v>567</v>
      </c>
      <c r="E280" s="123" t="s">
        <v>129</v>
      </c>
      <c r="F280" s="123" t="s">
        <v>129</v>
      </c>
      <c r="G280" s="128" t="s">
        <v>659</v>
      </c>
      <c r="H280" s="129" t="s">
        <v>562</v>
      </c>
      <c r="I280" s="130">
        <v>31</v>
      </c>
      <c r="J280" s="124">
        <v>1</v>
      </c>
      <c r="K280" s="124" t="s">
        <v>837</v>
      </c>
    </row>
    <row r="281" spans="1:11">
      <c r="A281" s="7">
        <v>14</v>
      </c>
      <c r="B281" s="10">
        <v>15</v>
      </c>
      <c r="C281" s="10">
        <f t="shared" si="4"/>
        <v>280</v>
      </c>
      <c r="D281" s="5" t="s">
        <v>15</v>
      </c>
      <c r="E281" s="123" t="s">
        <v>686</v>
      </c>
      <c r="F281" s="123" t="s">
        <v>164</v>
      </c>
      <c r="G281" s="128" t="s">
        <v>1122</v>
      </c>
      <c r="H281" s="129" t="s">
        <v>599</v>
      </c>
      <c r="I281" s="130">
        <v>35</v>
      </c>
      <c r="J281" s="124">
        <v>1</v>
      </c>
      <c r="K281" s="124" t="s">
        <v>46</v>
      </c>
    </row>
    <row r="282" spans="1:11">
      <c r="A282" s="7">
        <v>14</v>
      </c>
      <c r="B282" s="10">
        <v>16</v>
      </c>
      <c r="C282" s="10">
        <f t="shared" si="4"/>
        <v>281</v>
      </c>
      <c r="D282" s="5" t="s">
        <v>16</v>
      </c>
      <c r="E282" s="123" t="s">
        <v>188</v>
      </c>
      <c r="F282" s="123" t="s">
        <v>18</v>
      </c>
      <c r="G282" s="128" t="s">
        <v>534</v>
      </c>
      <c r="H282" s="129" t="s">
        <v>940</v>
      </c>
      <c r="I282" s="130">
        <v>31</v>
      </c>
      <c r="J282" s="124">
        <v>1</v>
      </c>
      <c r="K282" s="124" t="s">
        <v>837</v>
      </c>
    </row>
    <row r="283" spans="1:11">
      <c r="A283" s="7">
        <v>14</v>
      </c>
      <c r="B283" s="10">
        <v>17</v>
      </c>
      <c r="C283" s="10">
        <f t="shared" si="4"/>
        <v>282</v>
      </c>
      <c r="D283" s="5" t="s">
        <v>13</v>
      </c>
      <c r="E283" s="125" t="s">
        <v>470</v>
      </c>
      <c r="F283" s="125" t="s">
        <v>470</v>
      </c>
      <c r="G283" s="126" t="s">
        <v>1815</v>
      </c>
      <c r="H283" s="126" t="s">
        <v>1816</v>
      </c>
      <c r="I283" s="124">
        <v>29</v>
      </c>
      <c r="J283" s="127">
        <v>1</v>
      </c>
      <c r="K283" s="127" t="s">
        <v>837</v>
      </c>
    </row>
    <row r="284" spans="1:11">
      <c r="A284" s="7">
        <v>14</v>
      </c>
      <c r="B284" s="10">
        <v>18</v>
      </c>
      <c r="C284" s="10">
        <f t="shared" si="4"/>
        <v>283</v>
      </c>
      <c r="D284" s="5" t="s">
        <v>276</v>
      </c>
      <c r="E284" s="123" t="s">
        <v>18</v>
      </c>
      <c r="F284" s="123" t="s">
        <v>18</v>
      </c>
      <c r="G284" s="128" t="s">
        <v>158</v>
      </c>
      <c r="H284" s="129" t="s">
        <v>564</v>
      </c>
      <c r="I284" s="130">
        <v>33</v>
      </c>
      <c r="J284" s="124">
        <v>7</v>
      </c>
      <c r="K284" s="124" t="s">
        <v>837</v>
      </c>
    </row>
    <row r="285" spans="1:11">
      <c r="A285" s="7">
        <v>14</v>
      </c>
      <c r="B285" s="10">
        <v>19</v>
      </c>
      <c r="C285" s="10">
        <f t="shared" si="4"/>
        <v>284</v>
      </c>
      <c r="D285" s="5" t="s">
        <v>354</v>
      </c>
      <c r="E285" s="125" t="s">
        <v>354</v>
      </c>
      <c r="F285" s="125" t="s">
        <v>438</v>
      </c>
      <c r="G285" s="126" t="s">
        <v>1929</v>
      </c>
      <c r="H285" s="126" t="s">
        <v>1930</v>
      </c>
      <c r="I285" s="124">
        <v>31</v>
      </c>
      <c r="J285" s="125">
        <v>1</v>
      </c>
      <c r="K285" s="125" t="s">
        <v>46</v>
      </c>
    </row>
    <row r="286" spans="1:11">
      <c r="A286" s="11">
        <v>14</v>
      </c>
      <c r="B286" s="12">
        <v>20</v>
      </c>
      <c r="C286" s="12">
        <f t="shared" si="4"/>
        <v>285</v>
      </c>
      <c r="D286" s="14" t="s">
        <v>609</v>
      </c>
      <c r="E286" s="135" t="s">
        <v>438</v>
      </c>
      <c r="F286" s="135" t="s">
        <v>246</v>
      </c>
      <c r="G286" s="137" t="s">
        <v>419</v>
      </c>
      <c r="H286" s="138" t="s">
        <v>198</v>
      </c>
      <c r="I286" s="139">
        <v>29</v>
      </c>
      <c r="J286" s="136">
        <v>2</v>
      </c>
      <c r="K286" s="136" t="s">
        <v>46</v>
      </c>
    </row>
    <row r="287" spans="1:11">
      <c r="A287" s="7">
        <v>15</v>
      </c>
      <c r="B287" s="10">
        <v>1</v>
      </c>
      <c r="C287" s="10">
        <f t="shared" si="4"/>
        <v>286</v>
      </c>
      <c r="D287" s="5" t="s">
        <v>609</v>
      </c>
      <c r="E287" s="125" t="s">
        <v>276</v>
      </c>
      <c r="F287" s="125" t="s">
        <v>276</v>
      </c>
      <c r="G287" s="126" t="s">
        <v>251</v>
      </c>
      <c r="H287" s="126" t="s">
        <v>1920</v>
      </c>
      <c r="I287" s="124">
        <v>25</v>
      </c>
      <c r="J287" s="127">
        <v>9</v>
      </c>
      <c r="K287" s="127" t="s">
        <v>837</v>
      </c>
    </row>
    <row r="288" spans="1:11">
      <c r="A288" s="7">
        <v>15</v>
      </c>
      <c r="B288" s="10">
        <v>2</v>
      </c>
      <c r="C288" s="10">
        <f t="shared" si="4"/>
        <v>287</v>
      </c>
      <c r="D288" s="5" t="s">
        <v>354</v>
      </c>
      <c r="E288" s="123" t="s">
        <v>213</v>
      </c>
      <c r="F288" s="123" t="s">
        <v>563</v>
      </c>
      <c r="G288" s="128" t="s">
        <v>981</v>
      </c>
      <c r="H288" s="129" t="s">
        <v>607</v>
      </c>
      <c r="I288" s="130">
        <v>29</v>
      </c>
      <c r="J288" s="124">
        <v>9</v>
      </c>
      <c r="K288" s="124" t="s">
        <v>46</v>
      </c>
    </row>
    <row r="289" spans="1:11">
      <c r="A289" s="7">
        <v>15</v>
      </c>
      <c r="B289" s="10">
        <v>3</v>
      </c>
      <c r="C289" s="10">
        <f t="shared" si="4"/>
        <v>288</v>
      </c>
      <c r="D289" s="5" t="s">
        <v>276</v>
      </c>
      <c r="E289" s="123" t="s">
        <v>686</v>
      </c>
      <c r="F289" s="123" t="s">
        <v>686</v>
      </c>
      <c r="G289" s="128" t="s">
        <v>1114</v>
      </c>
      <c r="H289" s="129" t="s">
        <v>559</v>
      </c>
      <c r="I289" s="130">
        <v>29</v>
      </c>
      <c r="J289" s="124">
        <v>2</v>
      </c>
      <c r="K289" s="124" t="s">
        <v>837</v>
      </c>
    </row>
    <row r="290" spans="1:11">
      <c r="A290" s="7">
        <v>15</v>
      </c>
      <c r="B290" s="10">
        <v>4</v>
      </c>
      <c r="C290" s="10">
        <f t="shared" si="4"/>
        <v>289</v>
      </c>
      <c r="D290" s="5" t="s">
        <v>13</v>
      </c>
      <c r="E290" s="123" t="s">
        <v>246</v>
      </c>
      <c r="F290" s="123" t="s">
        <v>246</v>
      </c>
      <c r="G290" s="128" t="s">
        <v>1156</v>
      </c>
      <c r="H290" s="129" t="s">
        <v>225</v>
      </c>
      <c r="I290" s="130">
        <v>26</v>
      </c>
      <c r="J290" s="124">
        <v>1</v>
      </c>
      <c r="K290" s="124" t="s">
        <v>837</v>
      </c>
    </row>
    <row r="291" spans="1:11">
      <c r="A291" s="7">
        <v>15</v>
      </c>
      <c r="B291" s="10">
        <v>5</v>
      </c>
      <c r="C291" s="10">
        <f t="shared" si="4"/>
        <v>290</v>
      </c>
      <c r="D291" s="5" t="s">
        <v>16</v>
      </c>
      <c r="E291" s="123" t="s">
        <v>563</v>
      </c>
      <c r="F291" s="123" t="s">
        <v>563</v>
      </c>
      <c r="G291" s="128" t="s">
        <v>680</v>
      </c>
      <c r="H291" s="129" t="s">
        <v>681</v>
      </c>
      <c r="I291" s="130">
        <v>31</v>
      </c>
      <c r="J291" s="124">
        <v>9</v>
      </c>
      <c r="K291" s="124" t="s">
        <v>46</v>
      </c>
    </row>
    <row r="292" spans="1:11">
      <c r="A292" s="7">
        <v>15</v>
      </c>
      <c r="B292" s="10">
        <v>6</v>
      </c>
      <c r="C292" s="10">
        <f t="shared" si="4"/>
        <v>291</v>
      </c>
      <c r="D292" s="5" t="s">
        <v>15</v>
      </c>
      <c r="E292" s="123" t="s">
        <v>17</v>
      </c>
      <c r="F292" s="123" t="s">
        <v>17</v>
      </c>
      <c r="G292" s="128" t="s">
        <v>1066</v>
      </c>
      <c r="H292" s="129" t="s">
        <v>166</v>
      </c>
      <c r="I292" s="130">
        <v>28</v>
      </c>
      <c r="J292" s="124">
        <v>1</v>
      </c>
      <c r="K292" s="124" t="s">
        <v>46</v>
      </c>
    </row>
    <row r="293" spans="1:11">
      <c r="A293" s="7">
        <v>15</v>
      </c>
      <c r="B293" s="10">
        <v>7</v>
      </c>
      <c r="C293" s="10">
        <f t="shared" si="4"/>
        <v>292</v>
      </c>
      <c r="D293" s="5" t="s">
        <v>567</v>
      </c>
      <c r="E293" s="125" t="s">
        <v>300</v>
      </c>
      <c r="F293" s="125" t="s">
        <v>300</v>
      </c>
      <c r="G293" s="126" t="s">
        <v>1897</v>
      </c>
      <c r="H293" s="126" t="s">
        <v>549</v>
      </c>
      <c r="I293" s="124">
        <v>31</v>
      </c>
      <c r="J293" s="127">
        <v>1</v>
      </c>
      <c r="K293" s="127" t="s">
        <v>46</v>
      </c>
    </row>
    <row r="294" spans="1:11">
      <c r="A294" s="7">
        <v>15</v>
      </c>
      <c r="B294" s="10">
        <v>8</v>
      </c>
      <c r="C294" s="10">
        <f t="shared" si="4"/>
        <v>293</v>
      </c>
      <c r="D294" s="5" t="s">
        <v>345</v>
      </c>
      <c r="E294" s="123" t="s">
        <v>345</v>
      </c>
      <c r="F294" s="123" t="s">
        <v>470</v>
      </c>
      <c r="G294" s="128" t="s">
        <v>693</v>
      </c>
      <c r="H294" s="129" t="s">
        <v>544</v>
      </c>
      <c r="I294" s="130">
        <v>28</v>
      </c>
      <c r="J294" s="124">
        <v>5</v>
      </c>
      <c r="K294" s="124" t="s">
        <v>837</v>
      </c>
    </row>
    <row r="295" spans="1:11">
      <c r="A295" s="7">
        <v>15</v>
      </c>
      <c r="B295" s="10">
        <v>9</v>
      </c>
      <c r="C295" s="10">
        <f t="shared" si="4"/>
        <v>294</v>
      </c>
      <c r="D295" s="5" t="s">
        <v>17</v>
      </c>
      <c r="E295" s="125" t="s">
        <v>438</v>
      </c>
      <c r="F295" s="125" t="s">
        <v>438</v>
      </c>
      <c r="G295" s="126" t="s">
        <v>1607</v>
      </c>
      <c r="H295" s="126" t="s">
        <v>110</v>
      </c>
      <c r="I295" s="124">
        <v>26</v>
      </c>
      <c r="J295" s="127">
        <v>8</v>
      </c>
      <c r="K295" s="127" t="s">
        <v>837</v>
      </c>
    </row>
    <row r="296" spans="1:11">
      <c r="A296" s="7">
        <v>15</v>
      </c>
      <c r="B296" s="10">
        <v>10</v>
      </c>
      <c r="C296" s="10">
        <f t="shared" si="4"/>
        <v>295</v>
      </c>
      <c r="D296" s="5" t="s">
        <v>14</v>
      </c>
      <c r="E296" s="123" t="s">
        <v>300</v>
      </c>
      <c r="F296" s="123" t="s">
        <v>300</v>
      </c>
      <c r="G296" s="128" t="s">
        <v>807</v>
      </c>
      <c r="H296" s="129" t="s">
        <v>808</v>
      </c>
      <c r="I296" s="130">
        <v>34</v>
      </c>
      <c r="J296" s="124">
        <v>1</v>
      </c>
      <c r="K296" s="124" t="s">
        <v>837</v>
      </c>
    </row>
    <row r="297" spans="1:11">
      <c r="A297" s="7">
        <v>15</v>
      </c>
      <c r="B297" s="10">
        <v>11</v>
      </c>
      <c r="C297" s="10">
        <f t="shared" si="4"/>
        <v>296</v>
      </c>
      <c r="D297" s="5" t="s">
        <v>164</v>
      </c>
      <c r="E297" s="123" t="s">
        <v>16</v>
      </c>
      <c r="F297" s="123" t="s">
        <v>14</v>
      </c>
      <c r="G297" s="128" t="s">
        <v>404</v>
      </c>
      <c r="H297" s="129" t="s">
        <v>593</v>
      </c>
      <c r="I297" s="130">
        <v>31</v>
      </c>
      <c r="J297" s="124">
        <v>3</v>
      </c>
      <c r="K297" s="124" t="s">
        <v>46</v>
      </c>
    </row>
    <row r="298" spans="1:11">
      <c r="A298" s="7">
        <v>15</v>
      </c>
      <c r="B298" s="10">
        <v>12</v>
      </c>
      <c r="C298" s="10">
        <f t="shared" si="4"/>
        <v>297</v>
      </c>
      <c r="D298" s="5" t="s">
        <v>555</v>
      </c>
      <c r="E298" s="125" t="s">
        <v>598</v>
      </c>
      <c r="F298" s="125" t="s">
        <v>598</v>
      </c>
      <c r="G298" s="126" t="s">
        <v>534</v>
      </c>
      <c r="H298" s="126" t="s">
        <v>1866</v>
      </c>
      <c r="I298" s="124">
        <v>26</v>
      </c>
      <c r="J298" s="127">
        <v>1</v>
      </c>
      <c r="K298" s="127" t="s">
        <v>837</v>
      </c>
    </row>
    <row r="299" spans="1:11">
      <c r="A299" s="7">
        <v>15</v>
      </c>
      <c r="B299" s="10">
        <v>13</v>
      </c>
      <c r="C299" s="10">
        <f t="shared" si="4"/>
        <v>298</v>
      </c>
      <c r="D299" s="5" t="s">
        <v>18</v>
      </c>
      <c r="E299" s="123" t="s">
        <v>47</v>
      </c>
      <c r="F299" s="123" t="s">
        <v>47</v>
      </c>
      <c r="G299" s="128" t="s">
        <v>90</v>
      </c>
      <c r="H299" s="129" t="s">
        <v>628</v>
      </c>
      <c r="I299" s="130">
        <v>28</v>
      </c>
      <c r="J299" s="124">
        <v>8</v>
      </c>
      <c r="K299" s="124" t="s">
        <v>837</v>
      </c>
    </row>
    <row r="300" spans="1:11">
      <c r="A300" s="7">
        <v>15</v>
      </c>
      <c r="B300" s="10">
        <v>14</v>
      </c>
      <c r="C300" s="10">
        <f t="shared" si="4"/>
        <v>299</v>
      </c>
      <c r="D300" s="5" t="s">
        <v>480</v>
      </c>
      <c r="E300" s="125" t="s">
        <v>47</v>
      </c>
      <c r="F300" s="125" t="s">
        <v>29</v>
      </c>
      <c r="G300" s="126" t="s">
        <v>288</v>
      </c>
      <c r="H300" s="126" t="s">
        <v>1916</v>
      </c>
      <c r="I300" s="124">
        <v>30</v>
      </c>
      <c r="J300" s="127">
        <v>7</v>
      </c>
      <c r="K300" s="127" t="s">
        <v>837</v>
      </c>
    </row>
    <row r="301" spans="1:11">
      <c r="A301" s="7">
        <v>15</v>
      </c>
      <c r="B301" s="10">
        <v>15</v>
      </c>
      <c r="C301" s="10">
        <f t="shared" si="4"/>
        <v>300</v>
      </c>
      <c r="D301" s="5" t="s">
        <v>470</v>
      </c>
      <c r="E301" s="123" t="s">
        <v>18</v>
      </c>
      <c r="F301" s="123" t="s">
        <v>276</v>
      </c>
      <c r="G301" s="128" t="s">
        <v>283</v>
      </c>
      <c r="H301" s="129" t="s">
        <v>284</v>
      </c>
      <c r="I301" s="130">
        <v>35</v>
      </c>
      <c r="J301" s="124">
        <v>9</v>
      </c>
      <c r="K301" s="124" t="s">
        <v>838</v>
      </c>
    </row>
    <row r="302" spans="1:11">
      <c r="A302" s="7">
        <v>15</v>
      </c>
      <c r="B302" s="10">
        <v>16</v>
      </c>
      <c r="C302" s="10">
        <f t="shared" si="4"/>
        <v>301</v>
      </c>
      <c r="D302" s="5" t="s">
        <v>239</v>
      </c>
      <c r="E302" s="125" t="s">
        <v>300</v>
      </c>
      <c r="F302" s="125" t="s">
        <v>300</v>
      </c>
      <c r="G302" s="126" t="s">
        <v>1927</v>
      </c>
      <c r="H302" s="126" t="s">
        <v>1928</v>
      </c>
      <c r="I302" s="124">
        <v>29</v>
      </c>
      <c r="J302" s="127">
        <v>7</v>
      </c>
      <c r="K302" s="127" t="s">
        <v>46</v>
      </c>
    </row>
    <row r="303" spans="1:11">
      <c r="A303" s="7">
        <v>15</v>
      </c>
      <c r="B303" s="10">
        <v>17</v>
      </c>
      <c r="C303" s="10">
        <f t="shared" si="4"/>
        <v>302</v>
      </c>
      <c r="D303" s="5" t="s">
        <v>129</v>
      </c>
      <c r="E303" s="123" t="s">
        <v>686</v>
      </c>
      <c r="F303" s="123" t="s">
        <v>213</v>
      </c>
      <c r="G303" s="128" t="s">
        <v>391</v>
      </c>
      <c r="H303" s="129" t="s">
        <v>483</v>
      </c>
      <c r="I303" s="130">
        <v>32</v>
      </c>
      <c r="J303" s="124">
        <v>2</v>
      </c>
      <c r="K303" s="124" t="s">
        <v>838</v>
      </c>
    </row>
    <row r="304" spans="1:11">
      <c r="A304" s="7">
        <v>15</v>
      </c>
      <c r="B304" s="10">
        <v>18</v>
      </c>
      <c r="C304" s="10">
        <f t="shared" si="4"/>
        <v>303</v>
      </c>
      <c r="D304" s="5" t="s">
        <v>438</v>
      </c>
      <c r="E304" s="125" t="s">
        <v>213</v>
      </c>
      <c r="F304" s="125" t="s">
        <v>213</v>
      </c>
      <c r="G304" s="126" t="s">
        <v>736</v>
      </c>
      <c r="H304" s="126" t="s">
        <v>301</v>
      </c>
      <c r="I304" s="124">
        <v>28</v>
      </c>
      <c r="J304" s="127">
        <v>8</v>
      </c>
      <c r="K304" s="127" t="s">
        <v>46</v>
      </c>
    </row>
    <row r="305" spans="1:11">
      <c r="A305" s="7">
        <v>15</v>
      </c>
      <c r="B305" s="10">
        <v>19</v>
      </c>
      <c r="C305" s="10">
        <f t="shared" si="4"/>
        <v>304</v>
      </c>
      <c r="D305" s="5" t="s">
        <v>563</v>
      </c>
      <c r="E305" s="125" t="s">
        <v>239</v>
      </c>
      <c r="F305" s="125" t="s">
        <v>239</v>
      </c>
      <c r="G305" s="126" t="s">
        <v>938</v>
      </c>
      <c r="H305" s="126" t="s">
        <v>1635</v>
      </c>
      <c r="I305" s="124">
        <v>30</v>
      </c>
      <c r="J305" s="127">
        <v>1</v>
      </c>
      <c r="K305" s="127" t="s">
        <v>46</v>
      </c>
    </row>
    <row r="306" spans="1:11">
      <c r="A306" s="11">
        <v>15</v>
      </c>
      <c r="B306" s="12">
        <v>20</v>
      </c>
      <c r="C306" s="12">
        <f t="shared" si="4"/>
        <v>305</v>
      </c>
      <c r="D306" s="14" t="s">
        <v>29</v>
      </c>
      <c r="E306" s="145" t="s">
        <v>239</v>
      </c>
      <c r="F306" s="145" t="s">
        <v>239</v>
      </c>
      <c r="G306" s="146" t="s">
        <v>528</v>
      </c>
      <c r="H306" s="146" t="s">
        <v>1710</v>
      </c>
      <c r="I306" s="136">
        <v>23</v>
      </c>
      <c r="J306" s="147">
        <v>1</v>
      </c>
      <c r="K306" s="147" t="s">
        <v>837</v>
      </c>
    </row>
    <row r="307" spans="1:11">
      <c r="A307" s="7">
        <v>16</v>
      </c>
      <c r="B307" s="10">
        <v>1</v>
      </c>
      <c r="C307" s="10">
        <f t="shared" si="4"/>
        <v>306</v>
      </c>
      <c r="D307" s="5" t="s">
        <v>29</v>
      </c>
      <c r="E307" s="123" t="s">
        <v>129</v>
      </c>
      <c r="F307" s="123" t="s">
        <v>13</v>
      </c>
      <c r="G307" s="128" t="s">
        <v>349</v>
      </c>
      <c r="H307" s="129" t="s">
        <v>247</v>
      </c>
      <c r="I307" s="130">
        <v>35</v>
      </c>
      <c r="J307" s="124">
        <v>1</v>
      </c>
      <c r="K307" s="124" t="s">
        <v>837</v>
      </c>
    </row>
    <row r="308" spans="1:11">
      <c r="A308" s="7">
        <v>16</v>
      </c>
      <c r="B308" s="10">
        <v>2</v>
      </c>
      <c r="C308" s="10">
        <f t="shared" si="4"/>
        <v>307</v>
      </c>
      <c r="D308" s="5" t="s">
        <v>563</v>
      </c>
      <c r="E308" s="125" t="s">
        <v>563</v>
      </c>
      <c r="F308" s="125" t="s">
        <v>563</v>
      </c>
      <c r="G308" s="126" t="s">
        <v>1697</v>
      </c>
      <c r="H308" s="126" t="s">
        <v>1670</v>
      </c>
      <c r="I308" s="124">
        <v>28</v>
      </c>
      <c r="J308" s="127">
        <v>1</v>
      </c>
      <c r="K308" s="127" t="s">
        <v>837</v>
      </c>
    </row>
    <row r="309" spans="1:11">
      <c r="A309" s="7">
        <v>16</v>
      </c>
      <c r="B309" s="10">
        <v>3</v>
      </c>
      <c r="C309" s="10">
        <f t="shared" si="4"/>
        <v>308</v>
      </c>
      <c r="D309" s="5" t="s">
        <v>438</v>
      </c>
      <c r="E309" s="123" t="s">
        <v>1121</v>
      </c>
      <c r="F309" s="123" t="s">
        <v>1121</v>
      </c>
      <c r="G309" s="128" t="s">
        <v>852</v>
      </c>
      <c r="H309" s="129" t="s">
        <v>533</v>
      </c>
      <c r="I309" s="130">
        <v>27</v>
      </c>
      <c r="J309" s="124">
        <v>4</v>
      </c>
      <c r="K309" s="124" t="s">
        <v>46</v>
      </c>
    </row>
    <row r="310" spans="1:11">
      <c r="A310" s="7">
        <v>16</v>
      </c>
      <c r="B310" s="10">
        <v>4</v>
      </c>
      <c r="C310" s="10">
        <f t="shared" si="4"/>
        <v>309</v>
      </c>
      <c r="D310" s="5" t="s">
        <v>129</v>
      </c>
      <c r="E310" s="123" t="s">
        <v>345</v>
      </c>
      <c r="F310" s="123" t="s">
        <v>345</v>
      </c>
      <c r="G310" s="128" t="s">
        <v>396</v>
      </c>
      <c r="H310" s="129" t="s">
        <v>230</v>
      </c>
      <c r="I310" s="130">
        <v>31</v>
      </c>
      <c r="J310" s="124">
        <v>1</v>
      </c>
      <c r="K310" s="124" t="s">
        <v>837</v>
      </c>
    </row>
    <row r="311" spans="1:11">
      <c r="A311" s="7">
        <v>16</v>
      </c>
      <c r="B311" s="10">
        <v>5</v>
      </c>
      <c r="C311" s="10">
        <f t="shared" si="4"/>
        <v>310</v>
      </c>
      <c r="D311" s="5" t="s">
        <v>239</v>
      </c>
      <c r="E311" s="125" t="s">
        <v>563</v>
      </c>
      <c r="F311" s="125" t="s">
        <v>563</v>
      </c>
      <c r="G311" s="126" t="s">
        <v>682</v>
      </c>
      <c r="H311" s="126" t="s">
        <v>197</v>
      </c>
      <c r="I311" s="124">
        <v>28</v>
      </c>
      <c r="J311" s="127">
        <v>3</v>
      </c>
      <c r="K311" s="127" t="s">
        <v>46</v>
      </c>
    </row>
    <row r="312" spans="1:11">
      <c r="A312" s="7">
        <v>16</v>
      </c>
      <c r="B312" s="10">
        <v>6</v>
      </c>
      <c r="C312" s="10">
        <f t="shared" si="4"/>
        <v>311</v>
      </c>
      <c r="D312" s="5" t="s">
        <v>470</v>
      </c>
      <c r="E312" s="123"/>
      <c r="F312" s="123" t="s">
        <v>276</v>
      </c>
      <c r="G312" s="128" t="s">
        <v>459</v>
      </c>
      <c r="H312" s="129" t="s">
        <v>531</v>
      </c>
      <c r="I312" s="130">
        <v>35</v>
      </c>
      <c r="J312" s="124">
        <v>2</v>
      </c>
      <c r="K312" s="124" t="s">
        <v>838</v>
      </c>
    </row>
    <row r="313" spans="1:11">
      <c r="A313" s="7">
        <v>16</v>
      </c>
      <c r="B313" s="10">
        <v>7</v>
      </c>
      <c r="C313" s="10">
        <f t="shared" si="4"/>
        <v>312</v>
      </c>
      <c r="D313" s="5" t="s">
        <v>480</v>
      </c>
      <c r="E313" s="123" t="s">
        <v>555</v>
      </c>
      <c r="F313" s="123" t="s">
        <v>354</v>
      </c>
      <c r="G313" s="128" t="s">
        <v>351</v>
      </c>
      <c r="H313" s="129" t="s">
        <v>247</v>
      </c>
      <c r="I313" s="130">
        <v>30</v>
      </c>
      <c r="J313" s="124">
        <v>5</v>
      </c>
      <c r="K313" s="124" t="s">
        <v>46</v>
      </c>
    </row>
    <row r="314" spans="1:11">
      <c r="A314" s="7">
        <v>16</v>
      </c>
      <c r="B314" s="10">
        <v>8</v>
      </c>
      <c r="C314" s="10">
        <f t="shared" si="4"/>
        <v>313</v>
      </c>
      <c r="D314" s="5" t="s">
        <v>18</v>
      </c>
      <c r="E314" s="123" t="s">
        <v>609</v>
      </c>
      <c r="F314" s="123" t="s">
        <v>609</v>
      </c>
      <c r="G314" s="128" t="s">
        <v>702</v>
      </c>
      <c r="H314" s="129" t="s">
        <v>595</v>
      </c>
      <c r="I314" s="130">
        <v>29</v>
      </c>
      <c r="J314" s="124">
        <v>1</v>
      </c>
      <c r="K314" s="124" t="s">
        <v>837</v>
      </c>
    </row>
    <row r="315" spans="1:11">
      <c r="A315" s="7">
        <v>16</v>
      </c>
      <c r="B315" s="10">
        <v>9</v>
      </c>
      <c r="C315" s="10">
        <f t="shared" si="4"/>
        <v>314</v>
      </c>
      <c r="D315" s="5" t="s">
        <v>555</v>
      </c>
      <c r="E315" s="123" t="s">
        <v>300</v>
      </c>
      <c r="F315" s="123" t="s">
        <v>300</v>
      </c>
      <c r="G315" s="128" t="s">
        <v>601</v>
      </c>
      <c r="H315" s="129" t="s">
        <v>907</v>
      </c>
      <c r="I315" s="130">
        <v>33</v>
      </c>
      <c r="J315" s="124">
        <v>2</v>
      </c>
      <c r="K315" s="124" t="s">
        <v>837</v>
      </c>
    </row>
    <row r="316" spans="1:11">
      <c r="A316" s="7">
        <v>16</v>
      </c>
      <c r="B316" s="10">
        <v>10</v>
      </c>
      <c r="C316" s="10">
        <f t="shared" si="4"/>
        <v>315</v>
      </c>
      <c r="D316" s="5" t="s">
        <v>164</v>
      </c>
      <c r="E316" s="123" t="s">
        <v>213</v>
      </c>
      <c r="F316" s="123" t="s">
        <v>213</v>
      </c>
      <c r="G316" s="128" t="s">
        <v>1030</v>
      </c>
      <c r="H316" s="129" t="s">
        <v>613</v>
      </c>
      <c r="I316" s="130">
        <v>29</v>
      </c>
      <c r="J316" s="124">
        <v>1</v>
      </c>
      <c r="K316" s="124" t="s">
        <v>837</v>
      </c>
    </row>
    <row r="317" spans="1:11">
      <c r="A317" s="7">
        <v>16</v>
      </c>
      <c r="B317" s="10">
        <v>11</v>
      </c>
      <c r="C317" s="10">
        <f t="shared" si="4"/>
        <v>316</v>
      </c>
      <c r="D317" s="5" t="s">
        <v>14</v>
      </c>
      <c r="E317" s="123" t="s">
        <v>686</v>
      </c>
      <c r="F317" s="123" t="s">
        <v>686</v>
      </c>
      <c r="G317" s="128" t="s">
        <v>259</v>
      </c>
      <c r="H317" s="129" t="s">
        <v>1006</v>
      </c>
      <c r="I317" s="130">
        <v>25</v>
      </c>
      <c r="J317" s="124">
        <v>4</v>
      </c>
      <c r="K317" s="124" t="s">
        <v>46</v>
      </c>
    </row>
    <row r="318" spans="1:11">
      <c r="A318" s="7">
        <v>16</v>
      </c>
      <c r="B318" s="10">
        <v>12</v>
      </c>
      <c r="C318" s="10">
        <f t="shared" si="4"/>
        <v>317</v>
      </c>
      <c r="D318" s="5" t="s">
        <v>17</v>
      </c>
      <c r="E318" s="123" t="s">
        <v>213</v>
      </c>
      <c r="F318" s="123" t="s">
        <v>213</v>
      </c>
      <c r="G318" s="128" t="s">
        <v>1049</v>
      </c>
      <c r="H318" s="129" t="s">
        <v>1048</v>
      </c>
      <c r="I318" s="130">
        <v>25</v>
      </c>
      <c r="J318" s="124">
        <v>4</v>
      </c>
      <c r="K318" s="124" t="s">
        <v>837</v>
      </c>
    </row>
    <row r="319" spans="1:11">
      <c r="A319" s="7">
        <v>16</v>
      </c>
      <c r="B319" s="10">
        <v>13</v>
      </c>
      <c r="C319" s="10">
        <f t="shared" si="4"/>
        <v>318</v>
      </c>
      <c r="D319" s="5" t="s">
        <v>345</v>
      </c>
      <c r="E319" s="123" t="s">
        <v>15</v>
      </c>
      <c r="F319" s="123" t="s">
        <v>15</v>
      </c>
      <c r="G319" s="128" t="s">
        <v>275</v>
      </c>
      <c r="H319" s="129" t="s">
        <v>536</v>
      </c>
      <c r="I319" s="130">
        <v>33</v>
      </c>
      <c r="J319" s="124">
        <v>1</v>
      </c>
      <c r="K319" s="124" t="s">
        <v>837</v>
      </c>
    </row>
    <row r="320" spans="1:11">
      <c r="A320" s="7">
        <v>16</v>
      </c>
      <c r="B320" s="10">
        <v>14</v>
      </c>
      <c r="C320" s="10">
        <f t="shared" si="4"/>
        <v>319</v>
      </c>
      <c r="D320" s="5" t="s">
        <v>567</v>
      </c>
      <c r="E320" s="125" t="s">
        <v>14</v>
      </c>
      <c r="F320" s="125" t="s">
        <v>14</v>
      </c>
      <c r="G320" s="126" t="s">
        <v>1739</v>
      </c>
      <c r="H320" s="126" t="s">
        <v>217</v>
      </c>
      <c r="I320" s="124">
        <v>27</v>
      </c>
      <c r="J320" s="127">
        <v>1</v>
      </c>
      <c r="K320" s="127" t="s">
        <v>837</v>
      </c>
    </row>
    <row r="321" spans="1:11">
      <c r="A321" s="7">
        <v>16</v>
      </c>
      <c r="B321" s="10">
        <v>15</v>
      </c>
      <c r="C321" s="10">
        <f t="shared" si="4"/>
        <v>320</v>
      </c>
      <c r="D321" s="5" t="s">
        <v>15</v>
      </c>
      <c r="E321" s="123" t="s">
        <v>276</v>
      </c>
      <c r="F321" s="123" t="s">
        <v>276</v>
      </c>
      <c r="G321" s="128" t="s">
        <v>176</v>
      </c>
      <c r="H321" s="129" t="s">
        <v>597</v>
      </c>
      <c r="I321" s="130">
        <v>29</v>
      </c>
      <c r="J321" s="124">
        <v>1</v>
      </c>
      <c r="K321" s="124" t="s">
        <v>837</v>
      </c>
    </row>
    <row r="322" spans="1:11">
      <c r="A322" s="7">
        <v>16</v>
      </c>
      <c r="B322" s="10">
        <v>16</v>
      </c>
      <c r="C322" s="10">
        <f t="shared" si="4"/>
        <v>321</v>
      </c>
      <c r="D322" s="5" t="s">
        <v>16</v>
      </c>
      <c r="E322" s="123" t="s">
        <v>481</v>
      </c>
      <c r="F322" s="123" t="s">
        <v>481</v>
      </c>
      <c r="G322" s="128" t="s">
        <v>102</v>
      </c>
      <c r="H322" s="129" t="s">
        <v>288</v>
      </c>
      <c r="I322" s="130">
        <v>29</v>
      </c>
      <c r="J322" s="124">
        <v>1</v>
      </c>
      <c r="K322" s="124" t="s">
        <v>837</v>
      </c>
    </row>
    <row r="323" spans="1:11">
      <c r="A323" s="7">
        <v>16</v>
      </c>
      <c r="B323" s="10">
        <v>17</v>
      </c>
      <c r="C323" s="10">
        <f t="shared" si="4"/>
        <v>322</v>
      </c>
      <c r="D323" s="5" t="s">
        <v>13</v>
      </c>
      <c r="E323" s="125" t="s">
        <v>47</v>
      </c>
      <c r="F323" s="125" t="s">
        <v>47</v>
      </c>
      <c r="G323" s="126" t="s">
        <v>584</v>
      </c>
      <c r="H323" s="126" t="s">
        <v>597</v>
      </c>
      <c r="I323" s="124">
        <v>24</v>
      </c>
      <c r="J323" s="127">
        <v>1</v>
      </c>
      <c r="K323" s="127" t="s">
        <v>837</v>
      </c>
    </row>
    <row r="324" spans="1:11">
      <c r="A324" s="7">
        <v>16</v>
      </c>
      <c r="B324" s="10">
        <v>18</v>
      </c>
      <c r="C324" s="10">
        <f t="shared" ref="C324:C356" si="5">C323+1</f>
        <v>323</v>
      </c>
      <c r="D324" s="5" t="s">
        <v>276</v>
      </c>
      <c r="E324" s="123" t="s">
        <v>614</v>
      </c>
      <c r="F324" s="123" t="s">
        <v>614</v>
      </c>
      <c r="G324" s="128" t="s">
        <v>259</v>
      </c>
      <c r="H324" s="129" t="s">
        <v>845</v>
      </c>
      <c r="I324" s="130">
        <v>30</v>
      </c>
      <c r="J324" s="124">
        <v>4</v>
      </c>
      <c r="K324" s="124" t="s">
        <v>837</v>
      </c>
    </row>
    <row r="325" spans="1:11">
      <c r="A325" s="7">
        <v>16</v>
      </c>
      <c r="B325" s="10">
        <v>19</v>
      </c>
      <c r="C325" s="10">
        <f t="shared" si="5"/>
        <v>324</v>
      </c>
      <c r="D325" s="5" t="s">
        <v>354</v>
      </c>
      <c r="E325" s="123" t="s">
        <v>276</v>
      </c>
      <c r="F325" s="123" t="s">
        <v>276</v>
      </c>
      <c r="G325" s="128" t="s">
        <v>1209</v>
      </c>
      <c r="H325" s="129" t="s">
        <v>197</v>
      </c>
      <c r="I325" s="130">
        <v>29</v>
      </c>
      <c r="J325" s="124">
        <v>1</v>
      </c>
      <c r="K325" s="124" t="s">
        <v>837</v>
      </c>
    </row>
    <row r="326" spans="1:11">
      <c r="A326" s="11">
        <v>16</v>
      </c>
      <c r="B326" s="12">
        <v>20</v>
      </c>
      <c r="C326" s="12">
        <f t="shared" si="5"/>
        <v>325</v>
      </c>
      <c r="D326" s="14" t="s">
        <v>609</v>
      </c>
      <c r="E326" s="135" t="s">
        <v>246</v>
      </c>
      <c r="F326" s="135" t="s">
        <v>246</v>
      </c>
      <c r="G326" s="137" t="s">
        <v>654</v>
      </c>
      <c r="H326" s="138" t="s">
        <v>237</v>
      </c>
      <c r="I326" s="139">
        <v>29</v>
      </c>
      <c r="J326" s="136">
        <v>1</v>
      </c>
      <c r="K326" s="136" t="s">
        <v>837</v>
      </c>
    </row>
    <row r="327" spans="1:11">
      <c r="A327" s="7">
        <v>17</v>
      </c>
      <c r="B327" s="10">
        <v>1</v>
      </c>
      <c r="C327" s="10">
        <f t="shared" si="5"/>
        <v>326</v>
      </c>
      <c r="D327" s="5" t="s">
        <v>609</v>
      </c>
      <c r="E327" s="123" t="s">
        <v>1121</v>
      </c>
      <c r="F327" s="123" t="s">
        <v>1121</v>
      </c>
      <c r="G327" s="128" t="s">
        <v>610</v>
      </c>
      <c r="H327" s="129" t="s">
        <v>106</v>
      </c>
      <c r="I327" s="130">
        <v>27</v>
      </c>
      <c r="J327" s="124">
        <v>1</v>
      </c>
      <c r="K327" s="124" t="s">
        <v>837</v>
      </c>
    </row>
    <row r="328" spans="1:11">
      <c r="A328" s="7">
        <v>17</v>
      </c>
      <c r="B328" s="10">
        <v>2</v>
      </c>
      <c r="C328" s="10">
        <f t="shared" si="5"/>
        <v>327</v>
      </c>
      <c r="D328" s="5" t="s">
        <v>354</v>
      </c>
      <c r="E328" s="125" t="s">
        <v>438</v>
      </c>
      <c r="F328" s="125" t="s">
        <v>438</v>
      </c>
      <c r="G328" s="126" t="s">
        <v>1860</v>
      </c>
      <c r="H328" s="126" t="s">
        <v>600</v>
      </c>
      <c r="I328" s="124">
        <v>27</v>
      </c>
      <c r="J328" s="127">
        <v>1</v>
      </c>
      <c r="K328" s="127" t="s">
        <v>837</v>
      </c>
    </row>
    <row r="329" spans="1:11">
      <c r="A329" s="7">
        <v>17</v>
      </c>
      <c r="B329" s="10">
        <v>3</v>
      </c>
      <c r="C329" s="10">
        <f t="shared" si="5"/>
        <v>328</v>
      </c>
      <c r="D329" s="5" t="s">
        <v>276</v>
      </c>
      <c r="E329" s="123" t="s">
        <v>300</v>
      </c>
      <c r="F329" s="123" t="s">
        <v>345</v>
      </c>
      <c r="G329" s="128" t="s">
        <v>743</v>
      </c>
      <c r="H329" s="129" t="s">
        <v>596</v>
      </c>
      <c r="I329" s="130">
        <v>29</v>
      </c>
      <c r="J329" s="124">
        <v>1</v>
      </c>
      <c r="K329" s="124" t="s">
        <v>837</v>
      </c>
    </row>
    <row r="330" spans="1:11">
      <c r="A330" s="7">
        <v>17</v>
      </c>
      <c r="B330" s="10">
        <v>4</v>
      </c>
      <c r="C330" s="10">
        <f t="shared" si="5"/>
        <v>329</v>
      </c>
      <c r="D330" s="5" t="s">
        <v>13</v>
      </c>
      <c r="E330" s="125" t="s">
        <v>13</v>
      </c>
      <c r="F330" s="125" t="s">
        <v>13</v>
      </c>
      <c r="G330" s="126" t="s">
        <v>1793</v>
      </c>
      <c r="H330" s="126" t="s">
        <v>526</v>
      </c>
      <c r="I330" s="124">
        <v>22</v>
      </c>
      <c r="J330" s="127">
        <v>2</v>
      </c>
      <c r="K330" s="127" t="s">
        <v>838</v>
      </c>
    </row>
    <row r="331" spans="1:11">
      <c r="A331" s="7">
        <v>17</v>
      </c>
      <c r="B331" s="10">
        <v>5</v>
      </c>
      <c r="C331" s="10">
        <f t="shared" si="5"/>
        <v>330</v>
      </c>
      <c r="D331" s="5" t="s">
        <v>16</v>
      </c>
      <c r="E331" s="125" t="s">
        <v>598</v>
      </c>
      <c r="F331" s="125" t="s">
        <v>598</v>
      </c>
      <c r="G331" s="126" t="s">
        <v>1794</v>
      </c>
      <c r="H331" s="126" t="s">
        <v>565</v>
      </c>
      <c r="I331" s="124">
        <v>28</v>
      </c>
      <c r="J331" s="127">
        <v>7</v>
      </c>
      <c r="K331" s="127" t="s">
        <v>46</v>
      </c>
    </row>
    <row r="332" spans="1:11">
      <c r="A332" s="7">
        <v>17</v>
      </c>
      <c r="B332" s="10">
        <v>6</v>
      </c>
      <c r="C332" s="10">
        <f t="shared" si="5"/>
        <v>331</v>
      </c>
      <c r="D332" s="5" t="s">
        <v>15</v>
      </c>
      <c r="E332" s="125" t="s">
        <v>481</v>
      </c>
      <c r="F332" s="125" t="s">
        <v>276</v>
      </c>
      <c r="G332" s="126" t="s">
        <v>1671</v>
      </c>
      <c r="H332" s="126" t="s">
        <v>1672</v>
      </c>
      <c r="I332" s="124">
        <v>26</v>
      </c>
      <c r="J332" s="127">
        <v>1</v>
      </c>
      <c r="K332" s="127" t="s">
        <v>837</v>
      </c>
    </row>
    <row r="333" spans="1:11">
      <c r="A333" s="7">
        <v>17</v>
      </c>
      <c r="B333" s="10">
        <v>7</v>
      </c>
      <c r="C333" s="10">
        <f t="shared" si="5"/>
        <v>332</v>
      </c>
      <c r="D333" s="5" t="s">
        <v>567</v>
      </c>
      <c r="E333" s="123" t="s">
        <v>239</v>
      </c>
      <c r="F333" s="123" t="s">
        <v>239</v>
      </c>
      <c r="G333" s="128" t="s">
        <v>862</v>
      </c>
      <c r="H333" s="129" t="s">
        <v>437</v>
      </c>
      <c r="I333" s="130">
        <v>30</v>
      </c>
      <c r="J333" s="124">
        <v>1</v>
      </c>
      <c r="K333" s="124" t="s">
        <v>837</v>
      </c>
    </row>
    <row r="334" spans="1:11">
      <c r="A334" s="7">
        <v>17</v>
      </c>
      <c r="B334" s="10">
        <v>8</v>
      </c>
      <c r="C334" s="10">
        <f t="shared" si="5"/>
        <v>333</v>
      </c>
      <c r="D334" s="5" t="s">
        <v>345</v>
      </c>
      <c r="E334" s="123" t="s">
        <v>300</v>
      </c>
      <c r="F334" s="123" t="s">
        <v>300</v>
      </c>
      <c r="G334" s="128" t="s">
        <v>1108</v>
      </c>
      <c r="H334" s="129" t="s">
        <v>136</v>
      </c>
      <c r="I334" s="130">
        <v>31</v>
      </c>
      <c r="J334" s="124">
        <v>1</v>
      </c>
      <c r="K334" s="124" t="s">
        <v>837</v>
      </c>
    </row>
    <row r="335" spans="1:11">
      <c r="A335" s="7">
        <v>17</v>
      </c>
      <c r="B335" s="10">
        <v>9</v>
      </c>
      <c r="C335" s="10">
        <f t="shared" si="5"/>
        <v>334</v>
      </c>
      <c r="D335" s="5" t="s">
        <v>17</v>
      </c>
      <c r="E335" s="123" t="s">
        <v>14</v>
      </c>
      <c r="F335" s="123" t="s">
        <v>14</v>
      </c>
      <c r="G335" s="128" t="s">
        <v>70</v>
      </c>
      <c r="H335" s="129" t="s">
        <v>547</v>
      </c>
      <c r="I335" s="130">
        <v>33</v>
      </c>
      <c r="J335" s="124">
        <v>1</v>
      </c>
      <c r="K335" s="124" t="s">
        <v>837</v>
      </c>
    </row>
    <row r="336" spans="1:11">
      <c r="A336" s="7">
        <v>17</v>
      </c>
      <c r="B336" s="10">
        <v>10</v>
      </c>
      <c r="C336" s="10">
        <f t="shared" si="5"/>
        <v>335</v>
      </c>
      <c r="D336" s="5" t="s">
        <v>14</v>
      </c>
      <c r="E336" s="125" t="s">
        <v>598</v>
      </c>
      <c r="F336" s="125" t="s">
        <v>598</v>
      </c>
      <c r="G336" s="126" t="s">
        <v>1704</v>
      </c>
      <c r="H336" s="126" t="s">
        <v>247</v>
      </c>
      <c r="I336" s="124">
        <v>26</v>
      </c>
      <c r="J336" s="127">
        <v>9</v>
      </c>
      <c r="K336" s="127" t="s">
        <v>46</v>
      </c>
    </row>
    <row r="337" spans="1:11">
      <c r="A337" s="7">
        <v>17</v>
      </c>
      <c r="B337" s="10">
        <v>11</v>
      </c>
      <c r="C337" s="10">
        <f t="shared" si="5"/>
        <v>336</v>
      </c>
      <c r="D337" s="5" t="s">
        <v>164</v>
      </c>
      <c r="E337" s="125" t="s">
        <v>47</v>
      </c>
      <c r="F337" s="125" t="s">
        <v>47</v>
      </c>
      <c r="G337" s="126" t="s">
        <v>1057</v>
      </c>
      <c r="H337" s="126" t="s">
        <v>1757</v>
      </c>
      <c r="I337" s="124">
        <v>28</v>
      </c>
      <c r="J337" s="127">
        <v>1</v>
      </c>
      <c r="K337" s="127" t="s">
        <v>837</v>
      </c>
    </row>
    <row r="338" spans="1:11">
      <c r="A338" s="7">
        <v>17</v>
      </c>
      <c r="B338" s="10">
        <v>12</v>
      </c>
      <c r="C338" s="10">
        <f t="shared" si="5"/>
        <v>337</v>
      </c>
      <c r="D338" s="5" t="s">
        <v>555</v>
      </c>
      <c r="E338" s="123" t="s">
        <v>563</v>
      </c>
      <c r="F338" s="123" t="s">
        <v>480</v>
      </c>
      <c r="G338" s="128" t="s">
        <v>214</v>
      </c>
      <c r="H338" s="129" t="s">
        <v>197</v>
      </c>
      <c r="I338" s="130">
        <v>27</v>
      </c>
      <c r="J338" s="124">
        <v>6</v>
      </c>
      <c r="K338" s="124" t="s">
        <v>837</v>
      </c>
    </row>
    <row r="339" spans="1:11">
      <c r="A339" s="7">
        <v>17</v>
      </c>
      <c r="B339" s="10">
        <v>13</v>
      </c>
      <c r="C339" s="10">
        <f t="shared" si="5"/>
        <v>338</v>
      </c>
      <c r="D339" s="5" t="s">
        <v>18</v>
      </c>
      <c r="E339" s="125" t="s">
        <v>239</v>
      </c>
      <c r="F339" s="125" t="s">
        <v>239</v>
      </c>
      <c r="G339" s="126" t="s">
        <v>683</v>
      </c>
      <c r="H339" s="126" t="s">
        <v>596</v>
      </c>
      <c r="I339" s="124">
        <v>28</v>
      </c>
      <c r="J339" s="127">
        <v>1</v>
      </c>
      <c r="K339" s="127" t="s">
        <v>837</v>
      </c>
    </row>
    <row r="340" spans="1:11">
      <c r="A340" s="7">
        <v>17</v>
      </c>
      <c r="B340" s="10">
        <v>14</v>
      </c>
      <c r="C340" s="10">
        <f t="shared" si="5"/>
        <v>339</v>
      </c>
      <c r="D340" s="5" t="s">
        <v>480</v>
      </c>
      <c r="E340" s="123"/>
      <c r="F340" s="123" t="s">
        <v>164</v>
      </c>
      <c r="G340" s="128" t="s">
        <v>71</v>
      </c>
      <c r="H340" s="129" t="s">
        <v>558</v>
      </c>
      <c r="I340" s="130">
        <v>36</v>
      </c>
      <c r="J340" s="124">
        <v>8</v>
      </c>
      <c r="K340" s="124" t="s">
        <v>46</v>
      </c>
    </row>
    <row r="341" spans="1:11">
      <c r="A341" s="7">
        <v>17</v>
      </c>
      <c r="B341" s="10">
        <v>15</v>
      </c>
      <c r="C341" s="10">
        <f t="shared" si="5"/>
        <v>340</v>
      </c>
      <c r="D341" s="5" t="s">
        <v>470</v>
      </c>
      <c r="E341" s="125" t="s">
        <v>1121</v>
      </c>
      <c r="F341" s="125" t="s">
        <v>686</v>
      </c>
      <c r="G341" s="126" t="s">
        <v>508</v>
      </c>
      <c r="H341" s="126" t="s">
        <v>1284</v>
      </c>
      <c r="I341" s="124">
        <v>24</v>
      </c>
      <c r="J341" s="127">
        <v>1</v>
      </c>
      <c r="K341" s="127" t="s">
        <v>837</v>
      </c>
    </row>
    <row r="342" spans="1:11">
      <c r="A342" s="7">
        <v>17</v>
      </c>
      <c r="B342" s="10">
        <v>16</v>
      </c>
      <c r="C342" s="10">
        <f t="shared" si="5"/>
        <v>341</v>
      </c>
      <c r="D342" s="5" t="s">
        <v>239</v>
      </c>
      <c r="E342" s="123" t="s">
        <v>14</v>
      </c>
      <c r="F342" s="123" t="s">
        <v>14</v>
      </c>
      <c r="G342" s="128" t="s">
        <v>715</v>
      </c>
      <c r="H342" s="129" t="s">
        <v>716</v>
      </c>
      <c r="I342" s="130">
        <v>27</v>
      </c>
      <c r="J342" s="124">
        <v>4</v>
      </c>
      <c r="K342" s="124" t="s">
        <v>46</v>
      </c>
    </row>
    <row r="343" spans="1:11">
      <c r="A343" s="7">
        <v>17</v>
      </c>
      <c r="B343" s="10">
        <v>17</v>
      </c>
      <c r="C343" s="10">
        <f t="shared" si="5"/>
        <v>342</v>
      </c>
      <c r="D343" s="5" t="s">
        <v>129</v>
      </c>
      <c r="E343" s="123" t="s">
        <v>470</v>
      </c>
      <c r="F343" s="123" t="s">
        <v>470</v>
      </c>
      <c r="G343" s="128" t="s">
        <v>979</v>
      </c>
      <c r="H343" s="129" t="s">
        <v>599</v>
      </c>
      <c r="I343" s="130">
        <v>31</v>
      </c>
      <c r="J343" s="124">
        <v>1</v>
      </c>
      <c r="K343" s="124" t="s">
        <v>837</v>
      </c>
    </row>
    <row r="344" spans="1:11">
      <c r="A344" s="7">
        <v>17</v>
      </c>
      <c r="B344" s="10">
        <v>18</v>
      </c>
      <c r="C344" s="10">
        <f t="shared" si="5"/>
        <v>343</v>
      </c>
      <c r="D344" s="5" t="s">
        <v>438</v>
      </c>
      <c r="E344" s="125" t="s">
        <v>276</v>
      </c>
      <c r="F344" s="125" t="s">
        <v>276</v>
      </c>
      <c r="G344" s="126" t="s">
        <v>1950</v>
      </c>
      <c r="H344" s="126" t="s">
        <v>247</v>
      </c>
      <c r="I344" s="124">
        <v>24</v>
      </c>
      <c r="J344" s="127">
        <v>1</v>
      </c>
      <c r="K344" s="127" t="s">
        <v>837</v>
      </c>
    </row>
    <row r="345" spans="1:11">
      <c r="A345" s="7">
        <v>17</v>
      </c>
      <c r="B345" s="10">
        <v>19</v>
      </c>
      <c r="C345" s="10">
        <f t="shared" si="5"/>
        <v>344</v>
      </c>
      <c r="D345" s="5" t="s">
        <v>563</v>
      </c>
      <c r="E345" s="125" t="s">
        <v>686</v>
      </c>
      <c r="F345" s="125" t="s">
        <v>686</v>
      </c>
      <c r="G345" s="126" t="s">
        <v>350</v>
      </c>
      <c r="H345" s="126" t="s">
        <v>1730</v>
      </c>
      <c r="I345" s="124">
        <v>25</v>
      </c>
      <c r="J345" s="127">
        <v>8</v>
      </c>
      <c r="K345" s="127" t="s">
        <v>837</v>
      </c>
    </row>
    <row r="346" spans="1:11">
      <c r="A346" s="11">
        <v>17</v>
      </c>
      <c r="B346" s="12">
        <v>20</v>
      </c>
      <c r="C346" s="12">
        <f t="shared" si="5"/>
        <v>345</v>
      </c>
      <c r="D346" s="14" t="s">
        <v>29</v>
      </c>
      <c r="E346" s="135" t="s">
        <v>14</v>
      </c>
      <c r="F346" s="135" t="s">
        <v>14</v>
      </c>
      <c r="G346" s="137" t="s">
        <v>297</v>
      </c>
      <c r="H346" s="138" t="s">
        <v>570</v>
      </c>
      <c r="I346" s="139">
        <v>26</v>
      </c>
      <c r="J346" s="136">
        <v>1</v>
      </c>
      <c r="K346" s="136" t="s">
        <v>46</v>
      </c>
    </row>
    <row r="347" spans="1:11">
      <c r="A347" s="7">
        <v>18</v>
      </c>
      <c r="B347" s="10">
        <v>1</v>
      </c>
      <c r="C347" s="10">
        <f t="shared" si="5"/>
        <v>346</v>
      </c>
      <c r="D347" s="5" t="s">
        <v>29</v>
      </c>
      <c r="E347" s="125" t="s">
        <v>13</v>
      </c>
      <c r="F347" s="125" t="s">
        <v>13</v>
      </c>
      <c r="G347" s="126" t="s">
        <v>252</v>
      </c>
      <c r="H347" s="126" t="s">
        <v>1877</v>
      </c>
      <c r="I347" s="124">
        <v>24</v>
      </c>
      <c r="J347" s="127">
        <v>1</v>
      </c>
      <c r="K347" s="127" t="s">
        <v>46</v>
      </c>
    </row>
    <row r="348" spans="1:11">
      <c r="A348" s="7">
        <v>18</v>
      </c>
      <c r="B348" s="10">
        <v>2</v>
      </c>
      <c r="C348" s="10">
        <f t="shared" si="5"/>
        <v>347</v>
      </c>
      <c r="D348" s="5" t="s">
        <v>345</v>
      </c>
      <c r="E348" s="123" t="s">
        <v>239</v>
      </c>
      <c r="F348" s="123" t="s">
        <v>18</v>
      </c>
      <c r="G348" s="128" t="s">
        <v>432</v>
      </c>
      <c r="H348" s="129" t="s">
        <v>128</v>
      </c>
      <c r="I348" s="130">
        <v>30</v>
      </c>
      <c r="J348" s="124">
        <v>1</v>
      </c>
      <c r="K348" s="124" t="s">
        <v>837</v>
      </c>
    </row>
    <row r="349" spans="1:11">
      <c r="A349" s="7">
        <v>18</v>
      </c>
      <c r="B349" s="10">
        <v>3</v>
      </c>
      <c r="C349" s="10">
        <f t="shared" si="5"/>
        <v>348</v>
      </c>
      <c r="D349" s="5" t="s">
        <v>16</v>
      </c>
      <c r="E349" s="125" t="s">
        <v>555</v>
      </c>
      <c r="F349" s="125" t="s">
        <v>555</v>
      </c>
      <c r="G349" s="126" t="s">
        <v>279</v>
      </c>
      <c r="H349" s="126" t="s">
        <v>277</v>
      </c>
      <c r="I349" s="124">
        <v>25</v>
      </c>
      <c r="J349" s="127">
        <v>2</v>
      </c>
      <c r="K349" s="127" t="s">
        <v>837</v>
      </c>
    </row>
    <row r="350" spans="1:11">
      <c r="A350" s="11">
        <v>18</v>
      </c>
      <c r="B350" s="12">
        <v>4</v>
      </c>
      <c r="C350" s="12">
        <f t="shared" si="5"/>
        <v>349</v>
      </c>
      <c r="D350" s="14" t="s">
        <v>354</v>
      </c>
      <c r="E350" s="135" t="s">
        <v>18</v>
      </c>
      <c r="F350" s="135" t="s">
        <v>18</v>
      </c>
      <c r="G350" s="137" t="s">
        <v>1252</v>
      </c>
      <c r="H350" s="138" t="s">
        <v>589</v>
      </c>
      <c r="I350" s="139">
        <v>24</v>
      </c>
      <c r="J350" s="136">
        <v>4</v>
      </c>
      <c r="K350" s="136" t="s">
        <v>838</v>
      </c>
    </row>
    <row r="351" spans="1:11">
      <c r="A351" s="7">
        <v>19</v>
      </c>
      <c r="B351" s="10">
        <v>1</v>
      </c>
      <c r="C351" s="10">
        <f t="shared" si="5"/>
        <v>350</v>
      </c>
      <c r="D351" s="5" t="s">
        <v>354</v>
      </c>
      <c r="E351" s="125" t="s">
        <v>213</v>
      </c>
      <c r="F351" s="125" t="s">
        <v>213</v>
      </c>
      <c r="G351" s="126" t="s">
        <v>100</v>
      </c>
      <c r="H351" s="126" t="s">
        <v>282</v>
      </c>
      <c r="I351" s="124">
        <v>27</v>
      </c>
      <c r="J351" s="127">
        <v>1</v>
      </c>
      <c r="K351" s="127"/>
    </row>
    <row r="352" spans="1:11">
      <c r="A352" s="7">
        <v>19</v>
      </c>
      <c r="B352" s="10">
        <v>2</v>
      </c>
      <c r="C352" s="10">
        <f t="shared" si="5"/>
        <v>351</v>
      </c>
      <c r="D352" s="5" t="s">
        <v>16</v>
      </c>
      <c r="E352" s="123" t="s">
        <v>188</v>
      </c>
      <c r="F352" s="123" t="s">
        <v>598</v>
      </c>
      <c r="G352" s="128" t="s">
        <v>2047</v>
      </c>
      <c r="H352" s="129" t="s">
        <v>87</v>
      </c>
      <c r="I352" s="130">
        <v>33</v>
      </c>
      <c r="J352" s="124">
        <v>7</v>
      </c>
      <c r="K352" s="124" t="s">
        <v>46</v>
      </c>
    </row>
    <row r="353" spans="1:11">
      <c r="A353" s="7">
        <v>19</v>
      </c>
      <c r="B353" s="10">
        <v>3</v>
      </c>
      <c r="C353" s="10">
        <f t="shared" si="5"/>
        <v>352</v>
      </c>
      <c r="D353" s="5" t="s">
        <v>345</v>
      </c>
      <c r="E353" s="123" t="s">
        <v>15</v>
      </c>
      <c r="F353" s="123" t="s">
        <v>15</v>
      </c>
      <c r="G353" s="128" t="s">
        <v>1254</v>
      </c>
      <c r="H353" s="129" t="s">
        <v>531</v>
      </c>
      <c r="I353" s="130">
        <v>28</v>
      </c>
      <c r="J353" s="124">
        <v>3</v>
      </c>
      <c r="K353" s="124" t="s">
        <v>46</v>
      </c>
    </row>
    <row r="354" spans="1:11">
      <c r="A354" s="11">
        <v>19</v>
      </c>
      <c r="B354" s="12">
        <v>4</v>
      </c>
      <c r="C354" s="12">
        <f t="shared" si="5"/>
        <v>353</v>
      </c>
      <c r="D354" s="14" t="s">
        <v>29</v>
      </c>
      <c r="E354" s="145" t="s">
        <v>1121</v>
      </c>
      <c r="F354" s="145" t="s">
        <v>614</v>
      </c>
      <c r="G354" s="146" t="s">
        <v>364</v>
      </c>
      <c r="H354" s="146" t="s">
        <v>1284</v>
      </c>
      <c r="I354" s="136">
        <v>23</v>
      </c>
      <c r="J354" s="147">
        <v>1</v>
      </c>
      <c r="K354" s="147" t="s">
        <v>837</v>
      </c>
    </row>
    <row r="355" spans="1:11">
      <c r="A355" s="7">
        <v>20</v>
      </c>
      <c r="B355" s="10">
        <v>1</v>
      </c>
      <c r="C355" s="10">
        <f t="shared" si="5"/>
        <v>354</v>
      </c>
      <c r="D355" s="5" t="s">
        <v>29</v>
      </c>
      <c r="E355" s="123" t="s">
        <v>18</v>
      </c>
      <c r="F355" s="123" t="s">
        <v>18</v>
      </c>
      <c r="G355" s="128" t="s">
        <v>7</v>
      </c>
      <c r="H355" s="129" t="s">
        <v>645</v>
      </c>
      <c r="I355" s="130">
        <v>24</v>
      </c>
      <c r="J355" s="124">
        <v>1</v>
      </c>
      <c r="K355" s="124" t="s">
        <v>46</v>
      </c>
    </row>
    <row r="356" spans="1:11">
      <c r="A356" s="7">
        <v>20</v>
      </c>
      <c r="B356" s="10">
        <v>2</v>
      </c>
      <c r="C356" s="10">
        <f t="shared" si="5"/>
        <v>355</v>
      </c>
      <c r="D356" s="5" t="s">
        <v>345</v>
      </c>
      <c r="E356" s="125" t="s">
        <v>1121</v>
      </c>
      <c r="F356" s="125" t="s">
        <v>1121</v>
      </c>
      <c r="G356" s="126" t="s">
        <v>1810</v>
      </c>
      <c r="H356" s="126" t="s">
        <v>1811</v>
      </c>
      <c r="I356" s="124">
        <v>27</v>
      </c>
      <c r="J356" s="127">
        <v>1</v>
      </c>
      <c r="K356" s="127" t="s">
        <v>837</v>
      </c>
    </row>
    <row r="357" spans="1:11">
      <c r="A357" s="7">
        <v>20</v>
      </c>
      <c r="B357" s="10">
        <v>3</v>
      </c>
      <c r="C357" s="10">
        <f>C356+1</f>
        <v>356</v>
      </c>
      <c r="D357" s="5" t="s">
        <v>16</v>
      </c>
      <c r="E357" s="123" t="s">
        <v>14</v>
      </c>
      <c r="F357" s="123" t="s">
        <v>14</v>
      </c>
      <c r="G357" s="128" t="s">
        <v>513</v>
      </c>
      <c r="H357" s="129" t="s">
        <v>539</v>
      </c>
      <c r="I357" s="130">
        <v>30</v>
      </c>
      <c r="J357" s="124">
        <v>1</v>
      </c>
      <c r="K357" s="124" t="s">
        <v>837</v>
      </c>
    </row>
    <row r="358" spans="1:11">
      <c r="A358" s="11">
        <v>20</v>
      </c>
      <c r="B358" s="12">
        <v>4</v>
      </c>
      <c r="C358" s="12">
        <f t="shared" ref="C358:C369" si="6">C357+1</f>
        <v>357</v>
      </c>
      <c r="D358" s="14" t="s">
        <v>354</v>
      </c>
      <c r="E358" s="145" t="s">
        <v>1121</v>
      </c>
      <c r="F358" s="145" t="s">
        <v>1121</v>
      </c>
      <c r="G358" s="146" t="s">
        <v>1947</v>
      </c>
      <c r="H358" s="146" t="s">
        <v>288</v>
      </c>
      <c r="I358" s="136">
        <v>26</v>
      </c>
      <c r="J358" s="147">
        <v>1</v>
      </c>
      <c r="K358" s="147" t="s">
        <v>837</v>
      </c>
    </row>
    <row r="359" spans="1:11">
      <c r="A359" s="7">
        <v>21</v>
      </c>
      <c r="B359" s="10">
        <v>1</v>
      </c>
      <c r="C359" s="10">
        <f t="shared" si="6"/>
        <v>358</v>
      </c>
      <c r="D359" s="5" t="s">
        <v>354</v>
      </c>
      <c r="E359" s="123" t="s">
        <v>276</v>
      </c>
      <c r="F359" s="123" t="s">
        <v>276</v>
      </c>
      <c r="G359" s="128" t="s">
        <v>1131</v>
      </c>
      <c r="H359" s="129" t="s">
        <v>549</v>
      </c>
      <c r="I359" s="130">
        <v>26</v>
      </c>
      <c r="J359" s="124">
        <v>1</v>
      </c>
      <c r="K359" s="124" t="s">
        <v>837</v>
      </c>
    </row>
    <row r="360" spans="1:11">
      <c r="A360" s="7">
        <v>21</v>
      </c>
      <c r="B360" s="10">
        <v>2</v>
      </c>
      <c r="C360" s="10">
        <f t="shared" si="6"/>
        <v>359</v>
      </c>
      <c r="D360" s="5" t="s">
        <v>16</v>
      </c>
      <c r="E360" s="123" t="s">
        <v>129</v>
      </c>
      <c r="F360" s="123" t="s">
        <v>129</v>
      </c>
      <c r="G360" s="128" t="s">
        <v>511</v>
      </c>
      <c r="H360" s="129" t="s">
        <v>199</v>
      </c>
      <c r="I360" s="130">
        <v>33</v>
      </c>
      <c r="J360" s="124">
        <v>1</v>
      </c>
      <c r="K360" s="124" t="s">
        <v>837</v>
      </c>
    </row>
    <row r="361" spans="1:11">
      <c r="A361" s="7">
        <v>21</v>
      </c>
      <c r="B361" s="10">
        <v>2</v>
      </c>
      <c r="C361" s="10">
        <f t="shared" si="6"/>
        <v>360</v>
      </c>
      <c r="D361" s="5" t="s">
        <v>345</v>
      </c>
      <c r="E361" s="125" t="s">
        <v>300</v>
      </c>
      <c r="F361" s="125" t="s">
        <v>300</v>
      </c>
      <c r="G361" s="126" t="s">
        <v>1921</v>
      </c>
      <c r="H361" s="126" t="s">
        <v>549</v>
      </c>
      <c r="I361" s="124">
        <v>29</v>
      </c>
      <c r="J361" s="127">
        <v>1</v>
      </c>
      <c r="K361" s="127" t="s">
        <v>837</v>
      </c>
    </row>
    <row r="362" spans="1:11">
      <c r="A362" s="11">
        <v>21</v>
      </c>
      <c r="B362" s="12">
        <v>3</v>
      </c>
      <c r="C362" s="12">
        <f t="shared" si="6"/>
        <v>361</v>
      </c>
      <c r="D362" s="14" t="s">
        <v>29</v>
      </c>
      <c r="E362" s="135" t="s">
        <v>555</v>
      </c>
      <c r="F362" s="135" t="s">
        <v>555</v>
      </c>
      <c r="G362" s="137" t="s">
        <v>892</v>
      </c>
      <c r="H362" s="138" t="s">
        <v>104</v>
      </c>
      <c r="I362" s="139">
        <v>28</v>
      </c>
      <c r="J362" s="136">
        <v>1</v>
      </c>
      <c r="K362" s="136" t="s">
        <v>46</v>
      </c>
    </row>
    <row r="363" spans="1:11">
      <c r="A363" s="7">
        <v>22</v>
      </c>
      <c r="B363" s="10">
        <v>1</v>
      </c>
      <c r="C363" s="10">
        <f t="shared" si="6"/>
        <v>362</v>
      </c>
      <c r="D363" s="5" t="s">
        <v>29</v>
      </c>
      <c r="E363" s="123" t="s">
        <v>614</v>
      </c>
      <c r="F363" s="123" t="s">
        <v>614</v>
      </c>
      <c r="G363" s="128" t="s">
        <v>1308</v>
      </c>
      <c r="H363" s="129" t="s">
        <v>0</v>
      </c>
      <c r="I363" s="130">
        <v>24</v>
      </c>
      <c r="J363" s="124">
        <v>5</v>
      </c>
      <c r="K363" s="124" t="s">
        <v>838</v>
      </c>
    </row>
    <row r="364" spans="1:11">
      <c r="A364" s="7">
        <v>22</v>
      </c>
      <c r="B364" s="10">
        <v>2</v>
      </c>
      <c r="C364" s="10">
        <f t="shared" si="6"/>
        <v>363</v>
      </c>
      <c r="D364" s="5" t="s">
        <v>345</v>
      </c>
      <c r="E364" s="123"/>
      <c r="F364" s="123" t="s">
        <v>164</v>
      </c>
      <c r="G364" s="128" t="s">
        <v>327</v>
      </c>
      <c r="H364" s="129" t="s">
        <v>328</v>
      </c>
      <c r="I364" s="130">
        <v>38</v>
      </c>
      <c r="J364" s="124" t="s">
        <v>1959</v>
      </c>
      <c r="K364" s="124" t="s">
        <v>837</v>
      </c>
    </row>
    <row r="365" spans="1:11">
      <c r="A365" s="11">
        <v>22</v>
      </c>
      <c r="B365" s="12">
        <v>3</v>
      </c>
      <c r="C365" s="12">
        <f t="shared" si="6"/>
        <v>364</v>
      </c>
      <c r="D365" s="14" t="s">
        <v>354</v>
      </c>
      <c r="E365" s="135" t="s">
        <v>47</v>
      </c>
      <c r="F365" s="135" t="s">
        <v>47</v>
      </c>
      <c r="G365" s="137" t="s">
        <v>1219</v>
      </c>
      <c r="H365" s="138" t="s">
        <v>549</v>
      </c>
      <c r="I365" s="139">
        <v>27</v>
      </c>
      <c r="J365" s="136">
        <v>3</v>
      </c>
      <c r="K365" s="136" t="s">
        <v>46</v>
      </c>
    </row>
    <row r="366" spans="1:11">
      <c r="A366" s="99">
        <v>23</v>
      </c>
      <c r="B366" s="100">
        <v>1</v>
      </c>
      <c r="C366" s="100">
        <f t="shared" si="6"/>
        <v>365</v>
      </c>
      <c r="D366" s="48" t="s">
        <v>354</v>
      </c>
      <c r="E366" s="123" t="s">
        <v>598</v>
      </c>
      <c r="F366" s="123" t="s">
        <v>598</v>
      </c>
      <c r="G366" s="128" t="s">
        <v>1002</v>
      </c>
      <c r="H366" s="129" t="s">
        <v>1139</v>
      </c>
      <c r="I366" s="130">
        <v>25</v>
      </c>
      <c r="J366" s="124">
        <v>4</v>
      </c>
      <c r="K366" s="124" t="s">
        <v>46</v>
      </c>
    </row>
    <row r="367" spans="1:11">
      <c r="A367" s="11">
        <v>23</v>
      </c>
      <c r="B367" s="12">
        <v>2</v>
      </c>
      <c r="C367" s="12">
        <f t="shared" si="6"/>
        <v>366</v>
      </c>
      <c r="D367" s="14" t="s">
        <v>29</v>
      </c>
      <c r="E367" s="135" t="s">
        <v>614</v>
      </c>
      <c r="F367" s="135" t="s">
        <v>614</v>
      </c>
      <c r="G367" s="137" t="s">
        <v>138</v>
      </c>
      <c r="H367" s="138" t="s">
        <v>533</v>
      </c>
      <c r="I367" s="139">
        <v>28</v>
      </c>
      <c r="J367" s="136">
        <v>1</v>
      </c>
      <c r="K367" s="136" t="s">
        <v>837</v>
      </c>
    </row>
    <row r="368" spans="1:11">
      <c r="A368" s="7">
        <v>24</v>
      </c>
      <c r="B368" s="10">
        <v>1</v>
      </c>
      <c r="C368" s="10">
        <f t="shared" si="6"/>
        <v>367</v>
      </c>
      <c r="D368" s="5" t="s">
        <v>29</v>
      </c>
      <c r="E368" s="125" t="s">
        <v>246</v>
      </c>
      <c r="F368" s="125" t="s">
        <v>246</v>
      </c>
      <c r="G368" s="126" t="s">
        <v>1656</v>
      </c>
      <c r="H368" s="126" t="s">
        <v>549</v>
      </c>
      <c r="I368" s="124">
        <v>25</v>
      </c>
      <c r="J368" s="127">
        <v>1</v>
      </c>
      <c r="K368" s="127" t="s">
        <v>837</v>
      </c>
    </row>
    <row r="369" spans="1:12">
      <c r="A369" s="11">
        <v>24</v>
      </c>
      <c r="B369" s="12">
        <v>2</v>
      </c>
      <c r="C369" s="12">
        <f t="shared" si="6"/>
        <v>368</v>
      </c>
      <c r="D369" s="14" t="s">
        <v>354</v>
      </c>
      <c r="E369" s="135" t="s">
        <v>563</v>
      </c>
      <c r="F369" s="135" t="s">
        <v>598</v>
      </c>
      <c r="G369" s="137" t="s">
        <v>1298</v>
      </c>
      <c r="H369" s="138" t="s">
        <v>175</v>
      </c>
      <c r="I369" s="139">
        <v>27</v>
      </c>
      <c r="J369" s="136">
        <v>7</v>
      </c>
      <c r="K369" s="136" t="s">
        <v>837</v>
      </c>
    </row>
    <row r="370" spans="1:12" ht="8" customHeight="1">
      <c r="B370" s="4"/>
      <c r="C370" s="4"/>
      <c r="E370" s="123"/>
      <c r="F370" s="123"/>
      <c r="G370" s="128"/>
      <c r="H370" s="129"/>
      <c r="I370" s="130"/>
      <c r="J370" s="124"/>
      <c r="K370" s="124"/>
    </row>
    <row r="371" spans="1:12" ht="26" customHeight="1">
      <c r="A371" s="454" t="s">
        <v>2054</v>
      </c>
      <c r="B371" s="454"/>
      <c r="C371" s="454"/>
      <c r="D371" s="454"/>
      <c r="E371" s="454"/>
      <c r="F371" s="454"/>
      <c r="G371" s="454"/>
      <c r="H371" s="454"/>
      <c r="I371" s="454"/>
      <c r="J371" s="454"/>
      <c r="K371" s="454"/>
    </row>
    <row r="372" spans="1:12" ht="8" customHeight="1"/>
    <row r="373" spans="1:12">
      <c r="A373" s="7">
        <v>25</v>
      </c>
      <c r="B373" s="10">
        <v>1</v>
      </c>
      <c r="C373" s="10"/>
      <c r="D373" s="101" t="s">
        <v>29</v>
      </c>
      <c r="E373" s="107"/>
      <c r="F373" s="107"/>
      <c r="G373" s="109"/>
      <c r="H373" s="110"/>
      <c r="I373" s="111"/>
      <c r="J373" s="108"/>
      <c r="K373" s="108"/>
    </row>
    <row r="374" spans="1:12">
      <c r="A374" s="7">
        <v>25</v>
      </c>
      <c r="B374" s="10">
        <v>2</v>
      </c>
      <c r="C374" s="10"/>
      <c r="D374" s="101" t="s">
        <v>563</v>
      </c>
      <c r="E374" s="112"/>
      <c r="F374" s="112"/>
      <c r="G374" s="113"/>
      <c r="H374" s="113"/>
      <c r="I374" s="108"/>
      <c r="J374" s="114"/>
      <c r="K374" s="114"/>
    </row>
    <row r="375" spans="1:12">
      <c r="A375" s="7">
        <v>25</v>
      </c>
      <c r="B375" s="10">
        <v>3</v>
      </c>
      <c r="C375" s="10" t="s">
        <v>2055</v>
      </c>
      <c r="D375" s="101" t="s">
        <v>438</v>
      </c>
      <c r="E375" s="125" t="s">
        <v>614</v>
      </c>
      <c r="F375" s="125" t="s">
        <v>614</v>
      </c>
      <c r="G375" s="126" t="s">
        <v>1628</v>
      </c>
      <c r="H375" s="126" t="s">
        <v>544</v>
      </c>
      <c r="I375" s="124">
        <v>25</v>
      </c>
      <c r="J375" s="127">
        <v>1</v>
      </c>
      <c r="K375" s="127" t="s">
        <v>837</v>
      </c>
      <c r="L375" s="3"/>
    </row>
    <row r="376" spans="1:12">
      <c r="A376" s="7"/>
      <c r="B376" s="10"/>
      <c r="C376" s="10" t="s">
        <v>2056</v>
      </c>
      <c r="D376" s="101"/>
      <c r="E376" s="123" t="s">
        <v>29</v>
      </c>
      <c r="F376" s="123" t="s">
        <v>29</v>
      </c>
      <c r="G376" s="128" t="s">
        <v>1132</v>
      </c>
      <c r="H376" s="129" t="s">
        <v>1133</v>
      </c>
      <c r="I376" s="130">
        <v>29</v>
      </c>
      <c r="J376" s="124">
        <v>1</v>
      </c>
      <c r="K376" s="124" t="s">
        <v>837</v>
      </c>
      <c r="L376" s="3"/>
    </row>
    <row r="377" spans="1:12">
      <c r="A377" s="7">
        <v>25</v>
      </c>
      <c r="B377" s="10">
        <v>4</v>
      </c>
      <c r="C377" s="10"/>
      <c r="D377" s="101" t="s">
        <v>129</v>
      </c>
      <c r="E377" s="112"/>
      <c r="F377" s="112"/>
      <c r="G377" s="113"/>
      <c r="H377" s="113"/>
      <c r="I377" s="108"/>
      <c r="J377" s="114"/>
      <c r="K377" s="114"/>
    </row>
    <row r="378" spans="1:12">
      <c r="A378" s="7">
        <v>25</v>
      </c>
      <c r="B378" s="10">
        <v>5</v>
      </c>
      <c r="C378" s="10"/>
      <c r="D378" s="101" t="s">
        <v>239</v>
      </c>
      <c r="E378" s="112"/>
      <c r="F378" s="112"/>
      <c r="G378" s="113"/>
      <c r="H378" s="113"/>
      <c r="I378" s="108"/>
      <c r="J378" s="114"/>
      <c r="K378" s="114"/>
    </row>
    <row r="379" spans="1:12">
      <c r="A379" s="7">
        <v>25</v>
      </c>
      <c r="B379" s="10">
        <v>6</v>
      </c>
      <c r="C379" s="10"/>
      <c r="D379" s="101" t="s">
        <v>470</v>
      </c>
      <c r="E379" s="112"/>
      <c r="F379" s="112"/>
      <c r="G379" s="113"/>
      <c r="H379" s="113"/>
      <c r="I379" s="108"/>
      <c r="J379" s="114"/>
      <c r="K379" s="114"/>
    </row>
    <row r="380" spans="1:12">
      <c r="A380" s="7">
        <v>25</v>
      </c>
      <c r="B380" s="10">
        <v>7</v>
      </c>
      <c r="C380" s="10" t="s">
        <v>2055</v>
      </c>
      <c r="D380" s="101" t="s">
        <v>480</v>
      </c>
      <c r="E380" s="125" t="s">
        <v>438</v>
      </c>
      <c r="F380" s="125" t="s">
        <v>345</v>
      </c>
      <c r="G380" s="126" t="s">
        <v>1898</v>
      </c>
      <c r="H380" s="126" t="s">
        <v>859</v>
      </c>
      <c r="I380" s="124">
        <v>30</v>
      </c>
      <c r="J380" s="127">
        <v>1</v>
      </c>
      <c r="K380" s="127" t="s">
        <v>46</v>
      </c>
      <c r="L380" s="3"/>
    </row>
    <row r="381" spans="1:12">
      <c r="A381" s="7"/>
      <c r="B381" s="10"/>
      <c r="C381" s="10" t="s">
        <v>2056</v>
      </c>
      <c r="D381" s="101"/>
      <c r="E381" s="125" t="s">
        <v>686</v>
      </c>
      <c r="F381" s="125" t="s">
        <v>686</v>
      </c>
      <c r="G381" s="126" t="s">
        <v>615</v>
      </c>
      <c r="H381" s="126" t="s">
        <v>225</v>
      </c>
      <c r="I381" s="124">
        <v>23</v>
      </c>
      <c r="J381" s="127">
        <v>9</v>
      </c>
      <c r="K381" s="127" t="s">
        <v>46</v>
      </c>
      <c r="L381" s="3"/>
    </row>
    <row r="382" spans="1:12">
      <c r="A382" s="7">
        <v>25</v>
      </c>
      <c r="B382" s="10">
        <v>8</v>
      </c>
      <c r="C382" s="10"/>
      <c r="D382" s="101" t="s">
        <v>18</v>
      </c>
      <c r="E382" s="112"/>
      <c r="F382" s="112"/>
      <c r="G382" s="113"/>
      <c r="H382" s="113"/>
      <c r="I382" s="108"/>
      <c r="J382" s="114"/>
      <c r="K382" s="114"/>
    </row>
    <row r="383" spans="1:12">
      <c r="A383" s="7">
        <v>25</v>
      </c>
      <c r="B383" s="10">
        <v>9</v>
      </c>
      <c r="C383" s="10" t="s">
        <v>2055</v>
      </c>
      <c r="D383" s="101" t="s">
        <v>555</v>
      </c>
      <c r="E383" s="125" t="s">
        <v>14</v>
      </c>
      <c r="F383" s="125" t="s">
        <v>14</v>
      </c>
      <c r="G383" s="126" t="s">
        <v>1735</v>
      </c>
      <c r="H383" s="126" t="s">
        <v>288</v>
      </c>
      <c r="I383" s="124">
        <v>26</v>
      </c>
      <c r="J383" s="127">
        <v>1</v>
      </c>
      <c r="K383" s="127" t="s">
        <v>46</v>
      </c>
      <c r="L383" s="3"/>
    </row>
    <row r="384" spans="1:12">
      <c r="A384" s="7"/>
      <c r="B384" s="10"/>
      <c r="C384" s="10" t="s">
        <v>2056</v>
      </c>
      <c r="D384" s="101"/>
      <c r="E384" s="123" t="s">
        <v>164</v>
      </c>
      <c r="F384" s="123" t="s">
        <v>164</v>
      </c>
      <c r="G384" s="128" t="s">
        <v>835</v>
      </c>
      <c r="H384" s="129" t="s">
        <v>217</v>
      </c>
      <c r="I384" s="130">
        <v>29</v>
      </c>
      <c r="J384" s="124">
        <v>1</v>
      </c>
      <c r="K384" s="124" t="s">
        <v>837</v>
      </c>
    </row>
    <row r="385" spans="1:12">
      <c r="A385" s="7">
        <v>25</v>
      </c>
      <c r="B385" s="10">
        <v>10</v>
      </c>
      <c r="C385" s="10"/>
      <c r="D385" s="101" t="s">
        <v>164</v>
      </c>
      <c r="E385" s="112"/>
      <c r="F385" s="112"/>
      <c r="G385" s="113"/>
      <c r="H385" s="113"/>
      <c r="I385" s="108"/>
      <c r="J385" s="114"/>
      <c r="K385" s="114"/>
    </row>
    <row r="386" spans="1:12">
      <c r="A386" s="7">
        <v>25</v>
      </c>
      <c r="B386" s="10">
        <v>11</v>
      </c>
      <c r="C386" s="10"/>
      <c r="D386" s="101" t="s">
        <v>14</v>
      </c>
      <c r="E386" s="107"/>
      <c r="F386" s="107"/>
      <c r="G386" s="109"/>
      <c r="H386" s="110"/>
      <c r="I386" s="111"/>
      <c r="J386" s="108"/>
      <c r="K386" s="108"/>
    </row>
    <row r="387" spans="1:12">
      <c r="A387" s="7">
        <v>25</v>
      </c>
      <c r="B387" s="10">
        <v>12</v>
      </c>
      <c r="C387" s="10"/>
      <c r="D387" s="101" t="s">
        <v>17</v>
      </c>
      <c r="E387" s="112"/>
      <c r="F387" s="112"/>
      <c r="G387" s="113"/>
      <c r="H387" s="113"/>
      <c r="I387" s="108"/>
      <c r="J387" s="114"/>
      <c r="K387" s="114"/>
    </row>
    <row r="388" spans="1:12">
      <c r="A388" s="7">
        <v>25</v>
      </c>
      <c r="B388" s="10">
        <v>13</v>
      </c>
      <c r="C388" s="10"/>
      <c r="D388" s="101" t="s">
        <v>345</v>
      </c>
      <c r="E388" s="112"/>
      <c r="F388" s="112"/>
      <c r="G388" s="113"/>
      <c r="H388" s="113"/>
      <c r="I388" s="108"/>
      <c r="J388" s="114"/>
      <c r="K388" s="114"/>
    </row>
    <row r="389" spans="1:12">
      <c r="A389" s="7">
        <v>25</v>
      </c>
      <c r="B389" s="10">
        <v>14</v>
      </c>
      <c r="C389" s="10"/>
      <c r="D389" s="101" t="s">
        <v>567</v>
      </c>
      <c r="E389" s="107"/>
      <c r="F389" s="107"/>
      <c r="G389" s="109"/>
      <c r="H389" s="110"/>
      <c r="I389" s="111"/>
      <c r="J389" s="108"/>
      <c r="K389" s="108"/>
    </row>
    <row r="390" spans="1:12">
      <c r="A390" s="7">
        <v>25</v>
      </c>
      <c r="B390" s="10">
        <v>15</v>
      </c>
      <c r="C390" s="10"/>
      <c r="D390" s="101" t="s">
        <v>15</v>
      </c>
      <c r="E390" s="112"/>
      <c r="F390" s="112"/>
      <c r="G390" s="113"/>
      <c r="H390" s="113"/>
      <c r="I390" s="108"/>
      <c r="J390" s="114"/>
      <c r="K390" s="114"/>
    </row>
    <row r="391" spans="1:12">
      <c r="A391" s="7">
        <v>25</v>
      </c>
      <c r="B391" s="10">
        <v>16</v>
      </c>
      <c r="C391" s="10"/>
      <c r="D391" s="101" t="s">
        <v>16</v>
      </c>
      <c r="E391" s="112"/>
      <c r="F391" s="112"/>
      <c r="G391" s="113"/>
      <c r="H391" s="113"/>
      <c r="I391" s="108"/>
      <c r="J391" s="114"/>
      <c r="K391" s="114"/>
    </row>
    <row r="392" spans="1:12">
      <c r="A392" s="7">
        <v>25</v>
      </c>
      <c r="B392" s="10">
        <v>17</v>
      </c>
      <c r="C392" s="10"/>
      <c r="D392" s="101" t="s">
        <v>13</v>
      </c>
      <c r="E392" s="112"/>
      <c r="F392" s="112"/>
      <c r="G392" s="113"/>
      <c r="H392" s="113"/>
      <c r="I392" s="108"/>
      <c r="J392" s="114"/>
      <c r="K392" s="114"/>
    </row>
    <row r="393" spans="1:12">
      <c r="A393" s="7">
        <v>25</v>
      </c>
      <c r="B393" s="10">
        <v>18</v>
      </c>
      <c r="C393" s="10"/>
      <c r="D393" s="101" t="s">
        <v>276</v>
      </c>
      <c r="E393" s="112"/>
      <c r="F393" s="112"/>
      <c r="G393" s="113"/>
      <c r="H393" s="113"/>
      <c r="I393" s="108"/>
      <c r="J393" s="114"/>
      <c r="K393" s="114"/>
    </row>
    <row r="394" spans="1:12">
      <c r="A394" s="7">
        <v>25</v>
      </c>
      <c r="B394" s="10">
        <v>19</v>
      </c>
      <c r="C394" s="10" t="s">
        <v>2055</v>
      </c>
      <c r="D394" s="101" t="s">
        <v>354</v>
      </c>
      <c r="E394" s="123" t="s">
        <v>13</v>
      </c>
      <c r="F394" s="123" t="s">
        <v>14</v>
      </c>
      <c r="G394" s="128" t="s">
        <v>256</v>
      </c>
      <c r="H394" s="129" t="s">
        <v>581</v>
      </c>
      <c r="I394" s="130">
        <v>38</v>
      </c>
      <c r="J394" s="124">
        <v>2</v>
      </c>
      <c r="K394" s="124" t="s">
        <v>837</v>
      </c>
      <c r="L394" s="3"/>
    </row>
    <row r="395" spans="1:12">
      <c r="A395" s="7"/>
      <c r="B395" s="10"/>
      <c r="C395" s="10" t="s">
        <v>2056</v>
      </c>
      <c r="D395" s="101"/>
      <c r="E395" s="123" t="s">
        <v>598</v>
      </c>
      <c r="F395" s="123" t="s">
        <v>598</v>
      </c>
      <c r="G395" s="128" t="s">
        <v>1002</v>
      </c>
      <c r="H395" s="129" t="s">
        <v>1139</v>
      </c>
      <c r="I395" s="130">
        <v>25</v>
      </c>
      <c r="J395" s="124">
        <v>4</v>
      </c>
      <c r="K395" s="124" t="s">
        <v>46</v>
      </c>
    </row>
    <row r="396" spans="1:12">
      <c r="A396" s="7">
        <v>25</v>
      </c>
      <c r="B396" s="10">
        <v>20</v>
      </c>
      <c r="C396" s="10" t="s">
        <v>2055</v>
      </c>
      <c r="D396" s="101" t="s">
        <v>609</v>
      </c>
      <c r="E396" s="123" t="s">
        <v>276</v>
      </c>
      <c r="F396" s="123" t="s">
        <v>276</v>
      </c>
      <c r="G396" s="128" t="s">
        <v>113</v>
      </c>
      <c r="H396" s="129" t="s">
        <v>531</v>
      </c>
      <c r="I396" s="130">
        <v>35</v>
      </c>
      <c r="J396" s="124">
        <v>5</v>
      </c>
      <c r="K396" s="124" t="s">
        <v>46</v>
      </c>
    </row>
    <row r="397" spans="1:12">
      <c r="A397" s="11"/>
      <c r="B397" s="12"/>
      <c r="C397" s="12" t="s">
        <v>2056</v>
      </c>
      <c r="D397" s="102"/>
      <c r="E397" s="152" t="s">
        <v>1121</v>
      </c>
      <c r="F397" s="152" t="s">
        <v>1121</v>
      </c>
      <c r="G397" s="153" t="s">
        <v>610</v>
      </c>
      <c r="H397" s="154" t="s">
        <v>106</v>
      </c>
      <c r="I397" s="155">
        <v>27</v>
      </c>
      <c r="J397" s="156">
        <v>1</v>
      </c>
      <c r="K397" s="156" t="s">
        <v>837</v>
      </c>
    </row>
  </sheetData>
  <mergeCells count="1">
    <mergeCell ref="A371:K371"/>
  </mergeCell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B6E8A-5093-DF48-82E0-073E493FF0D2}">
  <sheetPr>
    <pageSetUpPr fitToPage="1"/>
  </sheetPr>
  <dimension ref="A1:S404"/>
  <sheetViews>
    <sheetView zoomScale="110" zoomScaleNormal="110" workbookViewId="0">
      <pane ySplit="1" topLeftCell="A2" activePane="bottomLeft" state="frozen"/>
      <selection pane="bottomLeft" activeCell="S29" sqref="S29"/>
    </sheetView>
  </sheetViews>
  <sheetFormatPr baseColWidth="10" defaultColWidth="10.83203125" defaultRowHeight="15"/>
  <cols>
    <col min="1" max="1" width="8.16406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29</v>
      </c>
      <c r="E2" s="4" t="s">
        <v>300</v>
      </c>
      <c r="F2" s="4" t="s">
        <v>556</v>
      </c>
      <c r="G2" s="4" t="s">
        <v>208</v>
      </c>
      <c r="H2" s="18">
        <v>33942</v>
      </c>
      <c r="I2" s="53">
        <v>27.671232876712327</v>
      </c>
      <c r="J2" s="5">
        <v>1</v>
      </c>
      <c r="K2" s="5" t="s">
        <v>46</v>
      </c>
    </row>
    <row r="3" spans="1:11">
      <c r="A3" s="7">
        <v>1</v>
      </c>
      <c r="B3" s="10">
        <v>2</v>
      </c>
      <c r="C3" s="10">
        <v>2</v>
      </c>
      <c r="D3" s="4" t="s">
        <v>129</v>
      </c>
      <c r="E3" s="4" t="s">
        <v>686</v>
      </c>
      <c r="F3" s="4" t="s">
        <v>4</v>
      </c>
      <c r="G3" s="4" t="s">
        <v>616</v>
      </c>
      <c r="H3" s="18">
        <v>33360</v>
      </c>
      <c r="I3" s="53">
        <v>29.265753424657536</v>
      </c>
      <c r="J3" s="5">
        <v>4</v>
      </c>
      <c r="K3" s="5" t="s">
        <v>838</v>
      </c>
    </row>
    <row r="4" spans="1:11">
      <c r="A4" s="7">
        <v>1</v>
      </c>
      <c r="B4" s="10">
        <v>3</v>
      </c>
      <c r="C4" s="10">
        <v>3</v>
      </c>
      <c r="D4" s="4" t="s">
        <v>16</v>
      </c>
      <c r="E4" s="4" t="s">
        <v>354</v>
      </c>
      <c r="F4" s="4" t="s">
        <v>1216</v>
      </c>
      <c r="G4" s="4" t="s">
        <v>785</v>
      </c>
      <c r="H4" s="18">
        <v>34052</v>
      </c>
      <c r="I4" s="53">
        <v>27.36986301369863</v>
      </c>
      <c r="J4" s="5">
        <v>1</v>
      </c>
      <c r="K4" s="5" t="s">
        <v>837</v>
      </c>
    </row>
    <row r="5" spans="1:11">
      <c r="A5" s="7">
        <v>1</v>
      </c>
      <c r="B5" s="10">
        <v>4</v>
      </c>
      <c r="C5" s="10">
        <v>4</v>
      </c>
      <c r="D5" s="4" t="s">
        <v>438</v>
      </c>
      <c r="E5" s="4" t="s">
        <v>188</v>
      </c>
      <c r="F5" s="4" t="s">
        <v>76</v>
      </c>
      <c r="G5" s="4" t="s">
        <v>855</v>
      </c>
      <c r="H5" s="18">
        <v>32964</v>
      </c>
      <c r="I5" s="53">
        <v>30.350684931506848</v>
      </c>
      <c r="J5" s="5">
        <v>1</v>
      </c>
      <c r="K5" s="5" t="s">
        <v>837</v>
      </c>
    </row>
    <row r="6" spans="1:11">
      <c r="A6" s="7">
        <v>1</v>
      </c>
      <c r="B6" s="10">
        <v>5</v>
      </c>
      <c r="C6" s="10">
        <v>5</v>
      </c>
      <c r="D6" s="4" t="s">
        <v>239</v>
      </c>
      <c r="E6" s="4" t="s">
        <v>16</v>
      </c>
      <c r="F6" s="4" t="s">
        <v>913</v>
      </c>
      <c r="G6" s="4" t="s">
        <v>82</v>
      </c>
      <c r="H6" s="18">
        <v>33820</v>
      </c>
      <c r="I6" s="53">
        <v>28.005479452054793</v>
      </c>
      <c r="J6" s="5">
        <v>1</v>
      </c>
      <c r="K6" s="5" t="s">
        <v>837</v>
      </c>
    </row>
    <row r="7" spans="1:11">
      <c r="A7" s="7">
        <v>1</v>
      </c>
      <c r="B7" s="10">
        <v>6</v>
      </c>
      <c r="C7" s="10">
        <v>6</v>
      </c>
      <c r="D7" s="4" t="s">
        <v>13</v>
      </c>
      <c r="E7" s="4" t="s">
        <v>15</v>
      </c>
      <c r="F7" s="4" t="s">
        <v>1261</v>
      </c>
      <c r="G7" s="4" t="s">
        <v>198</v>
      </c>
      <c r="H7" s="18">
        <v>34468</v>
      </c>
      <c r="I7" s="53">
        <v>26.230136986301371</v>
      </c>
      <c r="J7" s="5">
        <v>1</v>
      </c>
      <c r="K7" s="5" t="s">
        <v>837</v>
      </c>
    </row>
    <row r="8" spans="1:11">
      <c r="A8" s="7">
        <v>1</v>
      </c>
      <c r="B8" s="10">
        <v>7</v>
      </c>
      <c r="C8" s="10">
        <v>7</v>
      </c>
      <c r="D8" s="4" t="s">
        <v>563</v>
      </c>
      <c r="E8" s="4" t="s">
        <v>563</v>
      </c>
      <c r="F8" s="4" t="s">
        <v>950</v>
      </c>
      <c r="G8" s="4" t="s">
        <v>550</v>
      </c>
      <c r="H8" s="18">
        <v>34002</v>
      </c>
      <c r="I8" s="53">
        <v>27.506849315068493</v>
      </c>
      <c r="J8" s="5">
        <v>1</v>
      </c>
      <c r="K8" s="5" t="s">
        <v>837</v>
      </c>
    </row>
    <row r="9" spans="1:11">
      <c r="A9" s="7">
        <v>1</v>
      </c>
      <c r="B9" s="10">
        <v>8</v>
      </c>
      <c r="C9" s="10">
        <v>8</v>
      </c>
      <c r="D9" s="4" t="s">
        <v>18</v>
      </c>
      <c r="E9" s="4" t="s">
        <v>563</v>
      </c>
      <c r="F9" s="4" t="s">
        <v>512</v>
      </c>
      <c r="G9" s="4" t="s">
        <v>572</v>
      </c>
      <c r="H9" s="18">
        <v>31554</v>
      </c>
      <c r="I9" s="53">
        <v>34.213698630136989</v>
      </c>
      <c r="J9" s="5">
        <v>4</v>
      </c>
      <c r="K9" s="5" t="s">
        <v>46</v>
      </c>
    </row>
    <row r="10" spans="1:11">
      <c r="A10" s="7">
        <v>1</v>
      </c>
      <c r="B10" s="10">
        <v>9</v>
      </c>
      <c r="C10" s="10">
        <v>9</v>
      </c>
      <c r="D10" s="4" t="s">
        <v>555</v>
      </c>
      <c r="E10" s="4" t="s">
        <v>239</v>
      </c>
      <c r="F10" s="4" t="s">
        <v>193</v>
      </c>
      <c r="G10" s="4" t="s">
        <v>177</v>
      </c>
      <c r="H10" s="18">
        <v>34612</v>
      </c>
      <c r="I10" s="53">
        <v>25.835616438356166</v>
      </c>
      <c r="J10" s="5">
        <v>8</v>
      </c>
      <c r="K10" s="5" t="s">
        <v>838</v>
      </c>
    </row>
    <row r="11" spans="1:11">
      <c r="A11" s="7">
        <v>1</v>
      </c>
      <c r="B11" s="10">
        <v>10</v>
      </c>
      <c r="C11" s="10">
        <v>10</v>
      </c>
      <c r="D11" s="4" t="s">
        <v>164</v>
      </c>
      <c r="E11" s="4" t="s">
        <v>16</v>
      </c>
      <c r="F11" s="4" t="s">
        <v>828</v>
      </c>
      <c r="G11" s="4" t="s">
        <v>324</v>
      </c>
      <c r="H11" s="18">
        <v>32727</v>
      </c>
      <c r="I11" s="53">
        <v>31</v>
      </c>
      <c r="J11" s="5">
        <v>1</v>
      </c>
      <c r="K11" s="5" t="s">
        <v>837</v>
      </c>
    </row>
    <row r="12" spans="1:11">
      <c r="A12" s="7">
        <v>1</v>
      </c>
      <c r="B12" s="10">
        <v>11</v>
      </c>
      <c r="C12" s="10">
        <v>11</v>
      </c>
      <c r="D12" s="4" t="s">
        <v>480</v>
      </c>
      <c r="E12" s="4" t="s">
        <v>614</v>
      </c>
      <c r="F12" s="4" t="s">
        <v>259</v>
      </c>
      <c r="G12" s="4" t="s">
        <v>845</v>
      </c>
      <c r="H12" s="18">
        <v>33086</v>
      </c>
      <c r="I12" s="53">
        <v>30.016438356164382</v>
      </c>
      <c r="J12" s="5">
        <v>3</v>
      </c>
      <c r="K12" s="5" t="s">
        <v>837</v>
      </c>
    </row>
    <row r="13" spans="1:11">
      <c r="A13" s="7">
        <v>1</v>
      </c>
      <c r="B13" s="10">
        <v>12</v>
      </c>
      <c r="C13" s="10">
        <v>12</v>
      </c>
      <c r="D13" s="4" t="s">
        <v>470</v>
      </c>
      <c r="E13" s="86" t="s">
        <v>16</v>
      </c>
      <c r="F13" s="71" t="s">
        <v>1103</v>
      </c>
      <c r="G13" s="72" t="s">
        <v>106</v>
      </c>
      <c r="H13" s="73">
        <v>33282</v>
      </c>
      <c r="I13" s="89">
        <f t="shared" ref="I13:I44" ca="1" si="0">(TODAY()-H13)/365</f>
        <v>33.673972602739724</v>
      </c>
      <c r="J13" s="74">
        <v>3</v>
      </c>
      <c r="K13" s="74" t="s">
        <v>837</v>
      </c>
    </row>
    <row r="14" spans="1:11">
      <c r="A14" s="7">
        <v>1</v>
      </c>
      <c r="B14" s="10">
        <v>13</v>
      </c>
      <c r="C14" s="10">
        <v>13</v>
      </c>
      <c r="D14" s="4" t="s">
        <v>276</v>
      </c>
      <c r="E14" s="86" t="s">
        <v>239</v>
      </c>
      <c r="F14" s="71" t="s">
        <v>938</v>
      </c>
      <c r="G14" s="72" t="s">
        <v>531</v>
      </c>
      <c r="H14" s="73">
        <v>33271</v>
      </c>
      <c r="I14" s="89">
        <f t="shared" ca="1" si="0"/>
        <v>33.704109589041096</v>
      </c>
      <c r="J14" s="74">
        <v>1</v>
      </c>
      <c r="K14" s="74" t="s">
        <v>46</v>
      </c>
    </row>
    <row r="15" spans="1:11">
      <c r="A15" s="7">
        <v>1</v>
      </c>
      <c r="B15" s="10">
        <v>14</v>
      </c>
      <c r="C15" s="10">
        <v>14</v>
      </c>
      <c r="D15" s="4" t="s">
        <v>14</v>
      </c>
      <c r="E15" s="86" t="s">
        <v>686</v>
      </c>
      <c r="F15" s="71" t="s">
        <v>517</v>
      </c>
      <c r="G15" s="72" t="s">
        <v>156</v>
      </c>
      <c r="H15" s="73">
        <v>32650</v>
      </c>
      <c r="I15" s="89">
        <f t="shared" ca="1" si="0"/>
        <v>35.405479452054792</v>
      </c>
      <c r="J15" s="74">
        <v>7</v>
      </c>
      <c r="K15" s="74" t="s">
        <v>46</v>
      </c>
    </row>
    <row r="16" spans="1:11">
      <c r="A16" s="7">
        <v>1</v>
      </c>
      <c r="B16" s="10">
        <v>15</v>
      </c>
      <c r="C16" s="10">
        <v>15</v>
      </c>
      <c r="D16" s="4" t="s">
        <v>614</v>
      </c>
      <c r="E16" s="86" t="s">
        <v>188</v>
      </c>
      <c r="F16" s="71" t="s">
        <v>364</v>
      </c>
      <c r="G16" s="72" t="s">
        <v>220</v>
      </c>
      <c r="H16" s="73">
        <v>33667</v>
      </c>
      <c r="I16" s="89">
        <f t="shared" ca="1" si="0"/>
        <v>32.61917808219178</v>
      </c>
      <c r="J16" s="74">
        <v>9</v>
      </c>
      <c r="K16" s="74" t="s">
        <v>837</v>
      </c>
    </row>
    <row r="17" spans="1:11">
      <c r="A17" s="7">
        <v>1</v>
      </c>
      <c r="B17" s="10">
        <v>16</v>
      </c>
      <c r="C17" s="10">
        <v>16</v>
      </c>
      <c r="D17" s="4" t="s">
        <v>609</v>
      </c>
      <c r="E17" s="86" t="s">
        <v>480</v>
      </c>
      <c r="F17" s="71" t="s">
        <v>933</v>
      </c>
      <c r="G17" s="72" t="s">
        <v>551</v>
      </c>
      <c r="H17" s="73">
        <v>33842</v>
      </c>
      <c r="I17" s="89">
        <f t="shared" ca="1" si="0"/>
        <v>32.139726027397259</v>
      </c>
      <c r="J17" s="74">
        <v>1</v>
      </c>
      <c r="K17" s="74" t="s">
        <v>837</v>
      </c>
    </row>
    <row r="18" spans="1:11">
      <c r="A18" s="7">
        <v>1</v>
      </c>
      <c r="B18" s="10">
        <v>17</v>
      </c>
      <c r="C18" s="10">
        <v>17</v>
      </c>
      <c r="D18" s="4" t="s">
        <v>17</v>
      </c>
      <c r="E18" s="86" t="s">
        <v>686</v>
      </c>
      <c r="F18" s="71" t="s">
        <v>601</v>
      </c>
      <c r="G18" s="72" t="s">
        <v>393</v>
      </c>
      <c r="H18" s="73">
        <v>33447</v>
      </c>
      <c r="I18" s="89">
        <f t="shared" ca="1" si="0"/>
        <v>33.221917808219175</v>
      </c>
      <c r="J18" s="74">
        <v>1</v>
      </c>
      <c r="K18" s="74" t="s">
        <v>46</v>
      </c>
    </row>
    <row r="19" spans="1:11">
      <c r="A19" s="7">
        <v>1</v>
      </c>
      <c r="B19" s="10">
        <v>18</v>
      </c>
      <c r="C19" s="10">
        <v>18</v>
      </c>
      <c r="D19" s="4" t="s">
        <v>345</v>
      </c>
      <c r="E19" s="86" t="s">
        <v>345</v>
      </c>
      <c r="F19" s="71" t="s">
        <v>826</v>
      </c>
      <c r="G19" s="72" t="s">
        <v>56</v>
      </c>
      <c r="H19" s="73">
        <v>33387</v>
      </c>
      <c r="I19" s="89">
        <f t="shared" ca="1" si="0"/>
        <v>33.386301369863013</v>
      </c>
      <c r="J19" s="74">
        <v>1</v>
      </c>
      <c r="K19" s="74" t="s">
        <v>46</v>
      </c>
    </row>
    <row r="20" spans="1:11">
      <c r="A20" s="7">
        <v>1</v>
      </c>
      <c r="B20" s="10">
        <v>19</v>
      </c>
      <c r="C20" s="10">
        <v>19</v>
      </c>
      <c r="D20" s="4" t="s">
        <v>354</v>
      </c>
      <c r="E20" s="86" t="s">
        <v>567</v>
      </c>
      <c r="F20" s="71" t="s">
        <v>100</v>
      </c>
      <c r="G20" s="72" t="s">
        <v>101</v>
      </c>
      <c r="H20" s="73">
        <v>29291</v>
      </c>
      <c r="I20" s="89">
        <f t="shared" ca="1" si="0"/>
        <v>44.608219178082194</v>
      </c>
      <c r="J20" s="74">
        <v>1</v>
      </c>
      <c r="K20" s="74" t="s">
        <v>46</v>
      </c>
    </row>
    <row r="21" spans="1:11">
      <c r="A21" s="11">
        <v>1</v>
      </c>
      <c r="B21" s="12">
        <v>20</v>
      </c>
      <c r="C21" s="12">
        <v>20</v>
      </c>
      <c r="D21" s="13" t="s">
        <v>567</v>
      </c>
      <c r="E21" s="87" t="s">
        <v>17</v>
      </c>
      <c r="F21" s="75" t="s">
        <v>650</v>
      </c>
      <c r="G21" s="76" t="s">
        <v>324</v>
      </c>
      <c r="H21" s="77">
        <v>31824</v>
      </c>
      <c r="I21" s="90">
        <f t="shared" ca="1" si="0"/>
        <v>37.668493150684931</v>
      </c>
      <c r="J21" s="78">
        <v>1</v>
      </c>
      <c r="K21" s="78" t="s">
        <v>46</v>
      </c>
    </row>
    <row r="22" spans="1:11">
      <c r="A22" s="7">
        <v>2</v>
      </c>
      <c r="B22" s="10">
        <v>1</v>
      </c>
      <c r="C22" s="10">
        <v>21</v>
      </c>
      <c r="D22" s="4" t="s">
        <v>29</v>
      </c>
      <c r="E22" s="86" t="s">
        <v>129</v>
      </c>
      <c r="F22" s="71" t="s">
        <v>1234</v>
      </c>
      <c r="G22" s="72" t="s">
        <v>1235</v>
      </c>
      <c r="H22" s="73">
        <v>35563</v>
      </c>
      <c r="I22" s="89">
        <f t="shared" ca="1" si="0"/>
        <v>27.424657534246574</v>
      </c>
      <c r="J22" s="74">
        <v>6</v>
      </c>
      <c r="K22" s="74" t="s">
        <v>837</v>
      </c>
    </row>
    <row r="23" spans="1:11">
      <c r="A23" s="7">
        <v>2</v>
      </c>
      <c r="B23" s="10">
        <v>2</v>
      </c>
      <c r="C23" s="10">
        <v>22</v>
      </c>
      <c r="D23" s="4" t="s">
        <v>129</v>
      </c>
      <c r="E23" s="86" t="s">
        <v>14</v>
      </c>
      <c r="F23" s="71" t="s">
        <v>1043</v>
      </c>
      <c r="G23" s="72" t="s">
        <v>220</v>
      </c>
      <c r="H23" s="73">
        <v>34710</v>
      </c>
      <c r="I23" s="89">
        <f t="shared" ca="1" si="0"/>
        <v>29.761643835616439</v>
      </c>
      <c r="J23" s="74">
        <v>5</v>
      </c>
      <c r="K23" s="74" t="s">
        <v>837</v>
      </c>
    </row>
    <row r="24" spans="1:11">
      <c r="A24" s="7">
        <v>2</v>
      </c>
      <c r="B24" s="10">
        <v>3</v>
      </c>
      <c r="C24" s="10">
        <v>23</v>
      </c>
      <c r="D24" s="4" t="s">
        <v>16</v>
      </c>
      <c r="E24" s="86" t="s">
        <v>598</v>
      </c>
      <c r="F24" s="71" t="s">
        <v>159</v>
      </c>
      <c r="G24" s="72" t="s">
        <v>248</v>
      </c>
      <c r="H24" s="73">
        <v>33331</v>
      </c>
      <c r="I24" s="89">
        <f t="shared" ca="1" si="0"/>
        <v>33.539726027397258</v>
      </c>
      <c r="J24" s="74">
        <v>2</v>
      </c>
      <c r="K24" s="74" t="s">
        <v>837</v>
      </c>
    </row>
    <row r="25" spans="1:11">
      <c r="A25" s="7">
        <v>2</v>
      </c>
      <c r="B25" s="10">
        <v>4</v>
      </c>
      <c r="C25" s="10">
        <v>24</v>
      </c>
      <c r="D25" s="4" t="s">
        <v>438</v>
      </c>
      <c r="E25" s="86" t="s">
        <v>15</v>
      </c>
      <c r="F25" s="71" t="s">
        <v>288</v>
      </c>
      <c r="G25" s="72" t="s">
        <v>545</v>
      </c>
      <c r="H25" s="73">
        <v>33114</v>
      </c>
      <c r="I25" s="89">
        <f t="shared" ca="1" si="0"/>
        <v>34.134246575342466</v>
      </c>
      <c r="J25" s="74">
        <v>7</v>
      </c>
      <c r="K25" s="74" t="s">
        <v>837</v>
      </c>
    </row>
    <row r="26" spans="1:11">
      <c r="A26" s="7">
        <v>2</v>
      </c>
      <c r="B26" s="10">
        <v>5</v>
      </c>
      <c r="C26" s="10">
        <v>25</v>
      </c>
      <c r="D26" s="4" t="s">
        <v>239</v>
      </c>
      <c r="E26" s="86" t="s">
        <v>246</v>
      </c>
      <c r="F26" s="71" t="s">
        <v>419</v>
      </c>
      <c r="G26" s="72" t="s">
        <v>198</v>
      </c>
      <c r="H26" s="73">
        <v>33764</v>
      </c>
      <c r="I26" s="89">
        <f t="shared" ca="1" si="0"/>
        <v>32.353424657534248</v>
      </c>
      <c r="J26" s="74">
        <v>2</v>
      </c>
      <c r="K26" s="74" t="s">
        <v>46</v>
      </c>
    </row>
    <row r="27" spans="1:11">
      <c r="A27" s="7">
        <v>2</v>
      </c>
      <c r="B27" s="10">
        <v>6</v>
      </c>
      <c r="C27" s="10">
        <v>26</v>
      </c>
      <c r="D27" s="4" t="s">
        <v>13</v>
      </c>
      <c r="E27" s="86" t="s">
        <v>16</v>
      </c>
      <c r="F27" s="71" t="s">
        <v>139</v>
      </c>
      <c r="G27" s="72" t="s">
        <v>613</v>
      </c>
      <c r="H27" s="73">
        <v>31373</v>
      </c>
      <c r="I27" s="89">
        <f t="shared" ca="1" si="0"/>
        <v>38.904109589041099</v>
      </c>
      <c r="J27" s="74">
        <v>1</v>
      </c>
      <c r="K27" s="74" t="s">
        <v>837</v>
      </c>
    </row>
    <row r="28" spans="1:11">
      <c r="A28" s="7">
        <v>2</v>
      </c>
      <c r="B28" s="10">
        <v>7</v>
      </c>
      <c r="C28" s="10">
        <v>27</v>
      </c>
      <c r="D28" s="4" t="s">
        <v>563</v>
      </c>
      <c r="E28" s="86" t="s">
        <v>609</v>
      </c>
      <c r="F28" s="71" t="s">
        <v>769</v>
      </c>
      <c r="G28" s="72" t="s">
        <v>105</v>
      </c>
      <c r="H28" s="73">
        <v>32663</v>
      </c>
      <c r="I28" s="89">
        <f t="shared" ca="1" si="0"/>
        <v>35.369863013698627</v>
      </c>
      <c r="J28" s="74">
        <v>8</v>
      </c>
      <c r="K28" s="74" t="s">
        <v>837</v>
      </c>
    </row>
    <row r="29" spans="1:11">
      <c r="A29" s="7">
        <v>2</v>
      </c>
      <c r="B29" s="10">
        <v>8</v>
      </c>
      <c r="C29" s="10">
        <v>28</v>
      </c>
      <c r="D29" s="4" t="s">
        <v>18</v>
      </c>
      <c r="E29" s="86" t="s">
        <v>18</v>
      </c>
      <c r="F29" s="71" t="s">
        <v>667</v>
      </c>
      <c r="G29" s="72" t="s">
        <v>155</v>
      </c>
      <c r="H29" s="73">
        <v>33179</v>
      </c>
      <c r="I29" s="89">
        <f t="shared" ca="1" si="0"/>
        <v>33.956164383561642</v>
      </c>
      <c r="J29" s="74">
        <v>7</v>
      </c>
      <c r="K29" s="74" t="s">
        <v>46</v>
      </c>
    </row>
    <row r="30" spans="1:11">
      <c r="A30" s="7">
        <v>2</v>
      </c>
      <c r="B30" s="10">
        <v>9</v>
      </c>
      <c r="C30" s="10">
        <v>29</v>
      </c>
      <c r="D30" s="4" t="s">
        <v>555</v>
      </c>
      <c r="E30" s="86" t="s">
        <v>45</v>
      </c>
      <c r="F30" s="71" t="s">
        <v>1276</v>
      </c>
      <c r="G30" s="72" t="s">
        <v>1092</v>
      </c>
      <c r="H30" s="73">
        <v>33663</v>
      </c>
      <c r="I30" s="89">
        <f t="shared" ca="1" si="0"/>
        <v>32.630136986301373</v>
      </c>
      <c r="J30" s="74">
        <v>1</v>
      </c>
      <c r="K30" s="74" t="s">
        <v>837</v>
      </c>
    </row>
    <row r="31" spans="1:11">
      <c r="A31" s="7">
        <v>2</v>
      </c>
      <c r="B31" s="10">
        <v>10</v>
      </c>
      <c r="C31" s="10">
        <v>30</v>
      </c>
      <c r="D31" s="4" t="s">
        <v>164</v>
      </c>
      <c r="E31" s="86" t="s">
        <v>609</v>
      </c>
      <c r="F31" s="71" t="s">
        <v>895</v>
      </c>
      <c r="G31" s="72" t="s">
        <v>596</v>
      </c>
      <c r="H31" s="73">
        <v>34922</v>
      </c>
      <c r="I31" s="89">
        <f t="shared" ca="1" si="0"/>
        <v>29.18082191780822</v>
      </c>
      <c r="J31" s="74">
        <v>3</v>
      </c>
      <c r="K31" s="74" t="s">
        <v>837</v>
      </c>
    </row>
    <row r="32" spans="1:11">
      <c r="A32" s="7">
        <v>2</v>
      </c>
      <c r="B32" s="10">
        <v>11</v>
      </c>
      <c r="C32" s="10">
        <v>31</v>
      </c>
      <c r="D32" s="4" t="s">
        <v>480</v>
      </c>
      <c r="E32" s="86" t="s">
        <v>47</v>
      </c>
      <c r="F32" s="71" t="s">
        <v>329</v>
      </c>
      <c r="G32" s="72" t="s">
        <v>277</v>
      </c>
      <c r="H32" s="73">
        <v>30722</v>
      </c>
      <c r="I32" s="89">
        <f t="shared" ca="1" si="0"/>
        <v>40.68767123287671</v>
      </c>
      <c r="J32" s="74">
        <v>7</v>
      </c>
      <c r="K32" s="74" t="s">
        <v>46</v>
      </c>
    </row>
    <row r="33" spans="1:11">
      <c r="A33" s="7">
        <v>2</v>
      </c>
      <c r="B33" s="10">
        <v>12</v>
      </c>
      <c r="C33" s="10">
        <v>32</v>
      </c>
      <c r="D33" s="4" t="s">
        <v>470</v>
      </c>
      <c r="E33" s="86" t="s">
        <v>213</v>
      </c>
      <c r="F33" s="71" t="s">
        <v>1110</v>
      </c>
      <c r="G33" s="72" t="s">
        <v>539</v>
      </c>
      <c r="H33" s="73">
        <v>34238</v>
      </c>
      <c r="I33" s="89">
        <f t="shared" ca="1" si="0"/>
        <v>31.054794520547944</v>
      </c>
      <c r="J33" s="74">
        <v>9</v>
      </c>
      <c r="K33" s="74" t="s">
        <v>837</v>
      </c>
    </row>
    <row r="34" spans="1:11">
      <c r="A34" s="7">
        <v>2</v>
      </c>
      <c r="B34" s="10">
        <v>13</v>
      </c>
      <c r="C34" s="10">
        <v>33</v>
      </c>
      <c r="D34" s="4" t="s">
        <v>276</v>
      </c>
      <c r="E34" s="86" t="s">
        <v>16</v>
      </c>
      <c r="F34" s="71" t="s">
        <v>114</v>
      </c>
      <c r="G34" s="72" t="s">
        <v>559</v>
      </c>
      <c r="H34" s="73">
        <v>33382</v>
      </c>
      <c r="I34" s="89">
        <f t="shared" ca="1" si="0"/>
        <v>33.4</v>
      </c>
      <c r="J34" s="74">
        <v>1</v>
      </c>
      <c r="K34" s="74" t="s">
        <v>837</v>
      </c>
    </row>
    <row r="35" spans="1:11">
      <c r="A35" s="7">
        <v>2</v>
      </c>
      <c r="B35" s="10">
        <v>14</v>
      </c>
      <c r="C35" s="10">
        <v>34</v>
      </c>
      <c r="D35" s="4" t="s">
        <v>14</v>
      </c>
      <c r="E35" s="86" t="s">
        <v>29</v>
      </c>
      <c r="F35" s="71" t="s">
        <v>1072</v>
      </c>
      <c r="G35" s="72" t="s">
        <v>572</v>
      </c>
      <c r="H35" s="73">
        <v>31726</v>
      </c>
      <c r="I35" s="89">
        <f t="shared" ca="1" si="0"/>
        <v>37.936986301369863</v>
      </c>
      <c r="J35" s="74">
        <v>3</v>
      </c>
      <c r="K35" s="74" t="s">
        <v>46</v>
      </c>
    </row>
    <row r="36" spans="1:11">
      <c r="A36" s="7">
        <v>2</v>
      </c>
      <c r="B36" s="10">
        <v>15</v>
      </c>
      <c r="C36" s="10">
        <v>35</v>
      </c>
      <c r="D36" s="4" t="s">
        <v>614</v>
      </c>
      <c r="E36" s="86" t="s">
        <v>45</v>
      </c>
      <c r="F36" s="71" t="s">
        <v>608</v>
      </c>
      <c r="G36" s="72" t="s">
        <v>277</v>
      </c>
      <c r="H36" s="73">
        <v>34221</v>
      </c>
      <c r="I36" s="89">
        <f t="shared" ca="1" si="0"/>
        <v>31.101369863013698</v>
      </c>
      <c r="J36" s="74">
        <v>1</v>
      </c>
      <c r="K36" s="74" t="s">
        <v>46</v>
      </c>
    </row>
    <row r="37" spans="1:11">
      <c r="A37" s="7">
        <v>2</v>
      </c>
      <c r="B37" s="10">
        <v>16</v>
      </c>
      <c r="C37" s="10">
        <v>36</v>
      </c>
      <c r="D37" s="4" t="s">
        <v>609</v>
      </c>
      <c r="E37" s="86" t="s">
        <v>18</v>
      </c>
      <c r="F37" s="71" t="s">
        <v>378</v>
      </c>
      <c r="G37" s="72" t="s">
        <v>409</v>
      </c>
      <c r="H37" s="73">
        <v>33923</v>
      </c>
      <c r="I37" s="89">
        <f t="shared" ca="1" si="0"/>
        <v>31.917808219178081</v>
      </c>
      <c r="J37" s="74">
        <v>1</v>
      </c>
      <c r="K37" s="74" t="s">
        <v>837</v>
      </c>
    </row>
    <row r="38" spans="1:11">
      <c r="A38" s="7">
        <v>2</v>
      </c>
      <c r="B38" s="10">
        <v>17</v>
      </c>
      <c r="C38" s="10">
        <v>37</v>
      </c>
      <c r="D38" s="4" t="s">
        <v>17</v>
      </c>
      <c r="E38" s="86" t="s">
        <v>563</v>
      </c>
      <c r="F38" s="71" t="s">
        <v>123</v>
      </c>
      <c r="G38" s="72" t="s">
        <v>549</v>
      </c>
      <c r="H38" s="73">
        <v>30637</v>
      </c>
      <c r="I38" s="89">
        <f t="shared" ca="1" si="0"/>
        <v>40.920547945205477</v>
      </c>
      <c r="J38" s="74">
        <v>7</v>
      </c>
      <c r="K38" s="74" t="s">
        <v>837</v>
      </c>
    </row>
    <row r="39" spans="1:11">
      <c r="A39" s="7">
        <v>2</v>
      </c>
      <c r="B39" s="10">
        <v>18</v>
      </c>
      <c r="C39" s="10">
        <v>38</v>
      </c>
      <c r="D39" s="4" t="s">
        <v>345</v>
      </c>
      <c r="E39" s="86" t="s">
        <v>188</v>
      </c>
      <c r="F39" s="71" t="s">
        <v>1371</v>
      </c>
      <c r="G39" s="72" t="s">
        <v>554</v>
      </c>
      <c r="H39" s="73">
        <v>30569</v>
      </c>
      <c r="I39" s="91">
        <f t="shared" ca="1" si="0"/>
        <v>41.106849315068494</v>
      </c>
      <c r="J39" s="74">
        <v>3</v>
      </c>
      <c r="K39" s="74" t="s">
        <v>46</v>
      </c>
    </row>
    <row r="40" spans="1:11">
      <c r="A40" s="7">
        <v>2</v>
      </c>
      <c r="B40" s="10">
        <v>19</v>
      </c>
      <c r="C40" s="10">
        <v>39</v>
      </c>
      <c r="D40" s="4" t="s">
        <v>354</v>
      </c>
      <c r="E40" s="86" t="s">
        <v>480</v>
      </c>
      <c r="F40" s="71" t="s">
        <v>445</v>
      </c>
      <c r="G40" s="72" t="s">
        <v>325</v>
      </c>
      <c r="H40" s="73">
        <v>33456</v>
      </c>
      <c r="I40" s="89">
        <f t="shared" ca="1" si="0"/>
        <v>33.197260273972603</v>
      </c>
      <c r="J40" s="74">
        <v>4</v>
      </c>
      <c r="K40" s="74" t="s">
        <v>837</v>
      </c>
    </row>
    <row r="41" spans="1:11">
      <c r="A41" s="11">
        <v>2</v>
      </c>
      <c r="B41" s="12">
        <v>20</v>
      </c>
      <c r="C41" s="12">
        <v>40</v>
      </c>
      <c r="D41" s="13" t="s">
        <v>567</v>
      </c>
      <c r="E41" s="87" t="s">
        <v>598</v>
      </c>
      <c r="F41" s="75" t="s">
        <v>889</v>
      </c>
      <c r="G41" s="76" t="s">
        <v>595</v>
      </c>
      <c r="H41" s="77">
        <v>32870</v>
      </c>
      <c r="I41" s="90">
        <f t="shared" ca="1" si="0"/>
        <v>34.802739726027397</v>
      </c>
      <c r="J41" s="78">
        <v>3</v>
      </c>
      <c r="K41" s="78" t="s">
        <v>837</v>
      </c>
    </row>
    <row r="42" spans="1:11">
      <c r="A42" s="7">
        <v>3</v>
      </c>
      <c r="B42" s="10">
        <v>1</v>
      </c>
      <c r="C42" s="10">
        <v>41</v>
      </c>
      <c r="D42" s="4" t="s">
        <v>567</v>
      </c>
      <c r="E42" s="86" t="s">
        <v>438</v>
      </c>
      <c r="F42" s="71" t="s">
        <v>871</v>
      </c>
      <c r="G42" s="72" t="s">
        <v>872</v>
      </c>
      <c r="H42" s="73">
        <v>34075</v>
      </c>
      <c r="I42" s="89">
        <f t="shared" ca="1" si="0"/>
        <v>31.5013698630137</v>
      </c>
      <c r="J42" s="74">
        <v>1</v>
      </c>
      <c r="K42" s="74" t="s">
        <v>837</v>
      </c>
    </row>
    <row r="43" spans="1:11">
      <c r="A43" s="7">
        <v>3</v>
      </c>
      <c r="B43" s="10">
        <v>2</v>
      </c>
      <c r="C43" s="10">
        <v>42</v>
      </c>
      <c r="D43" s="4" t="s">
        <v>354</v>
      </c>
      <c r="E43" s="86" t="s">
        <v>567</v>
      </c>
      <c r="F43" s="71" t="s">
        <v>566</v>
      </c>
      <c r="G43" s="72" t="s">
        <v>211</v>
      </c>
      <c r="H43" s="73">
        <v>29403</v>
      </c>
      <c r="I43" s="89">
        <f t="shared" ca="1" si="0"/>
        <v>44.301369863013697</v>
      </c>
      <c r="J43" s="74">
        <v>9</v>
      </c>
      <c r="K43" s="74" t="s">
        <v>837</v>
      </c>
    </row>
    <row r="44" spans="1:11">
      <c r="A44" s="7">
        <v>3</v>
      </c>
      <c r="B44" s="10">
        <v>3</v>
      </c>
      <c r="C44" s="10">
        <v>43</v>
      </c>
      <c r="D44" s="4" t="s">
        <v>345</v>
      </c>
      <c r="E44" s="86" t="s">
        <v>563</v>
      </c>
      <c r="F44" s="71" t="s">
        <v>423</v>
      </c>
      <c r="G44" s="72" t="s">
        <v>183</v>
      </c>
      <c r="H44" s="73">
        <v>34550</v>
      </c>
      <c r="I44" s="89">
        <f t="shared" ca="1" si="0"/>
        <v>30.2</v>
      </c>
      <c r="J44" s="74">
        <v>6</v>
      </c>
      <c r="K44" s="74" t="s">
        <v>837</v>
      </c>
    </row>
    <row r="45" spans="1:11">
      <c r="A45" s="7">
        <v>3</v>
      </c>
      <c r="B45" s="10">
        <v>4</v>
      </c>
      <c r="C45" s="10">
        <v>44</v>
      </c>
      <c r="D45" s="4" t="s">
        <v>17</v>
      </c>
      <c r="E45" s="86" t="s">
        <v>300</v>
      </c>
      <c r="F45" s="71" t="s">
        <v>588</v>
      </c>
      <c r="G45" s="72" t="s">
        <v>1094</v>
      </c>
      <c r="H45" s="73">
        <v>34352</v>
      </c>
      <c r="I45" s="89">
        <f t="shared" ref="I45:I76" ca="1" si="1">(TODAY()-H45)/365</f>
        <v>30.742465753424657</v>
      </c>
      <c r="J45" s="74">
        <v>1</v>
      </c>
      <c r="K45" s="74" t="s">
        <v>837</v>
      </c>
    </row>
    <row r="46" spans="1:11">
      <c r="A46" s="7">
        <v>3</v>
      </c>
      <c r="B46" s="10">
        <v>5</v>
      </c>
      <c r="C46" s="10">
        <v>45</v>
      </c>
      <c r="D46" s="4" t="s">
        <v>609</v>
      </c>
      <c r="E46" s="86" t="s">
        <v>470</v>
      </c>
      <c r="F46" s="71" t="s">
        <v>1095</v>
      </c>
      <c r="G46" s="72" t="s">
        <v>72</v>
      </c>
      <c r="H46" s="73">
        <v>33015</v>
      </c>
      <c r="I46" s="89">
        <f t="shared" ca="1" si="1"/>
        <v>34.405479452054792</v>
      </c>
      <c r="J46" s="74">
        <v>1</v>
      </c>
      <c r="K46" s="74" t="s">
        <v>837</v>
      </c>
    </row>
    <row r="47" spans="1:11">
      <c r="A47" s="7">
        <v>3</v>
      </c>
      <c r="B47" s="10">
        <v>6</v>
      </c>
      <c r="C47" s="10">
        <v>46</v>
      </c>
      <c r="D47" s="4" t="s">
        <v>614</v>
      </c>
      <c r="E47" s="86" t="s">
        <v>129</v>
      </c>
      <c r="F47" s="71" t="s">
        <v>1217</v>
      </c>
      <c r="G47" s="72" t="s">
        <v>209</v>
      </c>
      <c r="H47" s="73">
        <v>33067</v>
      </c>
      <c r="I47" s="89">
        <f t="shared" ca="1" si="1"/>
        <v>34.263013698630139</v>
      </c>
      <c r="J47" s="74">
        <v>1</v>
      </c>
      <c r="K47" s="74" t="s">
        <v>837</v>
      </c>
    </row>
    <row r="48" spans="1:11">
      <c r="A48" s="7">
        <v>3</v>
      </c>
      <c r="B48" s="10">
        <v>7</v>
      </c>
      <c r="C48" s="10">
        <v>47</v>
      </c>
      <c r="D48" s="4" t="s">
        <v>14</v>
      </c>
      <c r="E48" s="86" t="s">
        <v>609</v>
      </c>
      <c r="F48" s="71" t="s">
        <v>649</v>
      </c>
      <c r="G48" s="72" t="s">
        <v>201</v>
      </c>
      <c r="H48" s="73">
        <v>32917</v>
      </c>
      <c r="I48" s="89">
        <f t="shared" ca="1" si="1"/>
        <v>34.673972602739724</v>
      </c>
      <c r="J48" s="74">
        <v>1</v>
      </c>
      <c r="K48" s="74" t="s">
        <v>837</v>
      </c>
    </row>
    <row r="49" spans="1:11">
      <c r="A49" s="7">
        <v>3</v>
      </c>
      <c r="B49" s="10">
        <v>8</v>
      </c>
      <c r="C49" s="10">
        <v>48</v>
      </c>
      <c r="D49" s="4" t="s">
        <v>276</v>
      </c>
      <c r="E49" s="86" t="s">
        <v>129</v>
      </c>
      <c r="F49" s="71" t="s">
        <v>730</v>
      </c>
      <c r="G49" s="72" t="s">
        <v>565</v>
      </c>
      <c r="H49" s="73">
        <v>32532</v>
      </c>
      <c r="I49" s="89">
        <f t="shared" ca="1" si="1"/>
        <v>35.728767123287675</v>
      </c>
      <c r="J49" s="74">
        <v>1</v>
      </c>
      <c r="K49" s="74" t="s">
        <v>46</v>
      </c>
    </row>
    <row r="50" spans="1:11">
      <c r="A50" s="7">
        <v>3</v>
      </c>
      <c r="B50" s="10">
        <v>9</v>
      </c>
      <c r="C50" s="10">
        <v>49</v>
      </c>
      <c r="D50" s="4" t="s">
        <v>470</v>
      </c>
      <c r="E50" s="86" t="s">
        <v>213</v>
      </c>
      <c r="F50" s="71" t="s">
        <v>1030</v>
      </c>
      <c r="G50" s="72" t="s">
        <v>613</v>
      </c>
      <c r="H50" s="73">
        <v>33514</v>
      </c>
      <c r="I50" s="89">
        <f t="shared" ca="1" si="1"/>
        <v>33.038356164383565</v>
      </c>
      <c r="J50" s="74">
        <v>1</v>
      </c>
      <c r="K50" s="74" t="s">
        <v>837</v>
      </c>
    </row>
    <row r="51" spans="1:11">
      <c r="A51" s="7">
        <v>3</v>
      </c>
      <c r="B51" s="10">
        <v>10</v>
      </c>
      <c r="C51" s="10">
        <v>50</v>
      </c>
      <c r="D51" s="4" t="s">
        <v>480</v>
      </c>
      <c r="E51" s="86" t="s">
        <v>598</v>
      </c>
      <c r="F51" s="71" t="s">
        <v>601</v>
      </c>
      <c r="G51" s="72" t="s">
        <v>927</v>
      </c>
      <c r="H51" s="73">
        <v>34095</v>
      </c>
      <c r="I51" s="89">
        <f t="shared" ca="1" si="1"/>
        <v>31.446575342465753</v>
      </c>
      <c r="J51" s="74">
        <v>8</v>
      </c>
      <c r="K51" s="74" t="s">
        <v>46</v>
      </c>
    </row>
    <row r="52" spans="1:11">
      <c r="A52" s="7">
        <v>3</v>
      </c>
      <c r="B52" s="10">
        <v>11</v>
      </c>
      <c r="C52" s="10">
        <v>51</v>
      </c>
      <c r="D52" s="4" t="s">
        <v>164</v>
      </c>
      <c r="E52" s="86" t="s">
        <v>470</v>
      </c>
      <c r="F52" s="71" t="s">
        <v>268</v>
      </c>
      <c r="G52" s="72" t="s">
        <v>961</v>
      </c>
      <c r="H52" s="73">
        <v>34242</v>
      </c>
      <c r="I52" s="89">
        <f t="shared" ca="1" si="1"/>
        <v>31.043835616438358</v>
      </c>
      <c r="J52" s="74">
        <v>1</v>
      </c>
      <c r="K52" s="74" t="s">
        <v>837</v>
      </c>
    </row>
    <row r="53" spans="1:11">
      <c r="A53" s="7">
        <v>3</v>
      </c>
      <c r="B53" s="10">
        <v>12</v>
      </c>
      <c r="C53" s="10">
        <v>52</v>
      </c>
      <c r="D53" s="4" t="s">
        <v>555</v>
      </c>
      <c r="E53" s="86" t="s">
        <v>129</v>
      </c>
      <c r="F53" s="71" t="s">
        <v>1062</v>
      </c>
      <c r="G53" s="72" t="s">
        <v>1063</v>
      </c>
      <c r="H53" s="73">
        <v>33917</v>
      </c>
      <c r="I53" s="89">
        <f t="shared" ca="1" si="1"/>
        <v>31.934246575342467</v>
      </c>
      <c r="J53" s="74">
        <v>1</v>
      </c>
      <c r="K53" s="74" t="s">
        <v>837</v>
      </c>
    </row>
    <row r="54" spans="1:11">
      <c r="A54" s="7">
        <v>3</v>
      </c>
      <c r="B54" s="10">
        <v>13</v>
      </c>
      <c r="C54" s="10">
        <v>53</v>
      </c>
      <c r="D54" s="4" t="s">
        <v>18</v>
      </c>
      <c r="E54" s="86" t="s">
        <v>13</v>
      </c>
      <c r="F54" s="71" t="s">
        <v>425</v>
      </c>
      <c r="G54" s="72" t="s">
        <v>426</v>
      </c>
      <c r="H54" s="73">
        <v>32949</v>
      </c>
      <c r="I54" s="89">
        <f t="shared" ca="1" si="1"/>
        <v>34.586301369863016</v>
      </c>
      <c r="J54" s="74">
        <v>6</v>
      </c>
      <c r="K54" s="74" t="s">
        <v>837</v>
      </c>
    </row>
    <row r="55" spans="1:11">
      <c r="A55" s="7">
        <v>3</v>
      </c>
      <c r="B55" s="10">
        <v>14</v>
      </c>
      <c r="C55" s="10">
        <v>54</v>
      </c>
      <c r="D55" s="4" t="s">
        <v>563</v>
      </c>
      <c r="E55" s="86" t="s">
        <v>563</v>
      </c>
      <c r="F55" s="71" t="s">
        <v>981</v>
      </c>
      <c r="G55" s="72" t="s">
        <v>607</v>
      </c>
      <c r="H55" s="73">
        <v>33741</v>
      </c>
      <c r="I55" s="89">
        <f t="shared" ca="1" si="1"/>
        <v>32.416438356164385</v>
      </c>
      <c r="J55" s="74">
        <v>7</v>
      </c>
      <c r="K55" s="74" t="s">
        <v>46</v>
      </c>
    </row>
    <row r="56" spans="1:11">
      <c r="A56" s="7">
        <v>3</v>
      </c>
      <c r="B56" s="10">
        <v>15</v>
      </c>
      <c r="C56" s="10">
        <v>55</v>
      </c>
      <c r="D56" s="4" t="s">
        <v>13</v>
      </c>
      <c r="E56" s="86" t="s">
        <v>276</v>
      </c>
      <c r="F56" s="71" t="s">
        <v>1209</v>
      </c>
      <c r="G56" s="72" t="s">
        <v>197</v>
      </c>
      <c r="H56" s="73">
        <v>33619</v>
      </c>
      <c r="I56" s="89">
        <f t="shared" ca="1" si="1"/>
        <v>32.750684931506846</v>
      </c>
      <c r="J56" s="74">
        <v>1</v>
      </c>
      <c r="K56" s="74" t="s">
        <v>837</v>
      </c>
    </row>
    <row r="57" spans="1:11">
      <c r="A57" s="7">
        <v>3</v>
      </c>
      <c r="B57" s="10">
        <v>16</v>
      </c>
      <c r="C57" s="10">
        <v>56</v>
      </c>
      <c r="D57" s="4" t="s">
        <v>239</v>
      </c>
      <c r="E57" s="86" t="s">
        <v>14</v>
      </c>
      <c r="F57" s="71" t="s">
        <v>450</v>
      </c>
      <c r="G57" s="72" t="s">
        <v>451</v>
      </c>
      <c r="H57" s="73">
        <v>32381</v>
      </c>
      <c r="I57" s="89">
        <f t="shared" ca="1" si="1"/>
        <v>36.142465753424659</v>
      </c>
      <c r="J57" s="74">
        <v>6</v>
      </c>
      <c r="K57" s="74" t="s">
        <v>837</v>
      </c>
    </row>
    <row r="58" spans="1:11">
      <c r="A58" s="7">
        <v>3</v>
      </c>
      <c r="B58" s="10">
        <v>17</v>
      </c>
      <c r="C58" s="10">
        <v>57</v>
      </c>
      <c r="D58" s="4" t="s">
        <v>438</v>
      </c>
      <c r="E58" s="86" t="s">
        <v>18</v>
      </c>
      <c r="F58" s="71" t="s">
        <v>119</v>
      </c>
      <c r="G58" s="72" t="s">
        <v>285</v>
      </c>
      <c r="H58" s="73">
        <v>32929</v>
      </c>
      <c r="I58" s="89">
        <f t="shared" ca="1" si="1"/>
        <v>34.641095890410959</v>
      </c>
      <c r="J58" s="74">
        <v>1</v>
      </c>
      <c r="K58" s="74" t="s">
        <v>837</v>
      </c>
    </row>
    <row r="59" spans="1:11">
      <c r="A59" s="7">
        <v>3</v>
      </c>
      <c r="B59" s="10">
        <v>18</v>
      </c>
      <c r="C59" s="10">
        <v>58</v>
      </c>
      <c r="D59" s="4" t="s">
        <v>16</v>
      </c>
      <c r="E59" s="86" t="s">
        <v>45</v>
      </c>
      <c r="F59" s="71" t="s">
        <v>1303</v>
      </c>
      <c r="G59" s="72" t="s">
        <v>105</v>
      </c>
      <c r="H59" s="73">
        <v>34417</v>
      </c>
      <c r="I59" s="89">
        <f t="shared" ca="1" si="1"/>
        <v>30.564383561643837</v>
      </c>
      <c r="J59" s="74">
        <v>1</v>
      </c>
      <c r="K59" s="74" t="s">
        <v>837</v>
      </c>
    </row>
    <row r="60" spans="1:11">
      <c r="A60" s="7">
        <v>3</v>
      </c>
      <c r="B60" s="10">
        <v>19</v>
      </c>
      <c r="C60" s="10">
        <v>59</v>
      </c>
      <c r="D60" s="4" t="s">
        <v>129</v>
      </c>
      <c r="E60" s="86" t="s">
        <v>470</v>
      </c>
      <c r="F60" s="71" t="s">
        <v>370</v>
      </c>
      <c r="G60" s="72" t="s">
        <v>5</v>
      </c>
      <c r="H60" s="73">
        <v>34760</v>
      </c>
      <c r="I60" s="89">
        <f t="shared" ca="1" si="1"/>
        <v>29.624657534246577</v>
      </c>
      <c r="J60" s="74">
        <v>2</v>
      </c>
      <c r="K60" s="74" t="s">
        <v>46</v>
      </c>
    </row>
    <row r="61" spans="1:11">
      <c r="A61" s="11">
        <v>3</v>
      </c>
      <c r="B61" s="12">
        <v>20</v>
      </c>
      <c r="C61" s="12">
        <v>60</v>
      </c>
      <c r="D61" s="13" t="s">
        <v>29</v>
      </c>
      <c r="E61" s="86" t="s">
        <v>438</v>
      </c>
      <c r="F61" s="71" t="s">
        <v>1015</v>
      </c>
      <c r="G61" s="72" t="s">
        <v>576</v>
      </c>
      <c r="H61" s="73">
        <v>32864</v>
      </c>
      <c r="I61" s="89">
        <f t="shared" ca="1" si="1"/>
        <v>34.819178082191783</v>
      </c>
      <c r="J61" s="74">
        <v>2</v>
      </c>
      <c r="K61" s="74" t="s">
        <v>837</v>
      </c>
    </row>
    <row r="62" spans="1:11">
      <c r="A62" s="11" t="s">
        <v>1547</v>
      </c>
      <c r="B62" s="12">
        <v>1</v>
      </c>
      <c r="C62" s="12">
        <v>61</v>
      </c>
      <c r="D62" s="13" t="s">
        <v>29</v>
      </c>
      <c r="E62" s="88" t="s">
        <v>239</v>
      </c>
      <c r="F62" s="79" t="s">
        <v>346</v>
      </c>
      <c r="G62" s="80" t="s">
        <v>536</v>
      </c>
      <c r="H62" s="81">
        <v>34716</v>
      </c>
      <c r="I62" s="92">
        <f t="shared" ca="1" si="1"/>
        <v>29.745205479452054</v>
      </c>
      <c r="J62" s="82">
        <v>1</v>
      </c>
      <c r="K62" s="82" t="s">
        <v>837</v>
      </c>
    </row>
    <row r="63" spans="1:11">
      <c r="A63" s="7">
        <v>4</v>
      </c>
      <c r="B63" s="10">
        <v>1</v>
      </c>
      <c r="C63" s="10">
        <v>62</v>
      </c>
      <c r="D63" s="4" t="s">
        <v>29</v>
      </c>
      <c r="E63" s="86" t="s">
        <v>609</v>
      </c>
      <c r="F63" s="71" t="s">
        <v>759</v>
      </c>
      <c r="G63" s="72" t="s">
        <v>565</v>
      </c>
      <c r="H63" s="73">
        <v>34454</v>
      </c>
      <c r="I63" s="89">
        <f t="shared" ca="1" si="1"/>
        <v>30.463013698630139</v>
      </c>
      <c r="J63" s="74">
        <v>4</v>
      </c>
      <c r="K63" s="74" t="s">
        <v>837</v>
      </c>
    </row>
    <row r="64" spans="1:11">
      <c r="A64" s="7">
        <v>4</v>
      </c>
      <c r="B64" s="10">
        <v>2</v>
      </c>
      <c r="C64" s="10">
        <v>63</v>
      </c>
      <c r="D64" s="4" t="s">
        <v>129</v>
      </c>
      <c r="E64" s="86" t="s">
        <v>438</v>
      </c>
      <c r="F64" s="71" t="s">
        <v>708</v>
      </c>
      <c r="G64" s="72" t="s">
        <v>565</v>
      </c>
      <c r="H64" s="73">
        <v>33950</v>
      </c>
      <c r="I64" s="89">
        <f t="shared" ca="1" si="1"/>
        <v>31.843835616438355</v>
      </c>
      <c r="J64" s="74">
        <v>3</v>
      </c>
      <c r="K64" s="74" t="s">
        <v>837</v>
      </c>
    </row>
    <row r="65" spans="1:11">
      <c r="A65" s="7">
        <v>4</v>
      </c>
      <c r="B65" s="10">
        <v>3</v>
      </c>
      <c r="C65" s="10">
        <v>64</v>
      </c>
      <c r="D65" s="4" t="s">
        <v>16</v>
      </c>
      <c r="E65" s="86" t="s">
        <v>480</v>
      </c>
      <c r="F65" s="71" t="s">
        <v>1294</v>
      </c>
      <c r="G65" s="72" t="s">
        <v>1295</v>
      </c>
      <c r="H65" s="73">
        <v>33889</v>
      </c>
      <c r="I65" s="89">
        <f t="shared" ca="1" si="1"/>
        <v>32.010958904109586</v>
      </c>
      <c r="J65" s="74">
        <v>1</v>
      </c>
      <c r="K65" s="74" t="s">
        <v>837</v>
      </c>
    </row>
    <row r="66" spans="1:11">
      <c r="A66" s="7">
        <v>4</v>
      </c>
      <c r="B66" s="10">
        <v>4</v>
      </c>
      <c r="C66" s="10">
        <v>65</v>
      </c>
      <c r="D66" s="4" t="s">
        <v>438</v>
      </c>
      <c r="E66" s="86" t="s">
        <v>438</v>
      </c>
      <c r="F66" s="71" t="s">
        <v>71</v>
      </c>
      <c r="G66" s="72" t="s">
        <v>558</v>
      </c>
      <c r="H66" s="73">
        <v>30909</v>
      </c>
      <c r="I66" s="89">
        <f t="shared" ca="1" si="1"/>
        <v>40.175342465753424</v>
      </c>
      <c r="J66" s="74">
        <v>8</v>
      </c>
      <c r="K66" s="74" t="s">
        <v>46</v>
      </c>
    </row>
    <row r="67" spans="1:11">
      <c r="A67" s="7">
        <v>4</v>
      </c>
      <c r="B67" s="10">
        <v>5</v>
      </c>
      <c r="C67" s="10">
        <v>66</v>
      </c>
      <c r="D67" s="4" t="s">
        <v>239</v>
      </c>
      <c r="E67" s="86" t="s">
        <v>480</v>
      </c>
      <c r="F67" s="71" t="s">
        <v>543</v>
      </c>
      <c r="G67" s="72" t="s">
        <v>568</v>
      </c>
      <c r="H67" s="73">
        <v>33125</v>
      </c>
      <c r="I67" s="89">
        <f t="shared" ca="1" si="1"/>
        <v>34.104109589041094</v>
      </c>
      <c r="J67" s="74">
        <v>8</v>
      </c>
      <c r="K67" s="74" t="s">
        <v>838</v>
      </c>
    </row>
    <row r="68" spans="1:11">
      <c r="A68" s="7">
        <v>4</v>
      </c>
      <c r="B68" s="10">
        <v>6</v>
      </c>
      <c r="C68" s="10">
        <v>67</v>
      </c>
      <c r="D68" s="4" t="s">
        <v>13</v>
      </c>
      <c r="E68" s="86" t="s">
        <v>614</v>
      </c>
      <c r="F68" s="71" t="s">
        <v>1230</v>
      </c>
      <c r="G68" s="72" t="s">
        <v>1231</v>
      </c>
      <c r="H68" s="73">
        <v>34624</v>
      </c>
      <c r="I68" s="89">
        <f t="shared" ca="1" si="1"/>
        <v>29.997260273972604</v>
      </c>
      <c r="J68" s="74">
        <v>6</v>
      </c>
      <c r="K68" s="74" t="s">
        <v>837</v>
      </c>
    </row>
    <row r="69" spans="1:11">
      <c r="A69" s="7">
        <v>4</v>
      </c>
      <c r="B69" s="10">
        <v>7</v>
      </c>
      <c r="C69" s="10">
        <v>68</v>
      </c>
      <c r="D69" s="4" t="s">
        <v>563</v>
      </c>
      <c r="E69" s="86" t="s">
        <v>17</v>
      </c>
      <c r="F69" s="71" t="s">
        <v>1077</v>
      </c>
      <c r="G69" s="72" t="s">
        <v>110</v>
      </c>
      <c r="H69" s="73">
        <v>34626</v>
      </c>
      <c r="I69" s="89">
        <f t="shared" ca="1" si="1"/>
        <v>29.991780821917807</v>
      </c>
      <c r="J69" s="74">
        <v>9</v>
      </c>
      <c r="K69" s="74" t="s">
        <v>838</v>
      </c>
    </row>
    <row r="70" spans="1:11">
      <c r="A70" s="7">
        <v>4</v>
      </c>
      <c r="B70" s="10">
        <v>8</v>
      </c>
      <c r="C70" s="10">
        <v>69</v>
      </c>
      <c r="D70" s="4" t="s">
        <v>18</v>
      </c>
      <c r="E70" s="86" t="s">
        <v>14</v>
      </c>
      <c r="F70" s="71" t="s">
        <v>1164</v>
      </c>
      <c r="G70" s="72" t="s">
        <v>565</v>
      </c>
      <c r="H70" s="73">
        <v>33936</v>
      </c>
      <c r="I70" s="89">
        <f t="shared" ca="1" si="1"/>
        <v>31.882191780821916</v>
      </c>
      <c r="J70" s="74">
        <v>2</v>
      </c>
      <c r="K70" s="74" t="s">
        <v>837</v>
      </c>
    </row>
    <row r="71" spans="1:11">
      <c r="A71" s="7">
        <v>4</v>
      </c>
      <c r="B71" s="10">
        <v>9</v>
      </c>
      <c r="C71" s="10">
        <v>70</v>
      </c>
      <c r="D71" s="4" t="s">
        <v>555</v>
      </c>
      <c r="E71" s="86" t="s">
        <v>17</v>
      </c>
      <c r="F71" s="71" t="s">
        <v>727</v>
      </c>
      <c r="G71" s="72" t="s">
        <v>577</v>
      </c>
      <c r="H71" s="73">
        <v>32100</v>
      </c>
      <c r="I71" s="89">
        <f t="shared" ca="1" si="1"/>
        <v>36.912328767123284</v>
      </c>
      <c r="J71" s="74">
        <v>2</v>
      </c>
      <c r="K71" s="74" t="s">
        <v>837</v>
      </c>
    </row>
    <row r="72" spans="1:11">
      <c r="A72" s="7">
        <v>4</v>
      </c>
      <c r="B72" s="10">
        <v>10</v>
      </c>
      <c r="C72" s="10">
        <v>71</v>
      </c>
      <c r="D72" s="4" t="s">
        <v>164</v>
      </c>
      <c r="E72" s="86" t="s">
        <v>481</v>
      </c>
      <c r="F72" s="71" t="s">
        <v>528</v>
      </c>
      <c r="G72" s="72" t="s">
        <v>592</v>
      </c>
      <c r="H72" s="73">
        <v>32728</v>
      </c>
      <c r="I72" s="89">
        <f t="shared" ca="1" si="1"/>
        <v>35.19178082191781</v>
      </c>
      <c r="J72" s="74">
        <v>4</v>
      </c>
      <c r="K72" s="74" t="s">
        <v>46</v>
      </c>
    </row>
    <row r="73" spans="1:11">
      <c r="A73" s="7">
        <v>4</v>
      </c>
      <c r="B73" s="10">
        <v>11</v>
      </c>
      <c r="C73" s="10">
        <v>72</v>
      </c>
      <c r="D73" s="4" t="s">
        <v>480</v>
      </c>
      <c r="E73" s="86" t="s">
        <v>567</v>
      </c>
      <c r="F73" s="71" t="s">
        <v>75</v>
      </c>
      <c r="G73" s="72" t="s">
        <v>277</v>
      </c>
      <c r="H73" s="73">
        <v>31806</v>
      </c>
      <c r="I73" s="89">
        <f t="shared" ca="1" si="1"/>
        <v>37.717808219178082</v>
      </c>
      <c r="J73" s="74">
        <v>2</v>
      </c>
      <c r="K73" s="74" t="s">
        <v>46</v>
      </c>
    </row>
    <row r="74" spans="1:11">
      <c r="A74" s="7">
        <v>4</v>
      </c>
      <c r="B74" s="10">
        <v>12</v>
      </c>
      <c r="C74" s="10">
        <v>73</v>
      </c>
      <c r="D74" s="4" t="s">
        <v>470</v>
      </c>
      <c r="E74" s="86" t="s">
        <v>188</v>
      </c>
      <c r="F74" s="71" t="s">
        <v>745</v>
      </c>
      <c r="G74" s="72" t="s">
        <v>24</v>
      </c>
      <c r="H74" s="73">
        <v>34464</v>
      </c>
      <c r="I74" s="89">
        <f t="shared" ca="1" si="1"/>
        <v>30.435616438356163</v>
      </c>
      <c r="J74" s="74">
        <v>1</v>
      </c>
      <c r="K74" s="74" t="s">
        <v>837</v>
      </c>
    </row>
    <row r="75" spans="1:11">
      <c r="A75" s="7">
        <v>4</v>
      </c>
      <c r="B75" s="10">
        <v>13</v>
      </c>
      <c r="C75" s="10">
        <v>74</v>
      </c>
      <c r="D75" s="4" t="s">
        <v>276</v>
      </c>
      <c r="E75" s="86" t="s">
        <v>213</v>
      </c>
      <c r="F75" s="71" t="s">
        <v>633</v>
      </c>
      <c r="G75" s="72" t="s">
        <v>546</v>
      </c>
      <c r="H75" s="73">
        <v>31993</v>
      </c>
      <c r="I75" s="89">
        <f t="shared" ca="1" si="1"/>
        <v>37.205479452054796</v>
      </c>
      <c r="J75" s="74">
        <v>4</v>
      </c>
      <c r="K75" s="74" t="s">
        <v>46</v>
      </c>
    </row>
    <row r="76" spans="1:11">
      <c r="A76" s="7">
        <v>4</v>
      </c>
      <c r="B76" s="10">
        <v>14</v>
      </c>
      <c r="C76" s="10">
        <v>75</v>
      </c>
      <c r="D76" s="4" t="s">
        <v>14</v>
      </c>
      <c r="E76" s="86" t="s">
        <v>614</v>
      </c>
      <c r="F76" s="71" t="s">
        <v>578</v>
      </c>
      <c r="G76" s="72" t="s">
        <v>547</v>
      </c>
      <c r="H76" s="73">
        <v>35447</v>
      </c>
      <c r="I76" s="89">
        <f t="shared" ca="1" si="1"/>
        <v>27.742465753424657</v>
      </c>
      <c r="J76" s="74">
        <v>7</v>
      </c>
      <c r="K76" s="74" t="s">
        <v>46</v>
      </c>
    </row>
    <row r="77" spans="1:11">
      <c r="A77" s="7">
        <v>4</v>
      </c>
      <c r="B77" s="10">
        <v>15</v>
      </c>
      <c r="C77" s="10">
        <v>76</v>
      </c>
      <c r="D77" s="4" t="s">
        <v>614</v>
      </c>
      <c r="E77" s="86" t="s">
        <v>45</v>
      </c>
      <c r="F77" s="71" t="s">
        <v>121</v>
      </c>
      <c r="G77" s="72" t="s">
        <v>930</v>
      </c>
      <c r="H77" s="73">
        <v>33971</v>
      </c>
      <c r="I77" s="89">
        <f t="shared" ref="I77:I102" ca="1" si="2">(TODAY()-H77)/365</f>
        <v>31.786301369863015</v>
      </c>
      <c r="J77" s="74">
        <v>1</v>
      </c>
      <c r="K77" s="74" t="s">
        <v>837</v>
      </c>
    </row>
    <row r="78" spans="1:11">
      <c r="A78" s="7">
        <v>4</v>
      </c>
      <c r="B78" s="10">
        <v>16</v>
      </c>
      <c r="C78" s="10">
        <v>77</v>
      </c>
      <c r="D78" s="4" t="s">
        <v>609</v>
      </c>
      <c r="E78" s="86" t="s">
        <v>45</v>
      </c>
      <c r="F78" s="71" t="s">
        <v>722</v>
      </c>
      <c r="G78" s="72" t="s">
        <v>532</v>
      </c>
      <c r="H78" s="73">
        <v>30987</v>
      </c>
      <c r="I78" s="89">
        <f t="shared" ca="1" si="2"/>
        <v>39.961643835616435</v>
      </c>
      <c r="J78" s="74">
        <v>2</v>
      </c>
      <c r="K78" s="74" t="s">
        <v>46</v>
      </c>
    </row>
    <row r="79" spans="1:11">
      <c r="A79" s="7">
        <v>4</v>
      </c>
      <c r="B79" s="10">
        <v>17</v>
      </c>
      <c r="C79" s="10">
        <v>78</v>
      </c>
      <c r="D79" s="4" t="s">
        <v>17</v>
      </c>
      <c r="E79" s="86" t="s">
        <v>609</v>
      </c>
      <c r="F79" s="71" t="s">
        <v>77</v>
      </c>
      <c r="G79" s="72" t="s">
        <v>144</v>
      </c>
      <c r="H79" s="73">
        <v>31296</v>
      </c>
      <c r="I79" s="89">
        <f t="shared" ca="1" si="2"/>
        <v>39.115068493150687</v>
      </c>
      <c r="J79" s="74">
        <v>3</v>
      </c>
      <c r="K79" s="74" t="s">
        <v>46</v>
      </c>
    </row>
    <row r="80" spans="1:11">
      <c r="A80" s="7">
        <v>4</v>
      </c>
      <c r="B80" s="10">
        <v>18</v>
      </c>
      <c r="C80" s="10">
        <v>79</v>
      </c>
      <c r="D80" s="4" t="s">
        <v>345</v>
      </c>
      <c r="E80" s="86" t="s">
        <v>555</v>
      </c>
      <c r="F80" s="71" t="s">
        <v>892</v>
      </c>
      <c r="G80" s="72" t="s">
        <v>104</v>
      </c>
      <c r="H80" s="73">
        <v>34132</v>
      </c>
      <c r="I80" s="89">
        <f t="shared" ca="1" si="2"/>
        <v>31.345205479452055</v>
      </c>
      <c r="J80" s="74">
        <v>1</v>
      </c>
      <c r="K80" s="74" t="s">
        <v>46</v>
      </c>
    </row>
    <row r="81" spans="1:11">
      <c r="A81" s="7">
        <v>4</v>
      </c>
      <c r="B81" s="10">
        <v>19</v>
      </c>
      <c r="C81" s="10">
        <v>80</v>
      </c>
      <c r="D81" s="4" t="s">
        <v>354</v>
      </c>
      <c r="E81" s="86" t="s">
        <v>614</v>
      </c>
      <c r="F81" s="71" t="s">
        <v>601</v>
      </c>
      <c r="G81" s="72" t="s">
        <v>536</v>
      </c>
      <c r="H81" s="73">
        <v>30763</v>
      </c>
      <c r="I81" s="89">
        <f t="shared" ca="1" si="2"/>
        <v>40.575342465753423</v>
      </c>
      <c r="J81" s="74">
        <v>1</v>
      </c>
      <c r="K81" s="74" t="s">
        <v>837</v>
      </c>
    </row>
    <row r="82" spans="1:11">
      <c r="A82" s="11">
        <v>4</v>
      </c>
      <c r="B82" s="12">
        <v>20</v>
      </c>
      <c r="C82" s="12">
        <v>81</v>
      </c>
      <c r="D82" s="13" t="s">
        <v>567</v>
      </c>
      <c r="E82" s="87" t="s">
        <v>470</v>
      </c>
      <c r="F82" s="75" t="s">
        <v>1247</v>
      </c>
      <c r="G82" s="76" t="s">
        <v>576</v>
      </c>
      <c r="H82" s="77">
        <v>34278</v>
      </c>
      <c r="I82" s="90">
        <f t="shared" ca="1" si="2"/>
        <v>30.945205479452056</v>
      </c>
      <c r="J82" s="78">
        <v>1</v>
      </c>
      <c r="K82" s="78" t="s">
        <v>837</v>
      </c>
    </row>
    <row r="83" spans="1:11">
      <c r="A83" s="7">
        <v>5</v>
      </c>
      <c r="B83" s="10">
        <v>1</v>
      </c>
      <c r="C83" s="10">
        <v>82</v>
      </c>
      <c r="D83" s="4" t="s">
        <v>567</v>
      </c>
      <c r="E83" s="86" t="s">
        <v>239</v>
      </c>
      <c r="F83" s="71" t="s">
        <v>663</v>
      </c>
      <c r="G83" s="72" t="s">
        <v>270</v>
      </c>
      <c r="H83" s="73">
        <v>32878</v>
      </c>
      <c r="I83" s="89">
        <f t="shared" ca="1" si="2"/>
        <v>34.780821917808218</v>
      </c>
      <c r="J83" s="74">
        <v>3</v>
      </c>
      <c r="K83" s="74" t="s">
        <v>837</v>
      </c>
    </row>
    <row r="84" spans="1:11">
      <c r="A84" s="7">
        <v>5</v>
      </c>
      <c r="B84" s="10">
        <v>2</v>
      </c>
      <c r="C84" s="10">
        <v>83</v>
      </c>
      <c r="D84" s="4" t="s">
        <v>354</v>
      </c>
      <c r="E84" s="86" t="s">
        <v>480</v>
      </c>
      <c r="F84" s="71" t="s">
        <v>162</v>
      </c>
      <c r="G84" s="72" t="s">
        <v>163</v>
      </c>
      <c r="H84" s="73">
        <v>30419</v>
      </c>
      <c r="I84" s="89">
        <f t="shared" ca="1" si="2"/>
        <v>41.517808219178079</v>
      </c>
      <c r="J84" s="74">
        <v>7</v>
      </c>
      <c r="K84" s="74" t="s">
        <v>837</v>
      </c>
    </row>
    <row r="85" spans="1:11">
      <c r="A85" s="7">
        <v>5</v>
      </c>
      <c r="B85" s="10">
        <v>3</v>
      </c>
      <c r="C85" s="10">
        <v>84</v>
      </c>
      <c r="D85" s="4" t="s">
        <v>345</v>
      </c>
      <c r="E85" s="86" t="s">
        <v>29</v>
      </c>
      <c r="F85" s="71" t="s">
        <v>726</v>
      </c>
      <c r="G85" s="72" t="s">
        <v>104</v>
      </c>
      <c r="H85" s="73">
        <v>31681</v>
      </c>
      <c r="I85" s="89">
        <f t="shared" ca="1" si="2"/>
        <v>38.060273972602737</v>
      </c>
      <c r="J85" s="74">
        <v>1</v>
      </c>
      <c r="K85" s="74" t="s">
        <v>46</v>
      </c>
    </row>
    <row r="86" spans="1:11">
      <c r="A86" s="7">
        <v>5</v>
      </c>
      <c r="B86" s="10">
        <v>4</v>
      </c>
      <c r="C86" s="10">
        <v>85</v>
      </c>
      <c r="D86" s="4" t="s">
        <v>17</v>
      </c>
      <c r="E86" s="86" t="s">
        <v>188</v>
      </c>
      <c r="F86" s="71" t="s">
        <v>153</v>
      </c>
      <c r="G86" s="72" t="s">
        <v>154</v>
      </c>
      <c r="H86" s="73">
        <v>32826</v>
      </c>
      <c r="I86" s="89">
        <f t="shared" ca="1" si="2"/>
        <v>34.923287671232877</v>
      </c>
      <c r="J86" s="74">
        <v>6</v>
      </c>
      <c r="K86" s="74" t="s">
        <v>838</v>
      </c>
    </row>
    <row r="87" spans="1:11">
      <c r="A87" s="7">
        <v>5</v>
      </c>
      <c r="B87" s="10">
        <v>5</v>
      </c>
      <c r="C87" s="10">
        <v>86</v>
      </c>
      <c r="D87" s="4" t="s">
        <v>609</v>
      </c>
      <c r="E87" s="86" t="s">
        <v>354</v>
      </c>
      <c r="F87" s="71" t="s">
        <v>751</v>
      </c>
      <c r="G87" s="72" t="s">
        <v>532</v>
      </c>
      <c r="H87" s="73">
        <v>33252</v>
      </c>
      <c r="I87" s="89">
        <f t="shared" ca="1" si="2"/>
        <v>33.756164383561647</v>
      </c>
      <c r="J87" s="74">
        <v>9</v>
      </c>
      <c r="K87" s="74" t="s">
        <v>837</v>
      </c>
    </row>
    <row r="88" spans="1:11">
      <c r="A88" s="7">
        <v>5</v>
      </c>
      <c r="B88" s="10">
        <v>6</v>
      </c>
      <c r="C88" s="10">
        <v>87</v>
      </c>
      <c r="D88" s="4" t="s">
        <v>614</v>
      </c>
      <c r="E88" s="86" t="s">
        <v>239</v>
      </c>
      <c r="F88" s="71" t="s">
        <v>415</v>
      </c>
      <c r="G88" s="72" t="s">
        <v>616</v>
      </c>
      <c r="H88" s="73">
        <v>33517</v>
      </c>
      <c r="I88" s="89">
        <f t="shared" ca="1" si="2"/>
        <v>33.030136986301372</v>
      </c>
      <c r="J88" s="74">
        <v>4</v>
      </c>
      <c r="K88" s="74" t="s">
        <v>837</v>
      </c>
    </row>
    <row r="89" spans="1:11">
      <c r="A89" s="7">
        <v>5</v>
      </c>
      <c r="B89" s="10">
        <v>7</v>
      </c>
      <c r="C89" s="10">
        <v>88</v>
      </c>
      <c r="D89" s="4" t="s">
        <v>14</v>
      </c>
      <c r="E89" s="86" t="s">
        <v>567</v>
      </c>
      <c r="F89" s="71" t="s">
        <v>1304</v>
      </c>
      <c r="G89" s="72" t="s">
        <v>157</v>
      </c>
      <c r="H89" s="73">
        <v>34716</v>
      </c>
      <c r="I89" s="89">
        <f t="shared" ca="1" si="2"/>
        <v>29.745205479452054</v>
      </c>
      <c r="J89" s="74">
        <v>1</v>
      </c>
      <c r="K89" s="74" t="s">
        <v>837</v>
      </c>
    </row>
    <row r="90" spans="1:11">
      <c r="A90" s="7">
        <v>5</v>
      </c>
      <c r="B90" s="10">
        <v>8</v>
      </c>
      <c r="C90" s="10">
        <v>89</v>
      </c>
      <c r="D90" s="4" t="s">
        <v>276</v>
      </c>
      <c r="E90" s="86" t="s">
        <v>555</v>
      </c>
      <c r="F90" s="71" t="s">
        <v>279</v>
      </c>
      <c r="G90" s="72" t="s">
        <v>106</v>
      </c>
      <c r="H90" s="73">
        <v>33474</v>
      </c>
      <c r="I90" s="89">
        <f t="shared" ca="1" si="2"/>
        <v>33.147945205479452</v>
      </c>
      <c r="J90" s="74">
        <v>1</v>
      </c>
      <c r="K90" s="74" t="s">
        <v>837</v>
      </c>
    </row>
    <row r="91" spans="1:11">
      <c r="A91" s="7">
        <v>5</v>
      </c>
      <c r="B91" s="10">
        <v>9</v>
      </c>
      <c r="C91" s="10">
        <v>90</v>
      </c>
      <c r="D91" s="4" t="s">
        <v>470</v>
      </c>
      <c r="E91" s="86" t="s">
        <v>598</v>
      </c>
      <c r="F91" s="71" t="s">
        <v>55</v>
      </c>
      <c r="G91" s="72" t="s">
        <v>547</v>
      </c>
      <c r="H91" s="73">
        <v>32084</v>
      </c>
      <c r="I91" s="89">
        <f t="shared" ca="1" si="2"/>
        <v>36.956164383561642</v>
      </c>
      <c r="J91" s="74">
        <v>5</v>
      </c>
      <c r="K91" s="74" t="s">
        <v>46</v>
      </c>
    </row>
    <row r="92" spans="1:11">
      <c r="A92" s="7">
        <v>5</v>
      </c>
      <c r="B92" s="10">
        <v>10</v>
      </c>
      <c r="C92" s="10">
        <v>91</v>
      </c>
      <c r="D92" s="4" t="s">
        <v>480</v>
      </c>
      <c r="E92" s="86" t="s">
        <v>354</v>
      </c>
      <c r="F92" s="71" t="s">
        <v>792</v>
      </c>
      <c r="G92" s="72" t="s">
        <v>104</v>
      </c>
      <c r="H92" s="73">
        <v>33635</v>
      </c>
      <c r="I92" s="89">
        <f t="shared" ca="1" si="2"/>
        <v>32.706849315068496</v>
      </c>
      <c r="J92" s="74">
        <v>1</v>
      </c>
      <c r="K92" s="74" t="s">
        <v>46</v>
      </c>
    </row>
    <row r="93" spans="1:11">
      <c r="A93" s="7">
        <v>5</v>
      </c>
      <c r="B93" s="10">
        <v>11</v>
      </c>
      <c r="C93" s="10">
        <v>92</v>
      </c>
      <c r="D93" s="4" t="s">
        <v>164</v>
      </c>
      <c r="E93" s="86" t="s">
        <v>47</v>
      </c>
      <c r="F93" s="71" t="s">
        <v>100</v>
      </c>
      <c r="G93" s="72" t="s">
        <v>175</v>
      </c>
      <c r="H93" s="73">
        <v>32914</v>
      </c>
      <c r="I93" s="89">
        <f t="shared" ca="1" si="2"/>
        <v>34.682191780821917</v>
      </c>
      <c r="J93" s="74">
        <v>1</v>
      </c>
      <c r="K93" s="74" t="s">
        <v>46</v>
      </c>
    </row>
    <row r="94" spans="1:11">
      <c r="A94" s="7">
        <v>5</v>
      </c>
      <c r="B94" s="10">
        <v>12</v>
      </c>
      <c r="C94" s="10">
        <v>93</v>
      </c>
      <c r="D94" s="4" t="s">
        <v>555</v>
      </c>
      <c r="E94" s="86" t="s">
        <v>492</v>
      </c>
      <c r="F94" s="71" t="s">
        <v>870</v>
      </c>
      <c r="G94" s="72" t="s">
        <v>72</v>
      </c>
      <c r="H94" s="73">
        <v>33896</v>
      </c>
      <c r="I94" s="89">
        <f t="shared" ca="1" si="2"/>
        <v>31.991780821917807</v>
      </c>
      <c r="J94" s="74">
        <v>1</v>
      </c>
      <c r="K94" s="74" t="s">
        <v>837</v>
      </c>
    </row>
    <row r="95" spans="1:11">
      <c r="A95" s="7">
        <v>5</v>
      </c>
      <c r="B95" s="10">
        <v>13</v>
      </c>
      <c r="C95" s="10">
        <v>94</v>
      </c>
      <c r="D95" s="4" t="s">
        <v>18</v>
      </c>
      <c r="E95" s="86" t="s">
        <v>246</v>
      </c>
      <c r="F95" s="71" t="s">
        <v>711</v>
      </c>
      <c r="G95" s="72" t="s">
        <v>827</v>
      </c>
      <c r="H95" s="73">
        <v>34369</v>
      </c>
      <c r="I95" s="89">
        <f t="shared" ca="1" si="2"/>
        <v>30.695890410958903</v>
      </c>
      <c r="J95" s="74">
        <v>7</v>
      </c>
      <c r="K95" s="74" t="s">
        <v>46</v>
      </c>
    </row>
    <row r="96" spans="1:11">
      <c r="A96" s="7">
        <v>5</v>
      </c>
      <c r="B96" s="10">
        <v>14</v>
      </c>
      <c r="C96" s="10">
        <v>95</v>
      </c>
      <c r="D96" s="4" t="s">
        <v>563</v>
      </c>
      <c r="E96" s="86" t="s">
        <v>354</v>
      </c>
      <c r="F96" s="71" t="s">
        <v>800</v>
      </c>
      <c r="G96" s="72" t="s">
        <v>559</v>
      </c>
      <c r="H96" s="73">
        <v>33692</v>
      </c>
      <c r="I96" s="89">
        <f t="shared" ca="1" si="2"/>
        <v>32.550684931506851</v>
      </c>
      <c r="J96" s="74">
        <v>7</v>
      </c>
      <c r="K96" s="74" t="s">
        <v>837</v>
      </c>
    </row>
    <row r="97" spans="1:11">
      <c r="A97" s="7">
        <v>5</v>
      </c>
      <c r="B97" s="10">
        <v>15</v>
      </c>
      <c r="C97" s="10">
        <v>96</v>
      </c>
      <c r="D97" s="4" t="s">
        <v>13</v>
      </c>
      <c r="E97" s="86" t="s">
        <v>276</v>
      </c>
      <c r="F97" s="71" t="s">
        <v>459</v>
      </c>
      <c r="G97" s="72" t="s">
        <v>531</v>
      </c>
      <c r="H97" s="73">
        <v>31553</v>
      </c>
      <c r="I97" s="89">
        <f t="shared" ca="1" si="2"/>
        <v>38.410958904109592</v>
      </c>
      <c r="J97" s="74">
        <v>2</v>
      </c>
      <c r="K97" s="74" t="s">
        <v>838</v>
      </c>
    </row>
    <row r="98" spans="1:11">
      <c r="A98" s="7">
        <v>5</v>
      </c>
      <c r="B98" s="10">
        <v>16</v>
      </c>
      <c r="C98" s="10">
        <v>97</v>
      </c>
      <c r="D98" s="4" t="s">
        <v>239</v>
      </c>
      <c r="E98" s="86" t="s">
        <v>480</v>
      </c>
      <c r="F98" s="71" t="s">
        <v>7</v>
      </c>
      <c r="G98" s="72" t="s">
        <v>2</v>
      </c>
      <c r="H98" s="73">
        <v>31635</v>
      </c>
      <c r="I98" s="89">
        <f t="shared" ca="1" si="2"/>
        <v>38.186301369863017</v>
      </c>
      <c r="J98" s="74">
        <v>5</v>
      </c>
      <c r="K98" s="74" t="s">
        <v>838</v>
      </c>
    </row>
    <row r="99" spans="1:11">
      <c r="A99" s="7">
        <v>5</v>
      </c>
      <c r="B99" s="10">
        <v>17</v>
      </c>
      <c r="C99" s="10">
        <v>98</v>
      </c>
      <c r="D99" s="4" t="s">
        <v>438</v>
      </c>
      <c r="E99" s="86" t="s">
        <v>29</v>
      </c>
      <c r="F99" s="71" t="s">
        <v>127</v>
      </c>
      <c r="G99" s="72" t="s">
        <v>12</v>
      </c>
      <c r="H99" s="73">
        <v>31977</v>
      </c>
      <c r="I99" s="89">
        <f t="shared" ca="1" si="2"/>
        <v>37.249315068493154</v>
      </c>
      <c r="J99" s="74">
        <v>2</v>
      </c>
      <c r="K99" s="74" t="s">
        <v>837</v>
      </c>
    </row>
    <row r="100" spans="1:11">
      <c r="A100" s="7">
        <v>5</v>
      </c>
      <c r="B100" s="10">
        <v>18</v>
      </c>
      <c r="C100" s="10">
        <v>99</v>
      </c>
      <c r="D100" s="4" t="s">
        <v>16</v>
      </c>
      <c r="E100" s="86" t="s">
        <v>567</v>
      </c>
      <c r="F100" s="71" t="s">
        <v>843</v>
      </c>
      <c r="G100" s="72" t="s">
        <v>247</v>
      </c>
      <c r="H100" s="73">
        <v>33945</v>
      </c>
      <c r="I100" s="89">
        <f t="shared" ca="1" si="2"/>
        <v>31.857534246575341</v>
      </c>
      <c r="J100" s="74">
        <v>9</v>
      </c>
      <c r="K100" s="74" t="s">
        <v>46</v>
      </c>
    </row>
    <row r="101" spans="1:11">
      <c r="A101" s="7">
        <v>5</v>
      </c>
      <c r="B101" s="10">
        <v>19</v>
      </c>
      <c r="C101" s="10">
        <v>100</v>
      </c>
      <c r="D101" s="4" t="s">
        <v>129</v>
      </c>
      <c r="E101" s="86" t="s">
        <v>188</v>
      </c>
      <c r="F101" s="71" t="s">
        <v>307</v>
      </c>
      <c r="G101" s="72" t="s">
        <v>720</v>
      </c>
      <c r="H101" s="73">
        <v>33727</v>
      </c>
      <c r="I101" s="89">
        <f t="shared" ca="1" si="2"/>
        <v>32.454794520547942</v>
      </c>
      <c r="J101" s="74">
        <v>1</v>
      </c>
      <c r="K101" s="74" t="s">
        <v>46</v>
      </c>
    </row>
    <row r="102" spans="1:11">
      <c r="A102" s="11">
        <v>5</v>
      </c>
      <c r="B102" s="12">
        <v>20</v>
      </c>
      <c r="C102" s="12">
        <v>101</v>
      </c>
      <c r="D102" s="13" t="s">
        <v>29</v>
      </c>
      <c r="E102" s="87" t="s">
        <v>345</v>
      </c>
      <c r="F102" s="75" t="s">
        <v>673</v>
      </c>
      <c r="G102" s="76" t="s">
        <v>544</v>
      </c>
      <c r="H102" s="77">
        <v>34055</v>
      </c>
      <c r="I102" s="90">
        <f t="shared" ca="1" si="2"/>
        <v>31.556164383561644</v>
      </c>
      <c r="J102" s="78">
        <v>8</v>
      </c>
      <c r="K102" s="78" t="s">
        <v>46</v>
      </c>
    </row>
    <row r="103" spans="1:11">
      <c r="A103" s="83" t="s">
        <v>1549</v>
      </c>
      <c r="B103" s="84">
        <v>1</v>
      </c>
      <c r="C103" s="84">
        <v>102</v>
      </c>
      <c r="D103" s="85" t="s">
        <v>164</v>
      </c>
      <c r="E103" s="88" t="s">
        <v>29</v>
      </c>
      <c r="F103" s="79" t="s">
        <v>637</v>
      </c>
      <c r="G103" s="80" t="s">
        <v>804</v>
      </c>
      <c r="H103" s="81">
        <v>32594</v>
      </c>
      <c r="I103" s="92">
        <v>31.383561643835616</v>
      </c>
      <c r="J103" s="82">
        <v>1</v>
      </c>
      <c r="K103" s="82" t="s">
        <v>837</v>
      </c>
    </row>
    <row r="104" spans="1:11">
      <c r="A104" s="7">
        <v>6</v>
      </c>
      <c r="B104" s="10">
        <v>1</v>
      </c>
      <c r="C104" s="10">
        <f>C103+1</f>
        <v>103</v>
      </c>
      <c r="D104" s="86" t="s">
        <v>29</v>
      </c>
      <c r="E104" s="86" t="s">
        <v>276</v>
      </c>
      <c r="F104" s="71" t="s">
        <v>1004</v>
      </c>
      <c r="G104" s="72" t="s">
        <v>571</v>
      </c>
      <c r="H104" s="73">
        <v>34872</v>
      </c>
      <c r="I104" s="89">
        <f t="shared" ref="I104:I117" ca="1" si="3">(TODAY()-H104)/365</f>
        <v>29.317808219178083</v>
      </c>
      <c r="J104" s="74">
        <v>7</v>
      </c>
      <c r="K104" s="74" t="s">
        <v>837</v>
      </c>
    </row>
    <row r="105" spans="1:11">
      <c r="A105" s="7">
        <v>6</v>
      </c>
      <c r="B105" s="10">
        <v>2</v>
      </c>
      <c r="C105" s="10">
        <v>104</v>
      </c>
      <c r="D105" s="86" t="s">
        <v>129</v>
      </c>
      <c r="E105" s="86" t="s">
        <v>17</v>
      </c>
      <c r="F105" s="71" t="s">
        <v>313</v>
      </c>
      <c r="G105" s="72" t="s">
        <v>490</v>
      </c>
      <c r="H105" s="73">
        <v>34428</v>
      </c>
      <c r="I105" s="89">
        <f t="shared" ca="1" si="3"/>
        <v>30.534246575342465</v>
      </c>
      <c r="J105" s="74">
        <v>3</v>
      </c>
      <c r="K105" s="74" t="s">
        <v>837</v>
      </c>
    </row>
    <row r="106" spans="1:11">
      <c r="A106" s="7">
        <v>6</v>
      </c>
      <c r="B106" s="10">
        <v>3</v>
      </c>
      <c r="C106" s="10">
        <v>105</v>
      </c>
      <c r="D106" s="86" t="s">
        <v>16</v>
      </c>
      <c r="E106" s="86" t="s">
        <v>567</v>
      </c>
      <c r="F106" s="71" t="s">
        <v>1162</v>
      </c>
      <c r="G106" s="72" t="s">
        <v>287</v>
      </c>
      <c r="H106" s="73">
        <v>34977</v>
      </c>
      <c r="I106" s="89">
        <f t="shared" ca="1" si="3"/>
        <v>29.030136986301368</v>
      </c>
      <c r="J106" s="74">
        <v>1</v>
      </c>
      <c r="K106" s="74" t="s">
        <v>837</v>
      </c>
    </row>
    <row r="107" spans="1:11">
      <c r="A107" s="7">
        <v>6</v>
      </c>
      <c r="B107" s="10">
        <v>4</v>
      </c>
      <c r="C107" s="10">
        <v>106</v>
      </c>
      <c r="D107" s="86" t="s">
        <v>438</v>
      </c>
      <c r="E107" s="86" t="s">
        <v>164</v>
      </c>
      <c r="F107" s="71" t="s">
        <v>586</v>
      </c>
      <c r="G107" s="72" t="s">
        <v>312</v>
      </c>
      <c r="H107" s="73">
        <v>31309</v>
      </c>
      <c r="I107" s="89">
        <f t="shared" ca="1" si="3"/>
        <v>39.079452054794523</v>
      </c>
      <c r="J107" s="74">
        <v>1</v>
      </c>
      <c r="K107" s="74" t="s">
        <v>46</v>
      </c>
    </row>
    <row r="108" spans="1:11">
      <c r="A108" s="7">
        <v>6</v>
      </c>
      <c r="B108" s="10">
        <v>5</v>
      </c>
      <c r="C108" s="10">
        <v>107</v>
      </c>
      <c r="D108" s="86" t="s">
        <v>239</v>
      </c>
      <c r="E108" s="86" t="s">
        <v>45</v>
      </c>
      <c r="F108" s="71" t="s">
        <v>677</v>
      </c>
      <c r="G108" s="72" t="s">
        <v>136</v>
      </c>
      <c r="H108" s="73">
        <v>33041</v>
      </c>
      <c r="I108" s="89">
        <f t="shared" ca="1" si="3"/>
        <v>34.334246575342469</v>
      </c>
      <c r="J108" s="74">
        <v>1</v>
      </c>
      <c r="K108" s="74" t="s">
        <v>46</v>
      </c>
    </row>
    <row r="109" spans="1:11">
      <c r="A109" s="7">
        <v>6</v>
      </c>
      <c r="B109" s="10">
        <v>6</v>
      </c>
      <c r="C109" s="10">
        <v>108</v>
      </c>
      <c r="D109" s="86" t="s">
        <v>13</v>
      </c>
      <c r="E109" s="86" t="s">
        <v>129</v>
      </c>
      <c r="F109" s="71" t="s">
        <v>424</v>
      </c>
      <c r="G109" s="72" t="s">
        <v>571</v>
      </c>
      <c r="H109" s="73">
        <v>32858</v>
      </c>
      <c r="I109" s="89">
        <f t="shared" ca="1" si="3"/>
        <v>34.835616438356162</v>
      </c>
      <c r="J109" s="74">
        <v>1</v>
      </c>
      <c r="K109" s="74" t="s">
        <v>837</v>
      </c>
    </row>
    <row r="110" spans="1:11">
      <c r="A110" s="7">
        <v>6</v>
      </c>
      <c r="B110" s="10">
        <v>7</v>
      </c>
      <c r="C110" s="10">
        <v>109</v>
      </c>
      <c r="D110" s="86" t="s">
        <v>563</v>
      </c>
      <c r="E110" s="86" t="s">
        <v>239</v>
      </c>
      <c r="F110" s="71" t="s">
        <v>292</v>
      </c>
      <c r="G110" s="72" t="s">
        <v>666</v>
      </c>
      <c r="H110" s="73">
        <v>34303</v>
      </c>
      <c r="I110" s="89">
        <f t="shared" ca="1" si="3"/>
        <v>30.876712328767123</v>
      </c>
      <c r="J110" s="74">
        <v>4</v>
      </c>
      <c r="K110" s="74" t="s">
        <v>46</v>
      </c>
    </row>
    <row r="111" spans="1:11">
      <c r="A111" s="7">
        <v>6</v>
      </c>
      <c r="B111" s="10">
        <v>8</v>
      </c>
      <c r="C111" s="10">
        <v>110</v>
      </c>
      <c r="D111" s="86" t="s">
        <v>18</v>
      </c>
      <c r="E111" s="86" t="s">
        <v>614</v>
      </c>
      <c r="F111" s="71" t="s">
        <v>643</v>
      </c>
      <c r="G111" s="72" t="s">
        <v>293</v>
      </c>
      <c r="H111" s="73">
        <v>32175</v>
      </c>
      <c r="I111" s="89">
        <f t="shared" ca="1" si="3"/>
        <v>36.706849315068496</v>
      </c>
      <c r="J111" s="74">
        <v>1</v>
      </c>
      <c r="K111" s="74" t="s">
        <v>837</v>
      </c>
    </row>
    <row r="112" spans="1:11">
      <c r="A112" s="7">
        <v>6</v>
      </c>
      <c r="B112" s="10">
        <v>9</v>
      </c>
      <c r="C112" s="10">
        <v>111</v>
      </c>
      <c r="D112" s="86" t="s">
        <v>555</v>
      </c>
      <c r="E112" s="86" t="s">
        <v>129</v>
      </c>
      <c r="F112" s="71" t="s">
        <v>613</v>
      </c>
      <c r="G112" s="72" t="s">
        <v>523</v>
      </c>
      <c r="H112" s="73">
        <v>33454</v>
      </c>
      <c r="I112" s="89">
        <f t="shared" ca="1" si="3"/>
        <v>33.202739726027396</v>
      </c>
      <c r="J112" s="74">
        <v>1</v>
      </c>
      <c r="K112" s="74" t="s">
        <v>837</v>
      </c>
    </row>
    <row r="113" spans="1:11">
      <c r="A113" s="7">
        <v>6</v>
      </c>
      <c r="B113" s="10">
        <v>10</v>
      </c>
      <c r="C113" s="10">
        <v>112</v>
      </c>
      <c r="D113" s="86" t="s">
        <v>164</v>
      </c>
      <c r="E113" s="86" t="s">
        <v>47</v>
      </c>
      <c r="F113" s="71" t="s">
        <v>314</v>
      </c>
      <c r="G113" s="72" t="s">
        <v>146</v>
      </c>
      <c r="H113" s="73">
        <v>32498</v>
      </c>
      <c r="I113" s="89">
        <f t="shared" ca="1" si="3"/>
        <v>35.821917808219176</v>
      </c>
      <c r="J113" s="74">
        <v>1</v>
      </c>
      <c r="K113" s="74" t="s">
        <v>46</v>
      </c>
    </row>
    <row r="114" spans="1:11">
      <c r="A114" s="7">
        <v>6</v>
      </c>
      <c r="B114" s="10">
        <v>11</v>
      </c>
      <c r="C114" s="10">
        <v>113</v>
      </c>
      <c r="D114" s="86" t="s">
        <v>480</v>
      </c>
      <c r="E114" s="86" t="s">
        <v>18</v>
      </c>
      <c r="F114" s="71" t="s">
        <v>298</v>
      </c>
      <c r="G114" s="72" t="s">
        <v>299</v>
      </c>
      <c r="H114" s="73">
        <v>29236</v>
      </c>
      <c r="I114" s="89">
        <f t="shared" ca="1" si="3"/>
        <v>44.758904109589039</v>
      </c>
      <c r="J114" s="74">
        <v>3</v>
      </c>
      <c r="K114" s="74" t="s">
        <v>837</v>
      </c>
    </row>
    <row r="115" spans="1:11">
      <c r="A115" s="7">
        <v>6</v>
      </c>
      <c r="B115" s="10">
        <v>12</v>
      </c>
      <c r="C115" s="10">
        <v>114</v>
      </c>
      <c r="D115" s="86" t="s">
        <v>470</v>
      </c>
      <c r="E115" s="86" t="s">
        <v>481</v>
      </c>
      <c r="F115" s="71" t="s">
        <v>1222</v>
      </c>
      <c r="G115" s="72" t="s">
        <v>418</v>
      </c>
      <c r="H115" s="73">
        <v>34439</v>
      </c>
      <c r="I115" s="89">
        <f t="shared" ca="1" si="3"/>
        <v>30.504109589041096</v>
      </c>
      <c r="J115" s="74">
        <v>1</v>
      </c>
      <c r="K115" s="74" t="s">
        <v>837</v>
      </c>
    </row>
    <row r="116" spans="1:11">
      <c r="A116" s="7">
        <v>6</v>
      </c>
      <c r="B116" s="10">
        <v>13</v>
      </c>
      <c r="C116" s="10">
        <v>115</v>
      </c>
      <c r="D116" s="86" t="s">
        <v>276</v>
      </c>
      <c r="E116" s="86" t="s">
        <v>14</v>
      </c>
      <c r="F116" s="71" t="s">
        <v>983</v>
      </c>
      <c r="G116" s="72" t="s">
        <v>565</v>
      </c>
      <c r="H116" s="73">
        <v>34322</v>
      </c>
      <c r="I116" s="89">
        <f t="shared" ca="1" si="3"/>
        <v>30.824657534246576</v>
      </c>
      <c r="J116" s="74">
        <v>1</v>
      </c>
      <c r="K116" s="74" t="s">
        <v>837</v>
      </c>
    </row>
    <row r="117" spans="1:11">
      <c r="A117" s="7">
        <v>6</v>
      </c>
      <c r="B117" s="10">
        <v>14</v>
      </c>
      <c r="C117" s="10">
        <v>116</v>
      </c>
      <c r="D117" s="86" t="s">
        <v>14</v>
      </c>
      <c r="E117" s="86" t="s">
        <v>609</v>
      </c>
      <c r="F117" s="71" t="s">
        <v>939</v>
      </c>
      <c r="G117" s="72" t="s">
        <v>533</v>
      </c>
      <c r="H117" s="73">
        <v>32389</v>
      </c>
      <c r="I117" s="89">
        <f t="shared" ca="1" si="3"/>
        <v>36.12054794520548</v>
      </c>
      <c r="J117" s="74">
        <v>1</v>
      </c>
      <c r="K117" s="74" t="s">
        <v>46</v>
      </c>
    </row>
    <row r="118" spans="1:11">
      <c r="A118" s="7">
        <v>6</v>
      </c>
      <c r="B118" s="10">
        <v>15</v>
      </c>
      <c r="C118" s="10">
        <v>117</v>
      </c>
      <c r="D118" s="86" t="s">
        <v>614</v>
      </c>
      <c r="E118" s="86" t="s">
        <v>345</v>
      </c>
      <c r="F118" s="71" t="s">
        <v>407</v>
      </c>
      <c r="G118" s="72" t="s">
        <v>247</v>
      </c>
      <c r="H118" s="73">
        <v>33327</v>
      </c>
      <c r="I118" s="89">
        <f t="shared" ref="I118:I124" ca="1" si="4">(TODAY()-H118)/365</f>
        <v>33.550684931506851</v>
      </c>
      <c r="J118" s="74">
        <v>8</v>
      </c>
      <c r="K118" s="74" t="s">
        <v>837</v>
      </c>
    </row>
    <row r="119" spans="1:11">
      <c r="A119" s="7">
        <v>6</v>
      </c>
      <c r="B119" s="10">
        <v>16</v>
      </c>
      <c r="C119" s="10">
        <v>118</v>
      </c>
      <c r="D119" s="86" t="s">
        <v>609</v>
      </c>
      <c r="E119" s="86" t="s">
        <v>239</v>
      </c>
      <c r="F119" s="71" t="s">
        <v>1115</v>
      </c>
      <c r="G119" s="72" t="s">
        <v>1116</v>
      </c>
      <c r="H119" s="73">
        <v>33662</v>
      </c>
      <c r="I119" s="89">
        <f t="shared" ca="1" si="4"/>
        <v>32.632876712328766</v>
      </c>
      <c r="J119" s="74">
        <v>6</v>
      </c>
      <c r="K119" s="74" t="s">
        <v>838</v>
      </c>
    </row>
    <row r="120" spans="1:11">
      <c r="A120" s="7">
        <v>6</v>
      </c>
      <c r="B120" s="10">
        <v>17</v>
      </c>
      <c r="C120" s="10">
        <v>119</v>
      </c>
      <c r="D120" s="86" t="s">
        <v>17</v>
      </c>
      <c r="E120" s="86" t="s">
        <v>481</v>
      </c>
      <c r="F120" s="71" t="s">
        <v>978</v>
      </c>
      <c r="G120" s="72" t="s">
        <v>531</v>
      </c>
      <c r="H120" s="73">
        <v>33554</v>
      </c>
      <c r="I120" s="89">
        <f t="shared" ca="1" si="4"/>
        <v>32.92876712328767</v>
      </c>
      <c r="J120" s="74">
        <v>1</v>
      </c>
      <c r="K120" s="74" t="s">
        <v>46</v>
      </c>
    </row>
    <row r="121" spans="1:11">
      <c r="A121" s="7">
        <v>6</v>
      </c>
      <c r="B121" s="10">
        <v>18</v>
      </c>
      <c r="C121" s="10">
        <v>120</v>
      </c>
      <c r="D121" s="86" t="s">
        <v>345</v>
      </c>
      <c r="E121" s="86" t="s">
        <v>14</v>
      </c>
      <c r="F121" s="71" t="s">
        <v>70</v>
      </c>
      <c r="G121" s="72" t="s">
        <v>547</v>
      </c>
      <c r="H121" s="73">
        <v>32073</v>
      </c>
      <c r="I121" s="89">
        <f t="shared" ca="1" si="4"/>
        <v>36.986301369863014</v>
      </c>
      <c r="J121" s="74">
        <v>1</v>
      </c>
      <c r="K121" s="74" t="s">
        <v>837</v>
      </c>
    </row>
    <row r="122" spans="1:11">
      <c r="A122" s="7">
        <v>6</v>
      </c>
      <c r="B122" s="10">
        <v>19</v>
      </c>
      <c r="C122" s="10">
        <v>121</v>
      </c>
      <c r="D122" s="86" t="s">
        <v>354</v>
      </c>
      <c r="E122" s="86" t="s">
        <v>598</v>
      </c>
      <c r="F122" s="71" t="s">
        <v>1002</v>
      </c>
      <c r="G122" s="72" t="s">
        <v>1139</v>
      </c>
      <c r="H122" s="73">
        <v>34933</v>
      </c>
      <c r="I122" s="89">
        <f t="shared" ca="1" si="4"/>
        <v>29.150684931506849</v>
      </c>
      <c r="J122" s="74">
        <v>4</v>
      </c>
      <c r="K122" s="74" t="s">
        <v>46</v>
      </c>
    </row>
    <row r="123" spans="1:11">
      <c r="A123" s="11">
        <v>6</v>
      </c>
      <c r="B123" s="12">
        <v>20</v>
      </c>
      <c r="C123" s="12">
        <v>122</v>
      </c>
      <c r="D123" s="87" t="s">
        <v>567</v>
      </c>
      <c r="E123" s="87" t="s">
        <v>567</v>
      </c>
      <c r="F123" s="75" t="s">
        <v>1275</v>
      </c>
      <c r="G123" s="76" t="s">
        <v>315</v>
      </c>
      <c r="H123" s="77">
        <v>34949</v>
      </c>
      <c r="I123" s="90">
        <f t="shared" ca="1" si="4"/>
        <v>29.106849315068494</v>
      </c>
      <c r="J123" s="78">
        <v>1</v>
      </c>
      <c r="K123" s="78" t="s">
        <v>46</v>
      </c>
    </row>
    <row r="124" spans="1:11">
      <c r="A124" s="7">
        <v>7</v>
      </c>
      <c r="B124" s="10">
        <v>1</v>
      </c>
      <c r="C124" s="10">
        <v>123</v>
      </c>
      <c r="D124" s="86" t="s">
        <v>567</v>
      </c>
      <c r="E124" s="86" t="s">
        <v>16</v>
      </c>
      <c r="F124" s="71" t="s">
        <v>1265</v>
      </c>
      <c r="G124" s="72" t="s">
        <v>546</v>
      </c>
      <c r="H124" s="73">
        <v>33789</v>
      </c>
      <c r="I124" s="89">
        <f t="shared" ca="1" si="4"/>
        <v>32.284931506849318</v>
      </c>
      <c r="J124" s="74">
        <v>3</v>
      </c>
      <c r="K124" s="74" t="s">
        <v>46</v>
      </c>
    </row>
    <row r="125" spans="1:11">
      <c r="A125" s="7">
        <v>7</v>
      </c>
      <c r="B125" s="10">
        <v>2</v>
      </c>
      <c r="C125" s="10">
        <v>124</v>
      </c>
      <c r="D125" s="86" t="s">
        <v>354</v>
      </c>
      <c r="E125" s="86" t="s">
        <v>188</v>
      </c>
      <c r="F125" s="71" t="s">
        <v>991</v>
      </c>
      <c r="G125" s="72" t="s">
        <v>531</v>
      </c>
      <c r="H125" s="73">
        <v>33389</v>
      </c>
      <c r="I125" s="89">
        <f ca="1">(TODAY()-H125)/365</f>
        <v>33.38082191780822</v>
      </c>
      <c r="J125" s="74">
        <v>1</v>
      </c>
      <c r="K125" s="74" t="s">
        <v>837</v>
      </c>
    </row>
    <row r="126" spans="1:11">
      <c r="A126" s="7">
        <v>7</v>
      </c>
      <c r="B126" s="10">
        <v>3</v>
      </c>
      <c r="C126" s="10">
        <v>125</v>
      </c>
      <c r="D126" s="86" t="s">
        <v>345</v>
      </c>
      <c r="E126" s="86" t="s">
        <v>18</v>
      </c>
      <c r="F126" s="71" t="s">
        <v>1252</v>
      </c>
      <c r="G126" s="72" t="s">
        <v>589</v>
      </c>
      <c r="H126" s="73">
        <v>35487</v>
      </c>
      <c r="I126" s="89">
        <f t="shared" ref="I126:I157" ca="1" si="5">(TODAY()-H126)/365</f>
        <v>27.632876712328766</v>
      </c>
      <c r="J126" s="74">
        <v>4</v>
      </c>
      <c r="K126" s="74" t="s">
        <v>838</v>
      </c>
    </row>
    <row r="127" spans="1:11">
      <c r="A127" s="7">
        <v>7</v>
      </c>
      <c r="B127" s="10">
        <v>4</v>
      </c>
      <c r="C127" s="10">
        <v>126</v>
      </c>
      <c r="D127" s="86" t="s">
        <v>17</v>
      </c>
      <c r="E127" s="86" t="s">
        <v>480</v>
      </c>
      <c r="F127" s="71" t="s">
        <v>735</v>
      </c>
      <c r="G127" s="72" t="s">
        <v>105</v>
      </c>
      <c r="H127" s="73">
        <v>33244</v>
      </c>
      <c r="I127" s="89">
        <f t="shared" ca="1" si="5"/>
        <v>33.778082191780825</v>
      </c>
      <c r="J127" s="74">
        <v>1</v>
      </c>
      <c r="K127" s="74" t="s">
        <v>837</v>
      </c>
    </row>
    <row r="128" spans="1:11">
      <c r="A128" s="7">
        <v>7</v>
      </c>
      <c r="B128" s="10">
        <v>5</v>
      </c>
      <c r="C128" s="10">
        <v>127</v>
      </c>
      <c r="D128" s="86" t="s">
        <v>609</v>
      </c>
      <c r="E128" s="86" t="s">
        <v>567</v>
      </c>
      <c r="F128" s="71" t="s">
        <v>505</v>
      </c>
      <c r="G128" s="72" t="s">
        <v>506</v>
      </c>
      <c r="H128" s="73">
        <v>32741</v>
      </c>
      <c r="I128" s="89">
        <f t="shared" ca="1" si="5"/>
        <v>35.156164383561645</v>
      </c>
      <c r="J128" s="74">
        <v>6</v>
      </c>
      <c r="K128" s="74" t="s">
        <v>838</v>
      </c>
    </row>
    <row r="129" spans="1:11">
      <c r="A129" s="7">
        <v>7</v>
      </c>
      <c r="B129" s="10">
        <v>6</v>
      </c>
      <c r="C129" s="10">
        <v>128</v>
      </c>
      <c r="D129" s="86" t="s">
        <v>614</v>
      </c>
      <c r="E129" s="86" t="s">
        <v>18</v>
      </c>
      <c r="F129" s="71" t="s">
        <v>739</v>
      </c>
      <c r="G129" s="72" t="s">
        <v>136</v>
      </c>
      <c r="H129" s="73">
        <v>33394</v>
      </c>
      <c r="I129" s="89">
        <f t="shared" ca="1" si="5"/>
        <v>33.367123287671234</v>
      </c>
      <c r="J129" s="74">
        <v>1</v>
      </c>
      <c r="K129" s="74" t="s">
        <v>46</v>
      </c>
    </row>
    <row r="130" spans="1:11">
      <c r="A130" s="7">
        <v>7</v>
      </c>
      <c r="B130" s="10">
        <v>7</v>
      </c>
      <c r="C130" s="10">
        <v>129</v>
      </c>
      <c r="D130" s="86" t="s">
        <v>14</v>
      </c>
      <c r="E130" s="86" t="s">
        <v>129</v>
      </c>
      <c r="F130" s="71" t="s">
        <v>468</v>
      </c>
      <c r="G130" s="72" t="s">
        <v>560</v>
      </c>
      <c r="H130" s="73">
        <v>32041</v>
      </c>
      <c r="I130" s="89">
        <f t="shared" ca="1" si="5"/>
        <v>37.073972602739723</v>
      </c>
      <c r="J130" s="74">
        <v>1</v>
      </c>
      <c r="K130" s="74" t="s">
        <v>837</v>
      </c>
    </row>
    <row r="131" spans="1:11">
      <c r="A131" s="7">
        <v>7</v>
      </c>
      <c r="B131" s="10">
        <v>8</v>
      </c>
      <c r="C131" s="10">
        <v>130</v>
      </c>
      <c r="D131" s="86" t="s">
        <v>276</v>
      </c>
      <c r="E131" s="86" t="s">
        <v>598</v>
      </c>
      <c r="F131" s="71" t="s">
        <v>752</v>
      </c>
      <c r="G131" s="72" t="s">
        <v>144</v>
      </c>
      <c r="H131" s="73">
        <v>33230</v>
      </c>
      <c r="I131" s="89">
        <f t="shared" ca="1" si="5"/>
        <v>33.816438356164383</v>
      </c>
      <c r="J131" s="74">
        <v>9</v>
      </c>
      <c r="K131" s="74" t="s">
        <v>837</v>
      </c>
    </row>
    <row r="132" spans="1:11">
      <c r="A132" s="7">
        <v>7</v>
      </c>
      <c r="B132" s="10">
        <v>9</v>
      </c>
      <c r="C132" s="10">
        <v>131</v>
      </c>
      <c r="D132" s="86" t="s">
        <v>470</v>
      </c>
      <c r="E132" s="86" t="s">
        <v>239</v>
      </c>
      <c r="F132" s="71" t="s">
        <v>320</v>
      </c>
      <c r="G132" s="72" t="s">
        <v>282</v>
      </c>
      <c r="H132" s="73">
        <v>31871</v>
      </c>
      <c r="I132" s="89">
        <f t="shared" ca="1" si="5"/>
        <v>37.539726027397258</v>
      </c>
      <c r="J132" s="74">
        <v>7</v>
      </c>
      <c r="K132" s="74" t="s">
        <v>837</v>
      </c>
    </row>
    <row r="133" spans="1:11">
      <c r="A133" s="7">
        <v>7</v>
      </c>
      <c r="B133" s="10">
        <v>10</v>
      </c>
      <c r="C133" s="10">
        <v>132</v>
      </c>
      <c r="D133" s="86" t="s">
        <v>480</v>
      </c>
      <c r="E133" s="86" t="s">
        <v>14</v>
      </c>
      <c r="F133" s="71" t="s">
        <v>942</v>
      </c>
      <c r="G133" s="72" t="s">
        <v>220</v>
      </c>
      <c r="H133" s="73">
        <v>33425</v>
      </c>
      <c r="I133" s="89">
        <f t="shared" ca="1" si="5"/>
        <v>33.282191780821918</v>
      </c>
      <c r="J133" s="74">
        <v>1</v>
      </c>
      <c r="K133" s="74" t="s">
        <v>837</v>
      </c>
    </row>
    <row r="134" spans="1:11">
      <c r="A134" s="7">
        <v>7</v>
      </c>
      <c r="B134" s="10">
        <v>11</v>
      </c>
      <c r="C134" s="10">
        <v>133</v>
      </c>
      <c r="D134" s="86" t="s">
        <v>164</v>
      </c>
      <c r="E134" s="86" t="s">
        <v>480</v>
      </c>
      <c r="F134" s="71" t="s">
        <v>1099</v>
      </c>
      <c r="G134" s="72" t="s">
        <v>595</v>
      </c>
      <c r="H134" s="73">
        <v>33951</v>
      </c>
      <c r="I134" s="89">
        <f t="shared" ca="1" si="5"/>
        <v>31.841095890410958</v>
      </c>
      <c r="J134" s="74">
        <v>9</v>
      </c>
      <c r="K134" s="74" t="s">
        <v>837</v>
      </c>
    </row>
    <row r="135" spans="1:11">
      <c r="A135" s="7">
        <v>7</v>
      </c>
      <c r="B135" s="10">
        <v>12</v>
      </c>
      <c r="C135" s="10">
        <v>134</v>
      </c>
      <c r="D135" s="86" t="s">
        <v>555</v>
      </c>
      <c r="E135" s="86" t="s">
        <v>609</v>
      </c>
      <c r="F135" s="71" t="s">
        <v>702</v>
      </c>
      <c r="G135" s="72" t="s">
        <v>595</v>
      </c>
      <c r="H135" s="73">
        <v>33774</v>
      </c>
      <c r="I135" s="89">
        <f t="shared" ca="1" si="5"/>
        <v>32.326027397260276</v>
      </c>
      <c r="J135" s="74">
        <v>1</v>
      </c>
      <c r="K135" s="74" t="s">
        <v>837</v>
      </c>
    </row>
    <row r="136" spans="1:11">
      <c r="A136" s="7">
        <v>7</v>
      </c>
      <c r="B136" s="10">
        <v>13</v>
      </c>
      <c r="C136" s="10">
        <v>135</v>
      </c>
      <c r="D136" s="86" t="s">
        <v>18</v>
      </c>
      <c r="E136" s="86" t="s">
        <v>609</v>
      </c>
      <c r="F136" s="71" t="s">
        <v>383</v>
      </c>
      <c r="G136" s="72" t="s">
        <v>531</v>
      </c>
      <c r="H136" s="73">
        <v>33041</v>
      </c>
      <c r="I136" s="89">
        <f t="shared" ca="1" si="5"/>
        <v>34.334246575342469</v>
      </c>
      <c r="J136" s="74">
        <v>1</v>
      </c>
      <c r="K136" s="74" t="s">
        <v>837</v>
      </c>
    </row>
    <row r="137" spans="1:11">
      <c r="A137" s="7">
        <v>7</v>
      </c>
      <c r="B137" s="10">
        <v>14</v>
      </c>
      <c r="C137" s="10">
        <v>136</v>
      </c>
      <c r="D137" s="86" t="s">
        <v>563</v>
      </c>
      <c r="E137" s="86" t="s">
        <v>300</v>
      </c>
      <c r="F137" s="71" t="s">
        <v>932</v>
      </c>
      <c r="G137" s="72" t="s">
        <v>554</v>
      </c>
      <c r="H137" s="73">
        <v>32989</v>
      </c>
      <c r="I137" s="89">
        <f t="shared" ca="1" si="5"/>
        <v>34.476712328767121</v>
      </c>
      <c r="J137" s="74">
        <v>4</v>
      </c>
      <c r="K137" s="74" t="s">
        <v>46</v>
      </c>
    </row>
    <row r="138" spans="1:11">
      <c r="A138" s="7">
        <v>7</v>
      </c>
      <c r="B138" s="10">
        <v>15</v>
      </c>
      <c r="C138" s="10">
        <v>137</v>
      </c>
      <c r="D138" s="86" t="s">
        <v>13</v>
      </c>
      <c r="E138" s="86" t="s">
        <v>15</v>
      </c>
      <c r="F138" s="71" t="s">
        <v>1105</v>
      </c>
      <c r="G138" s="72" t="s">
        <v>613</v>
      </c>
      <c r="H138" s="73">
        <v>32522</v>
      </c>
      <c r="I138" s="89">
        <f t="shared" ca="1" si="5"/>
        <v>35.756164383561647</v>
      </c>
      <c r="J138" s="74">
        <v>1</v>
      </c>
      <c r="K138" s="74" t="s">
        <v>46</v>
      </c>
    </row>
    <row r="139" spans="1:11">
      <c r="A139" s="7">
        <v>7</v>
      </c>
      <c r="B139" s="10">
        <v>16</v>
      </c>
      <c r="C139" s="10">
        <v>138</v>
      </c>
      <c r="D139" s="86" t="s">
        <v>239</v>
      </c>
      <c r="E139" s="86" t="s">
        <v>16</v>
      </c>
      <c r="F139" s="71" t="s">
        <v>330</v>
      </c>
      <c r="G139" s="72" t="s">
        <v>216</v>
      </c>
      <c r="H139" s="73">
        <v>32783</v>
      </c>
      <c r="I139" s="89">
        <f t="shared" ca="1" si="5"/>
        <v>35.041095890410958</v>
      </c>
      <c r="J139" s="74">
        <v>8</v>
      </c>
      <c r="K139" s="74" t="s">
        <v>838</v>
      </c>
    </row>
    <row r="140" spans="1:11">
      <c r="A140" s="7">
        <v>7</v>
      </c>
      <c r="B140" s="10">
        <v>17</v>
      </c>
      <c r="C140" s="10">
        <v>139</v>
      </c>
      <c r="D140" s="86" t="s">
        <v>438</v>
      </c>
      <c r="E140" s="86" t="s">
        <v>29</v>
      </c>
      <c r="F140" s="71" t="s">
        <v>1132</v>
      </c>
      <c r="G140" s="72" t="s">
        <v>1133</v>
      </c>
      <c r="H140" s="73">
        <v>33496</v>
      </c>
      <c r="I140" s="89">
        <f t="shared" ca="1" si="5"/>
        <v>33.087671232876716</v>
      </c>
      <c r="J140" s="74">
        <v>1</v>
      </c>
      <c r="K140" s="74" t="s">
        <v>837</v>
      </c>
    </row>
    <row r="141" spans="1:11">
      <c r="A141" s="7">
        <v>7</v>
      </c>
      <c r="B141" s="10">
        <v>18</v>
      </c>
      <c r="C141" s="10">
        <v>140</v>
      </c>
      <c r="D141" s="86" t="s">
        <v>16</v>
      </c>
      <c r="E141" s="86" t="s">
        <v>14</v>
      </c>
      <c r="F141" s="71" t="s">
        <v>224</v>
      </c>
      <c r="G141" s="72" t="s">
        <v>526</v>
      </c>
      <c r="H141" s="73">
        <v>33163</v>
      </c>
      <c r="I141" s="89">
        <f t="shared" ca="1" si="5"/>
        <v>34</v>
      </c>
      <c r="J141" s="74">
        <v>1</v>
      </c>
      <c r="K141" s="74" t="s">
        <v>837</v>
      </c>
    </row>
    <row r="142" spans="1:11">
      <c r="A142" s="7">
        <v>7</v>
      </c>
      <c r="B142" s="10">
        <v>19</v>
      </c>
      <c r="C142" s="10">
        <v>141</v>
      </c>
      <c r="D142" s="86" t="s">
        <v>129</v>
      </c>
      <c r="E142" s="86" t="s">
        <v>345</v>
      </c>
      <c r="F142" s="71" t="s">
        <v>259</v>
      </c>
      <c r="G142" s="72" t="s">
        <v>328</v>
      </c>
      <c r="H142" s="73">
        <v>34415</v>
      </c>
      <c r="I142" s="89">
        <f t="shared" ca="1" si="5"/>
        <v>30.56986301369863</v>
      </c>
      <c r="J142" s="74">
        <v>1</v>
      </c>
      <c r="K142" s="74" t="s">
        <v>837</v>
      </c>
    </row>
    <row r="143" spans="1:11">
      <c r="A143" s="11">
        <v>7</v>
      </c>
      <c r="B143" s="12">
        <v>20</v>
      </c>
      <c r="C143" s="12">
        <v>142</v>
      </c>
      <c r="D143" s="87" t="s">
        <v>29</v>
      </c>
      <c r="E143" s="87" t="s">
        <v>47</v>
      </c>
      <c r="F143" s="75" t="s">
        <v>632</v>
      </c>
      <c r="G143" s="76" t="s">
        <v>653</v>
      </c>
      <c r="H143" s="77">
        <v>33842</v>
      </c>
      <c r="I143" s="90">
        <f t="shared" ca="1" si="5"/>
        <v>32.139726027397259</v>
      </c>
      <c r="J143" s="78">
        <v>5</v>
      </c>
      <c r="K143" s="78" t="s">
        <v>837</v>
      </c>
    </row>
    <row r="144" spans="1:11">
      <c r="A144" s="7">
        <v>8</v>
      </c>
      <c r="B144" s="10">
        <v>1</v>
      </c>
      <c r="C144" s="10">
        <v>143</v>
      </c>
      <c r="D144" s="86" t="s">
        <v>29</v>
      </c>
      <c r="E144" s="86" t="s">
        <v>563</v>
      </c>
      <c r="F144" s="71" t="s">
        <v>102</v>
      </c>
      <c r="G144" s="72" t="s">
        <v>315</v>
      </c>
      <c r="H144" s="73">
        <v>34598</v>
      </c>
      <c r="I144" s="89">
        <f t="shared" ca="1" si="5"/>
        <v>30.068493150684933</v>
      </c>
      <c r="J144" s="74">
        <v>1</v>
      </c>
      <c r="K144" s="74" t="s">
        <v>837</v>
      </c>
    </row>
    <row r="145" spans="1:11">
      <c r="A145" s="7">
        <v>8</v>
      </c>
      <c r="B145" s="10">
        <v>2</v>
      </c>
      <c r="C145" s="10">
        <v>144</v>
      </c>
      <c r="D145" s="86" t="s">
        <v>129</v>
      </c>
      <c r="E145" s="86" t="s">
        <v>16</v>
      </c>
      <c r="F145" s="71" t="s">
        <v>465</v>
      </c>
      <c r="G145" s="72" t="s">
        <v>618</v>
      </c>
      <c r="H145" s="73">
        <v>34583</v>
      </c>
      <c r="I145" s="89">
        <f t="shared" ca="1" si="5"/>
        <v>30.109589041095891</v>
      </c>
      <c r="J145" s="74">
        <v>9</v>
      </c>
      <c r="K145" s="74" t="s">
        <v>837</v>
      </c>
    </row>
    <row r="146" spans="1:11">
      <c r="A146" s="7">
        <v>8</v>
      </c>
      <c r="B146" s="10">
        <v>3</v>
      </c>
      <c r="C146" s="10">
        <v>145</v>
      </c>
      <c r="D146" s="86" t="s">
        <v>16</v>
      </c>
      <c r="E146" s="86" t="s">
        <v>17</v>
      </c>
      <c r="F146" s="71" t="s">
        <v>936</v>
      </c>
      <c r="G146" s="72" t="s">
        <v>937</v>
      </c>
      <c r="H146" s="73">
        <v>33006</v>
      </c>
      <c r="I146" s="89">
        <f t="shared" ca="1" si="5"/>
        <v>34.43013698630137</v>
      </c>
      <c r="J146" s="74">
        <v>1</v>
      </c>
      <c r="K146" s="74" t="s">
        <v>837</v>
      </c>
    </row>
    <row r="147" spans="1:11">
      <c r="A147" s="7">
        <v>8</v>
      </c>
      <c r="B147" s="10">
        <v>4</v>
      </c>
      <c r="C147" s="10">
        <v>146</v>
      </c>
      <c r="D147" s="86" t="s">
        <v>438</v>
      </c>
      <c r="E147" s="86" t="s">
        <v>555</v>
      </c>
      <c r="F147" s="71" t="s">
        <v>405</v>
      </c>
      <c r="G147" s="72" t="s">
        <v>406</v>
      </c>
      <c r="H147" s="73">
        <v>32613</v>
      </c>
      <c r="I147" s="89">
        <f t="shared" ca="1" si="5"/>
        <v>35.506849315068493</v>
      </c>
      <c r="J147" s="74">
        <v>4</v>
      </c>
      <c r="K147" s="74" t="s">
        <v>837</v>
      </c>
    </row>
    <row r="148" spans="1:11">
      <c r="A148" s="7">
        <v>8</v>
      </c>
      <c r="B148" s="10">
        <v>5</v>
      </c>
      <c r="C148" s="10">
        <v>147</v>
      </c>
      <c r="D148" s="86" t="s">
        <v>239</v>
      </c>
      <c r="E148" s="86" t="s">
        <v>480</v>
      </c>
      <c r="F148" s="71" t="s">
        <v>43</v>
      </c>
      <c r="G148" s="72" t="s">
        <v>544</v>
      </c>
      <c r="H148" s="73">
        <v>32253</v>
      </c>
      <c r="I148" s="89">
        <f t="shared" ca="1" si="5"/>
        <v>36.493150684931507</v>
      </c>
      <c r="J148" s="74">
        <v>3</v>
      </c>
      <c r="K148" s="74" t="s">
        <v>46</v>
      </c>
    </row>
    <row r="149" spans="1:11">
      <c r="A149" s="7">
        <v>8</v>
      </c>
      <c r="B149" s="10">
        <v>6</v>
      </c>
      <c r="C149" s="10">
        <v>148</v>
      </c>
      <c r="D149" s="86" t="s">
        <v>13</v>
      </c>
      <c r="E149" s="86" t="s">
        <v>15</v>
      </c>
      <c r="F149" s="71" t="s">
        <v>60</v>
      </c>
      <c r="G149" s="72" t="s">
        <v>271</v>
      </c>
      <c r="H149" s="73">
        <v>32116</v>
      </c>
      <c r="I149" s="89">
        <f t="shared" ca="1" si="5"/>
        <v>36.868493150684934</v>
      </c>
      <c r="J149" s="74">
        <v>8</v>
      </c>
      <c r="K149" s="74" t="s">
        <v>837</v>
      </c>
    </row>
    <row r="150" spans="1:11">
      <c r="A150" s="7">
        <v>8</v>
      </c>
      <c r="B150" s="10">
        <v>7</v>
      </c>
      <c r="C150" s="10">
        <v>149</v>
      </c>
      <c r="D150" s="86" t="s">
        <v>563</v>
      </c>
      <c r="E150" s="86" t="s">
        <v>470</v>
      </c>
      <c r="F150" s="71" t="s">
        <v>1042</v>
      </c>
      <c r="G150" s="72" t="s">
        <v>110</v>
      </c>
      <c r="H150" s="73">
        <v>34779</v>
      </c>
      <c r="I150" s="89">
        <f t="shared" ca="1" si="5"/>
        <v>29.572602739726026</v>
      </c>
      <c r="J150" s="74">
        <v>1</v>
      </c>
      <c r="K150" s="74" t="s">
        <v>46</v>
      </c>
    </row>
    <row r="151" spans="1:11">
      <c r="A151" s="7">
        <v>8</v>
      </c>
      <c r="B151" s="10">
        <v>8</v>
      </c>
      <c r="C151" s="10">
        <v>150</v>
      </c>
      <c r="D151" s="86" t="s">
        <v>18</v>
      </c>
      <c r="E151" s="86" t="s">
        <v>129</v>
      </c>
      <c r="F151" s="71" t="s">
        <v>120</v>
      </c>
      <c r="G151" s="72" t="s">
        <v>904</v>
      </c>
      <c r="H151" s="73">
        <v>33572</v>
      </c>
      <c r="I151" s="89">
        <f t="shared" ca="1" si="5"/>
        <v>32.87945205479452</v>
      </c>
      <c r="J151" s="74">
        <v>1</v>
      </c>
      <c r="K151" s="74" t="s">
        <v>837</v>
      </c>
    </row>
    <row r="152" spans="1:11">
      <c r="A152" s="7">
        <v>8</v>
      </c>
      <c r="B152" s="10">
        <v>9</v>
      </c>
      <c r="C152" s="10">
        <v>151</v>
      </c>
      <c r="D152" s="86" t="s">
        <v>555</v>
      </c>
      <c r="E152" s="86" t="s">
        <v>598</v>
      </c>
      <c r="F152" s="71" t="s">
        <v>1199</v>
      </c>
      <c r="G152" s="72" t="s">
        <v>544</v>
      </c>
      <c r="H152" s="73">
        <v>33445</v>
      </c>
      <c r="I152" s="89">
        <f t="shared" ca="1" si="5"/>
        <v>33.227397260273975</v>
      </c>
      <c r="J152" s="74">
        <v>1</v>
      </c>
      <c r="K152" s="74" t="s">
        <v>837</v>
      </c>
    </row>
    <row r="153" spans="1:11">
      <c r="A153" s="7">
        <v>8</v>
      </c>
      <c r="B153" s="10">
        <v>10</v>
      </c>
      <c r="C153" s="10">
        <v>152</v>
      </c>
      <c r="D153" s="86" t="s">
        <v>164</v>
      </c>
      <c r="E153" s="86" t="s">
        <v>188</v>
      </c>
      <c r="F153" s="71" t="s">
        <v>857</v>
      </c>
      <c r="G153" s="72" t="s">
        <v>858</v>
      </c>
      <c r="H153" s="73">
        <v>32456</v>
      </c>
      <c r="I153" s="89">
        <f t="shared" ca="1" si="5"/>
        <v>35.936986301369863</v>
      </c>
      <c r="J153" s="74">
        <v>2</v>
      </c>
      <c r="K153" s="74" t="s">
        <v>837</v>
      </c>
    </row>
    <row r="154" spans="1:11">
      <c r="A154" s="7">
        <v>8</v>
      </c>
      <c r="B154" s="10">
        <v>11</v>
      </c>
      <c r="C154" s="10">
        <v>153</v>
      </c>
      <c r="D154" s="86" t="s">
        <v>480</v>
      </c>
      <c r="E154" s="86" t="s">
        <v>29</v>
      </c>
      <c r="F154" s="71" t="s">
        <v>1204</v>
      </c>
      <c r="G154" s="72" t="s">
        <v>502</v>
      </c>
      <c r="H154" s="73">
        <v>33943</v>
      </c>
      <c r="I154" s="89">
        <f t="shared" ca="1" si="5"/>
        <v>31.863013698630137</v>
      </c>
      <c r="J154" s="74">
        <v>1</v>
      </c>
      <c r="K154" s="74" t="s">
        <v>837</v>
      </c>
    </row>
    <row r="155" spans="1:11">
      <c r="A155" s="7">
        <v>8</v>
      </c>
      <c r="B155" s="10">
        <v>12</v>
      </c>
      <c r="C155" s="10">
        <v>154</v>
      </c>
      <c r="D155" s="86" t="s">
        <v>470</v>
      </c>
      <c r="E155" s="86" t="s">
        <v>188</v>
      </c>
      <c r="F155" s="71" t="s">
        <v>706</v>
      </c>
      <c r="G155" s="72" t="s">
        <v>578</v>
      </c>
      <c r="H155" s="73">
        <v>33245</v>
      </c>
      <c r="I155" s="89">
        <f t="shared" ca="1" si="5"/>
        <v>33.775342465753425</v>
      </c>
      <c r="J155" s="74">
        <v>2</v>
      </c>
      <c r="K155" s="74" t="s">
        <v>46</v>
      </c>
    </row>
    <row r="156" spans="1:11">
      <c r="A156" s="7">
        <v>8</v>
      </c>
      <c r="B156" s="10">
        <v>13</v>
      </c>
      <c r="C156" s="10">
        <v>155</v>
      </c>
      <c r="D156" s="86" t="s">
        <v>276</v>
      </c>
      <c r="E156" s="86" t="s">
        <v>16</v>
      </c>
      <c r="F156" s="71" t="s">
        <v>818</v>
      </c>
      <c r="G156" s="72" t="s">
        <v>589</v>
      </c>
      <c r="H156" s="73">
        <v>34385</v>
      </c>
      <c r="I156" s="89">
        <f t="shared" ca="1" si="5"/>
        <v>30.652054794520549</v>
      </c>
      <c r="J156" s="74">
        <v>1</v>
      </c>
      <c r="K156" s="74" t="s">
        <v>837</v>
      </c>
    </row>
    <row r="157" spans="1:11">
      <c r="A157" s="7">
        <v>8</v>
      </c>
      <c r="B157" s="10">
        <v>14</v>
      </c>
      <c r="C157" s="10">
        <v>156</v>
      </c>
      <c r="D157" s="86" t="s">
        <v>14</v>
      </c>
      <c r="E157" s="86" t="s">
        <v>555</v>
      </c>
      <c r="F157" s="71" t="s">
        <v>805</v>
      </c>
      <c r="G157" s="72" t="s">
        <v>595</v>
      </c>
      <c r="H157" s="73">
        <v>35522</v>
      </c>
      <c r="I157" s="89">
        <f t="shared" ca="1" si="5"/>
        <v>27.536986301369861</v>
      </c>
      <c r="J157" s="74">
        <v>7</v>
      </c>
      <c r="K157" s="74" t="s">
        <v>837</v>
      </c>
    </row>
    <row r="158" spans="1:11">
      <c r="A158" s="7">
        <v>8</v>
      </c>
      <c r="B158" s="10">
        <v>15</v>
      </c>
      <c r="C158" s="10">
        <v>157</v>
      </c>
      <c r="D158" s="86" t="s">
        <v>614</v>
      </c>
      <c r="E158" s="86" t="s">
        <v>614</v>
      </c>
      <c r="F158" s="71" t="s">
        <v>642</v>
      </c>
      <c r="G158" s="72" t="s">
        <v>297</v>
      </c>
      <c r="H158" s="73">
        <v>31640</v>
      </c>
      <c r="I158" s="89">
        <f t="shared" ref="I158:I189" ca="1" si="6">(TODAY()-H158)/365</f>
        <v>38.172602739726024</v>
      </c>
      <c r="J158" s="74">
        <v>2</v>
      </c>
      <c r="K158" s="74" t="s">
        <v>837</v>
      </c>
    </row>
    <row r="159" spans="1:11">
      <c r="A159" s="7">
        <v>8</v>
      </c>
      <c r="B159" s="10">
        <v>16</v>
      </c>
      <c r="C159" s="10">
        <v>158</v>
      </c>
      <c r="D159" s="86" t="s">
        <v>609</v>
      </c>
      <c r="E159" s="86" t="s">
        <v>480</v>
      </c>
      <c r="F159" s="71" t="s">
        <v>517</v>
      </c>
      <c r="G159" s="72" t="s">
        <v>277</v>
      </c>
      <c r="H159" s="73">
        <v>33019</v>
      </c>
      <c r="I159" s="89">
        <f t="shared" ca="1" si="6"/>
        <v>34.394520547945206</v>
      </c>
      <c r="J159" s="74">
        <v>7</v>
      </c>
      <c r="K159" s="74" t="s">
        <v>46</v>
      </c>
    </row>
    <row r="160" spans="1:11">
      <c r="A160" s="7">
        <v>8</v>
      </c>
      <c r="B160" s="10">
        <v>17</v>
      </c>
      <c r="C160" s="10">
        <v>159</v>
      </c>
      <c r="D160" s="86" t="s">
        <v>17</v>
      </c>
      <c r="E160" s="86" t="s">
        <v>213</v>
      </c>
      <c r="F160" s="71" t="s">
        <v>1301</v>
      </c>
      <c r="G160" s="72" t="s">
        <v>1200</v>
      </c>
      <c r="H160" s="73">
        <v>35872</v>
      </c>
      <c r="I160" s="89">
        <f t="shared" ca="1" si="6"/>
        <v>26.578082191780823</v>
      </c>
      <c r="J160" s="74">
        <v>1</v>
      </c>
      <c r="K160" s="74" t="s">
        <v>837</v>
      </c>
    </row>
    <row r="161" spans="1:11">
      <c r="A161" s="7">
        <v>8</v>
      </c>
      <c r="B161" s="10">
        <v>18</v>
      </c>
      <c r="C161" s="10">
        <v>160</v>
      </c>
      <c r="D161" s="86" t="s">
        <v>345</v>
      </c>
      <c r="E161" s="86" t="s">
        <v>164</v>
      </c>
      <c r="F161" s="71" t="s">
        <v>103</v>
      </c>
      <c r="G161" s="72" t="s">
        <v>236</v>
      </c>
      <c r="H161" s="73">
        <v>32981</v>
      </c>
      <c r="I161" s="89">
        <f t="shared" ca="1" si="6"/>
        <v>34.4986301369863</v>
      </c>
      <c r="J161" s="74">
        <v>1</v>
      </c>
      <c r="K161" s="74" t="s">
        <v>837</v>
      </c>
    </row>
    <row r="162" spans="1:11">
      <c r="A162" s="7">
        <v>8</v>
      </c>
      <c r="B162" s="10">
        <v>19</v>
      </c>
      <c r="C162" s="10">
        <v>161</v>
      </c>
      <c r="D162" s="86" t="s">
        <v>354</v>
      </c>
      <c r="E162" s="86" t="s">
        <v>470</v>
      </c>
      <c r="F162" s="71" t="s">
        <v>1118</v>
      </c>
      <c r="G162" s="72" t="s">
        <v>325</v>
      </c>
      <c r="H162" s="73">
        <v>33017</v>
      </c>
      <c r="I162" s="89">
        <f t="shared" ca="1" si="6"/>
        <v>34.4</v>
      </c>
      <c r="J162" s="74">
        <v>1</v>
      </c>
      <c r="K162" s="74" t="s">
        <v>837</v>
      </c>
    </row>
    <row r="163" spans="1:11">
      <c r="A163" s="11">
        <v>8</v>
      </c>
      <c r="B163" s="12">
        <v>20</v>
      </c>
      <c r="C163" s="12">
        <v>162</v>
      </c>
      <c r="D163" s="87" t="s">
        <v>567</v>
      </c>
      <c r="E163" s="87" t="s">
        <v>213</v>
      </c>
      <c r="F163" s="75" t="s">
        <v>107</v>
      </c>
      <c r="G163" s="76" t="s">
        <v>597</v>
      </c>
      <c r="H163" s="77">
        <v>31857</v>
      </c>
      <c r="I163" s="90">
        <f t="shared" ca="1" si="6"/>
        <v>37.578082191780823</v>
      </c>
      <c r="J163" s="78">
        <v>1</v>
      </c>
      <c r="K163" s="78" t="s">
        <v>837</v>
      </c>
    </row>
    <row r="164" spans="1:11">
      <c r="A164" s="7">
        <v>9</v>
      </c>
      <c r="B164" s="10">
        <v>1</v>
      </c>
      <c r="C164" s="10">
        <v>163</v>
      </c>
      <c r="D164" s="86" t="s">
        <v>567</v>
      </c>
      <c r="E164" s="86" t="s">
        <v>276</v>
      </c>
      <c r="F164" s="71" t="s">
        <v>195</v>
      </c>
      <c r="G164" s="72" t="s">
        <v>293</v>
      </c>
      <c r="H164" s="73">
        <v>32799</v>
      </c>
      <c r="I164" s="89">
        <f t="shared" ca="1" si="6"/>
        <v>34.9972602739726</v>
      </c>
      <c r="J164" s="74">
        <v>5</v>
      </c>
      <c r="K164" s="74" t="s">
        <v>46</v>
      </c>
    </row>
    <row r="165" spans="1:11">
      <c r="A165" s="7">
        <v>9</v>
      </c>
      <c r="B165" s="10">
        <v>2</v>
      </c>
      <c r="C165" s="10">
        <v>164</v>
      </c>
      <c r="D165" s="86" t="s">
        <v>354</v>
      </c>
      <c r="E165" s="86" t="s">
        <v>276</v>
      </c>
      <c r="F165" s="71" t="s">
        <v>1131</v>
      </c>
      <c r="G165" s="72" t="s">
        <v>549</v>
      </c>
      <c r="H165" s="73">
        <v>34533</v>
      </c>
      <c r="I165" s="89">
        <f t="shared" ca="1" si="6"/>
        <v>30.246575342465754</v>
      </c>
      <c r="J165" s="74">
        <v>1</v>
      </c>
      <c r="K165" s="74" t="s">
        <v>837</v>
      </c>
    </row>
    <row r="166" spans="1:11">
      <c r="A166" s="7">
        <v>9</v>
      </c>
      <c r="B166" s="10">
        <v>3</v>
      </c>
      <c r="C166" s="10">
        <v>165</v>
      </c>
      <c r="D166" s="86" t="s">
        <v>345</v>
      </c>
      <c r="E166" s="86" t="s">
        <v>276</v>
      </c>
      <c r="F166" s="71" t="s">
        <v>283</v>
      </c>
      <c r="G166" s="72" t="s">
        <v>284</v>
      </c>
      <c r="H166" s="73">
        <v>31493</v>
      </c>
      <c r="I166" s="89">
        <f t="shared" ca="1" si="6"/>
        <v>38.575342465753423</v>
      </c>
      <c r="J166" s="74">
        <v>9</v>
      </c>
      <c r="K166" s="74" t="s">
        <v>838</v>
      </c>
    </row>
    <row r="167" spans="1:11">
      <c r="A167" s="7">
        <v>9</v>
      </c>
      <c r="B167" s="10">
        <v>4</v>
      </c>
      <c r="C167" s="10">
        <v>166</v>
      </c>
      <c r="D167" s="86" t="s">
        <v>17</v>
      </c>
      <c r="E167" s="86" t="s">
        <v>563</v>
      </c>
      <c r="F167" s="71" t="s">
        <v>782</v>
      </c>
      <c r="G167" s="72" t="s">
        <v>589</v>
      </c>
      <c r="H167" s="73">
        <v>35584</v>
      </c>
      <c r="I167" s="89">
        <f t="shared" ca="1" si="6"/>
        <v>27.367123287671234</v>
      </c>
      <c r="J167" s="74">
        <v>6</v>
      </c>
      <c r="K167" s="74" t="s">
        <v>837</v>
      </c>
    </row>
    <row r="168" spans="1:11">
      <c r="A168" s="7">
        <v>9</v>
      </c>
      <c r="B168" s="10">
        <v>5</v>
      </c>
      <c r="C168" s="10">
        <v>167</v>
      </c>
      <c r="D168" s="86" t="s">
        <v>609</v>
      </c>
      <c r="E168" s="86" t="s">
        <v>239</v>
      </c>
      <c r="F168" s="71" t="s">
        <v>862</v>
      </c>
      <c r="G168" s="72" t="s">
        <v>437</v>
      </c>
      <c r="H168" s="73">
        <v>33289</v>
      </c>
      <c r="I168" s="89">
        <f t="shared" ca="1" si="6"/>
        <v>33.654794520547945</v>
      </c>
      <c r="J168" s="74">
        <v>1</v>
      </c>
      <c r="K168" s="74" t="s">
        <v>837</v>
      </c>
    </row>
    <row r="169" spans="1:11">
      <c r="A169" s="7">
        <v>9</v>
      </c>
      <c r="B169" s="10">
        <v>6</v>
      </c>
      <c r="C169" s="10">
        <v>168</v>
      </c>
      <c r="D169" s="86" t="s">
        <v>614</v>
      </c>
      <c r="E169" s="86" t="s">
        <v>13</v>
      </c>
      <c r="F169" s="71" t="s">
        <v>338</v>
      </c>
      <c r="G169" s="72" t="s">
        <v>585</v>
      </c>
      <c r="H169" s="73">
        <v>30615</v>
      </c>
      <c r="I169" s="89">
        <f t="shared" ca="1" si="6"/>
        <v>40.980821917808221</v>
      </c>
      <c r="J169" s="74">
        <v>1</v>
      </c>
      <c r="K169" s="74" t="s">
        <v>46</v>
      </c>
    </row>
    <row r="170" spans="1:11">
      <c r="A170" s="7">
        <v>9</v>
      </c>
      <c r="B170" s="10">
        <v>7</v>
      </c>
      <c r="C170" s="10">
        <v>169</v>
      </c>
      <c r="D170" s="86" t="s">
        <v>14</v>
      </c>
      <c r="E170" s="86" t="s">
        <v>213</v>
      </c>
      <c r="F170" s="71" t="s">
        <v>191</v>
      </c>
      <c r="G170" s="72" t="s">
        <v>82</v>
      </c>
      <c r="H170" s="73">
        <v>33821</v>
      </c>
      <c r="I170" s="89">
        <f t="shared" ca="1" si="6"/>
        <v>32.197260273972603</v>
      </c>
      <c r="J170" s="74">
        <v>7</v>
      </c>
      <c r="K170" s="74" t="s">
        <v>837</v>
      </c>
    </row>
    <row r="171" spans="1:11">
      <c r="A171" s="7">
        <v>9</v>
      </c>
      <c r="B171" s="10">
        <v>8</v>
      </c>
      <c r="C171" s="10">
        <v>170</v>
      </c>
      <c r="D171" s="86" t="s">
        <v>276</v>
      </c>
      <c r="E171" s="86" t="s">
        <v>555</v>
      </c>
      <c r="F171" s="71" t="s">
        <v>1</v>
      </c>
      <c r="G171" s="72" t="s">
        <v>53</v>
      </c>
      <c r="H171" s="73">
        <v>33189</v>
      </c>
      <c r="I171" s="89">
        <f t="shared" ca="1" si="6"/>
        <v>33.92876712328767</v>
      </c>
      <c r="J171" s="74">
        <v>7</v>
      </c>
      <c r="K171" s="74" t="s">
        <v>837</v>
      </c>
    </row>
    <row r="172" spans="1:11">
      <c r="A172" s="7">
        <v>9</v>
      </c>
      <c r="B172" s="10">
        <v>9</v>
      </c>
      <c r="C172" s="10">
        <v>171</v>
      </c>
      <c r="D172" s="86" t="s">
        <v>470</v>
      </c>
      <c r="E172" s="86" t="s">
        <v>246</v>
      </c>
      <c r="F172" s="71" t="s">
        <v>984</v>
      </c>
      <c r="G172" s="72" t="s">
        <v>597</v>
      </c>
      <c r="H172" s="73">
        <v>33966</v>
      </c>
      <c r="I172" s="89">
        <f t="shared" ca="1" si="6"/>
        <v>31.8</v>
      </c>
      <c r="J172" s="74">
        <v>1</v>
      </c>
      <c r="K172" s="74" t="s">
        <v>837</v>
      </c>
    </row>
    <row r="173" spans="1:11">
      <c r="A173" s="7">
        <v>9</v>
      </c>
      <c r="B173" s="10">
        <v>10</v>
      </c>
      <c r="C173" s="10">
        <v>172</v>
      </c>
      <c r="D173" s="86" t="s">
        <v>480</v>
      </c>
      <c r="E173" s="86" t="s">
        <v>555</v>
      </c>
      <c r="F173" s="71" t="s">
        <v>434</v>
      </c>
      <c r="G173" s="72" t="s">
        <v>571</v>
      </c>
      <c r="H173" s="73">
        <v>31436</v>
      </c>
      <c r="I173" s="89">
        <f t="shared" ca="1" si="6"/>
        <v>38.731506849315068</v>
      </c>
      <c r="J173" s="74">
        <v>2</v>
      </c>
      <c r="K173" s="74" t="s">
        <v>837</v>
      </c>
    </row>
    <row r="174" spans="1:11">
      <c r="A174" s="7">
        <v>9</v>
      </c>
      <c r="B174" s="10">
        <v>11</v>
      </c>
      <c r="C174" s="10">
        <v>173</v>
      </c>
      <c r="D174" s="86" t="s">
        <v>164</v>
      </c>
      <c r="E174" s="86" t="s">
        <v>29</v>
      </c>
      <c r="F174" s="71" t="s">
        <v>458</v>
      </c>
      <c r="G174" s="72" t="s">
        <v>641</v>
      </c>
      <c r="H174" s="73">
        <v>31351</v>
      </c>
      <c r="I174" s="89">
        <f t="shared" ca="1" si="6"/>
        <v>38.964383561643835</v>
      </c>
      <c r="J174" s="74">
        <v>1</v>
      </c>
      <c r="K174" s="74" t="s">
        <v>837</v>
      </c>
    </row>
    <row r="175" spans="1:11">
      <c r="A175" s="7">
        <v>9</v>
      </c>
      <c r="B175" s="10">
        <v>12</v>
      </c>
      <c r="C175" s="10">
        <v>174</v>
      </c>
      <c r="D175" s="86" t="s">
        <v>555</v>
      </c>
      <c r="E175" s="86" t="s">
        <v>345</v>
      </c>
      <c r="F175" s="71" t="s">
        <v>601</v>
      </c>
      <c r="G175" s="72" t="s">
        <v>801</v>
      </c>
      <c r="H175" s="73">
        <v>34865</v>
      </c>
      <c r="I175" s="89">
        <f t="shared" ca="1" si="6"/>
        <v>29.336986301369862</v>
      </c>
      <c r="J175" s="74">
        <v>7</v>
      </c>
      <c r="K175" s="74" t="s">
        <v>46</v>
      </c>
    </row>
    <row r="176" spans="1:11">
      <c r="A176" s="7">
        <v>9</v>
      </c>
      <c r="B176" s="10">
        <v>13</v>
      </c>
      <c r="C176" s="10">
        <v>175</v>
      </c>
      <c r="D176" s="86" t="s">
        <v>18</v>
      </c>
      <c r="E176" s="86" t="s">
        <v>563</v>
      </c>
      <c r="F176" s="71" t="s">
        <v>1025</v>
      </c>
      <c r="G176" s="72" t="s">
        <v>250</v>
      </c>
      <c r="H176" s="73">
        <v>31933</v>
      </c>
      <c r="I176" s="89">
        <f t="shared" ca="1" si="6"/>
        <v>37.369863013698627</v>
      </c>
      <c r="J176" s="74">
        <v>2</v>
      </c>
      <c r="K176" s="74" t="s">
        <v>837</v>
      </c>
    </row>
    <row r="177" spans="1:11">
      <c r="A177" s="7">
        <v>9</v>
      </c>
      <c r="B177" s="10">
        <v>14</v>
      </c>
      <c r="C177" s="10">
        <v>176</v>
      </c>
      <c r="D177" s="86" t="s">
        <v>563</v>
      </c>
      <c r="E177" s="86" t="s">
        <v>563</v>
      </c>
      <c r="F177" s="71" t="s">
        <v>1026</v>
      </c>
      <c r="G177" s="72" t="s">
        <v>243</v>
      </c>
      <c r="H177" s="73">
        <v>32749</v>
      </c>
      <c r="I177" s="89">
        <f t="shared" ca="1" si="6"/>
        <v>35.134246575342466</v>
      </c>
      <c r="J177" s="74">
        <v>1</v>
      </c>
      <c r="K177" s="74" t="s">
        <v>46</v>
      </c>
    </row>
    <row r="178" spans="1:11">
      <c r="A178" s="7">
        <v>9</v>
      </c>
      <c r="B178" s="10">
        <v>15</v>
      </c>
      <c r="C178" s="10">
        <v>177</v>
      </c>
      <c r="D178" s="86" t="s">
        <v>13</v>
      </c>
      <c r="E178" s="86" t="s">
        <v>246</v>
      </c>
      <c r="F178" s="71" t="s">
        <v>575</v>
      </c>
      <c r="G178" s="72" t="s">
        <v>247</v>
      </c>
      <c r="H178" s="73">
        <v>31630</v>
      </c>
      <c r="I178" s="89">
        <f t="shared" ca="1" si="6"/>
        <v>38.200000000000003</v>
      </c>
      <c r="J178" s="74">
        <v>1</v>
      </c>
      <c r="K178" s="74" t="s">
        <v>46</v>
      </c>
    </row>
    <row r="179" spans="1:11">
      <c r="A179" s="7">
        <v>9</v>
      </c>
      <c r="B179" s="10">
        <v>16</v>
      </c>
      <c r="C179" s="10">
        <v>178</v>
      </c>
      <c r="D179" s="86" t="s">
        <v>239</v>
      </c>
      <c r="E179" s="86" t="s">
        <v>598</v>
      </c>
      <c r="F179" s="71" t="s">
        <v>329</v>
      </c>
      <c r="G179" s="72" t="s">
        <v>87</v>
      </c>
      <c r="H179" s="73">
        <v>32255</v>
      </c>
      <c r="I179" s="89">
        <f t="shared" ca="1" si="6"/>
        <v>36.487671232876714</v>
      </c>
      <c r="J179" s="74">
        <v>4</v>
      </c>
      <c r="K179" s="74" t="s">
        <v>46</v>
      </c>
    </row>
    <row r="180" spans="1:11">
      <c r="A180" s="7">
        <v>9</v>
      </c>
      <c r="B180" s="10">
        <v>17</v>
      </c>
      <c r="C180" s="10">
        <v>179</v>
      </c>
      <c r="D180" s="86" t="s">
        <v>438</v>
      </c>
      <c r="E180" s="86" t="s">
        <v>239</v>
      </c>
      <c r="F180" s="71" t="s">
        <v>341</v>
      </c>
      <c r="G180" s="72" t="s">
        <v>803</v>
      </c>
      <c r="H180" s="73">
        <v>33734</v>
      </c>
      <c r="I180" s="89">
        <f t="shared" ca="1" si="6"/>
        <v>32.435616438356163</v>
      </c>
      <c r="J180" s="74">
        <v>8</v>
      </c>
      <c r="K180" s="74" t="s">
        <v>837</v>
      </c>
    </row>
    <row r="181" spans="1:11">
      <c r="A181" s="7">
        <v>9</v>
      </c>
      <c r="B181" s="10">
        <v>18</v>
      </c>
      <c r="C181" s="10">
        <v>180</v>
      </c>
      <c r="D181" s="86" t="s">
        <v>16</v>
      </c>
      <c r="E181" s="86" t="s">
        <v>555</v>
      </c>
      <c r="F181" s="71" t="s">
        <v>765</v>
      </c>
      <c r="G181" s="72" t="s">
        <v>613</v>
      </c>
      <c r="H181" s="73">
        <v>32390</v>
      </c>
      <c r="I181" s="89">
        <f t="shared" ca="1" si="6"/>
        <v>36.11780821917808</v>
      </c>
      <c r="J181" s="74">
        <v>7</v>
      </c>
      <c r="K181" s="74" t="s">
        <v>837</v>
      </c>
    </row>
    <row r="182" spans="1:11">
      <c r="A182" s="7">
        <v>9</v>
      </c>
      <c r="B182" s="10">
        <v>19</v>
      </c>
      <c r="C182" s="10">
        <v>181</v>
      </c>
      <c r="D182" s="86" t="s">
        <v>129</v>
      </c>
      <c r="E182" s="86" t="s">
        <v>686</v>
      </c>
      <c r="F182" s="71" t="s">
        <v>534</v>
      </c>
      <c r="G182" s="72" t="s">
        <v>666</v>
      </c>
      <c r="H182" s="73">
        <v>34583</v>
      </c>
      <c r="I182" s="89">
        <f t="shared" ca="1" si="6"/>
        <v>30.109589041095891</v>
      </c>
      <c r="J182" s="74">
        <v>7</v>
      </c>
      <c r="K182" s="74" t="s">
        <v>837</v>
      </c>
    </row>
    <row r="183" spans="1:11">
      <c r="A183" s="11">
        <v>9</v>
      </c>
      <c r="B183" s="12">
        <v>20</v>
      </c>
      <c r="C183" s="12">
        <v>182</v>
      </c>
      <c r="D183" s="87" t="s">
        <v>29</v>
      </c>
      <c r="E183" s="87" t="s">
        <v>686</v>
      </c>
      <c r="F183" s="75" t="s">
        <v>747</v>
      </c>
      <c r="G183" s="76" t="s">
        <v>530</v>
      </c>
      <c r="H183" s="77">
        <v>34462</v>
      </c>
      <c r="I183" s="90">
        <f t="shared" ca="1" si="6"/>
        <v>30.44109589041096</v>
      </c>
      <c r="J183" s="78">
        <v>8</v>
      </c>
      <c r="K183" s="78" t="s">
        <v>837</v>
      </c>
    </row>
    <row r="184" spans="1:11">
      <c r="A184" s="7">
        <v>10</v>
      </c>
      <c r="B184" s="10">
        <v>1</v>
      </c>
      <c r="C184" s="10">
        <v>183</v>
      </c>
      <c r="D184" s="86" t="s">
        <v>29</v>
      </c>
      <c r="E184" s="86" t="s">
        <v>598</v>
      </c>
      <c r="F184" s="71" t="s">
        <v>240</v>
      </c>
      <c r="G184" s="72" t="s">
        <v>223</v>
      </c>
      <c r="H184" s="73">
        <v>34710</v>
      </c>
      <c r="I184" s="89">
        <f t="shared" ca="1" si="6"/>
        <v>29.761643835616439</v>
      </c>
      <c r="J184" s="74">
        <v>6</v>
      </c>
      <c r="K184" s="74" t="s">
        <v>46</v>
      </c>
    </row>
    <row r="185" spans="1:11">
      <c r="A185" s="7">
        <v>10</v>
      </c>
      <c r="B185" s="10">
        <v>2</v>
      </c>
      <c r="C185" s="10">
        <v>184</v>
      </c>
      <c r="D185" s="86" t="s">
        <v>129</v>
      </c>
      <c r="E185" s="86" t="s">
        <v>239</v>
      </c>
      <c r="F185" s="71" t="s">
        <v>542</v>
      </c>
      <c r="G185" s="72" t="s">
        <v>197</v>
      </c>
      <c r="H185" s="73">
        <v>34084</v>
      </c>
      <c r="I185" s="89">
        <f t="shared" ca="1" si="6"/>
        <v>31.476712328767125</v>
      </c>
      <c r="J185" s="74">
        <v>1</v>
      </c>
      <c r="K185" s="74" t="s">
        <v>46</v>
      </c>
    </row>
    <row r="186" spans="1:11">
      <c r="A186" s="7">
        <v>10</v>
      </c>
      <c r="B186" s="10">
        <v>3</v>
      </c>
      <c r="C186" s="10">
        <v>185</v>
      </c>
      <c r="D186" s="86" t="s">
        <v>16</v>
      </c>
      <c r="E186" s="86" t="s">
        <v>686</v>
      </c>
      <c r="F186" s="71" t="s">
        <v>584</v>
      </c>
      <c r="G186" s="72" t="s">
        <v>1182</v>
      </c>
      <c r="H186" s="73">
        <v>34822</v>
      </c>
      <c r="I186" s="89">
        <f t="shared" ca="1" si="6"/>
        <v>29.454794520547946</v>
      </c>
      <c r="J186" s="74">
        <v>1</v>
      </c>
      <c r="K186" s="74" t="s">
        <v>837</v>
      </c>
    </row>
    <row r="187" spans="1:11">
      <c r="A187" s="7">
        <v>10</v>
      </c>
      <c r="B187" s="10">
        <v>4</v>
      </c>
      <c r="C187" s="10">
        <v>186</v>
      </c>
      <c r="D187" s="86" t="s">
        <v>438</v>
      </c>
      <c r="E187" s="86" t="s">
        <v>16</v>
      </c>
      <c r="F187" s="71" t="s">
        <v>972</v>
      </c>
      <c r="G187" s="72" t="s">
        <v>589</v>
      </c>
      <c r="H187" s="73">
        <v>33719</v>
      </c>
      <c r="I187" s="89">
        <f t="shared" ca="1" si="6"/>
        <v>32.476712328767121</v>
      </c>
      <c r="J187" s="74">
        <v>1</v>
      </c>
      <c r="K187" s="74" t="s">
        <v>837</v>
      </c>
    </row>
    <row r="188" spans="1:11">
      <c r="A188" s="7">
        <v>10</v>
      </c>
      <c r="B188" s="10">
        <v>5</v>
      </c>
      <c r="C188" s="10">
        <v>187</v>
      </c>
      <c r="D188" s="86" t="s">
        <v>239</v>
      </c>
      <c r="E188" s="86" t="s">
        <v>354</v>
      </c>
      <c r="F188" s="71" t="s">
        <v>507</v>
      </c>
      <c r="G188" s="72" t="s">
        <v>35</v>
      </c>
      <c r="H188" s="73">
        <v>32767</v>
      </c>
      <c r="I188" s="89">
        <f t="shared" ca="1" si="6"/>
        <v>35.084931506849315</v>
      </c>
      <c r="J188" s="74">
        <v>7</v>
      </c>
      <c r="K188" s="74" t="s">
        <v>838</v>
      </c>
    </row>
    <row r="189" spans="1:11">
      <c r="A189" s="7">
        <v>10</v>
      </c>
      <c r="B189" s="10">
        <v>6</v>
      </c>
      <c r="C189" s="10">
        <v>188</v>
      </c>
      <c r="D189" s="86" t="s">
        <v>13</v>
      </c>
      <c r="E189" s="86" t="s">
        <v>16</v>
      </c>
      <c r="F189" s="71" t="s">
        <v>723</v>
      </c>
      <c r="G189" s="72" t="s">
        <v>589</v>
      </c>
      <c r="H189" s="73">
        <v>32708</v>
      </c>
      <c r="I189" s="89">
        <f t="shared" ca="1" si="6"/>
        <v>35.246575342465754</v>
      </c>
      <c r="J189" s="74">
        <v>1</v>
      </c>
      <c r="K189" s="74" t="s">
        <v>46</v>
      </c>
    </row>
    <row r="190" spans="1:11">
      <c r="A190" s="7">
        <v>10</v>
      </c>
      <c r="B190" s="10">
        <v>7</v>
      </c>
      <c r="C190" s="10">
        <v>189</v>
      </c>
      <c r="D190" s="86" t="s">
        <v>563</v>
      </c>
      <c r="E190" s="86" t="s">
        <v>129</v>
      </c>
      <c r="F190" s="71" t="s">
        <v>347</v>
      </c>
      <c r="G190" s="72" t="s">
        <v>237</v>
      </c>
      <c r="H190" s="73">
        <v>30688</v>
      </c>
      <c r="I190" s="89">
        <f t="shared" ref="I190:I221" ca="1" si="7">(TODAY()-H190)/365</f>
        <v>40.780821917808218</v>
      </c>
      <c r="J190" s="74">
        <v>1</v>
      </c>
      <c r="K190" s="74" t="s">
        <v>46</v>
      </c>
    </row>
    <row r="191" spans="1:11">
      <c r="A191" s="7">
        <v>10</v>
      </c>
      <c r="B191" s="10">
        <v>8</v>
      </c>
      <c r="C191" s="10">
        <v>190</v>
      </c>
      <c r="D191" s="86" t="s">
        <v>18</v>
      </c>
      <c r="E191" s="86" t="s">
        <v>246</v>
      </c>
      <c r="F191" s="71" t="s">
        <v>1171</v>
      </c>
      <c r="G191" s="72" t="s">
        <v>307</v>
      </c>
      <c r="H191" s="73">
        <v>34617</v>
      </c>
      <c r="I191" s="89">
        <f t="shared" ca="1" si="7"/>
        <v>30.016438356164382</v>
      </c>
      <c r="J191" s="74">
        <v>4</v>
      </c>
      <c r="K191" s="74" t="s">
        <v>837</v>
      </c>
    </row>
    <row r="192" spans="1:11">
      <c r="A192" s="7">
        <v>10</v>
      </c>
      <c r="B192" s="10">
        <v>9</v>
      </c>
      <c r="C192" s="10">
        <v>191</v>
      </c>
      <c r="D192" s="86" t="s">
        <v>555</v>
      </c>
      <c r="E192" s="86" t="s">
        <v>438</v>
      </c>
      <c r="F192" s="71" t="s">
        <v>357</v>
      </c>
      <c r="G192" s="72" t="s">
        <v>358</v>
      </c>
      <c r="H192" s="73">
        <v>33560</v>
      </c>
      <c r="I192" s="89">
        <f t="shared" ca="1" si="7"/>
        <v>32.912328767123284</v>
      </c>
      <c r="J192" s="74">
        <v>1</v>
      </c>
      <c r="K192" s="74" t="s">
        <v>837</v>
      </c>
    </row>
    <row r="193" spans="1:11">
      <c r="A193" s="7">
        <v>10</v>
      </c>
      <c r="B193" s="10">
        <v>10</v>
      </c>
      <c r="C193" s="10">
        <v>192</v>
      </c>
      <c r="D193" s="86" t="s">
        <v>164</v>
      </c>
      <c r="E193" s="86" t="s">
        <v>16</v>
      </c>
      <c r="F193" s="71" t="s">
        <v>218</v>
      </c>
      <c r="G193" s="72" t="s">
        <v>571</v>
      </c>
      <c r="H193" s="73">
        <v>34661</v>
      </c>
      <c r="I193" s="89">
        <f t="shared" ca="1" si="7"/>
        <v>29.895890410958906</v>
      </c>
      <c r="J193" s="74">
        <v>4</v>
      </c>
      <c r="K193" s="74" t="s">
        <v>46</v>
      </c>
    </row>
    <row r="194" spans="1:11">
      <c r="A194" s="7">
        <v>10</v>
      </c>
      <c r="B194" s="10">
        <v>11</v>
      </c>
      <c r="C194" s="10">
        <v>193</v>
      </c>
      <c r="D194" s="86" t="s">
        <v>480</v>
      </c>
      <c r="E194" s="86" t="s">
        <v>686</v>
      </c>
      <c r="F194" s="71" t="s">
        <v>89</v>
      </c>
      <c r="G194" s="72" t="s">
        <v>531</v>
      </c>
      <c r="H194" s="73">
        <v>30897</v>
      </c>
      <c r="I194" s="89">
        <f t="shared" ca="1" si="7"/>
        <v>40.208219178082189</v>
      </c>
      <c r="J194" s="74">
        <v>9</v>
      </c>
      <c r="K194" s="74" t="s">
        <v>46</v>
      </c>
    </row>
    <row r="195" spans="1:11">
      <c r="A195" s="7">
        <v>10</v>
      </c>
      <c r="B195" s="10">
        <v>12</v>
      </c>
      <c r="C195" s="10">
        <v>194</v>
      </c>
      <c r="D195" s="86" t="s">
        <v>470</v>
      </c>
      <c r="E195" s="86" t="s">
        <v>18</v>
      </c>
      <c r="F195" s="71" t="s">
        <v>917</v>
      </c>
      <c r="G195" s="72" t="s">
        <v>531</v>
      </c>
      <c r="H195" s="73">
        <v>32748</v>
      </c>
      <c r="I195" s="89">
        <f t="shared" ca="1" si="7"/>
        <v>35.136986301369866</v>
      </c>
      <c r="J195" s="74">
        <v>1</v>
      </c>
      <c r="K195" s="74" t="s">
        <v>837</v>
      </c>
    </row>
    <row r="196" spans="1:11">
      <c r="A196" s="7">
        <v>10</v>
      </c>
      <c r="B196" s="10">
        <v>13</v>
      </c>
      <c r="C196" s="10">
        <v>195</v>
      </c>
      <c r="D196" s="86" t="s">
        <v>276</v>
      </c>
      <c r="E196" s="86" t="s">
        <v>129</v>
      </c>
      <c r="F196" s="71" t="s">
        <v>30</v>
      </c>
      <c r="G196" s="72" t="s">
        <v>533</v>
      </c>
      <c r="H196" s="73">
        <v>32185</v>
      </c>
      <c r="I196" s="89">
        <f t="shared" ca="1" si="7"/>
        <v>36.679452054794524</v>
      </c>
      <c r="J196" s="74">
        <v>2</v>
      </c>
      <c r="K196" s="74" t="s">
        <v>837</v>
      </c>
    </row>
    <row r="197" spans="1:11">
      <c r="A197" s="7">
        <v>10</v>
      </c>
      <c r="B197" s="10">
        <v>14</v>
      </c>
      <c r="C197" s="10">
        <v>196</v>
      </c>
      <c r="D197" s="86" t="s">
        <v>14</v>
      </c>
      <c r="E197" s="86" t="s">
        <v>14</v>
      </c>
      <c r="F197" s="71" t="s">
        <v>1165</v>
      </c>
      <c r="G197" s="72" t="s">
        <v>1166</v>
      </c>
      <c r="H197" s="73">
        <v>34781</v>
      </c>
      <c r="I197" s="89">
        <f t="shared" ca="1" si="7"/>
        <v>29.567123287671233</v>
      </c>
      <c r="J197" s="74">
        <v>2</v>
      </c>
      <c r="K197" s="74" t="s">
        <v>837</v>
      </c>
    </row>
    <row r="198" spans="1:11">
      <c r="A198" s="7">
        <v>10</v>
      </c>
      <c r="B198" s="10">
        <v>15</v>
      </c>
      <c r="C198" s="10">
        <v>197</v>
      </c>
      <c r="D198" s="86" t="s">
        <v>614</v>
      </c>
      <c r="E198" s="86" t="s">
        <v>470</v>
      </c>
      <c r="F198" s="71" t="s">
        <v>693</v>
      </c>
      <c r="G198" s="72" t="s">
        <v>544</v>
      </c>
      <c r="H198" s="73">
        <v>33837</v>
      </c>
      <c r="I198" s="89">
        <f t="shared" ca="1" si="7"/>
        <v>32.153424657534245</v>
      </c>
      <c r="J198" s="74">
        <v>5</v>
      </c>
      <c r="K198" s="74" t="s">
        <v>837</v>
      </c>
    </row>
    <row r="199" spans="1:11">
      <c r="A199" s="7">
        <v>10</v>
      </c>
      <c r="B199" s="10">
        <v>16</v>
      </c>
      <c r="C199" s="10">
        <v>198</v>
      </c>
      <c r="D199" s="86" t="s">
        <v>609</v>
      </c>
      <c r="E199" s="86" t="s">
        <v>16</v>
      </c>
      <c r="F199" s="71" t="s">
        <v>968</v>
      </c>
      <c r="G199" s="72" t="s">
        <v>616</v>
      </c>
      <c r="H199" s="73">
        <v>34129</v>
      </c>
      <c r="I199" s="89">
        <f t="shared" ca="1" si="7"/>
        <v>31.353424657534248</v>
      </c>
      <c r="J199" s="74">
        <v>1</v>
      </c>
      <c r="K199" s="74" t="s">
        <v>837</v>
      </c>
    </row>
    <row r="200" spans="1:11">
      <c r="A200" s="7">
        <v>10</v>
      </c>
      <c r="B200" s="10">
        <v>17</v>
      </c>
      <c r="C200" s="10">
        <v>199</v>
      </c>
      <c r="D200" s="86" t="s">
        <v>17</v>
      </c>
      <c r="E200" s="86" t="s">
        <v>481</v>
      </c>
      <c r="F200" s="71" t="s">
        <v>81</v>
      </c>
      <c r="G200" s="72" t="s">
        <v>717</v>
      </c>
      <c r="H200" s="73">
        <v>34020</v>
      </c>
      <c r="I200" s="89">
        <f t="shared" ca="1" si="7"/>
        <v>31.652054794520549</v>
      </c>
      <c r="J200" s="74">
        <v>4</v>
      </c>
      <c r="K200" s="74" t="s">
        <v>838</v>
      </c>
    </row>
    <row r="201" spans="1:11">
      <c r="A201" s="7">
        <v>10</v>
      </c>
      <c r="B201" s="10">
        <v>18</v>
      </c>
      <c r="C201" s="10">
        <v>200</v>
      </c>
      <c r="D201" s="86" t="s">
        <v>345</v>
      </c>
      <c r="E201" s="86" t="s">
        <v>492</v>
      </c>
      <c r="F201" s="71" t="s">
        <v>928</v>
      </c>
      <c r="G201" s="72" t="s">
        <v>929</v>
      </c>
      <c r="H201" s="73">
        <v>34722</v>
      </c>
      <c r="I201" s="89">
        <f t="shared" ca="1" si="7"/>
        <v>29.728767123287671</v>
      </c>
      <c r="J201" s="74">
        <v>5</v>
      </c>
      <c r="K201" s="74" t="s">
        <v>837</v>
      </c>
    </row>
    <row r="202" spans="1:11">
      <c r="A202" s="7">
        <v>10</v>
      </c>
      <c r="B202" s="10">
        <v>19</v>
      </c>
      <c r="C202" s="10">
        <v>201</v>
      </c>
      <c r="D202" s="86" t="s">
        <v>354</v>
      </c>
      <c r="E202" s="86" t="s">
        <v>13</v>
      </c>
      <c r="F202" s="71" t="s">
        <v>206</v>
      </c>
      <c r="G202" s="72" t="s">
        <v>535</v>
      </c>
      <c r="H202" s="73">
        <v>31300</v>
      </c>
      <c r="I202" s="89">
        <f t="shared" ca="1" si="7"/>
        <v>39.104109589041094</v>
      </c>
      <c r="J202" s="74">
        <v>3</v>
      </c>
      <c r="K202" s="74" t="s">
        <v>838</v>
      </c>
    </row>
    <row r="203" spans="1:11">
      <c r="A203" s="11">
        <v>10</v>
      </c>
      <c r="B203" s="12">
        <v>20</v>
      </c>
      <c r="C203" s="12">
        <v>202</v>
      </c>
      <c r="D203" s="87" t="s">
        <v>567</v>
      </c>
      <c r="E203" s="87" t="s">
        <v>492</v>
      </c>
      <c r="F203" s="75" t="s">
        <v>34</v>
      </c>
      <c r="G203" s="76" t="s">
        <v>136</v>
      </c>
      <c r="H203" s="77">
        <v>31666</v>
      </c>
      <c r="I203" s="90">
        <f t="shared" ca="1" si="7"/>
        <v>38.101369863013701</v>
      </c>
      <c r="J203" s="78">
        <v>1</v>
      </c>
      <c r="K203" s="78" t="s">
        <v>837</v>
      </c>
    </row>
    <row r="204" spans="1:11">
      <c r="A204" s="7">
        <v>11</v>
      </c>
      <c r="B204" s="10">
        <v>1</v>
      </c>
      <c r="C204" s="10">
        <v>203</v>
      </c>
      <c r="D204" s="86" t="s">
        <v>567</v>
      </c>
      <c r="E204" s="86" t="s">
        <v>438</v>
      </c>
      <c r="F204" s="71" t="s">
        <v>578</v>
      </c>
      <c r="G204" s="72" t="s">
        <v>244</v>
      </c>
      <c r="H204" s="73">
        <v>35249</v>
      </c>
      <c r="I204" s="89">
        <f t="shared" ca="1" si="7"/>
        <v>28.284931506849315</v>
      </c>
      <c r="J204" s="74">
        <v>6</v>
      </c>
      <c r="K204" s="74" t="s">
        <v>838</v>
      </c>
    </row>
    <row r="205" spans="1:11">
      <c r="A205" s="7">
        <v>11</v>
      </c>
      <c r="B205" s="10">
        <v>2</v>
      </c>
      <c r="C205" s="10">
        <v>204</v>
      </c>
      <c r="D205" s="86" t="s">
        <v>354</v>
      </c>
      <c r="E205" s="86" t="s">
        <v>129</v>
      </c>
      <c r="F205" s="71" t="s">
        <v>78</v>
      </c>
      <c r="G205" s="72" t="s">
        <v>523</v>
      </c>
      <c r="H205" s="73">
        <v>31870</v>
      </c>
      <c r="I205" s="89">
        <f t="shared" ca="1" si="7"/>
        <v>37.542465753424658</v>
      </c>
      <c r="J205" s="74">
        <v>4</v>
      </c>
      <c r="K205" s="74" t="s">
        <v>46</v>
      </c>
    </row>
    <row r="206" spans="1:11">
      <c r="A206" s="7">
        <v>11</v>
      </c>
      <c r="B206" s="10">
        <v>3</v>
      </c>
      <c r="C206" s="10">
        <v>205</v>
      </c>
      <c r="D206" s="86" t="s">
        <v>345</v>
      </c>
      <c r="E206" s="86" t="s">
        <v>246</v>
      </c>
      <c r="F206" s="71" t="s">
        <v>126</v>
      </c>
      <c r="G206" s="72" t="s">
        <v>557</v>
      </c>
      <c r="H206" s="73">
        <v>31310</v>
      </c>
      <c r="I206" s="89">
        <f t="shared" ca="1" si="7"/>
        <v>39.076712328767123</v>
      </c>
      <c r="J206" s="74">
        <v>8</v>
      </c>
      <c r="K206" s="74" t="s">
        <v>837</v>
      </c>
    </row>
    <row r="207" spans="1:11">
      <c r="A207" s="7">
        <v>11</v>
      </c>
      <c r="B207" s="10">
        <v>4</v>
      </c>
      <c r="C207" s="10">
        <v>206</v>
      </c>
      <c r="D207" s="86" t="s">
        <v>17</v>
      </c>
      <c r="E207" s="86" t="s">
        <v>480</v>
      </c>
      <c r="F207" s="71" t="s">
        <v>200</v>
      </c>
      <c r="G207" s="72" t="s">
        <v>571</v>
      </c>
      <c r="H207" s="73">
        <v>33224</v>
      </c>
      <c r="I207" s="89">
        <f t="shared" ca="1" si="7"/>
        <v>33.832876712328769</v>
      </c>
      <c r="J207" s="74">
        <v>1</v>
      </c>
      <c r="K207" s="74" t="s">
        <v>837</v>
      </c>
    </row>
    <row r="208" spans="1:11">
      <c r="A208" s="7">
        <v>11</v>
      </c>
      <c r="B208" s="10">
        <v>5</v>
      </c>
      <c r="C208" s="10">
        <v>207</v>
      </c>
      <c r="D208" s="86" t="s">
        <v>609</v>
      </c>
      <c r="E208" s="86" t="s">
        <v>47</v>
      </c>
      <c r="F208" s="71" t="s">
        <v>587</v>
      </c>
      <c r="G208" s="72" t="s">
        <v>570</v>
      </c>
      <c r="H208" s="73">
        <v>34484</v>
      </c>
      <c r="I208" s="89">
        <f t="shared" ca="1" si="7"/>
        <v>30.38082191780822</v>
      </c>
      <c r="J208" s="74">
        <v>8</v>
      </c>
      <c r="K208" s="74" t="s">
        <v>46</v>
      </c>
    </row>
    <row r="209" spans="1:11">
      <c r="A209" s="7">
        <v>11</v>
      </c>
      <c r="B209" s="10">
        <v>6</v>
      </c>
      <c r="C209" s="10">
        <v>208</v>
      </c>
      <c r="D209" s="86" t="s">
        <v>614</v>
      </c>
      <c r="E209" s="86" t="s">
        <v>18</v>
      </c>
      <c r="F209" s="71" t="s">
        <v>196</v>
      </c>
      <c r="G209" s="72" t="s">
        <v>106</v>
      </c>
      <c r="H209" s="73">
        <v>33190</v>
      </c>
      <c r="I209" s="89">
        <f t="shared" ca="1" si="7"/>
        <v>33.926027397260277</v>
      </c>
      <c r="J209" s="74">
        <v>1</v>
      </c>
      <c r="K209" s="74" t="s">
        <v>837</v>
      </c>
    </row>
    <row r="210" spans="1:11">
      <c r="A210" s="7">
        <v>11</v>
      </c>
      <c r="B210" s="10">
        <v>7</v>
      </c>
      <c r="C210" s="10">
        <v>209</v>
      </c>
      <c r="D210" s="86" t="s">
        <v>14</v>
      </c>
      <c r="E210" s="86" t="s">
        <v>563</v>
      </c>
      <c r="F210" s="71" t="s">
        <v>861</v>
      </c>
      <c r="G210" s="72" t="s">
        <v>277</v>
      </c>
      <c r="H210" s="73">
        <v>33634</v>
      </c>
      <c r="I210" s="89">
        <f t="shared" ca="1" si="7"/>
        <v>32.709589041095889</v>
      </c>
      <c r="J210" s="74">
        <v>1</v>
      </c>
      <c r="K210" s="74" t="s">
        <v>46</v>
      </c>
    </row>
    <row r="211" spans="1:11">
      <c r="A211" s="7">
        <v>11</v>
      </c>
      <c r="B211" s="10">
        <v>8</v>
      </c>
      <c r="C211" s="10">
        <v>210</v>
      </c>
      <c r="D211" s="86" t="s">
        <v>276</v>
      </c>
      <c r="E211" s="86" t="s">
        <v>29</v>
      </c>
      <c r="F211" s="71" t="s">
        <v>111</v>
      </c>
      <c r="G211" s="72" t="s">
        <v>549</v>
      </c>
      <c r="H211" s="73">
        <v>30953</v>
      </c>
      <c r="I211" s="89">
        <f t="shared" ca="1" si="7"/>
        <v>40.054794520547944</v>
      </c>
      <c r="J211" s="74">
        <v>3</v>
      </c>
      <c r="K211" s="74" t="s">
        <v>837</v>
      </c>
    </row>
    <row r="212" spans="1:11">
      <c r="A212" s="7">
        <v>11</v>
      </c>
      <c r="B212" s="10">
        <v>9</v>
      </c>
      <c r="C212" s="10">
        <v>211</v>
      </c>
      <c r="D212" s="86" t="s">
        <v>470</v>
      </c>
      <c r="E212" s="86" t="s">
        <v>13</v>
      </c>
      <c r="F212" s="71" t="s">
        <v>295</v>
      </c>
      <c r="G212" s="72" t="s">
        <v>1145</v>
      </c>
      <c r="H212" s="73">
        <v>34937</v>
      </c>
      <c r="I212" s="89">
        <f t="shared" ca="1" si="7"/>
        <v>29.139726027397259</v>
      </c>
      <c r="J212" s="74">
        <v>1</v>
      </c>
      <c r="K212" s="74" t="s">
        <v>46</v>
      </c>
    </row>
    <row r="213" spans="1:11">
      <c r="A213" s="7">
        <v>11</v>
      </c>
      <c r="B213" s="10">
        <v>10</v>
      </c>
      <c r="C213" s="10">
        <v>212</v>
      </c>
      <c r="D213" s="86" t="s">
        <v>480</v>
      </c>
      <c r="E213" s="86" t="s">
        <v>246</v>
      </c>
      <c r="F213" s="71" t="s">
        <v>259</v>
      </c>
      <c r="G213" s="72" t="s">
        <v>655</v>
      </c>
      <c r="H213" s="73">
        <v>33385</v>
      </c>
      <c r="I213" s="89">
        <f t="shared" ca="1" si="7"/>
        <v>33.391780821917806</v>
      </c>
      <c r="J213" s="74">
        <v>1</v>
      </c>
      <c r="K213" s="74" t="s">
        <v>837</v>
      </c>
    </row>
    <row r="214" spans="1:11">
      <c r="A214" s="7">
        <v>11</v>
      </c>
      <c r="B214" s="10">
        <v>11</v>
      </c>
      <c r="C214" s="10">
        <v>213</v>
      </c>
      <c r="D214" s="86" t="s">
        <v>164</v>
      </c>
      <c r="E214" s="86" t="s">
        <v>13</v>
      </c>
      <c r="F214" s="71" t="s">
        <v>261</v>
      </c>
      <c r="G214" s="72" t="s">
        <v>613</v>
      </c>
      <c r="H214" s="73">
        <v>32931</v>
      </c>
      <c r="I214" s="89">
        <f t="shared" ca="1" si="7"/>
        <v>34.635616438356166</v>
      </c>
      <c r="J214" s="74">
        <v>1</v>
      </c>
      <c r="K214" s="74" t="s">
        <v>46</v>
      </c>
    </row>
    <row r="215" spans="1:11">
      <c r="A215" s="7">
        <v>11</v>
      </c>
      <c r="B215" s="10">
        <v>12</v>
      </c>
      <c r="C215" s="10">
        <v>214</v>
      </c>
      <c r="D215" s="86" t="s">
        <v>555</v>
      </c>
      <c r="E215" s="86" t="s">
        <v>1291</v>
      </c>
      <c r="F215" s="71" t="s">
        <v>68</v>
      </c>
      <c r="G215" s="72" t="s">
        <v>571</v>
      </c>
      <c r="H215" s="73">
        <v>33432</v>
      </c>
      <c r="I215" s="89">
        <f t="shared" ca="1" si="7"/>
        <v>33.263013698630139</v>
      </c>
      <c r="J215" s="74">
        <v>1</v>
      </c>
      <c r="K215" s="74" t="s">
        <v>46</v>
      </c>
    </row>
    <row r="216" spans="1:11">
      <c r="A216" s="7">
        <v>11</v>
      </c>
      <c r="B216" s="10">
        <v>13</v>
      </c>
      <c r="C216" s="10">
        <v>215</v>
      </c>
      <c r="D216" s="86" t="s">
        <v>18</v>
      </c>
      <c r="E216" s="86" t="s">
        <v>598</v>
      </c>
      <c r="F216" s="71" t="s">
        <v>682</v>
      </c>
      <c r="G216" s="72" t="s">
        <v>562</v>
      </c>
      <c r="H216" s="73">
        <v>33955</v>
      </c>
      <c r="I216" s="89">
        <f t="shared" ca="1" si="7"/>
        <v>31.830136986301369</v>
      </c>
      <c r="J216" s="74">
        <v>3</v>
      </c>
      <c r="K216" s="74" t="s">
        <v>46</v>
      </c>
    </row>
    <row r="217" spans="1:11">
      <c r="A217" s="7">
        <v>11</v>
      </c>
      <c r="B217" s="10">
        <v>14</v>
      </c>
      <c r="C217" s="10">
        <v>216</v>
      </c>
      <c r="D217" s="86" t="s">
        <v>563</v>
      </c>
      <c r="E217" s="86" t="s">
        <v>598</v>
      </c>
      <c r="F217" s="71" t="s">
        <v>955</v>
      </c>
      <c r="G217" s="72" t="s">
        <v>333</v>
      </c>
      <c r="H217" s="73">
        <v>34216</v>
      </c>
      <c r="I217" s="89">
        <f t="shared" ca="1" si="7"/>
        <v>31.115068493150684</v>
      </c>
      <c r="J217" s="74">
        <v>1</v>
      </c>
      <c r="K217" s="74" t="s">
        <v>837</v>
      </c>
    </row>
    <row r="218" spans="1:11">
      <c r="A218" s="7">
        <v>11</v>
      </c>
      <c r="B218" s="10">
        <v>15</v>
      </c>
      <c r="C218" s="10">
        <v>217</v>
      </c>
      <c r="D218" s="86" t="s">
        <v>13</v>
      </c>
      <c r="E218" s="86" t="s">
        <v>470</v>
      </c>
      <c r="F218" s="71" t="s">
        <v>812</v>
      </c>
      <c r="G218" s="72" t="s">
        <v>531</v>
      </c>
      <c r="H218" s="73">
        <v>31682</v>
      </c>
      <c r="I218" s="89">
        <f t="shared" ca="1" si="7"/>
        <v>38.057534246575344</v>
      </c>
      <c r="J218" s="74">
        <v>1</v>
      </c>
      <c r="K218" s="74" t="s">
        <v>837</v>
      </c>
    </row>
    <row r="219" spans="1:11">
      <c r="A219" s="7">
        <v>11</v>
      </c>
      <c r="B219" s="10">
        <v>16</v>
      </c>
      <c r="C219" s="10">
        <v>218</v>
      </c>
      <c r="D219" s="86" t="s">
        <v>239</v>
      </c>
      <c r="E219" s="86" t="s">
        <v>239</v>
      </c>
      <c r="F219" s="71" t="s">
        <v>22</v>
      </c>
      <c r="G219" s="72" t="s">
        <v>184</v>
      </c>
      <c r="H219" s="73">
        <v>31789</v>
      </c>
      <c r="I219" s="89">
        <f t="shared" ca="1" si="7"/>
        <v>37.764383561643832</v>
      </c>
      <c r="J219" s="74">
        <v>1</v>
      </c>
      <c r="K219" s="74" t="s">
        <v>837</v>
      </c>
    </row>
    <row r="220" spans="1:11">
      <c r="A220" s="7">
        <v>11</v>
      </c>
      <c r="B220" s="10">
        <v>17</v>
      </c>
      <c r="C220" s="10">
        <v>219</v>
      </c>
      <c r="D220" s="86" t="s">
        <v>438</v>
      </c>
      <c r="E220" s="86" t="s">
        <v>45</v>
      </c>
      <c r="F220" s="71" t="s">
        <v>522</v>
      </c>
      <c r="G220" s="72" t="s">
        <v>1065</v>
      </c>
      <c r="H220" s="73">
        <v>33435</v>
      </c>
      <c r="I220" s="89">
        <f t="shared" ca="1" si="7"/>
        <v>33.254794520547946</v>
      </c>
      <c r="J220" s="74">
        <v>4</v>
      </c>
      <c r="K220" s="74" t="s">
        <v>838</v>
      </c>
    </row>
    <row r="221" spans="1:11">
      <c r="A221" s="7">
        <v>11</v>
      </c>
      <c r="B221" s="10">
        <v>18</v>
      </c>
      <c r="C221" s="10">
        <v>220</v>
      </c>
      <c r="D221" s="86" t="s">
        <v>16</v>
      </c>
      <c r="E221" s="86" t="s">
        <v>345</v>
      </c>
      <c r="F221" s="71" t="s">
        <v>181</v>
      </c>
      <c r="G221" s="72" t="s">
        <v>531</v>
      </c>
      <c r="H221" s="73">
        <v>32386</v>
      </c>
      <c r="I221" s="89">
        <f t="shared" ca="1" si="7"/>
        <v>36.128767123287673</v>
      </c>
      <c r="J221" s="74">
        <v>3</v>
      </c>
      <c r="K221" s="74" t="s">
        <v>46</v>
      </c>
    </row>
    <row r="222" spans="1:11">
      <c r="A222" s="7">
        <v>11</v>
      </c>
      <c r="B222" s="10">
        <v>19</v>
      </c>
      <c r="C222" s="10">
        <v>221</v>
      </c>
      <c r="D222" s="86" t="s">
        <v>129</v>
      </c>
      <c r="E222" s="86" t="s">
        <v>13</v>
      </c>
      <c r="F222" s="71" t="s">
        <v>349</v>
      </c>
      <c r="G222" s="72" t="s">
        <v>247</v>
      </c>
      <c r="H222" s="73">
        <v>31477</v>
      </c>
      <c r="I222" s="89">
        <f ca="1">(TODAY()-H222)/365</f>
        <v>38.61917808219178</v>
      </c>
      <c r="J222" s="74">
        <v>1</v>
      </c>
      <c r="K222" s="74" t="s">
        <v>837</v>
      </c>
    </row>
    <row r="223" spans="1:11">
      <c r="A223" s="11">
        <v>11</v>
      </c>
      <c r="B223" s="12">
        <v>20</v>
      </c>
      <c r="C223" s="12">
        <v>222</v>
      </c>
      <c r="D223" s="87" t="s">
        <v>29</v>
      </c>
      <c r="E223" s="87" t="s">
        <v>438</v>
      </c>
      <c r="F223" s="75" t="s">
        <v>102</v>
      </c>
      <c r="G223" s="76" t="s">
        <v>551</v>
      </c>
      <c r="H223" s="77">
        <v>33719</v>
      </c>
      <c r="I223" s="90">
        <f ca="1">(TODAY()-H223)/365</f>
        <v>32.476712328767121</v>
      </c>
      <c r="J223" s="78">
        <v>1</v>
      </c>
      <c r="K223" s="78" t="s">
        <v>837</v>
      </c>
    </row>
    <row r="224" spans="1:11">
      <c r="A224" s="7">
        <v>12</v>
      </c>
      <c r="B224" s="10">
        <v>1</v>
      </c>
      <c r="C224" s="10">
        <v>223</v>
      </c>
      <c r="D224" s="4" t="s">
        <v>29</v>
      </c>
      <c r="E224" s="4" t="s">
        <v>15</v>
      </c>
      <c r="F224" s="4" t="s">
        <v>1019</v>
      </c>
      <c r="G224" s="4" t="s">
        <v>409</v>
      </c>
      <c r="H224" s="18">
        <v>33234</v>
      </c>
      <c r="I224" s="32">
        <v>29.632876712328766</v>
      </c>
      <c r="J224" s="5">
        <v>1</v>
      </c>
      <c r="K224" s="5" t="s">
        <v>837</v>
      </c>
    </row>
    <row r="225" spans="1:11">
      <c r="A225" s="7">
        <v>12</v>
      </c>
      <c r="B225" s="10">
        <v>2</v>
      </c>
      <c r="C225" s="10">
        <v>224</v>
      </c>
      <c r="D225" s="4" t="s">
        <v>129</v>
      </c>
      <c r="E225" s="4" t="s">
        <v>18</v>
      </c>
      <c r="F225" s="4" t="s">
        <v>59</v>
      </c>
      <c r="G225" s="4" t="s">
        <v>273</v>
      </c>
      <c r="H225" s="18">
        <v>33312</v>
      </c>
      <c r="I225" s="32">
        <v>29.419178082191781</v>
      </c>
      <c r="J225" s="5">
        <v>2</v>
      </c>
      <c r="K225" s="5" t="s">
        <v>837</v>
      </c>
    </row>
    <row r="226" spans="1:11">
      <c r="A226" s="7">
        <v>12</v>
      </c>
      <c r="B226" s="10">
        <v>3</v>
      </c>
      <c r="C226" s="10">
        <v>225</v>
      </c>
      <c r="D226" s="4" t="s">
        <v>16</v>
      </c>
      <c r="E226" s="4" t="s">
        <v>555</v>
      </c>
      <c r="F226" s="4" t="s">
        <v>1053</v>
      </c>
      <c r="G226" s="4" t="s">
        <v>1054</v>
      </c>
      <c r="H226" s="18">
        <v>34316</v>
      </c>
      <c r="I226" s="32">
        <v>26.668493150684931</v>
      </c>
      <c r="J226" s="5">
        <v>6</v>
      </c>
      <c r="K226" s="5" t="s">
        <v>838</v>
      </c>
    </row>
    <row r="227" spans="1:11">
      <c r="A227" s="7">
        <v>12</v>
      </c>
      <c r="B227" s="10">
        <v>4</v>
      </c>
      <c r="C227" s="10">
        <v>226</v>
      </c>
      <c r="D227" s="4" t="s">
        <v>438</v>
      </c>
      <c r="E227" s="4" t="s">
        <v>480</v>
      </c>
      <c r="F227" s="4" t="s">
        <v>240</v>
      </c>
      <c r="G227" s="4" t="s">
        <v>544</v>
      </c>
      <c r="H227" s="18">
        <v>31798</v>
      </c>
      <c r="I227" s="32">
        <v>33.56712328767123</v>
      </c>
      <c r="J227" s="5">
        <v>6</v>
      </c>
      <c r="K227" s="5" t="s">
        <v>46</v>
      </c>
    </row>
    <row r="228" spans="1:11">
      <c r="A228" s="7">
        <v>12</v>
      </c>
      <c r="B228" s="10">
        <v>5</v>
      </c>
      <c r="C228" s="10">
        <v>227</v>
      </c>
      <c r="D228" s="4" t="s">
        <v>239</v>
      </c>
      <c r="E228" s="4" t="s">
        <v>300</v>
      </c>
      <c r="F228" s="4" t="s">
        <v>1108</v>
      </c>
      <c r="G228" s="4" t="s">
        <v>136</v>
      </c>
      <c r="H228" s="18">
        <v>32949</v>
      </c>
      <c r="I228" s="32">
        <v>30.413698630136988</v>
      </c>
      <c r="J228" s="5">
        <v>1</v>
      </c>
      <c r="K228" s="5" t="s">
        <v>837</v>
      </c>
    </row>
    <row r="229" spans="1:11">
      <c r="A229" s="7">
        <v>12</v>
      </c>
      <c r="B229" s="10">
        <v>6</v>
      </c>
      <c r="C229" s="10">
        <v>228</v>
      </c>
      <c r="D229" s="4" t="s">
        <v>13</v>
      </c>
      <c r="E229" s="4" t="s">
        <v>598</v>
      </c>
      <c r="F229" s="4" t="s">
        <v>178</v>
      </c>
      <c r="G229" s="4" t="s">
        <v>409</v>
      </c>
      <c r="H229" s="18">
        <v>33818</v>
      </c>
      <c r="I229" s="32">
        <v>28.032876712328768</v>
      </c>
      <c r="J229" s="5">
        <v>6</v>
      </c>
      <c r="K229" s="5" t="s">
        <v>837</v>
      </c>
    </row>
    <row r="230" spans="1:11">
      <c r="A230" s="7">
        <v>12</v>
      </c>
      <c r="B230" s="10">
        <v>7</v>
      </c>
      <c r="C230" s="10">
        <v>229</v>
      </c>
      <c r="D230" s="4" t="s">
        <v>563</v>
      </c>
      <c r="E230" s="4" t="s">
        <v>239</v>
      </c>
      <c r="F230" s="4" t="s">
        <v>200</v>
      </c>
      <c r="G230" s="4" t="s">
        <v>247</v>
      </c>
      <c r="H230" s="18">
        <v>34807</v>
      </c>
      <c r="I230" s="32">
        <v>25.323287671232876</v>
      </c>
      <c r="J230" s="5">
        <v>2</v>
      </c>
      <c r="K230" s="5" t="s">
        <v>837</v>
      </c>
    </row>
    <row r="231" spans="1:11">
      <c r="A231" s="7">
        <v>12</v>
      </c>
      <c r="B231" s="10">
        <v>8</v>
      </c>
      <c r="C231" s="10">
        <v>230</v>
      </c>
      <c r="D231" s="4" t="s">
        <v>18</v>
      </c>
      <c r="E231" s="4" t="s">
        <v>47</v>
      </c>
      <c r="F231" s="4" t="s">
        <v>1057</v>
      </c>
      <c r="G231" s="4" t="s">
        <v>247</v>
      </c>
      <c r="H231" s="18">
        <v>33863</v>
      </c>
      <c r="I231" s="32">
        <v>27.909589041095892</v>
      </c>
      <c r="J231" s="5">
        <v>1</v>
      </c>
      <c r="K231" s="5" t="s">
        <v>837</v>
      </c>
    </row>
    <row r="232" spans="1:11">
      <c r="A232" s="7">
        <v>12</v>
      </c>
      <c r="B232" s="10">
        <v>9</v>
      </c>
      <c r="C232" s="10">
        <v>231</v>
      </c>
      <c r="D232" s="4" t="s">
        <v>555</v>
      </c>
      <c r="E232" s="4" t="s">
        <v>345</v>
      </c>
      <c r="F232" s="4" t="s">
        <v>143</v>
      </c>
      <c r="G232" s="4" t="s">
        <v>564</v>
      </c>
      <c r="H232" s="18">
        <v>32007</v>
      </c>
      <c r="I232" s="32">
        <v>32.994520547945207</v>
      </c>
      <c r="J232" s="5">
        <v>1</v>
      </c>
      <c r="K232" s="5" t="s">
        <v>46</v>
      </c>
    </row>
    <row r="233" spans="1:11">
      <c r="A233" s="7">
        <v>12</v>
      </c>
      <c r="B233" s="10">
        <v>10</v>
      </c>
      <c r="C233" s="10">
        <v>232</v>
      </c>
      <c r="D233" s="4" t="s">
        <v>164</v>
      </c>
      <c r="E233" s="4" t="s">
        <v>188</v>
      </c>
      <c r="F233" s="4" t="s">
        <v>140</v>
      </c>
      <c r="G233" s="4" t="s">
        <v>591</v>
      </c>
      <c r="H233" s="18">
        <v>31211</v>
      </c>
      <c r="I233" s="32">
        <v>35.175342465753424</v>
      </c>
      <c r="J233" s="5">
        <v>1</v>
      </c>
      <c r="K233" s="5" t="s">
        <v>837</v>
      </c>
    </row>
    <row r="234" spans="1:11">
      <c r="A234" s="7">
        <v>12</v>
      </c>
      <c r="B234" s="10">
        <v>11</v>
      </c>
      <c r="C234" s="10">
        <v>233</v>
      </c>
      <c r="D234" s="4" t="s">
        <v>480</v>
      </c>
      <c r="E234" s="4" t="s">
        <v>481</v>
      </c>
      <c r="F234" s="4" t="s">
        <v>361</v>
      </c>
      <c r="G234" s="4" t="s">
        <v>260</v>
      </c>
      <c r="H234" s="18">
        <v>32469</v>
      </c>
      <c r="I234" s="32">
        <v>31.728767123287671</v>
      </c>
      <c r="J234" s="5">
        <v>1</v>
      </c>
      <c r="K234" s="5" t="s">
        <v>46</v>
      </c>
    </row>
    <row r="235" spans="1:11">
      <c r="A235" s="7">
        <v>12</v>
      </c>
      <c r="B235" s="10">
        <v>12</v>
      </c>
      <c r="C235" s="10">
        <v>234</v>
      </c>
      <c r="D235" s="4" t="s">
        <v>470</v>
      </c>
      <c r="E235" s="4" t="s">
        <v>555</v>
      </c>
      <c r="F235" s="4" t="s">
        <v>876</v>
      </c>
      <c r="G235" s="4" t="s">
        <v>877</v>
      </c>
      <c r="H235" s="18">
        <v>35236</v>
      </c>
      <c r="I235" s="32">
        <v>24.147945205479452</v>
      </c>
      <c r="J235" s="5">
        <v>1</v>
      </c>
      <c r="K235" s="5" t="s">
        <v>837</v>
      </c>
    </row>
    <row r="236" spans="1:11">
      <c r="A236" s="7">
        <v>12</v>
      </c>
      <c r="B236" s="10">
        <v>13</v>
      </c>
      <c r="C236" s="10">
        <v>235</v>
      </c>
      <c r="D236" s="4" t="s">
        <v>29</v>
      </c>
      <c r="E236" s="4" t="s">
        <v>345</v>
      </c>
      <c r="F236" s="4" t="s">
        <v>980</v>
      </c>
      <c r="G236" s="4" t="s">
        <v>221</v>
      </c>
      <c r="H236" s="18">
        <v>34168</v>
      </c>
      <c r="I236" s="32">
        <v>27.073972602739726</v>
      </c>
      <c r="J236" s="5">
        <v>1</v>
      </c>
      <c r="K236" s="5" t="s">
        <v>837</v>
      </c>
    </row>
    <row r="237" spans="1:11">
      <c r="A237" s="7">
        <v>12</v>
      </c>
      <c r="B237" s="10">
        <v>14</v>
      </c>
      <c r="C237" s="10">
        <v>236</v>
      </c>
      <c r="D237" s="4" t="s">
        <v>14</v>
      </c>
      <c r="E237" s="4" t="s">
        <v>47</v>
      </c>
      <c r="F237" s="4" t="s">
        <v>398</v>
      </c>
      <c r="G237" s="4" t="s">
        <v>551</v>
      </c>
      <c r="H237" s="18">
        <v>33022</v>
      </c>
      <c r="I237" s="32">
        <v>30.213698630136985</v>
      </c>
      <c r="J237" s="5">
        <v>1</v>
      </c>
      <c r="K237" s="5" t="s">
        <v>837</v>
      </c>
    </row>
    <row r="238" spans="1:11">
      <c r="A238" s="7">
        <v>12</v>
      </c>
      <c r="B238" s="10">
        <v>15</v>
      </c>
      <c r="C238" s="10">
        <v>237</v>
      </c>
      <c r="D238" s="4" t="s">
        <v>614</v>
      </c>
      <c r="E238" s="4" t="s">
        <v>563</v>
      </c>
      <c r="F238" s="4" t="s">
        <v>37</v>
      </c>
      <c r="G238" s="4" t="s">
        <v>564</v>
      </c>
      <c r="H238" s="18">
        <v>31751</v>
      </c>
      <c r="I238" s="32">
        <v>33.695890410958903</v>
      </c>
      <c r="J238" s="5">
        <v>3</v>
      </c>
      <c r="K238" s="5" t="s">
        <v>838</v>
      </c>
    </row>
    <row r="239" spans="1:11">
      <c r="A239" s="7">
        <v>12</v>
      </c>
      <c r="B239" s="10">
        <v>16</v>
      </c>
      <c r="C239" s="10">
        <v>238</v>
      </c>
      <c r="D239" s="4" t="s">
        <v>609</v>
      </c>
      <c r="E239" s="4" t="s">
        <v>567</v>
      </c>
      <c r="F239" s="4" t="s">
        <v>1212</v>
      </c>
      <c r="G239" s="4" t="s">
        <v>1213</v>
      </c>
      <c r="H239" s="18">
        <v>33525</v>
      </c>
      <c r="I239" s="32">
        <v>28.835616438356166</v>
      </c>
      <c r="J239" s="5">
        <v>2</v>
      </c>
      <c r="K239" s="5" t="s">
        <v>837</v>
      </c>
    </row>
    <row r="240" spans="1:11">
      <c r="A240" s="7">
        <v>12</v>
      </c>
      <c r="B240" s="10">
        <v>17</v>
      </c>
      <c r="C240" s="10">
        <v>239</v>
      </c>
      <c r="D240" s="4" t="s">
        <v>17</v>
      </c>
      <c r="E240" s="4" t="s">
        <v>246</v>
      </c>
      <c r="F240" s="4" t="s">
        <v>875</v>
      </c>
      <c r="G240" s="4" t="s">
        <v>547</v>
      </c>
      <c r="H240" s="18">
        <v>34103</v>
      </c>
      <c r="I240" s="32">
        <v>27.252054794520546</v>
      </c>
      <c r="J240" s="5">
        <v>1</v>
      </c>
      <c r="K240" s="5" t="s">
        <v>46</v>
      </c>
    </row>
    <row r="241" spans="1:11">
      <c r="A241" s="7">
        <v>12</v>
      </c>
      <c r="B241" s="10">
        <v>18</v>
      </c>
      <c r="C241" s="10">
        <v>240</v>
      </c>
      <c r="D241" s="4" t="s">
        <v>345</v>
      </c>
      <c r="E241" s="4" t="s">
        <v>300</v>
      </c>
      <c r="F241" s="4" t="s">
        <v>734</v>
      </c>
      <c r="G241" s="4" t="s">
        <v>546</v>
      </c>
      <c r="H241" s="18">
        <v>33322</v>
      </c>
      <c r="I241" s="32">
        <v>29.391780821917809</v>
      </c>
      <c r="J241" s="5">
        <v>2</v>
      </c>
      <c r="K241" s="5" t="s">
        <v>837</v>
      </c>
    </row>
    <row r="242" spans="1:11">
      <c r="A242" s="7">
        <v>12</v>
      </c>
      <c r="B242" s="10">
        <v>19</v>
      </c>
      <c r="C242" s="10">
        <v>241</v>
      </c>
      <c r="D242" s="4" t="s">
        <v>354</v>
      </c>
      <c r="E242" s="4" t="s">
        <v>609</v>
      </c>
      <c r="F242" s="4" t="s">
        <v>1215</v>
      </c>
      <c r="G242" s="4" t="s">
        <v>549</v>
      </c>
      <c r="H242" s="18">
        <v>32015</v>
      </c>
      <c r="I242" s="32">
        <v>32.972602739726028</v>
      </c>
      <c r="J242" s="5">
        <v>1</v>
      </c>
      <c r="K242" s="5" t="s">
        <v>837</v>
      </c>
    </row>
    <row r="243" spans="1:11">
      <c r="A243" s="11">
        <v>12</v>
      </c>
      <c r="B243" s="12">
        <v>20</v>
      </c>
      <c r="C243" s="12">
        <v>242</v>
      </c>
      <c r="D243" s="13" t="s">
        <v>567</v>
      </c>
      <c r="E243" s="13" t="s">
        <v>17</v>
      </c>
      <c r="F243" s="13" t="s">
        <v>9</v>
      </c>
      <c r="G243" s="13" t="s">
        <v>375</v>
      </c>
      <c r="H243" s="19">
        <v>34754</v>
      </c>
      <c r="I243" s="33">
        <v>25.468493150684932</v>
      </c>
      <c r="J243" s="14">
        <v>2</v>
      </c>
      <c r="K243" s="14" t="s">
        <v>46</v>
      </c>
    </row>
    <row r="244" spans="1:11">
      <c r="A244" s="7">
        <v>13</v>
      </c>
      <c r="B244" s="10">
        <v>1</v>
      </c>
      <c r="C244" s="10">
        <v>243</v>
      </c>
      <c r="D244" s="4" t="s">
        <v>567</v>
      </c>
      <c r="E244" s="4" t="s">
        <v>686</v>
      </c>
      <c r="F244" s="4" t="s">
        <v>453</v>
      </c>
      <c r="G244" s="4" t="s">
        <v>531</v>
      </c>
      <c r="H244" s="18">
        <v>30948</v>
      </c>
      <c r="I244" s="32">
        <v>35.895890410958906</v>
      </c>
      <c r="J244" s="5">
        <v>7</v>
      </c>
      <c r="K244" s="5" t="s">
        <v>837</v>
      </c>
    </row>
    <row r="245" spans="1:11">
      <c r="A245" s="7">
        <v>13</v>
      </c>
      <c r="B245" s="10">
        <v>2</v>
      </c>
      <c r="C245" s="10">
        <v>244</v>
      </c>
      <c r="D245" s="4" t="s">
        <v>354</v>
      </c>
      <c r="E245" s="4" t="s">
        <v>14</v>
      </c>
      <c r="F245" s="4" t="s">
        <v>1064</v>
      </c>
      <c r="G245" s="4" t="s">
        <v>20</v>
      </c>
      <c r="H245" s="18">
        <v>34627</v>
      </c>
      <c r="I245" s="32">
        <v>25.816438356164383</v>
      </c>
      <c r="J245" s="5">
        <v>3</v>
      </c>
      <c r="K245" s="5" t="s">
        <v>46</v>
      </c>
    </row>
    <row r="246" spans="1:11">
      <c r="A246" s="7">
        <v>13</v>
      </c>
      <c r="B246" s="10">
        <v>3</v>
      </c>
      <c r="C246" s="10">
        <v>245</v>
      </c>
      <c r="D246" s="4" t="s">
        <v>345</v>
      </c>
      <c r="E246" s="4" t="s">
        <v>438</v>
      </c>
      <c r="F246" s="4" t="s">
        <v>165</v>
      </c>
      <c r="G246" s="4" t="s">
        <v>900</v>
      </c>
      <c r="H246" s="18">
        <v>32936</v>
      </c>
      <c r="I246" s="32">
        <v>30.449315068493149</v>
      </c>
      <c r="J246" s="5">
        <v>1</v>
      </c>
      <c r="K246" s="5" t="s">
        <v>837</v>
      </c>
    </row>
    <row r="247" spans="1:11">
      <c r="A247" s="7">
        <v>13</v>
      </c>
      <c r="B247" s="10">
        <v>4</v>
      </c>
      <c r="C247" s="10">
        <v>246</v>
      </c>
      <c r="D247" s="4" t="s">
        <v>17</v>
      </c>
      <c r="E247" s="4" t="s">
        <v>47</v>
      </c>
      <c r="F247" s="4" t="s">
        <v>1052</v>
      </c>
      <c r="G247" s="4" t="s">
        <v>533</v>
      </c>
      <c r="H247" s="18">
        <v>34324</v>
      </c>
      <c r="I247" s="32">
        <v>26.646575342465752</v>
      </c>
      <c r="J247" s="5">
        <v>1</v>
      </c>
      <c r="K247" s="5" t="s">
        <v>837</v>
      </c>
    </row>
    <row r="248" spans="1:11">
      <c r="A248" s="7">
        <v>13</v>
      </c>
      <c r="B248" s="10">
        <v>5</v>
      </c>
      <c r="C248" s="10">
        <v>247</v>
      </c>
      <c r="D248" s="4" t="s">
        <v>609</v>
      </c>
      <c r="E248" s="4" t="s">
        <v>15</v>
      </c>
      <c r="F248" s="4" t="s">
        <v>275</v>
      </c>
      <c r="G248" s="4" t="s">
        <v>536</v>
      </c>
      <c r="H248" s="18">
        <v>32303</v>
      </c>
      <c r="I248" s="32">
        <v>32.183561643835617</v>
      </c>
      <c r="J248" s="5">
        <v>1</v>
      </c>
      <c r="K248" s="5" t="s">
        <v>837</v>
      </c>
    </row>
    <row r="249" spans="1:11">
      <c r="A249" s="7">
        <v>13</v>
      </c>
      <c r="B249" s="10">
        <v>6</v>
      </c>
      <c r="C249" s="10">
        <v>248</v>
      </c>
      <c r="D249" s="4" t="s">
        <v>614</v>
      </c>
      <c r="E249" s="4" t="s">
        <v>354</v>
      </c>
      <c r="F249" s="4" t="s">
        <v>453</v>
      </c>
      <c r="G249" s="4" t="s">
        <v>198</v>
      </c>
      <c r="H249" s="18">
        <v>33542</v>
      </c>
      <c r="I249" s="32">
        <v>28.789041095890411</v>
      </c>
      <c r="J249" s="5">
        <v>4</v>
      </c>
      <c r="K249" s="5" t="s">
        <v>46</v>
      </c>
    </row>
    <row r="250" spans="1:11">
      <c r="A250" s="7">
        <v>13</v>
      </c>
      <c r="B250" s="10">
        <v>7</v>
      </c>
      <c r="C250" s="10">
        <v>249</v>
      </c>
      <c r="D250" s="4" t="s">
        <v>14</v>
      </c>
      <c r="E250" s="4" t="s">
        <v>188</v>
      </c>
      <c r="F250" s="4" t="s">
        <v>404</v>
      </c>
      <c r="G250" s="4" t="s">
        <v>593</v>
      </c>
      <c r="H250" s="18">
        <v>32707</v>
      </c>
      <c r="I250" s="32">
        <v>31.076712328767123</v>
      </c>
      <c r="J250" s="5">
        <v>4</v>
      </c>
      <c r="K250" s="5" t="s">
        <v>46</v>
      </c>
    </row>
    <row r="251" spans="1:11">
      <c r="A251" s="7">
        <v>13</v>
      </c>
      <c r="B251" s="10">
        <v>8</v>
      </c>
      <c r="C251" s="10">
        <v>250</v>
      </c>
      <c r="D251" s="4" t="s">
        <v>276</v>
      </c>
      <c r="E251" s="4" t="s">
        <v>16</v>
      </c>
      <c r="F251" s="4" t="s">
        <v>442</v>
      </c>
      <c r="G251" s="4" t="s">
        <v>443</v>
      </c>
      <c r="H251" s="18">
        <v>30243</v>
      </c>
      <c r="I251" s="32">
        <v>37.827397260273976</v>
      </c>
      <c r="J251" s="5">
        <v>1</v>
      </c>
      <c r="K251" s="5" t="s">
        <v>46</v>
      </c>
    </row>
    <row r="252" spans="1:11">
      <c r="A252" s="7">
        <v>13</v>
      </c>
      <c r="B252" s="10">
        <v>9</v>
      </c>
      <c r="C252" s="10">
        <v>251</v>
      </c>
      <c r="D252" s="4" t="s">
        <v>470</v>
      </c>
      <c r="E252" s="4" t="s">
        <v>598</v>
      </c>
      <c r="F252" s="4" t="s">
        <v>1298</v>
      </c>
      <c r="G252" s="4" t="s">
        <v>175</v>
      </c>
      <c r="H252" s="18">
        <v>34509</v>
      </c>
      <c r="I252" s="32">
        <v>26.139726027397259</v>
      </c>
      <c r="J252" s="5">
        <v>7</v>
      </c>
      <c r="K252" s="5" t="s">
        <v>837</v>
      </c>
    </row>
    <row r="253" spans="1:11">
      <c r="A253" s="7">
        <v>13</v>
      </c>
      <c r="B253" s="10">
        <v>10</v>
      </c>
      <c r="C253" s="10">
        <v>252</v>
      </c>
      <c r="D253" s="4" t="s">
        <v>480</v>
      </c>
      <c r="E253" s="4" t="s">
        <v>480</v>
      </c>
      <c r="F253" s="4" t="s">
        <v>579</v>
      </c>
      <c r="G253" s="4" t="s">
        <v>198</v>
      </c>
      <c r="H253" s="18">
        <v>31197</v>
      </c>
      <c r="I253" s="32">
        <v>35.213698630136989</v>
      </c>
      <c r="J253" s="5">
        <v>1</v>
      </c>
      <c r="K253" s="5" t="s">
        <v>46</v>
      </c>
    </row>
    <row r="254" spans="1:11">
      <c r="A254" s="7">
        <v>13</v>
      </c>
      <c r="B254" s="10">
        <v>11</v>
      </c>
      <c r="C254" s="10">
        <v>253</v>
      </c>
      <c r="D254" s="4" t="s">
        <v>164</v>
      </c>
      <c r="E254" s="4" t="s">
        <v>213</v>
      </c>
      <c r="F254" s="4" t="s">
        <v>460</v>
      </c>
      <c r="G254" s="4" t="s">
        <v>592</v>
      </c>
      <c r="H254" s="18">
        <v>34043</v>
      </c>
      <c r="I254" s="32">
        <v>27.416438356164385</v>
      </c>
      <c r="J254" s="5">
        <v>7</v>
      </c>
      <c r="K254" s="5" t="s">
        <v>838</v>
      </c>
    </row>
    <row r="255" spans="1:11">
      <c r="A255" s="7">
        <v>13</v>
      </c>
      <c r="B255" s="10">
        <v>12</v>
      </c>
      <c r="C255" s="10">
        <v>254</v>
      </c>
      <c r="D255" s="4" t="s">
        <v>555</v>
      </c>
      <c r="E255" s="4" t="s">
        <v>354</v>
      </c>
      <c r="F255" s="4" t="s">
        <v>606</v>
      </c>
      <c r="G255" s="4" t="s">
        <v>602</v>
      </c>
      <c r="H255" s="18">
        <v>33798</v>
      </c>
      <c r="I255" s="32">
        <v>28.087671232876712</v>
      </c>
      <c r="J255" s="5">
        <v>7</v>
      </c>
      <c r="K255" s="5" t="s">
        <v>46</v>
      </c>
    </row>
    <row r="256" spans="1:11">
      <c r="A256" s="7">
        <v>13</v>
      </c>
      <c r="B256" s="10">
        <v>13</v>
      </c>
      <c r="C256" s="10">
        <v>255</v>
      </c>
      <c r="D256" s="4" t="s">
        <v>18</v>
      </c>
      <c r="E256" s="4" t="s">
        <v>480</v>
      </c>
      <c r="F256" s="4" t="s">
        <v>462</v>
      </c>
      <c r="G256" s="4" t="s">
        <v>264</v>
      </c>
      <c r="H256" s="18">
        <v>30565</v>
      </c>
      <c r="I256" s="32">
        <v>36.945205479452056</v>
      </c>
      <c r="J256" s="5">
        <v>1</v>
      </c>
      <c r="K256" s="5" t="s">
        <v>46</v>
      </c>
    </row>
    <row r="257" spans="1:11">
      <c r="A257" s="7">
        <v>13</v>
      </c>
      <c r="B257" s="10">
        <v>14</v>
      </c>
      <c r="C257" s="10">
        <v>256</v>
      </c>
      <c r="D257" s="4" t="s">
        <v>563</v>
      </c>
      <c r="E257" s="4" t="s">
        <v>555</v>
      </c>
      <c r="F257" s="4" t="s">
        <v>44</v>
      </c>
      <c r="G257" s="4" t="s">
        <v>636</v>
      </c>
      <c r="H257" s="18">
        <v>32608</v>
      </c>
      <c r="I257" s="32">
        <v>31.347945205479451</v>
      </c>
      <c r="J257" s="5">
        <v>7</v>
      </c>
      <c r="K257" s="5" t="s">
        <v>837</v>
      </c>
    </row>
    <row r="258" spans="1:11">
      <c r="A258" s="7">
        <v>13</v>
      </c>
      <c r="B258" s="10">
        <v>15</v>
      </c>
      <c r="C258" s="10">
        <v>257</v>
      </c>
      <c r="D258" s="4" t="s">
        <v>13</v>
      </c>
      <c r="E258" s="4" t="s">
        <v>15</v>
      </c>
      <c r="F258" s="4" t="s">
        <v>1071</v>
      </c>
      <c r="G258" s="4" t="s">
        <v>328</v>
      </c>
      <c r="H258" s="18">
        <v>34445</v>
      </c>
      <c r="I258" s="32">
        <v>26.315068493150687</v>
      </c>
      <c r="J258" s="5">
        <v>3</v>
      </c>
      <c r="K258" s="5" t="s">
        <v>46</v>
      </c>
    </row>
    <row r="259" spans="1:11">
      <c r="A259" s="7">
        <v>13</v>
      </c>
      <c r="B259" s="10">
        <v>16</v>
      </c>
      <c r="C259" s="10">
        <v>258</v>
      </c>
      <c r="D259" s="4" t="s">
        <v>239</v>
      </c>
      <c r="E259" s="4" t="s">
        <v>239</v>
      </c>
      <c r="F259" s="4" t="s">
        <v>317</v>
      </c>
      <c r="G259" s="4" t="s">
        <v>969</v>
      </c>
      <c r="H259" s="18">
        <v>34313</v>
      </c>
      <c r="I259" s="32">
        <v>26.676712328767124</v>
      </c>
      <c r="J259" s="5">
        <v>7</v>
      </c>
      <c r="K259" s="5" t="s">
        <v>46</v>
      </c>
    </row>
    <row r="260" spans="1:11">
      <c r="A260" s="7">
        <v>13</v>
      </c>
      <c r="B260" s="10">
        <v>17</v>
      </c>
      <c r="C260" s="10">
        <v>259</v>
      </c>
      <c r="D260" s="4" t="s">
        <v>438</v>
      </c>
      <c r="E260" s="4" t="s">
        <v>29</v>
      </c>
      <c r="F260" s="4" t="s">
        <v>894</v>
      </c>
      <c r="G260" s="4" t="s">
        <v>238</v>
      </c>
      <c r="H260" s="18">
        <v>34025</v>
      </c>
      <c r="I260" s="32">
        <v>27.465753424657535</v>
      </c>
      <c r="J260" s="5">
        <v>1</v>
      </c>
      <c r="K260" s="5" t="s">
        <v>837</v>
      </c>
    </row>
    <row r="261" spans="1:11">
      <c r="A261" s="7">
        <v>13</v>
      </c>
      <c r="B261" s="10">
        <v>18</v>
      </c>
      <c r="C261" s="10">
        <v>260</v>
      </c>
      <c r="D261" s="4" t="s">
        <v>16</v>
      </c>
      <c r="E261" s="4" t="s">
        <v>345</v>
      </c>
      <c r="F261" s="4" t="s">
        <v>179</v>
      </c>
      <c r="G261" s="4" t="s">
        <v>180</v>
      </c>
      <c r="H261" s="18">
        <v>30246</v>
      </c>
      <c r="I261" s="32">
        <v>37.819178082191783</v>
      </c>
      <c r="J261" s="5">
        <v>4</v>
      </c>
      <c r="K261" s="5" t="s">
        <v>46</v>
      </c>
    </row>
    <row r="262" spans="1:11">
      <c r="A262" s="7">
        <v>13</v>
      </c>
      <c r="B262" s="10">
        <v>19</v>
      </c>
      <c r="C262" s="10">
        <v>261</v>
      </c>
      <c r="D262" s="4" t="s">
        <v>129</v>
      </c>
      <c r="E262" s="4" t="s">
        <v>47</v>
      </c>
      <c r="F262" s="4" t="s">
        <v>1224</v>
      </c>
      <c r="G262" s="4" t="s">
        <v>247</v>
      </c>
      <c r="H262" s="18">
        <v>34658</v>
      </c>
      <c r="I262" s="32">
        <v>25.731506849315068</v>
      </c>
      <c r="J262" s="5">
        <v>1</v>
      </c>
      <c r="K262" s="5" t="s">
        <v>837</v>
      </c>
    </row>
    <row r="263" spans="1:11">
      <c r="A263" s="11">
        <v>13</v>
      </c>
      <c r="B263" s="12">
        <v>20</v>
      </c>
      <c r="C263" s="12">
        <v>262</v>
      </c>
      <c r="D263" s="13" t="s">
        <v>29</v>
      </c>
      <c r="E263" s="13" t="s">
        <v>276</v>
      </c>
      <c r="F263" s="13" t="s">
        <v>1191</v>
      </c>
      <c r="G263" s="13" t="s">
        <v>136</v>
      </c>
      <c r="H263" s="19">
        <v>34733</v>
      </c>
      <c r="I263" s="33">
        <v>25.526027397260275</v>
      </c>
      <c r="J263" s="14">
        <v>2</v>
      </c>
      <c r="K263" s="14" t="s">
        <v>837</v>
      </c>
    </row>
    <row r="264" spans="1:11">
      <c r="A264" s="7">
        <v>14</v>
      </c>
      <c r="B264" s="10">
        <v>1</v>
      </c>
      <c r="C264" s="10">
        <v>263</v>
      </c>
      <c r="D264" s="4" t="s">
        <v>29</v>
      </c>
      <c r="E264" s="4" t="s">
        <v>614</v>
      </c>
      <c r="F264" s="4" t="s">
        <v>1009</v>
      </c>
      <c r="G264" s="4" t="s">
        <v>545</v>
      </c>
      <c r="H264" s="18">
        <v>33190</v>
      </c>
      <c r="I264" s="32">
        <v>29.753424657534246</v>
      </c>
      <c r="J264" s="5">
        <v>1</v>
      </c>
      <c r="K264" s="5" t="s">
        <v>837</v>
      </c>
    </row>
    <row r="265" spans="1:11">
      <c r="A265" s="7">
        <v>14</v>
      </c>
      <c r="B265" s="10">
        <v>2</v>
      </c>
      <c r="C265" s="10">
        <v>264</v>
      </c>
      <c r="D265" s="4" t="s">
        <v>129</v>
      </c>
      <c r="E265" s="4" t="s">
        <v>16</v>
      </c>
      <c r="F265" s="4" t="s">
        <v>1154</v>
      </c>
      <c r="G265" s="4" t="s">
        <v>616</v>
      </c>
      <c r="H265" s="18">
        <v>34640</v>
      </c>
      <c r="I265" s="32">
        <v>25.780821917808218</v>
      </c>
      <c r="J265" s="5">
        <v>1</v>
      </c>
      <c r="K265" s="5" t="s">
        <v>837</v>
      </c>
    </row>
    <row r="266" spans="1:11">
      <c r="A266" s="7">
        <v>14</v>
      </c>
      <c r="B266" s="10">
        <v>3</v>
      </c>
      <c r="C266" s="10">
        <v>265</v>
      </c>
      <c r="D266" s="4" t="s">
        <v>16</v>
      </c>
      <c r="E266" s="4" t="s">
        <v>213</v>
      </c>
      <c r="F266" s="4" t="s">
        <v>1102</v>
      </c>
      <c r="G266" s="4" t="s">
        <v>619</v>
      </c>
      <c r="H266" s="18">
        <v>34053</v>
      </c>
      <c r="I266" s="32">
        <v>27.413698630136988</v>
      </c>
      <c r="J266" s="5">
        <v>1</v>
      </c>
      <c r="K266" s="5" t="s">
        <v>837</v>
      </c>
    </row>
    <row r="267" spans="1:11">
      <c r="A267" s="7">
        <v>14</v>
      </c>
      <c r="B267" s="10">
        <v>4</v>
      </c>
      <c r="C267" s="10">
        <v>266</v>
      </c>
      <c r="D267" s="4" t="s">
        <v>438</v>
      </c>
      <c r="E267" s="4" t="s">
        <v>598</v>
      </c>
      <c r="F267" s="4" t="s">
        <v>392</v>
      </c>
      <c r="G267" s="4" t="s">
        <v>531</v>
      </c>
      <c r="H267" s="18">
        <v>32822</v>
      </c>
      <c r="I267" s="32">
        <v>30.761643835616439</v>
      </c>
      <c r="J267" s="5">
        <v>1</v>
      </c>
      <c r="K267" s="5" t="s">
        <v>837</v>
      </c>
    </row>
    <row r="268" spans="1:11">
      <c r="A268" s="7">
        <v>14</v>
      </c>
      <c r="B268" s="10">
        <v>5</v>
      </c>
      <c r="C268" s="10">
        <v>267</v>
      </c>
      <c r="D268" s="4" t="s">
        <v>239</v>
      </c>
      <c r="E268" s="4" t="s">
        <v>239</v>
      </c>
      <c r="F268" s="4" t="s">
        <v>292</v>
      </c>
      <c r="G268" s="4" t="s">
        <v>1143</v>
      </c>
      <c r="H268" s="18">
        <v>35544</v>
      </c>
      <c r="I268" s="32">
        <v>23.304109589041097</v>
      </c>
      <c r="J268" s="5">
        <v>6</v>
      </c>
      <c r="K268" s="5" t="s">
        <v>838</v>
      </c>
    </row>
    <row r="269" spans="1:11">
      <c r="A269" s="7">
        <v>14</v>
      </c>
      <c r="B269" s="10">
        <v>6</v>
      </c>
      <c r="C269" s="10">
        <v>268</v>
      </c>
      <c r="D269" s="4" t="s">
        <v>13</v>
      </c>
      <c r="E269" s="4" t="s">
        <v>188</v>
      </c>
      <c r="F269" s="4" t="s">
        <v>862</v>
      </c>
      <c r="G269" s="4" t="s">
        <v>547</v>
      </c>
      <c r="H269" s="18">
        <v>33102</v>
      </c>
      <c r="I269" s="32">
        <v>29.994520547945207</v>
      </c>
      <c r="J269" s="5">
        <v>4</v>
      </c>
      <c r="K269" s="5" t="s">
        <v>837</v>
      </c>
    </row>
    <row r="270" spans="1:11">
      <c r="A270" s="7">
        <v>14</v>
      </c>
      <c r="B270" s="10">
        <v>7</v>
      </c>
      <c r="C270" s="10">
        <v>269</v>
      </c>
      <c r="D270" s="4" t="s">
        <v>563</v>
      </c>
      <c r="E270" s="4" t="s">
        <v>129</v>
      </c>
      <c r="F270" s="4" t="s">
        <v>549</v>
      </c>
      <c r="G270" s="4" t="s">
        <v>547</v>
      </c>
      <c r="H270" s="18">
        <v>33506</v>
      </c>
      <c r="I270" s="32">
        <v>28.887671232876713</v>
      </c>
      <c r="J270" s="5">
        <v>1</v>
      </c>
      <c r="K270" s="5" t="s">
        <v>46</v>
      </c>
    </row>
    <row r="271" spans="1:11">
      <c r="A271" s="7">
        <v>14</v>
      </c>
      <c r="B271" s="10">
        <v>8</v>
      </c>
      <c r="C271" s="10">
        <v>270</v>
      </c>
      <c r="D271" s="4" t="s">
        <v>18</v>
      </c>
      <c r="E271" s="4" t="s">
        <v>239</v>
      </c>
      <c r="F271" s="4" t="s">
        <v>729</v>
      </c>
      <c r="G271" s="4" t="s">
        <v>731</v>
      </c>
      <c r="H271" s="18">
        <v>31651</v>
      </c>
      <c r="I271" s="32">
        <v>33.969863013698628</v>
      </c>
      <c r="J271" s="5">
        <v>6</v>
      </c>
      <c r="K271" s="5" t="s">
        <v>837</v>
      </c>
    </row>
    <row r="272" spans="1:11">
      <c r="A272" s="7">
        <v>14</v>
      </c>
      <c r="B272" s="10">
        <v>9</v>
      </c>
      <c r="C272" s="10">
        <v>271</v>
      </c>
      <c r="D272" s="4" t="s">
        <v>555</v>
      </c>
      <c r="E272" s="4" t="s">
        <v>47</v>
      </c>
      <c r="F272" s="4" t="s">
        <v>500</v>
      </c>
      <c r="G272" s="4" t="s">
        <v>592</v>
      </c>
      <c r="H272" s="18">
        <v>31371</v>
      </c>
      <c r="I272" s="32">
        <v>34.736986301369861</v>
      </c>
      <c r="J272" s="5">
        <v>1</v>
      </c>
      <c r="K272" s="5" t="s">
        <v>837</v>
      </c>
    </row>
    <row r="273" spans="1:11">
      <c r="A273" s="7">
        <v>14</v>
      </c>
      <c r="B273" s="10">
        <v>10</v>
      </c>
      <c r="C273" s="10">
        <v>272</v>
      </c>
      <c r="D273" s="4" t="s">
        <v>164</v>
      </c>
      <c r="E273" s="4" t="s">
        <v>47</v>
      </c>
      <c r="F273" s="4" t="s">
        <v>1311</v>
      </c>
      <c r="G273" s="4" t="s">
        <v>549</v>
      </c>
      <c r="H273" s="18">
        <v>33703</v>
      </c>
      <c r="I273" s="32">
        <v>28.347945205479451</v>
      </c>
      <c r="J273" s="5">
        <v>9</v>
      </c>
      <c r="K273" s="5" t="s">
        <v>837</v>
      </c>
    </row>
    <row r="274" spans="1:11">
      <c r="A274" s="7">
        <v>14</v>
      </c>
      <c r="B274" s="10">
        <v>11</v>
      </c>
      <c r="C274" s="10">
        <v>273</v>
      </c>
      <c r="D274" s="4" t="s">
        <v>480</v>
      </c>
      <c r="E274" s="4" t="s">
        <v>480</v>
      </c>
      <c r="F274" s="4" t="s">
        <v>454</v>
      </c>
      <c r="G274" s="4" t="s">
        <v>145</v>
      </c>
      <c r="H274" s="18">
        <v>35387</v>
      </c>
      <c r="I274" s="32">
        <v>23.734246575342464</v>
      </c>
      <c r="J274" s="5">
        <v>1</v>
      </c>
      <c r="K274" s="5" t="s">
        <v>837</v>
      </c>
    </row>
    <row r="275" spans="1:11">
      <c r="A275" s="7">
        <v>14</v>
      </c>
      <c r="B275" s="10">
        <v>12</v>
      </c>
      <c r="C275" s="10">
        <v>274</v>
      </c>
      <c r="D275" s="4" t="s">
        <v>470</v>
      </c>
      <c r="E275" s="4" t="s">
        <v>470</v>
      </c>
      <c r="F275" s="4" t="s">
        <v>923</v>
      </c>
      <c r="G275" s="4" t="s">
        <v>539</v>
      </c>
      <c r="H275" s="18">
        <v>34080</v>
      </c>
      <c r="I275" s="32">
        <v>27.315068493150687</v>
      </c>
      <c r="J275" s="5">
        <v>1</v>
      </c>
      <c r="K275" s="5" t="s">
        <v>837</v>
      </c>
    </row>
    <row r="276" spans="1:11">
      <c r="A276" s="7">
        <v>14</v>
      </c>
      <c r="B276" s="10">
        <v>13</v>
      </c>
      <c r="C276" s="10">
        <v>275</v>
      </c>
      <c r="D276" s="4" t="s">
        <v>276</v>
      </c>
      <c r="E276" s="4" t="s">
        <v>481</v>
      </c>
      <c r="F276" s="4" t="s">
        <v>436</v>
      </c>
      <c r="G276" s="4" t="s">
        <v>1169</v>
      </c>
      <c r="H276" s="18">
        <v>35085</v>
      </c>
      <c r="I276" s="32">
        <v>24.561643835616437</v>
      </c>
      <c r="J276" s="5">
        <v>1</v>
      </c>
      <c r="K276" s="5" t="s">
        <v>837</v>
      </c>
    </row>
    <row r="277" spans="1:11">
      <c r="A277" s="7">
        <v>14</v>
      </c>
      <c r="B277" s="10">
        <v>14</v>
      </c>
      <c r="C277" s="10">
        <v>276</v>
      </c>
      <c r="D277" s="4" t="s">
        <v>14</v>
      </c>
      <c r="E277" s="4" t="s">
        <v>686</v>
      </c>
      <c r="F277" s="4" t="s">
        <v>259</v>
      </c>
      <c r="G277" s="4" t="s">
        <v>1006</v>
      </c>
      <c r="H277" s="18">
        <v>35212</v>
      </c>
      <c r="I277" s="32">
        <v>24.213698630136985</v>
      </c>
      <c r="J277" s="5">
        <v>4</v>
      </c>
      <c r="K277" s="5" t="s">
        <v>46</v>
      </c>
    </row>
    <row r="278" spans="1:11">
      <c r="A278" s="7">
        <v>14</v>
      </c>
      <c r="B278" s="10">
        <v>15</v>
      </c>
      <c r="C278" s="10">
        <v>277</v>
      </c>
      <c r="D278" s="4" t="s">
        <v>614</v>
      </c>
      <c r="E278" s="4" t="s">
        <v>567</v>
      </c>
      <c r="F278" s="4" t="s">
        <v>784</v>
      </c>
      <c r="G278" s="4" t="s">
        <v>530</v>
      </c>
      <c r="H278" s="18">
        <v>35026</v>
      </c>
      <c r="I278" s="32">
        <v>24.723287671232878</v>
      </c>
      <c r="J278" s="5">
        <v>1</v>
      </c>
      <c r="K278" s="5" t="s">
        <v>46</v>
      </c>
    </row>
    <row r="279" spans="1:11">
      <c r="A279" s="7">
        <v>14</v>
      </c>
      <c r="B279" s="10">
        <v>16</v>
      </c>
      <c r="C279" s="10">
        <v>278</v>
      </c>
      <c r="D279" s="4" t="s">
        <v>609</v>
      </c>
      <c r="E279" s="4" t="s">
        <v>17</v>
      </c>
      <c r="F279" s="4" t="s">
        <v>475</v>
      </c>
      <c r="G279" s="4" t="s">
        <v>756</v>
      </c>
      <c r="H279" s="18">
        <v>34476</v>
      </c>
      <c r="I279" s="32">
        <v>26.230136986301371</v>
      </c>
      <c r="J279" s="5">
        <v>5</v>
      </c>
      <c r="K279" s="5" t="s">
        <v>46</v>
      </c>
    </row>
    <row r="280" spans="1:11">
      <c r="A280" s="7">
        <v>14</v>
      </c>
      <c r="B280" s="10">
        <v>17</v>
      </c>
      <c r="C280" s="10">
        <v>279</v>
      </c>
      <c r="D280" s="4" t="s">
        <v>17</v>
      </c>
      <c r="E280" s="4" t="s">
        <v>1548</v>
      </c>
      <c r="F280" s="4" t="s">
        <v>340</v>
      </c>
      <c r="G280" s="4" t="s">
        <v>155</v>
      </c>
      <c r="H280" s="18">
        <v>30732</v>
      </c>
      <c r="I280" s="32">
        <v>36.487671232876714</v>
      </c>
      <c r="J280" s="5">
        <v>2</v>
      </c>
      <c r="K280" s="5" t="s">
        <v>46</v>
      </c>
    </row>
    <row r="281" spans="1:11">
      <c r="A281" s="7">
        <v>14</v>
      </c>
      <c r="B281" s="10">
        <v>18</v>
      </c>
      <c r="C281" s="10">
        <v>280</v>
      </c>
      <c r="D281" s="4" t="s">
        <v>345</v>
      </c>
      <c r="E281" s="4" t="s">
        <v>686</v>
      </c>
      <c r="F281" s="4" t="s">
        <v>707</v>
      </c>
      <c r="G281" s="4" t="s">
        <v>225</v>
      </c>
      <c r="H281" s="18">
        <v>33054</v>
      </c>
      <c r="I281" s="32">
        <v>30.126027397260273</v>
      </c>
      <c r="J281" s="5">
        <v>3</v>
      </c>
      <c r="K281" s="5" t="s">
        <v>837</v>
      </c>
    </row>
    <row r="282" spans="1:11">
      <c r="A282" s="7">
        <v>14</v>
      </c>
      <c r="B282" s="10">
        <v>19</v>
      </c>
      <c r="C282" s="10">
        <v>281</v>
      </c>
      <c r="D282" s="4" t="s">
        <v>354</v>
      </c>
      <c r="E282" s="4" t="s">
        <v>492</v>
      </c>
      <c r="F282" s="4" t="s">
        <v>777</v>
      </c>
      <c r="G282" s="4" t="s">
        <v>163</v>
      </c>
      <c r="H282" s="18">
        <v>32410</v>
      </c>
      <c r="I282" s="32">
        <v>31.890410958904109</v>
      </c>
      <c r="J282" s="5">
        <v>1</v>
      </c>
      <c r="K282" s="5" t="s">
        <v>837</v>
      </c>
    </row>
    <row r="283" spans="1:11">
      <c r="A283" s="11">
        <v>14</v>
      </c>
      <c r="B283" s="12">
        <v>20</v>
      </c>
      <c r="C283" s="12">
        <v>282</v>
      </c>
      <c r="D283" s="13" t="s">
        <v>567</v>
      </c>
      <c r="E283" s="13" t="s">
        <v>481</v>
      </c>
      <c r="F283" s="13" t="s">
        <v>1250</v>
      </c>
      <c r="G283" s="13" t="s">
        <v>448</v>
      </c>
      <c r="H283" s="19">
        <v>34528</v>
      </c>
      <c r="I283" s="33">
        <v>26.087671232876712</v>
      </c>
      <c r="J283" s="14">
        <v>5</v>
      </c>
      <c r="K283" s="14" t="s">
        <v>837</v>
      </c>
    </row>
    <row r="284" spans="1:11">
      <c r="A284" s="7">
        <v>15</v>
      </c>
      <c r="B284" s="10">
        <v>1</v>
      </c>
      <c r="C284" s="10">
        <v>283</v>
      </c>
      <c r="D284" s="4" t="s">
        <v>567</v>
      </c>
      <c r="E284" s="4" t="s">
        <v>45</v>
      </c>
      <c r="F284" s="4" t="s">
        <v>663</v>
      </c>
      <c r="G284" s="4" t="s">
        <v>105</v>
      </c>
      <c r="H284" s="18">
        <v>34017</v>
      </c>
      <c r="I284" s="32">
        <v>27.487671232876714</v>
      </c>
      <c r="J284" s="5">
        <v>3</v>
      </c>
      <c r="K284" s="5" t="s">
        <v>837</v>
      </c>
    </row>
    <row r="285" spans="1:11">
      <c r="A285" s="7">
        <v>15</v>
      </c>
      <c r="B285" s="10">
        <v>2</v>
      </c>
      <c r="C285" s="10">
        <v>284</v>
      </c>
      <c r="D285" s="4" t="s">
        <v>354</v>
      </c>
      <c r="E285" s="4" t="s">
        <v>239</v>
      </c>
      <c r="F285" s="4" t="s">
        <v>911</v>
      </c>
      <c r="G285" s="4" t="s">
        <v>544</v>
      </c>
      <c r="H285" s="18">
        <v>33632</v>
      </c>
      <c r="I285" s="32">
        <v>28.542465753424658</v>
      </c>
      <c r="J285" s="5">
        <v>3</v>
      </c>
      <c r="K285" s="5" t="s">
        <v>837</v>
      </c>
    </row>
    <row r="286" spans="1:11">
      <c r="A286" s="7">
        <v>15</v>
      </c>
      <c r="B286" s="10">
        <v>3</v>
      </c>
      <c r="C286" s="10">
        <v>285</v>
      </c>
      <c r="D286" s="4" t="s">
        <v>345</v>
      </c>
      <c r="E286" s="4" t="s">
        <v>239</v>
      </c>
      <c r="F286" s="4" t="s">
        <v>534</v>
      </c>
      <c r="G286" s="4" t="s">
        <v>220</v>
      </c>
      <c r="H286" s="18">
        <v>32721</v>
      </c>
      <c r="I286" s="32">
        <v>31.038356164383561</v>
      </c>
      <c r="J286" s="5">
        <v>1</v>
      </c>
      <c r="K286" s="5" t="s">
        <v>46</v>
      </c>
    </row>
    <row r="287" spans="1:11">
      <c r="A287" s="7">
        <v>15</v>
      </c>
      <c r="B287" s="10">
        <v>4</v>
      </c>
      <c r="C287" s="10">
        <v>286</v>
      </c>
      <c r="D287" s="4" t="s">
        <v>17</v>
      </c>
      <c r="E287" s="4" t="s">
        <v>14</v>
      </c>
      <c r="F287" s="4" t="s">
        <v>715</v>
      </c>
      <c r="G287" s="4" t="s">
        <v>716</v>
      </c>
      <c r="H287" s="18">
        <v>34368</v>
      </c>
      <c r="I287" s="32">
        <v>26.526027397260275</v>
      </c>
      <c r="J287" s="5">
        <v>4</v>
      </c>
      <c r="K287" s="5" t="s">
        <v>46</v>
      </c>
    </row>
    <row r="288" spans="1:11">
      <c r="A288" s="7">
        <v>15</v>
      </c>
      <c r="B288" s="10">
        <v>5</v>
      </c>
      <c r="C288" s="10">
        <v>287</v>
      </c>
      <c r="D288" s="4" t="s">
        <v>609</v>
      </c>
      <c r="E288" s="4" t="s">
        <v>300</v>
      </c>
      <c r="F288" s="4" t="s">
        <v>176</v>
      </c>
      <c r="G288" s="4" t="s">
        <v>565</v>
      </c>
      <c r="H288" s="18">
        <v>32349</v>
      </c>
      <c r="I288" s="32">
        <v>32.057534246575344</v>
      </c>
      <c r="J288" s="5">
        <v>9</v>
      </c>
      <c r="K288" s="5" t="s">
        <v>837</v>
      </c>
    </row>
    <row r="289" spans="1:11">
      <c r="A289" s="7">
        <v>15</v>
      </c>
      <c r="B289" s="10">
        <v>6</v>
      </c>
      <c r="C289" s="10">
        <v>288</v>
      </c>
      <c r="D289" s="4" t="s">
        <v>614</v>
      </c>
      <c r="E289" s="4" t="s">
        <v>345</v>
      </c>
      <c r="F289" s="4" t="s">
        <v>294</v>
      </c>
      <c r="G289" s="4" t="s">
        <v>133</v>
      </c>
      <c r="H289" s="18">
        <v>32504</v>
      </c>
      <c r="I289" s="32">
        <v>31.632876712328766</v>
      </c>
      <c r="J289" s="5">
        <v>1</v>
      </c>
      <c r="K289" s="5" t="s">
        <v>837</v>
      </c>
    </row>
    <row r="290" spans="1:11">
      <c r="A290" s="7">
        <v>15</v>
      </c>
      <c r="B290" s="10">
        <v>7</v>
      </c>
      <c r="C290" s="10">
        <v>289</v>
      </c>
      <c r="D290" s="4" t="s">
        <v>14</v>
      </c>
      <c r="E290" s="4" t="s">
        <v>164</v>
      </c>
      <c r="F290" s="4" t="s">
        <v>389</v>
      </c>
      <c r="G290" s="4" t="s">
        <v>390</v>
      </c>
      <c r="H290" s="18">
        <v>33924</v>
      </c>
      <c r="I290" s="32">
        <v>27.742465753424657</v>
      </c>
      <c r="J290" s="5">
        <v>3</v>
      </c>
      <c r="K290" s="5" t="s">
        <v>837</v>
      </c>
    </row>
    <row r="291" spans="1:11">
      <c r="A291" s="7">
        <v>15</v>
      </c>
      <c r="B291" s="10">
        <v>8</v>
      </c>
      <c r="C291" s="10">
        <v>290</v>
      </c>
      <c r="D291" s="4" t="s">
        <v>276</v>
      </c>
      <c r="E291" s="4" t="s">
        <v>438</v>
      </c>
      <c r="F291" s="4" t="s">
        <v>417</v>
      </c>
      <c r="G291" s="4" t="s">
        <v>545</v>
      </c>
      <c r="H291" s="18">
        <v>32412</v>
      </c>
      <c r="I291" s="32">
        <v>31.884931506849316</v>
      </c>
      <c r="J291" s="5">
        <v>1</v>
      </c>
      <c r="K291" s="5" t="s">
        <v>837</v>
      </c>
    </row>
    <row r="292" spans="1:11">
      <c r="A292" s="7">
        <v>15</v>
      </c>
      <c r="B292" s="10">
        <v>9</v>
      </c>
      <c r="C292" s="10">
        <v>291</v>
      </c>
      <c r="D292" s="4" t="s">
        <v>470</v>
      </c>
      <c r="E292" s="4" t="s">
        <v>686</v>
      </c>
      <c r="F292" s="4" t="s">
        <v>165</v>
      </c>
      <c r="G292" s="4" t="s">
        <v>104</v>
      </c>
      <c r="H292" s="18">
        <v>31163</v>
      </c>
      <c r="I292" s="32">
        <v>35.30684931506849</v>
      </c>
      <c r="J292" s="5">
        <v>5</v>
      </c>
      <c r="K292" s="5" t="s">
        <v>837</v>
      </c>
    </row>
    <row r="293" spans="1:11">
      <c r="A293" s="7">
        <v>15</v>
      </c>
      <c r="B293" s="10">
        <v>10</v>
      </c>
      <c r="C293" s="10">
        <v>292</v>
      </c>
      <c r="D293" s="4" t="s">
        <v>480</v>
      </c>
      <c r="E293" s="4" t="s">
        <v>300</v>
      </c>
      <c r="F293" s="4" t="s">
        <v>1068</v>
      </c>
      <c r="G293" s="4" t="s">
        <v>565</v>
      </c>
      <c r="H293" s="18">
        <v>34840</v>
      </c>
      <c r="I293" s="32">
        <v>25.232876712328768</v>
      </c>
      <c r="J293" s="5">
        <v>1</v>
      </c>
      <c r="K293" s="5" t="s">
        <v>46</v>
      </c>
    </row>
    <row r="294" spans="1:11">
      <c r="A294" s="7">
        <v>15</v>
      </c>
      <c r="B294" s="10">
        <v>11</v>
      </c>
      <c r="C294" s="10">
        <v>293</v>
      </c>
      <c r="D294" s="4" t="s">
        <v>164</v>
      </c>
      <c r="E294" s="4" t="s">
        <v>480</v>
      </c>
      <c r="F294" s="4" t="s">
        <v>32</v>
      </c>
      <c r="G294" s="4" t="s">
        <v>220</v>
      </c>
      <c r="H294" s="18">
        <v>31605</v>
      </c>
      <c r="I294" s="32">
        <v>34.095890410958901</v>
      </c>
      <c r="J294" s="5">
        <v>1</v>
      </c>
      <c r="K294" s="5" t="s">
        <v>837</v>
      </c>
    </row>
    <row r="295" spans="1:11">
      <c r="A295" s="7">
        <v>15</v>
      </c>
      <c r="B295" s="10">
        <v>12</v>
      </c>
      <c r="C295" s="10">
        <v>294</v>
      </c>
      <c r="D295" s="4" t="s">
        <v>555</v>
      </c>
      <c r="E295" s="4" t="s">
        <v>480</v>
      </c>
      <c r="F295" s="4" t="s">
        <v>1086</v>
      </c>
      <c r="G295" s="4" t="s">
        <v>56</v>
      </c>
      <c r="H295" s="18">
        <v>34277</v>
      </c>
      <c r="I295" s="32">
        <v>26.775342465753425</v>
      </c>
      <c r="J295" s="5">
        <v>8</v>
      </c>
      <c r="K295" s="5" t="s">
        <v>46</v>
      </c>
    </row>
    <row r="296" spans="1:11">
      <c r="A296" s="7">
        <v>15</v>
      </c>
      <c r="B296" s="10">
        <v>13</v>
      </c>
      <c r="C296" s="10">
        <v>295</v>
      </c>
      <c r="D296" s="4" t="s">
        <v>18</v>
      </c>
      <c r="E296" s="4" t="s">
        <v>213</v>
      </c>
      <c r="F296" s="4" t="s">
        <v>525</v>
      </c>
      <c r="G296" s="4" t="s">
        <v>304</v>
      </c>
      <c r="H296" s="18">
        <v>29813</v>
      </c>
      <c r="I296" s="32">
        <v>39.005479452054793</v>
      </c>
      <c r="J296" s="5">
        <v>1</v>
      </c>
      <c r="K296" s="5" t="s">
        <v>46</v>
      </c>
    </row>
    <row r="297" spans="1:11">
      <c r="A297" s="7">
        <v>15</v>
      </c>
      <c r="B297" s="10">
        <v>14</v>
      </c>
      <c r="C297" s="10">
        <v>296</v>
      </c>
      <c r="D297" s="4" t="s">
        <v>563</v>
      </c>
      <c r="E297" s="4" t="s">
        <v>300</v>
      </c>
      <c r="F297" s="4" t="s">
        <v>1286</v>
      </c>
      <c r="G297" s="4" t="s">
        <v>546</v>
      </c>
      <c r="H297" s="18">
        <v>34408</v>
      </c>
      <c r="I297" s="32">
        <v>26.416438356164385</v>
      </c>
      <c r="J297" s="5">
        <v>4</v>
      </c>
      <c r="K297" s="5" t="s">
        <v>837</v>
      </c>
    </row>
    <row r="298" spans="1:11">
      <c r="A298" s="7">
        <v>15</v>
      </c>
      <c r="B298" s="10">
        <v>15</v>
      </c>
      <c r="C298" s="10">
        <v>297</v>
      </c>
      <c r="D298" s="4" t="s">
        <v>13</v>
      </c>
      <c r="E298" s="4" t="s">
        <v>246</v>
      </c>
      <c r="F298" s="4" t="s">
        <v>467</v>
      </c>
      <c r="G298" s="4" t="s">
        <v>533</v>
      </c>
      <c r="H298" s="18">
        <v>34019</v>
      </c>
      <c r="I298" s="32">
        <v>27.482191780821918</v>
      </c>
      <c r="J298" s="5">
        <v>3</v>
      </c>
      <c r="K298" s="5" t="s">
        <v>837</v>
      </c>
    </row>
    <row r="299" spans="1:11">
      <c r="A299" s="7">
        <v>15</v>
      </c>
      <c r="B299" s="10">
        <v>16</v>
      </c>
      <c r="C299" s="10">
        <v>298</v>
      </c>
      <c r="D299" s="4" t="s">
        <v>239</v>
      </c>
      <c r="E299" s="4" t="s">
        <v>15</v>
      </c>
      <c r="F299" s="4" t="s">
        <v>1208</v>
      </c>
      <c r="G299" s="4" t="s">
        <v>393</v>
      </c>
      <c r="H299" s="18">
        <v>35248</v>
      </c>
      <c r="I299" s="32">
        <v>24.115068493150684</v>
      </c>
      <c r="J299" s="5">
        <v>1</v>
      </c>
      <c r="K299" s="5" t="s">
        <v>46</v>
      </c>
    </row>
    <row r="300" spans="1:11">
      <c r="A300" s="7">
        <v>15</v>
      </c>
      <c r="B300" s="10">
        <v>17</v>
      </c>
      <c r="C300" s="10">
        <v>299</v>
      </c>
      <c r="D300" s="4" t="s">
        <v>438</v>
      </c>
      <c r="E300" s="4" t="s">
        <v>609</v>
      </c>
      <c r="F300" s="4" t="s">
        <v>1111</v>
      </c>
      <c r="G300" s="4" t="s">
        <v>527</v>
      </c>
      <c r="H300" s="18">
        <v>33329</v>
      </c>
      <c r="I300" s="32">
        <v>29.372602739726027</v>
      </c>
      <c r="J300" s="5">
        <v>8</v>
      </c>
      <c r="K300" s="5" t="s">
        <v>837</v>
      </c>
    </row>
    <row r="301" spans="1:11">
      <c r="A301" s="7">
        <v>15</v>
      </c>
      <c r="B301" s="10">
        <v>18</v>
      </c>
      <c r="C301" s="10">
        <v>300</v>
      </c>
      <c r="D301" s="4" t="s">
        <v>16</v>
      </c>
      <c r="E301" s="4" t="s">
        <v>598</v>
      </c>
      <c r="F301" s="4" t="s">
        <v>1259</v>
      </c>
      <c r="G301" s="4" t="s">
        <v>1260</v>
      </c>
      <c r="H301" s="18">
        <v>33406</v>
      </c>
      <c r="I301" s="32">
        <v>29.161643835616438</v>
      </c>
      <c r="J301" s="5">
        <v>1</v>
      </c>
      <c r="K301" s="5" t="s">
        <v>46</v>
      </c>
    </row>
    <row r="302" spans="1:11">
      <c r="A302" s="7">
        <v>15</v>
      </c>
      <c r="B302" s="10">
        <v>19</v>
      </c>
      <c r="C302" s="10">
        <v>301</v>
      </c>
      <c r="D302" s="4" t="s">
        <v>129</v>
      </c>
      <c r="E302" s="4" t="s">
        <v>129</v>
      </c>
      <c r="F302" s="4" t="s">
        <v>737</v>
      </c>
      <c r="G302" s="4" t="s">
        <v>299</v>
      </c>
      <c r="H302" s="18">
        <v>34440</v>
      </c>
      <c r="I302" s="32">
        <v>26.328767123287673</v>
      </c>
      <c r="J302" s="5">
        <v>8</v>
      </c>
      <c r="K302" s="5" t="s">
        <v>837</v>
      </c>
    </row>
    <row r="303" spans="1:11">
      <c r="A303" s="11">
        <v>15</v>
      </c>
      <c r="B303" s="12">
        <v>20</v>
      </c>
      <c r="C303" s="12">
        <v>302</v>
      </c>
      <c r="D303" s="13" t="s">
        <v>29</v>
      </c>
      <c r="E303" s="13" t="s">
        <v>29</v>
      </c>
      <c r="F303" s="13" t="s">
        <v>906</v>
      </c>
      <c r="G303" s="13" t="s">
        <v>325</v>
      </c>
      <c r="H303" s="19">
        <v>33696</v>
      </c>
      <c r="I303" s="33">
        <v>28.367123287671234</v>
      </c>
      <c r="J303" s="14">
        <v>6</v>
      </c>
      <c r="K303" s="14" t="s">
        <v>838</v>
      </c>
    </row>
    <row r="304" spans="1:11">
      <c r="A304" s="7">
        <v>16</v>
      </c>
      <c r="B304" s="10">
        <v>1</v>
      </c>
      <c r="C304" s="10">
        <v>303</v>
      </c>
      <c r="D304" s="4" t="s">
        <v>29</v>
      </c>
      <c r="E304" s="4" t="s">
        <v>14</v>
      </c>
      <c r="F304" s="4" t="s">
        <v>297</v>
      </c>
      <c r="G304" s="4" t="s">
        <v>570</v>
      </c>
      <c r="H304" s="18">
        <v>34817</v>
      </c>
      <c r="I304" s="32">
        <v>25.295890410958904</v>
      </c>
      <c r="J304" s="5">
        <v>1</v>
      </c>
      <c r="K304" s="5" t="s">
        <v>46</v>
      </c>
    </row>
    <row r="305" spans="1:11">
      <c r="A305" s="7">
        <v>16</v>
      </c>
      <c r="B305" s="10">
        <v>2</v>
      </c>
      <c r="C305" s="10">
        <v>304</v>
      </c>
      <c r="D305" s="4" t="s">
        <v>129</v>
      </c>
      <c r="E305" s="4" t="s">
        <v>17</v>
      </c>
      <c r="F305" s="4" t="s">
        <v>297</v>
      </c>
      <c r="G305" s="4" t="s">
        <v>8</v>
      </c>
      <c r="H305" s="18">
        <v>34690</v>
      </c>
      <c r="I305" s="32">
        <v>25.643835616438356</v>
      </c>
      <c r="J305" s="5">
        <v>6</v>
      </c>
      <c r="K305" s="5" t="s">
        <v>837</v>
      </c>
    </row>
    <row r="306" spans="1:11">
      <c r="A306" s="7">
        <v>16</v>
      </c>
      <c r="B306" s="10">
        <v>3</v>
      </c>
      <c r="C306" s="10">
        <v>305</v>
      </c>
      <c r="D306" s="4" t="s">
        <v>16</v>
      </c>
      <c r="E306" s="4" t="s">
        <v>14</v>
      </c>
      <c r="F306" s="4" t="s">
        <v>959</v>
      </c>
      <c r="G306" s="4" t="s">
        <v>960</v>
      </c>
      <c r="H306" s="18">
        <v>35655</v>
      </c>
      <c r="I306" s="32">
        <v>23</v>
      </c>
      <c r="J306" s="5">
        <v>1</v>
      </c>
      <c r="K306" s="5" t="s">
        <v>46</v>
      </c>
    </row>
    <row r="307" spans="1:11">
      <c r="A307" s="7">
        <v>16</v>
      </c>
      <c r="B307" s="10">
        <v>4</v>
      </c>
      <c r="C307" s="10">
        <v>306</v>
      </c>
      <c r="D307" s="4" t="s">
        <v>438</v>
      </c>
      <c r="E307" s="4" t="s">
        <v>470</v>
      </c>
      <c r="F307" s="4" t="s">
        <v>679</v>
      </c>
      <c r="G307" s="4" t="s">
        <v>536</v>
      </c>
      <c r="H307" s="18">
        <v>33176</v>
      </c>
      <c r="I307" s="32">
        <v>29.791780821917808</v>
      </c>
      <c r="J307" s="5">
        <v>4</v>
      </c>
      <c r="K307" s="5" t="s">
        <v>46</v>
      </c>
    </row>
    <row r="308" spans="1:11">
      <c r="A308" s="7">
        <v>16</v>
      </c>
      <c r="B308" s="10">
        <v>5</v>
      </c>
      <c r="C308" s="10">
        <v>307</v>
      </c>
      <c r="D308" s="4" t="s">
        <v>239</v>
      </c>
      <c r="E308" s="4" t="s">
        <v>47</v>
      </c>
      <c r="F308" s="4" t="s">
        <v>1160</v>
      </c>
      <c r="G308" s="4" t="s">
        <v>1161</v>
      </c>
      <c r="H308" s="18">
        <v>35476</v>
      </c>
      <c r="I308" s="32">
        <v>23.490410958904111</v>
      </c>
      <c r="J308" s="5">
        <v>2</v>
      </c>
      <c r="K308" s="5" t="s">
        <v>46</v>
      </c>
    </row>
    <row r="309" spans="1:11">
      <c r="A309" s="7">
        <v>16</v>
      </c>
      <c r="B309" s="10">
        <v>6</v>
      </c>
      <c r="C309" s="10">
        <v>308</v>
      </c>
      <c r="D309" s="4" t="s">
        <v>13</v>
      </c>
      <c r="E309" s="4" t="s">
        <v>14</v>
      </c>
      <c r="F309" s="4" t="s">
        <v>384</v>
      </c>
      <c r="G309" s="4" t="s">
        <v>156</v>
      </c>
      <c r="H309" s="18">
        <v>31512</v>
      </c>
      <c r="I309" s="32">
        <v>34.350684931506848</v>
      </c>
      <c r="J309" s="5">
        <v>1</v>
      </c>
      <c r="K309" s="5" t="s">
        <v>837</v>
      </c>
    </row>
    <row r="310" spans="1:11">
      <c r="A310" s="7">
        <v>16</v>
      </c>
      <c r="B310" s="10">
        <v>7</v>
      </c>
      <c r="C310" s="10">
        <v>309</v>
      </c>
      <c r="D310" s="4" t="s">
        <v>563</v>
      </c>
      <c r="E310" s="4" t="s">
        <v>470</v>
      </c>
      <c r="F310" s="4" t="s">
        <v>656</v>
      </c>
      <c r="G310" s="4" t="s">
        <v>118</v>
      </c>
      <c r="H310" s="18">
        <v>32979</v>
      </c>
      <c r="I310" s="32">
        <v>30.331506849315069</v>
      </c>
      <c r="J310" s="5">
        <v>5</v>
      </c>
      <c r="K310" s="5" t="s">
        <v>46</v>
      </c>
    </row>
    <row r="311" spans="1:11">
      <c r="A311" s="7">
        <v>16</v>
      </c>
      <c r="B311" s="10">
        <v>8</v>
      </c>
      <c r="C311" s="10">
        <v>310</v>
      </c>
      <c r="D311" s="4" t="s">
        <v>18</v>
      </c>
      <c r="E311" s="4" t="s">
        <v>609</v>
      </c>
      <c r="F311" s="4" t="s">
        <v>476</v>
      </c>
      <c r="G311" s="4" t="s">
        <v>616</v>
      </c>
      <c r="H311" s="18">
        <v>31576</v>
      </c>
      <c r="I311" s="32">
        <v>34.175342465753424</v>
      </c>
      <c r="J311" s="5">
        <v>2</v>
      </c>
      <c r="K311" s="5" t="s">
        <v>837</v>
      </c>
    </row>
    <row r="312" spans="1:11">
      <c r="A312" s="7">
        <v>16</v>
      </c>
      <c r="B312" s="10">
        <v>9</v>
      </c>
      <c r="C312" s="10">
        <v>311</v>
      </c>
      <c r="D312" s="4" t="s">
        <v>555</v>
      </c>
      <c r="E312" s="4" t="s">
        <v>686</v>
      </c>
      <c r="F312" s="4" t="s">
        <v>26</v>
      </c>
      <c r="G312" s="4" t="s">
        <v>585</v>
      </c>
      <c r="H312" s="18">
        <v>31477</v>
      </c>
      <c r="I312" s="32">
        <v>34.446575342465756</v>
      </c>
      <c r="J312" s="5">
        <v>2</v>
      </c>
      <c r="K312" s="5" t="s">
        <v>837</v>
      </c>
    </row>
    <row r="313" spans="1:11">
      <c r="A313" s="7">
        <v>16</v>
      </c>
      <c r="B313" s="10">
        <v>10</v>
      </c>
      <c r="C313" s="10">
        <v>312</v>
      </c>
      <c r="D313" s="4" t="s">
        <v>164</v>
      </c>
      <c r="E313" s="4" t="s">
        <v>567</v>
      </c>
      <c r="F313" s="4" t="s">
        <v>1297</v>
      </c>
      <c r="G313" s="4" t="s">
        <v>600</v>
      </c>
      <c r="H313" s="18">
        <v>34489</v>
      </c>
      <c r="I313" s="32">
        <v>26.194520547945206</v>
      </c>
      <c r="J313" s="5">
        <v>1</v>
      </c>
      <c r="K313" s="5" t="s">
        <v>837</v>
      </c>
    </row>
    <row r="314" spans="1:11">
      <c r="A314" s="7">
        <v>16</v>
      </c>
      <c r="B314" s="10">
        <v>11</v>
      </c>
      <c r="C314" s="10">
        <v>313</v>
      </c>
      <c r="D314" s="4" t="s">
        <v>480</v>
      </c>
      <c r="E314" s="4" t="s">
        <v>246</v>
      </c>
      <c r="F314" s="4" t="s">
        <v>611</v>
      </c>
      <c r="G314" s="4" t="s">
        <v>545</v>
      </c>
      <c r="H314" s="18">
        <v>33462</v>
      </c>
      <c r="I314" s="32">
        <v>29.008219178082193</v>
      </c>
      <c r="J314" s="5">
        <v>4</v>
      </c>
      <c r="K314" s="5" t="s">
        <v>837</v>
      </c>
    </row>
    <row r="315" spans="1:11">
      <c r="A315" s="7">
        <v>16</v>
      </c>
      <c r="B315" s="10">
        <v>12</v>
      </c>
      <c r="C315" s="10">
        <v>314</v>
      </c>
      <c r="D315" s="4" t="s">
        <v>470</v>
      </c>
      <c r="E315" s="4" t="s">
        <v>492</v>
      </c>
      <c r="F315" s="4" t="s">
        <v>297</v>
      </c>
      <c r="G315" s="4" t="s">
        <v>253</v>
      </c>
      <c r="H315" s="18">
        <v>30362</v>
      </c>
      <c r="I315" s="32">
        <v>37.5013698630137</v>
      </c>
      <c r="J315" s="5">
        <v>2</v>
      </c>
      <c r="K315" s="5" t="s">
        <v>837</v>
      </c>
    </row>
    <row r="316" spans="1:11">
      <c r="A316" s="7">
        <v>16</v>
      </c>
      <c r="B316" s="10">
        <v>13</v>
      </c>
      <c r="C316" s="10">
        <v>315</v>
      </c>
      <c r="D316" s="4" t="s">
        <v>276</v>
      </c>
      <c r="E316" s="4" t="s">
        <v>492</v>
      </c>
      <c r="F316" s="4" t="s">
        <v>522</v>
      </c>
      <c r="G316" s="4" t="s">
        <v>523</v>
      </c>
      <c r="H316" s="18">
        <v>30349</v>
      </c>
      <c r="I316" s="32">
        <v>37.536986301369865</v>
      </c>
      <c r="J316" s="5">
        <v>1</v>
      </c>
      <c r="K316" s="5" t="s">
        <v>46</v>
      </c>
    </row>
    <row r="317" spans="1:11">
      <c r="A317" s="7">
        <v>16</v>
      </c>
      <c r="B317" s="10">
        <v>14</v>
      </c>
      <c r="C317" s="10">
        <v>316</v>
      </c>
      <c r="D317" s="4" t="s">
        <v>14</v>
      </c>
      <c r="E317" s="4" t="s">
        <v>15</v>
      </c>
      <c r="F317" s="4" t="s">
        <v>849</v>
      </c>
      <c r="G317" s="4" t="s">
        <v>208</v>
      </c>
      <c r="H317" s="18">
        <v>32324</v>
      </c>
      <c r="I317" s="32">
        <v>32.126027397260273</v>
      </c>
      <c r="J317" s="5">
        <v>1</v>
      </c>
      <c r="K317" s="5" t="s">
        <v>837</v>
      </c>
    </row>
    <row r="318" spans="1:11">
      <c r="A318" s="7">
        <v>16</v>
      </c>
      <c r="B318" s="10">
        <v>15</v>
      </c>
      <c r="C318" s="10">
        <v>317</v>
      </c>
      <c r="D318" s="4" t="s">
        <v>614</v>
      </c>
      <c r="E318" s="4" t="s">
        <v>276</v>
      </c>
      <c r="F318" s="4" t="s">
        <v>113</v>
      </c>
      <c r="G318" s="4" t="s">
        <v>531</v>
      </c>
      <c r="H318" s="18">
        <v>31377</v>
      </c>
      <c r="I318" s="32">
        <v>34.720547945205482</v>
      </c>
      <c r="J318" s="5">
        <v>5</v>
      </c>
      <c r="K318" s="5" t="s">
        <v>46</v>
      </c>
    </row>
    <row r="319" spans="1:11">
      <c r="A319" s="7">
        <v>16</v>
      </c>
      <c r="B319" s="10">
        <v>16</v>
      </c>
      <c r="C319" s="10">
        <v>318</v>
      </c>
      <c r="D319" s="4" t="s">
        <v>609</v>
      </c>
      <c r="E319" s="4" t="s">
        <v>300</v>
      </c>
      <c r="F319" s="4" t="s">
        <v>1278</v>
      </c>
      <c r="G319" s="4" t="s">
        <v>265</v>
      </c>
      <c r="H319" s="18">
        <v>34319</v>
      </c>
      <c r="I319" s="32">
        <v>26.665753424657535</v>
      </c>
      <c r="J319" s="5">
        <v>1</v>
      </c>
      <c r="K319" s="5" t="s">
        <v>837</v>
      </c>
    </row>
    <row r="320" spans="1:11">
      <c r="A320" s="7">
        <v>16</v>
      </c>
      <c r="B320" s="10">
        <v>17</v>
      </c>
      <c r="C320" s="10">
        <v>319</v>
      </c>
      <c r="D320" s="4" t="s">
        <v>17</v>
      </c>
      <c r="E320" s="4" t="s">
        <v>354</v>
      </c>
      <c r="F320" s="4" t="s">
        <v>262</v>
      </c>
      <c r="G320" s="4" t="s">
        <v>776</v>
      </c>
      <c r="H320" s="18">
        <v>32132</v>
      </c>
      <c r="I320" s="32">
        <v>32.652054794520545</v>
      </c>
      <c r="J320" s="5">
        <v>7</v>
      </c>
      <c r="K320" s="5" t="s">
        <v>837</v>
      </c>
    </row>
    <row r="321" spans="1:11">
      <c r="A321" s="7">
        <v>16</v>
      </c>
      <c r="B321" s="10">
        <v>18</v>
      </c>
      <c r="C321" s="10">
        <v>320</v>
      </c>
      <c r="D321" s="4" t="s">
        <v>345</v>
      </c>
      <c r="E321" s="4" t="s">
        <v>13</v>
      </c>
      <c r="F321" s="4" t="s">
        <v>31</v>
      </c>
      <c r="G321" s="4" t="s">
        <v>1090</v>
      </c>
      <c r="H321" s="18">
        <v>33762</v>
      </c>
      <c r="I321" s="32">
        <v>28.186301369863013</v>
      </c>
      <c r="J321" s="5">
        <v>1</v>
      </c>
      <c r="K321" s="5" t="s">
        <v>837</v>
      </c>
    </row>
    <row r="322" spans="1:11">
      <c r="A322" s="7">
        <v>16</v>
      </c>
      <c r="B322" s="10">
        <v>19</v>
      </c>
      <c r="C322" s="10">
        <v>321</v>
      </c>
      <c r="D322" s="4" t="s">
        <v>354</v>
      </c>
      <c r="E322" s="4" t="s">
        <v>213</v>
      </c>
      <c r="F322" s="4" t="s">
        <v>1203</v>
      </c>
      <c r="G322" s="4" t="s">
        <v>613</v>
      </c>
      <c r="H322" s="18">
        <v>33100</v>
      </c>
      <c r="I322" s="32">
        <v>30.005479452054793</v>
      </c>
      <c r="J322" s="5">
        <v>1</v>
      </c>
      <c r="K322" s="5" t="s">
        <v>837</v>
      </c>
    </row>
    <row r="323" spans="1:11">
      <c r="A323" s="11">
        <v>16</v>
      </c>
      <c r="B323" s="12">
        <v>20</v>
      </c>
      <c r="C323" s="12">
        <v>322</v>
      </c>
      <c r="D323" s="13" t="s">
        <v>567</v>
      </c>
      <c r="E323" s="13" t="s">
        <v>470</v>
      </c>
      <c r="F323" s="13" t="s">
        <v>814</v>
      </c>
      <c r="G323" s="13" t="s">
        <v>815</v>
      </c>
      <c r="H323" s="19">
        <v>34774</v>
      </c>
      <c r="I323" s="33">
        <v>25.413698630136988</v>
      </c>
      <c r="J323" s="14">
        <v>3</v>
      </c>
      <c r="K323" s="14" t="s">
        <v>46</v>
      </c>
    </row>
    <row r="324" spans="1:11">
      <c r="A324" s="7">
        <v>17</v>
      </c>
      <c r="B324" s="10">
        <v>1</v>
      </c>
      <c r="C324" s="10">
        <v>323</v>
      </c>
      <c r="D324" s="4" t="s">
        <v>567</v>
      </c>
      <c r="E324" s="4" t="s">
        <v>354</v>
      </c>
      <c r="F324" s="4" t="s">
        <v>770</v>
      </c>
      <c r="G324" s="4" t="s">
        <v>289</v>
      </c>
      <c r="H324" s="18">
        <v>35122</v>
      </c>
      <c r="I324" s="32">
        <v>24.460273972602739</v>
      </c>
      <c r="J324" s="5">
        <v>4</v>
      </c>
      <c r="K324" s="5" t="s">
        <v>837</v>
      </c>
    </row>
    <row r="325" spans="1:11">
      <c r="A325" s="7">
        <v>17</v>
      </c>
      <c r="B325" s="10">
        <v>2</v>
      </c>
      <c r="C325" s="10">
        <v>324</v>
      </c>
      <c r="D325" s="4" t="s">
        <v>354</v>
      </c>
      <c r="E325" s="4" t="s">
        <v>15</v>
      </c>
      <c r="F325" s="4" t="s">
        <v>865</v>
      </c>
      <c r="G325" s="4" t="s">
        <v>866</v>
      </c>
      <c r="H325" s="18">
        <v>33397</v>
      </c>
      <c r="I325" s="32">
        <v>29.186301369863013</v>
      </c>
      <c r="J325" s="5">
        <v>7</v>
      </c>
      <c r="K325" s="5" t="s">
        <v>837</v>
      </c>
    </row>
    <row r="326" spans="1:11">
      <c r="A326" s="7">
        <v>17</v>
      </c>
      <c r="B326" s="10">
        <v>3</v>
      </c>
      <c r="C326" s="10">
        <v>325</v>
      </c>
      <c r="D326" s="4" t="s">
        <v>345</v>
      </c>
      <c r="E326" s="4" t="s">
        <v>481</v>
      </c>
      <c r="F326" s="4" t="s">
        <v>704</v>
      </c>
      <c r="G326" s="4" t="s">
        <v>540</v>
      </c>
      <c r="H326" s="18">
        <v>32584</v>
      </c>
      <c r="I326" s="32">
        <v>31.413698630136988</v>
      </c>
      <c r="J326" s="5">
        <v>8</v>
      </c>
      <c r="K326" s="5" t="s">
        <v>837</v>
      </c>
    </row>
    <row r="327" spans="1:11">
      <c r="A327" s="7">
        <v>17</v>
      </c>
      <c r="B327" s="10">
        <v>4</v>
      </c>
      <c r="C327" s="10">
        <v>326</v>
      </c>
      <c r="D327" s="4" t="s">
        <v>17</v>
      </c>
      <c r="E327" s="4" t="s">
        <v>15</v>
      </c>
      <c r="F327" s="4" t="s">
        <v>274</v>
      </c>
      <c r="G327" s="4" t="s">
        <v>277</v>
      </c>
      <c r="H327" s="18">
        <v>33250</v>
      </c>
      <c r="I327" s="32">
        <v>29.589041095890412</v>
      </c>
      <c r="J327" s="5">
        <v>1</v>
      </c>
      <c r="K327" s="5" t="s">
        <v>46</v>
      </c>
    </row>
    <row r="328" spans="1:11">
      <c r="A328" s="7">
        <v>17</v>
      </c>
      <c r="B328" s="10">
        <v>5</v>
      </c>
      <c r="C328" s="10">
        <v>327</v>
      </c>
      <c r="D328" s="4" t="s">
        <v>609</v>
      </c>
      <c r="E328" s="4" t="s">
        <v>345</v>
      </c>
      <c r="F328" s="4" t="s">
        <v>743</v>
      </c>
      <c r="G328" s="4" t="s">
        <v>596</v>
      </c>
      <c r="H328" s="18">
        <v>33420</v>
      </c>
      <c r="I328" s="32">
        <v>29.123287671232877</v>
      </c>
      <c r="J328" s="5">
        <v>1</v>
      </c>
      <c r="K328" s="5" t="s">
        <v>837</v>
      </c>
    </row>
    <row r="329" spans="1:11">
      <c r="A329" s="7">
        <v>17</v>
      </c>
      <c r="B329" s="10">
        <v>6</v>
      </c>
      <c r="C329" s="10">
        <v>328</v>
      </c>
      <c r="D329" s="4" t="s">
        <v>614</v>
      </c>
      <c r="E329" s="4" t="s">
        <v>14</v>
      </c>
      <c r="F329" s="4" t="s">
        <v>1073</v>
      </c>
      <c r="G329" s="4" t="s">
        <v>947</v>
      </c>
      <c r="H329" s="18">
        <v>35094</v>
      </c>
      <c r="I329" s="32">
        <v>24.536986301369861</v>
      </c>
      <c r="J329" s="5">
        <v>1</v>
      </c>
      <c r="K329" s="5" t="s">
        <v>837</v>
      </c>
    </row>
    <row r="330" spans="1:11">
      <c r="A330" s="7">
        <v>17</v>
      </c>
      <c r="B330" s="10">
        <v>7</v>
      </c>
      <c r="C330" s="10">
        <v>329</v>
      </c>
      <c r="D330" s="4" t="s">
        <v>14</v>
      </c>
      <c r="E330" s="4" t="s">
        <v>567</v>
      </c>
      <c r="F330" s="4" t="s">
        <v>207</v>
      </c>
      <c r="G330" s="4" t="s">
        <v>851</v>
      </c>
      <c r="H330" s="18">
        <v>31850</v>
      </c>
      <c r="I330" s="32">
        <v>33.424657534246577</v>
      </c>
      <c r="J330" s="5">
        <v>1</v>
      </c>
      <c r="K330" s="5" t="s">
        <v>46</v>
      </c>
    </row>
    <row r="331" spans="1:11">
      <c r="A331" s="7">
        <v>17</v>
      </c>
      <c r="B331" s="10">
        <v>8</v>
      </c>
      <c r="C331" s="10">
        <v>330</v>
      </c>
      <c r="D331" s="4" t="s">
        <v>276</v>
      </c>
      <c r="E331" s="4" t="s">
        <v>555</v>
      </c>
      <c r="F331" s="4" t="s">
        <v>258</v>
      </c>
      <c r="G331" s="4" t="s">
        <v>547</v>
      </c>
      <c r="H331" s="18">
        <v>34974</v>
      </c>
      <c r="I331" s="32">
        <v>24.865753424657534</v>
      </c>
      <c r="J331" s="5">
        <v>1</v>
      </c>
      <c r="K331" s="5" t="s">
        <v>837</v>
      </c>
    </row>
    <row r="332" spans="1:11">
      <c r="A332" s="7">
        <v>17</v>
      </c>
      <c r="B332" s="10">
        <v>9</v>
      </c>
      <c r="C332" s="10">
        <v>331</v>
      </c>
      <c r="D332" s="4" t="s">
        <v>470</v>
      </c>
      <c r="E332" s="4" t="s">
        <v>354</v>
      </c>
      <c r="F332" s="4" t="s">
        <v>772</v>
      </c>
      <c r="G332" s="4" t="s">
        <v>549</v>
      </c>
      <c r="H332" s="18">
        <v>32186</v>
      </c>
      <c r="I332" s="32">
        <v>32.504109589041093</v>
      </c>
      <c r="J332" s="5">
        <v>5</v>
      </c>
      <c r="K332" s="5" t="s">
        <v>46</v>
      </c>
    </row>
    <row r="333" spans="1:11">
      <c r="A333" s="7">
        <v>17</v>
      </c>
      <c r="B333" s="10">
        <v>10</v>
      </c>
      <c r="C333" s="10">
        <v>332</v>
      </c>
      <c r="D333" s="4" t="s">
        <v>480</v>
      </c>
      <c r="E333" s="4" t="s">
        <v>480</v>
      </c>
      <c r="F333" s="4" t="s">
        <v>444</v>
      </c>
      <c r="G333" s="4" t="s">
        <v>583</v>
      </c>
      <c r="H333" s="18">
        <v>31458</v>
      </c>
      <c r="I333" s="32">
        <v>34.4986301369863</v>
      </c>
      <c r="J333" s="5">
        <v>1</v>
      </c>
      <c r="K333" s="5" t="s">
        <v>837</v>
      </c>
    </row>
    <row r="334" spans="1:11">
      <c r="A334" s="7">
        <v>17</v>
      </c>
      <c r="B334" s="10">
        <v>11</v>
      </c>
      <c r="C334" s="10">
        <v>333</v>
      </c>
      <c r="D334" s="4" t="s">
        <v>164</v>
      </c>
      <c r="E334" s="4" t="s">
        <v>47</v>
      </c>
      <c r="F334" s="4" t="s">
        <v>1056</v>
      </c>
      <c r="G334" s="4" t="s">
        <v>372</v>
      </c>
      <c r="H334" s="18">
        <v>33944</v>
      </c>
      <c r="I334" s="32">
        <v>27.687671232876713</v>
      </c>
      <c r="J334" s="5">
        <v>2</v>
      </c>
      <c r="K334" s="5" t="s">
        <v>837</v>
      </c>
    </row>
    <row r="335" spans="1:11">
      <c r="A335" s="7">
        <v>17</v>
      </c>
      <c r="B335" s="10">
        <v>12</v>
      </c>
      <c r="C335" s="10">
        <v>334</v>
      </c>
      <c r="D335" s="4" t="s">
        <v>555</v>
      </c>
      <c r="E335" s="4" t="s">
        <v>614</v>
      </c>
      <c r="F335" s="4" t="s">
        <v>944</v>
      </c>
      <c r="G335" s="4" t="s">
        <v>612</v>
      </c>
      <c r="H335" s="18">
        <v>32002</v>
      </c>
      <c r="I335" s="32">
        <v>33.008219178082193</v>
      </c>
      <c r="J335" s="5">
        <v>2</v>
      </c>
      <c r="K335" s="5" t="s">
        <v>837</v>
      </c>
    </row>
    <row r="336" spans="1:11">
      <c r="A336" s="7">
        <v>17</v>
      </c>
      <c r="B336" s="10">
        <v>13</v>
      </c>
      <c r="C336" s="10">
        <v>335</v>
      </c>
      <c r="D336" s="4" t="s">
        <v>18</v>
      </c>
      <c r="E336" s="4" t="s">
        <v>213</v>
      </c>
      <c r="F336" s="4" t="s">
        <v>994</v>
      </c>
      <c r="G336" s="4" t="s">
        <v>247</v>
      </c>
      <c r="H336" s="18">
        <v>34978</v>
      </c>
      <c r="I336" s="32">
        <v>24.854794520547944</v>
      </c>
      <c r="J336" s="5">
        <v>7</v>
      </c>
      <c r="K336" s="5" t="s">
        <v>46</v>
      </c>
    </row>
    <row r="337" spans="1:11">
      <c r="A337" s="7">
        <v>17</v>
      </c>
      <c r="B337" s="10">
        <v>14</v>
      </c>
      <c r="C337" s="10">
        <v>336</v>
      </c>
      <c r="D337" s="4" t="s">
        <v>563</v>
      </c>
      <c r="E337" s="4" t="s">
        <v>164</v>
      </c>
      <c r="F337" s="4" t="s">
        <v>888</v>
      </c>
      <c r="G337" s="4" t="s">
        <v>597</v>
      </c>
      <c r="H337" s="18">
        <v>33948</v>
      </c>
      <c r="I337" s="32">
        <v>27.676712328767124</v>
      </c>
      <c r="J337" s="5">
        <v>1</v>
      </c>
      <c r="K337" s="5" t="s">
        <v>46</v>
      </c>
    </row>
    <row r="338" spans="1:11">
      <c r="A338" s="7">
        <v>17</v>
      </c>
      <c r="B338" s="10">
        <v>15</v>
      </c>
      <c r="C338" s="10">
        <v>337</v>
      </c>
      <c r="D338" s="4" t="s">
        <v>13</v>
      </c>
      <c r="E338" s="4" t="s">
        <v>480</v>
      </c>
      <c r="F338" s="4" t="s">
        <v>117</v>
      </c>
      <c r="G338" s="4" t="s">
        <v>1192</v>
      </c>
      <c r="H338" s="18">
        <v>34636</v>
      </c>
      <c r="I338" s="32">
        <v>25.791780821917808</v>
      </c>
      <c r="J338" s="5">
        <v>1</v>
      </c>
      <c r="K338" s="5" t="s">
        <v>837</v>
      </c>
    </row>
    <row r="339" spans="1:11">
      <c r="A339" s="7">
        <v>17</v>
      </c>
      <c r="B339" s="10">
        <v>16</v>
      </c>
      <c r="C339" s="10">
        <v>338</v>
      </c>
      <c r="D339" s="4" t="s">
        <v>239</v>
      </c>
      <c r="E339" s="4" t="s">
        <v>129</v>
      </c>
      <c r="F339" s="4" t="s">
        <v>920</v>
      </c>
      <c r="G339" s="4" t="s">
        <v>549</v>
      </c>
      <c r="H339" s="18">
        <v>32084</v>
      </c>
      <c r="I339" s="32">
        <v>32.783561643835618</v>
      </c>
      <c r="J339" s="5">
        <v>1</v>
      </c>
      <c r="K339" s="5" t="s">
        <v>837</v>
      </c>
    </row>
    <row r="340" spans="1:11">
      <c r="A340" s="7">
        <v>17</v>
      </c>
      <c r="B340" s="10">
        <v>17</v>
      </c>
      <c r="C340" s="10">
        <v>339</v>
      </c>
      <c r="D340" s="4" t="s">
        <v>438</v>
      </c>
      <c r="E340" s="4" t="s">
        <v>13</v>
      </c>
      <c r="F340" s="4" t="s">
        <v>233</v>
      </c>
      <c r="G340" s="4" t="s">
        <v>1144</v>
      </c>
      <c r="H340" s="18">
        <v>34663</v>
      </c>
      <c r="I340" s="32">
        <v>25.717808219178082</v>
      </c>
      <c r="J340" s="5">
        <v>1</v>
      </c>
      <c r="K340" s="5" t="s">
        <v>837</v>
      </c>
    </row>
    <row r="341" spans="1:11">
      <c r="A341" s="7">
        <v>17</v>
      </c>
      <c r="B341" s="10">
        <v>18</v>
      </c>
      <c r="C341" s="10">
        <v>340</v>
      </c>
      <c r="D341" s="4" t="s">
        <v>16</v>
      </c>
      <c r="E341" s="4" t="s">
        <v>438</v>
      </c>
      <c r="F341" s="4" t="s">
        <v>586</v>
      </c>
      <c r="G341" s="4" t="s">
        <v>333</v>
      </c>
      <c r="H341" s="18">
        <v>33481</v>
      </c>
      <c r="I341" s="32">
        <v>28.956164383561642</v>
      </c>
      <c r="J341" s="5">
        <v>6</v>
      </c>
      <c r="K341" s="5" t="s">
        <v>837</v>
      </c>
    </row>
    <row r="342" spans="1:11">
      <c r="A342" s="7">
        <v>17</v>
      </c>
      <c r="B342" s="10">
        <v>19</v>
      </c>
      <c r="C342" s="10">
        <v>341</v>
      </c>
      <c r="D342" s="4" t="s">
        <v>129</v>
      </c>
      <c r="E342" s="4" t="s">
        <v>213</v>
      </c>
      <c r="F342" s="4" t="s">
        <v>274</v>
      </c>
      <c r="G342" s="4" t="s">
        <v>163</v>
      </c>
      <c r="H342" s="18">
        <v>34193</v>
      </c>
      <c r="I342" s="32">
        <v>27.005479452054793</v>
      </c>
      <c r="J342" s="5">
        <v>1</v>
      </c>
      <c r="K342" s="5" t="s">
        <v>837</v>
      </c>
    </row>
    <row r="343" spans="1:11">
      <c r="A343" s="11">
        <v>17</v>
      </c>
      <c r="B343" s="12">
        <v>20</v>
      </c>
      <c r="C343" s="12">
        <v>342</v>
      </c>
      <c r="D343" s="13" t="s">
        <v>29</v>
      </c>
      <c r="E343" s="13" t="s">
        <v>47</v>
      </c>
      <c r="F343" s="13" t="s">
        <v>1219</v>
      </c>
      <c r="G343" s="13" t="s">
        <v>549</v>
      </c>
      <c r="H343" s="19">
        <v>34176</v>
      </c>
      <c r="I343" s="33">
        <v>27.052054794520547</v>
      </c>
      <c r="J343" s="14">
        <v>3</v>
      </c>
      <c r="K343" s="14" t="s">
        <v>46</v>
      </c>
    </row>
    <row r="344" spans="1:11">
      <c r="A344" s="7">
        <v>18</v>
      </c>
      <c r="B344" s="10">
        <v>1</v>
      </c>
      <c r="C344" s="10">
        <v>343</v>
      </c>
      <c r="D344" s="4" t="s">
        <v>29</v>
      </c>
      <c r="E344" s="4" t="s">
        <v>438</v>
      </c>
      <c r="F344" s="4" t="s">
        <v>1007</v>
      </c>
      <c r="G344" s="4" t="s">
        <v>257</v>
      </c>
      <c r="H344" s="18">
        <v>33269</v>
      </c>
      <c r="I344" s="32">
        <v>29.536986301369861</v>
      </c>
      <c r="J344" s="5">
        <v>8</v>
      </c>
      <c r="K344" s="5" t="s">
        <v>837</v>
      </c>
    </row>
    <row r="345" spans="1:11">
      <c r="A345" s="7">
        <v>18</v>
      </c>
      <c r="B345" s="10">
        <v>2</v>
      </c>
      <c r="C345" s="10">
        <v>344</v>
      </c>
      <c r="D345" s="4" t="s">
        <v>129</v>
      </c>
      <c r="E345" s="4" t="s">
        <v>239</v>
      </c>
      <c r="F345" s="4" t="s">
        <v>1280</v>
      </c>
      <c r="G345" s="4" t="s">
        <v>1281</v>
      </c>
      <c r="H345" s="18">
        <v>34696</v>
      </c>
      <c r="I345" s="32">
        <v>25.627397260273973</v>
      </c>
      <c r="J345" s="5">
        <v>1</v>
      </c>
      <c r="K345" s="5" t="s">
        <v>837</v>
      </c>
    </row>
    <row r="346" spans="1:11">
      <c r="A346" s="7">
        <v>18</v>
      </c>
      <c r="B346" s="10">
        <v>3</v>
      </c>
      <c r="C346" s="10">
        <v>345</v>
      </c>
      <c r="D346" s="4" t="s">
        <v>16</v>
      </c>
      <c r="E346" s="4" t="s">
        <v>239</v>
      </c>
      <c r="F346" s="4" t="s">
        <v>222</v>
      </c>
      <c r="G346" s="4" t="s">
        <v>379</v>
      </c>
      <c r="H346" s="18">
        <v>34741</v>
      </c>
      <c r="I346" s="32">
        <v>25.504109589041096</v>
      </c>
      <c r="J346" s="5">
        <v>1</v>
      </c>
      <c r="K346" s="5" t="s">
        <v>46</v>
      </c>
    </row>
    <row r="347" spans="1:11">
      <c r="A347" s="7">
        <v>18</v>
      </c>
      <c r="B347" s="10">
        <v>4</v>
      </c>
      <c r="C347" s="10">
        <v>346</v>
      </c>
      <c r="D347" s="4" t="s">
        <v>438</v>
      </c>
      <c r="E347" s="4" t="s">
        <v>29</v>
      </c>
      <c r="F347" s="4" t="s">
        <v>846</v>
      </c>
      <c r="G347" s="4" t="s">
        <v>847</v>
      </c>
      <c r="H347" s="18">
        <v>32356</v>
      </c>
      <c r="I347" s="32">
        <v>32.038356164383565</v>
      </c>
      <c r="J347" s="5">
        <v>1</v>
      </c>
      <c r="K347" s="5" t="s">
        <v>46</v>
      </c>
    </row>
    <row r="348" spans="1:11">
      <c r="A348" s="7">
        <v>18</v>
      </c>
      <c r="B348" s="10">
        <v>5</v>
      </c>
      <c r="C348" s="10">
        <v>347</v>
      </c>
      <c r="D348" s="4" t="s">
        <v>239</v>
      </c>
      <c r="E348" s="4" t="s">
        <v>13</v>
      </c>
      <c r="F348" s="4" t="s">
        <v>350</v>
      </c>
      <c r="G348" s="4" t="s">
        <v>533</v>
      </c>
      <c r="H348" s="18">
        <v>31966</v>
      </c>
      <c r="I348" s="32">
        <v>33.106849315068494</v>
      </c>
      <c r="J348" s="5">
        <v>4</v>
      </c>
      <c r="K348" s="5" t="s">
        <v>837</v>
      </c>
    </row>
    <row r="349" spans="1:11">
      <c r="A349" s="7">
        <v>18</v>
      </c>
      <c r="B349" s="10">
        <v>6</v>
      </c>
      <c r="C349" s="10">
        <v>348</v>
      </c>
      <c r="D349" s="4" t="s">
        <v>13</v>
      </c>
      <c r="E349" s="4" t="s">
        <v>164</v>
      </c>
      <c r="F349" s="4" t="s">
        <v>388</v>
      </c>
      <c r="G349" s="4" t="s">
        <v>287</v>
      </c>
      <c r="H349" s="18">
        <v>34736</v>
      </c>
      <c r="I349" s="32">
        <v>25.517808219178082</v>
      </c>
      <c r="J349" s="5">
        <v>2</v>
      </c>
      <c r="K349" s="5" t="s">
        <v>46</v>
      </c>
    </row>
    <row r="350" spans="1:11">
      <c r="A350" s="7">
        <v>18</v>
      </c>
      <c r="B350" s="10">
        <v>7</v>
      </c>
      <c r="C350" s="10">
        <v>349</v>
      </c>
      <c r="D350" s="4" t="s">
        <v>563</v>
      </c>
      <c r="E350" s="4" t="s">
        <v>1017</v>
      </c>
      <c r="F350" s="4" t="s">
        <v>337</v>
      </c>
      <c r="G350" s="4" t="s">
        <v>478</v>
      </c>
      <c r="H350" s="18">
        <v>31903</v>
      </c>
      <c r="I350" s="32">
        <v>33.279452054794518</v>
      </c>
      <c r="J350" s="5">
        <v>9</v>
      </c>
      <c r="K350" s="5" t="s">
        <v>46</v>
      </c>
    </row>
    <row r="351" spans="1:11">
      <c r="A351" s="7">
        <v>18</v>
      </c>
      <c r="B351" s="10">
        <v>8</v>
      </c>
      <c r="C351" s="10">
        <v>350</v>
      </c>
      <c r="D351" s="4" t="s">
        <v>18</v>
      </c>
      <c r="E351" s="4" t="s">
        <v>18</v>
      </c>
      <c r="F351" s="4" t="s">
        <v>1001</v>
      </c>
      <c r="G351" s="4" t="s">
        <v>549</v>
      </c>
      <c r="H351" s="18">
        <v>31821</v>
      </c>
      <c r="I351" s="32">
        <v>33.504109589041093</v>
      </c>
      <c r="J351" s="5">
        <v>1</v>
      </c>
      <c r="K351" s="5" t="s">
        <v>46</v>
      </c>
    </row>
    <row r="352" spans="1:11">
      <c r="A352" s="7">
        <v>18</v>
      </c>
      <c r="B352" s="10">
        <v>9</v>
      </c>
      <c r="C352" s="10">
        <v>351</v>
      </c>
      <c r="D352" s="4" t="s">
        <v>555</v>
      </c>
      <c r="E352" s="4" t="s">
        <v>492</v>
      </c>
      <c r="F352" s="4" t="s">
        <v>253</v>
      </c>
      <c r="G352" s="4" t="s">
        <v>380</v>
      </c>
      <c r="H352" s="18">
        <v>34357</v>
      </c>
      <c r="I352" s="32">
        <v>26.556164383561644</v>
      </c>
      <c r="J352" s="5">
        <v>4</v>
      </c>
      <c r="K352" s="5" t="s">
        <v>837</v>
      </c>
    </row>
    <row r="353" spans="1:11">
      <c r="A353" s="7">
        <v>18</v>
      </c>
      <c r="B353" s="10">
        <v>10</v>
      </c>
      <c r="C353" s="10">
        <v>352</v>
      </c>
      <c r="D353" s="4" t="s">
        <v>164</v>
      </c>
      <c r="E353" s="4" t="s">
        <v>480</v>
      </c>
      <c r="F353" s="4" t="s">
        <v>420</v>
      </c>
      <c r="G353" s="4" t="s">
        <v>260</v>
      </c>
      <c r="H353" s="18">
        <v>32672</v>
      </c>
      <c r="I353" s="32">
        <v>31.172602739726027</v>
      </c>
      <c r="J353" s="5">
        <v>1</v>
      </c>
      <c r="K353" s="5" t="s">
        <v>46</v>
      </c>
    </row>
    <row r="354" spans="1:11">
      <c r="A354" s="7">
        <v>18</v>
      </c>
      <c r="B354" s="10">
        <v>11</v>
      </c>
      <c r="C354" s="10">
        <v>353</v>
      </c>
      <c r="D354" s="4" t="s">
        <v>480</v>
      </c>
      <c r="E354" s="4" t="s">
        <v>13</v>
      </c>
      <c r="F354" s="4" t="s">
        <v>684</v>
      </c>
      <c r="G354" s="4" t="s">
        <v>625</v>
      </c>
      <c r="H354" s="18">
        <v>34103</v>
      </c>
      <c r="I354" s="32">
        <v>27.252054794520546</v>
      </c>
      <c r="J354" s="5">
        <v>8</v>
      </c>
      <c r="K354" s="5" t="s">
        <v>837</v>
      </c>
    </row>
    <row r="355" spans="1:11">
      <c r="A355" s="7">
        <v>18</v>
      </c>
      <c r="B355" s="10">
        <v>12</v>
      </c>
      <c r="C355" s="10">
        <v>354</v>
      </c>
      <c r="D355" s="4" t="s">
        <v>470</v>
      </c>
      <c r="E355" s="4" t="s">
        <v>480</v>
      </c>
      <c r="F355" s="4" t="s">
        <v>1296</v>
      </c>
      <c r="G355" s="4" t="s">
        <v>996</v>
      </c>
      <c r="H355" s="18">
        <v>34848</v>
      </c>
      <c r="I355" s="32">
        <v>25.210958904109589</v>
      </c>
      <c r="J355" s="5">
        <v>1</v>
      </c>
      <c r="K355" s="5" t="s">
        <v>46</v>
      </c>
    </row>
    <row r="356" spans="1:11">
      <c r="A356" s="7">
        <v>18</v>
      </c>
      <c r="B356" s="10">
        <v>13</v>
      </c>
      <c r="C356" s="10">
        <v>355</v>
      </c>
      <c r="D356" s="4" t="s">
        <v>276</v>
      </c>
      <c r="E356" s="4" t="s">
        <v>598</v>
      </c>
      <c r="F356" s="4" t="s">
        <v>1184</v>
      </c>
      <c r="G356" s="4" t="s">
        <v>1185</v>
      </c>
      <c r="H356" s="18">
        <v>30749</v>
      </c>
      <c r="I356" s="32">
        <v>36.441095890410956</v>
      </c>
      <c r="J356" s="5">
        <v>1</v>
      </c>
      <c r="K356" s="5" t="s">
        <v>837</v>
      </c>
    </row>
    <row r="357" spans="1:11">
      <c r="A357" s="7">
        <v>18</v>
      </c>
      <c r="B357" s="10">
        <v>14</v>
      </c>
      <c r="C357" s="10">
        <v>356</v>
      </c>
      <c r="D357" s="4" t="s">
        <v>14</v>
      </c>
      <c r="E357" s="4" t="s">
        <v>213</v>
      </c>
      <c r="F357" s="4" t="s">
        <v>391</v>
      </c>
      <c r="G357" s="4" t="s">
        <v>483</v>
      </c>
      <c r="H357" s="18">
        <v>32580</v>
      </c>
      <c r="I357" s="32">
        <v>31.424657534246574</v>
      </c>
      <c r="J357" s="5">
        <v>2</v>
      </c>
      <c r="K357" s="5" t="s">
        <v>838</v>
      </c>
    </row>
    <row r="358" spans="1:11">
      <c r="A358" s="7">
        <v>18</v>
      </c>
      <c r="B358" s="10">
        <v>15</v>
      </c>
      <c r="C358" s="10">
        <v>357</v>
      </c>
      <c r="D358" s="4" t="s">
        <v>614</v>
      </c>
      <c r="E358" s="4" t="s">
        <v>29</v>
      </c>
      <c r="F358" s="4" t="s">
        <v>588</v>
      </c>
      <c r="G358" s="4" t="s">
        <v>496</v>
      </c>
      <c r="H358" s="18">
        <v>31891</v>
      </c>
      <c r="I358" s="32">
        <v>33.31232876712329</v>
      </c>
      <c r="J358" s="5">
        <v>2</v>
      </c>
      <c r="K358" s="5" t="s">
        <v>837</v>
      </c>
    </row>
    <row r="359" spans="1:11">
      <c r="A359" s="7">
        <v>18</v>
      </c>
      <c r="B359" s="10">
        <v>16</v>
      </c>
      <c r="C359" s="10">
        <v>358</v>
      </c>
      <c r="D359" s="4" t="s">
        <v>609</v>
      </c>
      <c r="E359" s="4" t="s">
        <v>567</v>
      </c>
      <c r="F359" s="4" t="s">
        <v>781</v>
      </c>
      <c r="G359" s="4" t="s">
        <v>531</v>
      </c>
      <c r="H359" s="18">
        <v>33859</v>
      </c>
      <c r="I359" s="32">
        <v>27.9</v>
      </c>
      <c r="J359" s="5">
        <v>1</v>
      </c>
      <c r="K359" s="5" t="s">
        <v>837</v>
      </c>
    </row>
    <row r="360" spans="1:11">
      <c r="A360" s="7">
        <v>18</v>
      </c>
      <c r="B360" s="10">
        <v>17</v>
      </c>
      <c r="C360" s="10">
        <v>359</v>
      </c>
      <c r="D360" s="4" t="s">
        <v>17</v>
      </c>
      <c r="E360" s="4" t="s">
        <v>47</v>
      </c>
      <c r="F360" s="4" t="s">
        <v>121</v>
      </c>
      <c r="G360" s="4" t="s">
        <v>1124</v>
      </c>
      <c r="H360" s="18">
        <v>34771</v>
      </c>
      <c r="I360" s="32">
        <v>25.421917808219177</v>
      </c>
      <c r="J360" s="5">
        <v>4</v>
      </c>
      <c r="K360" s="5" t="s">
        <v>46</v>
      </c>
    </row>
    <row r="361" spans="1:11">
      <c r="A361" s="7">
        <v>18</v>
      </c>
      <c r="B361" s="10">
        <v>18</v>
      </c>
      <c r="C361" s="10">
        <v>360</v>
      </c>
      <c r="D361" s="4" t="s">
        <v>345</v>
      </c>
      <c r="E361" s="4" t="s">
        <v>567</v>
      </c>
      <c r="F361" s="4" t="s">
        <v>949</v>
      </c>
      <c r="G361" s="4" t="s">
        <v>640</v>
      </c>
      <c r="H361" s="18">
        <v>31516</v>
      </c>
      <c r="I361" s="32">
        <v>34.339726027397262</v>
      </c>
      <c r="J361" s="5">
        <v>1</v>
      </c>
      <c r="K361" s="5" t="s">
        <v>837</v>
      </c>
    </row>
    <row r="362" spans="1:11">
      <c r="A362" s="7">
        <v>18</v>
      </c>
      <c r="B362" s="10">
        <v>19</v>
      </c>
      <c r="C362" s="10">
        <v>361</v>
      </c>
      <c r="D362" s="4" t="s">
        <v>354</v>
      </c>
      <c r="E362" s="4" t="s">
        <v>29</v>
      </c>
      <c r="F362" s="4" t="s">
        <v>288</v>
      </c>
      <c r="G362" s="4" t="s">
        <v>596</v>
      </c>
      <c r="H362" s="18">
        <v>33323</v>
      </c>
      <c r="I362" s="32">
        <v>29.389041095890413</v>
      </c>
      <c r="J362" s="5">
        <v>8</v>
      </c>
      <c r="K362" s="5" t="s">
        <v>837</v>
      </c>
    </row>
    <row r="363" spans="1:11">
      <c r="A363" s="11">
        <v>18</v>
      </c>
      <c r="B363" s="12">
        <v>20</v>
      </c>
      <c r="C363" s="12">
        <v>362</v>
      </c>
      <c r="D363" s="13" t="s">
        <v>567</v>
      </c>
      <c r="E363" s="13" t="s">
        <v>13</v>
      </c>
      <c r="F363" s="13" t="s">
        <v>343</v>
      </c>
      <c r="G363" s="13" t="s">
        <v>344</v>
      </c>
      <c r="H363" s="19">
        <v>31870</v>
      </c>
      <c r="I363" s="33">
        <v>33.369863013698627</v>
      </c>
      <c r="J363" s="14">
        <v>7</v>
      </c>
      <c r="K363" s="14" t="s">
        <v>46</v>
      </c>
    </row>
    <row r="364" spans="1:11">
      <c r="A364" s="7">
        <v>19</v>
      </c>
      <c r="B364" s="10">
        <v>1</v>
      </c>
      <c r="C364" s="10">
        <v>363</v>
      </c>
      <c r="D364" s="4" t="s">
        <v>567</v>
      </c>
      <c r="E364" s="4" t="s">
        <v>609</v>
      </c>
      <c r="F364" s="4" t="s">
        <v>401</v>
      </c>
      <c r="G364" s="4" t="s">
        <v>170</v>
      </c>
      <c r="H364" s="18">
        <v>32521</v>
      </c>
      <c r="I364" s="32">
        <v>31.586301369863012</v>
      </c>
      <c r="J364" s="5">
        <v>1</v>
      </c>
      <c r="K364" s="5" t="s">
        <v>837</v>
      </c>
    </row>
    <row r="365" spans="1:11">
      <c r="A365" s="7">
        <v>19</v>
      </c>
      <c r="B365" s="10">
        <v>2</v>
      </c>
      <c r="C365" s="10">
        <v>364</v>
      </c>
      <c r="D365" s="4" t="s">
        <v>354</v>
      </c>
      <c r="E365" s="4" t="s">
        <v>13</v>
      </c>
      <c r="F365" s="4" t="s">
        <v>973</v>
      </c>
      <c r="G365" s="4" t="s">
        <v>136</v>
      </c>
      <c r="H365" s="18">
        <v>33551</v>
      </c>
      <c r="I365" s="32">
        <v>28.764383561643836</v>
      </c>
      <c r="J365" s="5">
        <v>2</v>
      </c>
      <c r="K365" s="5" t="s">
        <v>838</v>
      </c>
    </row>
    <row r="366" spans="1:11">
      <c r="A366" s="7">
        <v>19</v>
      </c>
      <c r="B366" s="10">
        <v>3</v>
      </c>
      <c r="C366" s="10">
        <v>365</v>
      </c>
      <c r="D366" s="4" t="s">
        <v>345</v>
      </c>
      <c r="E366" s="4" t="s">
        <v>188</v>
      </c>
      <c r="F366" s="4" t="s">
        <v>1266</v>
      </c>
      <c r="G366" s="4" t="s">
        <v>533</v>
      </c>
      <c r="H366" s="18">
        <v>34768</v>
      </c>
      <c r="I366" s="32">
        <v>25.43013698630137</v>
      </c>
      <c r="J366" s="5">
        <v>7</v>
      </c>
      <c r="K366" s="5" t="s">
        <v>46</v>
      </c>
    </row>
    <row r="367" spans="1:11">
      <c r="A367" s="7">
        <v>19</v>
      </c>
      <c r="B367" s="10">
        <v>4</v>
      </c>
      <c r="C367" s="10">
        <v>366</v>
      </c>
      <c r="D367" s="4" t="s">
        <v>17</v>
      </c>
      <c r="E367" s="4" t="s">
        <v>45</v>
      </c>
      <c r="F367" s="4" t="s">
        <v>1083</v>
      </c>
      <c r="G367" s="4" t="s">
        <v>237</v>
      </c>
      <c r="H367" s="18">
        <v>34526</v>
      </c>
      <c r="I367" s="32">
        <v>26.093150684931508</v>
      </c>
      <c r="J367" s="5">
        <v>1</v>
      </c>
      <c r="K367" s="5" t="s">
        <v>837</v>
      </c>
    </row>
    <row r="368" spans="1:11">
      <c r="A368" s="7">
        <v>19</v>
      </c>
      <c r="B368" s="10">
        <v>5</v>
      </c>
      <c r="C368" s="10">
        <v>367</v>
      </c>
      <c r="D368" s="4" t="s">
        <v>609</v>
      </c>
      <c r="E368" s="4" t="s">
        <v>614</v>
      </c>
      <c r="F368" s="4" t="s">
        <v>497</v>
      </c>
      <c r="G368" s="4" t="s">
        <v>1226</v>
      </c>
      <c r="H368" s="18">
        <v>34292</v>
      </c>
      <c r="I368" s="32">
        <v>26.734246575342464</v>
      </c>
      <c r="J368" s="5">
        <v>1</v>
      </c>
      <c r="K368" s="5" t="s">
        <v>46</v>
      </c>
    </row>
    <row r="369" spans="1:11">
      <c r="A369" s="7">
        <v>19</v>
      </c>
      <c r="B369" s="10">
        <v>6</v>
      </c>
      <c r="C369" s="10">
        <v>368</v>
      </c>
      <c r="D369" s="4" t="s">
        <v>614</v>
      </c>
      <c r="E369" s="4" t="s">
        <v>129</v>
      </c>
      <c r="F369" s="4" t="s">
        <v>511</v>
      </c>
      <c r="G369" s="4" t="s">
        <v>199</v>
      </c>
      <c r="H369" s="18">
        <v>32291</v>
      </c>
      <c r="I369" s="32">
        <v>32.216438356164382</v>
      </c>
      <c r="J369" s="5">
        <v>1</v>
      </c>
      <c r="K369" s="5" t="s">
        <v>837</v>
      </c>
    </row>
    <row r="370" spans="1:11">
      <c r="A370" s="7">
        <v>19</v>
      </c>
      <c r="B370" s="10">
        <v>7</v>
      </c>
      <c r="C370" s="10">
        <v>369</v>
      </c>
      <c r="D370" s="4" t="s">
        <v>14</v>
      </c>
      <c r="E370" s="4" t="s">
        <v>614</v>
      </c>
      <c r="F370" s="4" t="s">
        <v>1289</v>
      </c>
      <c r="G370" s="4" t="s">
        <v>1290</v>
      </c>
      <c r="H370" s="18">
        <v>33878</v>
      </c>
      <c r="I370" s="32">
        <v>27.86849315068493</v>
      </c>
      <c r="J370" s="5">
        <v>1</v>
      </c>
      <c r="K370" s="5" t="s">
        <v>837</v>
      </c>
    </row>
    <row r="371" spans="1:11">
      <c r="A371" s="7">
        <v>19</v>
      </c>
      <c r="B371" s="10">
        <v>8</v>
      </c>
      <c r="C371" s="10">
        <v>370</v>
      </c>
      <c r="D371" s="4" t="s">
        <v>276</v>
      </c>
      <c r="E371" s="4" t="s">
        <v>609</v>
      </c>
      <c r="F371" s="4" t="s">
        <v>584</v>
      </c>
      <c r="G371" s="4" t="s">
        <v>1183</v>
      </c>
      <c r="H371" s="18">
        <v>35416</v>
      </c>
      <c r="I371" s="32">
        <v>23.654794520547945</v>
      </c>
      <c r="J371" s="5">
        <v>1</v>
      </c>
      <c r="K371" s="5" t="s">
        <v>46</v>
      </c>
    </row>
    <row r="372" spans="1:11">
      <c r="A372" s="7">
        <v>19</v>
      </c>
      <c r="B372" s="10">
        <v>9</v>
      </c>
      <c r="C372" s="10">
        <v>371</v>
      </c>
      <c r="D372" s="4" t="s">
        <v>470</v>
      </c>
      <c r="E372" s="4" t="s">
        <v>246</v>
      </c>
      <c r="F372" s="4" t="s">
        <v>647</v>
      </c>
      <c r="G372" s="4" t="s">
        <v>1055</v>
      </c>
      <c r="H372" s="18">
        <v>34489</v>
      </c>
      <c r="I372" s="32">
        <v>26.194520547945206</v>
      </c>
      <c r="J372" s="5">
        <v>1</v>
      </c>
      <c r="K372" s="5" t="s">
        <v>837</v>
      </c>
    </row>
    <row r="373" spans="1:11">
      <c r="A373" s="7">
        <v>19</v>
      </c>
      <c r="B373" s="10">
        <v>10</v>
      </c>
      <c r="C373" s="10">
        <v>372</v>
      </c>
      <c r="D373" s="4" t="s">
        <v>480</v>
      </c>
      <c r="E373" s="4" t="s">
        <v>563</v>
      </c>
      <c r="F373" s="4" t="s">
        <v>399</v>
      </c>
      <c r="G373" s="4" t="s">
        <v>400</v>
      </c>
      <c r="H373" s="18">
        <v>32409</v>
      </c>
      <c r="I373" s="32">
        <v>31.893150684931506</v>
      </c>
      <c r="J373" s="5">
        <v>5</v>
      </c>
      <c r="K373" s="5" t="s">
        <v>837</v>
      </c>
    </row>
    <row r="374" spans="1:11">
      <c r="A374" s="7">
        <v>19</v>
      </c>
      <c r="B374" s="10">
        <v>11</v>
      </c>
      <c r="C374" s="10">
        <v>373</v>
      </c>
      <c r="D374" s="4" t="s">
        <v>164</v>
      </c>
      <c r="E374" s="4" t="s">
        <v>16</v>
      </c>
      <c r="F374" s="4" t="s">
        <v>582</v>
      </c>
      <c r="G374" s="4" t="s">
        <v>1155</v>
      </c>
      <c r="H374" s="18">
        <v>35117</v>
      </c>
      <c r="I374" s="32">
        <v>24.473972602739725</v>
      </c>
      <c r="J374" s="5">
        <v>4</v>
      </c>
      <c r="K374" s="5" t="s">
        <v>837</v>
      </c>
    </row>
    <row r="375" spans="1:11">
      <c r="A375" s="7">
        <v>19</v>
      </c>
      <c r="B375" s="10">
        <v>12</v>
      </c>
      <c r="C375" s="10">
        <v>374</v>
      </c>
      <c r="D375" s="4" t="s">
        <v>555</v>
      </c>
      <c r="E375" s="4" t="s">
        <v>598</v>
      </c>
      <c r="F375" s="4" t="s">
        <v>1554</v>
      </c>
      <c r="G375" s="4" t="s">
        <v>1555</v>
      </c>
      <c r="I375" s="32"/>
      <c r="J375" s="5">
        <v>8</v>
      </c>
      <c r="K375" s="5" t="s">
        <v>46</v>
      </c>
    </row>
    <row r="376" spans="1:11">
      <c r="A376" s="7">
        <v>19</v>
      </c>
      <c r="B376" s="10">
        <v>13</v>
      </c>
      <c r="C376" s="10">
        <v>375</v>
      </c>
      <c r="D376" s="4" t="s">
        <v>18</v>
      </c>
      <c r="E376" s="4" t="s">
        <v>164</v>
      </c>
      <c r="F376" s="4" t="s">
        <v>683</v>
      </c>
      <c r="G376" s="4" t="s">
        <v>724</v>
      </c>
      <c r="H376" s="18">
        <v>34316</v>
      </c>
      <c r="I376" s="32">
        <v>26.668493150684931</v>
      </c>
      <c r="J376" s="5">
        <v>1</v>
      </c>
      <c r="K376" s="5" t="s">
        <v>837</v>
      </c>
    </row>
    <row r="377" spans="1:11">
      <c r="A377" s="7">
        <v>19</v>
      </c>
      <c r="B377" s="10">
        <v>14</v>
      </c>
      <c r="C377" s="10">
        <v>376</v>
      </c>
      <c r="D377" s="4" t="s">
        <v>563</v>
      </c>
      <c r="E377" s="4" t="s">
        <v>239</v>
      </c>
      <c r="F377" s="4" t="s">
        <v>689</v>
      </c>
      <c r="G377" s="4" t="s">
        <v>690</v>
      </c>
      <c r="H377" s="18">
        <v>34297</v>
      </c>
      <c r="I377" s="32">
        <v>26.720547945205478</v>
      </c>
      <c r="J377" s="5">
        <v>5</v>
      </c>
      <c r="K377" s="5" t="s">
        <v>838</v>
      </c>
    </row>
    <row r="378" spans="1:11">
      <c r="A378" s="7">
        <v>19</v>
      </c>
      <c r="B378" s="10">
        <v>15</v>
      </c>
      <c r="C378" s="10">
        <v>377</v>
      </c>
      <c r="D378" s="4" t="s">
        <v>13</v>
      </c>
      <c r="E378" s="4" t="s">
        <v>276</v>
      </c>
      <c r="F378" s="4" t="s">
        <v>631</v>
      </c>
      <c r="G378" s="4" t="s">
        <v>381</v>
      </c>
      <c r="H378" s="18">
        <v>35491</v>
      </c>
      <c r="I378" s="32">
        <v>23.449315068493149</v>
      </c>
      <c r="J378" s="5">
        <v>1</v>
      </c>
      <c r="K378" s="5" t="s">
        <v>837</v>
      </c>
    </row>
    <row r="379" spans="1:11">
      <c r="A379" s="7">
        <v>19</v>
      </c>
      <c r="B379" s="10">
        <v>16</v>
      </c>
      <c r="C379" s="10">
        <v>378</v>
      </c>
      <c r="D379" s="4" t="s">
        <v>239</v>
      </c>
      <c r="E379" s="4" t="s">
        <v>16</v>
      </c>
      <c r="F379" s="4" t="s">
        <v>1194</v>
      </c>
      <c r="G379" s="4" t="s">
        <v>617</v>
      </c>
      <c r="H379" s="18">
        <v>32047</v>
      </c>
      <c r="I379" s="32">
        <v>32.909589041095892</v>
      </c>
      <c r="J379" s="5">
        <v>1</v>
      </c>
      <c r="K379" s="5" t="s">
        <v>837</v>
      </c>
    </row>
    <row r="380" spans="1:11">
      <c r="A380" s="7">
        <v>19</v>
      </c>
      <c r="B380" s="10">
        <v>17</v>
      </c>
      <c r="C380" s="10">
        <v>379</v>
      </c>
      <c r="D380" s="4" t="s">
        <v>438</v>
      </c>
      <c r="E380" s="4" t="s">
        <v>45</v>
      </c>
      <c r="F380" s="4" t="s">
        <v>344</v>
      </c>
      <c r="G380" s="4" t="s">
        <v>237</v>
      </c>
      <c r="H380" s="18">
        <v>31121</v>
      </c>
      <c r="I380" s="32">
        <v>35.421917808219177</v>
      </c>
      <c r="J380" s="5">
        <v>9</v>
      </c>
      <c r="K380" s="5" t="s">
        <v>46</v>
      </c>
    </row>
    <row r="381" spans="1:11">
      <c r="A381" s="7">
        <v>19</v>
      </c>
      <c r="B381" s="10">
        <v>18</v>
      </c>
      <c r="C381" s="10">
        <v>380</v>
      </c>
      <c r="D381" s="4" t="s">
        <v>16</v>
      </c>
      <c r="E381" s="4" t="s">
        <v>555</v>
      </c>
      <c r="F381" s="4" t="s">
        <v>1223</v>
      </c>
      <c r="G381" s="4" t="s">
        <v>559</v>
      </c>
      <c r="H381" s="18">
        <v>34160</v>
      </c>
      <c r="I381" s="32">
        <v>27.095890410958905</v>
      </c>
      <c r="J381" s="5">
        <v>1</v>
      </c>
      <c r="K381" s="5" t="s">
        <v>837</v>
      </c>
    </row>
    <row r="382" spans="1:11">
      <c r="A382" s="7">
        <v>19</v>
      </c>
      <c r="B382" s="10">
        <v>19</v>
      </c>
      <c r="C382" s="10">
        <v>381</v>
      </c>
      <c r="D382" s="4" t="s">
        <v>129</v>
      </c>
      <c r="E382" s="4" t="s">
        <v>239</v>
      </c>
      <c r="F382" s="4" t="s">
        <v>829</v>
      </c>
      <c r="G382" s="4" t="s">
        <v>830</v>
      </c>
      <c r="H382" s="18">
        <v>34681</v>
      </c>
      <c r="I382" s="32">
        <v>25.668493150684931</v>
      </c>
      <c r="J382" s="5">
        <v>5</v>
      </c>
      <c r="K382" s="5" t="s">
        <v>837</v>
      </c>
    </row>
    <row r="383" spans="1:11">
      <c r="A383" s="11">
        <v>19</v>
      </c>
      <c r="B383" s="12">
        <v>20</v>
      </c>
      <c r="C383" s="12">
        <v>382</v>
      </c>
      <c r="D383" s="13" t="s">
        <v>29</v>
      </c>
      <c r="E383" s="13" t="s">
        <v>555</v>
      </c>
      <c r="F383" s="13" t="s">
        <v>143</v>
      </c>
      <c r="G383" s="13" t="s">
        <v>1045</v>
      </c>
      <c r="H383" s="19">
        <v>35784</v>
      </c>
      <c r="I383" s="33">
        <v>22.646575342465752</v>
      </c>
      <c r="J383" s="14">
        <v>1</v>
      </c>
      <c r="K383" s="14" t="s">
        <v>837</v>
      </c>
    </row>
    <row r="384" spans="1:11">
      <c r="A384" s="7">
        <v>20</v>
      </c>
      <c r="B384" s="10">
        <v>1</v>
      </c>
      <c r="C384" s="10">
        <v>383</v>
      </c>
      <c r="D384" s="4" t="s">
        <v>29</v>
      </c>
      <c r="E384" s="4" t="s">
        <v>239</v>
      </c>
      <c r="F384" s="4" t="s">
        <v>798</v>
      </c>
      <c r="G384" s="4" t="s">
        <v>118</v>
      </c>
      <c r="H384" s="18">
        <v>34607</v>
      </c>
      <c r="I384" s="32">
        <v>25.87123287671233</v>
      </c>
      <c r="J384" s="5">
        <v>9</v>
      </c>
      <c r="K384" s="5" t="s">
        <v>837</v>
      </c>
    </row>
    <row r="385" spans="1:11">
      <c r="A385" s="7">
        <v>20</v>
      </c>
      <c r="B385" s="10">
        <v>2</v>
      </c>
      <c r="C385" s="10">
        <v>384</v>
      </c>
      <c r="D385" s="4" t="s">
        <v>129</v>
      </c>
      <c r="E385" s="4" t="s">
        <v>609</v>
      </c>
      <c r="F385" s="4" t="s">
        <v>750</v>
      </c>
      <c r="G385" s="4" t="s">
        <v>105</v>
      </c>
      <c r="H385" s="18">
        <v>33295</v>
      </c>
      <c r="I385" s="32">
        <v>29.465753424657535</v>
      </c>
      <c r="J385" s="5">
        <v>2</v>
      </c>
      <c r="K385" s="5" t="s">
        <v>837</v>
      </c>
    </row>
    <row r="386" spans="1:11">
      <c r="A386" s="7">
        <v>20</v>
      </c>
      <c r="B386" s="10">
        <v>3</v>
      </c>
      <c r="C386" s="10">
        <v>385</v>
      </c>
      <c r="D386" s="4" t="s">
        <v>16</v>
      </c>
      <c r="E386" s="4" t="s">
        <v>14</v>
      </c>
      <c r="F386" s="4" t="s">
        <v>256</v>
      </c>
      <c r="G386" s="4" t="s">
        <v>581</v>
      </c>
      <c r="H386" s="18">
        <v>30406</v>
      </c>
      <c r="I386" s="32">
        <v>37.38082191780822</v>
      </c>
      <c r="J386" s="5">
        <v>2</v>
      </c>
      <c r="K386" s="5" t="s">
        <v>837</v>
      </c>
    </row>
    <row r="387" spans="1:11">
      <c r="A387" s="7">
        <v>20</v>
      </c>
      <c r="B387" s="10">
        <v>4</v>
      </c>
      <c r="C387" s="10">
        <v>386</v>
      </c>
      <c r="D387" s="4" t="s">
        <v>438</v>
      </c>
      <c r="E387" s="4" t="s">
        <v>686</v>
      </c>
      <c r="F387" s="4" t="s">
        <v>1228</v>
      </c>
      <c r="G387" s="4" t="s">
        <v>581</v>
      </c>
      <c r="H387" s="18">
        <v>33650</v>
      </c>
      <c r="I387" s="32">
        <v>28.493150684931507</v>
      </c>
      <c r="J387" s="5">
        <v>1</v>
      </c>
      <c r="K387" s="5" t="s">
        <v>837</v>
      </c>
    </row>
    <row r="388" spans="1:11">
      <c r="A388" s="7">
        <v>20</v>
      </c>
      <c r="B388" s="10">
        <v>5</v>
      </c>
      <c r="C388" s="10">
        <v>387</v>
      </c>
      <c r="D388" s="4" t="s">
        <v>239</v>
      </c>
      <c r="E388" s="4" t="s">
        <v>470</v>
      </c>
      <c r="F388" s="4" t="s">
        <v>884</v>
      </c>
      <c r="G388" s="4" t="s">
        <v>593</v>
      </c>
      <c r="H388" s="18">
        <v>34202</v>
      </c>
      <c r="I388" s="32">
        <v>26.980821917808218</v>
      </c>
      <c r="J388" s="5">
        <v>7</v>
      </c>
      <c r="K388" s="5" t="s">
        <v>46</v>
      </c>
    </row>
    <row r="389" spans="1:11">
      <c r="A389" s="7">
        <v>20</v>
      </c>
      <c r="B389" s="10">
        <v>6</v>
      </c>
      <c r="C389" s="10">
        <v>388</v>
      </c>
      <c r="D389" s="4" t="s">
        <v>13</v>
      </c>
      <c r="E389" s="4" t="s">
        <v>164</v>
      </c>
      <c r="F389" s="4" t="s">
        <v>1122</v>
      </c>
      <c r="G389" s="4" t="s">
        <v>599</v>
      </c>
      <c r="H389" s="18">
        <v>31477</v>
      </c>
      <c r="I389" s="32">
        <v>34.446575342465756</v>
      </c>
      <c r="J389" s="5">
        <v>1</v>
      </c>
      <c r="K389" s="5" t="s">
        <v>46</v>
      </c>
    </row>
    <row r="390" spans="1:11">
      <c r="A390" s="7">
        <v>20</v>
      </c>
      <c r="B390" s="10">
        <v>7</v>
      </c>
      <c r="C390" s="10">
        <v>389</v>
      </c>
      <c r="D390" s="4" t="s">
        <v>563</v>
      </c>
      <c r="E390" s="4" t="s">
        <v>14</v>
      </c>
      <c r="F390" s="4" t="s">
        <v>280</v>
      </c>
      <c r="G390" s="4" t="s">
        <v>135</v>
      </c>
      <c r="H390" s="18">
        <v>30549</v>
      </c>
      <c r="I390" s="32">
        <v>36.989041095890414</v>
      </c>
      <c r="J390" s="5">
        <v>1</v>
      </c>
      <c r="K390" s="5" t="s">
        <v>837</v>
      </c>
    </row>
    <row r="391" spans="1:11">
      <c r="A391" s="7">
        <v>20</v>
      </c>
      <c r="B391" s="10">
        <v>8</v>
      </c>
      <c r="C391" s="10">
        <v>390</v>
      </c>
      <c r="D391" s="4" t="s">
        <v>18</v>
      </c>
      <c r="E391" s="4" t="s">
        <v>276</v>
      </c>
      <c r="F391" s="4" t="s">
        <v>182</v>
      </c>
      <c r="G391" s="4" t="s">
        <v>1241</v>
      </c>
      <c r="H391" s="18">
        <v>35348</v>
      </c>
      <c r="I391" s="32">
        <v>23.841095890410958</v>
      </c>
      <c r="J391" s="5">
        <v>1</v>
      </c>
      <c r="K391" s="5" t="s">
        <v>46</v>
      </c>
    </row>
    <row r="392" spans="1:11">
      <c r="A392" s="7">
        <v>20</v>
      </c>
      <c r="B392" s="10">
        <v>9</v>
      </c>
      <c r="C392" s="10">
        <v>391</v>
      </c>
      <c r="D392" s="4" t="s">
        <v>555</v>
      </c>
      <c r="E392" s="4" t="s">
        <v>686</v>
      </c>
      <c r="F392" s="4" t="s">
        <v>1114</v>
      </c>
      <c r="G392" s="4" t="s">
        <v>559</v>
      </c>
      <c r="H392" s="18">
        <v>33546</v>
      </c>
      <c r="I392" s="32">
        <v>28.778082191780822</v>
      </c>
      <c r="J392" s="5">
        <v>2</v>
      </c>
      <c r="K392" s="5" t="s">
        <v>837</v>
      </c>
    </row>
    <row r="393" spans="1:11">
      <c r="A393" s="7">
        <v>20</v>
      </c>
      <c r="B393" s="10">
        <v>10</v>
      </c>
      <c r="C393" s="10">
        <v>392</v>
      </c>
      <c r="D393" s="4" t="s">
        <v>480</v>
      </c>
      <c r="E393" s="4" t="s">
        <v>480</v>
      </c>
      <c r="F393" s="4" t="s">
        <v>117</v>
      </c>
      <c r="G393" s="4" t="s">
        <v>571</v>
      </c>
      <c r="H393" s="18">
        <v>32872</v>
      </c>
      <c r="I393" s="32">
        <v>30.624657534246577</v>
      </c>
      <c r="J393" s="5">
        <v>1</v>
      </c>
      <c r="K393" s="5" t="s">
        <v>46</v>
      </c>
    </row>
    <row r="394" spans="1:11">
      <c r="A394" s="7">
        <v>20</v>
      </c>
      <c r="B394" s="10">
        <v>11</v>
      </c>
      <c r="C394" s="10">
        <v>393</v>
      </c>
      <c r="D394" s="4" t="s">
        <v>470</v>
      </c>
      <c r="E394" s="4" t="s">
        <v>18</v>
      </c>
      <c r="F394" s="4" t="s">
        <v>7</v>
      </c>
      <c r="G394" s="4" t="s">
        <v>645</v>
      </c>
      <c r="H394" s="18">
        <v>35356</v>
      </c>
      <c r="I394" s="32">
        <v>23.81917808219178</v>
      </c>
      <c r="J394" s="5">
        <v>1</v>
      </c>
      <c r="K394" s="5" t="s">
        <v>46</v>
      </c>
    </row>
    <row r="395" spans="1:11">
      <c r="A395" s="7">
        <v>20</v>
      </c>
      <c r="B395" s="10">
        <v>12</v>
      </c>
      <c r="C395" s="10">
        <v>394</v>
      </c>
      <c r="D395" s="4" t="s">
        <v>276</v>
      </c>
      <c r="E395" s="4" t="s">
        <v>164</v>
      </c>
      <c r="F395" s="4" t="s">
        <v>121</v>
      </c>
      <c r="G395" s="4" t="s">
        <v>905</v>
      </c>
      <c r="H395" s="18">
        <v>34338</v>
      </c>
      <c r="I395" s="32">
        <v>26.608219178082191</v>
      </c>
      <c r="J395" s="5">
        <v>1</v>
      </c>
      <c r="K395" s="5" t="s">
        <v>837</v>
      </c>
    </row>
    <row r="396" spans="1:11">
      <c r="A396" s="7">
        <v>20</v>
      </c>
      <c r="B396" s="10">
        <v>13</v>
      </c>
      <c r="C396" s="10">
        <v>395</v>
      </c>
      <c r="D396" s="4" t="s">
        <v>14</v>
      </c>
      <c r="E396" s="4" t="s">
        <v>481</v>
      </c>
      <c r="F396" s="4" t="s">
        <v>964</v>
      </c>
      <c r="G396" s="4" t="s">
        <v>533</v>
      </c>
      <c r="H396" s="18">
        <v>35603</v>
      </c>
      <c r="I396" s="32">
        <v>23.142465753424659</v>
      </c>
      <c r="J396" s="5">
        <v>7</v>
      </c>
      <c r="K396" s="5" t="s">
        <v>46</v>
      </c>
    </row>
    <row r="397" spans="1:11">
      <c r="A397" s="7">
        <v>20</v>
      </c>
      <c r="B397" s="10">
        <v>14</v>
      </c>
      <c r="C397" s="10">
        <v>396</v>
      </c>
      <c r="D397" s="4" t="s">
        <v>614</v>
      </c>
      <c r="E397" s="4" t="s">
        <v>18</v>
      </c>
      <c r="F397" s="4" t="s">
        <v>158</v>
      </c>
      <c r="G397" s="4" t="s">
        <v>564</v>
      </c>
      <c r="H397" s="18">
        <v>32014</v>
      </c>
      <c r="I397" s="32">
        <v>32.975342465753428</v>
      </c>
      <c r="J397" s="5">
        <v>7</v>
      </c>
      <c r="K397" s="5" t="s">
        <v>837</v>
      </c>
    </row>
    <row r="398" spans="1:11">
      <c r="A398" s="7">
        <v>20</v>
      </c>
      <c r="B398" s="10">
        <v>15</v>
      </c>
      <c r="C398" s="10">
        <v>397</v>
      </c>
      <c r="D398" s="4" t="s">
        <v>609</v>
      </c>
      <c r="E398" s="4" t="s">
        <v>354</v>
      </c>
      <c r="F398" s="4" t="s">
        <v>1151</v>
      </c>
      <c r="G398" s="4" t="s">
        <v>1152</v>
      </c>
      <c r="H398" s="18">
        <v>33512</v>
      </c>
      <c r="I398" s="32">
        <v>28.87123287671233</v>
      </c>
      <c r="J398" s="5">
        <v>1</v>
      </c>
      <c r="K398" s="5" t="s">
        <v>837</v>
      </c>
    </row>
    <row r="399" spans="1:11">
      <c r="A399" s="7">
        <v>20</v>
      </c>
      <c r="B399" s="10">
        <v>16</v>
      </c>
      <c r="C399" s="10">
        <v>398</v>
      </c>
      <c r="D399" s="4" t="s">
        <v>17</v>
      </c>
      <c r="E399" s="4" t="s">
        <v>17</v>
      </c>
      <c r="F399" s="4" t="s">
        <v>1249</v>
      </c>
      <c r="G399" s="4" t="s">
        <v>118</v>
      </c>
      <c r="H399" s="18">
        <v>34514</v>
      </c>
      <c r="I399" s="32">
        <v>26.126027397260273</v>
      </c>
      <c r="J399" s="5">
        <v>1</v>
      </c>
      <c r="K399" s="5" t="s">
        <v>837</v>
      </c>
    </row>
    <row r="400" spans="1:11">
      <c r="A400" s="7">
        <v>20</v>
      </c>
      <c r="B400" s="10">
        <v>17</v>
      </c>
      <c r="C400" s="10">
        <v>399</v>
      </c>
      <c r="D400" s="4" t="s">
        <v>345</v>
      </c>
      <c r="E400" s="4" t="s">
        <v>300</v>
      </c>
      <c r="F400" s="4" t="s">
        <v>807</v>
      </c>
      <c r="G400" s="4" t="s">
        <v>808</v>
      </c>
      <c r="H400" s="18">
        <v>31694</v>
      </c>
      <c r="I400" s="32">
        <v>33.852054794520548</v>
      </c>
      <c r="J400" s="5">
        <v>1</v>
      </c>
      <c r="K400" s="5" t="s">
        <v>837</v>
      </c>
    </row>
    <row r="401" spans="1:11">
      <c r="A401" s="7">
        <v>20</v>
      </c>
      <c r="B401" s="10">
        <v>18</v>
      </c>
      <c r="C401" s="10">
        <v>400</v>
      </c>
      <c r="D401" s="4" t="s">
        <v>354</v>
      </c>
      <c r="E401" s="4" t="s">
        <v>246</v>
      </c>
      <c r="F401" s="4" t="s">
        <v>586</v>
      </c>
      <c r="G401" s="4" t="s">
        <v>1292</v>
      </c>
      <c r="H401" s="18">
        <v>33618</v>
      </c>
      <c r="I401" s="32">
        <v>28.580821917808219</v>
      </c>
      <c r="J401" s="5">
        <v>1</v>
      </c>
      <c r="K401" s="5" t="s">
        <v>837</v>
      </c>
    </row>
    <row r="402" spans="1:11">
      <c r="A402" s="11">
        <v>20</v>
      </c>
      <c r="B402" s="12">
        <v>19</v>
      </c>
      <c r="C402" s="12">
        <v>401</v>
      </c>
      <c r="D402" s="13" t="s">
        <v>567</v>
      </c>
      <c r="E402" s="13" t="s">
        <v>45</v>
      </c>
      <c r="F402" s="13" t="s">
        <v>351</v>
      </c>
      <c r="G402" s="13" t="s">
        <v>247</v>
      </c>
      <c r="H402" s="19">
        <v>33155</v>
      </c>
      <c r="I402" s="33">
        <v>29.849315068493151</v>
      </c>
      <c r="J402" s="14">
        <v>5</v>
      </c>
      <c r="K402" s="14" t="s">
        <v>46</v>
      </c>
    </row>
    <row r="403" spans="1:11">
      <c r="A403" s="11">
        <v>21</v>
      </c>
      <c r="B403" s="12">
        <v>1</v>
      </c>
      <c r="C403" s="12">
        <v>402</v>
      </c>
      <c r="D403" s="13" t="s">
        <v>29</v>
      </c>
      <c r="E403" s="13" t="s">
        <v>246</v>
      </c>
      <c r="F403" s="13" t="s">
        <v>926</v>
      </c>
      <c r="G403" s="13" t="s">
        <v>482</v>
      </c>
      <c r="H403" s="19">
        <v>34720</v>
      </c>
      <c r="I403" s="33">
        <v>25.561643835616437</v>
      </c>
      <c r="J403" s="14">
        <v>1</v>
      </c>
      <c r="K403" s="14" t="s">
        <v>837</v>
      </c>
    </row>
    <row r="404" spans="1:11">
      <c r="A404" s="11">
        <v>22</v>
      </c>
      <c r="B404" s="12">
        <v>1</v>
      </c>
      <c r="C404" s="12">
        <v>403</v>
      </c>
      <c r="D404" s="13" t="s">
        <v>29</v>
      </c>
      <c r="E404" s="13" t="s">
        <v>17</v>
      </c>
      <c r="F404" s="13" t="s">
        <v>524</v>
      </c>
      <c r="G404" s="13" t="s">
        <v>502</v>
      </c>
      <c r="H404" s="19">
        <v>34537</v>
      </c>
      <c r="I404" s="33">
        <v>26.063013698630137</v>
      </c>
      <c r="J404" s="14">
        <v>1</v>
      </c>
      <c r="K404" s="14" t="s">
        <v>46</v>
      </c>
    </row>
  </sheetData>
  <pageMargins left="0.7" right="0.7" top="0.75" bottom="0.75" header="0.3" footer="0.3"/>
  <pageSetup scale="86" fitToHeight="15" orientation="portrait" horizontalDpi="0" verticalDpi="0"/>
  <ignoredErrors>
    <ignoredError sqref="I13:I223" unlocked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942A75-415D-A14B-B31D-0CF28368213D}">
  <dimension ref="A1:S745"/>
  <sheetViews>
    <sheetView topLeftCell="D1" zoomScale="110" zoomScaleNormal="110" workbookViewId="0">
      <pane ySplit="1" topLeftCell="A2" activePane="bottomLeft" state="frozen"/>
      <selection pane="bottomLeft" activeCell="AB57" sqref="AB57"/>
    </sheetView>
  </sheetViews>
  <sheetFormatPr baseColWidth="10" defaultColWidth="10.83203125" defaultRowHeight="15"/>
  <cols>
    <col min="1" max="1" width="4.83203125" style="6" customWidth="1"/>
    <col min="2" max="3" width="5.1640625" style="6" customWidth="1"/>
    <col min="4" max="4" width="6.83203125" style="4" customWidth="1"/>
    <col min="5" max="5" width="6.5" style="4" customWidth="1"/>
    <col min="6" max="6" width="20.83203125" style="4" customWidth="1"/>
    <col min="7" max="7" width="23.83203125" style="4" customWidth="1"/>
    <col min="8" max="8" width="9.5" style="18" customWidth="1"/>
    <col min="9" max="9" width="5" style="5" customWidth="1"/>
    <col min="10" max="10" width="4.6640625" style="5" customWidth="1"/>
    <col min="11" max="11" width="5.1640625" style="5" customWidth="1"/>
    <col min="12" max="12" width="3.1640625" style="3" customWidth="1"/>
    <col min="13" max="13" width="4.6640625" style="3" customWidth="1"/>
    <col min="14" max="15" width="10.83203125" style="3"/>
    <col min="16" max="16" width="8.83203125" style="18" customWidth="1"/>
    <col min="17" max="17" width="5.33203125" style="53" customWidth="1"/>
    <col min="18" max="18" width="4.33203125" style="5" customWidth="1"/>
    <col min="19" max="19" width="4" style="5" customWidth="1"/>
    <col min="20" max="16384" width="10.83203125" style="3"/>
  </cols>
  <sheetData>
    <row r="1" spans="1:11" ht="30" customHeight="1" thickBot="1">
      <c r="A1" s="20" t="s">
        <v>1356</v>
      </c>
      <c r="B1" s="20" t="s">
        <v>1355</v>
      </c>
      <c r="C1" s="20" t="s">
        <v>1357</v>
      </c>
      <c r="D1" s="20" t="s">
        <v>1313</v>
      </c>
      <c r="E1" s="22" t="s">
        <v>229</v>
      </c>
      <c r="F1" s="22" t="s">
        <v>92</v>
      </c>
      <c r="G1" s="22" t="s">
        <v>93</v>
      </c>
      <c r="H1" s="23" t="s">
        <v>501</v>
      </c>
      <c r="I1" s="21" t="s">
        <v>228</v>
      </c>
      <c r="J1" s="21" t="s">
        <v>94</v>
      </c>
      <c r="K1" s="21" t="s">
        <v>836</v>
      </c>
    </row>
    <row r="2" spans="1:11">
      <c r="A2" s="7">
        <v>1</v>
      </c>
      <c r="B2" s="10">
        <v>1</v>
      </c>
      <c r="C2" s="10">
        <v>1</v>
      </c>
      <c r="D2" s="4" t="s">
        <v>354</v>
      </c>
      <c r="E2" s="4" t="s">
        <v>18</v>
      </c>
      <c r="F2" s="4" t="s">
        <v>662</v>
      </c>
      <c r="G2" s="4" t="s">
        <v>110</v>
      </c>
      <c r="H2" s="18">
        <v>33030</v>
      </c>
      <c r="I2" s="32">
        <v>29.843835616438355</v>
      </c>
      <c r="J2" s="5">
        <v>5</v>
      </c>
      <c r="K2" s="5" t="s">
        <v>837</v>
      </c>
    </row>
    <row r="3" spans="1:11">
      <c r="A3" s="7">
        <v>1</v>
      </c>
      <c r="B3" s="10">
        <v>2</v>
      </c>
      <c r="C3" s="10">
        <v>2</v>
      </c>
      <c r="D3" s="4" t="s">
        <v>345</v>
      </c>
      <c r="E3" s="4" t="s">
        <v>13</v>
      </c>
      <c r="F3" s="4" t="s">
        <v>889</v>
      </c>
      <c r="G3" s="4" t="s">
        <v>216</v>
      </c>
      <c r="H3" s="18">
        <v>34124</v>
      </c>
      <c r="I3" s="32">
        <v>26.846575342465755</v>
      </c>
      <c r="J3" s="5">
        <v>1</v>
      </c>
      <c r="K3" s="5" t="s">
        <v>837</v>
      </c>
    </row>
    <row r="4" spans="1:11">
      <c r="A4" s="7">
        <v>1</v>
      </c>
      <c r="B4" s="10">
        <v>3</v>
      </c>
      <c r="C4" s="10">
        <v>3</v>
      </c>
      <c r="D4" s="4" t="s">
        <v>614</v>
      </c>
      <c r="E4" s="4" t="s">
        <v>129</v>
      </c>
      <c r="F4" s="4" t="s">
        <v>469</v>
      </c>
      <c r="G4" s="4" t="s">
        <v>110</v>
      </c>
      <c r="H4" s="18">
        <v>32728</v>
      </c>
      <c r="I4" s="32">
        <v>30.671232876712327</v>
      </c>
      <c r="J4" s="5">
        <v>3</v>
      </c>
      <c r="K4" s="5" t="s">
        <v>46</v>
      </c>
    </row>
    <row r="5" spans="1:11">
      <c r="A5" s="7">
        <v>1</v>
      </c>
      <c r="B5" s="10">
        <v>4</v>
      </c>
      <c r="C5" s="10">
        <v>4</v>
      </c>
      <c r="D5" s="4" t="s">
        <v>16</v>
      </c>
      <c r="E5" s="4" t="s">
        <v>555</v>
      </c>
      <c r="F5" s="4" t="s">
        <v>971</v>
      </c>
      <c r="G5" s="4" t="s">
        <v>546</v>
      </c>
      <c r="H5" s="18">
        <v>35646</v>
      </c>
      <c r="I5" s="32">
        <v>22.676712328767124</v>
      </c>
      <c r="J5" s="5">
        <v>1</v>
      </c>
      <c r="K5" s="5" t="s">
        <v>837</v>
      </c>
    </row>
    <row r="6" spans="1:11">
      <c r="A6" s="7">
        <v>1</v>
      </c>
      <c r="B6" s="10">
        <v>5</v>
      </c>
      <c r="C6" s="10">
        <v>5</v>
      </c>
      <c r="D6" s="4" t="s">
        <v>18</v>
      </c>
      <c r="E6" s="4" t="s">
        <v>614</v>
      </c>
      <c r="F6" s="4" t="s">
        <v>484</v>
      </c>
      <c r="G6" s="4" t="s">
        <v>1189</v>
      </c>
      <c r="H6" s="18">
        <v>35608</v>
      </c>
      <c r="I6" s="32">
        <v>22.780821917808218</v>
      </c>
      <c r="J6" s="5">
        <v>7</v>
      </c>
      <c r="K6" s="5" t="s">
        <v>46</v>
      </c>
    </row>
    <row r="7" spans="1:11">
      <c r="A7" s="7">
        <v>1</v>
      </c>
      <c r="B7" s="10">
        <v>6</v>
      </c>
      <c r="C7" s="10">
        <v>6</v>
      </c>
      <c r="D7" s="4" t="s">
        <v>14</v>
      </c>
      <c r="E7" s="4" t="s">
        <v>164</v>
      </c>
      <c r="F7" s="4" t="s">
        <v>362</v>
      </c>
      <c r="G7" s="4" t="s">
        <v>363</v>
      </c>
      <c r="H7" s="18">
        <v>32455</v>
      </c>
      <c r="I7" s="32">
        <v>31.419178082191781</v>
      </c>
      <c r="J7" s="5">
        <v>2</v>
      </c>
      <c r="K7" s="5" t="s">
        <v>838</v>
      </c>
    </row>
    <row r="8" spans="1:11">
      <c r="A8" s="7">
        <v>1</v>
      </c>
      <c r="B8" s="10">
        <v>7</v>
      </c>
      <c r="C8" s="10">
        <v>7</v>
      </c>
      <c r="D8" s="4" t="s">
        <v>276</v>
      </c>
      <c r="E8" s="4" t="s">
        <v>354</v>
      </c>
      <c r="F8" s="4" t="s">
        <v>306</v>
      </c>
      <c r="G8" s="4" t="s">
        <v>531</v>
      </c>
      <c r="H8" s="18">
        <v>34422</v>
      </c>
      <c r="I8" s="32">
        <v>26.030136986301368</v>
      </c>
      <c r="J8" s="5">
        <v>3</v>
      </c>
      <c r="K8" s="5" t="s">
        <v>46</v>
      </c>
    </row>
    <row r="9" spans="1:11">
      <c r="A9" s="7">
        <v>1</v>
      </c>
      <c r="B9" s="10">
        <v>8</v>
      </c>
      <c r="C9" s="10">
        <v>8</v>
      </c>
      <c r="D9" s="4" t="s">
        <v>246</v>
      </c>
      <c r="E9" s="4" t="s">
        <v>609</v>
      </c>
      <c r="F9" s="4" t="s">
        <v>834</v>
      </c>
      <c r="G9" s="4" t="s">
        <v>526</v>
      </c>
      <c r="H9" s="18">
        <v>35362</v>
      </c>
      <c r="I9" s="32">
        <v>23.454794520547946</v>
      </c>
      <c r="J9" s="5">
        <v>5</v>
      </c>
      <c r="K9" s="5" t="s">
        <v>46</v>
      </c>
    </row>
    <row r="10" spans="1:11">
      <c r="A10" s="7">
        <v>1</v>
      </c>
      <c r="B10" s="10">
        <v>9</v>
      </c>
      <c r="C10" s="10">
        <v>9</v>
      </c>
      <c r="D10" s="4" t="s">
        <v>15</v>
      </c>
      <c r="E10" s="4" t="s">
        <v>14</v>
      </c>
      <c r="F10" s="4" t="s">
        <v>69</v>
      </c>
      <c r="G10" s="4" t="s">
        <v>546</v>
      </c>
      <c r="H10" s="18">
        <v>32137</v>
      </c>
      <c r="I10" s="32">
        <v>32.290410958904111</v>
      </c>
      <c r="J10" s="5">
        <v>1</v>
      </c>
      <c r="K10" s="5" t="s">
        <v>46</v>
      </c>
    </row>
    <row r="11" spans="1:11">
      <c r="A11" s="7">
        <v>1</v>
      </c>
      <c r="B11" s="10">
        <v>10</v>
      </c>
      <c r="C11" s="10">
        <v>10</v>
      </c>
      <c r="D11" s="4" t="s">
        <v>470</v>
      </c>
      <c r="E11" s="4" t="s">
        <v>470</v>
      </c>
      <c r="F11" s="4" t="s">
        <v>452</v>
      </c>
      <c r="G11" s="4" t="s">
        <v>997</v>
      </c>
      <c r="H11" s="18">
        <v>36235</v>
      </c>
      <c r="I11" s="32">
        <v>21.063013698630137</v>
      </c>
      <c r="J11" s="5">
        <v>5</v>
      </c>
      <c r="K11" s="5" t="s">
        <v>837</v>
      </c>
    </row>
    <row r="12" spans="1:11">
      <c r="A12" s="7">
        <v>1</v>
      </c>
      <c r="B12" s="10">
        <v>11</v>
      </c>
      <c r="C12" s="10">
        <v>11</v>
      </c>
      <c r="D12" s="4" t="s">
        <v>555</v>
      </c>
      <c r="E12" s="4" t="s">
        <v>276</v>
      </c>
      <c r="F12" s="4" t="s">
        <v>376</v>
      </c>
      <c r="G12" s="4" t="s">
        <v>166</v>
      </c>
      <c r="H12" s="18">
        <v>32030</v>
      </c>
      <c r="I12" s="32">
        <v>32.583561643835615</v>
      </c>
      <c r="J12" s="5">
        <v>3</v>
      </c>
      <c r="K12" s="5" t="s">
        <v>837</v>
      </c>
    </row>
    <row r="13" spans="1:11">
      <c r="A13" s="7">
        <v>1</v>
      </c>
      <c r="B13" s="10">
        <v>12</v>
      </c>
      <c r="C13" s="10">
        <v>12</v>
      </c>
      <c r="D13" s="4" t="s">
        <v>13</v>
      </c>
      <c r="E13" s="4" t="s">
        <v>45</v>
      </c>
      <c r="F13" s="4" t="s">
        <v>206</v>
      </c>
      <c r="G13" s="4" t="s">
        <v>331</v>
      </c>
      <c r="H13" s="18">
        <v>33325</v>
      </c>
      <c r="I13" s="32">
        <v>29.035616438356165</v>
      </c>
      <c r="J13" s="5">
        <v>3</v>
      </c>
      <c r="K13" s="5" t="s">
        <v>837</v>
      </c>
    </row>
    <row r="14" spans="1:11">
      <c r="A14" s="7">
        <v>1</v>
      </c>
      <c r="B14" s="10">
        <v>13</v>
      </c>
      <c r="C14" s="10">
        <v>13</v>
      </c>
      <c r="D14" s="4" t="s">
        <v>300</v>
      </c>
      <c r="E14" s="4" t="s">
        <v>609</v>
      </c>
      <c r="F14" s="4" t="s">
        <v>231</v>
      </c>
      <c r="G14" s="4" t="s">
        <v>232</v>
      </c>
      <c r="H14" s="18">
        <v>33878</v>
      </c>
      <c r="I14" s="32">
        <v>27.520547945205479</v>
      </c>
      <c r="J14" s="5">
        <v>6</v>
      </c>
      <c r="K14" s="5" t="s">
        <v>837</v>
      </c>
    </row>
    <row r="15" spans="1:11">
      <c r="A15" s="7">
        <v>1</v>
      </c>
      <c r="B15" s="10">
        <v>14</v>
      </c>
      <c r="C15" s="10">
        <v>14</v>
      </c>
      <c r="D15" s="4" t="s">
        <v>129</v>
      </c>
      <c r="E15" s="4" t="s">
        <v>567</v>
      </c>
      <c r="F15" s="4" t="s">
        <v>748</v>
      </c>
      <c r="G15" s="4" t="s">
        <v>565</v>
      </c>
      <c r="H15" s="18">
        <v>34481</v>
      </c>
      <c r="I15" s="32">
        <v>25.86849315068493</v>
      </c>
      <c r="J15" s="5">
        <v>1</v>
      </c>
      <c r="K15" s="5" t="s">
        <v>837</v>
      </c>
    </row>
    <row r="16" spans="1:11">
      <c r="A16" s="7">
        <v>1</v>
      </c>
      <c r="B16" s="10">
        <v>15</v>
      </c>
      <c r="C16" s="10">
        <v>15</v>
      </c>
      <c r="D16" s="4" t="s">
        <v>239</v>
      </c>
      <c r="E16" s="4" t="s">
        <v>129</v>
      </c>
      <c r="F16" s="4" t="s">
        <v>626</v>
      </c>
      <c r="G16" s="4" t="s">
        <v>1005</v>
      </c>
      <c r="H16" s="18">
        <v>33737</v>
      </c>
      <c r="I16" s="32">
        <v>27.906849315068492</v>
      </c>
      <c r="J16" s="5">
        <v>2</v>
      </c>
      <c r="K16" s="5" t="s">
        <v>837</v>
      </c>
    </row>
    <row r="17" spans="1:11">
      <c r="A17" s="7">
        <v>1</v>
      </c>
      <c r="B17" s="10">
        <v>16</v>
      </c>
      <c r="C17" s="10">
        <v>16</v>
      </c>
      <c r="D17" s="4" t="s">
        <v>29</v>
      </c>
      <c r="E17" s="4" t="s">
        <v>345</v>
      </c>
      <c r="F17" s="4" t="s">
        <v>746</v>
      </c>
      <c r="G17" s="4" t="s">
        <v>173</v>
      </c>
      <c r="H17" s="18">
        <v>33359</v>
      </c>
      <c r="I17" s="32">
        <v>28.942465753424656</v>
      </c>
      <c r="J17" s="5">
        <v>1</v>
      </c>
      <c r="K17" s="5" t="s">
        <v>837</v>
      </c>
    </row>
    <row r="18" spans="1:11">
      <c r="A18" s="7">
        <v>1</v>
      </c>
      <c r="B18" s="10">
        <v>17</v>
      </c>
      <c r="C18" s="10">
        <v>17</v>
      </c>
      <c r="D18" s="4" t="s">
        <v>1121</v>
      </c>
      <c r="E18" s="4" t="s">
        <v>45</v>
      </c>
      <c r="F18" s="4" t="s">
        <v>309</v>
      </c>
      <c r="G18" s="4" t="s">
        <v>90</v>
      </c>
      <c r="H18" s="18">
        <v>32425</v>
      </c>
      <c r="I18" s="32">
        <v>31.5013698630137</v>
      </c>
      <c r="J18" s="5">
        <v>8</v>
      </c>
      <c r="K18" s="5" t="s">
        <v>837</v>
      </c>
    </row>
    <row r="19" spans="1:11">
      <c r="A19" s="7">
        <v>1</v>
      </c>
      <c r="B19" s="10">
        <v>18</v>
      </c>
      <c r="C19" s="10">
        <v>18</v>
      </c>
      <c r="D19" s="4" t="s">
        <v>609</v>
      </c>
      <c r="E19" s="4" t="s">
        <v>47</v>
      </c>
      <c r="F19" s="4" t="s">
        <v>1011</v>
      </c>
      <c r="G19" s="4" t="s">
        <v>1012</v>
      </c>
      <c r="H19" s="18">
        <v>32532</v>
      </c>
      <c r="I19" s="32">
        <v>31.208219178082192</v>
      </c>
      <c r="J19" s="5">
        <v>4</v>
      </c>
      <c r="K19" s="5" t="s">
        <v>837</v>
      </c>
    </row>
    <row r="20" spans="1:11">
      <c r="A20" s="7">
        <v>1</v>
      </c>
      <c r="B20" s="10">
        <v>19</v>
      </c>
      <c r="C20" s="10">
        <v>19</v>
      </c>
      <c r="D20" s="4" t="s">
        <v>563</v>
      </c>
      <c r="E20" s="4" t="s">
        <v>164</v>
      </c>
      <c r="F20" s="4" t="s">
        <v>934</v>
      </c>
      <c r="G20" s="4" t="s">
        <v>930</v>
      </c>
      <c r="H20" s="18">
        <v>34846</v>
      </c>
      <c r="I20" s="32">
        <v>24.86849315068493</v>
      </c>
      <c r="J20" s="5">
        <v>5</v>
      </c>
      <c r="K20" s="5" t="s">
        <v>838</v>
      </c>
    </row>
    <row r="21" spans="1:11">
      <c r="A21" s="11">
        <v>1</v>
      </c>
      <c r="B21" s="12">
        <v>20</v>
      </c>
      <c r="C21" s="12">
        <v>20</v>
      </c>
      <c r="D21" s="13" t="s">
        <v>567</v>
      </c>
      <c r="E21" s="13" t="s">
        <v>213</v>
      </c>
      <c r="F21" s="13" t="s">
        <v>976</v>
      </c>
      <c r="G21" s="13" t="s">
        <v>546</v>
      </c>
      <c r="H21" s="19">
        <v>33228</v>
      </c>
      <c r="I21" s="33">
        <v>29.301369863013697</v>
      </c>
      <c r="J21" s="14">
        <v>1</v>
      </c>
      <c r="K21" s="14" t="s">
        <v>837</v>
      </c>
    </row>
    <row r="22" spans="1:11">
      <c r="A22" s="7">
        <v>2</v>
      </c>
      <c r="B22" s="10">
        <v>1</v>
      </c>
      <c r="C22" s="10">
        <v>21</v>
      </c>
      <c r="D22" s="4" t="s">
        <v>567</v>
      </c>
      <c r="E22" s="4" t="s">
        <v>480</v>
      </c>
      <c r="F22" s="4" t="s">
        <v>1272</v>
      </c>
      <c r="G22" s="4" t="s">
        <v>546</v>
      </c>
      <c r="H22" s="18">
        <v>33108</v>
      </c>
      <c r="I22" s="32">
        <v>29.63013698630137</v>
      </c>
      <c r="J22" s="5">
        <v>7</v>
      </c>
      <c r="K22" s="5" t="s">
        <v>46</v>
      </c>
    </row>
    <row r="23" spans="1:11">
      <c r="A23" s="7">
        <v>2</v>
      </c>
      <c r="B23" s="10">
        <v>2</v>
      </c>
      <c r="C23" s="10">
        <v>22</v>
      </c>
      <c r="D23" s="4" t="s">
        <v>563</v>
      </c>
      <c r="E23" s="4" t="s">
        <v>129</v>
      </c>
      <c r="F23" s="4" t="s">
        <v>820</v>
      </c>
      <c r="G23" s="4" t="s">
        <v>547</v>
      </c>
      <c r="H23" s="18">
        <v>32849</v>
      </c>
      <c r="I23" s="32">
        <v>30.339726027397262</v>
      </c>
      <c r="J23" s="5">
        <v>1</v>
      </c>
      <c r="K23" s="5" t="s">
        <v>837</v>
      </c>
    </row>
    <row r="24" spans="1:11">
      <c r="A24" s="7">
        <v>2</v>
      </c>
      <c r="B24" s="10">
        <v>3</v>
      </c>
      <c r="C24" s="10">
        <v>23</v>
      </c>
      <c r="D24" s="4" t="s">
        <v>609</v>
      </c>
      <c r="E24" s="4" t="s">
        <v>246</v>
      </c>
      <c r="F24" s="4" t="s">
        <v>982</v>
      </c>
      <c r="G24" s="4" t="s">
        <v>913</v>
      </c>
      <c r="H24" s="18">
        <v>34752</v>
      </c>
      <c r="I24" s="32">
        <v>25.126027397260273</v>
      </c>
      <c r="J24" s="5">
        <v>1</v>
      </c>
      <c r="K24" s="5" t="s">
        <v>837</v>
      </c>
    </row>
    <row r="25" spans="1:11">
      <c r="A25" s="7">
        <v>2</v>
      </c>
      <c r="B25" s="10">
        <v>4</v>
      </c>
      <c r="C25" s="10">
        <v>24</v>
      </c>
      <c r="D25" s="4" t="s">
        <v>1121</v>
      </c>
      <c r="E25" s="4" t="s">
        <v>13</v>
      </c>
      <c r="F25" s="4" t="s">
        <v>561</v>
      </c>
      <c r="G25" s="4" t="s">
        <v>287</v>
      </c>
      <c r="H25" s="18">
        <v>33023</v>
      </c>
      <c r="I25" s="32">
        <v>29.863013698630137</v>
      </c>
      <c r="J25" s="5">
        <v>1</v>
      </c>
      <c r="K25" s="5" t="s">
        <v>837</v>
      </c>
    </row>
    <row r="26" spans="1:11">
      <c r="A26" s="7">
        <v>2</v>
      </c>
      <c r="B26" s="10">
        <v>5</v>
      </c>
      <c r="C26" s="10">
        <v>25</v>
      </c>
      <c r="D26" s="4" t="s">
        <v>29</v>
      </c>
      <c r="E26" s="4" t="s">
        <v>45</v>
      </c>
      <c r="F26" s="4" t="s">
        <v>64</v>
      </c>
      <c r="G26" s="4" t="s">
        <v>546</v>
      </c>
      <c r="H26" s="18">
        <v>32093</v>
      </c>
      <c r="I26" s="32">
        <v>32.410958904109592</v>
      </c>
      <c r="J26" s="5">
        <v>1</v>
      </c>
      <c r="K26" s="5" t="s">
        <v>837</v>
      </c>
    </row>
    <row r="27" spans="1:11">
      <c r="A27" s="7">
        <v>2</v>
      </c>
      <c r="B27" s="10">
        <v>6</v>
      </c>
      <c r="C27" s="10">
        <v>26</v>
      </c>
      <c r="D27" s="4" t="s">
        <v>239</v>
      </c>
      <c r="E27" s="4" t="s">
        <v>45</v>
      </c>
      <c r="F27" s="4" t="s">
        <v>429</v>
      </c>
      <c r="G27" s="4" t="s">
        <v>430</v>
      </c>
      <c r="H27" s="18">
        <v>32721</v>
      </c>
      <c r="I27" s="32">
        <v>30.69041095890411</v>
      </c>
      <c r="J27" s="5">
        <v>1</v>
      </c>
      <c r="K27" s="5" t="s">
        <v>46</v>
      </c>
    </row>
    <row r="28" spans="1:11">
      <c r="A28" s="7">
        <v>2</v>
      </c>
      <c r="B28" s="10">
        <v>7</v>
      </c>
      <c r="C28" s="10">
        <v>27</v>
      </c>
      <c r="D28" s="4" t="s">
        <v>129</v>
      </c>
      <c r="E28" s="4" t="s">
        <v>16</v>
      </c>
      <c r="F28" s="4" t="s">
        <v>688</v>
      </c>
      <c r="G28" s="4" t="s">
        <v>138</v>
      </c>
      <c r="H28" s="18">
        <v>32453</v>
      </c>
      <c r="I28" s="32">
        <v>31.424657534246574</v>
      </c>
      <c r="J28" s="5">
        <v>1</v>
      </c>
      <c r="K28" s="5" t="s">
        <v>46</v>
      </c>
    </row>
    <row r="29" spans="1:11">
      <c r="A29" s="7">
        <v>2</v>
      </c>
      <c r="B29" s="10">
        <v>8</v>
      </c>
      <c r="C29" s="10">
        <v>28</v>
      </c>
      <c r="D29" s="4" t="s">
        <v>300</v>
      </c>
      <c r="E29" s="4" t="s">
        <v>213</v>
      </c>
      <c r="F29" s="4" t="s">
        <v>191</v>
      </c>
      <c r="G29" s="4" t="s">
        <v>597</v>
      </c>
      <c r="H29" s="18">
        <v>31510</v>
      </c>
      <c r="I29" s="32">
        <v>34.008219178082193</v>
      </c>
      <c r="J29" s="5">
        <v>3</v>
      </c>
      <c r="K29" s="5" t="s">
        <v>838</v>
      </c>
    </row>
    <row r="30" spans="1:11">
      <c r="A30" s="7">
        <v>2</v>
      </c>
      <c r="B30" s="10">
        <v>9</v>
      </c>
      <c r="C30" s="10">
        <v>29</v>
      </c>
      <c r="D30" s="4" t="s">
        <v>13</v>
      </c>
      <c r="E30" s="4" t="s">
        <v>686</v>
      </c>
      <c r="F30" s="4" t="s">
        <v>117</v>
      </c>
      <c r="G30" s="4" t="s">
        <v>155</v>
      </c>
      <c r="H30" s="18">
        <v>34108</v>
      </c>
      <c r="I30" s="32">
        <v>26.890410958904109</v>
      </c>
      <c r="J30" s="5">
        <v>5</v>
      </c>
      <c r="K30" s="5" t="s">
        <v>837</v>
      </c>
    </row>
    <row r="31" spans="1:11">
      <c r="A31" s="7">
        <v>2</v>
      </c>
      <c r="B31" s="10">
        <v>10</v>
      </c>
      <c r="C31" s="10">
        <v>30</v>
      </c>
      <c r="D31" s="4" t="s">
        <v>555</v>
      </c>
      <c r="E31" s="4" t="s">
        <v>300</v>
      </c>
      <c r="F31" s="4" t="s">
        <v>766</v>
      </c>
      <c r="G31" s="4" t="s">
        <v>549</v>
      </c>
      <c r="H31" s="18">
        <v>33603</v>
      </c>
      <c r="I31" s="32">
        <v>28.273972602739725</v>
      </c>
      <c r="J31" s="5">
        <v>1</v>
      </c>
      <c r="K31" s="5" t="s">
        <v>46</v>
      </c>
    </row>
    <row r="32" spans="1:11">
      <c r="A32" s="7">
        <v>2</v>
      </c>
      <c r="B32" s="10">
        <v>11</v>
      </c>
      <c r="C32" s="10">
        <v>31</v>
      </c>
      <c r="D32" s="4" t="s">
        <v>470</v>
      </c>
      <c r="E32" s="4" t="s">
        <v>15</v>
      </c>
      <c r="F32" s="4" t="s">
        <v>1205</v>
      </c>
      <c r="G32" s="4" t="s">
        <v>273</v>
      </c>
      <c r="H32" s="18">
        <v>33110</v>
      </c>
      <c r="I32" s="32">
        <v>29.624657534246577</v>
      </c>
      <c r="J32" s="5">
        <v>4</v>
      </c>
      <c r="K32" s="5" t="s">
        <v>46</v>
      </c>
    </row>
    <row r="33" spans="1:11">
      <c r="A33" s="7">
        <v>2</v>
      </c>
      <c r="B33" s="10">
        <v>12</v>
      </c>
      <c r="C33" s="10">
        <v>32</v>
      </c>
      <c r="D33" s="4" t="s">
        <v>15</v>
      </c>
      <c r="E33" s="4" t="s">
        <v>14</v>
      </c>
      <c r="F33" s="4" t="s">
        <v>191</v>
      </c>
      <c r="G33" s="4" t="s">
        <v>146</v>
      </c>
      <c r="H33" s="18">
        <v>33184</v>
      </c>
      <c r="I33" s="32">
        <v>29.421917808219177</v>
      </c>
      <c r="J33" s="5">
        <v>3</v>
      </c>
      <c r="K33" s="5" t="s">
        <v>838</v>
      </c>
    </row>
    <row r="34" spans="1:11">
      <c r="A34" s="7">
        <v>2</v>
      </c>
      <c r="B34" s="10">
        <v>13</v>
      </c>
      <c r="C34" s="10">
        <v>33</v>
      </c>
      <c r="D34" s="4" t="s">
        <v>246</v>
      </c>
      <c r="E34" s="4" t="s">
        <v>16</v>
      </c>
      <c r="F34" s="4" t="s">
        <v>83</v>
      </c>
      <c r="G34" s="4" t="s">
        <v>84</v>
      </c>
      <c r="H34" s="18">
        <v>32201</v>
      </c>
      <c r="I34" s="32">
        <v>32.115068493150687</v>
      </c>
      <c r="J34" s="5">
        <v>1</v>
      </c>
      <c r="K34" s="5" t="s">
        <v>46</v>
      </c>
    </row>
    <row r="35" spans="1:11">
      <c r="A35" s="7">
        <v>2</v>
      </c>
      <c r="B35" s="10">
        <v>14</v>
      </c>
      <c r="C35" s="10">
        <v>34</v>
      </c>
      <c r="D35" s="4" t="s">
        <v>276</v>
      </c>
      <c r="E35" s="4" t="s">
        <v>481</v>
      </c>
      <c r="F35" s="4" t="s">
        <v>359</v>
      </c>
      <c r="G35" s="4" t="s">
        <v>250</v>
      </c>
      <c r="H35" s="18">
        <v>33791</v>
      </c>
      <c r="I35" s="32">
        <v>27.758904109589039</v>
      </c>
      <c r="J35" s="5">
        <v>5</v>
      </c>
      <c r="K35" s="5" t="s">
        <v>837</v>
      </c>
    </row>
    <row r="36" spans="1:11">
      <c r="A36" s="7">
        <v>2</v>
      </c>
      <c r="B36" s="10">
        <v>15</v>
      </c>
      <c r="C36" s="10">
        <v>35</v>
      </c>
      <c r="D36" s="4" t="s">
        <v>14</v>
      </c>
      <c r="E36" s="4" t="s">
        <v>15</v>
      </c>
      <c r="F36" s="4" t="s">
        <v>57</v>
      </c>
      <c r="G36" s="4" t="s">
        <v>564</v>
      </c>
      <c r="H36" s="18">
        <v>31009</v>
      </c>
      <c r="I36" s="32">
        <v>35.38082191780822</v>
      </c>
      <c r="J36" s="5">
        <v>5</v>
      </c>
      <c r="K36" s="5" t="s">
        <v>837</v>
      </c>
    </row>
    <row r="37" spans="1:11">
      <c r="A37" s="7">
        <v>2</v>
      </c>
      <c r="B37" s="10">
        <v>16</v>
      </c>
      <c r="C37" s="10">
        <v>36</v>
      </c>
      <c r="D37" s="4" t="s">
        <v>18</v>
      </c>
      <c r="E37" s="4" t="s">
        <v>567</v>
      </c>
      <c r="F37" s="4" t="s">
        <v>1059</v>
      </c>
      <c r="G37" s="4" t="s">
        <v>144</v>
      </c>
      <c r="H37" s="18">
        <v>33253</v>
      </c>
      <c r="I37" s="32">
        <v>29.232876712328768</v>
      </c>
      <c r="J37" s="5">
        <v>2</v>
      </c>
      <c r="K37" s="5" t="s">
        <v>837</v>
      </c>
    </row>
    <row r="38" spans="1:11">
      <c r="A38" s="7">
        <v>2</v>
      </c>
      <c r="B38" s="10">
        <v>17</v>
      </c>
      <c r="C38" s="10">
        <v>37</v>
      </c>
      <c r="D38" s="4" t="s">
        <v>16</v>
      </c>
      <c r="E38" s="4" t="s">
        <v>213</v>
      </c>
      <c r="F38" s="4" t="s">
        <v>525</v>
      </c>
      <c r="G38" s="4" t="s">
        <v>638</v>
      </c>
      <c r="H38" s="18">
        <v>32500</v>
      </c>
      <c r="I38" s="32">
        <v>31.295890410958904</v>
      </c>
      <c r="J38" s="5">
        <v>2</v>
      </c>
      <c r="K38" s="5" t="s">
        <v>837</v>
      </c>
    </row>
    <row r="39" spans="1:11">
      <c r="A39" s="7">
        <v>2</v>
      </c>
      <c r="B39" s="10">
        <v>18</v>
      </c>
      <c r="C39" s="10">
        <v>38</v>
      </c>
      <c r="D39" s="4" t="s">
        <v>614</v>
      </c>
      <c r="E39" s="4" t="s">
        <v>480</v>
      </c>
      <c r="F39" s="4" t="s">
        <v>646</v>
      </c>
      <c r="G39" s="4" t="s">
        <v>581</v>
      </c>
      <c r="H39" s="18">
        <v>31070</v>
      </c>
      <c r="I39" s="32">
        <v>35.213698630136989</v>
      </c>
      <c r="J39" s="5">
        <v>1</v>
      </c>
      <c r="K39" s="5" t="s">
        <v>837</v>
      </c>
    </row>
    <row r="40" spans="1:11">
      <c r="A40" s="7">
        <v>2</v>
      </c>
      <c r="B40" s="10">
        <v>19</v>
      </c>
      <c r="C40" s="10">
        <v>39</v>
      </c>
      <c r="D40" s="4" t="s">
        <v>345</v>
      </c>
      <c r="E40" s="4" t="s">
        <v>614</v>
      </c>
      <c r="F40" s="4" t="s">
        <v>516</v>
      </c>
      <c r="G40" s="4" t="s">
        <v>596</v>
      </c>
      <c r="H40" s="18">
        <v>31912</v>
      </c>
      <c r="I40" s="32">
        <v>32.906849315068492</v>
      </c>
      <c r="J40" s="5">
        <v>7</v>
      </c>
      <c r="K40" s="5" t="s">
        <v>46</v>
      </c>
    </row>
    <row r="41" spans="1:11">
      <c r="A41" s="11">
        <v>2</v>
      </c>
      <c r="B41" s="12">
        <v>20</v>
      </c>
      <c r="C41" s="12">
        <v>40</v>
      </c>
      <c r="D41" s="13" t="s">
        <v>354</v>
      </c>
      <c r="E41" s="13" t="s">
        <v>16</v>
      </c>
      <c r="F41" s="13" t="s">
        <v>441</v>
      </c>
      <c r="G41" s="13" t="s">
        <v>570</v>
      </c>
      <c r="H41" s="19">
        <v>30552</v>
      </c>
      <c r="I41" s="33">
        <v>36.632876712328766</v>
      </c>
      <c r="J41" s="14">
        <v>8</v>
      </c>
      <c r="K41" s="14" t="s">
        <v>46</v>
      </c>
    </row>
    <row r="42" spans="1:11">
      <c r="A42" s="7">
        <v>3</v>
      </c>
      <c r="B42" s="10">
        <v>1</v>
      </c>
      <c r="C42" s="10">
        <v>41</v>
      </c>
      <c r="D42" s="4" t="s">
        <v>354</v>
      </c>
      <c r="E42" s="4" t="s">
        <v>276</v>
      </c>
      <c r="F42" s="4" t="s">
        <v>202</v>
      </c>
      <c r="G42" s="4" t="s">
        <v>203</v>
      </c>
      <c r="H42" s="18">
        <v>30145</v>
      </c>
      <c r="I42" s="32">
        <v>37.747945205479454</v>
      </c>
      <c r="J42" s="5">
        <v>2</v>
      </c>
      <c r="K42" s="5" t="s">
        <v>837</v>
      </c>
    </row>
    <row r="43" spans="1:11">
      <c r="A43" s="7">
        <v>3</v>
      </c>
      <c r="B43" s="10">
        <v>2</v>
      </c>
      <c r="C43" s="10">
        <v>42</v>
      </c>
      <c r="D43" s="4" t="s">
        <v>345</v>
      </c>
      <c r="E43" s="4" t="s">
        <v>354</v>
      </c>
      <c r="F43" s="4" t="s">
        <v>1163</v>
      </c>
      <c r="G43" s="4" t="s">
        <v>147</v>
      </c>
      <c r="H43" s="18">
        <v>34530</v>
      </c>
      <c r="I43" s="32">
        <v>25.734246575342464</v>
      </c>
      <c r="J43" s="5">
        <v>8</v>
      </c>
      <c r="K43" s="5" t="s">
        <v>837</v>
      </c>
    </row>
    <row r="44" spans="1:11">
      <c r="A44" s="7">
        <v>3</v>
      </c>
      <c r="B44" s="10">
        <v>3</v>
      </c>
      <c r="C44" s="10">
        <v>43</v>
      </c>
      <c r="D44" s="4" t="s">
        <v>614</v>
      </c>
      <c r="E44" s="4" t="s">
        <v>164</v>
      </c>
      <c r="F44" s="4" t="s">
        <v>340</v>
      </c>
      <c r="G44" s="4" t="s">
        <v>138</v>
      </c>
      <c r="H44" s="18">
        <v>33037</v>
      </c>
      <c r="I44" s="32">
        <v>29.824657534246576</v>
      </c>
      <c r="J44" s="5">
        <v>2</v>
      </c>
      <c r="K44" s="5" t="s">
        <v>837</v>
      </c>
    </row>
    <row r="45" spans="1:11">
      <c r="A45" s="7">
        <v>3</v>
      </c>
      <c r="B45" s="10">
        <v>4</v>
      </c>
      <c r="C45" s="10">
        <v>44</v>
      </c>
      <c r="D45" s="4" t="s">
        <v>16</v>
      </c>
      <c r="E45" s="4" t="s">
        <v>345</v>
      </c>
      <c r="F45" s="4" t="s">
        <v>698</v>
      </c>
      <c r="G45" s="4" t="s">
        <v>249</v>
      </c>
      <c r="H45" s="18">
        <v>33845</v>
      </c>
      <c r="I45" s="32">
        <v>27.610958904109587</v>
      </c>
      <c r="J45" s="5">
        <v>1</v>
      </c>
      <c r="K45" s="5" t="s">
        <v>837</v>
      </c>
    </row>
    <row r="46" spans="1:11">
      <c r="A46" s="7">
        <v>3</v>
      </c>
      <c r="B46" s="10">
        <v>5</v>
      </c>
      <c r="C46" s="10">
        <v>45</v>
      </c>
      <c r="D46" s="4" t="s">
        <v>18</v>
      </c>
      <c r="E46" s="4" t="s">
        <v>563</v>
      </c>
      <c r="F46" s="4" t="s">
        <v>1081</v>
      </c>
      <c r="G46" s="4" t="s">
        <v>544</v>
      </c>
      <c r="H46" s="18">
        <v>34010</v>
      </c>
      <c r="I46" s="32">
        <v>27.158904109589042</v>
      </c>
      <c r="J46" s="5">
        <v>1</v>
      </c>
      <c r="K46" s="5" t="s">
        <v>837</v>
      </c>
    </row>
    <row r="47" spans="1:11">
      <c r="A47" s="7">
        <v>3</v>
      </c>
      <c r="B47" s="10">
        <v>6</v>
      </c>
      <c r="C47" s="10">
        <v>46</v>
      </c>
      <c r="D47" s="4" t="s">
        <v>14</v>
      </c>
      <c r="E47" s="4" t="s">
        <v>345</v>
      </c>
      <c r="F47" s="4" t="s">
        <v>890</v>
      </c>
      <c r="G47" s="4" t="s">
        <v>596</v>
      </c>
      <c r="H47" s="18">
        <v>34029</v>
      </c>
      <c r="I47" s="32">
        <v>27.106849315068494</v>
      </c>
      <c r="J47" s="5">
        <v>9</v>
      </c>
      <c r="K47" s="5" t="s">
        <v>46</v>
      </c>
    </row>
    <row r="48" spans="1:11">
      <c r="A48" s="7">
        <v>3</v>
      </c>
      <c r="B48" s="10">
        <v>7</v>
      </c>
      <c r="C48" s="10">
        <v>47</v>
      </c>
      <c r="D48" s="4" t="s">
        <v>276</v>
      </c>
      <c r="E48" s="4" t="s">
        <v>276</v>
      </c>
      <c r="F48" s="4" t="s">
        <v>768</v>
      </c>
      <c r="G48" s="4" t="s">
        <v>166</v>
      </c>
      <c r="H48" s="18">
        <v>34183</v>
      </c>
      <c r="I48" s="32">
        <v>26.684931506849313</v>
      </c>
      <c r="J48" s="5">
        <v>6</v>
      </c>
      <c r="K48" s="5" t="s">
        <v>837</v>
      </c>
    </row>
    <row r="49" spans="1:11">
      <c r="A49" s="7">
        <v>3</v>
      </c>
      <c r="B49" s="10">
        <v>8</v>
      </c>
      <c r="C49" s="10">
        <v>48</v>
      </c>
      <c r="D49" s="4" t="s">
        <v>246</v>
      </c>
      <c r="E49" s="4" t="s">
        <v>563</v>
      </c>
      <c r="F49" s="4" t="s">
        <v>1137</v>
      </c>
      <c r="G49" s="4" t="s">
        <v>1126</v>
      </c>
      <c r="H49" s="18">
        <v>35279</v>
      </c>
      <c r="I49" s="32">
        <v>23.682191780821917</v>
      </c>
      <c r="J49" s="5">
        <v>4</v>
      </c>
      <c r="K49" s="5" t="s">
        <v>837</v>
      </c>
    </row>
    <row r="50" spans="1:11">
      <c r="A50" s="7">
        <v>3</v>
      </c>
      <c r="B50" s="10">
        <v>9</v>
      </c>
      <c r="C50" s="10">
        <v>49</v>
      </c>
      <c r="D50" s="4" t="s">
        <v>15</v>
      </c>
      <c r="E50" s="4" t="s">
        <v>29</v>
      </c>
      <c r="F50" s="4" t="s">
        <v>167</v>
      </c>
      <c r="G50" s="4" t="s">
        <v>447</v>
      </c>
      <c r="H50" s="18">
        <v>30509</v>
      </c>
      <c r="I50" s="32">
        <v>36.750684931506846</v>
      </c>
      <c r="J50" s="5">
        <v>3</v>
      </c>
      <c r="K50" s="5" t="s">
        <v>837</v>
      </c>
    </row>
    <row r="51" spans="1:11">
      <c r="A51" s="7">
        <v>3</v>
      </c>
      <c r="B51" s="10">
        <v>10</v>
      </c>
      <c r="C51" s="10">
        <v>50</v>
      </c>
      <c r="D51" s="4" t="s">
        <v>470</v>
      </c>
      <c r="E51" s="4" t="s">
        <v>609</v>
      </c>
      <c r="F51" s="4" t="s">
        <v>958</v>
      </c>
      <c r="G51" s="4" t="s">
        <v>136</v>
      </c>
      <c r="H51" s="18">
        <v>34521</v>
      </c>
      <c r="I51" s="32">
        <v>25.758904109589039</v>
      </c>
      <c r="J51" s="5">
        <v>7</v>
      </c>
      <c r="K51" s="5" t="s">
        <v>46</v>
      </c>
    </row>
    <row r="52" spans="1:11">
      <c r="A52" s="7">
        <v>3</v>
      </c>
      <c r="B52" s="10">
        <v>11</v>
      </c>
      <c r="C52" s="10">
        <v>51</v>
      </c>
      <c r="D52" s="4" t="s">
        <v>555</v>
      </c>
      <c r="E52" s="4" t="s">
        <v>17</v>
      </c>
      <c r="F52" s="4" t="s">
        <v>76</v>
      </c>
      <c r="G52" s="4" t="s">
        <v>565</v>
      </c>
      <c r="H52" s="18">
        <v>32878</v>
      </c>
      <c r="I52" s="32">
        <v>30.260273972602739</v>
      </c>
      <c r="J52" s="5">
        <v>6</v>
      </c>
      <c r="K52" s="5" t="s">
        <v>837</v>
      </c>
    </row>
    <row r="53" spans="1:11">
      <c r="A53" s="7">
        <v>3</v>
      </c>
      <c r="B53" s="10">
        <v>12</v>
      </c>
      <c r="C53" s="10">
        <v>52</v>
      </c>
      <c r="D53" s="4" t="s">
        <v>13</v>
      </c>
      <c r="E53" s="4" t="s">
        <v>45</v>
      </c>
      <c r="F53" s="4" t="s">
        <v>125</v>
      </c>
      <c r="G53" s="4" t="s">
        <v>617</v>
      </c>
      <c r="H53" s="18">
        <v>32003</v>
      </c>
      <c r="I53" s="32">
        <v>32.657534246575345</v>
      </c>
      <c r="J53" s="5">
        <v>7</v>
      </c>
      <c r="K53" s="5" t="s">
        <v>46</v>
      </c>
    </row>
    <row r="54" spans="1:11">
      <c r="A54" s="7">
        <v>3</v>
      </c>
      <c r="B54" s="10">
        <v>13</v>
      </c>
      <c r="C54" s="10">
        <v>53</v>
      </c>
      <c r="D54" s="4" t="s">
        <v>300</v>
      </c>
      <c r="E54" s="4" t="s">
        <v>213</v>
      </c>
      <c r="F54" s="4" t="s">
        <v>534</v>
      </c>
      <c r="G54" s="4" t="s">
        <v>565</v>
      </c>
      <c r="H54" s="18">
        <v>33864</v>
      </c>
      <c r="I54" s="32">
        <v>27.55890410958904</v>
      </c>
      <c r="J54" s="5">
        <v>5</v>
      </c>
      <c r="K54" s="5" t="s">
        <v>838</v>
      </c>
    </row>
    <row r="55" spans="1:11">
      <c r="A55" s="7">
        <v>3</v>
      </c>
      <c r="B55" s="10">
        <v>14</v>
      </c>
      <c r="C55" s="10">
        <v>54</v>
      </c>
      <c r="D55" s="4" t="s">
        <v>129</v>
      </c>
      <c r="E55" s="4" t="s">
        <v>188</v>
      </c>
      <c r="F55" s="4" t="s">
        <v>364</v>
      </c>
      <c r="G55" s="4" t="s">
        <v>220</v>
      </c>
      <c r="H55" s="18">
        <v>33667</v>
      </c>
      <c r="I55" s="32">
        <v>28.098630136986301</v>
      </c>
      <c r="J55" s="5">
        <v>9</v>
      </c>
      <c r="K55" s="5" t="s">
        <v>837</v>
      </c>
    </row>
    <row r="56" spans="1:11">
      <c r="A56" s="7">
        <v>3</v>
      </c>
      <c r="B56" s="10">
        <v>15</v>
      </c>
      <c r="C56" s="10">
        <v>55</v>
      </c>
      <c r="D56" s="4" t="s">
        <v>239</v>
      </c>
      <c r="E56" s="4" t="s">
        <v>47</v>
      </c>
      <c r="F56" s="4" t="s">
        <v>687</v>
      </c>
      <c r="G56" s="4" t="s">
        <v>163</v>
      </c>
      <c r="H56" s="18">
        <v>33472</v>
      </c>
      <c r="I56" s="32">
        <v>28.632876712328766</v>
      </c>
      <c r="J56" s="5">
        <v>5</v>
      </c>
      <c r="K56" s="5" t="s">
        <v>837</v>
      </c>
    </row>
    <row r="57" spans="1:11">
      <c r="A57" s="7">
        <v>3</v>
      </c>
      <c r="B57" s="10">
        <v>16</v>
      </c>
      <c r="C57" s="10">
        <v>56</v>
      </c>
      <c r="D57" s="4" t="s">
        <v>29</v>
      </c>
      <c r="E57" s="4" t="s">
        <v>555</v>
      </c>
      <c r="F57" s="4" t="s">
        <v>504</v>
      </c>
      <c r="G57" s="4" t="s">
        <v>118</v>
      </c>
      <c r="H57" s="18">
        <v>32549</v>
      </c>
      <c r="I57" s="32">
        <v>31.161643835616438</v>
      </c>
      <c r="J57" s="5">
        <v>2</v>
      </c>
      <c r="K57" s="5" t="s">
        <v>837</v>
      </c>
    </row>
    <row r="58" spans="1:11">
      <c r="A58" s="7">
        <v>3</v>
      </c>
      <c r="B58" s="10">
        <v>17</v>
      </c>
      <c r="C58" s="10">
        <v>57</v>
      </c>
      <c r="D58" s="4" t="s">
        <v>1121</v>
      </c>
      <c r="E58" s="4" t="s">
        <v>614</v>
      </c>
      <c r="F58" s="4" t="s">
        <v>1031</v>
      </c>
      <c r="G58" s="4" t="s">
        <v>1136</v>
      </c>
      <c r="H58" s="18">
        <v>30842</v>
      </c>
      <c r="I58" s="32">
        <v>35.838356164383562</v>
      </c>
      <c r="J58" s="5">
        <v>3</v>
      </c>
      <c r="K58" s="5" t="s">
        <v>837</v>
      </c>
    </row>
    <row r="59" spans="1:11">
      <c r="A59" s="7">
        <v>3</v>
      </c>
      <c r="B59" s="10">
        <v>18</v>
      </c>
      <c r="C59" s="10">
        <v>58</v>
      </c>
      <c r="D59" s="4" t="s">
        <v>609</v>
      </c>
      <c r="E59" s="4" t="s">
        <v>246</v>
      </c>
      <c r="F59" s="4" t="s">
        <v>654</v>
      </c>
      <c r="G59" s="4" t="s">
        <v>237</v>
      </c>
      <c r="H59" s="18">
        <v>33547</v>
      </c>
      <c r="I59" s="32">
        <v>28.427397260273974</v>
      </c>
      <c r="J59" s="5">
        <v>1</v>
      </c>
      <c r="K59" s="5" t="s">
        <v>837</v>
      </c>
    </row>
    <row r="60" spans="1:11">
      <c r="A60" s="7">
        <v>3</v>
      </c>
      <c r="B60" s="10">
        <v>19</v>
      </c>
      <c r="C60" s="10">
        <v>59</v>
      </c>
      <c r="D60" s="4" t="s">
        <v>563</v>
      </c>
      <c r="E60" s="4" t="s">
        <v>13</v>
      </c>
      <c r="F60" s="4" t="s">
        <v>1080</v>
      </c>
      <c r="G60" s="4" t="s">
        <v>524</v>
      </c>
      <c r="H60" s="18">
        <v>34453</v>
      </c>
      <c r="I60" s="32">
        <v>25.945205479452056</v>
      </c>
      <c r="J60" s="5">
        <v>8</v>
      </c>
      <c r="K60" s="5" t="s">
        <v>837</v>
      </c>
    </row>
    <row r="61" spans="1:11">
      <c r="A61" s="11">
        <v>3</v>
      </c>
      <c r="B61" s="12">
        <v>20</v>
      </c>
      <c r="C61" s="12">
        <v>60</v>
      </c>
      <c r="D61" s="13" t="s">
        <v>567</v>
      </c>
      <c r="E61" s="13" t="s">
        <v>567</v>
      </c>
      <c r="F61" s="13" t="s">
        <v>1244</v>
      </c>
      <c r="G61" s="13" t="s">
        <v>589</v>
      </c>
      <c r="H61" s="19">
        <v>35529</v>
      </c>
      <c r="I61" s="33">
        <v>22.997260273972604</v>
      </c>
      <c r="J61" s="14">
        <v>4</v>
      </c>
      <c r="K61" s="14" t="s">
        <v>46</v>
      </c>
    </row>
    <row r="62" spans="1:11">
      <c r="A62" s="7">
        <v>4</v>
      </c>
      <c r="B62" s="10">
        <v>1</v>
      </c>
      <c r="C62" s="10">
        <v>61</v>
      </c>
      <c r="D62" s="4" t="s">
        <v>567</v>
      </c>
      <c r="E62" s="4" t="s">
        <v>567</v>
      </c>
      <c r="F62" s="4" t="s">
        <v>733</v>
      </c>
      <c r="G62" s="4" t="s">
        <v>755</v>
      </c>
      <c r="H62" s="18">
        <v>34321</v>
      </c>
      <c r="I62" s="32">
        <v>26.306849315068494</v>
      </c>
      <c r="J62" s="5">
        <v>8</v>
      </c>
      <c r="K62" s="5" t="s">
        <v>837</v>
      </c>
    </row>
    <row r="63" spans="1:11">
      <c r="A63" s="7">
        <v>4</v>
      </c>
      <c r="B63" s="10">
        <v>2</v>
      </c>
      <c r="C63" s="10">
        <v>62</v>
      </c>
      <c r="D63" s="4" t="s">
        <v>563</v>
      </c>
      <c r="E63" s="4" t="s">
        <v>470</v>
      </c>
      <c r="F63" s="4" t="s">
        <v>853</v>
      </c>
      <c r="G63" s="4" t="s">
        <v>854</v>
      </c>
      <c r="H63" s="18">
        <v>33136</v>
      </c>
      <c r="I63" s="32">
        <v>29.553424657534247</v>
      </c>
      <c r="J63" s="5">
        <v>1</v>
      </c>
      <c r="K63" s="5" t="s">
        <v>837</v>
      </c>
    </row>
    <row r="64" spans="1:11">
      <c r="A64" s="7">
        <v>4</v>
      </c>
      <c r="B64" s="10">
        <v>3</v>
      </c>
      <c r="C64" s="10">
        <v>63</v>
      </c>
      <c r="D64" s="4" t="s">
        <v>609</v>
      </c>
      <c r="E64" s="4" t="s">
        <v>354</v>
      </c>
      <c r="F64" s="4" t="s">
        <v>925</v>
      </c>
      <c r="G64" s="4" t="s">
        <v>168</v>
      </c>
      <c r="H64" s="18">
        <v>32554</v>
      </c>
      <c r="I64" s="32">
        <v>31.147945205479452</v>
      </c>
      <c r="J64" s="5">
        <v>8</v>
      </c>
      <c r="K64" s="5" t="s">
        <v>837</v>
      </c>
    </row>
    <row r="65" spans="1:11">
      <c r="A65" s="7">
        <v>4</v>
      </c>
      <c r="B65" s="10">
        <v>4</v>
      </c>
      <c r="C65" s="10">
        <v>64</v>
      </c>
      <c r="D65" s="4" t="s">
        <v>1121</v>
      </c>
      <c r="E65" s="4" t="s">
        <v>481</v>
      </c>
      <c r="F65" s="4" t="s">
        <v>869</v>
      </c>
      <c r="G65" s="4" t="s">
        <v>324</v>
      </c>
      <c r="H65" s="18">
        <v>32210</v>
      </c>
      <c r="I65" s="32">
        <v>32.090410958904108</v>
      </c>
      <c r="J65" s="5">
        <v>7</v>
      </c>
      <c r="K65" s="5" t="s">
        <v>837</v>
      </c>
    </row>
    <row r="66" spans="1:11">
      <c r="A66" s="7">
        <v>4</v>
      </c>
      <c r="B66" s="10">
        <v>5</v>
      </c>
      <c r="C66" s="10">
        <v>65</v>
      </c>
      <c r="D66" s="4" t="s">
        <v>29</v>
      </c>
      <c r="E66" s="4" t="s">
        <v>563</v>
      </c>
      <c r="F66" s="4" t="s">
        <v>603</v>
      </c>
      <c r="G66" s="4" t="s">
        <v>604</v>
      </c>
      <c r="H66" s="18">
        <v>31515</v>
      </c>
      <c r="I66" s="32">
        <v>33.994520547945207</v>
      </c>
      <c r="J66" s="5">
        <v>8</v>
      </c>
      <c r="K66" s="5" t="s">
        <v>837</v>
      </c>
    </row>
    <row r="67" spans="1:11">
      <c r="A67" s="7">
        <v>4</v>
      </c>
      <c r="B67" s="10">
        <v>6</v>
      </c>
      <c r="C67" s="10">
        <v>66</v>
      </c>
      <c r="D67" s="4" t="s">
        <v>239</v>
      </c>
      <c r="E67" s="4" t="s">
        <v>563</v>
      </c>
      <c r="F67" s="4" t="s">
        <v>783</v>
      </c>
      <c r="G67" s="4" t="s">
        <v>533</v>
      </c>
      <c r="H67" s="18">
        <v>34431</v>
      </c>
      <c r="I67" s="32">
        <v>26.005479452054793</v>
      </c>
      <c r="J67" s="5">
        <v>1</v>
      </c>
      <c r="K67" s="5" t="s">
        <v>46</v>
      </c>
    </row>
    <row r="68" spans="1:11">
      <c r="A68" s="7">
        <v>4</v>
      </c>
      <c r="B68" s="10">
        <v>7</v>
      </c>
      <c r="C68" s="10">
        <v>67</v>
      </c>
      <c r="D68" s="4" t="s">
        <v>129</v>
      </c>
      <c r="E68" s="4" t="s">
        <v>567</v>
      </c>
      <c r="F68" s="4" t="s">
        <v>200</v>
      </c>
      <c r="G68" s="4" t="s">
        <v>288</v>
      </c>
      <c r="H68" s="18">
        <v>33224</v>
      </c>
      <c r="I68" s="32">
        <v>29.312328767123287</v>
      </c>
      <c r="J68" s="5">
        <v>1</v>
      </c>
      <c r="K68" s="5" t="s">
        <v>46</v>
      </c>
    </row>
    <row r="69" spans="1:11">
      <c r="A69" s="7">
        <v>4</v>
      </c>
      <c r="B69" s="10">
        <v>8</v>
      </c>
      <c r="C69" s="10">
        <v>68</v>
      </c>
      <c r="D69" s="4" t="s">
        <v>300</v>
      </c>
      <c r="E69" s="4" t="s">
        <v>164</v>
      </c>
      <c r="F69" s="4" t="s">
        <v>205</v>
      </c>
      <c r="G69" s="4" t="s">
        <v>565</v>
      </c>
      <c r="H69" s="18">
        <v>31806</v>
      </c>
      <c r="I69" s="32">
        <v>33.197260273972603</v>
      </c>
      <c r="J69" s="5">
        <v>3</v>
      </c>
      <c r="K69" s="5" t="s">
        <v>837</v>
      </c>
    </row>
    <row r="70" spans="1:11">
      <c r="A70" s="7">
        <v>4</v>
      </c>
      <c r="B70" s="10">
        <v>9</v>
      </c>
      <c r="C70" s="10">
        <v>69</v>
      </c>
      <c r="D70" s="4" t="s">
        <v>13</v>
      </c>
      <c r="E70" s="4" t="s">
        <v>16</v>
      </c>
      <c r="F70" s="4" t="s">
        <v>1104</v>
      </c>
      <c r="G70" s="4" t="s">
        <v>546</v>
      </c>
      <c r="H70" s="18">
        <v>33210</v>
      </c>
      <c r="I70" s="32">
        <v>29.350684931506848</v>
      </c>
      <c r="J70" s="5">
        <v>7</v>
      </c>
      <c r="K70" s="5" t="s">
        <v>46</v>
      </c>
    </row>
    <row r="71" spans="1:11">
      <c r="A71" s="7">
        <v>4</v>
      </c>
      <c r="B71" s="10">
        <v>10</v>
      </c>
      <c r="C71" s="10">
        <v>70</v>
      </c>
      <c r="D71" s="4" t="s">
        <v>555</v>
      </c>
      <c r="E71" s="4" t="s">
        <v>438</v>
      </c>
      <c r="F71" s="4" t="s">
        <v>465</v>
      </c>
      <c r="G71" s="4" t="s">
        <v>613</v>
      </c>
      <c r="H71" s="18">
        <v>33586</v>
      </c>
      <c r="I71" s="32">
        <v>28.32054794520548</v>
      </c>
      <c r="J71" s="5">
        <v>4</v>
      </c>
      <c r="K71" s="5" t="s">
        <v>46</v>
      </c>
    </row>
    <row r="72" spans="1:11">
      <c r="A72" s="7">
        <v>4</v>
      </c>
      <c r="B72" s="10">
        <v>11</v>
      </c>
      <c r="C72" s="10">
        <v>71</v>
      </c>
      <c r="D72" s="4" t="s">
        <v>470</v>
      </c>
      <c r="E72" s="4" t="s">
        <v>300</v>
      </c>
      <c r="F72" s="4" t="s">
        <v>117</v>
      </c>
      <c r="G72" s="4" t="s">
        <v>220</v>
      </c>
      <c r="H72" s="18">
        <v>33059</v>
      </c>
      <c r="I72" s="32">
        <v>29.764383561643836</v>
      </c>
      <c r="J72" s="5">
        <v>1</v>
      </c>
      <c r="K72" s="5" t="s">
        <v>837</v>
      </c>
    </row>
    <row r="73" spans="1:11">
      <c r="A73" s="7">
        <v>4</v>
      </c>
      <c r="B73" s="10">
        <v>12</v>
      </c>
      <c r="C73" s="10">
        <v>72</v>
      </c>
      <c r="D73" s="4" t="s">
        <v>15</v>
      </c>
      <c r="E73" s="4" t="s">
        <v>686</v>
      </c>
      <c r="F73" s="4" t="s">
        <v>852</v>
      </c>
      <c r="G73" s="4" t="s">
        <v>151</v>
      </c>
      <c r="H73" s="18">
        <v>32563</v>
      </c>
      <c r="I73" s="32">
        <v>31.123287671232877</v>
      </c>
      <c r="J73" s="5">
        <v>6</v>
      </c>
      <c r="K73" s="5" t="s">
        <v>837</v>
      </c>
    </row>
    <row r="74" spans="1:11">
      <c r="A74" s="7">
        <v>4</v>
      </c>
      <c r="B74" s="10">
        <v>13</v>
      </c>
      <c r="C74" s="10">
        <v>73</v>
      </c>
      <c r="D74" s="4" t="s">
        <v>246</v>
      </c>
      <c r="E74" s="4" t="s">
        <v>188</v>
      </c>
      <c r="F74" s="4" t="s">
        <v>620</v>
      </c>
      <c r="G74" s="4" t="s">
        <v>551</v>
      </c>
      <c r="H74" s="18">
        <v>33255</v>
      </c>
      <c r="I74" s="32">
        <v>29.227397260273971</v>
      </c>
      <c r="J74" s="5">
        <v>1</v>
      </c>
      <c r="K74" s="5" t="s">
        <v>837</v>
      </c>
    </row>
    <row r="75" spans="1:11">
      <c r="A75" s="7">
        <v>4</v>
      </c>
      <c r="B75" s="10">
        <v>14</v>
      </c>
      <c r="C75" s="10">
        <v>74</v>
      </c>
      <c r="D75" s="4" t="s">
        <v>276</v>
      </c>
      <c r="E75" s="4" t="s">
        <v>481</v>
      </c>
      <c r="F75" s="4" t="s">
        <v>3</v>
      </c>
      <c r="G75" s="4" t="s">
        <v>122</v>
      </c>
      <c r="H75" s="18">
        <v>33365</v>
      </c>
      <c r="I75" s="32">
        <v>28.926027397260274</v>
      </c>
      <c r="J75" s="5">
        <v>1</v>
      </c>
      <c r="K75" s="5" t="s">
        <v>837</v>
      </c>
    </row>
    <row r="76" spans="1:11">
      <c r="A76" s="7">
        <v>4</v>
      </c>
      <c r="B76" s="10">
        <v>15</v>
      </c>
      <c r="C76" s="10">
        <v>75</v>
      </c>
      <c r="D76" s="4" t="s">
        <v>14</v>
      </c>
      <c r="E76" s="4" t="s">
        <v>16</v>
      </c>
      <c r="F76" s="4" t="s">
        <v>1103</v>
      </c>
      <c r="G76" s="4" t="s">
        <v>106</v>
      </c>
      <c r="H76" s="18">
        <v>33282</v>
      </c>
      <c r="I76" s="32">
        <v>29.153424657534245</v>
      </c>
      <c r="J76" s="5">
        <v>3</v>
      </c>
      <c r="K76" s="5" t="s">
        <v>837</v>
      </c>
    </row>
    <row r="77" spans="1:11">
      <c r="A77" s="7">
        <v>4</v>
      </c>
      <c r="B77" s="10">
        <v>16</v>
      </c>
      <c r="C77" s="10">
        <v>76</v>
      </c>
      <c r="D77" s="4" t="s">
        <v>18</v>
      </c>
      <c r="E77" s="4" t="s">
        <v>614</v>
      </c>
      <c r="F77" s="4" t="s">
        <v>708</v>
      </c>
      <c r="G77" s="4" t="s">
        <v>638</v>
      </c>
      <c r="H77" s="18">
        <v>34737</v>
      </c>
      <c r="I77" s="32">
        <v>25.167123287671235</v>
      </c>
      <c r="J77" s="5">
        <v>1</v>
      </c>
      <c r="K77" s="5" t="s">
        <v>837</v>
      </c>
    </row>
    <row r="78" spans="1:11">
      <c r="A78" s="7">
        <v>4</v>
      </c>
      <c r="B78" s="10">
        <v>17</v>
      </c>
      <c r="C78" s="10">
        <v>77</v>
      </c>
      <c r="D78" s="4" t="s">
        <v>16</v>
      </c>
      <c r="E78" s="4" t="s">
        <v>188</v>
      </c>
      <c r="F78" s="4" t="s">
        <v>153</v>
      </c>
      <c r="G78" s="4" t="s">
        <v>154</v>
      </c>
      <c r="H78" s="18">
        <v>32826</v>
      </c>
      <c r="I78" s="32">
        <v>30.402739726027399</v>
      </c>
      <c r="J78" s="5">
        <v>6</v>
      </c>
      <c r="K78" s="5" t="s">
        <v>838</v>
      </c>
    </row>
    <row r="79" spans="1:11">
      <c r="A79" s="7">
        <v>4</v>
      </c>
      <c r="B79" s="10">
        <v>18</v>
      </c>
      <c r="C79" s="10">
        <v>78</v>
      </c>
      <c r="D79" s="4" t="s">
        <v>614</v>
      </c>
      <c r="E79" s="4" t="s">
        <v>563</v>
      </c>
      <c r="F79" s="4" t="s">
        <v>123</v>
      </c>
      <c r="G79" s="4" t="s">
        <v>549</v>
      </c>
      <c r="H79" s="18">
        <v>30637</v>
      </c>
      <c r="I79" s="32">
        <v>36.4</v>
      </c>
      <c r="J79" s="5">
        <v>7</v>
      </c>
      <c r="K79" s="5" t="s">
        <v>837</v>
      </c>
    </row>
    <row r="80" spans="1:11">
      <c r="A80" s="7">
        <v>4</v>
      </c>
      <c r="B80" s="10">
        <v>19</v>
      </c>
      <c r="C80" s="10">
        <v>79</v>
      </c>
      <c r="D80" s="4" t="s">
        <v>345</v>
      </c>
      <c r="E80" s="4" t="s">
        <v>345</v>
      </c>
      <c r="F80" s="4" t="s">
        <v>142</v>
      </c>
      <c r="G80" s="4" t="s">
        <v>143</v>
      </c>
      <c r="H80" s="18">
        <v>31999</v>
      </c>
      <c r="I80" s="32">
        <v>32.668493150684931</v>
      </c>
      <c r="J80" s="5">
        <v>2</v>
      </c>
      <c r="K80" s="5" t="s">
        <v>837</v>
      </c>
    </row>
    <row r="81" spans="1:11">
      <c r="A81" s="11">
        <v>4</v>
      </c>
      <c r="B81" s="12">
        <v>20</v>
      </c>
      <c r="C81" s="12">
        <v>80</v>
      </c>
      <c r="D81" s="13" t="s">
        <v>354</v>
      </c>
      <c r="E81" s="13" t="s">
        <v>213</v>
      </c>
      <c r="F81" s="13" t="s">
        <v>799</v>
      </c>
      <c r="G81" s="13" t="s">
        <v>171</v>
      </c>
      <c r="H81" s="19">
        <v>34684</v>
      </c>
      <c r="I81" s="33">
        <v>25.312328767123287</v>
      </c>
      <c r="J81" s="14">
        <v>8</v>
      </c>
      <c r="K81" s="14" t="s">
        <v>837</v>
      </c>
    </row>
    <row r="82" spans="1:11">
      <c r="A82" s="7">
        <v>5</v>
      </c>
      <c r="B82" s="10">
        <v>1</v>
      </c>
      <c r="C82" s="10">
        <v>81</v>
      </c>
      <c r="D82" s="4" t="s">
        <v>354</v>
      </c>
      <c r="E82" s="4" t="s">
        <v>481</v>
      </c>
      <c r="F82" s="4" t="s">
        <v>50</v>
      </c>
      <c r="G82" s="4" t="s">
        <v>572</v>
      </c>
      <c r="H82" s="18">
        <v>32805</v>
      </c>
      <c r="I82" s="32">
        <v>30.460273972602739</v>
      </c>
      <c r="J82" s="5">
        <v>3</v>
      </c>
      <c r="K82" s="5" t="s">
        <v>46</v>
      </c>
    </row>
    <row r="83" spans="1:11">
      <c r="A83" s="7">
        <v>5</v>
      </c>
      <c r="B83" s="10">
        <v>2</v>
      </c>
      <c r="C83" s="10">
        <v>82</v>
      </c>
      <c r="D83" s="4" t="s">
        <v>345</v>
      </c>
      <c r="E83" s="4" t="s">
        <v>16</v>
      </c>
      <c r="F83" s="4" t="s">
        <v>809</v>
      </c>
      <c r="G83" s="4" t="s">
        <v>839</v>
      </c>
      <c r="H83" s="18">
        <v>32448</v>
      </c>
      <c r="I83" s="32">
        <v>31.438356164383563</v>
      </c>
      <c r="J83" s="5">
        <v>1</v>
      </c>
      <c r="K83" s="5" t="s">
        <v>837</v>
      </c>
    </row>
    <row r="84" spans="1:11">
      <c r="A84" s="7">
        <v>5</v>
      </c>
      <c r="B84" s="10">
        <v>3</v>
      </c>
      <c r="C84" s="10">
        <v>83</v>
      </c>
      <c r="D84" s="4" t="s">
        <v>614</v>
      </c>
      <c r="E84" s="4" t="s">
        <v>555</v>
      </c>
      <c r="F84" s="4" t="s">
        <v>601</v>
      </c>
      <c r="G84" s="4" t="s">
        <v>108</v>
      </c>
      <c r="H84" s="18">
        <v>32699</v>
      </c>
      <c r="I84" s="32">
        <v>30.75068493150685</v>
      </c>
      <c r="J84" s="5">
        <v>1</v>
      </c>
      <c r="K84" s="5" t="s">
        <v>46</v>
      </c>
    </row>
    <row r="85" spans="1:11">
      <c r="A85" s="7">
        <v>5</v>
      </c>
      <c r="B85" s="10">
        <v>4</v>
      </c>
      <c r="C85" s="10">
        <v>84</v>
      </c>
      <c r="D85" s="4" t="s">
        <v>16</v>
      </c>
      <c r="E85" s="4" t="s">
        <v>15</v>
      </c>
      <c r="F85" s="4" t="s">
        <v>488</v>
      </c>
      <c r="G85" s="4" t="s">
        <v>489</v>
      </c>
      <c r="H85" s="18">
        <v>33715</v>
      </c>
      <c r="I85" s="32">
        <v>27.967123287671232</v>
      </c>
      <c r="J85" s="5">
        <v>7</v>
      </c>
      <c r="K85" s="5" t="s">
        <v>46</v>
      </c>
    </row>
    <row r="86" spans="1:11">
      <c r="A86" s="7">
        <v>5</v>
      </c>
      <c r="B86" s="10">
        <v>5</v>
      </c>
      <c r="C86" s="10">
        <v>85</v>
      </c>
      <c r="D86" s="4" t="s">
        <v>18</v>
      </c>
      <c r="E86" s="4" t="s">
        <v>276</v>
      </c>
      <c r="F86" s="4" t="s">
        <v>1277</v>
      </c>
      <c r="G86" s="4" t="s">
        <v>324</v>
      </c>
      <c r="H86" s="18">
        <v>34828</v>
      </c>
      <c r="I86" s="32">
        <v>24.917808219178081</v>
      </c>
      <c r="J86" s="5">
        <v>5</v>
      </c>
      <c r="K86" s="5" t="s">
        <v>838</v>
      </c>
    </row>
    <row r="87" spans="1:11">
      <c r="A87" s="7">
        <v>5</v>
      </c>
      <c r="B87" s="10">
        <v>6</v>
      </c>
      <c r="C87" s="10">
        <v>86</v>
      </c>
      <c r="D87" s="4" t="s">
        <v>14</v>
      </c>
      <c r="E87" s="4" t="s">
        <v>614</v>
      </c>
      <c r="F87" s="4" t="s">
        <v>382</v>
      </c>
      <c r="G87" s="4" t="s">
        <v>597</v>
      </c>
      <c r="H87" s="18">
        <v>34599</v>
      </c>
      <c r="I87" s="32">
        <v>25.545205479452054</v>
      </c>
      <c r="J87" s="5">
        <v>6</v>
      </c>
      <c r="K87" s="5" t="s">
        <v>837</v>
      </c>
    </row>
    <row r="88" spans="1:11">
      <c r="A88" s="7">
        <v>5</v>
      </c>
      <c r="B88" s="10">
        <v>7</v>
      </c>
      <c r="C88" s="10">
        <v>87</v>
      </c>
      <c r="D88" s="4" t="s">
        <v>276</v>
      </c>
      <c r="E88" s="4" t="s">
        <v>276</v>
      </c>
      <c r="F88" s="4" t="s">
        <v>1067</v>
      </c>
      <c r="G88" s="4" t="s">
        <v>909</v>
      </c>
      <c r="H88" s="18">
        <v>33464</v>
      </c>
      <c r="I88" s="32">
        <v>28.654794520547945</v>
      </c>
      <c r="J88" s="5">
        <v>1</v>
      </c>
      <c r="K88" s="5" t="s">
        <v>837</v>
      </c>
    </row>
    <row r="89" spans="1:11">
      <c r="A89" s="7">
        <v>5</v>
      </c>
      <c r="B89" s="10">
        <v>8</v>
      </c>
      <c r="C89" s="10">
        <v>88</v>
      </c>
      <c r="D89" s="4" t="s">
        <v>246</v>
      </c>
      <c r="E89" s="4" t="s">
        <v>480</v>
      </c>
      <c r="F89" s="4" t="s">
        <v>43</v>
      </c>
      <c r="G89" s="4" t="s">
        <v>544</v>
      </c>
      <c r="H89" s="18">
        <v>32253</v>
      </c>
      <c r="I89" s="32">
        <v>31.972602739726028</v>
      </c>
      <c r="J89" s="5">
        <v>3</v>
      </c>
      <c r="K89" s="5" t="s">
        <v>46</v>
      </c>
    </row>
    <row r="90" spans="1:11">
      <c r="A90" s="7">
        <v>5</v>
      </c>
      <c r="B90" s="10">
        <v>9</v>
      </c>
      <c r="C90" s="10">
        <v>89</v>
      </c>
      <c r="D90" s="4" t="s">
        <v>15</v>
      </c>
      <c r="E90" s="4" t="s">
        <v>29</v>
      </c>
      <c r="F90" s="4" t="s">
        <v>149</v>
      </c>
      <c r="G90" s="4" t="s">
        <v>108</v>
      </c>
      <c r="H90" s="18">
        <v>30922</v>
      </c>
      <c r="I90" s="32">
        <v>35.61917808219178</v>
      </c>
      <c r="J90" s="5">
        <v>1</v>
      </c>
      <c r="K90" s="5" t="s">
        <v>837</v>
      </c>
    </row>
    <row r="91" spans="1:11">
      <c r="A91" s="7">
        <v>5</v>
      </c>
      <c r="B91" s="10">
        <v>10</v>
      </c>
      <c r="C91" s="10">
        <v>90</v>
      </c>
      <c r="D91" s="4" t="s">
        <v>470</v>
      </c>
      <c r="E91" s="4" t="s">
        <v>555</v>
      </c>
      <c r="F91" s="4" t="s">
        <v>738</v>
      </c>
      <c r="G91" s="4" t="s">
        <v>273</v>
      </c>
      <c r="H91" s="18">
        <v>34352</v>
      </c>
      <c r="I91" s="32">
        <v>26.221917808219178</v>
      </c>
      <c r="J91" s="5">
        <v>1</v>
      </c>
      <c r="K91" s="5" t="s">
        <v>46</v>
      </c>
    </row>
    <row r="92" spans="1:11">
      <c r="A92" s="7">
        <v>5</v>
      </c>
      <c r="B92" s="10">
        <v>11</v>
      </c>
      <c r="C92" s="10">
        <v>91</v>
      </c>
      <c r="D92" s="4" t="s">
        <v>555</v>
      </c>
      <c r="E92" s="4" t="s">
        <v>129</v>
      </c>
      <c r="F92" s="4" t="s">
        <v>605</v>
      </c>
      <c r="G92" s="4" t="s">
        <v>523</v>
      </c>
      <c r="H92" s="18">
        <v>32729</v>
      </c>
      <c r="I92" s="32">
        <v>30.668493150684931</v>
      </c>
      <c r="J92" s="5">
        <v>9</v>
      </c>
      <c r="K92" s="5" t="s">
        <v>46</v>
      </c>
    </row>
    <row r="93" spans="1:11">
      <c r="A93" s="7">
        <v>5</v>
      </c>
      <c r="B93" s="10">
        <v>12</v>
      </c>
      <c r="C93" s="10">
        <v>92</v>
      </c>
      <c r="D93" s="4" t="s">
        <v>13</v>
      </c>
      <c r="E93" s="4" t="s">
        <v>567</v>
      </c>
      <c r="F93" s="4" t="s">
        <v>943</v>
      </c>
      <c r="G93" s="4" t="s">
        <v>571</v>
      </c>
      <c r="H93" s="18">
        <v>33234</v>
      </c>
      <c r="I93" s="32">
        <v>29.284931506849315</v>
      </c>
      <c r="J93" s="5">
        <v>1</v>
      </c>
      <c r="K93" s="5" t="s">
        <v>837</v>
      </c>
    </row>
    <row r="94" spans="1:11">
      <c r="A94" s="7">
        <v>5</v>
      </c>
      <c r="B94" s="10">
        <v>13</v>
      </c>
      <c r="C94" s="10">
        <v>93</v>
      </c>
      <c r="D94" s="4" t="s">
        <v>300</v>
      </c>
      <c r="E94" s="4" t="s">
        <v>609</v>
      </c>
      <c r="F94" s="4" t="s">
        <v>301</v>
      </c>
      <c r="G94" s="4" t="s">
        <v>661</v>
      </c>
      <c r="H94" s="18">
        <v>32982</v>
      </c>
      <c r="I94" s="32">
        <v>29.975342465753425</v>
      </c>
      <c r="J94" s="5">
        <v>8</v>
      </c>
      <c r="K94" s="5" t="s">
        <v>46</v>
      </c>
    </row>
    <row r="95" spans="1:11">
      <c r="A95" s="7">
        <v>5</v>
      </c>
      <c r="B95" s="10">
        <v>14</v>
      </c>
      <c r="C95" s="10">
        <v>94</v>
      </c>
      <c r="D95" s="4" t="s">
        <v>129</v>
      </c>
      <c r="E95" s="4" t="s">
        <v>29</v>
      </c>
      <c r="F95" s="4" t="s">
        <v>187</v>
      </c>
      <c r="G95" s="4" t="s">
        <v>463</v>
      </c>
      <c r="H95" s="18">
        <v>30593</v>
      </c>
      <c r="I95" s="32">
        <v>36.520547945205479</v>
      </c>
      <c r="J95" s="5">
        <v>2</v>
      </c>
      <c r="K95" s="5" t="s">
        <v>837</v>
      </c>
    </row>
    <row r="96" spans="1:11">
      <c r="A96" s="7">
        <v>5</v>
      </c>
      <c r="B96" s="10">
        <v>15</v>
      </c>
      <c r="C96" s="10">
        <v>95</v>
      </c>
      <c r="D96" s="4" t="s">
        <v>239</v>
      </c>
      <c r="E96" s="4" t="s">
        <v>164</v>
      </c>
      <c r="F96" s="4" t="s">
        <v>117</v>
      </c>
      <c r="G96" s="4" t="s">
        <v>175</v>
      </c>
      <c r="H96" s="18">
        <v>34143</v>
      </c>
      <c r="I96" s="32">
        <v>26.794520547945204</v>
      </c>
      <c r="J96" s="5">
        <v>6</v>
      </c>
      <c r="K96" s="5" t="s">
        <v>837</v>
      </c>
    </row>
    <row r="97" spans="1:11">
      <c r="A97" s="7">
        <v>5</v>
      </c>
      <c r="B97" s="10">
        <v>16</v>
      </c>
      <c r="C97" s="10">
        <v>96</v>
      </c>
      <c r="D97" s="4" t="s">
        <v>29</v>
      </c>
      <c r="E97" s="4" t="s">
        <v>555</v>
      </c>
      <c r="F97" s="4" t="s">
        <v>955</v>
      </c>
      <c r="G97" s="4" t="s">
        <v>956</v>
      </c>
      <c r="H97" s="18">
        <v>34376</v>
      </c>
      <c r="I97" s="32">
        <v>26.156164383561645</v>
      </c>
      <c r="J97" s="5">
        <v>6</v>
      </c>
      <c r="K97" s="5" t="s">
        <v>837</v>
      </c>
    </row>
    <row r="98" spans="1:11">
      <c r="A98" s="7">
        <v>5</v>
      </c>
      <c r="B98" s="10">
        <v>17</v>
      </c>
      <c r="C98" s="10">
        <v>97</v>
      </c>
      <c r="D98" s="4" t="s">
        <v>1121</v>
      </c>
      <c r="E98" s="4" t="s">
        <v>686</v>
      </c>
      <c r="F98" s="4" t="s">
        <v>4</v>
      </c>
      <c r="G98" s="4" t="s">
        <v>616</v>
      </c>
      <c r="H98" s="18">
        <v>33360</v>
      </c>
      <c r="I98" s="32">
        <v>28.93972602739726</v>
      </c>
      <c r="J98" s="5">
        <v>4</v>
      </c>
      <c r="K98" s="5" t="s">
        <v>838</v>
      </c>
    </row>
    <row r="99" spans="1:11">
      <c r="A99" s="7">
        <v>5</v>
      </c>
      <c r="B99" s="10">
        <v>18</v>
      </c>
      <c r="C99" s="10">
        <v>98</v>
      </c>
      <c r="D99" s="4" t="s">
        <v>609</v>
      </c>
      <c r="E99" s="4" t="s">
        <v>686</v>
      </c>
      <c r="F99" s="4" t="s">
        <v>491</v>
      </c>
      <c r="G99" s="4" t="s">
        <v>548</v>
      </c>
      <c r="H99" s="18">
        <v>34131</v>
      </c>
      <c r="I99" s="32">
        <v>26.827397260273973</v>
      </c>
      <c r="J99" s="5">
        <v>2</v>
      </c>
      <c r="K99" s="5" t="s">
        <v>837</v>
      </c>
    </row>
    <row r="100" spans="1:11">
      <c r="A100" s="7">
        <v>5</v>
      </c>
      <c r="B100" s="10">
        <v>19</v>
      </c>
      <c r="C100" s="10">
        <v>99</v>
      </c>
      <c r="D100" s="4" t="s">
        <v>563</v>
      </c>
      <c r="E100" s="4" t="s">
        <v>354</v>
      </c>
      <c r="F100" s="4" t="s">
        <v>821</v>
      </c>
      <c r="G100" s="4" t="s">
        <v>952</v>
      </c>
      <c r="H100" s="18">
        <v>34049</v>
      </c>
      <c r="I100" s="32">
        <v>27.052054794520547</v>
      </c>
      <c r="J100" s="5">
        <v>1</v>
      </c>
      <c r="K100" s="5" t="s">
        <v>837</v>
      </c>
    </row>
    <row r="101" spans="1:11">
      <c r="A101" s="11">
        <v>5</v>
      </c>
      <c r="B101" s="12">
        <v>20</v>
      </c>
      <c r="C101" s="12">
        <v>100</v>
      </c>
      <c r="D101" s="13" t="s">
        <v>567</v>
      </c>
      <c r="E101" s="13" t="s">
        <v>15</v>
      </c>
      <c r="F101" s="13" t="s">
        <v>601</v>
      </c>
      <c r="G101" s="13" t="s">
        <v>108</v>
      </c>
      <c r="H101" s="19">
        <v>34786</v>
      </c>
      <c r="I101" s="33">
        <v>25.032876712328768</v>
      </c>
      <c r="J101" s="14">
        <v>2</v>
      </c>
      <c r="K101" s="14" t="s">
        <v>837</v>
      </c>
    </row>
    <row r="102" spans="1:11">
      <c r="A102" s="7">
        <v>6</v>
      </c>
      <c r="B102" s="10">
        <v>1</v>
      </c>
      <c r="C102" s="10">
        <v>101</v>
      </c>
      <c r="D102" s="4" t="s">
        <v>567</v>
      </c>
      <c r="E102" s="4" t="s">
        <v>345</v>
      </c>
      <c r="F102" s="4" t="s">
        <v>829</v>
      </c>
      <c r="G102" s="4" t="s">
        <v>602</v>
      </c>
      <c r="H102" s="18">
        <v>32829</v>
      </c>
      <c r="I102" s="32">
        <v>30.394520547945206</v>
      </c>
      <c r="J102" s="5">
        <v>1</v>
      </c>
      <c r="K102" s="5" t="s">
        <v>837</v>
      </c>
    </row>
    <row r="103" spans="1:11">
      <c r="A103" s="7">
        <v>6</v>
      </c>
      <c r="B103" s="10">
        <v>2</v>
      </c>
      <c r="C103" s="10">
        <v>102</v>
      </c>
      <c r="D103" s="4" t="s">
        <v>563</v>
      </c>
      <c r="E103" s="4" t="s">
        <v>609</v>
      </c>
      <c r="F103" s="4" t="s">
        <v>373</v>
      </c>
      <c r="G103" s="4" t="s">
        <v>544</v>
      </c>
      <c r="H103" s="18">
        <v>32368</v>
      </c>
      <c r="I103" s="32">
        <v>31.657534246575342</v>
      </c>
      <c r="J103" s="5">
        <v>1</v>
      </c>
      <c r="K103" s="5" t="s">
        <v>837</v>
      </c>
    </row>
    <row r="104" spans="1:11">
      <c r="A104" s="7">
        <v>6</v>
      </c>
      <c r="B104" s="10">
        <v>3</v>
      </c>
      <c r="C104" s="10">
        <v>103</v>
      </c>
      <c r="D104" s="4" t="s">
        <v>609</v>
      </c>
      <c r="E104" s="4" t="s">
        <v>609</v>
      </c>
      <c r="F104" s="4" t="s">
        <v>897</v>
      </c>
      <c r="G104" s="4" t="s">
        <v>277</v>
      </c>
      <c r="H104" s="18">
        <v>35200</v>
      </c>
      <c r="I104" s="32">
        <v>23.898630136986302</v>
      </c>
      <c r="J104" s="5">
        <v>8</v>
      </c>
      <c r="K104" s="5" t="s">
        <v>46</v>
      </c>
    </row>
    <row r="105" spans="1:11">
      <c r="A105" s="7">
        <v>6</v>
      </c>
      <c r="B105" s="10">
        <v>4</v>
      </c>
      <c r="C105" s="10">
        <v>104</v>
      </c>
      <c r="D105" s="4" t="s">
        <v>1121</v>
      </c>
      <c r="E105" s="4" t="s">
        <v>13</v>
      </c>
      <c r="F105" s="4" t="s">
        <v>860</v>
      </c>
      <c r="G105" s="4" t="s">
        <v>342</v>
      </c>
      <c r="H105" s="18">
        <v>32673</v>
      </c>
      <c r="I105" s="32">
        <v>30.82191780821918</v>
      </c>
      <c r="J105" s="5">
        <v>1</v>
      </c>
      <c r="K105" s="5" t="s">
        <v>837</v>
      </c>
    </row>
    <row r="106" spans="1:11">
      <c r="A106" s="7">
        <v>6</v>
      </c>
      <c r="B106" s="10">
        <v>5</v>
      </c>
      <c r="C106" s="10">
        <v>105</v>
      </c>
      <c r="D106" s="4" t="s">
        <v>29</v>
      </c>
      <c r="E106" s="4" t="s">
        <v>276</v>
      </c>
      <c r="F106" s="4" t="s">
        <v>1172</v>
      </c>
      <c r="G106" s="4" t="s">
        <v>435</v>
      </c>
      <c r="H106" s="18">
        <v>32378</v>
      </c>
      <c r="I106" s="32">
        <v>31.63013698630137</v>
      </c>
      <c r="J106" s="5">
        <v>1</v>
      </c>
      <c r="K106" s="5" t="s">
        <v>837</v>
      </c>
    </row>
    <row r="107" spans="1:11">
      <c r="A107" s="7">
        <v>6</v>
      </c>
      <c r="B107" s="10">
        <v>6</v>
      </c>
      <c r="C107" s="10">
        <v>106</v>
      </c>
      <c r="D107" s="4" t="s">
        <v>239</v>
      </c>
      <c r="E107" s="4" t="s">
        <v>609</v>
      </c>
      <c r="F107" s="4" t="s">
        <v>165</v>
      </c>
      <c r="G107" s="4" t="s">
        <v>296</v>
      </c>
      <c r="H107" s="18">
        <v>34066</v>
      </c>
      <c r="I107" s="32">
        <v>27.005479452054793</v>
      </c>
      <c r="J107" s="5">
        <v>1</v>
      </c>
      <c r="K107" s="5" t="s">
        <v>46</v>
      </c>
    </row>
    <row r="108" spans="1:11">
      <c r="A108" s="7">
        <v>6</v>
      </c>
      <c r="B108" s="10">
        <v>7</v>
      </c>
      <c r="C108" s="10">
        <v>107</v>
      </c>
      <c r="D108" s="4" t="s">
        <v>129</v>
      </c>
      <c r="E108" s="4" t="s">
        <v>18</v>
      </c>
      <c r="F108" s="4" t="s">
        <v>914</v>
      </c>
      <c r="G108" s="4" t="s">
        <v>915</v>
      </c>
      <c r="H108" s="18">
        <v>33098</v>
      </c>
      <c r="I108" s="32">
        <v>29.657534246575342</v>
      </c>
      <c r="J108" s="5">
        <v>1</v>
      </c>
      <c r="K108" s="5" t="s">
        <v>837</v>
      </c>
    </row>
    <row r="109" spans="1:11">
      <c r="A109" s="7">
        <v>6</v>
      </c>
      <c r="B109" s="10">
        <v>8</v>
      </c>
      <c r="C109" s="10">
        <v>108</v>
      </c>
      <c r="D109" s="4" t="s">
        <v>300</v>
      </c>
      <c r="E109" s="4" t="s">
        <v>18</v>
      </c>
      <c r="F109" s="4" t="s">
        <v>432</v>
      </c>
      <c r="G109" s="4" t="s">
        <v>128</v>
      </c>
      <c r="H109" s="18">
        <v>33265</v>
      </c>
      <c r="I109" s="32">
        <v>29.2</v>
      </c>
      <c r="J109" s="5">
        <v>1</v>
      </c>
      <c r="K109" s="5" t="s">
        <v>837</v>
      </c>
    </row>
    <row r="110" spans="1:11">
      <c r="A110" s="7">
        <v>6</v>
      </c>
      <c r="B110" s="10">
        <v>9</v>
      </c>
      <c r="C110" s="10">
        <v>109</v>
      </c>
      <c r="D110" s="4" t="s">
        <v>13</v>
      </c>
      <c r="E110" s="4" t="s">
        <v>16</v>
      </c>
      <c r="F110" s="4" t="s">
        <v>457</v>
      </c>
      <c r="G110" s="4" t="s">
        <v>287</v>
      </c>
      <c r="H110" s="18">
        <v>32133</v>
      </c>
      <c r="I110" s="32">
        <v>32.301369863013697</v>
      </c>
      <c r="J110" s="5">
        <v>1</v>
      </c>
      <c r="K110" s="5" t="s">
        <v>46</v>
      </c>
    </row>
    <row r="111" spans="1:11">
      <c r="A111" s="7">
        <v>6</v>
      </c>
      <c r="B111" s="10">
        <v>10</v>
      </c>
      <c r="C111" s="10">
        <v>110</v>
      </c>
      <c r="D111" s="4" t="s">
        <v>555</v>
      </c>
      <c r="E111" s="4" t="s">
        <v>18</v>
      </c>
      <c r="F111" s="4" t="s">
        <v>292</v>
      </c>
      <c r="G111" s="4" t="s">
        <v>523</v>
      </c>
      <c r="H111" s="18">
        <v>31946</v>
      </c>
      <c r="I111" s="32">
        <v>32.813698630136983</v>
      </c>
      <c r="J111" s="5">
        <v>2</v>
      </c>
      <c r="K111" s="5" t="s">
        <v>46</v>
      </c>
    </row>
    <row r="112" spans="1:11">
      <c r="A112" s="7">
        <v>6</v>
      </c>
      <c r="B112" s="10">
        <v>11</v>
      </c>
      <c r="C112" s="10">
        <v>111</v>
      </c>
      <c r="D112" s="4" t="s">
        <v>470</v>
      </c>
      <c r="E112" s="4" t="s">
        <v>300</v>
      </c>
      <c r="F112" s="4" t="s">
        <v>402</v>
      </c>
      <c r="G112" s="4" t="s">
        <v>1147</v>
      </c>
      <c r="H112" s="18">
        <v>34329</v>
      </c>
      <c r="I112" s="32">
        <v>26.284931506849315</v>
      </c>
      <c r="J112" s="5">
        <v>1</v>
      </c>
      <c r="K112" s="5" t="s">
        <v>837</v>
      </c>
    </row>
    <row r="113" spans="1:11">
      <c r="A113" s="7">
        <v>6</v>
      </c>
      <c r="B113" s="10">
        <v>12</v>
      </c>
      <c r="C113" s="10">
        <v>112</v>
      </c>
      <c r="D113" s="4" t="s">
        <v>15</v>
      </c>
      <c r="E113" s="4" t="s">
        <v>16</v>
      </c>
      <c r="F113" s="4" t="s">
        <v>913</v>
      </c>
      <c r="G113" s="4" t="s">
        <v>82</v>
      </c>
      <c r="H113" s="18">
        <v>33820</v>
      </c>
      <c r="I113" s="32">
        <v>27.67945205479452</v>
      </c>
      <c r="J113" s="5">
        <v>1</v>
      </c>
      <c r="K113" s="5" t="s">
        <v>837</v>
      </c>
    </row>
    <row r="114" spans="1:11">
      <c r="A114" s="7">
        <v>6</v>
      </c>
      <c r="B114" s="10">
        <v>13</v>
      </c>
      <c r="C114" s="10">
        <v>113</v>
      </c>
      <c r="D114" s="4" t="s">
        <v>246</v>
      </c>
      <c r="E114" s="4" t="s">
        <v>345</v>
      </c>
      <c r="F114" s="4" t="s">
        <v>262</v>
      </c>
      <c r="G114" s="4" t="s">
        <v>623</v>
      </c>
      <c r="H114" s="18">
        <v>34086</v>
      </c>
      <c r="I114" s="32">
        <v>26.950684931506849</v>
      </c>
      <c r="J114" s="5">
        <v>7</v>
      </c>
      <c r="K114" s="5" t="s">
        <v>837</v>
      </c>
    </row>
    <row r="115" spans="1:11">
      <c r="A115" s="7">
        <v>6</v>
      </c>
      <c r="B115" s="10">
        <v>14</v>
      </c>
      <c r="C115" s="10">
        <v>114</v>
      </c>
      <c r="D115" s="4" t="s">
        <v>276</v>
      </c>
      <c r="E115" s="4" t="s">
        <v>213</v>
      </c>
      <c r="F115" s="4" t="s">
        <v>52</v>
      </c>
      <c r="G115" s="4" t="s">
        <v>293</v>
      </c>
      <c r="H115" s="18">
        <v>32952</v>
      </c>
      <c r="I115" s="32">
        <v>30.057534246575344</v>
      </c>
      <c r="J115" s="5">
        <v>1</v>
      </c>
      <c r="K115" s="5" t="s">
        <v>46</v>
      </c>
    </row>
    <row r="116" spans="1:11">
      <c r="A116" s="7">
        <v>6</v>
      </c>
      <c r="B116" s="10">
        <v>15</v>
      </c>
      <c r="C116" s="10">
        <v>115</v>
      </c>
      <c r="D116" s="4" t="s">
        <v>14</v>
      </c>
      <c r="E116" s="4" t="s">
        <v>14</v>
      </c>
      <c r="F116" s="4" t="s">
        <v>634</v>
      </c>
      <c r="G116" s="4" t="s">
        <v>554</v>
      </c>
      <c r="H116" s="18">
        <v>34292</v>
      </c>
      <c r="I116" s="32">
        <v>26.386301369863013</v>
      </c>
      <c r="J116" s="5">
        <v>8</v>
      </c>
      <c r="K116" s="5" t="s">
        <v>46</v>
      </c>
    </row>
    <row r="117" spans="1:11">
      <c r="A117" s="7">
        <v>6</v>
      </c>
      <c r="B117" s="10">
        <v>16</v>
      </c>
      <c r="C117" s="10">
        <v>116</v>
      </c>
      <c r="D117" s="4" t="s">
        <v>18</v>
      </c>
      <c r="E117" s="4" t="s">
        <v>563</v>
      </c>
      <c r="F117" s="4" t="s">
        <v>512</v>
      </c>
      <c r="G117" s="4" t="s">
        <v>572</v>
      </c>
      <c r="H117" s="18">
        <v>31554</v>
      </c>
      <c r="I117" s="32">
        <v>33.887671232876713</v>
      </c>
      <c r="J117" s="5">
        <v>4</v>
      </c>
      <c r="K117" s="5" t="s">
        <v>46</v>
      </c>
    </row>
    <row r="118" spans="1:11">
      <c r="A118" s="7">
        <v>6</v>
      </c>
      <c r="B118" s="10">
        <v>17</v>
      </c>
      <c r="C118" s="10">
        <v>117</v>
      </c>
      <c r="D118" s="4" t="s">
        <v>16</v>
      </c>
      <c r="E118" s="4" t="s">
        <v>15</v>
      </c>
      <c r="F118" s="4" t="s">
        <v>584</v>
      </c>
      <c r="G118" s="4" t="s">
        <v>856</v>
      </c>
      <c r="H118" s="18">
        <v>33474</v>
      </c>
      <c r="I118" s="32">
        <v>28.627397260273973</v>
      </c>
      <c r="J118" s="5">
        <v>4</v>
      </c>
      <c r="K118" s="5" t="s">
        <v>837</v>
      </c>
    </row>
    <row r="119" spans="1:11">
      <c r="A119" s="7">
        <v>6</v>
      </c>
      <c r="B119" s="10">
        <v>18</v>
      </c>
      <c r="C119" s="10">
        <v>118</v>
      </c>
      <c r="D119" s="4" t="s">
        <v>614</v>
      </c>
      <c r="E119" s="4" t="s">
        <v>47</v>
      </c>
      <c r="F119" s="4" t="s">
        <v>761</v>
      </c>
      <c r="G119" s="4" t="s">
        <v>762</v>
      </c>
      <c r="H119" s="18">
        <v>34907</v>
      </c>
      <c r="I119" s="32">
        <v>24.701369863013699</v>
      </c>
      <c r="J119" s="5">
        <v>6</v>
      </c>
      <c r="K119" s="5" t="s">
        <v>838</v>
      </c>
    </row>
    <row r="120" spans="1:11">
      <c r="A120" s="7">
        <v>6</v>
      </c>
      <c r="B120" s="10">
        <v>19</v>
      </c>
      <c r="C120" s="10">
        <v>119</v>
      </c>
      <c r="D120" s="4" t="s">
        <v>345</v>
      </c>
      <c r="E120" s="4" t="s">
        <v>470</v>
      </c>
      <c r="F120" s="4" t="s">
        <v>1237</v>
      </c>
      <c r="G120" s="4" t="s">
        <v>1238</v>
      </c>
      <c r="H120" s="18">
        <v>34800</v>
      </c>
      <c r="I120" s="32">
        <v>24.994520547945207</v>
      </c>
      <c r="J120" s="5">
        <v>4</v>
      </c>
      <c r="K120" s="5" t="s">
        <v>46</v>
      </c>
    </row>
    <row r="121" spans="1:11">
      <c r="A121" s="11">
        <v>6</v>
      </c>
      <c r="B121" s="12">
        <v>20</v>
      </c>
      <c r="C121" s="12">
        <v>120</v>
      </c>
      <c r="D121" s="13" t="s">
        <v>354</v>
      </c>
      <c r="E121" s="13" t="s">
        <v>354</v>
      </c>
      <c r="F121" s="13" t="s">
        <v>455</v>
      </c>
      <c r="G121" s="13" t="s">
        <v>456</v>
      </c>
      <c r="H121" s="19">
        <v>31008</v>
      </c>
      <c r="I121" s="33">
        <v>35.38356164383562</v>
      </c>
      <c r="J121" s="14">
        <v>1</v>
      </c>
      <c r="K121" s="14" t="s">
        <v>837</v>
      </c>
    </row>
    <row r="122" spans="1:11">
      <c r="A122" s="7">
        <v>7</v>
      </c>
      <c r="B122" s="10">
        <v>1</v>
      </c>
      <c r="C122" s="10">
        <v>121</v>
      </c>
      <c r="D122" s="4" t="s">
        <v>354</v>
      </c>
      <c r="E122" s="4" t="s">
        <v>15</v>
      </c>
      <c r="F122" s="4" t="s">
        <v>782</v>
      </c>
      <c r="G122" s="4" t="s">
        <v>128</v>
      </c>
      <c r="H122" s="18">
        <v>35289</v>
      </c>
      <c r="I122" s="32">
        <v>23.654794520547945</v>
      </c>
      <c r="J122" s="5">
        <v>1</v>
      </c>
      <c r="K122" s="5" t="s">
        <v>46</v>
      </c>
    </row>
    <row r="123" spans="1:11">
      <c r="A123" s="7">
        <v>7</v>
      </c>
      <c r="B123" s="10">
        <v>2</v>
      </c>
      <c r="C123" s="10">
        <v>122</v>
      </c>
      <c r="D123" s="4" t="s">
        <v>345</v>
      </c>
      <c r="E123" s="4" t="s">
        <v>567</v>
      </c>
      <c r="F123" s="4" t="s">
        <v>498</v>
      </c>
      <c r="G123" s="4" t="s">
        <v>132</v>
      </c>
      <c r="H123" s="18">
        <v>30379</v>
      </c>
      <c r="I123" s="32">
        <v>37.106849315068494</v>
      </c>
      <c r="J123" s="5">
        <v>1</v>
      </c>
      <c r="K123" s="5" t="s">
        <v>837</v>
      </c>
    </row>
    <row r="124" spans="1:11">
      <c r="A124" s="7">
        <v>7</v>
      </c>
      <c r="B124" s="10">
        <v>3</v>
      </c>
      <c r="C124" s="10">
        <v>123</v>
      </c>
      <c r="D124" s="4" t="s">
        <v>614</v>
      </c>
      <c r="E124" s="4" t="s">
        <v>129</v>
      </c>
      <c r="F124" s="4" t="s">
        <v>730</v>
      </c>
      <c r="G124" s="4" t="s">
        <v>565</v>
      </c>
      <c r="H124" s="18">
        <v>32532</v>
      </c>
      <c r="I124" s="32">
        <v>31.208219178082192</v>
      </c>
      <c r="J124" s="5">
        <v>1</v>
      </c>
      <c r="K124" s="5" t="s">
        <v>46</v>
      </c>
    </row>
    <row r="125" spans="1:11">
      <c r="A125" s="7">
        <v>7</v>
      </c>
      <c r="B125" s="10">
        <v>4</v>
      </c>
      <c r="C125" s="10">
        <v>124</v>
      </c>
      <c r="D125" s="4" t="s">
        <v>16</v>
      </c>
      <c r="E125" s="4" t="s">
        <v>354</v>
      </c>
      <c r="F125" s="4" t="s">
        <v>652</v>
      </c>
      <c r="G125" s="4" t="s">
        <v>546</v>
      </c>
      <c r="H125" s="18">
        <v>31213</v>
      </c>
      <c r="I125" s="32">
        <v>34.821917808219176</v>
      </c>
      <c r="J125" s="5">
        <v>1</v>
      </c>
      <c r="K125" s="5" t="s">
        <v>837</v>
      </c>
    </row>
    <row r="126" spans="1:11">
      <c r="A126" s="7">
        <v>7</v>
      </c>
      <c r="B126" s="10">
        <v>5</v>
      </c>
      <c r="C126" s="10">
        <v>125</v>
      </c>
      <c r="D126" s="4" t="s">
        <v>18</v>
      </c>
      <c r="E126" s="4" t="s">
        <v>45</v>
      </c>
      <c r="F126" s="4" t="s">
        <v>1282</v>
      </c>
      <c r="G126" s="4" t="s">
        <v>951</v>
      </c>
      <c r="H126" s="18">
        <v>34914</v>
      </c>
      <c r="I126" s="32">
        <v>24.682191780821917</v>
      </c>
      <c r="J126" s="5">
        <v>1</v>
      </c>
      <c r="K126" s="5" t="s">
        <v>837</v>
      </c>
    </row>
    <row r="127" spans="1:11">
      <c r="A127" s="7">
        <v>7</v>
      </c>
      <c r="B127" s="10">
        <v>6</v>
      </c>
      <c r="C127" s="10">
        <v>126</v>
      </c>
      <c r="D127" s="4" t="s">
        <v>14</v>
      </c>
      <c r="E127" s="4" t="s">
        <v>598</v>
      </c>
      <c r="F127" s="4" t="s">
        <v>754</v>
      </c>
      <c r="G127" s="4" t="s">
        <v>461</v>
      </c>
      <c r="H127" s="18">
        <v>33650</v>
      </c>
      <c r="I127" s="32">
        <v>28.145205479452056</v>
      </c>
      <c r="J127" s="5">
        <v>1</v>
      </c>
      <c r="K127" s="5" t="s">
        <v>46</v>
      </c>
    </row>
    <row r="128" spans="1:11">
      <c r="A128" s="7">
        <v>7</v>
      </c>
      <c r="B128" s="10">
        <v>7</v>
      </c>
      <c r="C128" s="10">
        <v>127</v>
      </c>
      <c r="D128" s="4" t="s">
        <v>276</v>
      </c>
      <c r="E128" s="4" t="s">
        <v>300</v>
      </c>
      <c r="F128" s="4" t="s">
        <v>767</v>
      </c>
      <c r="G128" s="4" t="s">
        <v>627</v>
      </c>
      <c r="H128" s="18">
        <v>34605</v>
      </c>
      <c r="I128" s="32">
        <v>25.528767123287672</v>
      </c>
      <c r="J128" s="5">
        <v>8</v>
      </c>
      <c r="K128" s="5" t="s">
        <v>837</v>
      </c>
    </row>
    <row r="129" spans="1:11">
      <c r="A129" s="7">
        <v>7</v>
      </c>
      <c r="B129" s="10">
        <v>8</v>
      </c>
      <c r="C129" s="10">
        <v>128</v>
      </c>
      <c r="D129" s="4" t="s">
        <v>246</v>
      </c>
      <c r="E129" s="4" t="s">
        <v>470</v>
      </c>
      <c r="F129" s="4" t="s">
        <v>1031</v>
      </c>
      <c r="G129" s="4" t="s">
        <v>1051</v>
      </c>
      <c r="H129" s="18">
        <v>34261</v>
      </c>
      <c r="I129" s="32">
        <v>26.471232876712328</v>
      </c>
      <c r="J129" s="5">
        <v>7</v>
      </c>
      <c r="K129" s="5" t="s">
        <v>837</v>
      </c>
    </row>
    <row r="130" spans="1:11">
      <c r="A130" s="7">
        <v>7</v>
      </c>
      <c r="B130" s="10">
        <v>9</v>
      </c>
      <c r="C130" s="10">
        <v>129</v>
      </c>
      <c r="D130" s="4" t="s">
        <v>15</v>
      </c>
      <c r="E130" s="4" t="s">
        <v>213</v>
      </c>
      <c r="F130" s="4" t="s">
        <v>1273</v>
      </c>
      <c r="G130" s="4" t="s">
        <v>174</v>
      </c>
      <c r="H130" s="18">
        <v>34720</v>
      </c>
      <c r="I130" s="32">
        <v>25.213698630136985</v>
      </c>
      <c r="J130" s="5">
        <v>1</v>
      </c>
      <c r="K130" s="5" t="s">
        <v>837</v>
      </c>
    </row>
    <row r="131" spans="1:11">
      <c r="A131" s="7">
        <v>7</v>
      </c>
      <c r="B131" s="10">
        <v>10</v>
      </c>
      <c r="C131" s="10">
        <v>130</v>
      </c>
      <c r="D131" s="4" t="s">
        <v>470</v>
      </c>
      <c r="E131" s="4" t="s">
        <v>563</v>
      </c>
      <c r="F131" s="4" t="s">
        <v>117</v>
      </c>
      <c r="G131" s="4" t="s">
        <v>570</v>
      </c>
      <c r="H131" s="18">
        <v>32174</v>
      </c>
      <c r="I131" s="32">
        <v>32.18904109589041</v>
      </c>
      <c r="J131" s="5">
        <v>1</v>
      </c>
      <c r="K131" s="5" t="s">
        <v>46</v>
      </c>
    </row>
    <row r="132" spans="1:11">
      <c r="A132" s="7">
        <v>7</v>
      </c>
      <c r="B132" s="10">
        <v>11</v>
      </c>
      <c r="C132" s="10">
        <v>131</v>
      </c>
      <c r="D132" s="4" t="s">
        <v>555</v>
      </c>
      <c r="E132" s="4" t="s">
        <v>45</v>
      </c>
      <c r="F132" s="4" t="s">
        <v>275</v>
      </c>
      <c r="G132" s="4" t="s">
        <v>724</v>
      </c>
      <c r="H132" s="18">
        <v>34529</v>
      </c>
      <c r="I132" s="32">
        <v>25.736986301369864</v>
      </c>
      <c r="J132" s="5">
        <v>2</v>
      </c>
      <c r="K132" s="5" t="s">
        <v>837</v>
      </c>
    </row>
    <row r="133" spans="1:11">
      <c r="A133" s="7">
        <v>7</v>
      </c>
      <c r="B133" s="10">
        <v>12</v>
      </c>
      <c r="C133" s="10">
        <v>132</v>
      </c>
      <c r="D133" s="4" t="s">
        <v>13</v>
      </c>
      <c r="E133" s="4" t="s">
        <v>47</v>
      </c>
      <c r="F133" s="4" t="s">
        <v>899</v>
      </c>
      <c r="G133" s="4" t="s">
        <v>293</v>
      </c>
      <c r="H133" s="18">
        <v>34907</v>
      </c>
      <c r="I133" s="32">
        <v>24.701369863013699</v>
      </c>
      <c r="J133" s="5">
        <v>1</v>
      </c>
      <c r="K133" s="5" t="s">
        <v>837</v>
      </c>
    </row>
    <row r="134" spans="1:11">
      <c r="A134" s="7">
        <v>7</v>
      </c>
      <c r="B134" s="10">
        <v>13</v>
      </c>
      <c r="C134" s="10">
        <v>133</v>
      </c>
      <c r="D134" s="4" t="s">
        <v>300</v>
      </c>
      <c r="E134" s="4" t="s">
        <v>14</v>
      </c>
      <c r="F134" s="4" t="s">
        <v>160</v>
      </c>
      <c r="G134" s="4" t="s">
        <v>161</v>
      </c>
      <c r="H134" s="18">
        <v>30145</v>
      </c>
      <c r="I134" s="32">
        <v>37.747945205479454</v>
      </c>
      <c r="J134" s="5">
        <v>9</v>
      </c>
      <c r="K134" s="5" t="s">
        <v>46</v>
      </c>
    </row>
    <row r="135" spans="1:11">
      <c r="A135" s="7">
        <v>7</v>
      </c>
      <c r="B135" s="10">
        <v>14</v>
      </c>
      <c r="C135" s="10">
        <v>134</v>
      </c>
      <c r="D135" s="4" t="s">
        <v>129</v>
      </c>
      <c r="E135" s="4" t="s">
        <v>129</v>
      </c>
      <c r="F135" s="4" t="s">
        <v>1150</v>
      </c>
      <c r="G135" s="4" t="s">
        <v>617</v>
      </c>
      <c r="H135" s="18">
        <v>34066</v>
      </c>
      <c r="I135" s="32">
        <v>27.005479452054793</v>
      </c>
      <c r="J135" s="5">
        <v>5</v>
      </c>
      <c r="K135" s="5" t="s">
        <v>837</v>
      </c>
    </row>
    <row r="136" spans="1:11">
      <c r="A136" s="7">
        <v>7</v>
      </c>
      <c r="B136" s="10">
        <v>15</v>
      </c>
      <c r="C136" s="10">
        <v>135</v>
      </c>
      <c r="D136" s="4" t="s">
        <v>239</v>
      </c>
      <c r="E136" s="4" t="s">
        <v>567</v>
      </c>
      <c r="F136" s="4" t="s">
        <v>6</v>
      </c>
      <c r="G136" s="4" t="s">
        <v>541</v>
      </c>
      <c r="H136" s="18">
        <v>33509</v>
      </c>
      <c r="I136" s="32">
        <v>28.531506849315068</v>
      </c>
      <c r="J136" s="5">
        <v>7</v>
      </c>
      <c r="K136" s="5" t="s">
        <v>46</v>
      </c>
    </row>
    <row r="137" spans="1:11">
      <c r="A137" s="7">
        <v>7</v>
      </c>
      <c r="B137" s="10">
        <v>16</v>
      </c>
      <c r="C137" s="10">
        <v>136</v>
      </c>
      <c r="D137" s="4" t="s">
        <v>29</v>
      </c>
      <c r="E137" s="4" t="s">
        <v>29</v>
      </c>
      <c r="F137" s="4" t="s">
        <v>615</v>
      </c>
      <c r="G137" s="4" t="s">
        <v>194</v>
      </c>
      <c r="H137" s="18">
        <v>30739</v>
      </c>
      <c r="I137" s="32">
        <v>36.12054794520548</v>
      </c>
      <c r="J137" s="5">
        <v>1</v>
      </c>
      <c r="K137" s="5" t="s">
        <v>837</v>
      </c>
    </row>
    <row r="138" spans="1:11">
      <c r="A138" s="7">
        <v>7</v>
      </c>
      <c r="B138" s="10">
        <v>17</v>
      </c>
      <c r="C138" s="10">
        <v>137</v>
      </c>
      <c r="D138" s="4" t="s">
        <v>1121</v>
      </c>
      <c r="E138" s="4" t="s">
        <v>354</v>
      </c>
      <c r="F138" s="4" t="s">
        <v>864</v>
      </c>
      <c r="G138" s="4" t="s">
        <v>545</v>
      </c>
      <c r="H138" s="18">
        <v>32561</v>
      </c>
      <c r="I138" s="32">
        <v>31.12876712328767</v>
      </c>
      <c r="J138" s="5">
        <v>1</v>
      </c>
      <c r="K138" s="5" t="s">
        <v>837</v>
      </c>
    </row>
    <row r="139" spans="1:11">
      <c r="A139" s="7">
        <v>7</v>
      </c>
      <c r="B139" s="10">
        <v>18</v>
      </c>
      <c r="C139" s="10">
        <v>138</v>
      </c>
      <c r="D139" s="4" t="s">
        <v>609</v>
      </c>
      <c r="E139" s="4" t="s">
        <v>239</v>
      </c>
      <c r="F139" s="4" t="s">
        <v>938</v>
      </c>
      <c r="G139" s="4" t="s">
        <v>531</v>
      </c>
      <c r="H139" s="18">
        <v>33271</v>
      </c>
      <c r="I139" s="32">
        <v>29.183561643835617</v>
      </c>
      <c r="J139" s="5">
        <v>1</v>
      </c>
      <c r="K139" s="5" t="s">
        <v>46</v>
      </c>
    </row>
    <row r="140" spans="1:11">
      <c r="A140" s="7">
        <v>7</v>
      </c>
      <c r="B140" s="10">
        <v>19</v>
      </c>
      <c r="C140" s="10">
        <v>139</v>
      </c>
      <c r="D140" s="4" t="s">
        <v>563</v>
      </c>
      <c r="E140" s="4" t="s">
        <v>598</v>
      </c>
      <c r="F140" s="4" t="s">
        <v>159</v>
      </c>
      <c r="G140" s="4" t="s">
        <v>248</v>
      </c>
      <c r="H140" s="18">
        <v>33331</v>
      </c>
      <c r="I140" s="32">
        <v>29.019178082191782</v>
      </c>
      <c r="J140" s="5">
        <v>2</v>
      </c>
      <c r="K140" s="5" t="s">
        <v>837</v>
      </c>
    </row>
    <row r="141" spans="1:11">
      <c r="A141" s="11">
        <v>7</v>
      </c>
      <c r="B141" s="12">
        <v>20</v>
      </c>
      <c r="C141" s="12">
        <v>140</v>
      </c>
      <c r="D141" s="13" t="s">
        <v>567</v>
      </c>
      <c r="E141" s="13" t="s">
        <v>686</v>
      </c>
      <c r="F141" s="13" t="s">
        <v>1242</v>
      </c>
      <c r="G141" s="13" t="s">
        <v>539</v>
      </c>
      <c r="H141" s="19">
        <v>35196</v>
      </c>
      <c r="I141" s="33">
        <v>23.909589041095892</v>
      </c>
      <c r="J141" s="14">
        <v>1</v>
      </c>
      <c r="K141" s="14" t="s">
        <v>837</v>
      </c>
    </row>
    <row r="142" spans="1:11">
      <c r="A142" s="7">
        <v>8</v>
      </c>
      <c r="B142" s="10">
        <v>1</v>
      </c>
      <c r="C142" s="10">
        <v>141</v>
      </c>
      <c r="D142" s="4" t="s">
        <v>567</v>
      </c>
      <c r="E142" s="4" t="s">
        <v>45</v>
      </c>
      <c r="F142" s="4" t="s">
        <v>610</v>
      </c>
      <c r="G142" s="4" t="s">
        <v>106</v>
      </c>
      <c r="H142" s="18">
        <v>34202</v>
      </c>
      <c r="I142" s="32">
        <v>26.635616438356163</v>
      </c>
      <c r="J142" s="5">
        <v>1</v>
      </c>
      <c r="K142" s="5" t="s">
        <v>837</v>
      </c>
    </row>
    <row r="143" spans="1:11">
      <c r="A143" s="7">
        <v>8</v>
      </c>
      <c r="B143" s="10">
        <v>2</v>
      </c>
      <c r="C143" s="10">
        <v>142</v>
      </c>
      <c r="D143" s="4" t="s">
        <v>563</v>
      </c>
      <c r="E143" s="4" t="s">
        <v>15</v>
      </c>
      <c r="F143" s="4" t="s">
        <v>979</v>
      </c>
      <c r="G143" s="4" t="s">
        <v>599</v>
      </c>
      <c r="H143" s="18">
        <v>32835</v>
      </c>
      <c r="I143" s="32">
        <v>30.38082191780822</v>
      </c>
      <c r="J143" s="5">
        <v>1</v>
      </c>
      <c r="K143" s="5" t="s">
        <v>837</v>
      </c>
    </row>
    <row r="144" spans="1:11">
      <c r="A144" s="7">
        <v>8</v>
      </c>
      <c r="B144" s="10">
        <v>3</v>
      </c>
      <c r="C144" s="10">
        <v>143</v>
      </c>
      <c r="D144" s="4" t="s">
        <v>609</v>
      </c>
      <c r="E144" s="4" t="s">
        <v>300</v>
      </c>
      <c r="F144" s="4" t="s">
        <v>386</v>
      </c>
      <c r="G144" s="4" t="s">
        <v>885</v>
      </c>
      <c r="H144" s="18">
        <v>34944</v>
      </c>
      <c r="I144" s="32">
        <v>24.602739726027398</v>
      </c>
      <c r="J144" s="5">
        <v>6</v>
      </c>
      <c r="K144" s="5" t="s">
        <v>837</v>
      </c>
    </row>
    <row r="145" spans="1:11">
      <c r="A145" s="7">
        <v>8</v>
      </c>
      <c r="B145" s="10">
        <v>4</v>
      </c>
      <c r="C145" s="10">
        <v>144</v>
      </c>
      <c r="D145" s="4" t="s">
        <v>1121</v>
      </c>
      <c r="E145" s="4" t="s">
        <v>246</v>
      </c>
      <c r="F145" s="4" t="s">
        <v>419</v>
      </c>
      <c r="G145" s="4" t="s">
        <v>198</v>
      </c>
      <c r="H145" s="18">
        <v>33764</v>
      </c>
      <c r="I145" s="32">
        <v>27.835616438356166</v>
      </c>
      <c r="J145" s="5">
        <v>2</v>
      </c>
      <c r="K145" s="5" t="s">
        <v>46</v>
      </c>
    </row>
    <row r="146" spans="1:11">
      <c r="A146" s="7">
        <v>8</v>
      </c>
      <c r="B146" s="10">
        <v>5</v>
      </c>
      <c r="C146" s="10">
        <v>145</v>
      </c>
      <c r="D146" s="4" t="s">
        <v>29</v>
      </c>
      <c r="E146" s="4" t="s">
        <v>164</v>
      </c>
      <c r="F146" s="4" t="s">
        <v>1109</v>
      </c>
      <c r="G146" s="4" t="s">
        <v>216</v>
      </c>
      <c r="H146" s="18">
        <v>34233</v>
      </c>
      <c r="I146" s="32">
        <v>26.550684931506851</v>
      </c>
      <c r="J146" s="5">
        <v>1</v>
      </c>
      <c r="K146" s="5" t="s">
        <v>46</v>
      </c>
    </row>
    <row r="147" spans="1:11">
      <c r="A147" s="7">
        <v>8</v>
      </c>
      <c r="B147" s="10">
        <v>6</v>
      </c>
      <c r="C147" s="10">
        <v>146</v>
      </c>
      <c r="D147" s="4" t="s">
        <v>239</v>
      </c>
      <c r="E147" s="4" t="s">
        <v>555</v>
      </c>
      <c r="F147" s="4" t="s">
        <v>267</v>
      </c>
      <c r="G147" s="4" t="s">
        <v>244</v>
      </c>
      <c r="H147" s="18">
        <v>30677</v>
      </c>
      <c r="I147" s="32">
        <v>36.293150684931504</v>
      </c>
      <c r="J147" s="5">
        <v>1</v>
      </c>
      <c r="K147" s="5" t="s">
        <v>46</v>
      </c>
    </row>
    <row r="148" spans="1:11">
      <c r="A148" s="7">
        <v>8</v>
      </c>
      <c r="B148" s="10">
        <v>7</v>
      </c>
      <c r="C148" s="10">
        <v>147</v>
      </c>
      <c r="D148" s="4" t="s">
        <v>129</v>
      </c>
      <c r="E148" s="4" t="s">
        <v>480</v>
      </c>
      <c r="F148" s="4" t="s">
        <v>486</v>
      </c>
      <c r="G148" s="4" t="s">
        <v>487</v>
      </c>
      <c r="H148" s="18">
        <v>31863</v>
      </c>
      <c r="I148" s="32">
        <v>33.043835616438358</v>
      </c>
      <c r="J148" s="5">
        <v>2</v>
      </c>
      <c r="K148" s="5" t="s">
        <v>837</v>
      </c>
    </row>
    <row r="149" spans="1:11">
      <c r="A149" s="7">
        <v>8</v>
      </c>
      <c r="B149" s="10">
        <v>8</v>
      </c>
      <c r="C149" s="10">
        <v>148</v>
      </c>
      <c r="D149" s="4" t="s">
        <v>300</v>
      </c>
      <c r="E149" s="4" t="s">
        <v>14</v>
      </c>
      <c r="F149" s="4" t="s">
        <v>402</v>
      </c>
      <c r="G149" s="4" t="s">
        <v>180</v>
      </c>
      <c r="H149" s="18">
        <v>30838</v>
      </c>
      <c r="I149" s="32">
        <v>35.852054794520548</v>
      </c>
      <c r="J149" s="5">
        <v>2</v>
      </c>
      <c r="K149" s="5" t="s">
        <v>837</v>
      </c>
    </row>
    <row r="150" spans="1:11">
      <c r="A150" s="7">
        <v>8</v>
      </c>
      <c r="B150" s="10">
        <v>9</v>
      </c>
      <c r="C150" s="10">
        <v>149</v>
      </c>
      <c r="D150" s="4" t="s">
        <v>13</v>
      </c>
      <c r="E150" s="4" t="s">
        <v>567</v>
      </c>
      <c r="F150" s="4" t="s">
        <v>336</v>
      </c>
      <c r="G150" s="4" t="s">
        <v>571</v>
      </c>
      <c r="H150" s="18">
        <v>31092</v>
      </c>
      <c r="I150" s="32">
        <v>35.156164383561645</v>
      </c>
      <c r="J150" s="5">
        <v>1</v>
      </c>
      <c r="K150" s="5" t="s">
        <v>837</v>
      </c>
    </row>
    <row r="151" spans="1:11">
      <c r="A151" s="7">
        <v>8</v>
      </c>
      <c r="B151" s="10">
        <v>10</v>
      </c>
      <c r="C151" s="10">
        <v>150</v>
      </c>
      <c r="D151" s="4" t="s">
        <v>555</v>
      </c>
      <c r="E151" s="4" t="s">
        <v>1291</v>
      </c>
      <c r="F151" s="4" t="s">
        <v>68</v>
      </c>
      <c r="G151" s="4" t="s">
        <v>571</v>
      </c>
      <c r="H151" s="18">
        <v>33432</v>
      </c>
      <c r="I151" s="32">
        <v>28.745205479452054</v>
      </c>
      <c r="J151" s="5">
        <v>1</v>
      </c>
      <c r="K151" s="5" t="s">
        <v>46</v>
      </c>
    </row>
    <row r="152" spans="1:11">
      <c r="A152" s="7">
        <v>8</v>
      </c>
      <c r="B152" s="10">
        <v>11</v>
      </c>
      <c r="C152" s="10">
        <v>151</v>
      </c>
      <c r="D152" s="4" t="s">
        <v>470</v>
      </c>
      <c r="E152" s="4" t="s">
        <v>300</v>
      </c>
      <c r="F152" s="4" t="s">
        <v>190</v>
      </c>
      <c r="G152" s="4" t="s">
        <v>544</v>
      </c>
      <c r="H152" s="18">
        <v>34521</v>
      </c>
      <c r="I152" s="32">
        <v>25.761643835616439</v>
      </c>
      <c r="J152" s="5">
        <v>4</v>
      </c>
      <c r="K152" s="5" t="s">
        <v>46</v>
      </c>
    </row>
    <row r="153" spans="1:11">
      <c r="A153" s="7">
        <v>8</v>
      </c>
      <c r="B153" s="10">
        <v>12</v>
      </c>
      <c r="C153" s="10">
        <v>152</v>
      </c>
      <c r="D153" s="4" t="s">
        <v>15</v>
      </c>
      <c r="E153" s="4" t="s">
        <v>567</v>
      </c>
      <c r="F153" s="4" t="s">
        <v>586</v>
      </c>
      <c r="G153" s="4" t="s">
        <v>692</v>
      </c>
      <c r="H153" s="18">
        <v>32581</v>
      </c>
      <c r="I153" s="32">
        <v>31.076712328767123</v>
      </c>
      <c r="J153" s="5">
        <v>9</v>
      </c>
      <c r="K153" s="5" t="s">
        <v>838</v>
      </c>
    </row>
    <row r="154" spans="1:11">
      <c r="A154" s="7">
        <v>8</v>
      </c>
      <c r="B154" s="10">
        <v>13</v>
      </c>
      <c r="C154" s="10">
        <v>153</v>
      </c>
      <c r="D154" s="4" t="s">
        <v>246</v>
      </c>
      <c r="E154" s="4" t="s">
        <v>686</v>
      </c>
      <c r="F154" s="4" t="s">
        <v>703</v>
      </c>
      <c r="G154" s="4" t="s">
        <v>483</v>
      </c>
      <c r="H154" s="18">
        <v>34949</v>
      </c>
      <c r="I154" s="32">
        <v>24.589041095890412</v>
      </c>
      <c r="J154" s="5">
        <v>1</v>
      </c>
      <c r="K154" s="5" t="s">
        <v>837</v>
      </c>
    </row>
    <row r="155" spans="1:11">
      <c r="A155" s="7">
        <v>8</v>
      </c>
      <c r="B155" s="10">
        <v>14</v>
      </c>
      <c r="C155" s="10">
        <v>154</v>
      </c>
      <c r="D155" s="4" t="s">
        <v>276</v>
      </c>
      <c r="E155" s="4" t="s">
        <v>16</v>
      </c>
      <c r="F155" s="4" t="s">
        <v>114</v>
      </c>
      <c r="G155" s="4" t="s">
        <v>559</v>
      </c>
      <c r="H155" s="18">
        <v>33382</v>
      </c>
      <c r="I155" s="32">
        <v>28.882191780821916</v>
      </c>
      <c r="J155" s="5">
        <v>1</v>
      </c>
      <c r="K155" s="5" t="s">
        <v>837</v>
      </c>
    </row>
    <row r="156" spans="1:11">
      <c r="A156" s="7">
        <v>8</v>
      </c>
      <c r="B156" s="10">
        <v>15</v>
      </c>
      <c r="C156" s="10">
        <v>155</v>
      </c>
      <c r="D156" s="4" t="s">
        <v>14</v>
      </c>
      <c r="E156" s="4" t="s">
        <v>686</v>
      </c>
      <c r="F156" s="4" t="s">
        <v>648</v>
      </c>
      <c r="G156" s="4" t="s">
        <v>544</v>
      </c>
      <c r="H156" s="18">
        <v>30895</v>
      </c>
      <c r="I156" s="32">
        <v>35.695890410958903</v>
      </c>
      <c r="J156" s="5">
        <v>1</v>
      </c>
      <c r="K156" s="5" t="s">
        <v>837</v>
      </c>
    </row>
    <row r="157" spans="1:11">
      <c r="A157" s="7">
        <v>8</v>
      </c>
      <c r="B157" s="10">
        <v>16</v>
      </c>
      <c r="C157" s="10">
        <v>156</v>
      </c>
      <c r="D157" s="4" t="s">
        <v>18</v>
      </c>
      <c r="E157" s="4" t="s">
        <v>15</v>
      </c>
      <c r="F157" s="4" t="s">
        <v>60</v>
      </c>
      <c r="G157" s="4" t="s">
        <v>271</v>
      </c>
      <c r="H157" s="18">
        <v>32116</v>
      </c>
      <c r="I157" s="32">
        <v>32.350684931506848</v>
      </c>
      <c r="J157" s="5">
        <v>8</v>
      </c>
      <c r="K157" s="5" t="s">
        <v>837</v>
      </c>
    </row>
    <row r="158" spans="1:11">
      <c r="A158" s="7">
        <v>8</v>
      </c>
      <c r="B158" s="10">
        <v>17</v>
      </c>
      <c r="C158" s="10">
        <v>157</v>
      </c>
      <c r="D158" s="4" t="s">
        <v>16</v>
      </c>
      <c r="E158" s="4" t="s">
        <v>567</v>
      </c>
      <c r="F158" s="4" t="s">
        <v>334</v>
      </c>
      <c r="G158" s="4" t="s">
        <v>335</v>
      </c>
      <c r="H158" s="18">
        <v>31535</v>
      </c>
      <c r="I158" s="32">
        <v>33.942465753424656</v>
      </c>
      <c r="J158" s="5">
        <v>1</v>
      </c>
      <c r="K158" s="5" t="s">
        <v>837</v>
      </c>
    </row>
    <row r="159" spans="1:11">
      <c r="A159" s="7">
        <v>8</v>
      </c>
      <c r="B159" s="10">
        <v>18</v>
      </c>
      <c r="C159" s="10">
        <v>158</v>
      </c>
      <c r="D159" s="4" t="s">
        <v>614</v>
      </c>
      <c r="E159" s="4" t="s">
        <v>555</v>
      </c>
      <c r="F159" s="4" t="s">
        <v>318</v>
      </c>
      <c r="G159" s="4" t="s">
        <v>242</v>
      </c>
      <c r="H159" s="18">
        <v>32464</v>
      </c>
      <c r="I159" s="32">
        <v>31.397260273972602</v>
      </c>
      <c r="J159" s="5">
        <v>1</v>
      </c>
      <c r="K159" s="5" t="s">
        <v>837</v>
      </c>
    </row>
    <row r="160" spans="1:11">
      <c r="A160" s="7">
        <v>8</v>
      </c>
      <c r="B160" s="10">
        <v>19</v>
      </c>
      <c r="C160" s="10">
        <v>159</v>
      </c>
      <c r="D160" s="4" t="s">
        <v>345</v>
      </c>
      <c r="E160" s="4" t="s">
        <v>45</v>
      </c>
      <c r="F160" s="4" t="s">
        <v>1120</v>
      </c>
      <c r="G160" s="4" t="s">
        <v>175</v>
      </c>
      <c r="H160" s="18">
        <v>33799</v>
      </c>
      <c r="I160" s="32">
        <v>27.739726027397261</v>
      </c>
      <c r="J160" s="5">
        <v>7</v>
      </c>
      <c r="K160" s="5" t="s">
        <v>837</v>
      </c>
    </row>
    <row r="161" spans="1:11">
      <c r="A161" s="11">
        <v>8</v>
      </c>
      <c r="B161" s="12">
        <v>20</v>
      </c>
      <c r="C161" s="12">
        <v>160</v>
      </c>
      <c r="D161" s="13" t="s">
        <v>354</v>
      </c>
      <c r="E161" s="13" t="s">
        <v>17</v>
      </c>
      <c r="F161" s="13" t="s">
        <v>477</v>
      </c>
      <c r="G161" s="13" t="s">
        <v>919</v>
      </c>
      <c r="H161" s="19">
        <v>33894</v>
      </c>
      <c r="I161" s="33">
        <v>27.479452054794521</v>
      </c>
      <c r="J161" s="14">
        <v>4</v>
      </c>
      <c r="K161" s="14" t="s">
        <v>837</v>
      </c>
    </row>
    <row r="162" spans="1:11">
      <c r="A162" s="7">
        <v>9</v>
      </c>
      <c r="B162" s="10">
        <v>1</v>
      </c>
      <c r="C162" s="10">
        <v>161</v>
      </c>
      <c r="D162" s="4" t="s">
        <v>354</v>
      </c>
      <c r="E162" s="4" t="s">
        <v>555</v>
      </c>
      <c r="F162" s="4" t="s">
        <v>297</v>
      </c>
      <c r="G162" s="4" t="s">
        <v>545</v>
      </c>
      <c r="H162" s="18">
        <v>31565</v>
      </c>
      <c r="I162" s="32">
        <v>33.860273972602741</v>
      </c>
      <c r="J162" s="5">
        <v>1</v>
      </c>
      <c r="K162" s="5" t="s">
        <v>837</v>
      </c>
    </row>
    <row r="163" spans="1:11">
      <c r="A163" s="7">
        <v>9</v>
      </c>
      <c r="B163" s="10">
        <v>2</v>
      </c>
      <c r="C163" s="10">
        <v>162</v>
      </c>
      <c r="D163" s="4" t="s">
        <v>345</v>
      </c>
      <c r="E163" s="4" t="s">
        <v>481</v>
      </c>
      <c r="F163" s="4" t="s">
        <v>1170</v>
      </c>
      <c r="G163" s="4" t="s">
        <v>554</v>
      </c>
      <c r="H163" s="18">
        <v>34126</v>
      </c>
      <c r="I163" s="32">
        <v>26.843835616438355</v>
      </c>
      <c r="J163" s="5">
        <v>1</v>
      </c>
      <c r="K163" s="5" t="s">
        <v>46</v>
      </c>
    </row>
    <row r="164" spans="1:11">
      <c r="A164" s="7">
        <v>9</v>
      </c>
      <c r="B164" s="10">
        <v>3</v>
      </c>
      <c r="C164" s="10">
        <v>163</v>
      </c>
      <c r="D164" s="4" t="s">
        <v>614</v>
      </c>
      <c r="E164" s="4" t="s">
        <v>13</v>
      </c>
      <c r="F164" s="4" t="s">
        <v>749</v>
      </c>
      <c r="G164" s="4" t="s">
        <v>174</v>
      </c>
      <c r="H164" s="18">
        <v>34432</v>
      </c>
      <c r="I164" s="32">
        <v>26.005479452054793</v>
      </c>
      <c r="J164" s="5">
        <v>1</v>
      </c>
      <c r="K164" s="5" t="s">
        <v>837</v>
      </c>
    </row>
    <row r="165" spans="1:11">
      <c r="A165" s="7">
        <v>9</v>
      </c>
      <c r="B165" s="10">
        <v>4</v>
      </c>
      <c r="C165" s="10">
        <v>164</v>
      </c>
      <c r="D165" s="4" t="s">
        <v>16</v>
      </c>
      <c r="E165" s="4" t="s">
        <v>129</v>
      </c>
      <c r="F165" s="4" t="s">
        <v>789</v>
      </c>
      <c r="G165" s="4" t="s">
        <v>177</v>
      </c>
      <c r="H165" s="18">
        <v>34198</v>
      </c>
      <c r="I165" s="32">
        <v>26.646575342465752</v>
      </c>
      <c r="J165" s="5">
        <v>2</v>
      </c>
      <c r="K165" s="5" t="s">
        <v>838</v>
      </c>
    </row>
    <row r="166" spans="1:11">
      <c r="A166" s="7">
        <v>9</v>
      </c>
      <c r="B166" s="10">
        <v>5</v>
      </c>
      <c r="C166" s="10">
        <v>165</v>
      </c>
      <c r="D166" s="4" t="s">
        <v>18</v>
      </c>
      <c r="E166" s="4" t="s">
        <v>188</v>
      </c>
      <c r="F166" s="4" t="s">
        <v>671</v>
      </c>
      <c r="G166" s="4" t="s">
        <v>221</v>
      </c>
      <c r="H166" s="18">
        <v>34024</v>
      </c>
      <c r="I166" s="32">
        <v>27.123287671232877</v>
      </c>
      <c r="J166" s="5">
        <v>1</v>
      </c>
      <c r="K166" s="5" t="s">
        <v>837</v>
      </c>
    </row>
    <row r="167" spans="1:11">
      <c r="A167" s="7">
        <v>9</v>
      </c>
      <c r="B167" s="10">
        <v>6</v>
      </c>
      <c r="C167" s="10">
        <v>166</v>
      </c>
      <c r="D167" s="4" t="s">
        <v>14</v>
      </c>
      <c r="E167" s="4" t="s">
        <v>15</v>
      </c>
      <c r="F167" s="4" t="s">
        <v>436</v>
      </c>
      <c r="G167" s="4" t="s">
        <v>591</v>
      </c>
      <c r="H167" s="18">
        <v>32213</v>
      </c>
      <c r="I167" s="32">
        <v>32.084931506849315</v>
      </c>
      <c r="J167" s="5">
        <v>1</v>
      </c>
      <c r="K167" s="5" t="s">
        <v>837</v>
      </c>
    </row>
    <row r="168" spans="1:11">
      <c r="A168" s="7">
        <v>9</v>
      </c>
      <c r="B168" s="10">
        <v>7</v>
      </c>
      <c r="C168" s="10">
        <v>167</v>
      </c>
      <c r="D168" s="4" t="s">
        <v>276</v>
      </c>
      <c r="E168" s="4" t="s">
        <v>567</v>
      </c>
      <c r="F168" s="4" t="s">
        <v>510</v>
      </c>
      <c r="G168" s="4" t="s">
        <v>596</v>
      </c>
      <c r="H168" s="18">
        <v>32526</v>
      </c>
      <c r="I168" s="32">
        <v>31.227397260273971</v>
      </c>
      <c r="J168" s="5">
        <v>1</v>
      </c>
      <c r="K168" s="5" t="s">
        <v>837</v>
      </c>
    </row>
    <row r="169" spans="1:11">
      <c r="A169" s="7">
        <v>9</v>
      </c>
      <c r="B169" s="10">
        <v>8</v>
      </c>
      <c r="C169" s="10">
        <v>168</v>
      </c>
      <c r="D169" s="4" t="s">
        <v>246</v>
      </c>
      <c r="E169" s="4" t="s">
        <v>239</v>
      </c>
      <c r="F169" s="4" t="s">
        <v>1149</v>
      </c>
      <c r="G169" s="4" t="s">
        <v>867</v>
      </c>
      <c r="H169" s="18">
        <v>33865</v>
      </c>
      <c r="I169" s="32">
        <v>27.55890410958904</v>
      </c>
      <c r="J169" s="5">
        <v>1</v>
      </c>
      <c r="K169" s="5" t="s">
        <v>837</v>
      </c>
    </row>
    <row r="170" spans="1:11">
      <c r="A170" s="7">
        <v>9</v>
      </c>
      <c r="B170" s="10">
        <v>9</v>
      </c>
      <c r="C170" s="10">
        <v>169</v>
      </c>
      <c r="D170" s="4" t="s">
        <v>15</v>
      </c>
      <c r="E170" s="4" t="s">
        <v>246</v>
      </c>
      <c r="F170" s="4" t="s">
        <v>159</v>
      </c>
      <c r="G170" s="4" t="s">
        <v>197</v>
      </c>
      <c r="H170" s="18">
        <v>31138</v>
      </c>
      <c r="I170" s="32">
        <v>35.030136986301372</v>
      </c>
      <c r="J170" s="5">
        <v>3</v>
      </c>
      <c r="K170" s="5" t="s">
        <v>46</v>
      </c>
    </row>
    <row r="171" spans="1:11">
      <c r="A171" s="7">
        <v>9</v>
      </c>
      <c r="B171" s="10">
        <v>10</v>
      </c>
      <c r="C171" s="10">
        <v>170</v>
      </c>
      <c r="D171" s="4" t="s">
        <v>470</v>
      </c>
      <c r="E171" s="4" t="s">
        <v>555</v>
      </c>
      <c r="F171" s="4" t="s">
        <v>366</v>
      </c>
      <c r="G171" s="4" t="s">
        <v>546</v>
      </c>
      <c r="H171" s="18">
        <v>33518</v>
      </c>
      <c r="I171" s="32">
        <v>28.509589041095889</v>
      </c>
      <c r="J171" s="5">
        <v>1</v>
      </c>
      <c r="K171" s="5" t="s">
        <v>837</v>
      </c>
    </row>
    <row r="172" spans="1:11">
      <c r="A172" s="7">
        <v>9</v>
      </c>
      <c r="B172" s="10">
        <v>11</v>
      </c>
      <c r="C172" s="10">
        <v>171</v>
      </c>
      <c r="D172" s="4" t="s">
        <v>555</v>
      </c>
      <c r="E172" s="4" t="s">
        <v>470</v>
      </c>
      <c r="F172" s="4" t="s">
        <v>1093</v>
      </c>
      <c r="G172" s="4" t="s">
        <v>110</v>
      </c>
      <c r="H172" s="18">
        <v>32082</v>
      </c>
      <c r="I172" s="32">
        <v>32.443835616438356</v>
      </c>
      <c r="J172" s="5">
        <v>1</v>
      </c>
      <c r="K172" s="5" t="s">
        <v>837</v>
      </c>
    </row>
    <row r="173" spans="1:11">
      <c r="A173" s="7">
        <v>9</v>
      </c>
      <c r="B173" s="10">
        <v>12</v>
      </c>
      <c r="C173" s="10">
        <v>172</v>
      </c>
      <c r="D173" s="4" t="s">
        <v>13</v>
      </c>
      <c r="E173" s="4" t="s">
        <v>480</v>
      </c>
      <c r="F173" s="4" t="s">
        <v>528</v>
      </c>
      <c r="G173" s="4" t="s">
        <v>840</v>
      </c>
      <c r="H173" s="18">
        <v>33987</v>
      </c>
      <c r="I173" s="32">
        <v>27.224657534246575</v>
      </c>
      <c r="J173" s="5">
        <v>1</v>
      </c>
      <c r="K173" s="5" t="s">
        <v>46</v>
      </c>
    </row>
    <row r="174" spans="1:11">
      <c r="A174" s="7">
        <v>9</v>
      </c>
      <c r="B174" s="10">
        <v>13</v>
      </c>
      <c r="C174" s="10">
        <v>173</v>
      </c>
      <c r="D174" s="4" t="s">
        <v>300</v>
      </c>
      <c r="E174" s="4" t="s">
        <v>555</v>
      </c>
      <c r="F174" s="4" t="s">
        <v>1</v>
      </c>
      <c r="G174" s="4" t="s">
        <v>53</v>
      </c>
      <c r="H174" s="18">
        <v>33189</v>
      </c>
      <c r="I174" s="32">
        <v>29.410958904109588</v>
      </c>
      <c r="J174" s="5">
        <v>7</v>
      </c>
      <c r="K174" s="5" t="s">
        <v>837</v>
      </c>
    </row>
    <row r="175" spans="1:11">
      <c r="A175" s="7">
        <v>9</v>
      </c>
      <c r="B175" s="10">
        <v>14</v>
      </c>
      <c r="C175" s="10">
        <v>174</v>
      </c>
      <c r="D175" s="4" t="s">
        <v>129</v>
      </c>
      <c r="E175" s="4" t="s">
        <v>239</v>
      </c>
      <c r="F175" s="4" t="s">
        <v>182</v>
      </c>
      <c r="G175" s="4" t="s">
        <v>151</v>
      </c>
      <c r="H175" s="18">
        <v>30424</v>
      </c>
      <c r="I175" s="32">
        <v>36.986301369863014</v>
      </c>
      <c r="J175" s="5">
        <v>3</v>
      </c>
      <c r="K175" s="5" t="s">
        <v>837</v>
      </c>
    </row>
    <row r="176" spans="1:11">
      <c r="A176" s="7">
        <v>9</v>
      </c>
      <c r="B176" s="10">
        <v>15</v>
      </c>
      <c r="C176" s="10">
        <v>175</v>
      </c>
      <c r="D176" s="4" t="s">
        <v>239</v>
      </c>
      <c r="E176" s="4" t="s">
        <v>29</v>
      </c>
      <c r="F176" s="4" t="s">
        <v>303</v>
      </c>
      <c r="G176" s="4" t="s">
        <v>197</v>
      </c>
      <c r="H176" s="18">
        <v>31845</v>
      </c>
      <c r="I176" s="32">
        <v>33.093150684931508</v>
      </c>
      <c r="J176" s="5">
        <v>1</v>
      </c>
      <c r="K176" s="5" t="s">
        <v>837</v>
      </c>
    </row>
    <row r="177" spans="1:11">
      <c r="A177" s="7">
        <v>9</v>
      </c>
      <c r="B177" s="10">
        <v>16</v>
      </c>
      <c r="C177" s="10">
        <v>176</v>
      </c>
      <c r="D177" s="4" t="s">
        <v>29</v>
      </c>
      <c r="E177" s="4" t="s">
        <v>45</v>
      </c>
      <c r="F177" s="4" t="s">
        <v>121</v>
      </c>
      <c r="G177" s="4" t="s">
        <v>930</v>
      </c>
      <c r="H177" s="18">
        <v>33971</v>
      </c>
      <c r="I177" s="32">
        <v>27.268493150684932</v>
      </c>
      <c r="J177" s="5">
        <v>1</v>
      </c>
      <c r="K177" s="5" t="s">
        <v>837</v>
      </c>
    </row>
    <row r="178" spans="1:11">
      <c r="A178" s="7">
        <v>9</v>
      </c>
      <c r="B178" s="10">
        <v>17</v>
      </c>
      <c r="C178" s="10">
        <v>177</v>
      </c>
      <c r="D178" s="4" t="s">
        <v>1121</v>
      </c>
      <c r="E178" s="4" t="s">
        <v>276</v>
      </c>
      <c r="F178" s="4" t="s">
        <v>176</v>
      </c>
      <c r="G178" s="4" t="s">
        <v>597</v>
      </c>
      <c r="H178" s="18">
        <v>33502</v>
      </c>
      <c r="I178" s="32">
        <v>28.553424657534247</v>
      </c>
      <c r="J178" s="5">
        <v>1</v>
      </c>
      <c r="K178" s="5" t="s">
        <v>837</v>
      </c>
    </row>
    <row r="179" spans="1:11">
      <c r="A179" s="7">
        <v>9</v>
      </c>
      <c r="B179" s="10">
        <v>18</v>
      </c>
      <c r="C179" s="10">
        <v>178</v>
      </c>
      <c r="D179" s="4" t="s">
        <v>609</v>
      </c>
      <c r="E179" s="4" t="s">
        <v>614</v>
      </c>
      <c r="F179" s="4" t="s">
        <v>771</v>
      </c>
      <c r="G179" s="4" t="s">
        <v>549</v>
      </c>
      <c r="H179" s="18">
        <v>32492</v>
      </c>
      <c r="I179" s="32">
        <v>31.32054794520548</v>
      </c>
      <c r="J179" s="5">
        <v>1</v>
      </c>
      <c r="K179" s="5" t="s">
        <v>837</v>
      </c>
    </row>
    <row r="180" spans="1:11">
      <c r="A180" s="7">
        <v>9</v>
      </c>
      <c r="B180" s="10">
        <v>19</v>
      </c>
      <c r="C180" s="10">
        <v>179</v>
      </c>
      <c r="D180" s="4" t="s">
        <v>563</v>
      </c>
      <c r="E180" s="4" t="s">
        <v>213</v>
      </c>
      <c r="F180" s="4" t="s">
        <v>1285</v>
      </c>
      <c r="G180" s="4" t="s">
        <v>216</v>
      </c>
      <c r="H180" s="18">
        <v>34862</v>
      </c>
      <c r="I180" s="32">
        <v>24.827397260273973</v>
      </c>
      <c r="J180" s="5">
        <v>1</v>
      </c>
      <c r="K180" s="5" t="s">
        <v>837</v>
      </c>
    </row>
    <row r="181" spans="1:11">
      <c r="A181" s="11">
        <v>9</v>
      </c>
      <c r="B181" s="12">
        <v>20</v>
      </c>
      <c r="C181" s="12">
        <v>180</v>
      </c>
      <c r="D181" s="13" t="s">
        <v>567</v>
      </c>
      <c r="E181" s="13" t="s">
        <v>300</v>
      </c>
      <c r="F181" s="13" t="s">
        <v>992</v>
      </c>
      <c r="G181" s="13" t="s">
        <v>993</v>
      </c>
      <c r="H181" s="19">
        <v>33377</v>
      </c>
      <c r="I181" s="33">
        <v>28.895890410958906</v>
      </c>
      <c r="J181" s="14">
        <v>3</v>
      </c>
      <c r="K181" s="14" t="s">
        <v>46</v>
      </c>
    </row>
    <row r="182" spans="1:11">
      <c r="A182" s="7">
        <v>10</v>
      </c>
      <c r="B182" s="10">
        <v>1</v>
      </c>
      <c r="C182" s="10">
        <v>181</v>
      </c>
      <c r="D182" s="4" t="s">
        <v>567</v>
      </c>
      <c r="E182" s="4" t="s">
        <v>129</v>
      </c>
      <c r="F182" s="4" t="s">
        <v>886</v>
      </c>
      <c r="G182" s="4" t="s">
        <v>547</v>
      </c>
      <c r="H182" s="18">
        <v>34033</v>
      </c>
      <c r="I182" s="32">
        <v>27.098630136986301</v>
      </c>
      <c r="J182" s="5">
        <v>7</v>
      </c>
      <c r="K182" s="5" t="s">
        <v>46</v>
      </c>
    </row>
    <row r="183" spans="1:11">
      <c r="A183" s="7">
        <v>10</v>
      </c>
      <c r="B183" s="10">
        <v>2</v>
      </c>
      <c r="C183" s="10">
        <v>182</v>
      </c>
      <c r="D183" s="4" t="s">
        <v>563</v>
      </c>
      <c r="E183" s="4" t="s">
        <v>300</v>
      </c>
      <c r="F183" s="4" t="s">
        <v>793</v>
      </c>
      <c r="G183" s="4" t="s">
        <v>163</v>
      </c>
      <c r="H183" s="18">
        <v>33631</v>
      </c>
      <c r="I183" s="32">
        <v>28.2</v>
      </c>
      <c r="J183" s="5">
        <v>9</v>
      </c>
      <c r="K183" s="5" t="s">
        <v>837</v>
      </c>
    </row>
    <row r="184" spans="1:11">
      <c r="A184" s="7">
        <v>10</v>
      </c>
      <c r="B184" s="10">
        <v>3</v>
      </c>
      <c r="C184" s="10">
        <v>183</v>
      </c>
      <c r="D184" s="4" t="s">
        <v>609</v>
      </c>
      <c r="E184" s="4" t="s">
        <v>15</v>
      </c>
      <c r="F184" s="4" t="s">
        <v>1035</v>
      </c>
      <c r="G184" s="4" t="s">
        <v>305</v>
      </c>
      <c r="H184" s="18">
        <v>35757</v>
      </c>
      <c r="I184" s="32">
        <v>22.375342465753423</v>
      </c>
      <c r="J184" s="5">
        <v>4</v>
      </c>
      <c r="K184" s="5" t="s">
        <v>46</v>
      </c>
    </row>
    <row r="185" spans="1:11">
      <c r="A185" s="7">
        <v>10</v>
      </c>
      <c r="B185" s="10">
        <v>4</v>
      </c>
      <c r="C185" s="10">
        <v>184</v>
      </c>
      <c r="D185" s="4" t="s">
        <v>1121</v>
      </c>
      <c r="E185" s="4" t="s">
        <v>567</v>
      </c>
      <c r="F185" s="4" t="s">
        <v>88</v>
      </c>
      <c r="G185" s="4" t="s">
        <v>551</v>
      </c>
      <c r="H185" s="18">
        <v>32774</v>
      </c>
      <c r="I185" s="32">
        <v>30.547945205479451</v>
      </c>
      <c r="J185" s="5">
        <v>1</v>
      </c>
      <c r="K185" s="5" t="s">
        <v>837</v>
      </c>
    </row>
    <row r="186" spans="1:11">
      <c r="A186" s="7">
        <v>10</v>
      </c>
      <c r="B186" s="10">
        <v>5</v>
      </c>
      <c r="C186" s="10">
        <v>185</v>
      </c>
      <c r="D186" s="4" t="s">
        <v>29</v>
      </c>
      <c r="E186" s="4" t="s">
        <v>686</v>
      </c>
      <c r="F186" s="4" t="s">
        <v>121</v>
      </c>
      <c r="G186" s="4" t="s">
        <v>2</v>
      </c>
      <c r="H186" s="18">
        <v>35131</v>
      </c>
      <c r="I186" s="32">
        <v>24.090410958904108</v>
      </c>
      <c r="J186" s="5">
        <v>1</v>
      </c>
      <c r="K186" s="5" t="s">
        <v>837</v>
      </c>
    </row>
    <row r="187" spans="1:11">
      <c r="A187" s="7">
        <v>10</v>
      </c>
      <c r="B187" s="10">
        <v>6</v>
      </c>
      <c r="C187" s="10">
        <v>186</v>
      </c>
      <c r="D187" s="4" t="s">
        <v>239</v>
      </c>
      <c r="E187" s="4" t="s">
        <v>164</v>
      </c>
      <c r="F187" s="4" t="s">
        <v>528</v>
      </c>
      <c r="G187" s="4" t="s">
        <v>718</v>
      </c>
      <c r="H187" s="18">
        <v>33315</v>
      </c>
      <c r="I187" s="32">
        <v>29.065753424657533</v>
      </c>
      <c r="J187" s="5">
        <v>8</v>
      </c>
      <c r="K187" s="5" t="s">
        <v>838</v>
      </c>
    </row>
    <row r="188" spans="1:11">
      <c r="A188" s="7">
        <v>10</v>
      </c>
      <c r="B188" s="10">
        <v>7</v>
      </c>
      <c r="C188" s="10">
        <v>187</v>
      </c>
      <c r="D188" s="4" t="s">
        <v>129</v>
      </c>
      <c r="E188" s="4" t="s">
        <v>18</v>
      </c>
      <c r="F188" s="4" t="s">
        <v>298</v>
      </c>
      <c r="G188" s="4" t="s">
        <v>299</v>
      </c>
      <c r="H188" s="18">
        <v>29236</v>
      </c>
      <c r="I188" s="32">
        <v>40.241095890410961</v>
      </c>
      <c r="J188" s="5">
        <v>3</v>
      </c>
      <c r="K188" s="5" t="s">
        <v>837</v>
      </c>
    </row>
    <row r="189" spans="1:11">
      <c r="A189" s="7">
        <v>10</v>
      </c>
      <c r="B189" s="10">
        <v>8</v>
      </c>
      <c r="C189" s="10">
        <v>188</v>
      </c>
      <c r="D189" s="4" t="s">
        <v>300</v>
      </c>
      <c r="E189" s="4" t="s">
        <v>45</v>
      </c>
      <c r="F189" s="4" t="s">
        <v>458</v>
      </c>
      <c r="G189" s="4" t="s">
        <v>381</v>
      </c>
      <c r="H189" s="18">
        <v>31063</v>
      </c>
      <c r="I189" s="32">
        <v>35.235616438356168</v>
      </c>
      <c r="J189" s="5">
        <v>1</v>
      </c>
      <c r="K189" s="5" t="s">
        <v>837</v>
      </c>
    </row>
    <row r="190" spans="1:11">
      <c r="A190" s="7">
        <v>10</v>
      </c>
      <c r="B190" s="10">
        <v>9</v>
      </c>
      <c r="C190" s="10">
        <v>189</v>
      </c>
      <c r="D190" s="4" t="s">
        <v>13</v>
      </c>
      <c r="E190" s="4" t="s">
        <v>300</v>
      </c>
      <c r="F190" s="4" t="s">
        <v>813</v>
      </c>
      <c r="G190" s="4" t="s">
        <v>105</v>
      </c>
      <c r="H190" s="18">
        <v>32985</v>
      </c>
      <c r="I190" s="32">
        <v>29.969863013698632</v>
      </c>
      <c r="J190" s="5">
        <v>8</v>
      </c>
      <c r="K190" s="5" t="s">
        <v>46</v>
      </c>
    </row>
    <row r="191" spans="1:11">
      <c r="A191" s="7">
        <v>10</v>
      </c>
      <c r="B191" s="10">
        <v>10</v>
      </c>
      <c r="C191" s="10">
        <v>190</v>
      </c>
      <c r="D191" s="4" t="s">
        <v>555</v>
      </c>
      <c r="E191" s="4" t="s">
        <v>164</v>
      </c>
      <c r="F191" s="4" t="s">
        <v>835</v>
      </c>
      <c r="G191" s="4" t="s">
        <v>217</v>
      </c>
      <c r="H191" s="18">
        <v>33530</v>
      </c>
      <c r="I191" s="32">
        <v>28.476712328767125</v>
      </c>
      <c r="J191" s="5">
        <v>1</v>
      </c>
      <c r="K191" s="5" t="s">
        <v>837</v>
      </c>
    </row>
    <row r="192" spans="1:11">
      <c r="A192" s="7">
        <v>10</v>
      </c>
      <c r="B192" s="10">
        <v>11</v>
      </c>
      <c r="C192" s="10">
        <v>191</v>
      </c>
      <c r="D192" s="4" t="s">
        <v>470</v>
      </c>
      <c r="E192" s="4" t="s">
        <v>300</v>
      </c>
      <c r="F192" s="4" t="s">
        <v>1279</v>
      </c>
      <c r="G192" s="4" t="s">
        <v>802</v>
      </c>
      <c r="H192" s="18">
        <v>34351</v>
      </c>
      <c r="I192" s="32">
        <v>26.227397260273971</v>
      </c>
      <c r="J192" s="5">
        <v>1</v>
      </c>
      <c r="K192" s="5" t="s">
        <v>46</v>
      </c>
    </row>
    <row r="193" spans="1:11">
      <c r="A193" s="7">
        <v>10</v>
      </c>
      <c r="B193" s="10">
        <v>12</v>
      </c>
      <c r="C193" s="10">
        <v>192</v>
      </c>
      <c r="D193" s="4" t="s">
        <v>15</v>
      </c>
      <c r="E193" s="4" t="s">
        <v>164</v>
      </c>
      <c r="F193" s="4" t="s">
        <v>586</v>
      </c>
      <c r="G193" s="4" t="s">
        <v>312</v>
      </c>
      <c r="H193" s="18">
        <v>31309</v>
      </c>
      <c r="I193" s="32">
        <v>34.561643835616437</v>
      </c>
      <c r="J193" s="5">
        <v>1</v>
      </c>
      <c r="K193" s="5" t="s">
        <v>46</v>
      </c>
    </row>
    <row r="194" spans="1:11">
      <c r="A194" s="7">
        <v>10</v>
      </c>
      <c r="B194" s="10">
        <v>13</v>
      </c>
      <c r="C194" s="10">
        <v>193</v>
      </c>
      <c r="D194" s="4" t="s">
        <v>246</v>
      </c>
      <c r="E194" s="4" t="s">
        <v>276</v>
      </c>
      <c r="F194" s="4" t="s">
        <v>1098</v>
      </c>
      <c r="G194" s="4" t="s">
        <v>553</v>
      </c>
      <c r="H194" s="18">
        <v>33023</v>
      </c>
      <c r="I194" s="32">
        <v>29.865753424657534</v>
      </c>
      <c r="J194" s="5">
        <v>1</v>
      </c>
      <c r="K194" s="5" t="s">
        <v>837</v>
      </c>
    </row>
    <row r="195" spans="1:11">
      <c r="A195" s="7">
        <v>10</v>
      </c>
      <c r="B195" s="10">
        <v>14</v>
      </c>
      <c r="C195" s="10">
        <v>194</v>
      </c>
      <c r="D195" s="4" t="s">
        <v>276</v>
      </c>
      <c r="E195" s="4" t="s">
        <v>345</v>
      </c>
      <c r="F195" s="4" t="s">
        <v>294</v>
      </c>
      <c r="G195" s="4" t="s">
        <v>133</v>
      </c>
      <c r="H195" s="18">
        <v>32504</v>
      </c>
      <c r="I195" s="32">
        <v>31.287671232876711</v>
      </c>
      <c r="J195" s="5">
        <v>1</v>
      </c>
      <c r="K195" s="5" t="s">
        <v>837</v>
      </c>
    </row>
    <row r="196" spans="1:11">
      <c r="A196" s="7">
        <v>10</v>
      </c>
      <c r="B196" s="10">
        <v>15</v>
      </c>
      <c r="C196" s="10">
        <v>195</v>
      </c>
      <c r="D196" s="4" t="s">
        <v>14</v>
      </c>
      <c r="E196" s="4" t="s">
        <v>246</v>
      </c>
      <c r="F196" s="4" t="s">
        <v>935</v>
      </c>
      <c r="G196" s="4" t="s">
        <v>524</v>
      </c>
      <c r="H196" s="18">
        <v>32945</v>
      </c>
      <c r="I196" s="32">
        <v>30.079452054794519</v>
      </c>
      <c r="J196" s="5">
        <v>1</v>
      </c>
      <c r="K196" s="5" t="s">
        <v>837</v>
      </c>
    </row>
    <row r="197" spans="1:11">
      <c r="A197" s="7">
        <v>10</v>
      </c>
      <c r="B197" s="10">
        <v>16</v>
      </c>
      <c r="C197" s="10">
        <v>196</v>
      </c>
      <c r="D197" s="4" t="s">
        <v>18</v>
      </c>
      <c r="E197" s="4" t="s">
        <v>15</v>
      </c>
      <c r="F197" s="4" t="s">
        <v>1261</v>
      </c>
      <c r="G197" s="4" t="s">
        <v>198</v>
      </c>
      <c r="H197" s="18">
        <v>34468</v>
      </c>
      <c r="I197" s="32">
        <v>25.906849315068492</v>
      </c>
      <c r="J197" s="5">
        <v>1</v>
      </c>
      <c r="K197" s="5" t="s">
        <v>837</v>
      </c>
    </row>
    <row r="198" spans="1:11">
      <c r="A198" s="7">
        <v>10</v>
      </c>
      <c r="B198" s="10">
        <v>17</v>
      </c>
      <c r="C198" s="10">
        <v>197</v>
      </c>
      <c r="D198" s="4" t="s">
        <v>16</v>
      </c>
      <c r="E198" s="4" t="s">
        <v>29</v>
      </c>
      <c r="F198" s="4" t="s">
        <v>182</v>
      </c>
      <c r="G198" s="4" t="s">
        <v>464</v>
      </c>
      <c r="H198" s="18">
        <v>31364</v>
      </c>
      <c r="I198" s="32">
        <v>34.410958904109592</v>
      </c>
      <c r="J198" s="5">
        <v>5</v>
      </c>
      <c r="K198" s="5" t="s">
        <v>838</v>
      </c>
    </row>
    <row r="199" spans="1:11">
      <c r="A199" s="7">
        <v>10</v>
      </c>
      <c r="B199" s="10">
        <v>18</v>
      </c>
      <c r="C199" s="10">
        <v>198</v>
      </c>
      <c r="D199" s="4" t="s">
        <v>614</v>
      </c>
      <c r="E199" s="4" t="s">
        <v>470</v>
      </c>
      <c r="F199" s="4" t="s">
        <v>584</v>
      </c>
      <c r="G199" s="4" t="s">
        <v>760</v>
      </c>
      <c r="H199" s="18">
        <v>33892</v>
      </c>
      <c r="I199" s="32">
        <v>27.484931506849314</v>
      </c>
      <c r="J199" s="5">
        <v>8</v>
      </c>
      <c r="K199" s="5" t="s">
        <v>837</v>
      </c>
    </row>
    <row r="200" spans="1:11">
      <c r="A200" s="7">
        <v>10</v>
      </c>
      <c r="B200" s="10">
        <v>19</v>
      </c>
      <c r="C200" s="10">
        <v>199</v>
      </c>
      <c r="D200" s="4" t="s">
        <v>345</v>
      </c>
      <c r="E200" s="4" t="s">
        <v>563</v>
      </c>
      <c r="F200" s="4" t="s">
        <v>528</v>
      </c>
      <c r="G200" s="4" t="s">
        <v>421</v>
      </c>
      <c r="H200" s="18">
        <v>33401</v>
      </c>
      <c r="I200" s="32">
        <v>28.830136986301369</v>
      </c>
      <c r="J200" s="5">
        <v>9</v>
      </c>
      <c r="K200" s="5" t="s">
        <v>837</v>
      </c>
    </row>
    <row r="201" spans="1:11">
      <c r="A201" s="11">
        <v>10</v>
      </c>
      <c r="B201" s="12">
        <v>20</v>
      </c>
      <c r="C201" s="12">
        <v>200</v>
      </c>
      <c r="D201" s="13" t="s">
        <v>354</v>
      </c>
      <c r="E201" s="13" t="s">
        <v>213</v>
      </c>
      <c r="F201" s="13" t="s">
        <v>1110</v>
      </c>
      <c r="G201" s="13" t="s">
        <v>539</v>
      </c>
      <c r="H201" s="19">
        <v>34238</v>
      </c>
      <c r="I201" s="33">
        <v>26.536986301369861</v>
      </c>
      <c r="J201" s="14">
        <v>9</v>
      </c>
      <c r="K201" s="14" t="s">
        <v>837</v>
      </c>
    </row>
    <row r="202" spans="1:11">
      <c r="A202" s="7">
        <v>11</v>
      </c>
      <c r="B202" s="10">
        <v>1</v>
      </c>
      <c r="C202" s="10">
        <v>201</v>
      </c>
      <c r="D202" s="4" t="s">
        <v>354</v>
      </c>
      <c r="E202" s="4" t="s">
        <v>164</v>
      </c>
      <c r="F202" s="4" t="s">
        <v>714</v>
      </c>
      <c r="G202" s="4" t="s">
        <v>635</v>
      </c>
      <c r="H202" s="18">
        <v>34815</v>
      </c>
      <c r="I202" s="32">
        <v>24.956164383561642</v>
      </c>
      <c r="J202" s="5">
        <v>9</v>
      </c>
      <c r="K202" s="5" t="s">
        <v>46</v>
      </c>
    </row>
    <row r="203" spans="1:11">
      <c r="A203" s="7">
        <v>11</v>
      </c>
      <c r="B203" s="10">
        <v>2</v>
      </c>
      <c r="C203" s="10">
        <v>202</v>
      </c>
      <c r="D203" s="4" t="s">
        <v>345</v>
      </c>
      <c r="E203" s="4" t="s">
        <v>188</v>
      </c>
      <c r="F203" s="4" t="s">
        <v>795</v>
      </c>
      <c r="G203" s="4" t="s">
        <v>596</v>
      </c>
      <c r="H203" s="18">
        <v>33607</v>
      </c>
      <c r="I203" s="32">
        <v>28.265753424657536</v>
      </c>
      <c r="J203" s="5">
        <v>1</v>
      </c>
      <c r="K203" s="5" t="s">
        <v>837</v>
      </c>
    </row>
    <row r="204" spans="1:11">
      <c r="A204" s="7">
        <v>11</v>
      </c>
      <c r="B204" s="10">
        <v>3</v>
      </c>
      <c r="C204" s="10">
        <v>203</v>
      </c>
      <c r="D204" s="4" t="s">
        <v>614</v>
      </c>
      <c r="E204" s="4" t="s">
        <v>563</v>
      </c>
      <c r="F204" s="4" t="s">
        <v>950</v>
      </c>
      <c r="G204" s="4" t="s">
        <v>550</v>
      </c>
      <c r="H204" s="18">
        <v>34002</v>
      </c>
      <c r="I204" s="32">
        <v>27.183561643835617</v>
      </c>
      <c r="J204" s="5">
        <v>1</v>
      </c>
      <c r="K204" s="5" t="s">
        <v>837</v>
      </c>
    </row>
    <row r="205" spans="1:11">
      <c r="A205" s="7">
        <v>11</v>
      </c>
      <c r="B205" s="10">
        <v>4</v>
      </c>
      <c r="C205" s="10">
        <v>204</v>
      </c>
      <c r="D205" s="4" t="s">
        <v>16</v>
      </c>
      <c r="E205" s="4" t="s">
        <v>300</v>
      </c>
      <c r="F205" s="4" t="s">
        <v>416</v>
      </c>
      <c r="G205" s="4" t="s">
        <v>304</v>
      </c>
      <c r="H205" s="18">
        <v>31790</v>
      </c>
      <c r="I205" s="32">
        <v>33.243835616438353</v>
      </c>
      <c r="J205" s="5">
        <v>1</v>
      </c>
      <c r="K205" s="5" t="s">
        <v>837</v>
      </c>
    </row>
    <row r="206" spans="1:11">
      <c r="A206" s="7">
        <v>11</v>
      </c>
      <c r="B206" s="10">
        <v>5</v>
      </c>
      <c r="C206" s="10">
        <v>205</v>
      </c>
      <c r="D206" s="4" t="s">
        <v>18</v>
      </c>
      <c r="E206" s="4" t="s">
        <v>686</v>
      </c>
      <c r="F206" s="4" t="s">
        <v>517</v>
      </c>
      <c r="G206" s="4" t="s">
        <v>156</v>
      </c>
      <c r="H206" s="18">
        <v>32650</v>
      </c>
      <c r="I206" s="32">
        <v>30.887671232876713</v>
      </c>
      <c r="J206" s="5">
        <v>7</v>
      </c>
      <c r="K206" s="5" t="s">
        <v>46</v>
      </c>
    </row>
    <row r="207" spans="1:11">
      <c r="A207" s="7">
        <v>11</v>
      </c>
      <c r="B207" s="10">
        <v>6</v>
      </c>
      <c r="C207" s="10">
        <v>206</v>
      </c>
      <c r="D207" s="4" t="s">
        <v>14</v>
      </c>
      <c r="E207" s="4" t="s">
        <v>492</v>
      </c>
      <c r="F207" s="4" t="s">
        <v>34</v>
      </c>
      <c r="G207" s="4" t="s">
        <v>136</v>
      </c>
      <c r="H207" s="18">
        <v>31666</v>
      </c>
      <c r="I207" s="32">
        <v>33.583561643835615</v>
      </c>
      <c r="J207" s="5">
        <v>1</v>
      </c>
      <c r="K207" s="5" t="s">
        <v>837</v>
      </c>
    </row>
    <row r="208" spans="1:11">
      <c r="A208" s="7">
        <v>11</v>
      </c>
      <c r="B208" s="10">
        <v>7</v>
      </c>
      <c r="C208" s="10">
        <v>207</v>
      </c>
      <c r="D208" s="4" t="s">
        <v>276</v>
      </c>
      <c r="E208" s="4" t="s">
        <v>45</v>
      </c>
      <c r="F208" s="4" t="s">
        <v>275</v>
      </c>
      <c r="G208" s="4" t="s">
        <v>1255</v>
      </c>
      <c r="H208" s="18">
        <v>32430</v>
      </c>
      <c r="I208" s="32">
        <v>31.490410958904111</v>
      </c>
      <c r="J208" s="5">
        <v>1</v>
      </c>
      <c r="K208" s="5" t="s">
        <v>837</v>
      </c>
    </row>
    <row r="209" spans="1:11">
      <c r="A209" s="7">
        <v>11</v>
      </c>
      <c r="B209" s="10">
        <v>8</v>
      </c>
      <c r="C209" s="10">
        <v>208</v>
      </c>
      <c r="D209" s="4" t="s">
        <v>246</v>
      </c>
      <c r="E209" s="4" t="s">
        <v>213</v>
      </c>
      <c r="F209" s="4" t="s">
        <v>193</v>
      </c>
      <c r="G209" s="4" t="s">
        <v>1206</v>
      </c>
      <c r="H209" s="18">
        <v>34885</v>
      </c>
      <c r="I209" s="32">
        <v>24.764383561643836</v>
      </c>
      <c r="J209" s="5">
        <v>9</v>
      </c>
      <c r="K209" s="5" t="s">
        <v>837</v>
      </c>
    </row>
    <row r="210" spans="1:11">
      <c r="A210" s="7">
        <v>11</v>
      </c>
      <c r="B210" s="10">
        <v>9</v>
      </c>
      <c r="C210" s="10">
        <v>209</v>
      </c>
      <c r="D210" s="4" t="s">
        <v>15</v>
      </c>
      <c r="E210" s="4" t="s">
        <v>354</v>
      </c>
      <c r="F210" s="4" t="s">
        <v>290</v>
      </c>
      <c r="G210" s="4" t="s">
        <v>291</v>
      </c>
      <c r="H210" s="18">
        <v>30820</v>
      </c>
      <c r="I210" s="32">
        <v>35.901369863013699</v>
      </c>
      <c r="J210" s="5">
        <v>1</v>
      </c>
      <c r="K210" s="5" t="s">
        <v>837</v>
      </c>
    </row>
    <row r="211" spans="1:11">
      <c r="A211" s="7">
        <v>11</v>
      </c>
      <c r="B211" s="10">
        <v>10</v>
      </c>
      <c r="C211" s="10">
        <v>210</v>
      </c>
      <c r="D211" s="4" t="s">
        <v>470</v>
      </c>
      <c r="E211" s="4" t="s">
        <v>188</v>
      </c>
      <c r="F211" s="4" t="s">
        <v>1034</v>
      </c>
      <c r="G211" s="4" t="s">
        <v>220</v>
      </c>
      <c r="H211" s="18">
        <v>34879</v>
      </c>
      <c r="I211" s="32">
        <v>24.780821917808218</v>
      </c>
      <c r="J211" s="5">
        <v>8</v>
      </c>
      <c r="K211" s="5" t="s">
        <v>837</v>
      </c>
    </row>
    <row r="212" spans="1:11">
      <c r="A212" s="7">
        <v>11</v>
      </c>
      <c r="B212" s="10">
        <v>11</v>
      </c>
      <c r="C212" s="10">
        <v>211</v>
      </c>
      <c r="D212" s="4" t="s">
        <v>555</v>
      </c>
      <c r="E212" s="4" t="s">
        <v>686</v>
      </c>
      <c r="F212" s="4" t="s">
        <v>528</v>
      </c>
      <c r="G212" s="4" t="s">
        <v>825</v>
      </c>
      <c r="H212" s="18">
        <v>33103</v>
      </c>
      <c r="I212" s="32">
        <v>29.646575342465752</v>
      </c>
      <c r="J212" s="5">
        <v>1</v>
      </c>
      <c r="K212" s="5" t="s">
        <v>837</v>
      </c>
    </row>
    <row r="213" spans="1:11">
      <c r="A213" s="7">
        <v>11</v>
      </c>
      <c r="B213" s="10">
        <v>12</v>
      </c>
      <c r="C213" s="10">
        <v>212</v>
      </c>
      <c r="D213" s="4" t="s">
        <v>13</v>
      </c>
      <c r="E213" s="4" t="s">
        <v>164</v>
      </c>
      <c r="F213" s="4" t="s">
        <v>728</v>
      </c>
      <c r="G213" s="4" t="s">
        <v>537</v>
      </c>
      <c r="H213" s="18">
        <v>32143</v>
      </c>
      <c r="I213" s="32">
        <v>32.276712328767125</v>
      </c>
      <c r="J213" s="5">
        <v>1</v>
      </c>
      <c r="K213" s="5" t="s">
        <v>46</v>
      </c>
    </row>
    <row r="214" spans="1:11">
      <c r="A214" s="7">
        <v>11</v>
      </c>
      <c r="B214" s="10">
        <v>13</v>
      </c>
      <c r="C214" s="10">
        <v>213</v>
      </c>
      <c r="D214" s="4" t="s">
        <v>300</v>
      </c>
      <c r="E214" s="4" t="s">
        <v>481</v>
      </c>
      <c r="F214" s="4" t="s">
        <v>81</v>
      </c>
      <c r="G214" s="4" t="s">
        <v>717</v>
      </c>
      <c r="H214" s="18">
        <v>34020</v>
      </c>
      <c r="I214" s="32">
        <v>27.134246575342466</v>
      </c>
      <c r="J214" s="5">
        <v>4</v>
      </c>
      <c r="K214" s="5" t="s">
        <v>838</v>
      </c>
    </row>
    <row r="215" spans="1:11">
      <c r="A215" s="7">
        <v>11</v>
      </c>
      <c r="B215" s="10">
        <v>14</v>
      </c>
      <c r="C215" s="10">
        <v>214</v>
      </c>
      <c r="D215" s="4" t="s">
        <v>129</v>
      </c>
      <c r="E215" s="4" t="s">
        <v>563</v>
      </c>
      <c r="F215" s="4" t="s">
        <v>1041</v>
      </c>
      <c r="G215" s="4" t="s">
        <v>572</v>
      </c>
      <c r="H215" s="18">
        <v>34853</v>
      </c>
      <c r="I215" s="32">
        <v>24.852054794520548</v>
      </c>
      <c r="J215" s="5">
        <v>1</v>
      </c>
      <c r="K215" s="5" t="s">
        <v>46</v>
      </c>
    </row>
    <row r="216" spans="1:11">
      <c r="A216" s="7">
        <v>11</v>
      </c>
      <c r="B216" s="10">
        <v>15</v>
      </c>
      <c r="C216" s="10">
        <v>215</v>
      </c>
      <c r="D216" s="4" t="s">
        <v>239</v>
      </c>
      <c r="E216" s="4" t="s">
        <v>15</v>
      </c>
      <c r="F216" s="4" t="s">
        <v>474</v>
      </c>
      <c r="G216" s="4" t="s">
        <v>617</v>
      </c>
      <c r="H216" s="18">
        <v>31285</v>
      </c>
      <c r="I216" s="32">
        <v>34.627397260273973</v>
      </c>
      <c r="J216" s="5">
        <v>1</v>
      </c>
      <c r="K216" s="5" t="s">
        <v>46</v>
      </c>
    </row>
    <row r="217" spans="1:11">
      <c r="A217" s="7">
        <v>11</v>
      </c>
      <c r="B217" s="10">
        <v>16</v>
      </c>
      <c r="C217" s="10">
        <v>216</v>
      </c>
      <c r="D217" s="4" t="s">
        <v>29</v>
      </c>
      <c r="E217" s="4" t="s">
        <v>481</v>
      </c>
      <c r="F217" s="4" t="s">
        <v>687</v>
      </c>
      <c r="G217" s="4" t="s">
        <v>155</v>
      </c>
      <c r="H217" s="18">
        <v>31902</v>
      </c>
      <c r="I217" s="32">
        <v>32.936986301369863</v>
      </c>
      <c r="J217" s="5">
        <v>4</v>
      </c>
      <c r="K217" s="5" t="s">
        <v>837</v>
      </c>
    </row>
    <row r="218" spans="1:11">
      <c r="A218" s="7">
        <v>11</v>
      </c>
      <c r="B218" s="10">
        <v>17</v>
      </c>
      <c r="C218" s="10">
        <v>217</v>
      </c>
      <c r="D218" s="4" t="s">
        <v>1121</v>
      </c>
      <c r="E218" s="4" t="s">
        <v>16</v>
      </c>
      <c r="F218" s="4" t="s">
        <v>828</v>
      </c>
      <c r="G218" s="4" t="s">
        <v>324</v>
      </c>
      <c r="H218" s="18">
        <v>32727</v>
      </c>
      <c r="I218" s="32">
        <v>30.676712328767124</v>
      </c>
      <c r="J218" s="5">
        <v>1</v>
      </c>
      <c r="K218" s="5" t="s">
        <v>837</v>
      </c>
    </row>
    <row r="219" spans="1:11">
      <c r="A219" s="7">
        <v>11</v>
      </c>
      <c r="B219" s="10">
        <v>18</v>
      </c>
      <c r="C219" s="10">
        <v>218</v>
      </c>
      <c r="D219" s="4" t="s">
        <v>609</v>
      </c>
      <c r="E219" s="4" t="s">
        <v>481</v>
      </c>
      <c r="F219" s="4" t="s">
        <v>1084</v>
      </c>
      <c r="G219" s="4" t="s">
        <v>1085</v>
      </c>
      <c r="H219" s="18">
        <v>33803</v>
      </c>
      <c r="I219" s="32">
        <v>27.728767123287671</v>
      </c>
      <c r="J219" s="5">
        <v>1</v>
      </c>
      <c r="K219" s="5" t="s">
        <v>837</v>
      </c>
    </row>
    <row r="220" spans="1:11">
      <c r="A220" s="7">
        <v>11</v>
      </c>
      <c r="B220" s="10">
        <v>19</v>
      </c>
      <c r="C220" s="10">
        <v>219</v>
      </c>
      <c r="D220" s="4" t="s">
        <v>563</v>
      </c>
      <c r="E220" s="4" t="s">
        <v>29</v>
      </c>
      <c r="F220" s="4" t="s">
        <v>1072</v>
      </c>
      <c r="G220" s="4" t="s">
        <v>572</v>
      </c>
      <c r="H220" s="18">
        <v>31726</v>
      </c>
      <c r="I220" s="32">
        <v>33.419178082191777</v>
      </c>
      <c r="J220" s="5">
        <v>3</v>
      </c>
      <c r="K220" s="5" t="s">
        <v>46</v>
      </c>
    </row>
    <row r="221" spans="1:11">
      <c r="A221" s="11">
        <v>11</v>
      </c>
      <c r="B221" s="12">
        <v>20</v>
      </c>
      <c r="C221" s="12">
        <v>220</v>
      </c>
      <c r="D221" s="13" t="s">
        <v>567</v>
      </c>
      <c r="E221" s="13" t="s">
        <v>45</v>
      </c>
      <c r="F221" s="13" t="s">
        <v>608</v>
      </c>
      <c r="G221" s="13" t="s">
        <v>277</v>
      </c>
      <c r="H221" s="19">
        <v>34221</v>
      </c>
      <c r="I221" s="33">
        <v>26.583561643835615</v>
      </c>
      <c r="J221" s="14">
        <v>1</v>
      </c>
      <c r="K221" s="14" t="s">
        <v>46</v>
      </c>
    </row>
    <row r="222" spans="1:11">
      <c r="A222" s="7">
        <v>12</v>
      </c>
      <c r="B222" s="10">
        <v>1</v>
      </c>
      <c r="C222" s="10">
        <v>221</v>
      </c>
      <c r="D222" s="4" t="s">
        <v>567</v>
      </c>
      <c r="E222" s="4" t="s">
        <v>470</v>
      </c>
      <c r="F222" s="4" t="s">
        <v>1247</v>
      </c>
      <c r="G222" s="4" t="s">
        <v>576</v>
      </c>
      <c r="H222" s="18">
        <v>34278</v>
      </c>
      <c r="I222" s="32">
        <v>26.427397260273974</v>
      </c>
      <c r="J222" s="5">
        <v>1</v>
      </c>
      <c r="K222" s="5" t="s">
        <v>837</v>
      </c>
    </row>
    <row r="223" spans="1:11">
      <c r="A223" s="7">
        <v>12</v>
      </c>
      <c r="B223" s="10">
        <v>2</v>
      </c>
      <c r="C223" s="10">
        <v>222</v>
      </c>
      <c r="D223" s="4" t="s">
        <v>563</v>
      </c>
      <c r="E223" s="4" t="s">
        <v>563</v>
      </c>
      <c r="F223" s="4" t="s">
        <v>1020</v>
      </c>
      <c r="G223" s="4" t="s">
        <v>227</v>
      </c>
      <c r="H223" s="18">
        <v>33644</v>
      </c>
      <c r="I223" s="32">
        <v>28.164383561643834</v>
      </c>
      <c r="J223" s="5">
        <v>2</v>
      </c>
      <c r="K223" s="5" t="s">
        <v>46</v>
      </c>
    </row>
    <row r="224" spans="1:11">
      <c r="A224" s="7">
        <v>12</v>
      </c>
      <c r="B224" s="10">
        <v>3</v>
      </c>
      <c r="C224" s="10">
        <v>223</v>
      </c>
      <c r="D224" s="4" t="s">
        <v>609</v>
      </c>
      <c r="E224" s="4" t="s">
        <v>300</v>
      </c>
      <c r="F224" s="4" t="s">
        <v>190</v>
      </c>
      <c r="G224" s="4" t="s">
        <v>552</v>
      </c>
      <c r="H224" s="18">
        <v>34887</v>
      </c>
      <c r="I224" s="32">
        <v>24.758904109589039</v>
      </c>
      <c r="J224" s="5">
        <v>3</v>
      </c>
      <c r="K224" s="5" t="s">
        <v>46</v>
      </c>
    </row>
    <row r="225" spans="1:11">
      <c r="A225" s="7">
        <v>12</v>
      </c>
      <c r="B225" s="10">
        <v>4</v>
      </c>
      <c r="C225" s="10">
        <v>224</v>
      </c>
      <c r="D225" s="4" t="s">
        <v>1121</v>
      </c>
      <c r="E225" s="4" t="s">
        <v>686</v>
      </c>
      <c r="F225" s="4" t="s">
        <v>1107</v>
      </c>
      <c r="G225" s="4" t="s">
        <v>307</v>
      </c>
      <c r="H225" s="18">
        <v>33232</v>
      </c>
      <c r="I225" s="32">
        <v>29.293150684931508</v>
      </c>
      <c r="J225" s="5">
        <v>3</v>
      </c>
      <c r="K225" s="5" t="s">
        <v>837</v>
      </c>
    </row>
    <row r="226" spans="1:11">
      <c r="A226" s="7">
        <v>12</v>
      </c>
      <c r="B226" s="10">
        <v>5</v>
      </c>
      <c r="C226" s="10">
        <v>225</v>
      </c>
      <c r="D226" s="4" t="s">
        <v>29</v>
      </c>
      <c r="E226" s="4" t="s">
        <v>129</v>
      </c>
      <c r="F226" s="4" t="s">
        <v>78</v>
      </c>
      <c r="G226" s="4" t="s">
        <v>523</v>
      </c>
      <c r="H226" s="18">
        <v>31870</v>
      </c>
      <c r="I226" s="32">
        <v>33.024657534246572</v>
      </c>
      <c r="J226" s="5">
        <v>4</v>
      </c>
      <c r="K226" s="5" t="s">
        <v>46</v>
      </c>
    </row>
    <row r="227" spans="1:11">
      <c r="A227" s="7">
        <v>12</v>
      </c>
      <c r="B227" s="10">
        <v>6</v>
      </c>
      <c r="C227" s="10">
        <v>226</v>
      </c>
      <c r="D227" s="4" t="s">
        <v>239</v>
      </c>
      <c r="E227" s="4" t="s">
        <v>13</v>
      </c>
      <c r="F227" s="4" t="s">
        <v>338</v>
      </c>
      <c r="G227" s="4" t="s">
        <v>585</v>
      </c>
      <c r="H227" s="18">
        <v>30615</v>
      </c>
      <c r="I227" s="32">
        <v>36.463013698630135</v>
      </c>
      <c r="J227" s="5">
        <v>1</v>
      </c>
      <c r="K227" s="5" t="s">
        <v>46</v>
      </c>
    </row>
    <row r="228" spans="1:11">
      <c r="A228" s="7">
        <v>12</v>
      </c>
      <c r="B228" s="10">
        <v>7</v>
      </c>
      <c r="C228" s="10">
        <v>227</v>
      </c>
      <c r="D228" s="4" t="s">
        <v>129</v>
      </c>
      <c r="E228" s="4" t="s">
        <v>18</v>
      </c>
      <c r="F228" s="4" t="s">
        <v>371</v>
      </c>
      <c r="G228" s="4" t="s">
        <v>372</v>
      </c>
      <c r="H228" s="18">
        <v>33513</v>
      </c>
      <c r="I228" s="32">
        <v>28.523287671232875</v>
      </c>
      <c r="J228" s="5">
        <v>1</v>
      </c>
      <c r="K228" s="5" t="s">
        <v>837</v>
      </c>
    </row>
    <row r="229" spans="1:11">
      <c r="A229" s="7">
        <v>12</v>
      </c>
      <c r="B229" s="10">
        <v>8</v>
      </c>
      <c r="C229" s="10">
        <v>228</v>
      </c>
      <c r="D229" s="4" t="s">
        <v>300</v>
      </c>
      <c r="E229" s="4" t="s">
        <v>492</v>
      </c>
      <c r="F229" s="4" t="s">
        <v>71</v>
      </c>
      <c r="G229" s="4" t="s">
        <v>72</v>
      </c>
      <c r="H229" s="18">
        <v>32209</v>
      </c>
      <c r="I229" s="32">
        <v>32.095890410958901</v>
      </c>
      <c r="J229" s="5">
        <v>1</v>
      </c>
      <c r="K229" s="5" t="s">
        <v>837</v>
      </c>
    </row>
    <row r="230" spans="1:11">
      <c r="A230" s="7">
        <v>12</v>
      </c>
      <c r="B230" s="10">
        <v>9</v>
      </c>
      <c r="C230" s="10">
        <v>229</v>
      </c>
      <c r="D230" s="4" t="s">
        <v>13</v>
      </c>
      <c r="E230" s="4" t="s">
        <v>47</v>
      </c>
      <c r="F230" s="4" t="s">
        <v>311</v>
      </c>
      <c r="G230" s="4" t="s">
        <v>557</v>
      </c>
      <c r="H230" s="18">
        <v>31035</v>
      </c>
      <c r="I230" s="32">
        <v>35.31232876712329</v>
      </c>
      <c r="J230" s="5">
        <v>1</v>
      </c>
      <c r="K230" s="5" t="s">
        <v>837</v>
      </c>
    </row>
    <row r="231" spans="1:11">
      <c r="A231" s="7">
        <v>12</v>
      </c>
      <c r="B231" s="10">
        <v>10</v>
      </c>
      <c r="C231" s="10">
        <v>230</v>
      </c>
      <c r="D231" s="4" t="s">
        <v>555</v>
      </c>
      <c r="E231" s="4" t="s">
        <v>164</v>
      </c>
      <c r="F231" s="4" t="s">
        <v>888</v>
      </c>
      <c r="G231" s="4" t="s">
        <v>597</v>
      </c>
      <c r="H231" s="18">
        <v>33948</v>
      </c>
      <c r="I231" s="32">
        <v>27.331506849315069</v>
      </c>
      <c r="J231" s="5">
        <v>1</v>
      </c>
      <c r="K231" s="5" t="s">
        <v>46</v>
      </c>
    </row>
    <row r="232" spans="1:11">
      <c r="A232" s="7">
        <v>12</v>
      </c>
      <c r="B232" s="10">
        <v>11</v>
      </c>
      <c r="C232" s="10">
        <v>231</v>
      </c>
      <c r="D232" s="4" t="s">
        <v>470</v>
      </c>
      <c r="E232" s="4" t="s">
        <v>354</v>
      </c>
      <c r="F232" s="4" t="s">
        <v>1188</v>
      </c>
      <c r="G232" s="4" t="s">
        <v>225</v>
      </c>
      <c r="H232" s="18">
        <v>35703</v>
      </c>
      <c r="I232" s="32">
        <v>22.523287671232875</v>
      </c>
      <c r="J232" s="5">
        <v>1</v>
      </c>
      <c r="K232" s="5" t="s">
        <v>46</v>
      </c>
    </row>
    <row r="233" spans="1:11">
      <c r="A233" s="7">
        <v>12</v>
      </c>
      <c r="B233" s="10">
        <v>12</v>
      </c>
      <c r="C233" s="10">
        <v>232</v>
      </c>
      <c r="D233" s="4" t="s">
        <v>15</v>
      </c>
      <c r="E233" s="4" t="s">
        <v>18</v>
      </c>
      <c r="F233" s="4" t="s">
        <v>667</v>
      </c>
      <c r="G233" s="4" t="s">
        <v>155</v>
      </c>
      <c r="H233" s="18">
        <v>33179</v>
      </c>
      <c r="I233" s="32">
        <v>29.438356164383563</v>
      </c>
      <c r="J233" s="5">
        <v>7</v>
      </c>
      <c r="K233" s="5" t="s">
        <v>46</v>
      </c>
    </row>
    <row r="234" spans="1:11">
      <c r="A234" s="7">
        <v>12</v>
      </c>
      <c r="B234" s="10">
        <v>13</v>
      </c>
      <c r="C234" s="10">
        <v>233</v>
      </c>
      <c r="D234" s="4" t="s">
        <v>246</v>
      </c>
      <c r="E234" s="4" t="s">
        <v>18</v>
      </c>
      <c r="F234" s="4" t="s">
        <v>433</v>
      </c>
      <c r="G234" s="4" t="s">
        <v>377</v>
      </c>
      <c r="H234" s="18">
        <v>32755</v>
      </c>
      <c r="I234" s="32">
        <v>30.6</v>
      </c>
      <c r="J234" s="5">
        <v>6</v>
      </c>
      <c r="K234" s="5" t="s">
        <v>837</v>
      </c>
    </row>
    <row r="235" spans="1:11">
      <c r="A235" s="7">
        <v>12</v>
      </c>
      <c r="B235" s="10">
        <v>14</v>
      </c>
      <c r="C235" s="10">
        <v>234</v>
      </c>
      <c r="D235" s="4" t="s">
        <v>276</v>
      </c>
      <c r="E235" s="4" t="s">
        <v>14</v>
      </c>
      <c r="F235" s="4" t="s">
        <v>70</v>
      </c>
      <c r="G235" s="4" t="s">
        <v>547</v>
      </c>
      <c r="H235" s="18">
        <v>32073</v>
      </c>
      <c r="I235" s="32">
        <v>32.468493150684928</v>
      </c>
      <c r="J235" s="5">
        <v>1</v>
      </c>
      <c r="K235" s="5" t="s">
        <v>837</v>
      </c>
    </row>
    <row r="236" spans="1:11">
      <c r="A236" s="7">
        <v>12</v>
      </c>
      <c r="B236" s="10">
        <v>15</v>
      </c>
      <c r="C236" s="10">
        <v>235</v>
      </c>
      <c r="D236" s="4" t="s">
        <v>14</v>
      </c>
      <c r="E236" s="4" t="s">
        <v>13</v>
      </c>
      <c r="F236" s="4" t="s">
        <v>302</v>
      </c>
      <c r="G236" s="4" t="s">
        <v>136</v>
      </c>
      <c r="H236" s="18">
        <v>31695</v>
      </c>
      <c r="I236" s="32">
        <v>33.504109589041093</v>
      </c>
      <c r="J236" s="5">
        <v>7</v>
      </c>
      <c r="K236" s="5" t="s">
        <v>837</v>
      </c>
    </row>
    <row r="237" spans="1:11">
      <c r="A237" s="7">
        <v>12</v>
      </c>
      <c r="B237" s="10">
        <v>16</v>
      </c>
      <c r="C237" s="10">
        <v>236</v>
      </c>
      <c r="D237" s="4" t="s">
        <v>18</v>
      </c>
      <c r="E237" s="4" t="s">
        <v>14</v>
      </c>
      <c r="F237" s="4" t="s">
        <v>513</v>
      </c>
      <c r="G237" s="4" t="s">
        <v>539</v>
      </c>
      <c r="H237" s="18">
        <v>33165</v>
      </c>
      <c r="I237" s="32">
        <v>29.476712328767125</v>
      </c>
      <c r="J237" s="5">
        <v>1</v>
      </c>
      <c r="K237" s="5" t="s">
        <v>837</v>
      </c>
    </row>
    <row r="238" spans="1:11">
      <c r="A238" s="7">
        <v>12</v>
      </c>
      <c r="B238" s="10">
        <v>17</v>
      </c>
      <c r="C238" s="10">
        <v>237</v>
      </c>
      <c r="D238" s="4" t="s">
        <v>16</v>
      </c>
      <c r="E238" s="4" t="s">
        <v>18</v>
      </c>
      <c r="F238" s="4" t="s">
        <v>1001</v>
      </c>
      <c r="G238" s="4" t="s">
        <v>549</v>
      </c>
      <c r="H238" s="18">
        <v>31821</v>
      </c>
      <c r="I238" s="32">
        <v>33.158904109589038</v>
      </c>
      <c r="J238" s="5">
        <v>1</v>
      </c>
      <c r="K238" s="5" t="s">
        <v>46</v>
      </c>
    </row>
    <row r="239" spans="1:11">
      <c r="A239" s="7">
        <v>12</v>
      </c>
      <c r="B239" s="10">
        <v>18</v>
      </c>
      <c r="C239" s="10">
        <v>238</v>
      </c>
      <c r="D239" s="4" t="s">
        <v>614</v>
      </c>
      <c r="E239" s="4" t="s">
        <v>16</v>
      </c>
      <c r="F239" s="4" t="s">
        <v>139</v>
      </c>
      <c r="G239" s="4" t="s">
        <v>613</v>
      </c>
      <c r="H239" s="18">
        <v>31373</v>
      </c>
      <c r="I239" s="32">
        <v>34.386301369863013</v>
      </c>
      <c r="J239" s="5">
        <v>1</v>
      </c>
      <c r="K239" s="5" t="s">
        <v>837</v>
      </c>
    </row>
    <row r="240" spans="1:11">
      <c r="A240" s="7">
        <v>12</v>
      </c>
      <c r="B240" s="10">
        <v>19</v>
      </c>
      <c r="C240" s="10">
        <v>239</v>
      </c>
      <c r="D240" s="4" t="s">
        <v>345</v>
      </c>
      <c r="E240" s="4" t="s">
        <v>609</v>
      </c>
      <c r="F240" s="4" t="s">
        <v>538</v>
      </c>
      <c r="G240" s="4" t="s">
        <v>173</v>
      </c>
      <c r="H240" s="18">
        <v>32399</v>
      </c>
      <c r="I240" s="32">
        <v>31.575342465753426</v>
      </c>
      <c r="J240" s="5">
        <v>1</v>
      </c>
      <c r="K240" s="5" t="s">
        <v>837</v>
      </c>
    </row>
    <row r="241" spans="1:11">
      <c r="A241" s="11">
        <v>12</v>
      </c>
      <c r="B241" s="12">
        <v>20</v>
      </c>
      <c r="C241" s="12">
        <v>240</v>
      </c>
      <c r="D241" s="13" t="s">
        <v>354</v>
      </c>
      <c r="E241" s="13" t="s">
        <v>438</v>
      </c>
      <c r="F241" s="13" t="s">
        <v>962</v>
      </c>
      <c r="G241" s="13" t="s">
        <v>105</v>
      </c>
      <c r="H241" s="19">
        <v>34185</v>
      </c>
      <c r="I241" s="33">
        <v>26.682191780821917</v>
      </c>
      <c r="J241" s="14">
        <v>6</v>
      </c>
      <c r="K241" s="14" t="s">
        <v>837</v>
      </c>
    </row>
    <row r="242" spans="1:11">
      <c r="A242" s="7">
        <v>13</v>
      </c>
      <c r="B242" s="10">
        <v>1</v>
      </c>
      <c r="C242" s="10">
        <v>241</v>
      </c>
      <c r="D242" s="4" t="s">
        <v>354</v>
      </c>
      <c r="E242" s="4" t="s">
        <v>164</v>
      </c>
      <c r="F242" s="4" t="s">
        <v>327</v>
      </c>
      <c r="G242" s="4" t="s">
        <v>328</v>
      </c>
      <c r="H242" s="18">
        <v>30323</v>
      </c>
      <c r="I242" s="32">
        <v>37.263013698630139</v>
      </c>
      <c r="J242" s="5">
        <v>3</v>
      </c>
      <c r="K242" s="5" t="s">
        <v>837</v>
      </c>
    </row>
    <row r="243" spans="1:11">
      <c r="A243" s="7">
        <v>13</v>
      </c>
      <c r="B243" s="10">
        <v>2</v>
      </c>
      <c r="C243" s="10">
        <v>242</v>
      </c>
      <c r="D243" s="4" t="s">
        <v>345</v>
      </c>
      <c r="E243" s="4" t="s">
        <v>345</v>
      </c>
      <c r="F243" s="4" t="s">
        <v>826</v>
      </c>
      <c r="G243" s="4" t="s">
        <v>56</v>
      </c>
      <c r="H243" s="18">
        <v>33387</v>
      </c>
      <c r="I243" s="32">
        <v>28.86849315068493</v>
      </c>
      <c r="J243" s="5">
        <v>1</v>
      </c>
      <c r="K243" s="5" t="s">
        <v>46</v>
      </c>
    </row>
    <row r="244" spans="1:11">
      <c r="A244" s="7">
        <v>13</v>
      </c>
      <c r="B244" s="10">
        <v>3</v>
      </c>
      <c r="C244" s="10">
        <v>243</v>
      </c>
      <c r="D244" s="4" t="s">
        <v>614</v>
      </c>
      <c r="E244" s="4" t="s">
        <v>555</v>
      </c>
      <c r="F244" s="4" t="s">
        <v>892</v>
      </c>
      <c r="G244" s="4" t="s">
        <v>104</v>
      </c>
      <c r="H244" s="18">
        <v>34132</v>
      </c>
      <c r="I244" s="32">
        <v>26.827397260273973</v>
      </c>
      <c r="J244" s="5">
        <v>1</v>
      </c>
      <c r="K244" s="5" t="s">
        <v>46</v>
      </c>
    </row>
    <row r="245" spans="1:11">
      <c r="A245" s="7">
        <v>13</v>
      </c>
      <c r="B245" s="10">
        <v>4</v>
      </c>
      <c r="C245" s="10">
        <v>244</v>
      </c>
      <c r="D245" s="4" t="s">
        <v>16</v>
      </c>
      <c r="E245" s="4" t="s">
        <v>16</v>
      </c>
      <c r="F245" s="4" t="s">
        <v>972</v>
      </c>
      <c r="G245" s="4" t="s">
        <v>589</v>
      </c>
      <c r="H245" s="18">
        <v>33719</v>
      </c>
      <c r="I245" s="32">
        <v>27.958904109589042</v>
      </c>
      <c r="J245" s="5">
        <v>1</v>
      </c>
      <c r="K245" s="5" t="s">
        <v>837</v>
      </c>
    </row>
    <row r="246" spans="1:11">
      <c r="A246" s="7">
        <v>13</v>
      </c>
      <c r="B246" s="10">
        <v>5</v>
      </c>
      <c r="C246" s="10">
        <v>245</v>
      </c>
      <c r="D246" s="4" t="s">
        <v>18</v>
      </c>
      <c r="E246" s="4" t="s">
        <v>354</v>
      </c>
      <c r="F246" s="4" t="s">
        <v>792</v>
      </c>
      <c r="G246" s="4" t="s">
        <v>104</v>
      </c>
      <c r="H246" s="18">
        <v>33635</v>
      </c>
      <c r="I246" s="32">
        <v>28.18904109589041</v>
      </c>
      <c r="J246" s="5">
        <v>1</v>
      </c>
      <c r="K246" s="5" t="s">
        <v>46</v>
      </c>
    </row>
    <row r="247" spans="1:11">
      <c r="A247" s="7">
        <v>13</v>
      </c>
      <c r="B247" s="10">
        <v>6</v>
      </c>
      <c r="C247" s="10">
        <v>246</v>
      </c>
      <c r="D247" s="4" t="s">
        <v>14</v>
      </c>
      <c r="E247" s="4" t="s">
        <v>188</v>
      </c>
      <c r="F247" s="4" t="s">
        <v>753</v>
      </c>
      <c r="G247" s="4" t="s">
        <v>135</v>
      </c>
      <c r="H247" s="18">
        <v>34198</v>
      </c>
      <c r="I247" s="32">
        <v>26.646575342465752</v>
      </c>
      <c r="J247" s="5">
        <v>7</v>
      </c>
      <c r="K247" s="5" t="s">
        <v>46</v>
      </c>
    </row>
    <row r="248" spans="1:11">
      <c r="A248" s="7">
        <v>13</v>
      </c>
      <c r="B248" s="10">
        <v>7</v>
      </c>
      <c r="C248" s="10">
        <v>247</v>
      </c>
      <c r="D248" s="4" t="s">
        <v>276</v>
      </c>
      <c r="E248" s="4" t="s">
        <v>129</v>
      </c>
      <c r="F248" s="4" t="s">
        <v>347</v>
      </c>
      <c r="G248" s="4" t="s">
        <v>237</v>
      </c>
      <c r="H248" s="18">
        <v>30688</v>
      </c>
      <c r="I248" s="32">
        <v>36.263013698630139</v>
      </c>
      <c r="J248" s="5">
        <v>1</v>
      </c>
      <c r="K248" s="5" t="s">
        <v>46</v>
      </c>
    </row>
    <row r="249" spans="1:11">
      <c r="A249" s="7">
        <v>13</v>
      </c>
      <c r="B249" s="10">
        <v>8</v>
      </c>
      <c r="C249" s="10">
        <v>248</v>
      </c>
      <c r="D249" s="4" t="s">
        <v>246</v>
      </c>
      <c r="E249" s="4" t="s">
        <v>45</v>
      </c>
      <c r="F249" s="4" t="s">
        <v>301</v>
      </c>
      <c r="G249" s="4" t="s">
        <v>678</v>
      </c>
      <c r="H249" s="18">
        <v>33826</v>
      </c>
      <c r="I249" s="32">
        <v>27.665753424657535</v>
      </c>
      <c r="J249" s="5">
        <v>1</v>
      </c>
      <c r="K249" s="5" t="s">
        <v>837</v>
      </c>
    </row>
    <row r="250" spans="1:11">
      <c r="A250" s="7">
        <v>13</v>
      </c>
      <c r="B250" s="10">
        <v>9</v>
      </c>
      <c r="C250" s="10">
        <v>249</v>
      </c>
      <c r="D250" s="4" t="s">
        <v>15</v>
      </c>
      <c r="E250" s="4" t="s">
        <v>354</v>
      </c>
      <c r="F250" s="4" t="s">
        <v>725</v>
      </c>
      <c r="G250" s="4" t="s">
        <v>247</v>
      </c>
      <c r="H250" s="18">
        <v>31798</v>
      </c>
      <c r="I250" s="32">
        <v>33.221917808219175</v>
      </c>
      <c r="J250" s="5">
        <v>1</v>
      </c>
      <c r="K250" s="5" t="s">
        <v>46</v>
      </c>
    </row>
    <row r="251" spans="1:11">
      <c r="A251" s="7">
        <v>13</v>
      </c>
      <c r="B251" s="10">
        <v>10</v>
      </c>
      <c r="C251" s="10">
        <v>250</v>
      </c>
      <c r="D251" s="4" t="s">
        <v>470</v>
      </c>
      <c r="E251" s="4" t="s">
        <v>345</v>
      </c>
      <c r="F251" s="4" t="s">
        <v>259</v>
      </c>
      <c r="G251" s="4" t="s">
        <v>328</v>
      </c>
      <c r="H251" s="18">
        <v>34415</v>
      </c>
      <c r="I251" s="32">
        <v>26.052054794520547</v>
      </c>
      <c r="J251" s="5">
        <v>1</v>
      </c>
      <c r="K251" s="5" t="s">
        <v>837</v>
      </c>
    </row>
    <row r="252" spans="1:11">
      <c r="A252" s="7">
        <v>13</v>
      </c>
      <c r="B252" s="10">
        <v>11</v>
      </c>
      <c r="C252" s="10">
        <v>251</v>
      </c>
      <c r="D252" s="4" t="s">
        <v>555</v>
      </c>
      <c r="E252" s="4" t="s">
        <v>45</v>
      </c>
      <c r="F252" s="4" t="s">
        <v>712</v>
      </c>
      <c r="G252" s="4" t="s">
        <v>713</v>
      </c>
      <c r="H252" s="18">
        <v>32064</v>
      </c>
      <c r="I252" s="32">
        <v>32.493150684931507</v>
      </c>
      <c r="J252" s="5">
        <v>9</v>
      </c>
      <c r="K252" s="5" t="s">
        <v>46</v>
      </c>
    </row>
    <row r="253" spans="1:11">
      <c r="A253" s="7">
        <v>13</v>
      </c>
      <c r="B253" s="10">
        <v>12</v>
      </c>
      <c r="C253" s="10">
        <v>252</v>
      </c>
      <c r="D253" s="4" t="s">
        <v>13</v>
      </c>
      <c r="E253" s="4" t="s">
        <v>480</v>
      </c>
      <c r="F253" s="4" t="s">
        <v>235</v>
      </c>
      <c r="G253" s="4" t="s">
        <v>236</v>
      </c>
      <c r="H253" s="18">
        <v>31327</v>
      </c>
      <c r="I253" s="32">
        <v>34.512328767123286</v>
      </c>
      <c r="J253" s="5">
        <v>5</v>
      </c>
      <c r="K253" s="5" t="s">
        <v>837</v>
      </c>
    </row>
    <row r="254" spans="1:11">
      <c r="A254" s="7">
        <v>13</v>
      </c>
      <c r="B254" s="10">
        <v>13</v>
      </c>
      <c r="C254" s="10">
        <v>253</v>
      </c>
      <c r="D254" s="4" t="s">
        <v>300</v>
      </c>
      <c r="E254" s="4" t="s">
        <v>354</v>
      </c>
      <c r="F254" s="4" t="s">
        <v>262</v>
      </c>
      <c r="G254" s="4" t="s">
        <v>776</v>
      </c>
      <c r="H254" s="18">
        <v>32132</v>
      </c>
      <c r="I254" s="32">
        <v>32.30684931506849</v>
      </c>
      <c r="J254" s="5">
        <v>7</v>
      </c>
      <c r="K254" s="5" t="s">
        <v>837</v>
      </c>
    </row>
    <row r="255" spans="1:11">
      <c r="A255" s="7">
        <v>13</v>
      </c>
      <c r="B255" s="10">
        <v>14</v>
      </c>
      <c r="C255" s="10">
        <v>254</v>
      </c>
      <c r="D255" s="4" t="s">
        <v>129</v>
      </c>
      <c r="E255" s="4" t="s">
        <v>470</v>
      </c>
      <c r="F255" s="4" t="s">
        <v>61</v>
      </c>
      <c r="G255" s="4" t="s">
        <v>62</v>
      </c>
      <c r="H255" s="18">
        <v>33463</v>
      </c>
      <c r="I255" s="32">
        <v>28.660273972602738</v>
      </c>
      <c r="J255" s="5">
        <v>9</v>
      </c>
      <c r="K255" s="5" t="s">
        <v>837</v>
      </c>
    </row>
    <row r="256" spans="1:11">
      <c r="A256" s="7">
        <v>13</v>
      </c>
      <c r="B256" s="10">
        <v>15</v>
      </c>
      <c r="C256" s="10">
        <v>255</v>
      </c>
      <c r="D256" s="4" t="s">
        <v>239</v>
      </c>
      <c r="E256" s="4" t="s">
        <v>239</v>
      </c>
      <c r="F256" s="4" t="s">
        <v>320</v>
      </c>
      <c r="G256" s="4" t="s">
        <v>282</v>
      </c>
      <c r="H256" s="18">
        <v>31871</v>
      </c>
      <c r="I256" s="32">
        <v>33.021917808219179</v>
      </c>
      <c r="J256" s="5">
        <v>7</v>
      </c>
      <c r="K256" s="5" t="s">
        <v>837</v>
      </c>
    </row>
    <row r="257" spans="1:11">
      <c r="A257" s="7">
        <v>13</v>
      </c>
      <c r="B257" s="10">
        <v>16</v>
      </c>
      <c r="C257" s="10">
        <v>256</v>
      </c>
      <c r="D257" s="4" t="s">
        <v>29</v>
      </c>
      <c r="E257" s="4" t="s">
        <v>14</v>
      </c>
      <c r="F257" s="4" t="s">
        <v>465</v>
      </c>
      <c r="G257" s="4" t="s">
        <v>580</v>
      </c>
      <c r="H257" s="18">
        <v>31455</v>
      </c>
      <c r="I257" s="32">
        <v>34.161643835616438</v>
      </c>
      <c r="J257" s="5">
        <v>5</v>
      </c>
      <c r="K257" s="5" t="s">
        <v>837</v>
      </c>
    </row>
    <row r="258" spans="1:11">
      <c r="A258" s="7">
        <v>13</v>
      </c>
      <c r="B258" s="10">
        <v>17</v>
      </c>
      <c r="C258" s="10">
        <v>257</v>
      </c>
      <c r="D258" s="4" t="s">
        <v>1121</v>
      </c>
      <c r="E258" s="4" t="s">
        <v>15</v>
      </c>
      <c r="F258" s="4" t="s">
        <v>1105</v>
      </c>
      <c r="G258" s="4" t="s">
        <v>613</v>
      </c>
      <c r="H258" s="18">
        <v>32522</v>
      </c>
      <c r="I258" s="32">
        <v>31.238356164383561</v>
      </c>
      <c r="J258" s="5">
        <v>1</v>
      </c>
      <c r="K258" s="5" t="s">
        <v>46</v>
      </c>
    </row>
    <row r="259" spans="1:11">
      <c r="A259" s="7">
        <v>13</v>
      </c>
      <c r="B259" s="10">
        <v>18</v>
      </c>
      <c r="C259" s="10">
        <v>258</v>
      </c>
      <c r="D259" s="4" t="s">
        <v>609</v>
      </c>
      <c r="E259" s="4" t="s">
        <v>438</v>
      </c>
      <c r="F259" s="4" t="s">
        <v>417</v>
      </c>
      <c r="G259" s="4" t="s">
        <v>545</v>
      </c>
      <c r="H259" s="18">
        <v>32412</v>
      </c>
      <c r="I259" s="32">
        <v>31.539726027397261</v>
      </c>
      <c r="J259" s="5">
        <v>1</v>
      </c>
      <c r="K259" s="5" t="s">
        <v>837</v>
      </c>
    </row>
    <row r="260" spans="1:11">
      <c r="A260" s="7">
        <v>13</v>
      </c>
      <c r="B260" s="10">
        <v>19</v>
      </c>
      <c r="C260" s="10">
        <v>259</v>
      </c>
      <c r="D260" s="4" t="s">
        <v>563</v>
      </c>
      <c r="E260" s="4" t="s">
        <v>18</v>
      </c>
      <c r="F260" s="4" t="s">
        <v>1176</v>
      </c>
      <c r="G260" s="4" t="s">
        <v>1177</v>
      </c>
      <c r="H260" s="18">
        <v>34520</v>
      </c>
      <c r="I260" s="32">
        <v>25.764383561643836</v>
      </c>
      <c r="J260" s="5">
        <v>3</v>
      </c>
      <c r="K260" s="5" t="s">
        <v>1263</v>
      </c>
    </row>
    <row r="261" spans="1:11">
      <c r="A261" s="11">
        <v>13</v>
      </c>
      <c r="B261" s="12">
        <v>20</v>
      </c>
      <c r="C261" s="12">
        <v>260</v>
      </c>
      <c r="D261" s="13" t="s">
        <v>567</v>
      </c>
      <c r="E261" s="13" t="s">
        <v>567</v>
      </c>
      <c r="F261" s="13" t="s">
        <v>1275</v>
      </c>
      <c r="G261" s="13" t="s">
        <v>315</v>
      </c>
      <c r="H261" s="19">
        <v>34949</v>
      </c>
      <c r="I261" s="33">
        <v>24.589041095890412</v>
      </c>
      <c r="J261" s="14">
        <v>1</v>
      </c>
      <c r="K261" s="14" t="s">
        <v>46</v>
      </c>
    </row>
    <row r="262" spans="1:11">
      <c r="A262" s="7">
        <v>14</v>
      </c>
      <c r="B262" s="10">
        <v>1</v>
      </c>
      <c r="C262" s="10">
        <v>261</v>
      </c>
      <c r="D262" s="4" t="s">
        <v>567</v>
      </c>
      <c r="E262" s="4" t="s">
        <v>480</v>
      </c>
      <c r="F262" s="4" t="s">
        <v>1195</v>
      </c>
      <c r="G262" s="4" t="s">
        <v>1196</v>
      </c>
      <c r="H262" s="18">
        <v>32128</v>
      </c>
      <c r="I262" s="32">
        <v>32.317808219178083</v>
      </c>
      <c r="J262" s="5">
        <v>4</v>
      </c>
      <c r="K262" s="5" t="s">
        <v>837</v>
      </c>
    </row>
    <row r="263" spans="1:11">
      <c r="A263" s="7">
        <v>14</v>
      </c>
      <c r="B263" s="10">
        <v>2</v>
      </c>
      <c r="C263" s="10">
        <v>262</v>
      </c>
      <c r="D263" s="4" t="s">
        <v>563</v>
      </c>
      <c r="E263" s="4" t="s">
        <v>567</v>
      </c>
      <c r="F263" s="4" t="s">
        <v>85</v>
      </c>
      <c r="G263" s="4" t="s">
        <v>151</v>
      </c>
      <c r="H263" s="18">
        <v>34100</v>
      </c>
      <c r="I263" s="32">
        <v>26.915068493150685</v>
      </c>
      <c r="J263" s="5">
        <v>5</v>
      </c>
      <c r="K263" s="5" t="s">
        <v>837</v>
      </c>
    </row>
    <row r="264" spans="1:11">
      <c r="A264" s="7">
        <v>14</v>
      </c>
      <c r="B264" s="10">
        <v>3</v>
      </c>
      <c r="C264" s="10">
        <v>263</v>
      </c>
      <c r="D264" s="4" t="s">
        <v>609</v>
      </c>
      <c r="E264" s="4" t="s">
        <v>300</v>
      </c>
      <c r="F264" s="4" t="s">
        <v>588</v>
      </c>
      <c r="G264" s="4" t="s">
        <v>1094</v>
      </c>
      <c r="H264" s="18">
        <v>34352</v>
      </c>
      <c r="I264" s="32">
        <v>26.224657534246575</v>
      </c>
      <c r="J264" s="5">
        <v>1</v>
      </c>
      <c r="K264" s="5" t="s">
        <v>837</v>
      </c>
    </row>
    <row r="265" spans="1:11">
      <c r="A265" s="7">
        <v>14</v>
      </c>
      <c r="B265" s="10">
        <v>4</v>
      </c>
      <c r="C265" s="10">
        <v>264</v>
      </c>
      <c r="D265" s="4" t="s">
        <v>1121</v>
      </c>
      <c r="E265" s="4" t="s">
        <v>614</v>
      </c>
      <c r="F265" s="4" t="s">
        <v>1293</v>
      </c>
      <c r="G265" s="4" t="s">
        <v>565</v>
      </c>
      <c r="H265" s="18">
        <v>34820</v>
      </c>
      <c r="I265" s="32">
        <v>24.942465753424656</v>
      </c>
      <c r="J265" s="5">
        <v>1</v>
      </c>
      <c r="K265" s="5" t="s">
        <v>837</v>
      </c>
    </row>
    <row r="266" spans="1:11">
      <c r="A266" s="7">
        <v>14</v>
      </c>
      <c r="B266" s="10">
        <v>5</v>
      </c>
      <c r="C266" s="10">
        <v>265</v>
      </c>
      <c r="D266" s="4" t="s">
        <v>29</v>
      </c>
      <c r="E266" s="4" t="s">
        <v>598</v>
      </c>
      <c r="F266" s="4" t="s">
        <v>55</v>
      </c>
      <c r="G266" s="4" t="s">
        <v>547</v>
      </c>
      <c r="H266" s="18">
        <v>32084</v>
      </c>
      <c r="I266" s="32">
        <v>32.438356164383563</v>
      </c>
      <c r="J266" s="5">
        <v>5</v>
      </c>
      <c r="K266" s="5" t="s">
        <v>46</v>
      </c>
    </row>
    <row r="267" spans="1:11">
      <c r="A267" s="7">
        <v>14</v>
      </c>
      <c r="B267" s="10">
        <v>6</v>
      </c>
      <c r="C267" s="10">
        <v>266</v>
      </c>
      <c r="D267" s="4" t="s">
        <v>239</v>
      </c>
      <c r="E267" s="4" t="s">
        <v>567</v>
      </c>
      <c r="F267" s="4" t="s">
        <v>505</v>
      </c>
      <c r="G267" s="4" t="s">
        <v>506</v>
      </c>
      <c r="H267" s="18">
        <v>32741</v>
      </c>
      <c r="I267" s="32">
        <v>30.638356164383563</v>
      </c>
      <c r="J267" s="5">
        <v>6</v>
      </c>
      <c r="K267" s="5" t="s">
        <v>838</v>
      </c>
    </row>
    <row r="268" spans="1:11">
      <c r="A268" s="7">
        <v>14</v>
      </c>
      <c r="B268" s="10">
        <v>7</v>
      </c>
      <c r="C268" s="10">
        <v>267</v>
      </c>
      <c r="D268" s="4" t="s">
        <v>129</v>
      </c>
      <c r="E268" s="4" t="s">
        <v>239</v>
      </c>
      <c r="F268" s="4" t="s">
        <v>415</v>
      </c>
      <c r="G268" s="4" t="s">
        <v>616</v>
      </c>
      <c r="H268" s="18">
        <v>33517</v>
      </c>
      <c r="I268" s="32">
        <v>28.512328767123286</v>
      </c>
      <c r="J268" s="5">
        <v>4</v>
      </c>
      <c r="K268" s="5" t="s">
        <v>837</v>
      </c>
    </row>
    <row r="269" spans="1:11">
      <c r="A269" s="7">
        <v>14</v>
      </c>
      <c r="B269" s="10">
        <v>8</v>
      </c>
      <c r="C269" s="10">
        <v>268</v>
      </c>
      <c r="D269" s="4" t="s">
        <v>300</v>
      </c>
      <c r="E269" s="4" t="s">
        <v>686</v>
      </c>
      <c r="F269" s="4" t="s">
        <v>794</v>
      </c>
      <c r="G269" s="4" t="s">
        <v>804</v>
      </c>
      <c r="H269" s="18">
        <v>33445</v>
      </c>
      <c r="I269" s="32">
        <v>28.709589041095889</v>
      </c>
      <c r="J269" s="5">
        <v>1</v>
      </c>
      <c r="K269" s="5" t="s">
        <v>837</v>
      </c>
    </row>
    <row r="270" spans="1:11">
      <c r="A270" s="7">
        <v>14</v>
      </c>
      <c r="B270" s="10">
        <v>9</v>
      </c>
      <c r="C270" s="10">
        <v>269</v>
      </c>
      <c r="D270" s="4" t="s">
        <v>13</v>
      </c>
      <c r="E270" s="4" t="s">
        <v>276</v>
      </c>
      <c r="F270" s="4" t="s">
        <v>1209</v>
      </c>
      <c r="G270" s="4" t="s">
        <v>197</v>
      </c>
      <c r="H270" s="18">
        <v>33619</v>
      </c>
      <c r="I270" s="32">
        <v>28.232876712328768</v>
      </c>
      <c r="J270" s="5">
        <v>1</v>
      </c>
      <c r="K270" s="5" t="s">
        <v>837</v>
      </c>
    </row>
    <row r="271" spans="1:11">
      <c r="A271" s="7">
        <v>14</v>
      </c>
      <c r="B271" s="10">
        <v>10</v>
      </c>
      <c r="C271" s="10">
        <v>270</v>
      </c>
      <c r="D271" s="4" t="s">
        <v>555</v>
      </c>
      <c r="E271" s="4" t="s">
        <v>213</v>
      </c>
      <c r="F271" s="4" t="s">
        <v>633</v>
      </c>
      <c r="G271" s="4" t="s">
        <v>546</v>
      </c>
      <c r="H271" s="18">
        <v>31993</v>
      </c>
      <c r="I271" s="32">
        <v>32.68767123287671</v>
      </c>
      <c r="J271" s="5">
        <v>4</v>
      </c>
      <c r="K271" s="5" t="s">
        <v>46</v>
      </c>
    </row>
    <row r="272" spans="1:11">
      <c r="A272" s="7">
        <v>14</v>
      </c>
      <c r="B272" s="10">
        <v>11</v>
      </c>
      <c r="C272" s="10">
        <v>271</v>
      </c>
      <c r="D272" s="4" t="s">
        <v>470</v>
      </c>
      <c r="E272" s="4" t="s">
        <v>480</v>
      </c>
      <c r="F272" s="4" t="s">
        <v>445</v>
      </c>
      <c r="G272" s="4" t="s">
        <v>325</v>
      </c>
      <c r="H272" s="18">
        <v>33456</v>
      </c>
      <c r="I272" s="32">
        <v>28.67945205479452</v>
      </c>
      <c r="J272" s="5">
        <v>4</v>
      </c>
      <c r="K272" s="5" t="s">
        <v>837</v>
      </c>
    </row>
    <row r="273" spans="1:11">
      <c r="A273" s="7">
        <v>14</v>
      </c>
      <c r="B273" s="10">
        <v>12</v>
      </c>
      <c r="C273" s="10">
        <v>272</v>
      </c>
      <c r="D273" s="4" t="s">
        <v>15</v>
      </c>
      <c r="E273" s="4" t="s">
        <v>480</v>
      </c>
      <c r="F273" s="4" t="s">
        <v>1294</v>
      </c>
      <c r="G273" s="4" t="s">
        <v>1295</v>
      </c>
      <c r="H273" s="18">
        <v>33889</v>
      </c>
      <c r="I273" s="32">
        <v>27.493150684931507</v>
      </c>
      <c r="J273" s="5">
        <v>1</v>
      </c>
      <c r="K273" s="5" t="s">
        <v>837</v>
      </c>
    </row>
    <row r="274" spans="1:11">
      <c r="A274" s="7">
        <v>14</v>
      </c>
      <c r="B274" s="10">
        <v>13</v>
      </c>
      <c r="C274" s="10">
        <v>273</v>
      </c>
      <c r="D274" s="4" t="s">
        <v>246</v>
      </c>
      <c r="E274" s="4" t="s">
        <v>16</v>
      </c>
      <c r="F274" s="4" t="s">
        <v>442</v>
      </c>
      <c r="G274" s="4" t="s">
        <v>443</v>
      </c>
      <c r="H274" s="18">
        <v>30243</v>
      </c>
      <c r="I274" s="32">
        <v>37.482191780821921</v>
      </c>
      <c r="J274" s="5">
        <v>1</v>
      </c>
      <c r="K274" s="5" t="s">
        <v>46</v>
      </c>
    </row>
    <row r="275" spans="1:11">
      <c r="A275" s="7">
        <v>14</v>
      </c>
      <c r="B275" s="10">
        <v>14</v>
      </c>
      <c r="C275" s="10">
        <v>274</v>
      </c>
      <c r="D275" s="4" t="s">
        <v>276</v>
      </c>
      <c r="E275" s="4" t="s">
        <v>481</v>
      </c>
      <c r="F275" s="4" t="s">
        <v>74</v>
      </c>
      <c r="G275" s="4" t="s">
        <v>199</v>
      </c>
      <c r="H275" s="18">
        <v>30549</v>
      </c>
      <c r="I275" s="32">
        <v>36.643835616438359</v>
      </c>
      <c r="J275" s="5">
        <v>1</v>
      </c>
      <c r="K275" s="5" t="s">
        <v>837</v>
      </c>
    </row>
    <row r="276" spans="1:11">
      <c r="A276" s="7">
        <v>14</v>
      </c>
      <c r="B276" s="10">
        <v>15</v>
      </c>
      <c r="C276" s="10">
        <v>275</v>
      </c>
      <c r="D276" s="4" t="s">
        <v>14</v>
      </c>
      <c r="E276" s="4" t="s">
        <v>686</v>
      </c>
      <c r="F276" s="4" t="s">
        <v>1233</v>
      </c>
      <c r="G276" s="4" t="s">
        <v>237</v>
      </c>
      <c r="H276" s="18">
        <v>32895</v>
      </c>
      <c r="I276" s="32">
        <v>30.216438356164385</v>
      </c>
      <c r="J276" s="5">
        <v>6</v>
      </c>
      <c r="K276" s="5" t="s">
        <v>837</v>
      </c>
    </row>
    <row r="277" spans="1:11">
      <c r="A277" s="7">
        <v>14</v>
      </c>
      <c r="B277" s="10">
        <v>16</v>
      </c>
      <c r="C277" s="10">
        <v>276</v>
      </c>
      <c r="D277" s="4" t="s">
        <v>18</v>
      </c>
      <c r="E277" s="4" t="s">
        <v>129</v>
      </c>
      <c r="F277" s="4" t="s">
        <v>442</v>
      </c>
      <c r="G277" s="4" t="s">
        <v>557</v>
      </c>
      <c r="H277" s="18">
        <v>34558</v>
      </c>
      <c r="I277" s="32">
        <v>25.660273972602738</v>
      </c>
      <c r="J277" s="5">
        <v>4</v>
      </c>
      <c r="K277" s="5" t="s">
        <v>838</v>
      </c>
    </row>
    <row r="278" spans="1:11">
      <c r="A278" s="7">
        <v>14</v>
      </c>
      <c r="B278" s="10">
        <v>17</v>
      </c>
      <c r="C278" s="10">
        <v>277</v>
      </c>
      <c r="D278" s="4" t="s">
        <v>16</v>
      </c>
      <c r="E278" s="4" t="s">
        <v>276</v>
      </c>
      <c r="F278" s="4" t="s">
        <v>283</v>
      </c>
      <c r="G278" s="4" t="s">
        <v>284</v>
      </c>
      <c r="H278" s="18">
        <v>31493</v>
      </c>
      <c r="I278" s="32">
        <v>34.057534246575344</v>
      </c>
      <c r="J278" s="5">
        <v>9</v>
      </c>
      <c r="K278" s="5" t="s">
        <v>838</v>
      </c>
    </row>
    <row r="279" spans="1:11">
      <c r="A279" s="7">
        <v>14</v>
      </c>
      <c r="B279" s="10">
        <v>18</v>
      </c>
      <c r="C279" s="10">
        <v>278</v>
      </c>
      <c r="D279" s="4" t="s">
        <v>614</v>
      </c>
      <c r="E279" s="4" t="s">
        <v>13</v>
      </c>
      <c r="F279" s="4" t="s">
        <v>695</v>
      </c>
      <c r="G279" s="4" t="s">
        <v>696</v>
      </c>
      <c r="H279" s="18">
        <v>32922</v>
      </c>
      <c r="I279" s="32">
        <v>30.142465753424659</v>
      </c>
      <c r="J279" s="5">
        <v>6</v>
      </c>
      <c r="K279" s="5" t="s">
        <v>46</v>
      </c>
    </row>
    <row r="280" spans="1:11">
      <c r="A280" s="7">
        <v>14</v>
      </c>
      <c r="B280" s="10">
        <v>19</v>
      </c>
      <c r="C280" s="10">
        <v>279</v>
      </c>
      <c r="D280" s="4" t="s">
        <v>345</v>
      </c>
      <c r="E280" s="4" t="s">
        <v>345</v>
      </c>
      <c r="F280" s="4" t="s">
        <v>601</v>
      </c>
      <c r="G280" s="4" t="s">
        <v>801</v>
      </c>
      <c r="H280" s="18">
        <v>34865</v>
      </c>
      <c r="I280" s="32">
        <v>24.81917808219178</v>
      </c>
      <c r="J280" s="5">
        <v>7</v>
      </c>
      <c r="K280" s="5" t="s">
        <v>46</v>
      </c>
    </row>
    <row r="281" spans="1:11">
      <c r="A281" s="11">
        <v>14</v>
      </c>
      <c r="B281" s="12">
        <v>20</v>
      </c>
      <c r="C281" s="12">
        <v>280</v>
      </c>
      <c r="D281" s="13" t="s">
        <v>354</v>
      </c>
      <c r="E281" s="13" t="s">
        <v>567</v>
      </c>
      <c r="F281" s="13" t="s">
        <v>100</v>
      </c>
      <c r="G281" s="13" t="s">
        <v>101</v>
      </c>
      <c r="H281" s="19">
        <v>29291</v>
      </c>
      <c r="I281" s="33">
        <v>40.090410958904108</v>
      </c>
      <c r="J281" s="14">
        <v>1</v>
      </c>
      <c r="K281" s="14" t="s">
        <v>46</v>
      </c>
    </row>
    <row r="282" spans="1:11">
      <c r="A282" s="7">
        <v>15</v>
      </c>
      <c r="B282" s="10">
        <v>1</v>
      </c>
      <c r="C282" s="10">
        <v>281</v>
      </c>
      <c r="D282" s="4" t="s">
        <v>354</v>
      </c>
      <c r="E282" s="4" t="s">
        <v>17</v>
      </c>
      <c r="F282" s="4" t="s">
        <v>650</v>
      </c>
      <c r="G282" s="4" t="s">
        <v>324</v>
      </c>
      <c r="H282" s="18">
        <v>31824</v>
      </c>
      <c r="I282" s="32">
        <v>33.150684931506852</v>
      </c>
      <c r="J282" s="5">
        <v>1</v>
      </c>
      <c r="K282" s="5" t="s">
        <v>46</v>
      </c>
    </row>
    <row r="283" spans="1:11">
      <c r="A283" s="7">
        <v>15</v>
      </c>
      <c r="B283" s="10">
        <v>2</v>
      </c>
      <c r="C283" s="10">
        <v>282</v>
      </c>
      <c r="D283" s="4" t="s">
        <v>345</v>
      </c>
      <c r="E283" s="4" t="s">
        <v>15</v>
      </c>
      <c r="F283" s="4" t="s">
        <v>288</v>
      </c>
      <c r="G283" s="4" t="s">
        <v>545</v>
      </c>
      <c r="H283" s="18">
        <v>33114</v>
      </c>
      <c r="I283" s="32">
        <v>29.616438356164384</v>
      </c>
      <c r="J283" s="5">
        <v>7</v>
      </c>
      <c r="K283" s="5" t="s">
        <v>837</v>
      </c>
    </row>
    <row r="284" spans="1:11">
      <c r="A284" s="7">
        <v>15</v>
      </c>
      <c r="B284" s="10">
        <v>3</v>
      </c>
      <c r="C284" s="10">
        <v>283</v>
      </c>
      <c r="D284" s="4" t="s">
        <v>614</v>
      </c>
      <c r="E284" s="4" t="s">
        <v>239</v>
      </c>
      <c r="F284" s="4" t="s">
        <v>542</v>
      </c>
      <c r="G284" s="4" t="s">
        <v>197</v>
      </c>
      <c r="H284" s="18">
        <v>34084</v>
      </c>
      <c r="I284" s="32">
        <v>26.958904109589042</v>
      </c>
      <c r="J284" s="5">
        <v>1</v>
      </c>
      <c r="K284" s="5" t="s">
        <v>46</v>
      </c>
    </row>
    <row r="285" spans="1:11">
      <c r="A285" s="7">
        <v>15</v>
      </c>
      <c r="B285" s="10">
        <v>4</v>
      </c>
      <c r="C285" s="10">
        <v>284</v>
      </c>
      <c r="D285" s="4" t="s">
        <v>16</v>
      </c>
      <c r="E285" s="4" t="s">
        <v>563</v>
      </c>
      <c r="F285" s="4" t="s">
        <v>49</v>
      </c>
      <c r="G285" s="4" t="s">
        <v>397</v>
      </c>
      <c r="H285" s="18">
        <v>32305</v>
      </c>
      <c r="I285" s="32">
        <v>31.832876712328765</v>
      </c>
      <c r="J285" s="5">
        <v>4</v>
      </c>
      <c r="K285" s="5" t="s">
        <v>46</v>
      </c>
    </row>
    <row r="286" spans="1:11">
      <c r="A286" s="7">
        <v>15</v>
      </c>
      <c r="B286" s="10">
        <v>5</v>
      </c>
      <c r="C286" s="10">
        <v>285</v>
      </c>
      <c r="D286" s="4" t="s">
        <v>18</v>
      </c>
      <c r="E286" s="4" t="s">
        <v>276</v>
      </c>
      <c r="F286" s="4" t="s">
        <v>975</v>
      </c>
      <c r="G286" s="4" t="s">
        <v>553</v>
      </c>
      <c r="H286" s="18">
        <v>33822</v>
      </c>
      <c r="I286" s="32">
        <v>27.676712328767124</v>
      </c>
      <c r="J286" s="5">
        <v>1</v>
      </c>
      <c r="K286" s="5" t="s">
        <v>837</v>
      </c>
    </row>
    <row r="287" spans="1:11">
      <c r="A287" s="7">
        <v>15</v>
      </c>
      <c r="B287" s="10">
        <v>6</v>
      </c>
      <c r="C287" s="10">
        <v>286</v>
      </c>
      <c r="D287" s="4" t="s">
        <v>14</v>
      </c>
      <c r="E287" s="4" t="s">
        <v>18</v>
      </c>
      <c r="F287" s="4" t="s">
        <v>119</v>
      </c>
      <c r="G287" s="4" t="s">
        <v>285</v>
      </c>
      <c r="H287" s="18">
        <v>32929</v>
      </c>
      <c r="I287" s="32">
        <v>30.123287671232877</v>
      </c>
      <c r="J287" s="5">
        <v>1</v>
      </c>
      <c r="K287" s="5" t="s">
        <v>837</v>
      </c>
    </row>
    <row r="288" spans="1:11">
      <c r="A288" s="7">
        <v>15</v>
      </c>
      <c r="B288" s="10">
        <v>7</v>
      </c>
      <c r="C288" s="10">
        <v>287</v>
      </c>
      <c r="D288" s="4" t="s">
        <v>276</v>
      </c>
      <c r="E288" s="4" t="s">
        <v>18</v>
      </c>
      <c r="F288" s="4" t="s">
        <v>757</v>
      </c>
      <c r="G288" s="4" t="s">
        <v>448</v>
      </c>
      <c r="H288" s="18">
        <v>34059</v>
      </c>
      <c r="I288" s="32">
        <v>27.027397260273972</v>
      </c>
      <c r="J288" s="5">
        <v>1</v>
      </c>
      <c r="K288" s="5" t="s">
        <v>837</v>
      </c>
    </row>
    <row r="289" spans="1:11">
      <c r="A289" s="7">
        <v>15</v>
      </c>
      <c r="B289" s="10">
        <v>8</v>
      </c>
      <c r="C289" s="10">
        <v>288</v>
      </c>
      <c r="D289" s="4" t="s">
        <v>246</v>
      </c>
      <c r="E289" s="4" t="s">
        <v>246</v>
      </c>
      <c r="F289" s="4" t="s">
        <v>806</v>
      </c>
      <c r="G289" s="4" t="s">
        <v>549</v>
      </c>
      <c r="H289" s="18">
        <v>34682</v>
      </c>
      <c r="I289" s="32">
        <v>25.32054794520548</v>
      </c>
      <c r="J289" s="5">
        <v>4</v>
      </c>
      <c r="K289" s="5" t="s">
        <v>46</v>
      </c>
    </row>
    <row r="290" spans="1:11">
      <c r="A290" s="7">
        <v>15</v>
      </c>
      <c r="B290" s="10">
        <v>9</v>
      </c>
      <c r="C290" s="10">
        <v>289</v>
      </c>
      <c r="D290" s="4" t="s">
        <v>15</v>
      </c>
      <c r="E290" s="4" t="s">
        <v>567</v>
      </c>
      <c r="F290" s="4" t="s">
        <v>75</v>
      </c>
      <c r="G290" s="4" t="s">
        <v>277</v>
      </c>
      <c r="H290" s="18">
        <v>31806</v>
      </c>
      <c r="I290" s="32">
        <v>33.200000000000003</v>
      </c>
      <c r="J290" s="5">
        <v>2</v>
      </c>
      <c r="K290" s="5" t="s">
        <v>46</v>
      </c>
    </row>
    <row r="291" spans="1:11">
      <c r="A291" s="7">
        <v>15</v>
      </c>
      <c r="B291" s="10">
        <v>10</v>
      </c>
      <c r="C291" s="10">
        <v>290</v>
      </c>
      <c r="D291" s="4" t="s">
        <v>470</v>
      </c>
      <c r="E291" s="4" t="s">
        <v>470</v>
      </c>
      <c r="F291" s="4" t="s">
        <v>268</v>
      </c>
      <c r="G291" s="4" t="s">
        <v>961</v>
      </c>
      <c r="H291" s="18">
        <v>34242</v>
      </c>
      <c r="I291" s="32">
        <v>26.526027397260275</v>
      </c>
      <c r="J291" s="5">
        <v>1</v>
      </c>
      <c r="K291" s="5" t="s">
        <v>837</v>
      </c>
    </row>
    <row r="292" spans="1:11">
      <c r="A292" s="7">
        <v>15</v>
      </c>
      <c r="B292" s="10">
        <v>11</v>
      </c>
      <c r="C292" s="10">
        <v>291</v>
      </c>
      <c r="D292" s="4" t="s">
        <v>555</v>
      </c>
      <c r="E292" s="4" t="s">
        <v>47</v>
      </c>
      <c r="F292" s="4" t="s">
        <v>329</v>
      </c>
      <c r="G292" s="4" t="s">
        <v>277</v>
      </c>
      <c r="H292" s="18">
        <v>30722</v>
      </c>
      <c r="I292" s="32">
        <v>36.169863013698631</v>
      </c>
      <c r="J292" s="5">
        <v>7</v>
      </c>
      <c r="K292" s="5" t="s">
        <v>46</v>
      </c>
    </row>
    <row r="293" spans="1:11">
      <c r="A293" s="7">
        <v>15</v>
      </c>
      <c r="B293" s="10">
        <v>12</v>
      </c>
      <c r="C293" s="10">
        <v>292</v>
      </c>
      <c r="D293" s="4" t="s">
        <v>13</v>
      </c>
      <c r="E293" s="4" t="s">
        <v>18</v>
      </c>
      <c r="F293" s="4" t="s">
        <v>534</v>
      </c>
      <c r="G293" s="4" t="s">
        <v>940</v>
      </c>
      <c r="H293" s="18">
        <v>32864</v>
      </c>
      <c r="I293" s="32">
        <v>30.301369863013697</v>
      </c>
      <c r="J293" s="5">
        <v>1</v>
      </c>
      <c r="K293" s="5" t="s">
        <v>837</v>
      </c>
    </row>
    <row r="294" spans="1:11">
      <c r="A294" s="7">
        <v>15</v>
      </c>
      <c r="B294" s="10">
        <v>13</v>
      </c>
      <c r="C294" s="10">
        <v>293</v>
      </c>
      <c r="D294" s="4" t="s">
        <v>300</v>
      </c>
      <c r="E294" s="4" t="s">
        <v>481</v>
      </c>
      <c r="F294" s="4" t="s">
        <v>988</v>
      </c>
      <c r="G294" s="4" t="s">
        <v>589</v>
      </c>
      <c r="H294" s="18">
        <v>34098</v>
      </c>
      <c r="I294" s="32">
        <v>26.920547945205481</v>
      </c>
      <c r="J294" s="5">
        <v>1</v>
      </c>
      <c r="K294" s="5" t="s">
        <v>837</v>
      </c>
    </row>
    <row r="295" spans="1:11">
      <c r="A295" s="7">
        <v>15</v>
      </c>
      <c r="B295" s="10">
        <v>14</v>
      </c>
      <c r="C295" s="10">
        <v>294</v>
      </c>
      <c r="D295" s="4" t="s">
        <v>129</v>
      </c>
      <c r="E295" s="4" t="s">
        <v>470</v>
      </c>
      <c r="F295" s="4" t="s">
        <v>117</v>
      </c>
      <c r="G295" s="4" t="s">
        <v>352</v>
      </c>
      <c r="H295" s="18">
        <v>32111</v>
      </c>
      <c r="I295" s="32">
        <v>32.364383561643834</v>
      </c>
      <c r="J295" s="5">
        <v>1</v>
      </c>
      <c r="K295" s="5" t="s">
        <v>837</v>
      </c>
    </row>
    <row r="296" spans="1:11">
      <c r="A296" s="7">
        <v>15</v>
      </c>
      <c r="B296" s="10">
        <v>15</v>
      </c>
      <c r="C296" s="10">
        <v>295</v>
      </c>
      <c r="D296" s="4" t="s">
        <v>239</v>
      </c>
      <c r="E296" s="4" t="s">
        <v>239</v>
      </c>
      <c r="F296" s="4" t="s">
        <v>663</v>
      </c>
      <c r="G296" s="4" t="s">
        <v>270</v>
      </c>
      <c r="H296" s="18">
        <v>32878</v>
      </c>
      <c r="I296" s="32">
        <v>30.263013698630136</v>
      </c>
      <c r="J296" s="5">
        <v>3</v>
      </c>
      <c r="K296" s="5" t="s">
        <v>837</v>
      </c>
    </row>
    <row r="297" spans="1:11">
      <c r="A297" s="7">
        <v>15</v>
      </c>
      <c r="B297" s="10">
        <v>16</v>
      </c>
      <c r="C297" s="10">
        <v>296</v>
      </c>
      <c r="D297" s="4" t="s">
        <v>29</v>
      </c>
      <c r="E297" s="4" t="s">
        <v>239</v>
      </c>
      <c r="F297" s="4" t="s">
        <v>1115</v>
      </c>
      <c r="G297" s="4" t="s">
        <v>1116</v>
      </c>
      <c r="H297" s="18">
        <v>33662</v>
      </c>
      <c r="I297" s="32">
        <v>28.115068493150684</v>
      </c>
      <c r="J297" s="5">
        <v>6</v>
      </c>
      <c r="K297" s="5" t="s">
        <v>838</v>
      </c>
    </row>
    <row r="298" spans="1:11">
      <c r="A298" s="7">
        <v>15</v>
      </c>
      <c r="B298" s="10">
        <v>17</v>
      </c>
      <c r="C298" s="10">
        <v>297</v>
      </c>
      <c r="D298" s="4" t="s">
        <v>1121</v>
      </c>
      <c r="E298" s="4" t="s">
        <v>470</v>
      </c>
      <c r="F298" s="4" t="s">
        <v>810</v>
      </c>
      <c r="G298" s="4" t="s">
        <v>502</v>
      </c>
      <c r="H298" s="18">
        <v>31690</v>
      </c>
      <c r="I298" s="32">
        <v>33.517808219178079</v>
      </c>
      <c r="J298" s="5">
        <v>1</v>
      </c>
      <c r="K298" s="5" t="s">
        <v>837</v>
      </c>
    </row>
    <row r="299" spans="1:11">
      <c r="A299" s="7">
        <v>15</v>
      </c>
      <c r="B299" s="10">
        <v>18</v>
      </c>
      <c r="C299" s="10">
        <v>298</v>
      </c>
      <c r="D299" s="4" t="s">
        <v>609</v>
      </c>
      <c r="E299" s="4" t="s">
        <v>438</v>
      </c>
      <c r="F299" s="4" t="s">
        <v>899</v>
      </c>
      <c r="G299" s="4" t="s">
        <v>144</v>
      </c>
      <c r="H299" s="18">
        <v>35159</v>
      </c>
      <c r="I299" s="32">
        <v>24.013698630136986</v>
      </c>
      <c r="J299" s="5">
        <v>1</v>
      </c>
      <c r="K299" s="5" t="s">
        <v>837</v>
      </c>
    </row>
    <row r="300" spans="1:11">
      <c r="A300" s="7">
        <v>15</v>
      </c>
      <c r="B300" s="10">
        <v>19</v>
      </c>
      <c r="C300" s="10">
        <v>299</v>
      </c>
      <c r="D300" s="4" t="s">
        <v>563</v>
      </c>
      <c r="E300" s="4" t="s">
        <v>480</v>
      </c>
      <c r="F300" s="4" t="s">
        <v>933</v>
      </c>
      <c r="G300" s="4" t="s">
        <v>551</v>
      </c>
      <c r="H300" s="18">
        <v>33842</v>
      </c>
      <c r="I300" s="32">
        <v>27.621917808219177</v>
      </c>
      <c r="J300" s="5">
        <v>1</v>
      </c>
      <c r="K300" s="5" t="s">
        <v>837</v>
      </c>
    </row>
    <row r="301" spans="1:11">
      <c r="A301" s="11">
        <v>15</v>
      </c>
      <c r="B301" s="12">
        <v>20</v>
      </c>
      <c r="C301" s="12">
        <v>300</v>
      </c>
      <c r="D301" s="13" t="s">
        <v>567</v>
      </c>
      <c r="E301" s="13" t="s">
        <v>17</v>
      </c>
      <c r="F301" s="13" t="s">
        <v>1032</v>
      </c>
      <c r="G301" s="13" t="s">
        <v>595</v>
      </c>
      <c r="H301" s="19">
        <v>34885</v>
      </c>
      <c r="I301" s="33">
        <v>24.764383561643836</v>
      </c>
      <c r="J301" s="14">
        <v>8</v>
      </c>
      <c r="K301" s="14" t="s">
        <v>837</v>
      </c>
    </row>
    <row r="302" spans="1:11">
      <c r="A302" s="7">
        <v>16</v>
      </c>
      <c r="B302" s="10">
        <v>1</v>
      </c>
      <c r="C302" s="10">
        <v>301</v>
      </c>
      <c r="D302" s="4" t="s">
        <v>567</v>
      </c>
      <c r="E302" s="4" t="s">
        <v>29</v>
      </c>
      <c r="F302" s="4" t="s">
        <v>797</v>
      </c>
      <c r="G302" s="4" t="s">
        <v>595</v>
      </c>
      <c r="H302" s="18">
        <v>33781</v>
      </c>
      <c r="I302" s="32">
        <v>27.789041095890411</v>
      </c>
      <c r="J302" s="5">
        <v>1</v>
      </c>
      <c r="K302" s="5" t="s">
        <v>837</v>
      </c>
    </row>
    <row r="303" spans="1:11">
      <c r="A303" s="7">
        <v>16</v>
      </c>
      <c r="B303" s="10">
        <v>2</v>
      </c>
      <c r="C303" s="10">
        <v>302</v>
      </c>
      <c r="D303" s="4" t="s">
        <v>563</v>
      </c>
      <c r="E303" s="4" t="s">
        <v>15</v>
      </c>
      <c r="F303" s="4" t="s">
        <v>88</v>
      </c>
      <c r="G303" s="4" t="s">
        <v>612</v>
      </c>
      <c r="H303" s="18">
        <v>35679</v>
      </c>
      <c r="I303" s="32">
        <v>22.589041095890412</v>
      </c>
      <c r="J303" s="5">
        <v>1</v>
      </c>
      <c r="K303" s="5" t="s">
        <v>837</v>
      </c>
    </row>
    <row r="304" spans="1:11">
      <c r="A304" s="7">
        <v>16</v>
      </c>
      <c r="B304" s="10">
        <v>3</v>
      </c>
      <c r="C304" s="10">
        <v>303</v>
      </c>
      <c r="D304" s="4" t="s">
        <v>609</v>
      </c>
      <c r="E304" s="4" t="s">
        <v>598</v>
      </c>
      <c r="F304" s="4" t="s">
        <v>1199</v>
      </c>
      <c r="G304" s="4" t="s">
        <v>544</v>
      </c>
      <c r="H304" s="18">
        <v>33445</v>
      </c>
      <c r="I304" s="32">
        <v>28.709589041095889</v>
      </c>
      <c r="J304" s="5">
        <v>1</v>
      </c>
      <c r="K304" s="5" t="s">
        <v>837</v>
      </c>
    </row>
    <row r="305" spans="1:11">
      <c r="A305" s="7">
        <v>16</v>
      </c>
      <c r="B305" s="10">
        <v>4</v>
      </c>
      <c r="C305" s="10">
        <v>304</v>
      </c>
      <c r="D305" s="4" t="s">
        <v>1121</v>
      </c>
      <c r="E305" s="4" t="s">
        <v>17</v>
      </c>
      <c r="F305" s="4" t="s">
        <v>818</v>
      </c>
      <c r="G305" s="4" t="s">
        <v>591</v>
      </c>
      <c r="H305" s="18">
        <v>34170</v>
      </c>
      <c r="I305" s="32">
        <v>26.723287671232878</v>
      </c>
      <c r="J305" s="5">
        <v>2</v>
      </c>
      <c r="K305" s="5" t="s">
        <v>837</v>
      </c>
    </row>
    <row r="306" spans="1:11">
      <c r="A306" s="7">
        <v>16</v>
      </c>
      <c r="B306" s="10">
        <v>5</v>
      </c>
      <c r="C306" s="10">
        <v>305</v>
      </c>
      <c r="D306" s="4" t="s">
        <v>29</v>
      </c>
      <c r="E306" s="4" t="s">
        <v>17</v>
      </c>
      <c r="F306" s="4" t="s">
        <v>313</v>
      </c>
      <c r="G306" s="4" t="s">
        <v>490</v>
      </c>
      <c r="H306" s="18">
        <v>34428</v>
      </c>
      <c r="I306" s="32">
        <v>26.016438356164382</v>
      </c>
      <c r="J306" s="5">
        <v>3</v>
      </c>
      <c r="K306" s="5" t="s">
        <v>837</v>
      </c>
    </row>
    <row r="307" spans="1:11">
      <c r="A307" s="7">
        <v>16</v>
      </c>
      <c r="B307" s="10">
        <v>6</v>
      </c>
      <c r="C307" s="10">
        <v>306</v>
      </c>
      <c r="D307" s="4" t="s">
        <v>239</v>
      </c>
      <c r="E307" s="4" t="s">
        <v>614</v>
      </c>
      <c r="F307" s="4" t="s">
        <v>643</v>
      </c>
      <c r="G307" s="4" t="s">
        <v>293</v>
      </c>
      <c r="H307" s="18">
        <v>32175</v>
      </c>
      <c r="I307" s="32">
        <v>32.18904109589041</v>
      </c>
      <c r="J307" s="5">
        <v>1</v>
      </c>
      <c r="K307" s="5" t="s">
        <v>837</v>
      </c>
    </row>
    <row r="308" spans="1:11">
      <c r="A308" s="7">
        <v>16</v>
      </c>
      <c r="B308" s="10">
        <v>7</v>
      </c>
      <c r="C308" s="10">
        <v>307</v>
      </c>
      <c r="D308" s="4" t="s">
        <v>129</v>
      </c>
      <c r="E308" s="4" t="s">
        <v>300</v>
      </c>
      <c r="F308" s="4" t="s">
        <v>1125</v>
      </c>
      <c r="G308" s="4" t="s">
        <v>150</v>
      </c>
      <c r="H308" s="18">
        <v>35051</v>
      </c>
      <c r="I308" s="32">
        <v>24.30958904109589</v>
      </c>
      <c r="J308" s="5">
        <v>1</v>
      </c>
      <c r="K308" s="5" t="s">
        <v>1236</v>
      </c>
    </row>
    <row r="309" spans="1:11">
      <c r="A309" s="7">
        <v>16</v>
      </c>
      <c r="B309" s="10">
        <v>8</v>
      </c>
      <c r="C309" s="10">
        <v>308</v>
      </c>
      <c r="D309" s="4" t="s">
        <v>300</v>
      </c>
      <c r="E309" s="4" t="s">
        <v>563</v>
      </c>
      <c r="F309" s="4" t="s">
        <v>819</v>
      </c>
      <c r="G309" s="4" t="s">
        <v>546</v>
      </c>
      <c r="H309" s="18">
        <v>33361</v>
      </c>
      <c r="I309" s="32">
        <v>28.93972602739726</v>
      </c>
      <c r="J309" s="5">
        <v>1</v>
      </c>
      <c r="K309" s="5" t="s">
        <v>837</v>
      </c>
    </row>
    <row r="310" spans="1:11">
      <c r="A310" s="7">
        <v>16</v>
      </c>
      <c r="B310" s="10">
        <v>9</v>
      </c>
      <c r="C310" s="10">
        <v>309</v>
      </c>
      <c r="D310" s="4" t="s">
        <v>13</v>
      </c>
      <c r="E310" s="4" t="s">
        <v>438</v>
      </c>
      <c r="F310" s="4" t="s">
        <v>1015</v>
      </c>
      <c r="G310" s="4" t="s">
        <v>576</v>
      </c>
      <c r="H310" s="18">
        <v>32864</v>
      </c>
      <c r="I310" s="32">
        <v>30.301369863013697</v>
      </c>
      <c r="J310" s="5">
        <v>2</v>
      </c>
      <c r="K310" s="5" t="s">
        <v>837</v>
      </c>
    </row>
    <row r="311" spans="1:11">
      <c r="A311" s="7">
        <v>16</v>
      </c>
      <c r="B311" s="10">
        <v>10</v>
      </c>
      <c r="C311" s="10">
        <v>310</v>
      </c>
      <c r="D311" s="4" t="s">
        <v>555</v>
      </c>
      <c r="E311" s="4" t="s">
        <v>492</v>
      </c>
      <c r="F311" s="4" t="s">
        <v>234</v>
      </c>
      <c r="G311" s="4" t="s">
        <v>617</v>
      </c>
      <c r="H311" s="18">
        <v>30434</v>
      </c>
      <c r="I311" s="32">
        <v>36.958904109589042</v>
      </c>
      <c r="J311" s="5">
        <v>3</v>
      </c>
      <c r="K311" s="5" t="s">
        <v>837</v>
      </c>
    </row>
    <row r="312" spans="1:11">
      <c r="A312" s="7">
        <v>16</v>
      </c>
      <c r="B312" s="10">
        <v>11</v>
      </c>
      <c r="C312" s="10">
        <v>311</v>
      </c>
      <c r="D312" s="4" t="s">
        <v>470</v>
      </c>
      <c r="E312" s="4" t="s">
        <v>481</v>
      </c>
      <c r="F312" s="4" t="s">
        <v>508</v>
      </c>
      <c r="G312" s="4" t="s">
        <v>585</v>
      </c>
      <c r="H312" s="18">
        <v>34999</v>
      </c>
      <c r="I312" s="32">
        <v>24.452054794520549</v>
      </c>
      <c r="J312" s="5">
        <v>2</v>
      </c>
      <c r="K312" s="5" t="s">
        <v>838</v>
      </c>
    </row>
    <row r="313" spans="1:11">
      <c r="A313" s="7">
        <v>16</v>
      </c>
      <c r="B313" s="10">
        <v>12</v>
      </c>
      <c r="C313" s="10">
        <v>312</v>
      </c>
      <c r="D313" s="4" t="s">
        <v>15</v>
      </c>
      <c r="E313" s="4" t="s">
        <v>300</v>
      </c>
      <c r="F313" s="4" t="s">
        <v>58</v>
      </c>
      <c r="G313" s="4" t="s">
        <v>551</v>
      </c>
      <c r="H313" s="18">
        <v>34104</v>
      </c>
      <c r="I313" s="32">
        <v>26.904109589041095</v>
      </c>
      <c r="J313" s="5">
        <v>1</v>
      </c>
      <c r="K313" s="5" t="s">
        <v>837</v>
      </c>
    </row>
    <row r="314" spans="1:11">
      <c r="A314" s="7">
        <v>16</v>
      </c>
      <c r="B314" s="10">
        <v>13</v>
      </c>
      <c r="C314" s="10">
        <v>313</v>
      </c>
      <c r="D314" s="4" t="s">
        <v>246</v>
      </c>
      <c r="E314" s="4" t="s">
        <v>480</v>
      </c>
      <c r="F314" s="4" t="s">
        <v>1070</v>
      </c>
      <c r="G314" s="4" t="s">
        <v>193</v>
      </c>
      <c r="H314" s="18">
        <v>33975</v>
      </c>
      <c r="I314" s="32">
        <v>27.257534246575343</v>
      </c>
      <c r="J314" s="5">
        <v>1</v>
      </c>
      <c r="K314" s="5" t="s">
        <v>837</v>
      </c>
    </row>
    <row r="315" spans="1:11">
      <c r="A315" s="7">
        <v>16</v>
      </c>
      <c r="B315" s="10">
        <v>14</v>
      </c>
      <c r="C315" s="10">
        <v>314</v>
      </c>
      <c r="D315" s="4" t="s">
        <v>276</v>
      </c>
      <c r="E315" s="4" t="s">
        <v>354</v>
      </c>
      <c r="F315" s="4" t="s">
        <v>159</v>
      </c>
      <c r="G315" s="4" t="s">
        <v>104</v>
      </c>
      <c r="H315" s="18">
        <v>34617</v>
      </c>
      <c r="I315" s="32">
        <v>25.4986301369863</v>
      </c>
      <c r="J315" s="5">
        <v>2</v>
      </c>
      <c r="K315" s="5" t="s">
        <v>837</v>
      </c>
    </row>
    <row r="316" spans="1:11">
      <c r="A316" s="7">
        <v>16</v>
      </c>
      <c r="B316" s="10">
        <v>15</v>
      </c>
      <c r="C316" s="10">
        <v>315</v>
      </c>
      <c r="D316" s="4" t="s">
        <v>14</v>
      </c>
      <c r="E316" s="4" t="s">
        <v>480</v>
      </c>
      <c r="F316" s="4" t="s">
        <v>162</v>
      </c>
      <c r="G316" s="4" t="s">
        <v>163</v>
      </c>
      <c r="H316" s="18">
        <v>30419</v>
      </c>
      <c r="I316" s="32">
        <v>37</v>
      </c>
      <c r="J316" s="5">
        <v>7</v>
      </c>
      <c r="K316" s="5" t="s">
        <v>837</v>
      </c>
    </row>
    <row r="317" spans="1:11">
      <c r="A317" s="7">
        <v>16</v>
      </c>
      <c r="B317" s="10">
        <v>16</v>
      </c>
      <c r="C317" s="10">
        <v>316</v>
      </c>
      <c r="D317" s="4" t="s">
        <v>18</v>
      </c>
      <c r="E317" s="4" t="s">
        <v>470</v>
      </c>
      <c r="F317" s="4" t="s">
        <v>370</v>
      </c>
      <c r="G317" s="4" t="s">
        <v>5</v>
      </c>
      <c r="H317" s="18">
        <v>34760</v>
      </c>
      <c r="I317" s="32">
        <v>25.106849315068494</v>
      </c>
      <c r="J317" s="5">
        <v>2</v>
      </c>
      <c r="K317" s="5" t="s">
        <v>46</v>
      </c>
    </row>
    <row r="318" spans="1:11">
      <c r="A318" s="7">
        <v>16</v>
      </c>
      <c r="B318" s="10">
        <v>17</v>
      </c>
      <c r="C318" s="10">
        <v>317</v>
      </c>
      <c r="D318" s="4" t="s">
        <v>16</v>
      </c>
      <c r="E318" s="4" t="s">
        <v>129</v>
      </c>
      <c r="F318" s="4" t="s">
        <v>424</v>
      </c>
      <c r="G318" s="4" t="s">
        <v>571</v>
      </c>
      <c r="H318" s="18">
        <v>32858</v>
      </c>
      <c r="I318" s="32">
        <v>30.317808219178083</v>
      </c>
      <c r="J318" s="5">
        <v>1</v>
      </c>
      <c r="K318" s="5" t="s">
        <v>837</v>
      </c>
    </row>
    <row r="319" spans="1:11">
      <c r="A319" s="7">
        <v>16</v>
      </c>
      <c r="B319" s="10">
        <v>18</v>
      </c>
      <c r="C319" s="10">
        <v>318</v>
      </c>
      <c r="D319" s="4" t="s">
        <v>614</v>
      </c>
      <c r="E319" s="4" t="s">
        <v>16</v>
      </c>
      <c r="F319" s="4" t="s">
        <v>330</v>
      </c>
      <c r="G319" s="4" t="s">
        <v>216</v>
      </c>
      <c r="H319" s="18">
        <v>32783</v>
      </c>
      <c r="I319" s="32">
        <v>30.523287671232875</v>
      </c>
      <c r="J319" s="5">
        <v>8</v>
      </c>
      <c r="K319" s="5" t="s">
        <v>838</v>
      </c>
    </row>
    <row r="320" spans="1:11">
      <c r="A320" s="7">
        <v>16</v>
      </c>
      <c r="B320" s="10">
        <v>19</v>
      </c>
      <c r="C320" s="10">
        <v>319</v>
      </c>
      <c r="D320" s="4" t="s">
        <v>345</v>
      </c>
      <c r="E320" s="4" t="s">
        <v>563</v>
      </c>
      <c r="F320" s="4" t="s">
        <v>1026</v>
      </c>
      <c r="G320" s="4" t="s">
        <v>243</v>
      </c>
      <c r="H320" s="18">
        <v>32749</v>
      </c>
      <c r="I320" s="32">
        <v>30.616438356164384</v>
      </c>
      <c r="J320" s="5">
        <v>1</v>
      </c>
      <c r="K320" s="5" t="s">
        <v>46</v>
      </c>
    </row>
    <row r="321" spans="1:11">
      <c r="A321" s="11">
        <v>16</v>
      </c>
      <c r="B321" s="12">
        <v>20</v>
      </c>
      <c r="C321" s="12">
        <v>320</v>
      </c>
      <c r="D321" s="13" t="s">
        <v>354</v>
      </c>
      <c r="E321" s="13" t="s">
        <v>276</v>
      </c>
      <c r="F321" s="13" t="s">
        <v>454</v>
      </c>
      <c r="G321" s="13" t="s">
        <v>571</v>
      </c>
      <c r="H321" s="19">
        <v>33074</v>
      </c>
      <c r="I321" s="33">
        <v>29.726027397260275</v>
      </c>
      <c r="J321" s="14">
        <v>1</v>
      </c>
      <c r="K321" s="14" t="s">
        <v>46</v>
      </c>
    </row>
    <row r="322" spans="1:11">
      <c r="A322" s="7">
        <v>17</v>
      </c>
      <c r="B322" s="10">
        <v>1</v>
      </c>
      <c r="C322" s="10">
        <v>321</v>
      </c>
      <c r="D322" s="4" t="s">
        <v>354</v>
      </c>
      <c r="E322" s="4" t="s">
        <v>239</v>
      </c>
      <c r="F322" s="4" t="s">
        <v>326</v>
      </c>
      <c r="G322" s="4" t="s">
        <v>595</v>
      </c>
      <c r="H322" s="18">
        <v>32469</v>
      </c>
      <c r="I322" s="32">
        <v>31.383561643835616</v>
      </c>
      <c r="J322" s="5">
        <v>2</v>
      </c>
      <c r="K322" s="5" t="s">
        <v>837</v>
      </c>
    </row>
    <row r="323" spans="1:11">
      <c r="A323" s="7">
        <v>17</v>
      </c>
      <c r="B323" s="10">
        <v>2</v>
      </c>
      <c r="C323" s="10">
        <v>322</v>
      </c>
      <c r="D323" s="4" t="s">
        <v>345</v>
      </c>
      <c r="E323" s="4" t="s">
        <v>481</v>
      </c>
      <c r="F323" s="4" t="s">
        <v>672</v>
      </c>
      <c r="G323" s="4" t="s">
        <v>595</v>
      </c>
      <c r="H323" s="18">
        <v>33834</v>
      </c>
      <c r="I323" s="32">
        <v>27.643835616438356</v>
      </c>
      <c r="J323" s="5">
        <v>2</v>
      </c>
      <c r="K323" s="5" t="s">
        <v>837</v>
      </c>
    </row>
    <row r="324" spans="1:11">
      <c r="A324" s="7">
        <v>17</v>
      </c>
      <c r="B324" s="10">
        <v>3</v>
      </c>
      <c r="C324" s="10">
        <v>323</v>
      </c>
      <c r="D324" s="4" t="s">
        <v>614</v>
      </c>
      <c r="E324" s="4" t="s">
        <v>29</v>
      </c>
      <c r="F324" s="4" t="s">
        <v>127</v>
      </c>
      <c r="G324" s="4" t="s">
        <v>12</v>
      </c>
      <c r="H324" s="18">
        <v>31977</v>
      </c>
      <c r="I324" s="32">
        <v>32.731506849315068</v>
      </c>
      <c r="J324" s="5">
        <v>2</v>
      </c>
      <c r="K324" s="5" t="s">
        <v>837</v>
      </c>
    </row>
    <row r="325" spans="1:11">
      <c r="A325" s="7">
        <v>17</v>
      </c>
      <c r="B325" s="10">
        <v>4</v>
      </c>
      <c r="C325" s="10">
        <v>324</v>
      </c>
      <c r="D325" s="4" t="s">
        <v>16</v>
      </c>
      <c r="E325" s="4" t="s">
        <v>555</v>
      </c>
      <c r="F325" s="4" t="s">
        <v>353</v>
      </c>
      <c r="G325" s="4" t="s">
        <v>220</v>
      </c>
      <c r="H325" s="18">
        <v>30637</v>
      </c>
      <c r="I325" s="32">
        <v>36.402739726027399</v>
      </c>
      <c r="J325" s="5">
        <v>9</v>
      </c>
      <c r="K325" s="5" t="s">
        <v>46</v>
      </c>
    </row>
    <row r="326" spans="1:11">
      <c r="A326" s="7">
        <v>17</v>
      </c>
      <c r="B326" s="10">
        <v>5</v>
      </c>
      <c r="C326" s="10">
        <v>325</v>
      </c>
      <c r="D326" s="4" t="s">
        <v>18</v>
      </c>
      <c r="E326" s="4" t="s">
        <v>345</v>
      </c>
      <c r="F326" s="4" t="s">
        <v>673</v>
      </c>
      <c r="G326" s="4" t="s">
        <v>544</v>
      </c>
      <c r="H326" s="18">
        <v>34055</v>
      </c>
      <c r="I326" s="32">
        <v>27.038356164383561</v>
      </c>
      <c r="J326" s="5">
        <v>8</v>
      </c>
      <c r="K326" s="5" t="s">
        <v>46</v>
      </c>
    </row>
    <row r="327" spans="1:11">
      <c r="A327" s="7">
        <v>17</v>
      </c>
      <c r="B327" s="10">
        <v>6</v>
      </c>
      <c r="C327" s="10">
        <v>326</v>
      </c>
      <c r="D327" s="4" t="s">
        <v>14</v>
      </c>
      <c r="E327" s="4" t="s">
        <v>563</v>
      </c>
      <c r="F327" s="4" t="s">
        <v>782</v>
      </c>
      <c r="G327" s="4" t="s">
        <v>589</v>
      </c>
      <c r="H327" s="18">
        <v>35584</v>
      </c>
      <c r="I327" s="32">
        <v>22.849315068493151</v>
      </c>
      <c r="J327" s="5">
        <v>6</v>
      </c>
      <c r="K327" s="5" t="s">
        <v>837</v>
      </c>
    </row>
    <row r="328" spans="1:11">
      <c r="A328" s="7">
        <v>17</v>
      </c>
      <c r="B328" s="10">
        <v>7</v>
      </c>
      <c r="C328" s="10">
        <v>327</v>
      </c>
      <c r="D328" s="4" t="s">
        <v>276</v>
      </c>
      <c r="E328" s="4" t="s">
        <v>354</v>
      </c>
      <c r="F328" s="4" t="s">
        <v>1033</v>
      </c>
      <c r="G328" s="4" t="s">
        <v>271</v>
      </c>
      <c r="H328" s="18">
        <v>34814</v>
      </c>
      <c r="I328" s="32">
        <v>24.958904109589042</v>
      </c>
      <c r="J328" s="5">
        <v>1</v>
      </c>
      <c r="K328" s="5" t="s">
        <v>46</v>
      </c>
    </row>
    <row r="329" spans="1:11">
      <c r="A329" s="7">
        <v>17</v>
      </c>
      <c r="B329" s="10">
        <v>8</v>
      </c>
      <c r="C329" s="10">
        <v>328</v>
      </c>
      <c r="D329" s="4" t="s">
        <v>246</v>
      </c>
      <c r="E329" s="4" t="s">
        <v>614</v>
      </c>
      <c r="F329" s="4" t="s">
        <v>642</v>
      </c>
      <c r="G329" s="4" t="s">
        <v>297</v>
      </c>
      <c r="H329" s="18">
        <v>31640</v>
      </c>
      <c r="I329" s="32">
        <v>33.654794520547945</v>
      </c>
      <c r="J329" s="5">
        <v>2</v>
      </c>
      <c r="K329" s="5" t="s">
        <v>837</v>
      </c>
    </row>
    <row r="330" spans="1:11">
      <c r="A330" s="7">
        <v>17</v>
      </c>
      <c r="B330" s="10">
        <v>9</v>
      </c>
      <c r="C330" s="10">
        <v>329</v>
      </c>
      <c r="D330" s="4" t="s">
        <v>15</v>
      </c>
      <c r="E330" s="4" t="s">
        <v>276</v>
      </c>
      <c r="F330" s="4" t="s">
        <v>965</v>
      </c>
      <c r="G330" s="4" t="s">
        <v>350</v>
      </c>
      <c r="H330" s="18">
        <v>34488</v>
      </c>
      <c r="I330" s="32">
        <v>25.852054794520548</v>
      </c>
      <c r="J330" s="5">
        <v>8</v>
      </c>
      <c r="K330" s="5" t="s">
        <v>837</v>
      </c>
    </row>
    <row r="331" spans="1:11">
      <c r="A331" s="7">
        <v>17</v>
      </c>
      <c r="B331" s="10">
        <v>10</v>
      </c>
      <c r="C331" s="10">
        <v>330</v>
      </c>
      <c r="D331" s="4" t="s">
        <v>470</v>
      </c>
      <c r="E331" s="4" t="s">
        <v>686</v>
      </c>
      <c r="F331" s="4" t="s">
        <v>89</v>
      </c>
      <c r="G331" s="4" t="s">
        <v>531</v>
      </c>
      <c r="H331" s="18">
        <v>30897</v>
      </c>
      <c r="I331" s="32">
        <v>35.69041095890411</v>
      </c>
      <c r="J331" s="5">
        <v>9</v>
      </c>
      <c r="K331" s="5" t="s">
        <v>46</v>
      </c>
    </row>
    <row r="332" spans="1:11">
      <c r="A332" s="7">
        <v>17</v>
      </c>
      <c r="B332" s="10">
        <v>11</v>
      </c>
      <c r="C332" s="10">
        <v>331</v>
      </c>
      <c r="D332" s="4" t="s">
        <v>555</v>
      </c>
      <c r="E332" s="4" t="s">
        <v>17</v>
      </c>
      <c r="F332" s="4" t="s">
        <v>727</v>
      </c>
      <c r="G332" s="4" t="s">
        <v>577</v>
      </c>
      <c r="H332" s="18">
        <v>32100</v>
      </c>
      <c r="I332" s="32">
        <v>32.394520547945206</v>
      </c>
      <c r="J332" s="5">
        <v>2</v>
      </c>
      <c r="K332" s="5" t="s">
        <v>837</v>
      </c>
    </row>
    <row r="333" spans="1:11">
      <c r="A333" s="7">
        <v>17</v>
      </c>
      <c r="B333" s="10">
        <v>12</v>
      </c>
      <c r="C333" s="10">
        <v>332</v>
      </c>
      <c r="D333" s="4" t="s">
        <v>13</v>
      </c>
      <c r="E333" s="4" t="s">
        <v>47</v>
      </c>
      <c r="F333" s="4" t="s">
        <v>314</v>
      </c>
      <c r="G333" s="4" t="s">
        <v>146</v>
      </c>
      <c r="H333" s="18">
        <v>32498</v>
      </c>
      <c r="I333" s="32">
        <v>31.304109589041097</v>
      </c>
      <c r="J333" s="5">
        <v>1</v>
      </c>
      <c r="K333" s="5" t="s">
        <v>46</v>
      </c>
    </row>
    <row r="334" spans="1:11">
      <c r="A334" s="7">
        <v>17</v>
      </c>
      <c r="B334" s="10">
        <v>13</v>
      </c>
      <c r="C334" s="10">
        <v>333</v>
      </c>
      <c r="D334" s="4" t="s">
        <v>300</v>
      </c>
      <c r="E334" s="4" t="s">
        <v>300</v>
      </c>
      <c r="F334" s="4" t="s">
        <v>259</v>
      </c>
      <c r="G334" s="4" t="s">
        <v>1088</v>
      </c>
      <c r="H334" s="18">
        <v>33458</v>
      </c>
      <c r="I334" s="32">
        <v>28.673972602739727</v>
      </c>
      <c r="J334" s="5">
        <v>5</v>
      </c>
      <c r="K334" s="5" t="s">
        <v>837</v>
      </c>
    </row>
    <row r="335" spans="1:11">
      <c r="A335" s="7">
        <v>17</v>
      </c>
      <c r="B335" s="10">
        <v>14</v>
      </c>
      <c r="C335" s="10">
        <v>334</v>
      </c>
      <c r="D335" s="4" t="s">
        <v>129</v>
      </c>
      <c r="E335" s="4" t="s">
        <v>239</v>
      </c>
      <c r="F335" s="4" t="s">
        <v>200</v>
      </c>
      <c r="G335" s="4" t="s">
        <v>247</v>
      </c>
      <c r="H335" s="18">
        <v>34807</v>
      </c>
      <c r="I335" s="32">
        <v>24.978082191780821</v>
      </c>
      <c r="J335" s="5">
        <v>2</v>
      </c>
      <c r="K335" s="5" t="s">
        <v>837</v>
      </c>
    </row>
    <row r="336" spans="1:11">
      <c r="A336" s="7">
        <v>17</v>
      </c>
      <c r="B336" s="10">
        <v>15</v>
      </c>
      <c r="C336" s="10">
        <v>335</v>
      </c>
      <c r="D336" s="4" t="s">
        <v>239</v>
      </c>
      <c r="E336" s="4" t="s">
        <v>45</v>
      </c>
      <c r="F336" s="4" t="s">
        <v>722</v>
      </c>
      <c r="G336" s="4" t="s">
        <v>532</v>
      </c>
      <c r="H336" s="18">
        <v>30987</v>
      </c>
      <c r="I336" s="32">
        <v>35.443835616438356</v>
      </c>
      <c r="J336" s="5">
        <v>2</v>
      </c>
      <c r="K336" s="5" t="s">
        <v>46</v>
      </c>
    </row>
    <row r="337" spans="1:11">
      <c r="A337" s="7">
        <v>17</v>
      </c>
      <c r="B337" s="10">
        <v>16</v>
      </c>
      <c r="C337" s="10">
        <v>336</v>
      </c>
      <c r="D337" s="4" t="s">
        <v>29</v>
      </c>
      <c r="E337" s="4" t="s">
        <v>609</v>
      </c>
      <c r="F337" s="4" t="s">
        <v>939</v>
      </c>
      <c r="G337" s="4" t="s">
        <v>533</v>
      </c>
      <c r="H337" s="18">
        <v>32389</v>
      </c>
      <c r="I337" s="32">
        <v>31.602739726027398</v>
      </c>
      <c r="J337" s="5">
        <v>1</v>
      </c>
      <c r="K337" s="5" t="s">
        <v>46</v>
      </c>
    </row>
    <row r="338" spans="1:11">
      <c r="A338" s="7">
        <v>17</v>
      </c>
      <c r="B338" s="10">
        <v>17</v>
      </c>
      <c r="C338" s="10">
        <v>337</v>
      </c>
      <c r="D338" s="4" t="s">
        <v>1121</v>
      </c>
      <c r="E338" s="4" t="s">
        <v>567</v>
      </c>
      <c r="F338" s="4" t="s">
        <v>1304</v>
      </c>
      <c r="G338" s="4" t="s">
        <v>157</v>
      </c>
      <c r="H338" s="18">
        <v>34716</v>
      </c>
      <c r="I338" s="32">
        <v>25.227397260273971</v>
      </c>
      <c r="J338" s="5">
        <v>1</v>
      </c>
      <c r="K338" s="5" t="s">
        <v>837</v>
      </c>
    </row>
    <row r="339" spans="1:11">
      <c r="A339" s="7">
        <v>17</v>
      </c>
      <c r="B339" s="10">
        <v>18</v>
      </c>
      <c r="C339" s="10">
        <v>338</v>
      </c>
      <c r="D339" s="4" t="s">
        <v>609</v>
      </c>
      <c r="E339" s="4" t="s">
        <v>129</v>
      </c>
      <c r="F339" s="4" t="s">
        <v>1234</v>
      </c>
      <c r="G339" s="4" t="s">
        <v>1235</v>
      </c>
      <c r="H339" s="18">
        <v>35563</v>
      </c>
      <c r="I339" s="32">
        <v>22.906849315068492</v>
      </c>
      <c r="J339" s="5">
        <v>6</v>
      </c>
      <c r="K339" s="5" t="s">
        <v>837</v>
      </c>
    </row>
    <row r="340" spans="1:11">
      <c r="A340" s="7">
        <v>17</v>
      </c>
      <c r="B340" s="10">
        <v>19</v>
      </c>
      <c r="C340" s="10">
        <v>339</v>
      </c>
      <c r="D340" s="4" t="s">
        <v>563</v>
      </c>
      <c r="E340" s="4" t="s">
        <v>239</v>
      </c>
      <c r="F340" s="4" t="s">
        <v>193</v>
      </c>
      <c r="G340" s="4" t="s">
        <v>177</v>
      </c>
      <c r="H340" s="18">
        <v>34612</v>
      </c>
      <c r="I340" s="32">
        <v>25.512328767123286</v>
      </c>
      <c r="J340" s="5">
        <v>8</v>
      </c>
      <c r="K340" s="5" t="s">
        <v>838</v>
      </c>
    </row>
    <row r="341" spans="1:11">
      <c r="A341" s="11">
        <v>17</v>
      </c>
      <c r="B341" s="12">
        <v>20</v>
      </c>
      <c r="C341" s="12">
        <v>340</v>
      </c>
      <c r="D341" s="13" t="s">
        <v>567</v>
      </c>
      <c r="E341" s="13" t="s">
        <v>188</v>
      </c>
      <c r="F341" s="13" t="s">
        <v>485</v>
      </c>
      <c r="G341" s="13" t="s">
        <v>922</v>
      </c>
      <c r="H341" s="19">
        <v>34446</v>
      </c>
      <c r="I341" s="33">
        <v>25.967123287671232</v>
      </c>
      <c r="J341" s="14">
        <v>9</v>
      </c>
      <c r="K341" s="14" t="s">
        <v>837</v>
      </c>
    </row>
    <row r="342" spans="1:11">
      <c r="A342" s="7">
        <v>18</v>
      </c>
      <c r="B342" s="10">
        <v>1</v>
      </c>
      <c r="C342" s="10">
        <v>341</v>
      </c>
      <c r="D342" s="4" t="s">
        <v>567</v>
      </c>
      <c r="E342" s="4" t="s">
        <v>246</v>
      </c>
      <c r="F342" s="4" t="s">
        <v>1248</v>
      </c>
      <c r="G342" s="4" t="s">
        <v>72</v>
      </c>
      <c r="H342" s="18">
        <v>34386</v>
      </c>
      <c r="I342" s="32">
        <v>26.134246575342466</v>
      </c>
      <c r="J342" s="5">
        <v>8</v>
      </c>
      <c r="K342" s="5" t="s">
        <v>46</v>
      </c>
    </row>
    <row r="343" spans="1:11">
      <c r="A343" s="7">
        <v>18</v>
      </c>
      <c r="B343" s="10">
        <v>2</v>
      </c>
      <c r="C343" s="10">
        <v>342</v>
      </c>
      <c r="D343" s="4" t="s">
        <v>563</v>
      </c>
      <c r="E343" s="4" t="s">
        <v>614</v>
      </c>
      <c r="F343" s="4" t="s">
        <v>259</v>
      </c>
      <c r="G343" s="4" t="s">
        <v>845</v>
      </c>
      <c r="H343" s="18">
        <v>33086</v>
      </c>
      <c r="I343" s="32">
        <v>29.695890410958903</v>
      </c>
      <c r="J343" s="5">
        <v>3</v>
      </c>
      <c r="K343" s="5" t="s">
        <v>837</v>
      </c>
    </row>
    <row r="344" spans="1:11">
      <c r="A344" s="7">
        <v>18</v>
      </c>
      <c r="B344" s="10">
        <v>3</v>
      </c>
      <c r="C344" s="10">
        <v>343</v>
      </c>
      <c r="D344" s="4" t="s">
        <v>609</v>
      </c>
      <c r="E344" s="4" t="s">
        <v>18</v>
      </c>
      <c r="F344" s="4" t="s">
        <v>709</v>
      </c>
      <c r="G344" s="4" t="s">
        <v>324</v>
      </c>
      <c r="H344" s="18">
        <v>32539</v>
      </c>
      <c r="I344" s="32">
        <v>31.194520547945206</v>
      </c>
      <c r="J344" s="5">
        <v>4</v>
      </c>
      <c r="K344" s="5" t="s">
        <v>46</v>
      </c>
    </row>
    <row r="345" spans="1:11">
      <c r="A345" s="7">
        <v>18</v>
      </c>
      <c r="B345" s="10">
        <v>4</v>
      </c>
      <c r="C345" s="10">
        <v>344</v>
      </c>
      <c r="D345" s="4" t="s">
        <v>1121</v>
      </c>
      <c r="E345" s="4" t="s">
        <v>598</v>
      </c>
      <c r="F345" s="4" t="s">
        <v>530</v>
      </c>
      <c r="G345" s="4" t="s">
        <v>547</v>
      </c>
      <c r="H345" s="18">
        <v>34893</v>
      </c>
      <c r="I345" s="32">
        <v>24.745205479452054</v>
      </c>
      <c r="J345" s="5">
        <v>9</v>
      </c>
      <c r="K345" s="5" t="s">
        <v>837</v>
      </c>
    </row>
    <row r="346" spans="1:11">
      <c r="A346" s="7">
        <v>18</v>
      </c>
      <c r="B346" s="10">
        <v>5</v>
      </c>
      <c r="C346" s="10">
        <v>345</v>
      </c>
      <c r="D346" s="4" t="s">
        <v>29</v>
      </c>
      <c r="E346" s="4" t="s">
        <v>13</v>
      </c>
      <c r="F346" s="4" t="s">
        <v>31</v>
      </c>
      <c r="G346" s="4" t="s">
        <v>1090</v>
      </c>
      <c r="H346" s="18">
        <v>33762</v>
      </c>
      <c r="I346" s="32">
        <v>27.843835616438355</v>
      </c>
      <c r="J346" s="5">
        <v>1</v>
      </c>
      <c r="K346" s="5" t="s">
        <v>837</v>
      </c>
    </row>
    <row r="347" spans="1:11">
      <c r="A347" s="7">
        <v>18</v>
      </c>
      <c r="B347" s="10">
        <v>6</v>
      </c>
      <c r="C347" s="10">
        <v>346</v>
      </c>
      <c r="D347" s="4" t="s">
        <v>239</v>
      </c>
      <c r="E347" s="4" t="s">
        <v>609</v>
      </c>
      <c r="F347" s="4" t="s">
        <v>383</v>
      </c>
      <c r="G347" s="4" t="s">
        <v>531</v>
      </c>
      <c r="H347" s="18">
        <v>33041</v>
      </c>
      <c r="I347" s="32">
        <v>29.81917808219178</v>
      </c>
      <c r="J347" s="5">
        <v>1</v>
      </c>
      <c r="K347" s="5" t="s">
        <v>837</v>
      </c>
    </row>
    <row r="348" spans="1:11">
      <c r="A348" s="7">
        <v>18</v>
      </c>
      <c r="B348" s="10">
        <v>7</v>
      </c>
      <c r="C348" s="10">
        <v>347</v>
      </c>
      <c r="D348" s="4" t="s">
        <v>129</v>
      </c>
      <c r="E348" s="4" t="s">
        <v>470</v>
      </c>
      <c r="F348" s="4" t="s">
        <v>1118</v>
      </c>
      <c r="G348" s="4" t="s">
        <v>325</v>
      </c>
      <c r="H348" s="18">
        <v>33017</v>
      </c>
      <c r="I348" s="32">
        <v>29.884931506849316</v>
      </c>
      <c r="J348" s="5">
        <v>1</v>
      </c>
      <c r="K348" s="5" t="s">
        <v>837</v>
      </c>
    </row>
    <row r="349" spans="1:11">
      <c r="A349" s="7">
        <v>18</v>
      </c>
      <c r="B349" s="10">
        <v>8</v>
      </c>
      <c r="C349" s="10">
        <v>348</v>
      </c>
      <c r="D349" s="4" t="s">
        <v>300</v>
      </c>
      <c r="E349" s="4" t="s">
        <v>481</v>
      </c>
      <c r="F349" s="4" t="s">
        <v>978</v>
      </c>
      <c r="G349" s="4" t="s">
        <v>531</v>
      </c>
      <c r="H349" s="18">
        <v>33554</v>
      </c>
      <c r="I349" s="32">
        <v>28.413698630136988</v>
      </c>
      <c r="J349" s="5">
        <v>1</v>
      </c>
      <c r="K349" s="5" t="s">
        <v>46</v>
      </c>
    </row>
    <row r="350" spans="1:11">
      <c r="A350" s="7">
        <v>18</v>
      </c>
      <c r="B350" s="10">
        <v>9</v>
      </c>
      <c r="C350" s="10">
        <v>349</v>
      </c>
      <c r="D350" s="4" t="s">
        <v>13</v>
      </c>
      <c r="E350" s="4" t="s">
        <v>614</v>
      </c>
      <c r="F350" s="4" t="s">
        <v>1230</v>
      </c>
      <c r="G350" s="4" t="s">
        <v>1231</v>
      </c>
      <c r="H350" s="18">
        <v>34624</v>
      </c>
      <c r="I350" s="32">
        <v>25.482191780821918</v>
      </c>
      <c r="J350" s="5">
        <v>6</v>
      </c>
      <c r="K350" s="5" t="s">
        <v>837</v>
      </c>
    </row>
    <row r="351" spans="1:11">
      <c r="A351" s="7">
        <v>18</v>
      </c>
      <c r="B351" s="10">
        <v>10</v>
      </c>
      <c r="C351" s="10">
        <v>350</v>
      </c>
      <c r="D351" s="4" t="s">
        <v>555</v>
      </c>
      <c r="E351" s="4" t="s">
        <v>18</v>
      </c>
      <c r="F351" s="4" t="s">
        <v>378</v>
      </c>
      <c r="G351" s="4" t="s">
        <v>409</v>
      </c>
      <c r="H351" s="18">
        <v>33923</v>
      </c>
      <c r="I351" s="32">
        <v>27.402739726027399</v>
      </c>
      <c r="J351" s="5">
        <v>1</v>
      </c>
      <c r="K351" s="5" t="s">
        <v>837</v>
      </c>
    </row>
    <row r="352" spans="1:11">
      <c r="A352" s="7">
        <v>18</v>
      </c>
      <c r="B352" s="10">
        <v>11</v>
      </c>
      <c r="C352" s="10">
        <v>351</v>
      </c>
      <c r="D352" s="4" t="s">
        <v>470</v>
      </c>
      <c r="E352" s="4" t="s">
        <v>480</v>
      </c>
      <c r="F352" s="4" t="s">
        <v>7</v>
      </c>
      <c r="G352" s="4" t="s">
        <v>2</v>
      </c>
      <c r="H352" s="18">
        <v>31635</v>
      </c>
      <c r="I352" s="32">
        <v>33.671232876712331</v>
      </c>
      <c r="J352" s="5">
        <v>5</v>
      </c>
      <c r="K352" s="5" t="s">
        <v>838</v>
      </c>
    </row>
    <row r="353" spans="1:11">
      <c r="A353" s="7">
        <v>18</v>
      </c>
      <c r="B353" s="10">
        <v>12</v>
      </c>
      <c r="C353" s="10">
        <v>352</v>
      </c>
      <c r="D353" s="4" t="s">
        <v>15</v>
      </c>
      <c r="E353" s="4" t="s">
        <v>18</v>
      </c>
      <c r="F353" s="4" t="s">
        <v>378</v>
      </c>
      <c r="G353" s="4" t="s">
        <v>409</v>
      </c>
      <c r="H353" s="18">
        <v>33923</v>
      </c>
      <c r="I353" s="32">
        <v>27.4</v>
      </c>
      <c r="J353" s="5">
        <v>1</v>
      </c>
      <c r="K353" s="5" t="s">
        <v>837</v>
      </c>
    </row>
    <row r="354" spans="1:11">
      <c r="A354" s="7">
        <v>18</v>
      </c>
      <c r="B354" s="10">
        <v>13</v>
      </c>
      <c r="C354" s="10">
        <v>353</v>
      </c>
      <c r="D354" s="4" t="s">
        <v>246</v>
      </c>
      <c r="E354" s="4" t="s">
        <v>246</v>
      </c>
      <c r="F354" s="4" t="s">
        <v>954</v>
      </c>
      <c r="G354" s="4" t="s">
        <v>150</v>
      </c>
      <c r="H354" s="18">
        <v>35286</v>
      </c>
      <c r="I354" s="32">
        <v>23.668493150684931</v>
      </c>
      <c r="J354" s="5">
        <v>4</v>
      </c>
      <c r="K354" s="5" t="s">
        <v>837</v>
      </c>
    </row>
    <row r="355" spans="1:11">
      <c r="A355" s="7">
        <v>18</v>
      </c>
      <c r="B355" s="10">
        <v>14</v>
      </c>
      <c r="C355" s="10">
        <v>354</v>
      </c>
      <c r="D355" s="4" t="s">
        <v>276</v>
      </c>
      <c r="E355" s="4" t="s">
        <v>164</v>
      </c>
      <c r="F355" s="4" t="s">
        <v>974</v>
      </c>
      <c r="G355" s="4" t="s">
        <v>409</v>
      </c>
      <c r="H355" s="18">
        <v>35061</v>
      </c>
      <c r="I355" s="32">
        <v>24.284931506849315</v>
      </c>
      <c r="J355" s="5">
        <v>1</v>
      </c>
      <c r="K355" s="5" t="s">
        <v>837</v>
      </c>
    </row>
    <row r="356" spans="1:11">
      <c r="A356" s="7">
        <v>18</v>
      </c>
      <c r="B356" s="10">
        <v>15</v>
      </c>
      <c r="C356" s="10">
        <v>355</v>
      </c>
      <c r="D356" s="4" t="s">
        <v>14</v>
      </c>
      <c r="E356" s="4" t="s">
        <v>492</v>
      </c>
      <c r="F356" s="4" t="s">
        <v>471</v>
      </c>
      <c r="G356" s="4" t="s">
        <v>269</v>
      </c>
      <c r="H356" s="18">
        <v>31232</v>
      </c>
      <c r="I356" s="32">
        <v>34.775342465753425</v>
      </c>
      <c r="J356" s="5">
        <v>1</v>
      </c>
      <c r="K356" s="5" t="s">
        <v>837</v>
      </c>
    </row>
    <row r="357" spans="1:11">
      <c r="A357" s="7">
        <v>18</v>
      </c>
      <c r="B357" s="10">
        <v>16</v>
      </c>
      <c r="C357" s="10">
        <v>356</v>
      </c>
      <c r="D357" s="4" t="s">
        <v>18</v>
      </c>
      <c r="E357" s="4" t="s">
        <v>609</v>
      </c>
      <c r="F357" s="4" t="s">
        <v>288</v>
      </c>
      <c r="G357" s="4" t="s">
        <v>533</v>
      </c>
      <c r="H357" s="18">
        <v>34030</v>
      </c>
      <c r="I357" s="32">
        <v>27.109589041095891</v>
      </c>
      <c r="J357" s="5">
        <v>1</v>
      </c>
      <c r="K357" s="5" t="s">
        <v>46</v>
      </c>
    </row>
    <row r="358" spans="1:11">
      <c r="A358" s="7">
        <v>18</v>
      </c>
      <c r="B358" s="10">
        <v>17</v>
      </c>
      <c r="C358" s="10">
        <v>357</v>
      </c>
      <c r="D358" s="4" t="s">
        <v>16</v>
      </c>
      <c r="E358" s="4" t="s">
        <v>438</v>
      </c>
      <c r="F358" s="4" t="s">
        <v>788</v>
      </c>
      <c r="G358" s="4" t="s">
        <v>802</v>
      </c>
      <c r="H358" s="18">
        <v>33878</v>
      </c>
      <c r="I358" s="32">
        <v>27.526027397260275</v>
      </c>
      <c r="J358" s="5">
        <v>5</v>
      </c>
      <c r="K358" s="5" t="s">
        <v>46</v>
      </c>
    </row>
    <row r="359" spans="1:11">
      <c r="A359" s="7">
        <v>18</v>
      </c>
      <c r="B359" s="10">
        <v>18</v>
      </c>
      <c r="C359" s="10">
        <v>358</v>
      </c>
      <c r="D359" s="4" t="s">
        <v>614</v>
      </c>
      <c r="E359" s="4" t="s">
        <v>567</v>
      </c>
      <c r="F359" s="4" t="s">
        <v>1212</v>
      </c>
      <c r="G359" s="4" t="s">
        <v>1213</v>
      </c>
      <c r="H359" s="18">
        <v>33525</v>
      </c>
      <c r="I359" s="32">
        <v>28.493150684931507</v>
      </c>
      <c r="J359" s="5">
        <v>2</v>
      </c>
      <c r="K359" s="5" t="s">
        <v>837</v>
      </c>
    </row>
    <row r="360" spans="1:11">
      <c r="A360" s="7">
        <v>18</v>
      </c>
      <c r="B360" s="10">
        <v>19</v>
      </c>
      <c r="C360" s="10">
        <v>359</v>
      </c>
      <c r="D360" s="4" t="s">
        <v>345</v>
      </c>
      <c r="E360" s="4" t="s">
        <v>614</v>
      </c>
      <c r="F360" s="4" t="s">
        <v>578</v>
      </c>
      <c r="G360" s="4" t="s">
        <v>547</v>
      </c>
      <c r="H360" s="18">
        <v>35447</v>
      </c>
      <c r="I360" s="32">
        <v>23.227397260273971</v>
      </c>
      <c r="J360" s="5">
        <v>7</v>
      </c>
      <c r="K360" s="5" t="s">
        <v>46</v>
      </c>
    </row>
    <row r="361" spans="1:11">
      <c r="A361" s="11">
        <v>18</v>
      </c>
      <c r="B361" s="12">
        <v>20</v>
      </c>
      <c r="C361" s="12">
        <v>360</v>
      </c>
      <c r="D361" s="13" t="s">
        <v>354</v>
      </c>
      <c r="E361" s="13" t="s">
        <v>598</v>
      </c>
      <c r="F361" s="13" t="s">
        <v>329</v>
      </c>
      <c r="G361" s="13" t="s">
        <v>87</v>
      </c>
      <c r="H361" s="19">
        <v>32255</v>
      </c>
      <c r="I361" s="33">
        <v>31.972602739726028</v>
      </c>
      <c r="J361" s="14">
        <v>4</v>
      </c>
      <c r="K361" s="14" t="s">
        <v>46</v>
      </c>
    </row>
    <row r="362" spans="1:11">
      <c r="A362" s="7">
        <v>19</v>
      </c>
      <c r="B362" s="10">
        <v>1</v>
      </c>
      <c r="C362" s="10">
        <v>361</v>
      </c>
      <c r="D362" s="4" t="s">
        <v>354</v>
      </c>
      <c r="E362" s="4" t="s">
        <v>29</v>
      </c>
      <c r="F362" s="4" t="s">
        <v>1204</v>
      </c>
      <c r="G362" s="4" t="s">
        <v>502</v>
      </c>
      <c r="H362" s="18">
        <v>33943</v>
      </c>
      <c r="I362" s="32">
        <v>27.347945205479451</v>
      </c>
      <c r="J362" s="5">
        <v>1</v>
      </c>
      <c r="K362" s="5" t="s">
        <v>837</v>
      </c>
    </row>
    <row r="363" spans="1:11">
      <c r="A363" s="7">
        <v>19</v>
      </c>
      <c r="B363" s="10">
        <v>2</v>
      </c>
      <c r="C363" s="10">
        <v>362</v>
      </c>
      <c r="D363" s="4" t="s">
        <v>345</v>
      </c>
      <c r="E363" s="4" t="s">
        <v>13</v>
      </c>
      <c r="F363" s="4" t="s">
        <v>261</v>
      </c>
      <c r="G363" s="4" t="s">
        <v>613</v>
      </c>
      <c r="H363" s="18">
        <v>32931</v>
      </c>
      <c r="I363" s="32">
        <v>30.12054794520548</v>
      </c>
      <c r="J363" s="5">
        <v>1</v>
      </c>
      <c r="K363" s="5" t="s">
        <v>46</v>
      </c>
    </row>
    <row r="364" spans="1:11">
      <c r="A364" s="7">
        <v>19</v>
      </c>
      <c r="B364" s="10">
        <v>3</v>
      </c>
      <c r="C364" s="10">
        <v>363</v>
      </c>
      <c r="D364" s="4" t="s">
        <v>614</v>
      </c>
      <c r="E364" s="4" t="s">
        <v>213</v>
      </c>
      <c r="F364" s="4" t="s">
        <v>994</v>
      </c>
      <c r="G364" s="4" t="s">
        <v>247</v>
      </c>
      <c r="H364" s="18">
        <v>34978</v>
      </c>
      <c r="I364" s="32">
        <v>24.512328767123286</v>
      </c>
      <c r="J364" s="5">
        <v>7</v>
      </c>
      <c r="K364" s="5" t="s">
        <v>46</v>
      </c>
    </row>
    <row r="365" spans="1:11">
      <c r="A365" s="7">
        <v>19</v>
      </c>
      <c r="B365" s="10">
        <v>4</v>
      </c>
      <c r="C365" s="10">
        <v>364</v>
      </c>
      <c r="D365" s="4" t="s">
        <v>16</v>
      </c>
      <c r="E365" s="4" t="s">
        <v>276</v>
      </c>
      <c r="F365" s="4" t="s">
        <v>332</v>
      </c>
      <c r="G365" s="4" t="s">
        <v>613</v>
      </c>
      <c r="H365" s="18">
        <v>29828</v>
      </c>
      <c r="I365" s="32">
        <v>38.62191780821918</v>
      </c>
      <c r="J365" s="5">
        <v>1</v>
      </c>
      <c r="K365" s="5" t="s">
        <v>837</v>
      </c>
    </row>
    <row r="366" spans="1:11">
      <c r="A366" s="7">
        <v>19</v>
      </c>
      <c r="B366" s="10">
        <v>5</v>
      </c>
      <c r="C366" s="10">
        <v>365</v>
      </c>
      <c r="D366" s="4" t="s">
        <v>18</v>
      </c>
      <c r="E366" s="4" t="s">
        <v>16</v>
      </c>
      <c r="F366" s="4" t="s">
        <v>263</v>
      </c>
      <c r="G366" s="4" t="s">
        <v>721</v>
      </c>
      <c r="H366" s="18">
        <v>32820</v>
      </c>
      <c r="I366" s="32">
        <v>30.424657534246574</v>
      </c>
      <c r="J366" s="5">
        <v>7</v>
      </c>
      <c r="K366" s="5" t="s">
        <v>837</v>
      </c>
    </row>
    <row r="367" spans="1:11">
      <c r="A367" s="7">
        <v>19</v>
      </c>
      <c r="B367" s="10">
        <v>6</v>
      </c>
      <c r="C367" s="10">
        <v>366</v>
      </c>
      <c r="D367" s="4" t="s">
        <v>14</v>
      </c>
      <c r="E367" s="4" t="s">
        <v>563</v>
      </c>
      <c r="F367" s="4" t="s">
        <v>125</v>
      </c>
      <c r="G367" s="4" t="s">
        <v>154</v>
      </c>
      <c r="H367" s="18">
        <v>35220</v>
      </c>
      <c r="I367" s="32">
        <v>23.849315068493151</v>
      </c>
      <c r="J367" s="5">
        <v>1</v>
      </c>
      <c r="K367" s="5" t="s">
        <v>837</v>
      </c>
    </row>
    <row r="368" spans="1:11">
      <c r="A368" s="7">
        <v>19</v>
      </c>
      <c r="B368" s="10">
        <v>7</v>
      </c>
      <c r="C368" s="10">
        <v>367</v>
      </c>
      <c r="D368" s="4" t="s">
        <v>276</v>
      </c>
      <c r="E368" s="4" t="s">
        <v>598</v>
      </c>
      <c r="F368" s="4" t="s">
        <v>601</v>
      </c>
      <c r="G368" s="4" t="s">
        <v>927</v>
      </c>
      <c r="H368" s="18">
        <v>34095</v>
      </c>
      <c r="I368" s="32">
        <v>26.931506849315067</v>
      </c>
      <c r="J368" s="5">
        <v>8</v>
      </c>
      <c r="K368" s="5" t="s">
        <v>46</v>
      </c>
    </row>
    <row r="369" spans="1:11">
      <c r="A369" s="7">
        <v>19</v>
      </c>
      <c r="B369" s="10">
        <v>8</v>
      </c>
      <c r="C369" s="10">
        <v>368</v>
      </c>
      <c r="D369" s="4" t="s">
        <v>246</v>
      </c>
      <c r="E369" s="4" t="s">
        <v>14</v>
      </c>
      <c r="F369" s="4" t="s">
        <v>983</v>
      </c>
      <c r="G369" s="4" t="s">
        <v>565</v>
      </c>
      <c r="H369" s="18">
        <v>34322</v>
      </c>
      <c r="I369" s="32">
        <v>26.30958904109589</v>
      </c>
      <c r="J369" s="5">
        <v>1</v>
      </c>
      <c r="K369" s="5" t="s">
        <v>837</v>
      </c>
    </row>
    <row r="370" spans="1:11">
      <c r="A370" s="7">
        <v>19</v>
      </c>
      <c r="B370" s="10">
        <v>9</v>
      </c>
      <c r="C370" s="10">
        <v>369</v>
      </c>
      <c r="D370" s="4" t="s">
        <v>15</v>
      </c>
      <c r="E370" s="4" t="s">
        <v>188</v>
      </c>
      <c r="F370" s="4" t="s">
        <v>192</v>
      </c>
      <c r="G370" s="4" t="s">
        <v>705</v>
      </c>
      <c r="H370" s="18">
        <v>33800</v>
      </c>
      <c r="I370" s="32">
        <v>27.739726027397261</v>
      </c>
      <c r="J370" s="5">
        <v>7</v>
      </c>
      <c r="K370" s="5" t="s">
        <v>837</v>
      </c>
    </row>
    <row r="371" spans="1:11">
      <c r="A371" s="7">
        <v>19</v>
      </c>
      <c r="B371" s="10">
        <v>10</v>
      </c>
      <c r="C371" s="10">
        <v>370</v>
      </c>
      <c r="D371" s="4" t="s">
        <v>470</v>
      </c>
      <c r="E371" s="4" t="s">
        <v>481</v>
      </c>
      <c r="F371" s="4" t="s">
        <v>1037</v>
      </c>
      <c r="G371" s="4" t="s">
        <v>1038</v>
      </c>
      <c r="H371" s="18">
        <v>34740</v>
      </c>
      <c r="I371" s="32">
        <v>25.164383561643834</v>
      </c>
      <c r="J371" s="5">
        <v>1</v>
      </c>
      <c r="K371" s="5" t="s">
        <v>837</v>
      </c>
    </row>
    <row r="372" spans="1:11">
      <c r="A372" s="7">
        <v>19</v>
      </c>
      <c r="B372" s="10">
        <v>11</v>
      </c>
      <c r="C372" s="10">
        <v>371</v>
      </c>
      <c r="D372" s="4" t="s">
        <v>555</v>
      </c>
      <c r="E372" s="4" t="s">
        <v>188</v>
      </c>
      <c r="F372" s="4" t="s">
        <v>991</v>
      </c>
      <c r="G372" s="4" t="s">
        <v>531</v>
      </c>
      <c r="H372" s="18">
        <v>33389</v>
      </c>
      <c r="I372" s="32">
        <v>28.865753424657534</v>
      </c>
      <c r="J372" s="5">
        <v>1</v>
      </c>
      <c r="K372" s="5" t="s">
        <v>837</v>
      </c>
    </row>
    <row r="373" spans="1:11">
      <c r="A373" s="7">
        <v>19</v>
      </c>
      <c r="B373" s="10">
        <v>12</v>
      </c>
      <c r="C373" s="10">
        <v>372</v>
      </c>
      <c r="D373" s="4" t="s">
        <v>13</v>
      </c>
      <c r="E373" s="4" t="s">
        <v>354</v>
      </c>
      <c r="F373" s="4" t="s">
        <v>1014</v>
      </c>
      <c r="G373" s="4" t="s">
        <v>197</v>
      </c>
      <c r="H373" s="18">
        <v>34019</v>
      </c>
      <c r="I373" s="32">
        <v>27.139726027397259</v>
      </c>
      <c r="J373" s="5">
        <v>1</v>
      </c>
      <c r="K373" s="5" t="s">
        <v>837</v>
      </c>
    </row>
    <row r="374" spans="1:11">
      <c r="A374" s="7">
        <v>19</v>
      </c>
      <c r="B374" s="10">
        <v>13</v>
      </c>
      <c r="C374" s="10">
        <v>373</v>
      </c>
      <c r="D374" s="4" t="s">
        <v>300</v>
      </c>
      <c r="E374" s="4" t="s">
        <v>213</v>
      </c>
      <c r="F374" s="4" t="s">
        <v>584</v>
      </c>
      <c r="G374" s="4" t="s">
        <v>527</v>
      </c>
      <c r="H374" s="18">
        <v>33016</v>
      </c>
      <c r="I374" s="32">
        <v>29.887671232876713</v>
      </c>
      <c r="J374" s="5">
        <v>4</v>
      </c>
      <c r="K374" s="5" t="s">
        <v>838</v>
      </c>
    </row>
    <row r="375" spans="1:11">
      <c r="A375" s="7">
        <v>19</v>
      </c>
      <c r="B375" s="10">
        <v>14</v>
      </c>
      <c r="C375" s="10">
        <v>374</v>
      </c>
      <c r="D375" s="4" t="s">
        <v>129</v>
      </c>
      <c r="E375" s="4" t="s">
        <v>276</v>
      </c>
      <c r="F375" s="4" t="s">
        <v>1131</v>
      </c>
      <c r="G375" s="4" t="s">
        <v>549</v>
      </c>
      <c r="H375" s="18">
        <v>34533</v>
      </c>
      <c r="I375" s="32">
        <v>25.731506849315068</v>
      </c>
      <c r="J375" s="5">
        <v>1</v>
      </c>
      <c r="K375" s="5" t="s">
        <v>837</v>
      </c>
    </row>
    <row r="376" spans="1:11">
      <c r="A376" s="7">
        <v>19</v>
      </c>
      <c r="B376" s="10">
        <v>15</v>
      </c>
      <c r="C376" s="10">
        <v>375</v>
      </c>
      <c r="D376" s="4" t="s">
        <v>239</v>
      </c>
      <c r="E376" s="4" t="s">
        <v>213</v>
      </c>
      <c r="F376" s="4" t="s">
        <v>741</v>
      </c>
      <c r="G376" s="4" t="s">
        <v>571</v>
      </c>
      <c r="H376" s="18">
        <v>33352</v>
      </c>
      <c r="I376" s="32">
        <v>28.967123287671232</v>
      </c>
      <c r="J376" s="5">
        <v>9</v>
      </c>
      <c r="K376" s="5" t="s">
        <v>46</v>
      </c>
    </row>
    <row r="377" spans="1:11">
      <c r="A377" s="7">
        <v>19</v>
      </c>
      <c r="B377" s="10">
        <v>16</v>
      </c>
      <c r="C377" s="10">
        <v>376</v>
      </c>
      <c r="D377" s="4" t="s">
        <v>29</v>
      </c>
      <c r="E377" s="4" t="s">
        <v>470</v>
      </c>
      <c r="F377" s="4" t="s">
        <v>693</v>
      </c>
      <c r="G377" s="4" t="s">
        <v>544</v>
      </c>
      <c r="H377" s="18">
        <v>33837</v>
      </c>
      <c r="I377" s="32">
        <v>27.638356164383563</v>
      </c>
      <c r="J377" s="5">
        <v>5</v>
      </c>
      <c r="K377" s="5" t="s">
        <v>837</v>
      </c>
    </row>
    <row r="378" spans="1:11">
      <c r="A378" s="7">
        <v>19</v>
      </c>
      <c r="B378" s="10">
        <v>17</v>
      </c>
      <c r="C378" s="10">
        <v>377</v>
      </c>
      <c r="D378" s="4" t="s">
        <v>1121</v>
      </c>
      <c r="E378" s="4" t="s">
        <v>14</v>
      </c>
      <c r="F378" s="4" t="s">
        <v>1043</v>
      </c>
      <c r="G378" s="4" t="s">
        <v>220</v>
      </c>
      <c r="H378" s="18">
        <v>34710</v>
      </c>
      <c r="I378" s="32">
        <v>25.246575342465754</v>
      </c>
      <c r="J378" s="5">
        <v>5</v>
      </c>
      <c r="K378" s="5" t="s">
        <v>837</v>
      </c>
    </row>
    <row r="379" spans="1:11">
      <c r="A379" s="7">
        <v>19</v>
      </c>
      <c r="B379" s="10">
        <v>18</v>
      </c>
      <c r="C379" s="10">
        <v>378</v>
      </c>
      <c r="D379" s="4" t="s">
        <v>609</v>
      </c>
      <c r="E379" s="4" t="s">
        <v>481</v>
      </c>
      <c r="F379" s="4" t="s">
        <v>1222</v>
      </c>
      <c r="G379" s="4" t="s">
        <v>418</v>
      </c>
      <c r="H379" s="18">
        <v>34439</v>
      </c>
      <c r="I379" s="32">
        <v>25.989041095890411</v>
      </c>
      <c r="J379" s="5">
        <v>1</v>
      </c>
      <c r="K379" s="5" t="s">
        <v>837</v>
      </c>
    </row>
    <row r="380" spans="1:11">
      <c r="A380" s="7">
        <v>19</v>
      </c>
      <c r="B380" s="10">
        <v>19</v>
      </c>
      <c r="C380" s="10">
        <v>379</v>
      </c>
      <c r="D380" s="4" t="s">
        <v>563</v>
      </c>
      <c r="E380" s="4" t="s">
        <v>29</v>
      </c>
      <c r="F380" s="4" t="s">
        <v>1132</v>
      </c>
      <c r="G380" s="4" t="s">
        <v>1133</v>
      </c>
      <c r="H380" s="18">
        <v>33496</v>
      </c>
      <c r="I380" s="32">
        <v>28.572602739726026</v>
      </c>
      <c r="J380" s="5">
        <v>1</v>
      </c>
      <c r="K380" s="5" t="s">
        <v>837</v>
      </c>
    </row>
    <row r="381" spans="1:11">
      <c r="A381" s="11">
        <v>19</v>
      </c>
      <c r="B381" s="12">
        <v>20</v>
      </c>
      <c r="C381" s="12">
        <v>380</v>
      </c>
      <c r="D381" s="13" t="s">
        <v>567</v>
      </c>
      <c r="E381" s="13" t="s">
        <v>354</v>
      </c>
      <c r="F381" s="13" t="s">
        <v>1216</v>
      </c>
      <c r="G381" s="13" t="s">
        <v>785</v>
      </c>
      <c r="H381" s="19">
        <v>34052</v>
      </c>
      <c r="I381" s="33">
        <v>27.049315068493151</v>
      </c>
      <c r="J381" s="14">
        <v>1</v>
      </c>
      <c r="K381" s="14" t="s">
        <v>837</v>
      </c>
    </row>
    <row r="382" spans="1:11">
      <c r="A382" s="7">
        <v>20</v>
      </c>
      <c r="B382" s="10">
        <v>1</v>
      </c>
      <c r="C382" s="10">
        <v>381</v>
      </c>
      <c r="D382" s="4" t="s">
        <v>567</v>
      </c>
      <c r="E382" s="4" t="s">
        <v>598</v>
      </c>
      <c r="F382" s="4" t="s">
        <v>889</v>
      </c>
      <c r="G382" s="4" t="s">
        <v>595</v>
      </c>
      <c r="H382" s="18">
        <v>32870</v>
      </c>
      <c r="I382" s="32">
        <v>30.287671232876711</v>
      </c>
      <c r="J382" s="5">
        <v>3</v>
      </c>
      <c r="K382" s="5" t="s">
        <v>837</v>
      </c>
    </row>
    <row r="383" spans="1:11">
      <c r="A383" s="7">
        <v>20</v>
      </c>
      <c r="B383" s="10">
        <v>2</v>
      </c>
      <c r="C383" s="10">
        <v>382</v>
      </c>
      <c r="D383" s="4" t="s">
        <v>563</v>
      </c>
      <c r="E383" s="4" t="s">
        <v>14</v>
      </c>
      <c r="F383" s="4" t="s">
        <v>384</v>
      </c>
      <c r="G383" s="4" t="s">
        <v>156</v>
      </c>
      <c r="H383" s="18">
        <v>31512</v>
      </c>
      <c r="I383" s="32">
        <v>34.008219178082193</v>
      </c>
      <c r="J383" s="5">
        <v>1</v>
      </c>
      <c r="K383" s="5" t="s">
        <v>837</v>
      </c>
    </row>
    <row r="384" spans="1:11">
      <c r="A384" s="7">
        <v>20</v>
      </c>
      <c r="B384" s="10">
        <v>3</v>
      </c>
      <c r="C384" s="10">
        <v>383</v>
      </c>
      <c r="D384" s="4" t="s">
        <v>609</v>
      </c>
      <c r="E384" s="4" t="s">
        <v>470</v>
      </c>
      <c r="F384" s="4" t="s">
        <v>27</v>
      </c>
      <c r="G384" s="4" t="s">
        <v>146</v>
      </c>
      <c r="H384" s="18">
        <v>34804</v>
      </c>
      <c r="I384" s="32">
        <v>24.989041095890411</v>
      </c>
      <c r="J384" s="5">
        <v>2</v>
      </c>
      <c r="K384" s="5" t="s">
        <v>837</v>
      </c>
    </row>
    <row r="385" spans="1:11">
      <c r="A385" s="7">
        <v>20</v>
      </c>
      <c r="B385" s="10">
        <v>4</v>
      </c>
      <c r="C385" s="10">
        <v>384</v>
      </c>
      <c r="D385" s="4" t="s">
        <v>1121</v>
      </c>
      <c r="E385" s="4" t="s">
        <v>276</v>
      </c>
      <c r="F385" s="4" t="s">
        <v>330</v>
      </c>
      <c r="G385" s="4" t="s">
        <v>539</v>
      </c>
      <c r="H385" s="18">
        <v>35314</v>
      </c>
      <c r="I385" s="32">
        <v>23.591780821917808</v>
      </c>
      <c r="J385" s="5">
        <v>1</v>
      </c>
      <c r="K385" s="5" t="s">
        <v>837</v>
      </c>
    </row>
    <row r="386" spans="1:11">
      <c r="A386" s="7">
        <v>20</v>
      </c>
      <c r="B386" s="10">
        <v>5</v>
      </c>
      <c r="C386" s="10">
        <v>385</v>
      </c>
      <c r="D386" s="4" t="s">
        <v>29</v>
      </c>
      <c r="E386" s="4" t="s">
        <v>345</v>
      </c>
      <c r="F386" s="4" t="s">
        <v>181</v>
      </c>
      <c r="G386" s="4" t="s">
        <v>531</v>
      </c>
      <c r="H386" s="18">
        <v>32386</v>
      </c>
      <c r="I386" s="32">
        <v>31.613698630136987</v>
      </c>
      <c r="J386" s="5">
        <v>3</v>
      </c>
      <c r="K386" s="5" t="s">
        <v>46</v>
      </c>
    </row>
    <row r="387" spans="1:11">
      <c r="A387" s="7">
        <v>20</v>
      </c>
      <c r="B387" s="10">
        <v>6</v>
      </c>
      <c r="C387" s="10">
        <v>386</v>
      </c>
      <c r="D387" s="4" t="s">
        <v>239</v>
      </c>
      <c r="E387" s="4" t="s">
        <v>598</v>
      </c>
      <c r="F387" s="4" t="s">
        <v>178</v>
      </c>
      <c r="G387" s="4" t="s">
        <v>409</v>
      </c>
      <c r="H387" s="18">
        <v>33818</v>
      </c>
      <c r="I387" s="32">
        <v>27.69041095890411</v>
      </c>
      <c r="J387" s="5">
        <v>6</v>
      </c>
      <c r="K387" s="5" t="s">
        <v>837</v>
      </c>
    </row>
    <row r="388" spans="1:11">
      <c r="A388" s="7">
        <v>20</v>
      </c>
      <c r="B388" s="10">
        <v>7</v>
      </c>
      <c r="C388" s="10">
        <v>387</v>
      </c>
      <c r="D388" s="4" t="s">
        <v>129</v>
      </c>
      <c r="E388" s="4" t="s">
        <v>438</v>
      </c>
      <c r="F388" s="4" t="s">
        <v>357</v>
      </c>
      <c r="G388" s="4" t="s">
        <v>358</v>
      </c>
      <c r="H388" s="18">
        <v>33560</v>
      </c>
      <c r="I388" s="32">
        <v>28.397260273972602</v>
      </c>
      <c r="J388" s="5">
        <v>1</v>
      </c>
      <c r="K388" s="5" t="s">
        <v>837</v>
      </c>
    </row>
    <row r="389" spans="1:11">
      <c r="A389" s="7">
        <v>20</v>
      </c>
      <c r="B389" s="10">
        <v>8</v>
      </c>
      <c r="C389" s="10">
        <v>388</v>
      </c>
      <c r="D389" s="4" t="s">
        <v>300</v>
      </c>
      <c r="E389" s="4" t="s">
        <v>213</v>
      </c>
      <c r="F389" s="4" t="s">
        <v>411</v>
      </c>
      <c r="G389" s="4" t="s">
        <v>365</v>
      </c>
      <c r="H389" s="18">
        <v>33832</v>
      </c>
      <c r="I389" s="32">
        <v>27.652054794520549</v>
      </c>
      <c r="J389" s="5">
        <v>8</v>
      </c>
      <c r="K389" s="5" t="s">
        <v>837</v>
      </c>
    </row>
    <row r="390" spans="1:11">
      <c r="A390" s="7">
        <v>20</v>
      </c>
      <c r="B390" s="10">
        <v>9</v>
      </c>
      <c r="C390" s="10">
        <v>389</v>
      </c>
      <c r="D390" s="4" t="s">
        <v>13</v>
      </c>
      <c r="E390" s="4" t="s">
        <v>188</v>
      </c>
      <c r="F390" s="4" t="s">
        <v>745</v>
      </c>
      <c r="G390" s="4" t="s">
        <v>24</v>
      </c>
      <c r="H390" s="18">
        <v>34464</v>
      </c>
      <c r="I390" s="32">
        <v>25.920547945205481</v>
      </c>
      <c r="J390" s="5">
        <v>1</v>
      </c>
      <c r="K390" s="5" t="s">
        <v>837</v>
      </c>
    </row>
    <row r="391" spans="1:11">
      <c r="A391" s="7">
        <v>20</v>
      </c>
      <c r="B391" s="10">
        <v>10</v>
      </c>
      <c r="C391" s="10">
        <v>390</v>
      </c>
      <c r="D391" s="4" t="s">
        <v>555</v>
      </c>
      <c r="E391" s="4" t="s">
        <v>555</v>
      </c>
      <c r="F391" s="4" t="s">
        <v>774</v>
      </c>
      <c r="G391" s="4" t="s">
        <v>775</v>
      </c>
      <c r="H391" s="18">
        <v>33175</v>
      </c>
      <c r="I391" s="32">
        <v>29.452054794520549</v>
      </c>
      <c r="J391" s="5">
        <v>8</v>
      </c>
      <c r="K391" s="5" t="s">
        <v>46</v>
      </c>
    </row>
    <row r="392" spans="1:11">
      <c r="A392" s="7">
        <v>20</v>
      </c>
      <c r="B392" s="10">
        <v>11</v>
      </c>
      <c r="C392" s="10">
        <v>391</v>
      </c>
      <c r="D392" s="4" t="s">
        <v>470</v>
      </c>
      <c r="E392" s="4" t="s">
        <v>300</v>
      </c>
      <c r="F392" s="4" t="s">
        <v>176</v>
      </c>
      <c r="G392" s="4" t="s">
        <v>565</v>
      </c>
      <c r="H392" s="18">
        <v>32349</v>
      </c>
      <c r="I392" s="32">
        <v>31.715068493150685</v>
      </c>
      <c r="J392" s="5">
        <v>9</v>
      </c>
      <c r="K392" s="5" t="s">
        <v>837</v>
      </c>
    </row>
    <row r="393" spans="1:11">
      <c r="A393" s="7">
        <v>20</v>
      </c>
      <c r="B393" s="10">
        <v>12</v>
      </c>
      <c r="C393" s="10">
        <v>392</v>
      </c>
      <c r="D393" s="4" t="s">
        <v>15</v>
      </c>
      <c r="E393" s="4" t="s">
        <v>45</v>
      </c>
      <c r="F393" s="4" t="s">
        <v>1303</v>
      </c>
      <c r="G393" s="4" t="s">
        <v>105</v>
      </c>
      <c r="H393" s="18">
        <v>34417</v>
      </c>
      <c r="I393" s="32">
        <v>26.049315068493151</v>
      </c>
      <c r="J393" s="5">
        <v>1</v>
      </c>
      <c r="K393" s="5" t="s">
        <v>837</v>
      </c>
    </row>
    <row r="394" spans="1:11">
      <c r="A394" s="7">
        <v>20</v>
      </c>
      <c r="B394" s="10">
        <v>13</v>
      </c>
      <c r="C394" s="10">
        <v>393</v>
      </c>
      <c r="D394" s="4" t="s">
        <v>246</v>
      </c>
      <c r="E394" s="4" t="s">
        <v>14</v>
      </c>
      <c r="F394" s="4" t="s">
        <v>942</v>
      </c>
      <c r="G394" s="4" t="s">
        <v>220</v>
      </c>
      <c r="H394" s="18">
        <v>33425</v>
      </c>
      <c r="I394" s="32">
        <v>28.767123287671232</v>
      </c>
      <c r="J394" s="5">
        <v>1</v>
      </c>
      <c r="K394" s="5" t="s">
        <v>837</v>
      </c>
    </row>
    <row r="395" spans="1:11">
      <c r="A395" s="7">
        <v>20</v>
      </c>
      <c r="B395" s="10">
        <v>14</v>
      </c>
      <c r="C395" s="10">
        <v>394</v>
      </c>
      <c r="D395" s="4" t="s">
        <v>276</v>
      </c>
      <c r="E395" s="4" t="s">
        <v>609</v>
      </c>
      <c r="F395" s="4" t="s">
        <v>895</v>
      </c>
      <c r="G395" s="4" t="s">
        <v>596</v>
      </c>
      <c r="H395" s="18">
        <v>34922</v>
      </c>
      <c r="I395" s="32">
        <v>24.665753424657535</v>
      </c>
      <c r="J395" s="5">
        <v>3</v>
      </c>
      <c r="K395" s="5" t="s">
        <v>837</v>
      </c>
    </row>
    <row r="396" spans="1:11">
      <c r="A396" s="7">
        <v>20</v>
      </c>
      <c r="B396" s="10">
        <v>15</v>
      </c>
      <c r="C396" s="10">
        <v>395</v>
      </c>
      <c r="D396" s="4" t="s">
        <v>14</v>
      </c>
      <c r="E396" s="4" t="s">
        <v>614</v>
      </c>
      <c r="F396" s="4" t="s">
        <v>138</v>
      </c>
      <c r="G396" s="4" t="s">
        <v>533</v>
      </c>
      <c r="H396" s="18">
        <v>34036</v>
      </c>
      <c r="I396" s="32">
        <v>27.093150684931508</v>
      </c>
      <c r="J396" s="5">
        <v>1</v>
      </c>
      <c r="K396" s="5" t="s">
        <v>837</v>
      </c>
    </row>
    <row r="397" spans="1:11">
      <c r="A397" s="7">
        <v>20</v>
      </c>
      <c r="B397" s="10">
        <v>16</v>
      </c>
      <c r="C397" s="10">
        <v>396</v>
      </c>
      <c r="D397" s="4" t="s">
        <v>18</v>
      </c>
      <c r="E397" s="4" t="s">
        <v>188</v>
      </c>
      <c r="F397" s="4" t="s">
        <v>706</v>
      </c>
      <c r="G397" s="4" t="s">
        <v>578</v>
      </c>
      <c r="H397" s="18">
        <v>33245</v>
      </c>
      <c r="I397" s="32">
        <v>29.260273972602739</v>
      </c>
      <c r="J397" s="5">
        <v>2</v>
      </c>
      <c r="K397" s="5" t="s">
        <v>46</v>
      </c>
    </row>
    <row r="398" spans="1:11">
      <c r="A398" s="7">
        <v>20</v>
      </c>
      <c r="B398" s="10">
        <v>17</v>
      </c>
      <c r="C398" s="10">
        <v>397</v>
      </c>
      <c r="D398" s="4" t="s">
        <v>16</v>
      </c>
      <c r="E398" s="4" t="s">
        <v>129</v>
      </c>
      <c r="F398" s="4" t="s">
        <v>1217</v>
      </c>
      <c r="G398" s="4" t="s">
        <v>209</v>
      </c>
      <c r="H398" s="18">
        <v>33067</v>
      </c>
      <c r="I398" s="32">
        <v>29.747945205479454</v>
      </c>
      <c r="J398" s="5">
        <v>1</v>
      </c>
      <c r="K398" s="5" t="s">
        <v>837</v>
      </c>
    </row>
    <row r="399" spans="1:11">
      <c r="A399" s="7">
        <v>20</v>
      </c>
      <c r="B399" s="10">
        <v>18</v>
      </c>
      <c r="C399" s="10">
        <v>398</v>
      </c>
      <c r="D399" s="4" t="s">
        <v>614</v>
      </c>
      <c r="E399" s="4" t="s">
        <v>14</v>
      </c>
      <c r="F399" s="4" t="s">
        <v>450</v>
      </c>
      <c r="G399" s="4" t="s">
        <v>451</v>
      </c>
      <c r="H399" s="18">
        <v>32381</v>
      </c>
      <c r="I399" s="32">
        <v>31.627397260273973</v>
      </c>
      <c r="J399" s="5">
        <v>6</v>
      </c>
      <c r="K399" s="5" t="s">
        <v>837</v>
      </c>
    </row>
    <row r="400" spans="1:11">
      <c r="A400" s="7">
        <v>20</v>
      </c>
      <c r="B400" s="10">
        <v>19</v>
      </c>
      <c r="C400" s="10">
        <v>399</v>
      </c>
      <c r="D400" s="4" t="s">
        <v>345</v>
      </c>
      <c r="E400" s="4" t="s">
        <v>614</v>
      </c>
      <c r="F400" s="4" t="s">
        <v>944</v>
      </c>
      <c r="G400" s="4" t="s">
        <v>612</v>
      </c>
      <c r="H400" s="18">
        <v>32002</v>
      </c>
      <c r="I400" s="32">
        <v>32.665753424657531</v>
      </c>
      <c r="J400" s="5">
        <v>2</v>
      </c>
      <c r="K400" s="5" t="s">
        <v>837</v>
      </c>
    </row>
    <row r="401" spans="1:11">
      <c r="A401" s="11">
        <v>20</v>
      </c>
      <c r="B401" s="12">
        <v>20</v>
      </c>
      <c r="C401" s="12">
        <v>400</v>
      </c>
      <c r="D401" s="13" t="s">
        <v>354</v>
      </c>
      <c r="E401" s="13" t="s">
        <v>470</v>
      </c>
      <c r="F401" s="13" t="s">
        <v>1095</v>
      </c>
      <c r="G401" s="13" t="s">
        <v>72</v>
      </c>
      <c r="H401" s="19">
        <v>33015</v>
      </c>
      <c r="I401" s="33">
        <v>29.890410958904109</v>
      </c>
      <c r="J401" s="14">
        <v>1</v>
      </c>
      <c r="K401" s="14" t="s">
        <v>837</v>
      </c>
    </row>
    <row r="402" spans="1:11">
      <c r="A402" s="7">
        <v>21</v>
      </c>
      <c r="B402" s="10">
        <v>1</v>
      </c>
      <c r="C402" s="10">
        <v>401</v>
      </c>
      <c r="D402" s="4" t="s">
        <v>354</v>
      </c>
      <c r="E402" s="4" t="s">
        <v>239</v>
      </c>
      <c r="F402" s="4" t="s">
        <v>729</v>
      </c>
      <c r="G402" s="4" t="s">
        <v>731</v>
      </c>
      <c r="H402" s="18">
        <v>31651</v>
      </c>
      <c r="I402" s="32">
        <v>33.627397260273973</v>
      </c>
      <c r="J402" s="5">
        <v>6</v>
      </c>
      <c r="K402" s="5" t="s">
        <v>837</v>
      </c>
    </row>
    <row r="403" spans="1:11">
      <c r="A403" s="7">
        <v>21</v>
      </c>
      <c r="B403" s="10">
        <v>2</v>
      </c>
      <c r="C403" s="10">
        <v>402</v>
      </c>
      <c r="D403" s="4" t="s">
        <v>345</v>
      </c>
      <c r="E403" s="4" t="s">
        <v>213</v>
      </c>
      <c r="F403" s="4" t="s">
        <v>1030</v>
      </c>
      <c r="G403" s="4" t="s">
        <v>613</v>
      </c>
      <c r="H403" s="18">
        <v>33514</v>
      </c>
      <c r="I403" s="32">
        <v>28.523287671232875</v>
      </c>
      <c r="J403" s="5">
        <v>1</v>
      </c>
      <c r="K403" s="5" t="s">
        <v>837</v>
      </c>
    </row>
    <row r="404" spans="1:11">
      <c r="A404" s="7">
        <v>21</v>
      </c>
      <c r="B404" s="10">
        <v>3</v>
      </c>
      <c r="C404" s="10">
        <v>403</v>
      </c>
      <c r="D404" s="4" t="s">
        <v>614</v>
      </c>
      <c r="E404" s="4" t="s">
        <v>14</v>
      </c>
      <c r="F404" s="4" t="s">
        <v>712</v>
      </c>
      <c r="G404" s="4" t="s">
        <v>316</v>
      </c>
      <c r="H404" s="18">
        <v>34642</v>
      </c>
      <c r="I404" s="32">
        <v>25.432876712328767</v>
      </c>
      <c r="J404" s="5">
        <v>7</v>
      </c>
      <c r="K404" s="5" t="s">
        <v>46</v>
      </c>
    </row>
    <row r="405" spans="1:11">
      <c r="A405" s="7">
        <v>21</v>
      </c>
      <c r="B405" s="10">
        <v>4</v>
      </c>
      <c r="C405" s="10">
        <v>404</v>
      </c>
      <c r="D405" s="4" t="s">
        <v>16</v>
      </c>
      <c r="E405" s="4" t="s">
        <v>213</v>
      </c>
      <c r="F405" s="4" t="s">
        <v>274</v>
      </c>
      <c r="G405" s="4" t="s">
        <v>163</v>
      </c>
      <c r="H405" s="18">
        <v>34193</v>
      </c>
      <c r="I405" s="32">
        <v>26.663013698630138</v>
      </c>
      <c r="J405" s="5">
        <v>1</v>
      </c>
      <c r="K405" s="5" t="s">
        <v>837</v>
      </c>
    </row>
    <row r="406" spans="1:11">
      <c r="A406" s="7">
        <v>21</v>
      </c>
      <c r="B406" s="10">
        <v>5</v>
      </c>
      <c r="C406" s="10">
        <v>405</v>
      </c>
      <c r="D406" s="4" t="s">
        <v>18</v>
      </c>
      <c r="E406" s="4" t="s">
        <v>164</v>
      </c>
      <c r="F406" s="4" t="s">
        <v>651</v>
      </c>
      <c r="G406" s="4" t="s">
        <v>141</v>
      </c>
      <c r="H406" s="18">
        <v>31581</v>
      </c>
      <c r="I406" s="32">
        <v>33.819178082191783</v>
      </c>
      <c r="J406" s="5">
        <v>1</v>
      </c>
      <c r="K406" s="5" t="s">
        <v>837</v>
      </c>
    </row>
    <row r="407" spans="1:11">
      <c r="A407" s="7">
        <v>21</v>
      </c>
      <c r="B407" s="10">
        <v>6</v>
      </c>
      <c r="C407" s="10">
        <v>406</v>
      </c>
      <c r="D407" s="4" t="s">
        <v>14</v>
      </c>
      <c r="E407" s="4" t="s">
        <v>213</v>
      </c>
      <c r="F407" s="4" t="s">
        <v>107</v>
      </c>
      <c r="G407" s="4" t="s">
        <v>597</v>
      </c>
      <c r="H407" s="18">
        <v>31857</v>
      </c>
      <c r="I407" s="32">
        <v>33.063013698630137</v>
      </c>
      <c r="J407" s="5">
        <v>1</v>
      </c>
      <c r="K407" s="5" t="s">
        <v>837</v>
      </c>
    </row>
    <row r="408" spans="1:11">
      <c r="A408" s="7">
        <v>21</v>
      </c>
      <c r="B408" s="10">
        <v>7</v>
      </c>
      <c r="C408" s="10">
        <v>407</v>
      </c>
      <c r="D408" s="4" t="s">
        <v>276</v>
      </c>
      <c r="E408" s="4" t="s">
        <v>188</v>
      </c>
      <c r="F408" s="4" t="s">
        <v>76</v>
      </c>
      <c r="G408" s="4" t="s">
        <v>855</v>
      </c>
      <c r="H408" s="18">
        <v>32964</v>
      </c>
      <c r="I408" s="32">
        <v>30.030136986301368</v>
      </c>
      <c r="J408" s="5">
        <v>1</v>
      </c>
      <c r="K408" s="5" t="s">
        <v>837</v>
      </c>
    </row>
    <row r="409" spans="1:11">
      <c r="A409" s="7">
        <v>21</v>
      </c>
      <c r="B409" s="10">
        <v>8</v>
      </c>
      <c r="C409" s="10">
        <v>408</v>
      </c>
      <c r="D409" s="4" t="s">
        <v>246</v>
      </c>
      <c r="E409" s="4" t="s">
        <v>555</v>
      </c>
      <c r="F409" s="4" t="s">
        <v>1053</v>
      </c>
      <c r="G409" s="4" t="s">
        <v>1054</v>
      </c>
      <c r="H409" s="18">
        <v>34316</v>
      </c>
      <c r="I409" s="32">
        <v>26.326027397260273</v>
      </c>
      <c r="J409" s="5">
        <v>6</v>
      </c>
      <c r="K409" s="5" t="s">
        <v>838</v>
      </c>
    </row>
    <row r="410" spans="1:11">
      <c r="A410" s="7">
        <v>21</v>
      </c>
      <c r="B410" s="10">
        <v>9</v>
      </c>
      <c r="C410" s="10">
        <v>409</v>
      </c>
      <c r="D410" s="4" t="s">
        <v>15</v>
      </c>
      <c r="E410" s="4" t="s">
        <v>45</v>
      </c>
      <c r="F410" s="4" t="s">
        <v>1276</v>
      </c>
      <c r="G410" s="4" t="s">
        <v>1092</v>
      </c>
      <c r="H410" s="18">
        <v>33663</v>
      </c>
      <c r="I410" s="32">
        <v>28.115068493150684</v>
      </c>
      <c r="J410" s="5">
        <v>1</v>
      </c>
      <c r="K410" s="5" t="s">
        <v>837</v>
      </c>
    </row>
    <row r="411" spans="1:11">
      <c r="A411" s="7">
        <v>21</v>
      </c>
      <c r="B411" s="10">
        <v>10</v>
      </c>
      <c r="C411" s="10">
        <v>410</v>
      </c>
      <c r="D411" s="4" t="s">
        <v>470</v>
      </c>
      <c r="E411" s="4" t="s">
        <v>481</v>
      </c>
      <c r="F411" s="4" t="s">
        <v>1142</v>
      </c>
      <c r="G411" s="4" t="s">
        <v>961</v>
      </c>
      <c r="H411" s="18">
        <v>35370</v>
      </c>
      <c r="I411" s="32">
        <v>23.438356164383563</v>
      </c>
      <c r="J411" s="5">
        <v>8</v>
      </c>
      <c r="K411" s="5" t="s">
        <v>46</v>
      </c>
    </row>
    <row r="412" spans="1:11">
      <c r="A412" s="7">
        <v>21</v>
      </c>
      <c r="B412" s="10">
        <v>11</v>
      </c>
      <c r="C412" s="10">
        <v>411</v>
      </c>
      <c r="D412" s="4" t="s">
        <v>555</v>
      </c>
      <c r="E412" s="4" t="s">
        <v>14</v>
      </c>
      <c r="F412" s="4" t="s">
        <v>280</v>
      </c>
      <c r="G412" s="4" t="s">
        <v>135</v>
      </c>
      <c r="H412" s="18">
        <v>30549</v>
      </c>
      <c r="I412" s="32">
        <v>36.646575342465752</v>
      </c>
      <c r="J412" s="5">
        <v>1</v>
      </c>
      <c r="K412" s="5" t="s">
        <v>837</v>
      </c>
    </row>
    <row r="413" spans="1:11">
      <c r="A413" s="7">
        <v>21</v>
      </c>
      <c r="B413" s="10">
        <v>12</v>
      </c>
      <c r="C413" s="10">
        <v>412</v>
      </c>
      <c r="D413" s="4" t="s">
        <v>13</v>
      </c>
      <c r="E413" s="4" t="s">
        <v>45</v>
      </c>
      <c r="F413" s="4" t="s">
        <v>677</v>
      </c>
      <c r="G413" s="4" t="s">
        <v>136</v>
      </c>
      <c r="H413" s="18">
        <v>33041</v>
      </c>
      <c r="I413" s="32">
        <v>29.81917808219178</v>
      </c>
      <c r="J413" s="5">
        <v>1</v>
      </c>
      <c r="K413" s="5" t="s">
        <v>46</v>
      </c>
    </row>
    <row r="414" spans="1:11">
      <c r="A414" s="7">
        <v>21</v>
      </c>
      <c r="B414" s="10">
        <v>13</v>
      </c>
      <c r="C414" s="10">
        <v>413</v>
      </c>
      <c r="D414" s="4" t="s">
        <v>300</v>
      </c>
      <c r="E414" s="4" t="s">
        <v>555</v>
      </c>
      <c r="F414" s="4" t="s">
        <v>44</v>
      </c>
      <c r="G414" s="4" t="s">
        <v>636</v>
      </c>
      <c r="H414" s="18">
        <v>32608</v>
      </c>
      <c r="I414" s="32">
        <v>31.005479452054793</v>
      </c>
      <c r="J414" s="5">
        <v>7</v>
      </c>
      <c r="K414" s="5" t="s">
        <v>837</v>
      </c>
    </row>
    <row r="415" spans="1:11">
      <c r="A415" s="7">
        <v>21</v>
      </c>
      <c r="B415" s="10">
        <v>14</v>
      </c>
      <c r="C415" s="10">
        <v>414</v>
      </c>
      <c r="D415" s="4" t="s">
        <v>129</v>
      </c>
      <c r="E415" s="4" t="s">
        <v>1017</v>
      </c>
      <c r="F415" s="4" t="s">
        <v>337</v>
      </c>
      <c r="G415" s="4" t="s">
        <v>478</v>
      </c>
      <c r="H415" s="18">
        <v>31903</v>
      </c>
      <c r="I415" s="32">
        <v>32.936986301369863</v>
      </c>
      <c r="J415" s="5">
        <v>9</v>
      </c>
      <c r="K415" s="5" t="s">
        <v>46</v>
      </c>
    </row>
    <row r="416" spans="1:11">
      <c r="A416" s="7">
        <v>21</v>
      </c>
      <c r="B416" s="10">
        <v>15</v>
      </c>
      <c r="C416" s="10">
        <v>415</v>
      </c>
      <c r="D416" s="4" t="s">
        <v>239</v>
      </c>
      <c r="E416" s="4" t="s">
        <v>555</v>
      </c>
      <c r="F416" s="4" t="s">
        <v>279</v>
      </c>
      <c r="G416" s="4" t="s">
        <v>106</v>
      </c>
      <c r="H416" s="18">
        <v>33474</v>
      </c>
      <c r="I416" s="32">
        <v>28.632876712328766</v>
      </c>
      <c r="J416" s="5">
        <v>1</v>
      </c>
      <c r="K416" s="5" t="s">
        <v>837</v>
      </c>
    </row>
    <row r="417" spans="1:11">
      <c r="A417" s="7">
        <v>21</v>
      </c>
      <c r="B417" s="10">
        <v>16</v>
      </c>
      <c r="C417" s="10">
        <v>416</v>
      </c>
      <c r="D417" s="4" t="s">
        <v>29</v>
      </c>
      <c r="E417" s="4" t="s">
        <v>481</v>
      </c>
      <c r="F417" s="4" t="s">
        <v>322</v>
      </c>
      <c r="G417" s="4" t="s">
        <v>639</v>
      </c>
      <c r="H417" s="18">
        <v>33217</v>
      </c>
      <c r="I417" s="32">
        <v>29.336986301369862</v>
      </c>
      <c r="J417" s="5">
        <v>7</v>
      </c>
      <c r="K417" s="5" t="s">
        <v>837</v>
      </c>
    </row>
    <row r="418" spans="1:11">
      <c r="A418" s="7">
        <v>21</v>
      </c>
      <c r="B418" s="10">
        <v>17</v>
      </c>
      <c r="C418" s="10">
        <v>417</v>
      </c>
      <c r="D418" s="4" t="s">
        <v>1121</v>
      </c>
      <c r="E418" s="4" t="s">
        <v>13</v>
      </c>
      <c r="F418" s="4" t="s">
        <v>1127</v>
      </c>
      <c r="G418" s="4" t="s">
        <v>613</v>
      </c>
      <c r="H418" s="18">
        <v>35167</v>
      </c>
      <c r="I418" s="32">
        <v>23.994520547945207</v>
      </c>
      <c r="J418" s="5">
        <v>8</v>
      </c>
      <c r="K418" s="5" t="s">
        <v>46</v>
      </c>
    </row>
    <row r="419" spans="1:11">
      <c r="A419" s="7">
        <v>21</v>
      </c>
      <c r="B419" s="10">
        <v>18</v>
      </c>
      <c r="C419" s="10">
        <v>418</v>
      </c>
      <c r="D419" s="4" t="s">
        <v>609</v>
      </c>
      <c r="E419" s="4" t="s">
        <v>13</v>
      </c>
      <c r="F419" s="4" t="s">
        <v>425</v>
      </c>
      <c r="G419" s="4" t="s">
        <v>426</v>
      </c>
      <c r="H419" s="18">
        <v>32949</v>
      </c>
      <c r="I419" s="32">
        <v>30.07123287671233</v>
      </c>
      <c r="J419" s="5">
        <v>6</v>
      </c>
      <c r="K419" s="5" t="s">
        <v>837</v>
      </c>
    </row>
    <row r="420" spans="1:11">
      <c r="A420" s="7">
        <v>21</v>
      </c>
      <c r="B420" s="10">
        <v>19</v>
      </c>
      <c r="C420" s="10">
        <v>419</v>
      </c>
      <c r="D420" s="4" t="s">
        <v>563</v>
      </c>
      <c r="E420" s="4" t="s">
        <v>164</v>
      </c>
      <c r="F420" s="4" t="s">
        <v>121</v>
      </c>
      <c r="G420" s="4" t="s">
        <v>905</v>
      </c>
      <c r="H420" s="18">
        <v>34338</v>
      </c>
      <c r="I420" s="32">
        <v>26.265753424657536</v>
      </c>
      <c r="J420" s="5">
        <v>1</v>
      </c>
      <c r="K420" s="5" t="s">
        <v>837</v>
      </c>
    </row>
    <row r="421" spans="1:11">
      <c r="A421" s="11">
        <v>21</v>
      </c>
      <c r="B421" s="12">
        <v>20</v>
      </c>
      <c r="C421" s="12">
        <v>420</v>
      </c>
      <c r="D421" s="13" t="s">
        <v>567</v>
      </c>
      <c r="E421" s="13" t="s">
        <v>246</v>
      </c>
      <c r="F421" s="13" t="s">
        <v>1171</v>
      </c>
      <c r="G421" s="13" t="s">
        <v>307</v>
      </c>
      <c r="H421" s="19">
        <v>34617</v>
      </c>
      <c r="I421" s="33">
        <v>25.5013698630137</v>
      </c>
      <c r="J421" s="14">
        <v>4</v>
      </c>
      <c r="K421" s="14" t="s">
        <v>837</v>
      </c>
    </row>
    <row r="422" spans="1:11">
      <c r="A422" s="7">
        <v>22</v>
      </c>
      <c r="B422" s="10">
        <v>1</v>
      </c>
      <c r="C422" s="10">
        <v>421</v>
      </c>
      <c r="D422" s="4" t="s">
        <v>567</v>
      </c>
      <c r="E422" s="4" t="s">
        <v>555</v>
      </c>
      <c r="F422" s="4" t="s">
        <v>805</v>
      </c>
      <c r="G422" s="4" t="s">
        <v>595</v>
      </c>
      <c r="H422" s="18">
        <v>35522</v>
      </c>
      <c r="I422" s="32">
        <v>23.021917808219179</v>
      </c>
      <c r="J422" s="5">
        <v>7</v>
      </c>
      <c r="K422" s="5" t="s">
        <v>837</v>
      </c>
    </row>
    <row r="423" spans="1:11">
      <c r="A423" s="7">
        <v>22</v>
      </c>
      <c r="B423" s="10">
        <v>2</v>
      </c>
      <c r="C423" s="10">
        <v>422</v>
      </c>
      <c r="D423" s="4" t="s">
        <v>563</v>
      </c>
      <c r="E423" s="4" t="s">
        <v>164</v>
      </c>
      <c r="F423" s="4" t="s">
        <v>103</v>
      </c>
      <c r="G423" s="4" t="s">
        <v>236</v>
      </c>
      <c r="H423" s="18">
        <v>32981</v>
      </c>
      <c r="I423" s="32">
        <v>29.983561643835618</v>
      </c>
      <c r="J423" s="5">
        <v>1</v>
      </c>
      <c r="K423" s="5" t="s">
        <v>837</v>
      </c>
    </row>
    <row r="424" spans="1:11">
      <c r="A424" s="7">
        <v>22</v>
      </c>
      <c r="B424" s="10">
        <v>3</v>
      </c>
      <c r="C424" s="10">
        <v>423</v>
      </c>
      <c r="D424" s="4" t="s">
        <v>609</v>
      </c>
      <c r="E424" s="4" t="s">
        <v>354</v>
      </c>
      <c r="F424" s="4" t="s">
        <v>751</v>
      </c>
      <c r="G424" s="4" t="s">
        <v>532</v>
      </c>
      <c r="H424" s="18">
        <v>33252</v>
      </c>
      <c r="I424" s="32">
        <v>29.241095890410961</v>
      </c>
      <c r="J424" s="5">
        <v>9</v>
      </c>
      <c r="K424" s="5" t="s">
        <v>837</v>
      </c>
    </row>
    <row r="425" spans="1:11">
      <c r="A425" s="7">
        <v>22</v>
      </c>
      <c r="B425" s="10">
        <v>4</v>
      </c>
      <c r="C425" s="10">
        <v>424</v>
      </c>
      <c r="D425" s="4" t="s">
        <v>1121</v>
      </c>
      <c r="E425" s="4" t="s">
        <v>480</v>
      </c>
      <c r="F425" s="4" t="s">
        <v>1046</v>
      </c>
      <c r="G425" s="4" t="s">
        <v>254</v>
      </c>
      <c r="H425" s="18">
        <v>34534</v>
      </c>
      <c r="I425" s="32">
        <v>25.728767123287671</v>
      </c>
      <c r="J425" s="5">
        <v>4</v>
      </c>
      <c r="K425" s="5" t="s">
        <v>837</v>
      </c>
    </row>
    <row r="426" spans="1:11">
      <c r="A426" s="7">
        <v>22</v>
      </c>
      <c r="B426" s="10">
        <v>5</v>
      </c>
      <c r="C426" s="10">
        <v>425</v>
      </c>
      <c r="D426" s="4" t="s">
        <v>29</v>
      </c>
      <c r="E426" s="4" t="s">
        <v>563</v>
      </c>
      <c r="F426" s="4" t="s">
        <v>440</v>
      </c>
      <c r="G426" s="4" t="s">
        <v>42</v>
      </c>
      <c r="H426" s="18">
        <v>33000</v>
      </c>
      <c r="I426" s="32">
        <v>29.931506849315067</v>
      </c>
      <c r="J426" s="5">
        <v>8</v>
      </c>
      <c r="K426" s="5" t="s">
        <v>837</v>
      </c>
    </row>
    <row r="427" spans="1:11">
      <c r="A427" s="7">
        <v>22</v>
      </c>
      <c r="B427" s="10">
        <v>6</v>
      </c>
      <c r="C427" s="10">
        <v>426</v>
      </c>
      <c r="D427" s="4" t="s">
        <v>239</v>
      </c>
      <c r="E427" s="4" t="s">
        <v>239</v>
      </c>
      <c r="F427" s="4" t="s">
        <v>22</v>
      </c>
      <c r="G427" s="4" t="s">
        <v>184</v>
      </c>
      <c r="H427" s="18">
        <v>31789</v>
      </c>
      <c r="I427" s="32">
        <v>33.249315068493154</v>
      </c>
      <c r="J427" s="5">
        <v>1</v>
      </c>
      <c r="K427" s="5" t="s">
        <v>837</v>
      </c>
    </row>
    <row r="428" spans="1:11">
      <c r="A428" s="7">
        <v>22</v>
      </c>
      <c r="B428" s="10">
        <v>7</v>
      </c>
      <c r="C428" s="10">
        <v>427</v>
      </c>
      <c r="D428" s="4" t="s">
        <v>129</v>
      </c>
      <c r="E428" s="4" t="s">
        <v>17</v>
      </c>
      <c r="F428" s="4" t="s">
        <v>936</v>
      </c>
      <c r="G428" s="4" t="s">
        <v>937</v>
      </c>
      <c r="H428" s="18">
        <v>33006</v>
      </c>
      <c r="I428" s="32">
        <v>29.915068493150685</v>
      </c>
      <c r="J428" s="5">
        <v>1</v>
      </c>
      <c r="K428" s="5" t="s">
        <v>837</v>
      </c>
    </row>
    <row r="429" spans="1:11">
      <c r="A429" s="7">
        <v>22</v>
      </c>
      <c r="B429" s="10">
        <v>8</v>
      </c>
      <c r="C429" s="10">
        <v>428</v>
      </c>
      <c r="D429" s="4" t="s">
        <v>300</v>
      </c>
      <c r="E429" s="4" t="s">
        <v>563</v>
      </c>
      <c r="F429" s="4" t="s">
        <v>1025</v>
      </c>
      <c r="G429" s="4" t="s">
        <v>250</v>
      </c>
      <c r="H429" s="18">
        <v>31933</v>
      </c>
      <c r="I429" s="32">
        <v>32.854794520547948</v>
      </c>
      <c r="J429" s="5">
        <v>2</v>
      </c>
      <c r="K429" s="5" t="s">
        <v>837</v>
      </c>
    </row>
    <row r="430" spans="1:11">
      <c r="A430" s="7">
        <v>22</v>
      </c>
      <c r="B430" s="10">
        <v>9</v>
      </c>
      <c r="C430" s="10">
        <v>429</v>
      </c>
      <c r="D430" s="4" t="s">
        <v>13</v>
      </c>
      <c r="E430" s="4" t="s">
        <v>276</v>
      </c>
      <c r="F430" s="4" t="s">
        <v>459</v>
      </c>
      <c r="G430" s="4" t="s">
        <v>531</v>
      </c>
      <c r="H430" s="18">
        <v>31553</v>
      </c>
      <c r="I430" s="32">
        <v>33.895890410958906</v>
      </c>
      <c r="J430" s="5">
        <v>2</v>
      </c>
      <c r="K430" s="5" t="s">
        <v>838</v>
      </c>
    </row>
    <row r="431" spans="1:11">
      <c r="A431" s="7">
        <v>22</v>
      </c>
      <c r="B431" s="10">
        <v>10</v>
      </c>
      <c r="C431" s="10">
        <v>430</v>
      </c>
      <c r="D431" s="4" t="s">
        <v>555</v>
      </c>
      <c r="E431" s="4" t="s">
        <v>609</v>
      </c>
      <c r="F431" s="4" t="s">
        <v>710</v>
      </c>
      <c r="G431" s="4" t="s">
        <v>569</v>
      </c>
      <c r="H431" s="18">
        <v>31947</v>
      </c>
      <c r="I431" s="32">
        <v>32.816438356164383</v>
      </c>
      <c r="J431" s="5">
        <v>1</v>
      </c>
      <c r="K431" s="5" t="s">
        <v>837</v>
      </c>
    </row>
    <row r="432" spans="1:11">
      <c r="A432" s="7">
        <v>22</v>
      </c>
      <c r="B432" s="10">
        <v>11</v>
      </c>
      <c r="C432" s="10">
        <v>431</v>
      </c>
      <c r="D432" s="4" t="s">
        <v>470</v>
      </c>
      <c r="E432" s="4" t="s">
        <v>14</v>
      </c>
      <c r="F432" s="4" t="s">
        <v>1165</v>
      </c>
      <c r="G432" s="4" t="s">
        <v>1166</v>
      </c>
      <c r="H432" s="18">
        <v>34781</v>
      </c>
      <c r="I432" s="32">
        <v>25.052054794520547</v>
      </c>
      <c r="J432" s="5">
        <v>2</v>
      </c>
      <c r="K432" s="5" t="s">
        <v>837</v>
      </c>
    </row>
    <row r="433" spans="1:11">
      <c r="A433" s="7">
        <v>22</v>
      </c>
      <c r="B433" s="10">
        <v>12</v>
      </c>
      <c r="C433" s="10">
        <v>432</v>
      </c>
      <c r="D433" s="4" t="s">
        <v>15</v>
      </c>
      <c r="E433" s="4" t="s">
        <v>567</v>
      </c>
      <c r="F433" s="4" t="s">
        <v>1162</v>
      </c>
      <c r="G433" s="4" t="s">
        <v>287</v>
      </c>
      <c r="H433" s="18">
        <v>34977</v>
      </c>
      <c r="I433" s="32">
        <v>24.515068493150686</v>
      </c>
      <c r="J433" s="5">
        <v>1</v>
      </c>
      <c r="K433" s="5" t="s">
        <v>837</v>
      </c>
    </row>
    <row r="434" spans="1:11">
      <c r="A434" s="7">
        <v>22</v>
      </c>
      <c r="B434" s="10">
        <v>13</v>
      </c>
      <c r="C434" s="10">
        <v>433</v>
      </c>
      <c r="D434" s="4" t="s">
        <v>246</v>
      </c>
      <c r="E434" s="4" t="s">
        <v>129</v>
      </c>
      <c r="F434" s="4" t="s">
        <v>737</v>
      </c>
      <c r="G434" s="4" t="s">
        <v>299</v>
      </c>
      <c r="H434" s="18">
        <v>34440</v>
      </c>
      <c r="I434" s="32">
        <v>25.986301369863014</v>
      </c>
      <c r="J434" s="5">
        <v>8</v>
      </c>
      <c r="K434" s="5" t="s">
        <v>837</v>
      </c>
    </row>
    <row r="435" spans="1:11">
      <c r="A435" s="7">
        <v>22</v>
      </c>
      <c r="B435" s="10">
        <v>14</v>
      </c>
      <c r="C435" s="10">
        <v>434</v>
      </c>
      <c r="D435" s="4" t="s">
        <v>276</v>
      </c>
      <c r="E435" s="4" t="s">
        <v>492</v>
      </c>
      <c r="F435" s="4" t="s">
        <v>522</v>
      </c>
      <c r="G435" s="4" t="s">
        <v>523</v>
      </c>
      <c r="H435" s="18">
        <v>30349</v>
      </c>
      <c r="I435" s="32">
        <v>37.194520547945203</v>
      </c>
      <c r="J435" s="5">
        <v>1</v>
      </c>
      <c r="K435" s="5" t="s">
        <v>46</v>
      </c>
    </row>
    <row r="436" spans="1:11">
      <c r="A436" s="7">
        <v>22</v>
      </c>
      <c r="B436" s="10">
        <v>15</v>
      </c>
      <c r="C436" s="10">
        <v>435</v>
      </c>
      <c r="D436" s="4" t="s">
        <v>14</v>
      </c>
      <c r="E436" s="4" t="s">
        <v>188</v>
      </c>
      <c r="F436" s="4" t="s">
        <v>404</v>
      </c>
      <c r="G436" s="4" t="s">
        <v>593</v>
      </c>
      <c r="H436" s="18">
        <v>32707</v>
      </c>
      <c r="I436" s="32">
        <v>30.734246575342464</v>
      </c>
      <c r="J436" s="5">
        <v>4</v>
      </c>
      <c r="K436" s="5" t="s">
        <v>46</v>
      </c>
    </row>
    <row r="437" spans="1:11">
      <c r="A437" s="7">
        <v>22</v>
      </c>
      <c r="B437" s="10">
        <v>16</v>
      </c>
      <c r="C437" s="10">
        <v>436</v>
      </c>
      <c r="D437" s="4" t="s">
        <v>18</v>
      </c>
      <c r="E437" s="4" t="s">
        <v>598</v>
      </c>
      <c r="F437" s="4" t="s">
        <v>240</v>
      </c>
      <c r="G437" s="4" t="s">
        <v>223</v>
      </c>
      <c r="H437" s="18">
        <v>34710</v>
      </c>
      <c r="I437" s="32">
        <v>25.246575342465754</v>
      </c>
      <c r="J437" s="5">
        <v>6</v>
      </c>
      <c r="K437" s="5" t="s">
        <v>46</v>
      </c>
    </row>
    <row r="438" spans="1:11">
      <c r="A438" s="7">
        <v>22</v>
      </c>
      <c r="B438" s="10">
        <v>17</v>
      </c>
      <c r="C438" s="10">
        <v>437</v>
      </c>
      <c r="D438" s="4" t="s">
        <v>16</v>
      </c>
      <c r="E438" s="4" t="s">
        <v>555</v>
      </c>
      <c r="F438" s="4" t="s">
        <v>434</v>
      </c>
      <c r="G438" s="4" t="s">
        <v>571</v>
      </c>
      <c r="H438" s="18">
        <v>31436</v>
      </c>
      <c r="I438" s="32">
        <v>34.216438356164382</v>
      </c>
      <c r="J438" s="5">
        <v>2</v>
      </c>
      <c r="K438" s="5" t="s">
        <v>837</v>
      </c>
    </row>
    <row r="439" spans="1:11">
      <c r="A439" s="7">
        <v>22</v>
      </c>
      <c r="B439" s="10">
        <v>18</v>
      </c>
      <c r="C439" s="10">
        <v>438</v>
      </c>
      <c r="D439" s="4" t="s">
        <v>614</v>
      </c>
      <c r="E439" s="4" t="s">
        <v>609</v>
      </c>
      <c r="F439" s="4" t="s">
        <v>77</v>
      </c>
      <c r="G439" s="4" t="s">
        <v>144</v>
      </c>
      <c r="H439" s="18">
        <v>31296</v>
      </c>
      <c r="I439" s="32">
        <v>34.6</v>
      </c>
      <c r="J439" s="5">
        <v>3</v>
      </c>
      <c r="K439" s="5" t="s">
        <v>46</v>
      </c>
    </row>
    <row r="440" spans="1:11">
      <c r="A440" s="7">
        <v>22</v>
      </c>
      <c r="B440" s="10">
        <v>19</v>
      </c>
      <c r="C440" s="10">
        <v>439</v>
      </c>
      <c r="D440" s="4" t="s">
        <v>345</v>
      </c>
      <c r="E440" s="4" t="s">
        <v>555</v>
      </c>
      <c r="F440" s="4" t="s">
        <v>21</v>
      </c>
      <c r="G440" s="4" t="s">
        <v>533</v>
      </c>
      <c r="H440" s="18">
        <v>30974</v>
      </c>
      <c r="I440" s="32">
        <v>35.482191780821921</v>
      </c>
      <c r="J440" s="5">
        <v>1</v>
      </c>
      <c r="K440" s="5" t="s">
        <v>837</v>
      </c>
    </row>
    <row r="441" spans="1:11">
      <c r="A441" s="11">
        <v>22</v>
      </c>
      <c r="B441" s="12">
        <v>20</v>
      </c>
      <c r="C441" s="12">
        <v>440</v>
      </c>
      <c r="D441" s="13" t="s">
        <v>354</v>
      </c>
      <c r="E441" s="13" t="s">
        <v>188</v>
      </c>
      <c r="F441" s="13" t="s">
        <v>1010</v>
      </c>
      <c r="G441" s="13" t="s">
        <v>571</v>
      </c>
      <c r="H441" s="19">
        <v>34606</v>
      </c>
      <c r="I441" s="33">
        <v>25.531506849315068</v>
      </c>
      <c r="J441" s="14">
        <v>1</v>
      </c>
      <c r="K441" s="14" t="s">
        <v>837</v>
      </c>
    </row>
    <row r="442" spans="1:11">
      <c r="A442" s="7">
        <v>23</v>
      </c>
      <c r="B442" s="10">
        <v>1</v>
      </c>
      <c r="C442" s="10">
        <v>441</v>
      </c>
      <c r="D442" s="4" t="s">
        <v>354</v>
      </c>
      <c r="E442" s="4" t="s">
        <v>276</v>
      </c>
      <c r="F442" s="4" t="s">
        <v>195</v>
      </c>
      <c r="G442" s="4" t="s">
        <v>293</v>
      </c>
      <c r="H442" s="18">
        <v>32799</v>
      </c>
      <c r="I442" s="32">
        <v>30.482191780821918</v>
      </c>
      <c r="J442" s="5">
        <v>5</v>
      </c>
      <c r="K442" s="5" t="s">
        <v>46</v>
      </c>
    </row>
    <row r="443" spans="1:11">
      <c r="A443" s="7">
        <v>23</v>
      </c>
      <c r="B443" s="10">
        <v>2</v>
      </c>
      <c r="C443" s="10">
        <v>442</v>
      </c>
      <c r="D443" s="4" t="s">
        <v>345</v>
      </c>
      <c r="E443" s="4" t="s">
        <v>18</v>
      </c>
      <c r="F443" s="4" t="s">
        <v>739</v>
      </c>
      <c r="G443" s="4" t="s">
        <v>136</v>
      </c>
      <c r="H443" s="18">
        <v>33394</v>
      </c>
      <c r="I443" s="32">
        <v>28.852054794520548</v>
      </c>
      <c r="J443" s="5">
        <v>1</v>
      </c>
      <c r="K443" s="5" t="s">
        <v>46</v>
      </c>
    </row>
    <row r="444" spans="1:11">
      <c r="A444" s="7">
        <v>23</v>
      </c>
      <c r="B444" s="10">
        <v>3</v>
      </c>
      <c r="C444" s="10">
        <v>443</v>
      </c>
      <c r="D444" s="4" t="s">
        <v>614</v>
      </c>
      <c r="E444" s="4" t="s">
        <v>276</v>
      </c>
      <c r="F444" s="4" t="s">
        <v>113</v>
      </c>
      <c r="G444" s="4" t="s">
        <v>531</v>
      </c>
      <c r="H444" s="18">
        <v>31377</v>
      </c>
      <c r="I444" s="32">
        <v>34.37808219178082</v>
      </c>
      <c r="J444" s="5">
        <v>5</v>
      </c>
      <c r="K444" s="5" t="s">
        <v>46</v>
      </c>
    </row>
    <row r="445" spans="1:11">
      <c r="A445" s="7">
        <v>23</v>
      </c>
      <c r="B445" s="10">
        <v>4</v>
      </c>
      <c r="C445" s="10">
        <v>444</v>
      </c>
      <c r="D445" s="4" t="s">
        <v>16</v>
      </c>
      <c r="E445" s="4" t="s">
        <v>276</v>
      </c>
      <c r="F445" s="4" t="s">
        <v>195</v>
      </c>
      <c r="G445" s="4" t="s">
        <v>136</v>
      </c>
      <c r="H445" s="18">
        <v>31188</v>
      </c>
      <c r="I445" s="32">
        <v>34.895890410958906</v>
      </c>
      <c r="J445" s="5">
        <v>1</v>
      </c>
      <c r="K445" s="5" t="s">
        <v>46</v>
      </c>
    </row>
    <row r="446" spans="1:11">
      <c r="A446" s="7">
        <v>23</v>
      </c>
      <c r="B446" s="10">
        <v>5</v>
      </c>
      <c r="C446" s="10">
        <v>445</v>
      </c>
      <c r="D446" s="4" t="s">
        <v>18</v>
      </c>
      <c r="E446" s="4" t="s">
        <v>470</v>
      </c>
      <c r="F446" s="4" t="s">
        <v>812</v>
      </c>
      <c r="G446" s="4" t="s">
        <v>531</v>
      </c>
      <c r="H446" s="18">
        <v>31682</v>
      </c>
      <c r="I446" s="32">
        <v>33.542465753424658</v>
      </c>
      <c r="J446" s="5">
        <v>1</v>
      </c>
      <c r="K446" s="5" t="s">
        <v>837</v>
      </c>
    </row>
    <row r="447" spans="1:11">
      <c r="A447" s="7">
        <v>23</v>
      </c>
      <c r="B447" s="10">
        <v>6</v>
      </c>
      <c r="C447" s="10">
        <v>446</v>
      </c>
      <c r="D447" s="4" t="s">
        <v>14</v>
      </c>
      <c r="E447" s="4" t="s">
        <v>276</v>
      </c>
      <c r="F447" s="4" t="s">
        <v>1191</v>
      </c>
      <c r="G447" s="4" t="s">
        <v>136</v>
      </c>
      <c r="H447" s="18">
        <v>34733</v>
      </c>
      <c r="I447" s="32">
        <v>25.183561643835617</v>
      </c>
      <c r="J447" s="5">
        <v>2</v>
      </c>
      <c r="K447" s="5" t="s">
        <v>837</v>
      </c>
    </row>
    <row r="448" spans="1:11">
      <c r="A448" s="7">
        <v>23</v>
      </c>
      <c r="B448" s="10">
        <v>7</v>
      </c>
      <c r="C448" s="10">
        <v>447</v>
      </c>
      <c r="D448" s="4" t="s">
        <v>276</v>
      </c>
      <c r="E448" s="4" t="s">
        <v>15</v>
      </c>
      <c r="F448" s="4" t="s">
        <v>1254</v>
      </c>
      <c r="G448" s="4" t="s">
        <v>531</v>
      </c>
      <c r="H448" s="18">
        <v>34087</v>
      </c>
      <c r="I448" s="32">
        <v>26.953424657534246</v>
      </c>
      <c r="J448" s="5">
        <v>7</v>
      </c>
      <c r="K448" s="5" t="s">
        <v>46</v>
      </c>
    </row>
    <row r="449" spans="1:11">
      <c r="A449" s="7">
        <v>23</v>
      </c>
      <c r="B449" s="10">
        <v>8</v>
      </c>
      <c r="C449" s="10">
        <v>448</v>
      </c>
      <c r="D449" s="4" t="s">
        <v>246</v>
      </c>
      <c r="E449" s="4" t="s">
        <v>438</v>
      </c>
      <c r="F449" s="4" t="s">
        <v>71</v>
      </c>
      <c r="G449" s="4" t="s">
        <v>558</v>
      </c>
      <c r="H449" s="18">
        <v>30909</v>
      </c>
      <c r="I449" s="32">
        <v>35.660273972602738</v>
      </c>
      <c r="J449" s="5">
        <v>8</v>
      </c>
      <c r="K449" s="5" t="s">
        <v>46</v>
      </c>
    </row>
    <row r="450" spans="1:11">
      <c r="A450" s="7">
        <v>23</v>
      </c>
      <c r="B450" s="10">
        <v>9</v>
      </c>
      <c r="C450" s="10">
        <v>449</v>
      </c>
      <c r="D450" s="4" t="s">
        <v>15</v>
      </c>
      <c r="E450" s="4" t="s">
        <v>480</v>
      </c>
      <c r="F450" s="4" t="s">
        <v>615</v>
      </c>
      <c r="G450" s="4" t="s">
        <v>1089</v>
      </c>
      <c r="H450" s="18">
        <v>33784</v>
      </c>
      <c r="I450" s="32">
        <v>27.783561643835615</v>
      </c>
      <c r="J450" s="5">
        <v>4</v>
      </c>
      <c r="K450" s="5" t="s">
        <v>838</v>
      </c>
    </row>
    <row r="451" spans="1:11">
      <c r="A451" s="7">
        <v>23</v>
      </c>
      <c r="B451" s="10">
        <v>10</v>
      </c>
      <c r="C451" s="10">
        <v>450</v>
      </c>
      <c r="D451" s="4" t="s">
        <v>470</v>
      </c>
      <c r="E451" s="4" t="s">
        <v>480</v>
      </c>
      <c r="F451" s="4" t="s">
        <v>664</v>
      </c>
      <c r="G451" s="4" t="s">
        <v>571</v>
      </c>
      <c r="H451" s="18">
        <v>34112</v>
      </c>
      <c r="I451" s="32">
        <v>26.884931506849316</v>
      </c>
      <c r="J451" s="5">
        <v>1</v>
      </c>
      <c r="K451" s="5" t="s">
        <v>837</v>
      </c>
    </row>
    <row r="452" spans="1:11">
      <c r="A452" s="7">
        <v>23</v>
      </c>
      <c r="B452" s="10">
        <v>11</v>
      </c>
      <c r="C452" s="10">
        <v>451</v>
      </c>
      <c r="D452" s="4" t="s">
        <v>555</v>
      </c>
      <c r="E452" s="4" t="s">
        <v>609</v>
      </c>
      <c r="F452" s="4" t="s">
        <v>702</v>
      </c>
      <c r="G452" s="4" t="s">
        <v>595</v>
      </c>
      <c r="H452" s="18">
        <v>33774</v>
      </c>
      <c r="I452" s="32">
        <v>27.81095890410959</v>
      </c>
      <c r="J452" s="5">
        <v>1</v>
      </c>
      <c r="K452" s="5" t="s">
        <v>837</v>
      </c>
    </row>
    <row r="453" spans="1:11">
      <c r="A453" s="7">
        <v>23</v>
      </c>
      <c r="B453" s="10">
        <v>12</v>
      </c>
      <c r="C453" s="10">
        <v>452</v>
      </c>
      <c r="D453" s="4" t="s">
        <v>13</v>
      </c>
      <c r="E453" s="4" t="s">
        <v>480</v>
      </c>
      <c r="F453" s="4" t="s">
        <v>117</v>
      </c>
      <c r="G453" s="4" t="s">
        <v>1192</v>
      </c>
      <c r="H453" s="18">
        <v>34636</v>
      </c>
      <c r="I453" s="32">
        <v>25.449315068493149</v>
      </c>
      <c r="J453" s="5">
        <v>1</v>
      </c>
      <c r="K453" s="5" t="s">
        <v>837</v>
      </c>
    </row>
    <row r="454" spans="1:11">
      <c r="A454" s="7">
        <v>23</v>
      </c>
      <c r="B454" s="10">
        <v>13</v>
      </c>
      <c r="C454" s="10">
        <v>453</v>
      </c>
      <c r="D454" s="4" t="s">
        <v>300</v>
      </c>
      <c r="E454" s="4" t="s">
        <v>239</v>
      </c>
      <c r="F454" s="4" t="s">
        <v>862</v>
      </c>
      <c r="G454" s="4" t="s">
        <v>437</v>
      </c>
      <c r="H454" s="18">
        <v>33289</v>
      </c>
      <c r="I454" s="32">
        <v>29.139726027397259</v>
      </c>
      <c r="J454" s="5">
        <v>1</v>
      </c>
      <c r="K454" s="5" t="s">
        <v>837</v>
      </c>
    </row>
    <row r="455" spans="1:11">
      <c r="A455" s="7">
        <v>23</v>
      </c>
      <c r="B455" s="10">
        <v>14</v>
      </c>
      <c r="C455" s="10">
        <v>454</v>
      </c>
      <c r="D455" s="4" t="s">
        <v>129</v>
      </c>
      <c r="E455" s="4" t="s">
        <v>213</v>
      </c>
      <c r="F455" s="4" t="s">
        <v>1301</v>
      </c>
      <c r="G455" s="4" t="s">
        <v>1200</v>
      </c>
      <c r="H455" s="18">
        <v>35872</v>
      </c>
      <c r="I455" s="32">
        <v>22.063013698630137</v>
      </c>
      <c r="J455" s="5">
        <v>1</v>
      </c>
      <c r="K455" s="5" t="s">
        <v>837</v>
      </c>
    </row>
    <row r="456" spans="1:11">
      <c r="A456" s="7">
        <v>23</v>
      </c>
      <c r="B456" s="10">
        <v>15</v>
      </c>
      <c r="C456" s="10">
        <v>455</v>
      </c>
      <c r="D456" s="4" t="s">
        <v>239</v>
      </c>
      <c r="E456" s="4" t="s">
        <v>609</v>
      </c>
      <c r="F456" s="4" t="s">
        <v>759</v>
      </c>
      <c r="G456" s="4" t="s">
        <v>565</v>
      </c>
      <c r="H456" s="18">
        <v>34454</v>
      </c>
      <c r="I456" s="32">
        <v>25.947945205479453</v>
      </c>
      <c r="J456" s="5">
        <v>4</v>
      </c>
      <c r="K456" s="5" t="s">
        <v>837</v>
      </c>
    </row>
    <row r="457" spans="1:11">
      <c r="A457" s="7">
        <v>23</v>
      </c>
      <c r="B457" s="10">
        <v>16</v>
      </c>
      <c r="C457" s="10">
        <v>456</v>
      </c>
      <c r="D457" s="4" t="s">
        <v>29</v>
      </c>
      <c r="E457" s="4" t="s">
        <v>480</v>
      </c>
      <c r="F457" s="4" t="s">
        <v>462</v>
      </c>
      <c r="G457" s="4" t="s">
        <v>264</v>
      </c>
      <c r="H457" s="18">
        <v>30565</v>
      </c>
      <c r="I457" s="32">
        <v>36.602739726027394</v>
      </c>
      <c r="J457" s="5">
        <v>1</v>
      </c>
      <c r="K457" s="5" t="s">
        <v>46</v>
      </c>
    </row>
    <row r="458" spans="1:11">
      <c r="A458" s="7">
        <v>23</v>
      </c>
      <c r="B458" s="10">
        <v>17</v>
      </c>
      <c r="C458" s="10">
        <v>457</v>
      </c>
      <c r="D458" s="4" t="s">
        <v>1121</v>
      </c>
      <c r="E458" s="4" t="s">
        <v>16</v>
      </c>
      <c r="F458" s="4" t="s">
        <v>818</v>
      </c>
      <c r="G458" s="4" t="s">
        <v>589</v>
      </c>
      <c r="H458" s="18">
        <v>34385</v>
      </c>
      <c r="I458" s="32">
        <v>26.136986301369863</v>
      </c>
      <c r="J458" s="5">
        <v>1</v>
      </c>
      <c r="K458" s="5" t="s">
        <v>837</v>
      </c>
    </row>
    <row r="459" spans="1:11">
      <c r="A459" s="7">
        <v>23</v>
      </c>
      <c r="B459" s="10">
        <v>18</v>
      </c>
      <c r="C459" s="10">
        <v>458</v>
      </c>
      <c r="D459" s="4" t="s">
        <v>609</v>
      </c>
      <c r="E459" s="4" t="s">
        <v>15</v>
      </c>
      <c r="F459" s="4" t="s">
        <v>275</v>
      </c>
      <c r="G459" s="4" t="s">
        <v>536</v>
      </c>
      <c r="H459" s="18">
        <v>32303</v>
      </c>
      <c r="I459" s="32">
        <v>31.841095890410958</v>
      </c>
      <c r="J459" s="5">
        <v>1</v>
      </c>
      <c r="K459" s="5" t="s">
        <v>837</v>
      </c>
    </row>
    <row r="460" spans="1:11">
      <c r="A460" s="7">
        <v>23</v>
      </c>
      <c r="B460" s="10">
        <v>19</v>
      </c>
      <c r="C460" s="10">
        <v>459</v>
      </c>
      <c r="D460" s="4" t="s">
        <v>563</v>
      </c>
      <c r="E460" s="4" t="s">
        <v>567</v>
      </c>
      <c r="F460" s="4" t="s">
        <v>566</v>
      </c>
      <c r="G460" s="4" t="s">
        <v>211</v>
      </c>
      <c r="H460" s="18">
        <v>29403</v>
      </c>
      <c r="I460" s="32">
        <v>39.786301369863011</v>
      </c>
      <c r="J460" s="5">
        <v>9</v>
      </c>
      <c r="K460" s="5" t="s">
        <v>837</v>
      </c>
    </row>
    <row r="461" spans="1:11">
      <c r="A461" s="11">
        <v>23</v>
      </c>
      <c r="B461" s="12">
        <v>20</v>
      </c>
      <c r="C461" s="12">
        <v>460</v>
      </c>
      <c r="D461" s="13" t="s">
        <v>567</v>
      </c>
      <c r="E461" s="13" t="s">
        <v>438</v>
      </c>
      <c r="F461" s="13" t="s">
        <v>871</v>
      </c>
      <c r="G461" s="13" t="s">
        <v>872</v>
      </c>
      <c r="H461" s="19">
        <v>34075</v>
      </c>
      <c r="I461" s="33">
        <v>26.986301369863014</v>
      </c>
      <c r="J461" s="14">
        <v>1</v>
      </c>
      <c r="K461" s="14" t="s">
        <v>837</v>
      </c>
    </row>
    <row r="462" spans="1:11">
      <c r="A462" s="7">
        <v>24</v>
      </c>
      <c r="B462" s="10">
        <v>1</v>
      </c>
      <c r="C462" s="10">
        <v>461</v>
      </c>
      <c r="D462" s="4" t="s">
        <v>567</v>
      </c>
      <c r="E462" s="4" t="s">
        <v>129</v>
      </c>
      <c r="F462" s="4" t="s">
        <v>1062</v>
      </c>
      <c r="G462" s="4" t="s">
        <v>1063</v>
      </c>
      <c r="H462" s="18">
        <v>33917</v>
      </c>
      <c r="I462" s="32">
        <v>27.419178082191781</v>
      </c>
      <c r="J462" s="5">
        <v>1</v>
      </c>
      <c r="K462" s="5" t="s">
        <v>837</v>
      </c>
    </row>
    <row r="463" spans="1:11">
      <c r="A463" s="7">
        <v>24</v>
      </c>
      <c r="B463" s="10">
        <v>2</v>
      </c>
      <c r="C463" s="10">
        <v>462</v>
      </c>
      <c r="D463" s="4" t="s">
        <v>563</v>
      </c>
      <c r="E463" s="4" t="s">
        <v>18</v>
      </c>
      <c r="F463" s="4" t="s">
        <v>1252</v>
      </c>
      <c r="G463" s="4" t="s">
        <v>589</v>
      </c>
      <c r="H463" s="18">
        <v>35487</v>
      </c>
      <c r="I463" s="32">
        <v>23.117808219178084</v>
      </c>
      <c r="J463" s="5">
        <v>4</v>
      </c>
      <c r="K463" s="5" t="s">
        <v>838</v>
      </c>
    </row>
    <row r="464" spans="1:11">
      <c r="A464" s="7">
        <v>24</v>
      </c>
      <c r="B464" s="10">
        <v>3</v>
      </c>
      <c r="C464" s="10">
        <v>463</v>
      </c>
      <c r="D464" s="4" t="s">
        <v>609</v>
      </c>
      <c r="E464" s="4" t="s">
        <v>481</v>
      </c>
      <c r="F464" s="4" t="s">
        <v>436</v>
      </c>
      <c r="G464" s="4" t="s">
        <v>1169</v>
      </c>
      <c r="H464" s="18">
        <v>35085</v>
      </c>
      <c r="I464" s="32">
        <v>24.219178082191782</v>
      </c>
      <c r="J464" s="5">
        <v>1</v>
      </c>
      <c r="K464" s="5" t="s">
        <v>837</v>
      </c>
    </row>
    <row r="465" spans="1:11">
      <c r="A465" s="7">
        <v>24</v>
      </c>
      <c r="B465" s="10">
        <v>4</v>
      </c>
      <c r="C465" s="10">
        <v>464</v>
      </c>
      <c r="D465" s="4" t="s">
        <v>1121</v>
      </c>
      <c r="E465" s="4" t="s">
        <v>598</v>
      </c>
      <c r="F465" s="4" t="s">
        <v>392</v>
      </c>
      <c r="G465" s="4" t="s">
        <v>531</v>
      </c>
      <c r="H465" s="18">
        <v>32822</v>
      </c>
      <c r="I465" s="32">
        <v>30.419178082191781</v>
      </c>
      <c r="J465" s="5">
        <v>1</v>
      </c>
      <c r="K465" s="5" t="s">
        <v>837</v>
      </c>
    </row>
    <row r="466" spans="1:11">
      <c r="A466" s="7">
        <v>24</v>
      </c>
      <c r="B466" s="10">
        <v>5</v>
      </c>
      <c r="C466" s="10">
        <v>465</v>
      </c>
      <c r="D466" s="4" t="s">
        <v>29</v>
      </c>
      <c r="E466" s="4" t="s">
        <v>354</v>
      </c>
      <c r="F466" s="4" t="s">
        <v>800</v>
      </c>
      <c r="G466" s="4" t="s">
        <v>559</v>
      </c>
      <c r="H466" s="18">
        <v>33692</v>
      </c>
      <c r="I466" s="32">
        <v>28.035616438356165</v>
      </c>
      <c r="J466" s="5">
        <v>7</v>
      </c>
      <c r="K466" s="5" t="s">
        <v>837</v>
      </c>
    </row>
    <row r="467" spans="1:11">
      <c r="A467" s="7">
        <v>24</v>
      </c>
      <c r="B467" s="10">
        <v>6</v>
      </c>
      <c r="C467" s="10">
        <v>466</v>
      </c>
      <c r="D467" s="4" t="s">
        <v>239</v>
      </c>
      <c r="E467" s="4" t="s">
        <v>555</v>
      </c>
      <c r="F467" s="4" t="s">
        <v>454</v>
      </c>
      <c r="G467" s="4" t="s">
        <v>576</v>
      </c>
      <c r="H467" s="18">
        <v>34196</v>
      </c>
      <c r="I467" s="32">
        <v>26.654794520547945</v>
      </c>
      <c r="J467" s="5">
        <v>1</v>
      </c>
      <c r="K467" s="5" t="s">
        <v>837</v>
      </c>
    </row>
    <row r="468" spans="1:11">
      <c r="A468" s="7">
        <v>24</v>
      </c>
      <c r="B468" s="10">
        <v>7</v>
      </c>
      <c r="C468" s="10">
        <v>467</v>
      </c>
      <c r="D468" s="4" t="s">
        <v>129</v>
      </c>
      <c r="E468" s="4" t="s">
        <v>598</v>
      </c>
      <c r="F468" s="4" t="s">
        <v>901</v>
      </c>
      <c r="G468" s="4" t="s">
        <v>902</v>
      </c>
      <c r="H468" s="18">
        <v>35198</v>
      </c>
      <c r="I468" s="32">
        <v>23.909589041095892</v>
      </c>
      <c r="J468" s="5">
        <v>1</v>
      </c>
      <c r="K468" s="5" t="s">
        <v>46</v>
      </c>
    </row>
    <row r="469" spans="1:11">
      <c r="A469" s="7">
        <v>24</v>
      </c>
      <c r="B469" s="10">
        <v>8</v>
      </c>
      <c r="C469" s="10">
        <v>468</v>
      </c>
      <c r="D469" s="4" t="s">
        <v>300</v>
      </c>
      <c r="E469" s="4" t="s">
        <v>598</v>
      </c>
      <c r="F469" s="4" t="s">
        <v>1259</v>
      </c>
      <c r="G469" s="4" t="s">
        <v>1260</v>
      </c>
      <c r="H469" s="18">
        <v>33406</v>
      </c>
      <c r="I469" s="32">
        <v>28.81917808219178</v>
      </c>
      <c r="J469" s="5">
        <v>1</v>
      </c>
      <c r="K469" s="5" t="s">
        <v>46</v>
      </c>
    </row>
    <row r="470" spans="1:11">
      <c r="A470" s="7">
        <v>24</v>
      </c>
      <c r="B470" s="10">
        <v>9</v>
      </c>
      <c r="C470" s="10">
        <v>469</v>
      </c>
      <c r="D470" s="4" t="s">
        <v>13</v>
      </c>
      <c r="E470" s="4" t="s">
        <v>345</v>
      </c>
      <c r="F470" s="4" t="s">
        <v>407</v>
      </c>
      <c r="G470" s="4" t="s">
        <v>247</v>
      </c>
      <c r="H470" s="18">
        <v>33327</v>
      </c>
      <c r="I470" s="32">
        <v>29.035616438356165</v>
      </c>
      <c r="J470" s="5">
        <v>8</v>
      </c>
      <c r="K470" s="5" t="s">
        <v>837</v>
      </c>
    </row>
    <row r="471" spans="1:11">
      <c r="A471" s="7">
        <v>24</v>
      </c>
      <c r="B471" s="10">
        <v>10</v>
      </c>
      <c r="C471" s="10">
        <v>470</v>
      </c>
      <c r="D471" s="4" t="s">
        <v>555</v>
      </c>
      <c r="E471" s="4" t="s">
        <v>17</v>
      </c>
      <c r="F471" s="4" t="s">
        <v>367</v>
      </c>
      <c r="G471" s="4" t="s">
        <v>368</v>
      </c>
      <c r="H471" s="18">
        <v>32498</v>
      </c>
      <c r="I471" s="32">
        <v>31.306849315068494</v>
      </c>
      <c r="J471" s="5">
        <v>1</v>
      </c>
      <c r="K471" s="5" t="s">
        <v>837</v>
      </c>
    </row>
    <row r="472" spans="1:11">
      <c r="A472" s="7">
        <v>24</v>
      </c>
      <c r="B472" s="10">
        <v>11</v>
      </c>
      <c r="C472" s="10">
        <v>471</v>
      </c>
      <c r="D472" s="4" t="s">
        <v>470</v>
      </c>
      <c r="E472" s="4" t="s">
        <v>686</v>
      </c>
      <c r="F472" s="4" t="s">
        <v>259</v>
      </c>
      <c r="G472" s="4" t="s">
        <v>1006</v>
      </c>
      <c r="H472" s="18">
        <v>35212</v>
      </c>
      <c r="I472" s="32">
        <v>23.87123287671233</v>
      </c>
      <c r="J472" s="5">
        <v>4</v>
      </c>
      <c r="K472" s="5" t="s">
        <v>46</v>
      </c>
    </row>
    <row r="473" spans="1:11">
      <c r="A473" s="7">
        <v>24</v>
      </c>
      <c r="B473" s="10">
        <v>12</v>
      </c>
      <c r="C473" s="10">
        <v>472</v>
      </c>
      <c r="D473" s="4" t="s">
        <v>15</v>
      </c>
      <c r="E473" s="4" t="s">
        <v>246</v>
      </c>
      <c r="F473" s="4" t="s">
        <v>259</v>
      </c>
      <c r="G473" s="4" t="s">
        <v>846</v>
      </c>
      <c r="H473" s="18">
        <v>33194</v>
      </c>
      <c r="I473" s="32">
        <v>29.4</v>
      </c>
      <c r="J473" s="5">
        <v>2</v>
      </c>
      <c r="K473" s="5" t="s">
        <v>837</v>
      </c>
    </row>
    <row r="474" spans="1:11">
      <c r="A474" s="7">
        <v>24</v>
      </c>
      <c r="B474" s="10">
        <v>13</v>
      </c>
      <c r="C474" s="10">
        <v>473</v>
      </c>
      <c r="D474" s="4" t="s">
        <v>246</v>
      </c>
      <c r="E474" s="4" t="s">
        <v>300</v>
      </c>
      <c r="F474" s="4" t="s">
        <v>932</v>
      </c>
      <c r="G474" s="4" t="s">
        <v>554</v>
      </c>
      <c r="H474" s="18">
        <v>32989</v>
      </c>
      <c r="I474" s="32">
        <v>29.961643835616439</v>
      </c>
      <c r="J474" s="5">
        <v>4</v>
      </c>
      <c r="K474" s="5" t="s">
        <v>46</v>
      </c>
    </row>
    <row r="475" spans="1:11">
      <c r="A475" s="7">
        <v>24</v>
      </c>
      <c r="B475" s="10">
        <v>14</v>
      </c>
      <c r="C475" s="10">
        <v>474</v>
      </c>
      <c r="D475" s="4" t="s">
        <v>276</v>
      </c>
      <c r="E475" s="4" t="s">
        <v>598</v>
      </c>
      <c r="F475" s="4" t="s">
        <v>752</v>
      </c>
      <c r="G475" s="4" t="s">
        <v>144</v>
      </c>
      <c r="H475" s="18">
        <v>33230</v>
      </c>
      <c r="I475" s="32">
        <v>29.301369863013697</v>
      </c>
      <c r="J475" s="5">
        <v>9</v>
      </c>
      <c r="K475" s="5" t="s">
        <v>837</v>
      </c>
    </row>
    <row r="476" spans="1:11">
      <c r="A476" s="7">
        <v>24</v>
      </c>
      <c r="B476" s="10">
        <v>15</v>
      </c>
      <c r="C476" s="10">
        <v>475</v>
      </c>
      <c r="D476" s="4" t="s">
        <v>14</v>
      </c>
      <c r="E476" s="4" t="s">
        <v>481</v>
      </c>
      <c r="F476" s="4" t="s">
        <v>361</v>
      </c>
      <c r="G476" s="4" t="s">
        <v>260</v>
      </c>
      <c r="H476" s="18">
        <v>32469</v>
      </c>
      <c r="I476" s="32">
        <v>31.386301369863013</v>
      </c>
      <c r="J476" s="5">
        <v>1</v>
      </c>
      <c r="K476" s="5" t="s">
        <v>46</v>
      </c>
    </row>
    <row r="477" spans="1:11">
      <c r="A477" s="7">
        <v>24</v>
      </c>
      <c r="B477" s="10">
        <v>16</v>
      </c>
      <c r="C477" s="10">
        <v>476</v>
      </c>
      <c r="D477" s="4" t="s">
        <v>18</v>
      </c>
      <c r="E477" s="4" t="s">
        <v>16</v>
      </c>
      <c r="F477" s="4" t="s">
        <v>1265</v>
      </c>
      <c r="G477" s="4" t="s">
        <v>546</v>
      </c>
      <c r="H477" s="18">
        <v>33789</v>
      </c>
      <c r="I477" s="32">
        <v>27.769863013698629</v>
      </c>
      <c r="J477" s="5">
        <v>3</v>
      </c>
      <c r="K477" s="5" t="s">
        <v>46</v>
      </c>
    </row>
    <row r="478" spans="1:11">
      <c r="A478" s="7">
        <v>24</v>
      </c>
      <c r="B478" s="10">
        <v>17</v>
      </c>
      <c r="C478" s="10">
        <v>477</v>
      </c>
      <c r="D478" s="4" t="s">
        <v>16</v>
      </c>
      <c r="E478" s="4" t="s">
        <v>246</v>
      </c>
      <c r="F478" s="4" t="s">
        <v>984</v>
      </c>
      <c r="G478" s="4" t="s">
        <v>597</v>
      </c>
      <c r="H478" s="18">
        <v>33966</v>
      </c>
      <c r="I478" s="32">
        <v>27.284931506849315</v>
      </c>
      <c r="J478" s="5">
        <v>1</v>
      </c>
      <c r="K478" s="5" t="s">
        <v>837</v>
      </c>
    </row>
    <row r="479" spans="1:11">
      <c r="A479" s="7">
        <v>24</v>
      </c>
      <c r="B479" s="10">
        <v>18</v>
      </c>
      <c r="C479" s="10">
        <v>478</v>
      </c>
      <c r="D479" s="4" t="s">
        <v>614</v>
      </c>
      <c r="E479" s="4" t="s">
        <v>598</v>
      </c>
      <c r="F479" s="4" t="s">
        <v>181</v>
      </c>
      <c r="G479" s="4" t="s">
        <v>595</v>
      </c>
      <c r="H479" s="18">
        <v>33363</v>
      </c>
      <c r="I479" s="32">
        <v>28.936986301369863</v>
      </c>
      <c r="J479" s="5">
        <v>1</v>
      </c>
      <c r="K479" s="5" t="s">
        <v>837</v>
      </c>
    </row>
    <row r="480" spans="1:11">
      <c r="A480" s="7">
        <v>24</v>
      </c>
      <c r="B480" s="10">
        <v>19</v>
      </c>
      <c r="C480" s="10">
        <v>479</v>
      </c>
      <c r="D480" s="4" t="s">
        <v>345</v>
      </c>
      <c r="E480" s="4" t="s">
        <v>492</v>
      </c>
      <c r="F480" s="4" t="s">
        <v>319</v>
      </c>
      <c r="G480" s="4" t="s">
        <v>607</v>
      </c>
      <c r="H480" s="18">
        <v>29732</v>
      </c>
      <c r="I480" s="32">
        <v>38.884931506849313</v>
      </c>
      <c r="J480" s="5">
        <v>4</v>
      </c>
      <c r="K480" s="5" t="s">
        <v>838</v>
      </c>
    </row>
    <row r="481" spans="1:11">
      <c r="A481" s="11">
        <v>24</v>
      </c>
      <c r="B481" s="12">
        <v>20</v>
      </c>
      <c r="C481" s="12">
        <v>480</v>
      </c>
      <c r="D481" s="13" t="s">
        <v>354</v>
      </c>
      <c r="E481" s="13" t="s">
        <v>246</v>
      </c>
      <c r="F481" s="13" t="s">
        <v>126</v>
      </c>
      <c r="G481" s="13" t="s">
        <v>557</v>
      </c>
      <c r="H481" s="19">
        <v>31310</v>
      </c>
      <c r="I481" s="33">
        <v>34.561643835616437</v>
      </c>
      <c r="J481" s="14">
        <v>8</v>
      </c>
      <c r="K481" s="14" t="s">
        <v>837</v>
      </c>
    </row>
    <row r="482" spans="1:11">
      <c r="A482" s="7">
        <v>25</v>
      </c>
      <c r="B482" s="10">
        <v>1</v>
      </c>
      <c r="C482" s="10">
        <v>481</v>
      </c>
      <c r="D482" s="4" t="s">
        <v>354</v>
      </c>
      <c r="E482" s="4" t="s">
        <v>686</v>
      </c>
      <c r="F482" s="4" t="s">
        <v>584</v>
      </c>
      <c r="G482" s="4" t="s">
        <v>1182</v>
      </c>
      <c r="H482" s="18">
        <v>34822</v>
      </c>
      <c r="I482" s="32">
        <v>24.93972602739726</v>
      </c>
      <c r="J482" s="5">
        <v>1</v>
      </c>
      <c r="K482" s="5" t="s">
        <v>837</v>
      </c>
    </row>
    <row r="483" spans="1:11">
      <c r="A483" s="7">
        <v>25</v>
      </c>
      <c r="B483" s="10">
        <v>2</v>
      </c>
      <c r="C483" s="10">
        <v>482</v>
      </c>
      <c r="D483" s="4" t="s">
        <v>345</v>
      </c>
      <c r="E483" s="4" t="s">
        <v>345</v>
      </c>
      <c r="F483" s="4" t="s">
        <v>143</v>
      </c>
      <c r="G483" s="4" t="s">
        <v>564</v>
      </c>
      <c r="H483" s="18">
        <v>32007</v>
      </c>
      <c r="I483" s="32">
        <v>32.652054794520545</v>
      </c>
      <c r="J483" s="5">
        <v>1</v>
      </c>
      <c r="K483" s="5" t="s">
        <v>46</v>
      </c>
    </row>
    <row r="484" spans="1:11">
      <c r="A484" s="7">
        <v>25</v>
      </c>
      <c r="B484" s="10">
        <v>3</v>
      </c>
      <c r="C484" s="10">
        <v>483</v>
      </c>
      <c r="D484" s="4" t="s">
        <v>614</v>
      </c>
      <c r="E484" s="4" t="s">
        <v>13</v>
      </c>
      <c r="F484" s="4" t="s">
        <v>484</v>
      </c>
      <c r="G484" s="4" t="s">
        <v>565</v>
      </c>
      <c r="H484" s="18">
        <v>32634</v>
      </c>
      <c r="I484" s="32">
        <v>30.934246575342467</v>
      </c>
      <c r="J484" s="5">
        <v>1</v>
      </c>
      <c r="K484" s="5" t="s">
        <v>46</v>
      </c>
    </row>
    <row r="485" spans="1:11">
      <c r="A485" s="7">
        <v>25</v>
      </c>
      <c r="B485" s="10">
        <v>4</v>
      </c>
      <c r="C485" s="10">
        <v>484</v>
      </c>
      <c r="D485" s="4" t="s">
        <v>16</v>
      </c>
      <c r="E485" s="4" t="s">
        <v>563</v>
      </c>
      <c r="F485" s="4" t="s">
        <v>423</v>
      </c>
      <c r="G485" s="4" t="s">
        <v>183</v>
      </c>
      <c r="H485" s="18">
        <v>34550</v>
      </c>
      <c r="I485" s="32">
        <v>25.684931506849313</v>
      </c>
      <c r="J485" s="5">
        <v>6</v>
      </c>
      <c r="K485" s="5" t="s">
        <v>837</v>
      </c>
    </row>
    <row r="486" spans="1:11">
      <c r="A486" s="7">
        <v>25</v>
      </c>
      <c r="B486" s="10">
        <v>5</v>
      </c>
      <c r="C486" s="10">
        <v>485</v>
      </c>
      <c r="D486" s="4" t="s">
        <v>18</v>
      </c>
      <c r="E486" s="4" t="s">
        <v>16</v>
      </c>
      <c r="F486" s="4" t="s">
        <v>465</v>
      </c>
      <c r="G486" s="4" t="s">
        <v>618</v>
      </c>
      <c r="H486" s="18">
        <v>34583</v>
      </c>
      <c r="I486" s="32">
        <v>25.594520547945205</v>
      </c>
      <c r="J486" s="5">
        <v>9</v>
      </c>
      <c r="K486" s="5" t="s">
        <v>837</v>
      </c>
    </row>
    <row r="487" spans="1:11">
      <c r="A487" s="7">
        <v>25</v>
      </c>
      <c r="B487" s="10">
        <v>6</v>
      </c>
      <c r="C487" s="10">
        <v>486</v>
      </c>
      <c r="D487" s="4" t="s">
        <v>14</v>
      </c>
      <c r="E487" s="4" t="s">
        <v>16</v>
      </c>
      <c r="F487" s="4" t="s">
        <v>1154</v>
      </c>
      <c r="G487" s="4" t="s">
        <v>616</v>
      </c>
      <c r="H487" s="18">
        <v>34640</v>
      </c>
      <c r="I487" s="32">
        <v>25.438356164383563</v>
      </c>
      <c r="J487" s="5">
        <v>1</v>
      </c>
      <c r="K487" s="5" t="s">
        <v>837</v>
      </c>
    </row>
    <row r="488" spans="1:11">
      <c r="A488" s="7">
        <v>25</v>
      </c>
      <c r="B488" s="10">
        <v>7</v>
      </c>
      <c r="C488" s="10">
        <v>487</v>
      </c>
      <c r="D488" s="4" t="s">
        <v>276</v>
      </c>
      <c r="E488" s="4" t="s">
        <v>188</v>
      </c>
      <c r="F488" s="4" t="s">
        <v>1266</v>
      </c>
      <c r="G488" s="4" t="s">
        <v>533</v>
      </c>
      <c r="H488" s="18">
        <v>34768</v>
      </c>
      <c r="I488" s="32">
        <v>25.087671232876712</v>
      </c>
      <c r="J488" s="5">
        <v>7</v>
      </c>
      <c r="K488" s="5" t="s">
        <v>46</v>
      </c>
    </row>
    <row r="489" spans="1:11">
      <c r="A489" s="7">
        <v>25</v>
      </c>
      <c r="B489" s="10">
        <v>8</v>
      </c>
      <c r="C489" s="10">
        <v>488</v>
      </c>
      <c r="D489" s="4" t="s">
        <v>246</v>
      </c>
      <c r="E489" s="4" t="s">
        <v>47</v>
      </c>
      <c r="F489" s="4" t="s">
        <v>121</v>
      </c>
      <c r="G489" s="4" t="s">
        <v>1124</v>
      </c>
      <c r="H489" s="18">
        <v>34771</v>
      </c>
      <c r="I489" s="32">
        <v>25.079452054794519</v>
      </c>
      <c r="J489" s="5">
        <v>4</v>
      </c>
      <c r="K489" s="5" t="s">
        <v>46</v>
      </c>
    </row>
    <row r="490" spans="1:11">
      <c r="A490" s="7">
        <v>25</v>
      </c>
      <c r="B490" s="10">
        <v>9</v>
      </c>
      <c r="C490" s="10">
        <v>489</v>
      </c>
      <c r="D490" s="4" t="s">
        <v>15</v>
      </c>
      <c r="E490" s="4" t="s">
        <v>481</v>
      </c>
      <c r="F490" s="4" t="s">
        <v>528</v>
      </c>
      <c r="G490" s="4" t="s">
        <v>592</v>
      </c>
      <c r="H490" s="18">
        <v>32728</v>
      </c>
      <c r="I490" s="32">
        <v>30.676712328767124</v>
      </c>
      <c r="J490" s="5">
        <v>4</v>
      </c>
      <c r="K490" s="5" t="s">
        <v>46</v>
      </c>
    </row>
    <row r="491" spans="1:11">
      <c r="A491" s="7">
        <v>25</v>
      </c>
      <c r="B491" s="10">
        <v>10</v>
      </c>
      <c r="C491" s="10">
        <v>490</v>
      </c>
      <c r="D491" s="4" t="s">
        <v>470</v>
      </c>
      <c r="E491" s="4" t="s">
        <v>239</v>
      </c>
      <c r="F491" s="4" t="s">
        <v>346</v>
      </c>
      <c r="G491" s="4" t="s">
        <v>536</v>
      </c>
      <c r="H491" s="18">
        <v>34716</v>
      </c>
      <c r="I491" s="32">
        <v>25.230136986301371</v>
      </c>
      <c r="J491" s="5">
        <v>1</v>
      </c>
      <c r="K491" s="5" t="s">
        <v>837</v>
      </c>
    </row>
    <row r="492" spans="1:11">
      <c r="A492" s="7">
        <v>25</v>
      </c>
      <c r="B492" s="10">
        <v>11</v>
      </c>
      <c r="C492" s="10">
        <v>491</v>
      </c>
      <c r="D492" s="4" t="s">
        <v>555</v>
      </c>
      <c r="E492" s="4" t="s">
        <v>567</v>
      </c>
      <c r="F492" s="4" t="s">
        <v>843</v>
      </c>
      <c r="G492" s="4" t="s">
        <v>247</v>
      </c>
      <c r="H492" s="18">
        <v>33945</v>
      </c>
      <c r="I492" s="32">
        <v>27.342465753424658</v>
      </c>
      <c r="J492" s="5">
        <v>9</v>
      </c>
      <c r="K492" s="5" t="s">
        <v>46</v>
      </c>
    </row>
    <row r="493" spans="1:11">
      <c r="A493" s="7">
        <v>25</v>
      </c>
      <c r="B493" s="10">
        <v>12</v>
      </c>
      <c r="C493" s="10">
        <v>492</v>
      </c>
      <c r="D493" s="4" t="s">
        <v>13</v>
      </c>
      <c r="E493" s="4" t="s">
        <v>598</v>
      </c>
      <c r="F493" s="4" t="s">
        <v>1184</v>
      </c>
      <c r="G493" s="4" t="s">
        <v>1185</v>
      </c>
      <c r="H493" s="18">
        <v>30749</v>
      </c>
      <c r="I493" s="32">
        <v>36.098630136986301</v>
      </c>
      <c r="J493" s="5">
        <v>1</v>
      </c>
      <c r="K493" s="5" t="s">
        <v>837</v>
      </c>
    </row>
    <row r="494" spans="1:11">
      <c r="A494" s="7">
        <v>25</v>
      </c>
      <c r="B494" s="10">
        <v>13</v>
      </c>
      <c r="C494" s="10">
        <v>493</v>
      </c>
      <c r="D494" s="4" t="s">
        <v>300</v>
      </c>
      <c r="E494" s="4" t="s">
        <v>47</v>
      </c>
      <c r="F494" s="4" t="s">
        <v>1057</v>
      </c>
      <c r="G494" s="4" t="s">
        <v>247</v>
      </c>
      <c r="H494" s="18">
        <v>33863</v>
      </c>
      <c r="I494" s="32">
        <v>27.567123287671233</v>
      </c>
      <c r="J494" s="5">
        <v>1</v>
      </c>
      <c r="K494" s="5" t="s">
        <v>837</v>
      </c>
    </row>
    <row r="495" spans="1:11">
      <c r="A495" s="7">
        <v>25</v>
      </c>
      <c r="B495" s="10">
        <v>14</v>
      </c>
      <c r="C495" s="10">
        <v>494</v>
      </c>
      <c r="D495" s="4" t="s">
        <v>129</v>
      </c>
      <c r="E495" s="4" t="s">
        <v>563</v>
      </c>
      <c r="F495" s="4" t="s">
        <v>981</v>
      </c>
      <c r="G495" s="4" t="s">
        <v>607</v>
      </c>
      <c r="H495" s="18">
        <v>33741</v>
      </c>
      <c r="I495" s="32">
        <v>27.901369863013699</v>
      </c>
      <c r="J495" s="5">
        <v>7</v>
      </c>
      <c r="K495" s="5" t="s">
        <v>46</v>
      </c>
    </row>
    <row r="496" spans="1:11">
      <c r="A496" s="7">
        <v>25</v>
      </c>
      <c r="B496" s="10">
        <v>15</v>
      </c>
      <c r="C496" s="10">
        <v>495</v>
      </c>
      <c r="D496" s="4" t="s">
        <v>239</v>
      </c>
      <c r="E496" s="4" t="s">
        <v>13</v>
      </c>
      <c r="F496" s="4" t="s">
        <v>349</v>
      </c>
      <c r="G496" s="4" t="s">
        <v>247</v>
      </c>
      <c r="H496" s="18">
        <v>31477</v>
      </c>
      <c r="I496" s="32">
        <v>34.104109589041094</v>
      </c>
      <c r="J496" s="5">
        <v>1</v>
      </c>
      <c r="K496" s="5" t="s">
        <v>837</v>
      </c>
    </row>
    <row r="497" spans="1:11">
      <c r="A497" s="7">
        <v>25</v>
      </c>
      <c r="B497" s="10">
        <v>16</v>
      </c>
      <c r="C497" s="10">
        <v>496</v>
      </c>
      <c r="D497" s="4" t="s">
        <v>29</v>
      </c>
      <c r="E497" s="4" t="s">
        <v>480</v>
      </c>
      <c r="F497" s="4" t="s">
        <v>240</v>
      </c>
      <c r="G497" s="4" t="s">
        <v>544</v>
      </c>
      <c r="H497" s="18">
        <v>31798</v>
      </c>
      <c r="I497" s="32">
        <v>33.224657534246575</v>
      </c>
      <c r="J497" s="5">
        <v>6</v>
      </c>
      <c r="K497" s="5" t="s">
        <v>46</v>
      </c>
    </row>
    <row r="498" spans="1:11">
      <c r="A498" s="7">
        <v>25</v>
      </c>
      <c r="B498" s="10">
        <v>17</v>
      </c>
      <c r="C498" s="10">
        <v>497</v>
      </c>
      <c r="D498" s="4" t="s">
        <v>1121</v>
      </c>
      <c r="E498" s="4" t="s">
        <v>481</v>
      </c>
      <c r="F498" s="4" t="s">
        <v>928</v>
      </c>
      <c r="G498" s="4" t="s">
        <v>621</v>
      </c>
      <c r="H498" s="18">
        <v>36176</v>
      </c>
      <c r="I498" s="32">
        <v>21.230136986301371</v>
      </c>
      <c r="J498" s="5">
        <v>1</v>
      </c>
      <c r="K498" s="5" t="s">
        <v>837</v>
      </c>
    </row>
    <row r="499" spans="1:11">
      <c r="A499" s="7">
        <v>25</v>
      </c>
      <c r="B499" s="10">
        <v>18</v>
      </c>
      <c r="C499" s="10">
        <v>498</v>
      </c>
      <c r="D499" s="4" t="s">
        <v>609</v>
      </c>
      <c r="E499" s="4" t="s">
        <v>276</v>
      </c>
      <c r="F499" s="4" t="s">
        <v>1004</v>
      </c>
      <c r="G499" s="4" t="s">
        <v>571</v>
      </c>
      <c r="H499" s="18">
        <v>34872</v>
      </c>
      <c r="I499" s="32">
        <v>24.802739726027397</v>
      </c>
      <c r="J499" s="5">
        <v>7</v>
      </c>
      <c r="K499" s="5" t="s">
        <v>837</v>
      </c>
    </row>
    <row r="500" spans="1:11">
      <c r="A500" s="7">
        <v>25</v>
      </c>
      <c r="B500" s="10">
        <v>19</v>
      </c>
      <c r="C500" s="10">
        <v>499</v>
      </c>
      <c r="D500" s="4" t="s">
        <v>563</v>
      </c>
      <c r="E500" s="4" t="s">
        <v>598</v>
      </c>
      <c r="F500" s="4" t="s">
        <v>682</v>
      </c>
      <c r="G500" s="4" t="s">
        <v>562</v>
      </c>
      <c r="H500" s="18">
        <v>33955</v>
      </c>
      <c r="I500" s="32">
        <v>27.315068493150687</v>
      </c>
      <c r="J500" s="5">
        <v>3</v>
      </c>
      <c r="K500" s="5" t="s">
        <v>46</v>
      </c>
    </row>
    <row r="501" spans="1:11">
      <c r="A501" s="11">
        <v>25</v>
      </c>
      <c r="B501" s="12">
        <v>20</v>
      </c>
      <c r="C501" s="12">
        <v>500</v>
      </c>
      <c r="D501" s="13" t="s">
        <v>567</v>
      </c>
      <c r="E501" s="13" t="s">
        <v>555</v>
      </c>
      <c r="F501" s="13" t="s">
        <v>765</v>
      </c>
      <c r="G501" s="13" t="s">
        <v>613</v>
      </c>
      <c r="H501" s="19">
        <v>32390</v>
      </c>
      <c r="I501" s="33">
        <v>31.602739726027398</v>
      </c>
      <c r="J501" s="14">
        <v>7</v>
      </c>
      <c r="K501" s="14" t="s">
        <v>837</v>
      </c>
    </row>
    <row r="502" spans="1:11">
      <c r="A502" s="7">
        <f>A501+1</f>
        <v>26</v>
      </c>
      <c r="B502" s="10">
        <v>1</v>
      </c>
      <c r="C502" s="10">
        <f t="shared" ref="C502:C543" si="0">C501+1</f>
        <v>501</v>
      </c>
      <c r="D502" s="4" t="s">
        <v>567</v>
      </c>
      <c r="E502" s="4" t="s">
        <v>354</v>
      </c>
      <c r="F502" s="4" t="s">
        <v>606</v>
      </c>
      <c r="G502" s="4" t="s">
        <v>602</v>
      </c>
      <c r="H502" s="18">
        <v>33798</v>
      </c>
      <c r="I502" s="32">
        <v>27.745205479452054</v>
      </c>
      <c r="J502" s="5">
        <v>7</v>
      </c>
      <c r="K502" s="5" t="s">
        <v>46</v>
      </c>
    </row>
    <row r="503" spans="1:11">
      <c r="A503" s="7">
        <f t="shared" ref="A503:A540" si="1">A502</f>
        <v>26</v>
      </c>
      <c r="B503" s="10">
        <f t="shared" ref="B503:B541" si="2">B502+1</f>
        <v>2</v>
      </c>
      <c r="C503" s="10">
        <f t="shared" si="0"/>
        <v>502</v>
      </c>
      <c r="D503" s="4" t="s">
        <v>567</v>
      </c>
      <c r="E503" s="4" t="s">
        <v>17</v>
      </c>
      <c r="F503" s="4" t="s">
        <v>9</v>
      </c>
      <c r="G503" s="4" t="s">
        <v>375</v>
      </c>
      <c r="H503" s="18">
        <v>34754</v>
      </c>
      <c r="I503" s="32">
        <v>25.126027397260273</v>
      </c>
      <c r="J503" s="5">
        <v>2</v>
      </c>
      <c r="K503" s="5" t="s">
        <v>46</v>
      </c>
    </row>
    <row r="504" spans="1:11">
      <c r="A504" s="7">
        <f t="shared" si="1"/>
        <v>26</v>
      </c>
      <c r="B504" s="10">
        <f t="shared" si="2"/>
        <v>3</v>
      </c>
      <c r="C504" s="10">
        <f t="shared" si="0"/>
        <v>503</v>
      </c>
      <c r="D504" s="4" t="s">
        <v>563</v>
      </c>
      <c r="E504" s="4" t="s">
        <v>29</v>
      </c>
      <c r="F504" s="4" t="s">
        <v>846</v>
      </c>
      <c r="G504" s="4" t="s">
        <v>847</v>
      </c>
      <c r="H504" s="18">
        <v>32356</v>
      </c>
      <c r="I504" s="32">
        <v>31.695890410958903</v>
      </c>
      <c r="J504" s="5">
        <v>1</v>
      </c>
      <c r="K504" s="5" t="s">
        <v>46</v>
      </c>
    </row>
    <row r="505" spans="1:11">
      <c r="A505" s="7">
        <f t="shared" si="1"/>
        <v>26</v>
      </c>
      <c r="B505" s="10">
        <f t="shared" si="2"/>
        <v>4</v>
      </c>
      <c r="C505" s="10">
        <f t="shared" si="0"/>
        <v>504</v>
      </c>
      <c r="D505" s="4" t="s">
        <v>563</v>
      </c>
      <c r="E505" s="4" t="s">
        <v>188</v>
      </c>
      <c r="F505" s="4" t="s">
        <v>857</v>
      </c>
      <c r="G505" s="4" t="s">
        <v>858</v>
      </c>
      <c r="H505" s="18">
        <v>32456</v>
      </c>
      <c r="I505" s="32">
        <v>31.421917808219177</v>
      </c>
      <c r="J505" s="5">
        <v>2</v>
      </c>
      <c r="K505" s="5" t="s">
        <v>837</v>
      </c>
    </row>
    <row r="506" spans="1:11">
      <c r="A506" s="7">
        <f t="shared" si="1"/>
        <v>26</v>
      </c>
      <c r="B506" s="10">
        <f t="shared" si="2"/>
        <v>5</v>
      </c>
      <c r="C506" s="10">
        <f t="shared" si="0"/>
        <v>505</v>
      </c>
      <c r="D506" s="4" t="s">
        <v>609</v>
      </c>
      <c r="E506" s="4" t="s">
        <v>492</v>
      </c>
      <c r="F506" s="4" t="s">
        <v>870</v>
      </c>
      <c r="G506" s="4" t="s">
        <v>72</v>
      </c>
      <c r="H506" s="18">
        <v>33896</v>
      </c>
      <c r="I506" s="32">
        <v>27.476712328767125</v>
      </c>
      <c r="J506" s="5">
        <v>1</v>
      </c>
      <c r="K506" s="5" t="s">
        <v>837</v>
      </c>
    </row>
    <row r="507" spans="1:11">
      <c r="A507" s="7">
        <f t="shared" si="1"/>
        <v>26</v>
      </c>
      <c r="B507" s="10">
        <f t="shared" si="2"/>
        <v>6</v>
      </c>
      <c r="C507" s="10">
        <f t="shared" si="0"/>
        <v>506</v>
      </c>
      <c r="D507" s="4" t="s">
        <v>609</v>
      </c>
      <c r="E507" s="4" t="s">
        <v>598</v>
      </c>
      <c r="F507" s="4" t="s">
        <v>1002</v>
      </c>
      <c r="G507" s="4" t="s">
        <v>1139</v>
      </c>
      <c r="H507" s="18">
        <v>34933</v>
      </c>
      <c r="I507" s="32">
        <v>24.635616438356163</v>
      </c>
      <c r="J507" s="5">
        <v>4</v>
      </c>
      <c r="K507" s="5" t="s">
        <v>46</v>
      </c>
    </row>
    <row r="508" spans="1:11">
      <c r="A508" s="7">
        <f t="shared" si="1"/>
        <v>26</v>
      </c>
      <c r="B508" s="10">
        <f t="shared" si="2"/>
        <v>7</v>
      </c>
      <c r="C508" s="10">
        <f t="shared" si="0"/>
        <v>507</v>
      </c>
      <c r="D508" s="4" t="s">
        <v>1121</v>
      </c>
      <c r="E508" s="4" t="s">
        <v>354</v>
      </c>
      <c r="F508" s="4" t="s">
        <v>507</v>
      </c>
      <c r="G508" s="4" t="s">
        <v>35</v>
      </c>
      <c r="H508" s="18">
        <v>32767</v>
      </c>
      <c r="I508" s="32">
        <v>30.56986301369863</v>
      </c>
      <c r="J508" s="5">
        <v>7</v>
      </c>
      <c r="K508" s="5" t="s">
        <v>838</v>
      </c>
    </row>
    <row r="509" spans="1:11">
      <c r="A509" s="7">
        <f t="shared" si="1"/>
        <v>26</v>
      </c>
      <c r="B509" s="10">
        <f t="shared" si="2"/>
        <v>8</v>
      </c>
      <c r="C509" s="10">
        <f t="shared" si="0"/>
        <v>508</v>
      </c>
      <c r="D509" s="4" t="s">
        <v>1121</v>
      </c>
      <c r="E509" s="4" t="s">
        <v>129</v>
      </c>
      <c r="F509" s="4" t="s">
        <v>549</v>
      </c>
      <c r="G509" s="4" t="s">
        <v>547</v>
      </c>
      <c r="H509" s="18">
        <v>33506</v>
      </c>
      <c r="I509" s="32">
        <v>28.545205479452054</v>
      </c>
      <c r="J509" s="5">
        <v>1</v>
      </c>
      <c r="K509" s="5" t="s">
        <v>46</v>
      </c>
    </row>
    <row r="510" spans="1:11">
      <c r="A510" s="7">
        <f t="shared" si="1"/>
        <v>26</v>
      </c>
      <c r="B510" s="10">
        <f t="shared" si="2"/>
        <v>9</v>
      </c>
      <c r="C510" s="10">
        <f t="shared" si="0"/>
        <v>509</v>
      </c>
      <c r="D510" s="4" t="s">
        <v>29</v>
      </c>
      <c r="E510" s="4" t="s">
        <v>300</v>
      </c>
      <c r="F510" s="4" t="s">
        <v>734</v>
      </c>
      <c r="G510" s="4" t="s">
        <v>546</v>
      </c>
      <c r="H510" s="18">
        <v>33322</v>
      </c>
      <c r="I510" s="32">
        <v>29.049315068493151</v>
      </c>
      <c r="J510" s="5">
        <v>2</v>
      </c>
      <c r="K510" s="5" t="s">
        <v>837</v>
      </c>
    </row>
    <row r="511" spans="1:11">
      <c r="A511" s="7">
        <f t="shared" si="1"/>
        <v>26</v>
      </c>
      <c r="B511" s="10">
        <f t="shared" si="2"/>
        <v>10</v>
      </c>
      <c r="C511" s="10">
        <f t="shared" si="0"/>
        <v>510</v>
      </c>
      <c r="D511" s="4" t="s">
        <v>29</v>
      </c>
      <c r="E511" s="4" t="s">
        <v>129</v>
      </c>
      <c r="F511" s="4" t="s">
        <v>1153</v>
      </c>
      <c r="G511" s="4" t="s">
        <v>293</v>
      </c>
      <c r="H511" s="18">
        <v>33525</v>
      </c>
      <c r="I511" s="32">
        <v>28.493150684931507</v>
      </c>
      <c r="J511" s="5">
        <v>1</v>
      </c>
      <c r="K511" s="5" t="s">
        <v>46</v>
      </c>
    </row>
    <row r="512" spans="1:11">
      <c r="A512" s="7">
        <f t="shared" si="1"/>
        <v>26</v>
      </c>
      <c r="B512" s="10">
        <f t="shared" si="2"/>
        <v>11</v>
      </c>
      <c r="C512" s="10">
        <f t="shared" si="0"/>
        <v>511</v>
      </c>
      <c r="D512" s="24" t="s">
        <v>239</v>
      </c>
      <c r="E512" s="59" t="s">
        <v>686</v>
      </c>
      <c r="F512" s="24" t="s">
        <v>26</v>
      </c>
      <c r="G512" s="24" t="s">
        <v>585</v>
      </c>
      <c r="H512" s="25">
        <v>31477</v>
      </c>
      <c r="I512" s="34">
        <v>34.1</v>
      </c>
      <c r="J512" s="24">
        <v>2</v>
      </c>
      <c r="K512" s="24" t="s">
        <v>837</v>
      </c>
    </row>
    <row r="513" spans="1:11">
      <c r="A513" s="7">
        <f t="shared" si="1"/>
        <v>26</v>
      </c>
      <c r="B513" s="10">
        <f t="shared" si="2"/>
        <v>12</v>
      </c>
      <c r="C513" s="10">
        <f t="shared" si="0"/>
        <v>512</v>
      </c>
      <c r="D513" s="24" t="s">
        <v>239</v>
      </c>
      <c r="E513" s="59" t="s">
        <v>492</v>
      </c>
      <c r="F513" s="24" t="s">
        <v>928</v>
      </c>
      <c r="G513" s="24" t="s">
        <v>929</v>
      </c>
      <c r="H513" s="25">
        <v>34722</v>
      </c>
      <c r="I513" s="34">
        <v>25.2</v>
      </c>
      <c r="J513" s="24">
        <v>5</v>
      </c>
      <c r="K513" s="24" t="s">
        <v>837</v>
      </c>
    </row>
    <row r="514" spans="1:11">
      <c r="A514" s="7">
        <f t="shared" si="1"/>
        <v>26</v>
      </c>
      <c r="B514" s="10">
        <f t="shared" si="2"/>
        <v>13</v>
      </c>
      <c r="C514" s="10">
        <f t="shared" si="0"/>
        <v>513</v>
      </c>
      <c r="D514" s="24" t="s">
        <v>129</v>
      </c>
      <c r="E514" s="59" t="s">
        <v>17</v>
      </c>
      <c r="F514" s="24" t="s">
        <v>1077</v>
      </c>
      <c r="G514" s="24" t="s">
        <v>110</v>
      </c>
      <c r="H514" s="25">
        <v>34626</v>
      </c>
      <c r="I514" s="34">
        <v>25.5</v>
      </c>
      <c r="J514" s="24">
        <v>9</v>
      </c>
      <c r="K514" s="24" t="s">
        <v>838</v>
      </c>
    </row>
    <row r="515" spans="1:11">
      <c r="A515" s="7">
        <f t="shared" si="1"/>
        <v>26</v>
      </c>
      <c r="B515" s="10">
        <f t="shared" si="2"/>
        <v>14</v>
      </c>
      <c r="C515" s="10">
        <f t="shared" si="0"/>
        <v>514</v>
      </c>
      <c r="D515" s="24" t="s">
        <v>129</v>
      </c>
      <c r="E515" s="59" t="s">
        <v>239</v>
      </c>
      <c r="F515" s="24" t="s">
        <v>292</v>
      </c>
      <c r="G515" s="24" t="s">
        <v>666</v>
      </c>
      <c r="H515" s="25">
        <v>34303</v>
      </c>
      <c r="I515" s="34">
        <v>26.4</v>
      </c>
      <c r="J515" s="24">
        <v>4</v>
      </c>
      <c r="K515" s="24" t="s">
        <v>46</v>
      </c>
    </row>
    <row r="516" spans="1:11">
      <c r="A516" s="7">
        <f t="shared" si="1"/>
        <v>26</v>
      </c>
      <c r="B516" s="10">
        <f t="shared" si="2"/>
        <v>15</v>
      </c>
      <c r="C516" s="10">
        <f t="shared" si="0"/>
        <v>515</v>
      </c>
      <c r="D516" s="24" t="s">
        <v>300</v>
      </c>
      <c r="E516" s="60" t="s">
        <v>563</v>
      </c>
      <c r="F516" s="26" t="s">
        <v>37</v>
      </c>
      <c r="G516" s="26" t="s">
        <v>564</v>
      </c>
      <c r="H516" s="27">
        <v>31751</v>
      </c>
      <c r="I516" s="35">
        <v>33.4</v>
      </c>
      <c r="J516" s="26">
        <v>3</v>
      </c>
      <c r="K516" s="26" t="s">
        <v>838</v>
      </c>
    </row>
    <row r="517" spans="1:11">
      <c r="A517" s="7">
        <f t="shared" si="1"/>
        <v>26</v>
      </c>
      <c r="B517" s="10">
        <f t="shared" si="2"/>
        <v>16</v>
      </c>
      <c r="C517" s="10">
        <f t="shared" si="0"/>
        <v>516</v>
      </c>
      <c r="D517" s="24" t="s">
        <v>300</v>
      </c>
      <c r="E517" s="60" t="s">
        <v>239</v>
      </c>
      <c r="F517" s="26" t="s">
        <v>829</v>
      </c>
      <c r="G517" s="26" t="s">
        <v>830</v>
      </c>
      <c r="H517" s="27">
        <v>34681</v>
      </c>
      <c r="I517" s="35">
        <v>25.3</v>
      </c>
      <c r="J517" s="26">
        <v>5</v>
      </c>
      <c r="K517" s="26" t="s">
        <v>837</v>
      </c>
    </row>
    <row r="518" spans="1:11">
      <c r="A518" s="7">
        <f t="shared" si="1"/>
        <v>26</v>
      </c>
      <c r="B518" s="10">
        <f t="shared" si="2"/>
        <v>17</v>
      </c>
      <c r="C518" s="10">
        <f t="shared" si="0"/>
        <v>517</v>
      </c>
      <c r="D518" s="24" t="s">
        <v>13</v>
      </c>
      <c r="E518" s="60" t="s">
        <v>438</v>
      </c>
      <c r="F518" s="26" t="s">
        <v>744</v>
      </c>
      <c r="G518" s="26" t="s">
        <v>545</v>
      </c>
      <c r="H518" s="27">
        <v>33107</v>
      </c>
      <c r="I518" s="35">
        <v>29.6</v>
      </c>
      <c r="J518" s="26">
        <v>1</v>
      </c>
      <c r="K518" s="26" t="s">
        <v>837</v>
      </c>
    </row>
    <row r="519" spans="1:11">
      <c r="A519" s="7">
        <f t="shared" si="1"/>
        <v>26</v>
      </c>
      <c r="B519" s="10">
        <f t="shared" si="2"/>
        <v>18</v>
      </c>
      <c r="C519" s="10">
        <f t="shared" si="0"/>
        <v>518</v>
      </c>
      <c r="D519" s="24" t="s">
        <v>13</v>
      </c>
      <c r="E519" s="60" t="s">
        <v>563</v>
      </c>
      <c r="F519" s="26" t="s">
        <v>165</v>
      </c>
      <c r="G519" s="26" t="s">
        <v>1193</v>
      </c>
      <c r="H519" s="27">
        <v>33711</v>
      </c>
      <c r="I519" s="35">
        <v>28</v>
      </c>
      <c r="J519" s="26">
        <v>4</v>
      </c>
      <c r="K519" s="26" t="s">
        <v>837</v>
      </c>
    </row>
    <row r="520" spans="1:11">
      <c r="A520" s="7">
        <f t="shared" si="1"/>
        <v>26</v>
      </c>
      <c r="B520" s="10">
        <f t="shared" si="2"/>
        <v>19</v>
      </c>
      <c r="C520" s="10">
        <f t="shared" si="0"/>
        <v>519</v>
      </c>
      <c r="D520" s="24" t="s">
        <v>555</v>
      </c>
      <c r="E520" s="60" t="s">
        <v>164</v>
      </c>
      <c r="F520" s="26" t="s">
        <v>1000</v>
      </c>
      <c r="G520" s="26" t="s">
        <v>613</v>
      </c>
      <c r="H520" s="27">
        <v>33581</v>
      </c>
      <c r="I520" s="35">
        <v>28.3</v>
      </c>
      <c r="J520" s="26">
        <v>8</v>
      </c>
      <c r="K520" s="26" t="s">
        <v>837</v>
      </c>
    </row>
    <row r="521" spans="1:11">
      <c r="A521" s="7">
        <f t="shared" si="1"/>
        <v>26</v>
      </c>
      <c r="B521" s="10">
        <f t="shared" si="2"/>
        <v>20</v>
      </c>
      <c r="C521" s="10">
        <f t="shared" si="0"/>
        <v>520</v>
      </c>
      <c r="D521" s="24" t="s">
        <v>555</v>
      </c>
      <c r="E521" s="60" t="s">
        <v>555</v>
      </c>
      <c r="F521" s="26" t="s">
        <v>255</v>
      </c>
      <c r="G521" s="26" t="s">
        <v>168</v>
      </c>
      <c r="H521" s="27">
        <v>31134</v>
      </c>
      <c r="I521" s="35">
        <v>35</v>
      </c>
      <c r="J521" s="26">
        <v>1</v>
      </c>
      <c r="K521" s="26" t="s">
        <v>837</v>
      </c>
    </row>
    <row r="522" spans="1:11">
      <c r="A522" s="7">
        <f t="shared" si="1"/>
        <v>26</v>
      </c>
      <c r="B522" s="10">
        <f t="shared" si="2"/>
        <v>21</v>
      </c>
      <c r="C522" s="10">
        <f t="shared" si="0"/>
        <v>521</v>
      </c>
      <c r="D522" s="24" t="s">
        <v>470</v>
      </c>
      <c r="E522" s="60" t="s">
        <v>188</v>
      </c>
      <c r="F522" s="26" t="s">
        <v>862</v>
      </c>
      <c r="G522" s="26" t="s">
        <v>547</v>
      </c>
      <c r="H522" s="27">
        <v>33102</v>
      </c>
      <c r="I522" s="35">
        <v>29.7</v>
      </c>
      <c r="J522" s="26">
        <v>4</v>
      </c>
      <c r="K522" s="26" t="s">
        <v>837</v>
      </c>
    </row>
    <row r="523" spans="1:11">
      <c r="A523" s="7">
        <f t="shared" si="1"/>
        <v>26</v>
      </c>
      <c r="B523" s="10">
        <f t="shared" si="2"/>
        <v>22</v>
      </c>
      <c r="C523" s="10">
        <f t="shared" si="0"/>
        <v>522</v>
      </c>
      <c r="D523" s="24" t="s">
        <v>470</v>
      </c>
      <c r="E523" s="60" t="s">
        <v>13</v>
      </c>
      <c r="F523" s="26" t="s">
        <v>233</v>
      </c>
      <c r="G523" s="26" t="s">
        <v>1144</v>
      </c>
      <c r="H523" s="27">
        <v>34663</v>
      </c>
      <c r="I523" s="35">
        <v>25.4</v>
      </c>
      <c r="J523" s="26">
        <v>1</v>
      </c>
      <c r="K523" s="26" t="s">
        <v>837</v>
      </c>
    </row>
    <row r="524" spans="1:11">
      <c r="A524" s="7">
        <f t="shared" si="1"/>
        <v>26</v>
      </c>
      <c r="B524" s="10">
        <f t="shared" si="2"/>
        <v>23</v>
      </c>
      <c r="C524" s="10">
        <f t="shared" si="0"/>
        <v>523</v>
      </c>
      <c r="D524" s="24" t="s">
        <v>15</v>
      </c>
      <c r="E524" s="60" t="s">
        <v>246</v>
      </c>
      <c r="F524" s="26" t="s">
        <v>586</v>
      </c>
      <c r="G524" s="26" t="s">
        <v>1292</v>
      </c>
      <c r="H524" s="27">
        <v>33618</v>
      </c>
      <c r="I524" s="35">
        <v>28.2</v>
      </c>
      <c r="J524" s="26">
        <v>1</v>
      </c>
      <c r="K524" s="26" t="s">
        <v>837</v>
      </c>
    </row>
    <row r="525" spans="1:11">
      <c r="A525" s="7">
        <f t="shared" si="1"/>
        <v>26</v>
      </c>
      <c r="B525" s="10">
        <f t="shared" si="2"/>
        <v>24</v>
      </c>
      <c r="C525" s="10">
        <f t="shared" si="0"/>
        <v>524</v>
      </c>
      <c r="D525" s="24" t="s">
        <v>15</v>
      </c>
      <c r="E525" s="60" t="s">
        <v>480</v>
      </c>
      <c r="F525" s="26" t="s">
        <v>543</v>
      </c>
      <c r="G525" s="26" t="s">
        <v>568</v>
      </c>
      <c r="H525" s="27">
        <v>33125</v>
      </c>
      <c r="I525" s="35">
        <v>29.6</v>
      </c>
      <c r="J525" s="26">
        <v>8</v>
      </c>
      <c r="K525" s="26" t="s">
        <v>838</v>
      </c>
    </row>
    <row r="526" spans="1:11">
      <c r="A526" s="7">
        <f t="shared" si="1"/>
        <v>26</v>
      </c>
      <c r="B526" s="10">
        <f t="shared" si="2"/>
        <v>25</v>
      </c>
      <c r="C526" s="10">
        <f t="shared" si="0"/>
        <v>525</v>
      </c>
      <c r="D526" s="24" t="s">
        <v>246</v>
      </c>
      <c r="E526" s="60" t="s">
        <v>213</v>
      </c>
      <c r="F526" s="26" t="s">
        <v>191</v>
      </c>
      <c r="G526" s="26" t="s">
        <v>82</v>
      </c>
      <c r="H526" s="27">
        <v>33821</v>
      </c>
      <c r="I526" s="35">
        <v>27.7</v>
      </c>
      <c r="J526" s="26">
        <v>7</v>
      </c>
      <c r="K526" s="26" t="s">
        <v>837</v>
      </c>
    </row>
    <row r="527" spans="1:11">
      <c r="A527" s="7">
        <f t="shared" si="1"/>
        <v>26</v>
      </c>
      <c r="B527" s="10">
        <f t="shared" si="2"/>
        <v>26</v>
      </c>
      <c r="C527" s="10">
        <f t="shared" si="0"/>
        <v>526</v>
      </c>
      <c r="D527" s="24" t="s">
        <v>246</v>
      </c>
      <c r="E527" s="60" t="s">
        <v>345</v>
      </c>
      <c r="F527" s="26" t="s">
        <v>179</v>
      </c>
      <c r="G527" s="26" t="s">
        <v>180</v>
      </c>
      <c r="H527" s="27">
        <v>30246</v>
      </c>
      <c r="I527" s="35">
        <v>37.5</v>
      </c>
      <c r="J527" s="26">
        <v>4</v>
      </c>
      <c r="K527" s="26" t="s">
        <v>46</v>
      </c>
    </row>
    <row r="528" spans="1:11">
      <c r="A528" s="7">
        <f t="shared" si="1"/>
        <v>26</v>
      </c>
      <c r="B528" s="10">
        <f t="shared" si="2"/>
        <v>27</v>
      </c>
      <c r="C528" s="10">
        <f t="shared" si="0"/>
        <v>527</v>
      </c>
      <c r="D528" s="24" t="s">
        <v>276</v>
      </c>
      <c r="E528" s="60" t="s">
        <v>555</v>
      </c>
      <c r="F528" s="26" t="s">
        <v>258</v>
      </c>
      <c r="G528" s="26" t="s">
        <v>547</v>
      </c>
      <c r="H528" s="27">
        <v>34974</v>
      </c>
      <c r="I528" s="35">
        <v>24.5</v>
      </c>
      <c r="J528" s="26">
        <v>1</v>
      </c>
      <c r="K528" s="26" t="s">
        <v>837</v>
      </c>
    </row>
    <row r="529" spans="1:11">
      <c r="A529" s="7">
        <f t="shared" si="1"/>
        <v>26</v>
      </c>
      <c r="B529" s="10">
        <f t="shared" si="2"/>
        <v>28</v>
      </c>
      <c r="C529" s="10">
        <f t="shared" si="0"/>
        <v>528</v>
      </c>
      <c r="D529" s="24" t="s">
        <v>276</v>
      </c>
      <c r="E529" s="60" t="s">
        <v>14</v>
      </c>
      <c r="F529" s="26" t="s">
        <v>297</v>
      </c>
      <c r="G529" s="26" t="s">
        <v>570</v>
      </c>
      <c r="H529" s="27">
        <v>34817</v>
      </c>
      <c r="I529" s="35">
        <v>25</v>
      </c>
      <c r="J529" s="26">
        <v>1</v>
      </c>
      <c r="K529" s="26" t="s">
        <v>46</v>
      </c>
    </row>
    <row r="530" spans="1:11">
      <c r="A530" s="7">
        <f t="shared" si="1"/>
        <v>26</v>
      </c>
      <c r="B530" s="10">
        <f t="shared" si="2"/>
        <v>29</v>
      </c>
      <c r="C530" s="10">
        <f t="shared" si="0"/>
        <v>529</v>
      </c>
      <c r="D530" s="24" t="s">
        <v>14</v>
      </c>
      <c r="E530" s="60" t="s">
        <v>614</v>
      </c>
      <c r="F530" s="26" t="s">
        <v>1308</v>
      </c>
      <c r="G530" s="26" t="s">
        <v>0</v>
      </c>
      <c r="H530" s="27">
        <v>35419</v>
      </c>
      <c r="I530" s="35">
        <v>23.3</v>
      </c>
      <c r="J530" s="26">
        <v>5</v>
      </c>
      <c r="K530" s="26" t="s">
        <v>838</v>
      </c>
    </row>
    <row r="531" spans="1:11">
      <c r="A531" s="7">
        <f t="shared" si="1"/>
        <v>26</v>
      </c>
      <c r="B531" s="10">
        <f t="shared" si="2"/>
        <v>30</v>
      </c>
      <c r="C531" s="10">
        <f t="shared" si="0"/>
        <v>530</v>
      </c>
      <c r="D531" s="24" t="s">
        <v>14</v>
      </c>
      <c r="E531" s="60" t="s">
        <v>16</v>
      </c>
      <c r="F531" s="26" t="s">
        <v>116</v>
      </c>
      <c r="G531" s="26" t="s">
        <v>545</v>
      </c>
      <c r="H531" s="27">
        <v>30414</v>
      </c>
      <c r="I531" s="35">
        <v>37</v>
      </c>
      <c r="J531" s="26">
        <v>2</v>
      </c>
      <c r="K531" s="26" t="s">
        <v>837</v>
      </c>
    </row>
    <row r="532" spans="1:11">
      <c r="A532" s="7">
        <f t="shared" si="1"/>
        <v>26</v>
      </c>
      <c r="B532" s="10">
        <f t="shared" si="2"/>
        <v>31</v>
      </c>
      <c r="C532" s="10">
        <f t="shared" si="0"/>
        <v>531</v>
      </c>
      <c r="D532" s="24" t="s">
        <v>18</v>
      </c>
      <c r="E532" s="60" t="s">
        <v>47</v>
      </c>
      <c r="F532" s="26" t="s">
        <v>100</v>
      </c>
      <c r="G532" s="26" t="s">
        <v>175</v>
      </c>
      <c r="H532" s="27">
        <v>32914</v>
      </c>
      <c r="I532" s="35">
        <v>30.2</v>
      </c>
      <c r="J532" s="26">
        <v>1</v>
      </c>
      <c r="K532" s="26" t="s">
        <v>46</v>
      </c>
    </row>
    <row r="533" spans="1:11">
      <c r="A533" s="7">
        <f t="shared" si="1"/>
        <v>26</v>
      </c>
      <c r="B533" s="10">
        <f t="shared" si="2"/>
        <v>32</v>
      </c>
      <c r="C533" s="10">
        <f t="shared" si="0"/>
        <v>532</v>
      </c>
      <c r="D533" s="24" t="s">
        <v>18</v>
      </c>
      <c r="E533" s="60" t="s">
        <v>438</v>
      </c>
      <c r="F533" s="26" t="s">
        <v>226</v>
      </c>
      <c r="G533" s="26" t="s">
        <v>379</v>
      </c>
      <c r="H533" s="27">
        <v>33485</v>
      </c>
      <c r="I533" s="35">
        <v>28.6</v>
      </c>
      <c r="J533" s="26">
        <v>9</v>
      </c>
      <c r="K533" s="26" t="s">
        <v>46</v>
      </c>
    </row>
    <row r="534" spans="1:11">
      <c r="A534" s="7">
        <f t="shared" si="1"/>
        <v>26</v>
      </c>
      <c r="B534" s="10">
        <f t="shared" si="2"/>
        <v>33</v>
      </c>
      <c r="C534" s="10">
        <f t="shared" si="0"/>
        <v>533</v>
      </c>
      <c r="D534" s="24" t="s">
        <v>16</v>
      </c>
      <c r="E534" s="60" t="s">
        <v>563</v>
      </c>
      <c r="F534" s="26" t="s">
        <v>861</v>
      </c>
      <c r="G534" s="26" t="s">
        <v>277</v>
      </c>
      <c r="H534" s="27">
        <v>33634</v>
      </c>
      <c r="I534" s="35">
        <v>28.2</v>
      </c>
      <c r="J534" s="26">
        <v>1</v>
      </c>
      <c r="K534" s="26" t="s">
        <v>46</v>
      </c>
    </row>
    <row r="535" spans="1:11">
      <c r="A535" s="7">
        <f t="shared" si="1"/>
        <v>26</v>
      </c>
      <c r="B535" s="10">
        <f t="shared" si="2"/>
        <v>34</v>
      </c>
      <c r="C535" s="10">
        <f t="shared" si="0"/>
        <v>534</v>
      </c>
      <c r="D535" s="24" t="s">
        <v>16</v>
      </c>
      <c r="E535" s="60" t="s">
        <v>13</v>
      </c>
      <c r="F535" s="26" t="s">
        <v>343</v>
      </c>
      <c r="G535" s="26" t="s">
        <v>344</v>
      </c>
      <c r="H535" s="27">
        <v>31870</v>
      </c>
      <c r="I535" s="35">
        <v>33</v>
      </c>
      <c r="J535" s="26">
        <v>7</v>
      </c>
      <c r="K535" s="26" t="s">
        <v>46</v>
      </c>
    </row>
    <row r="536" spans="1:11">
      <c r="A536" s="7">
        <f t="shared" si="1"/>
        <v>26</v>
      </c>
      <c r="B536" s="10">
        <f t="shared" si="2"/>
        <v>35</v>
      </c>
      <c r="C536" s="10">
        <f t="shared" si="0"/>
        <v>535</v>
      </c>
      <c r="D536" s="4" t="s">
        <v>614</v>
      </c>
      <c r="E536" s="59" t="s">
        <v>438</v>
      </c>
      <c r="F536" s="24" t="s">
        <v>590</v>
      </c>
      <c r="G536" s="24" t="s">
        <v>596</v>
      </c>
      <c r="H536" s="25">
        <v>34240</v>
      </c>
      <c r="I536" s="34">
        <v>26.5</v>
      </c>
      <c r="J536" s="24">
        <v>1</v>
      </c>
      <c r="K536" s="24" t="s">
        <v>837</v>
      </c>
    </row>
    <row r="537" spans="1:11">
      <c r="A537" s="7">
        <f t="shared" si="1"/>
        <v>26</v>
      </c>
      <c r="B537" s="10">
        <f t="shared" si="2"/>
        <v>36</v>
      </c>
      <c r="C537" s="10">
        <f t="shared" si="0"/>
        <v>536</v>
      </c>
      <c r="D537" s="4" t="s">
        <v>614</v>
      </c>
      <c r="E537" s="59" t="s">
        <v>470</v>
      </c>
      <c r="F537" s="24" t="s">
        <v>814</v>
      </c>
      <c r="G537" s="24" t="s">
        <v>815</v>
      </c>
      <c r="H537" s="25">
        <v>34774</v>
      </c>
      <c r="I537" s="34">
        <v>25.1</v>
      </c>
      <c r="J537" s="24">
        <v>3</v>
      </c>
      <c r="K537" s="24" t="s">
        <v>46</v>
      </c>
    </row>
    <row r="538" spans="1:11">
      <c r="A538" s="7">
        <f t="shared" si="1"/>
        <v>26</v>
      </c>
      <c r="B538" s="10">
        <f t="shared" si="2"/>
        <v>37</v>
      </c>
      <c r="C538" s="10">
        <f t="shared" si="0"/>
        <v>537</v>
      </c>
      <c r="D538" s="4" t="s">
        <v>345</v>
      </c>
      <c r="E538" s="59" t="s">
        <v>246</v>
      </c>
      <c r="F538" s="24" t="s">
        <v>711</v>
      </c>
      <c r="G538" s="24" t="s">
        <v>827</v>
      </c>
      <c r="H538" s="25">
        <v>34369</v>
      </c>
      <c r="I538" s="34">
        <v>26.2</v>
      </c>
      <c r="J538" s="24">
        <v>7</v>
      </c>
      <c r="K538" s="24" t="s">
        <v>46</v>
      </c>
    </row>
    <row r="539" spans="1:11">
      <c r="A539" s="7">
        <f t="shared" si="1"/>
        <v>26</v>
      </c>
      <c r="B539" s="10">
        <f t="shared" si="2"/>
        <v>38</v>
      </c>
      <c r="C539" s="10">
        <f t="shared" si="0"/>
        <v>538</v>
      </c>
      <c r="D539" s="4" t="s">
        <v>345</v>
      </c>
      <c r="E539" s="59" t="s">
        <v>300</v>
      </c>
      <c r="F539" s="24" t="s">
        <v>1108</v>
      </c>
      <c r="G539" s="24" t="s">
        <v>136</v>
      </c>
      <c r="H539" s="25">
        <v>32949</v>
      </c>
      <c r="I539" s="34">
        <v>30.1</v>
      </c>
      <c r="J539" s="24">
        <v>1</v>
      </c>
      <c r="K539" s="24" t="s">
        <v>837</v>
      </c>
    </row>
    <row r="540" spans="1:11">
      <c r="A540" s="7">
        <f t="shared" si="1"/>
        <v>26</v>
      </c>
      <c r="B540" s="10">
        <f t="shared" si="2"/>
        <v>39</v>
      </c>
      <c r="C540" s="10">
        <f t="shared" si="0"/>
        <v>539</v>
      </c>
      <c r="D540" s="4" t="s">
        <v>354</v>
      </c>
      <c r="E540" s="59" t="s">
        <v>18</v>
      </c>
      <c r="F540" s="24" t="s">
        <v>196</v>
      </c>
      <c r="G540" s="24" t="s">
        <v>106</v>
      </c>
      <c r="H540" s="25">
        <v>33190</v>
      </c>
      <c r="I540" s="34">
        <v>29.4</v>
      </c>
      <c r="J540" s="24">
        <v>1</v>
      </c>
      <c r="K540" s="24" t="s">
        <v>837</v>
      </c>
    </row>
    <row r="541" spans="1:11">
      <c r="A541" s="11">
        <f>A539</f>
        <v>26</v>
      </c>
      <c r="B541" s="12">
        <f t="shared" si="2"/>
        <v>40</v>
      </c>
      <c r="C541" s="12">
        <f t="shared" si="0"/>
        <v>540</v>
      </c>
      <c r="D541" s="13" t="s">
        <v>354</v>
      </c>
      <c r="E541" s="61" t="s">
        <v>300</v>
      </c>
      <c r="F541" s="28" t="s">
        <v>601</v>
      </c>
      <c r="G541" s="28" t="s">
        <v>907</v>
      </c>
      <c r="H541" s="29">
        <v>32322</v>
      </c>
      <c r="I541" s="36">
        <v>31.8</v>
      </c>
      <c r="J541" s="28">
        <v>2</v>
      </c>
      <c r="K541" s="28" t="s">
        <v>837</v>
      </c>
    </row>
    <row r="542" spans="1:11">
      <c r="A542" s="7">
        <f>A541+1</f>
        <v>27</v>
      </c>
      <c r="B542" s="10">
        <v>1</v>
      </c>
      <c r="C542" s="10">
        <f t="shared" si="0"/>
        <v>541</v>
      </c>
      <c r="D542" s="4" t="s">
        <v>354</v>
      </c>
      <c r="E542" s="59" t="s">
        <v>686</v>
      </c>
      <c r="F542" s="24" t="s">
        <v>534</v>
      </c>
      <c r="G542" s="24" t="s">
        <v>666</v>
      </c>
      <c r="H542" s="25">
        <v>34583</v>
      </c>
      <c r="I542" s="34">
        <v>25.6</v>
      </c>
      <c r="J542" s="24">
        <v>7</v>
      </c>
      <c r="K542" s="24" t="s">
        <v>837</v>
      </c>
    </row>
    <row r="543" spans="1:11">
      <c r="A543" s="7">
        <f>A542</f>
        <v>27</v>
      </c>
      <c r="B543" s="10">
        <f>B542+1</f>
        <v>2</v>
      </c>
      <c r="C543" s="10">
        <f t="shared" si="0"/>
        <v>542</v>
      </c>
      <c r="D543" s="4" t="s">
        <v>354</v>
      </c>
      <c r="E543" s="60" t="s">
        <v>129</v>
      </c>
      <c r="F543" s="26" t="s">
        <v>30</v>
      </c>
      <c r="G543" s="26" t="s">
        <v>533</v>
      </c>
      <c r="H543" s="27">
        <v>32185</v>
      </c>
      <c r="I543" s="35">
        <v>32.200000000000003</v>
      </c>
      <c r="J543" s="26">
        <v>2</v>
      </c>
      <c r="K543" s="26" t="s">
        <v>837</v>
      </c>
    </row>
    <row r="544" spans="1:11">
      <c r="A544" s="7">
        <f t="shared" ref="A544:A579" si="3">A543</f>
        <v>27</v>
      </c>
      <c r="B544" s="10">
        <f t="shared" ref="B544:B581" si="4">B543+1</f>
        <v>3</v>
      </c>
      <c r="C544" s="10">
        <f t="shared" ref="C544:C581" si="5">C543+1</f>
        <v>543</v>
      </c>
      <c r="D544" s="4" t="s">
        <v>345</v>
      </c>
      <c r="E544" s="60" t="s">
        <v>45</v>
      </c>
      <c r="F544" s="26" t="s">
        <v>1083</v>
      </c>
      <c r="G544" s="26" t="s">
        <v>237</v>
      </c>
      <c r="H544" s="27">
        <v>34526</v>
      </c>
      <c r="I544" s="35">
        <v>25.8</v>
      </c>
      <c r="J544" s="26">
        <v>1</v>
      </c>
      <c r="K544" s="26" t="s">
        <v>837</v>
      </c>
    </row>
    <row r="545" spans="1:11">
      <c r="A545" s="7">
        <f t="shared" si="3"/>
        <v>27</v>
      </c>
      <c r="B545" s="10">
        <f t="shared" si="4"/>
        <v>4</v>
      </c>
      <c r="C545" s="10">
        <f t="shared" si="5"/>
        <v>544</v>
      </c>
      <c r="D545" s="4" t="s">
        <v>345</v>
      </c>
      <c r="E545" s="60" t="s">
        <v>29</v>
      </c>
      <c r="F545" s="26" t="s">
        <v>906</v>
      </c>
      <c r="G545" s="26" t="s">
        <v>325</v>
      </c>
      <c r="H545" s="27">
        <v>33696</v>
      </c>
      <c r="I545" s="35">
        <v>28</v>
      </c>
      <c r="J545" s="26">
        <v>6</v>
      </c>
      <c r="K545" s="26" t="s">
        <v>838</v>
      </c>
    </row>
    <row r="546" spans="1:11">
      <c r="A546" s="7">
        <f t="shared" si="3"/>
        <v>27</v>
      </c>
      <c r="B546" s="10">
        <f t="shared" si="4"/>
        <v>5</v>
      </c>
      <c r="C546" s="10">
        <f t="shared" si="5"/>
        <v>545</v>
      </c>
      <c r="D546" s="4" t="s">
        <v>614</v>
      </c>
      <c r="E546" s="60" t="s">
        <v>17</v>
      </c>
      <c r="F546" s="26" t="s">
        <v>601</v>
      </c>
      <c r="G546" s="26" t="s">
        <v>1097</v>
      </c>
      <c r="H546" s="27">
        <v>33903</v>
      </c>
      <c r="I546" s="35">
        <v>27.5</v>
      </c>
      <c r="J546" s="26">
        <v>7</v>
      </c>
      <c r="K546" s="26" t="s">
        <v>46</v>
      </c>
    </row>
    <row r="547" spans="1:11">
      <c r="A547" s="7">
        <f t="shared" si="3"/>
        <v>27</v>
      </c>
      <c r="B547" s="10">
        <f t="shared" si="4"/>
        <v>6</v>
      </c>
      <c r="C547" s="10">
        <f t="shared" si="5"/>
        <v>546</v>
      </c>
      <c r="D547" s="4" t="s">
        <v>614</v>
      </c>
      <c r="E547" s="60" t="s">
        <v>14</v>
      </c>
      <c r="F547" s="26" t="s">
        <v>715</v>
      </c>
      <c r="G547" s="26" t="s">
        <v>716</v>
      </c>
      <c r="H547" s="27">
        <v>34368</v>
      </c>
      <c r="I547" s="35">
        <v>26.2</v>
      </c>
      <c r="J547" s="26">
        <v>4</v>
      </c>
      <c r="K547" s="26" t="s">
        <v>46</v>
      </c>
    </row>
    <row r="548" spans="1:11">
      <c r="A548" s="7">
        <f t="shared" si="3"/>
        <v>27</v>
      </c>
      <c r="B548" s="10">
        <f t="shared" si="4"/>
        <v>7</v>
      </c>
      <c r="C548" s="10">
        <f t="shared" si="5"/>
        <v>547</v>
      </c>
      <c r="D548" s="4" t="s">
        <v>16</v>
      </c>
      <c r="E548" s="60" t="s">
        <v>492</v>
      </c>
      <c r="F548" s="26" t="s">
        <v>182</v>
      </c>
      <c r="G548" s="26" t="s">
        <v>212</v>
      </c>
      <c r="H548" s="27">
        <v>30905</v>
      </c>
      <c r="I548" s="35">
        <v>35.700000000000003</v>
      </c>
      <c r="J548" s="26">
        <v>9</v>
      </c>
      <c r="K548" s="26" t="s">
        <v>838</v>
      </c>
    </row>
    <row r="549" spans="1:11">
      <c r="A549" s="7">
        <f t="shared" si="3"/>
        <v>27</v>
      </c>
      <c r="B549" s="10">
        <f t="shared" si="4"/>
        <v>8</v>
      </c>
      <c r="C549" s="10">
        <f t="shared" si="5"/>
        <v>548</v>
      </c>
      <c r="D549" s="4" t="s">
        <v>16</v>
      </c>
      <c r="E549" s="60" t="s">
        <v>614</v>
      </c>
      <c r="F549" s="26" t="s">
        <v>1009</v>
      </c>
      <c r="G549" s="26" t="s">
        <v>545</v>
      </c>
      <c r="H549" s="27">
        <v>33190</v>
      </c>
      <c r="I549" s="35">
        <v>29.4</v>
      </c>
      <c r="J549" s="26">
        <v>1</v>
      </c>
      <c r="K549" s="26" t="s">
        <v>837</v>
      </c>
    </row>
    <row r="550" spans="1:11">
      <c r="A550" s="7">
        <f t="shared" si="3"/>
        <v>27</v>
      </c>
      <c r="B550" s="10">
        <f t="shared" si="4"/>
        <v>9</v>
      </c>
      <c r="C550" s="10">
        <f t="shared" si="5"/>
        <v>549</v>
      </c>
      <c r="D550" s="4" t="s">
        <v>18</v>
      </c>
      <c r="E550" s="60" t="s">
        <v>17</v>
      </c>
      <c r="F550" s="26" t="s">
        <v>292</v>
      </c>
      <c r="G550" s="26" t="s">
        <v>151</v>
      </c>
      <c r="H550" s="27">
        <v>34692</v>
      </c>
      <c r="I550" s="35">
        <v>25.3</v>
      </c>
      <c r="J550" s="26">
        <v>1</v>
      </c>
      <c r="K550" s="26" t="s">
        <v>837</v>
      </c>
    </row>
    <row r="551" spans="1:11">
      <c r="A551" s="7">
        <f t="shared" si="3"/>
        <v>27</v>
      </c>
      <c r="B551" s="10">
        <f t="shared" si="4"/>
        <v>10</v>
      </c>
      <c r="C551" s="10">
        <f t="shared" si="5"/>
        <v>550</v>
      </c>
      <c r="D551" s="4" t="s">
        <v>18</v>
      </c>
      <c r="E551" s="60" t="s">
        <v>18</v>
      </c>
      <c r="F551" s="26" t="s">
        <v>1036</v>
      </c>
      <c r="G551" s="26" t="s">
        <v>531</v>
      </c>
      <c r="H551" s="27">
        <v>34825</v>
      </c>
      <c r="I551" s="35">
        <v>24.9</v>
      </c>
      <c r="J551" s="26">
        <v>5</v>
      </c>
      <c r="K551" s="26" t="s">
        <v>46</v>
      </c>
    </row>
    <row r="552" spans="1:11">
      <c r="A552" s="7">
        <f t="shared" si="3"/>
        <v>27</v>
      </c>
      <c r="B552" s="10">
        <f t="shared" si="4"/>
        <v>11</v>
      </c>
      <c r="C552" s="10">
        <f t="shared" si="5"/>
        <v>551</v>
      </c>
      <c r="D552" s="4" t="s">
        <v>14</v>
      </c>
      <c r="E552" s="60" t="s">
        <v>239</v>
      </c>
      <c r="F552" s="26" t="s">
        <v>292</v>
      </c>
      <c r="G552" s="26" t="s">
        <v>1143</v>
      </c>
      <c r="H552" s="27">
        <v>35544</v>
      </c>
      <c r="I552" s="35">
        <v>23</v>
      </c>
      <c r="J552" s="26">
        <v>6</v>
      </c>
      <c r="K552" s="26" t="s">
        <v>838</v>
      </c>
    </row>
    <row r="553" spans="1:11">
      <c r="A553" s="7">
        <f t="shared" si="3"/>
        <v>27</v>
      </c>
      <c r="B553" s="10">
        <f t="shared" si="4"/>
        <v>12</v>
      </c>
      <c r="C553" s="10">
        <f t="shared" si="5"/>
        <v>552</v>
      </c>
      <c r="D553" s="4" t="s">
        <v>14</v>
      </c>
      <c r="E553" s="60" t="s">
        <v>29</v>
      </c>
      <c r="F553" s="26" t="s">
        <v>637</v>
      </c>
      <c r="G553" s="26" t="s">
        <v>804</v>
      </c>
      <c r="H553" s="27">
        <v>32594</v>
      </c>
      <c r="I553" s="35">
        <v>31</v>
      </c>
      <c r="J553" s="26">
        <v>1</v>
      </c>
      <c r="K553" s="26" t="s">
        <v>837</v>
      </c>
    </row>
    <row r="554" spans="1:11">
      <c r="A554" s="7">
        <f t="shared" si="3"/>
        <v>27</v>
      </c>
      <c r="B554" s="10">
        <f t="shared" si="4"/>
        <v>13</v>
      </c>
      <c r="C554" s="10">
        <f t="shared" si="5"/>
        <v>553</v>
      </c>
      <c r="D554" s="4" t="s">
        <v>276</v>
      </c>
      <c r="E554" s="60" t="s">
        <v>15</v>
      </c>
      <c r="F554" s="26" t="s">
        <v>383</v>
      </c>
      <c r="G554" s="26" t="s">
        <v>595</v>
      </c>
      <c r="H554" s="26" t="s">
        <v>1370</v>
      </c>
      <c r="I554" s="37">
        <v>30.3</v>
      </c>
      <c r="J554" s="26">
        <v>2</v>
      </c>
      <c r="K554" s="26" t="s">
        <v>837</v>
      </c>
    </row>
    <row r="555" spans="1:11">
      <c r="A555" s="7">
        <f t="shared" si="3"/>
        <v>27</v>
      </c>
      <c r="B555" s="10">
        <f t="shared" si="4"/>
        <v>14</v>
      </c>
      <c r="C555" s="10">
        <f t="shared" si="5"/>
        <v>554</v>
      </c>
      <c r="D555" s="4" t="s">
        <v>276</v>
      </c>
      <c r="E555" s="60" t="s">
        <v>129</v>
      </c>
      <c r="F555" s="26" t="s">
        <v>468</v>
      </c>
      <c r="G555" s="26" t="s">
        <v>560</v>
      </c>
      <c r="H555" s="27">
        <v>32041</v>
      </c>
      <c r="I555" s="35">
        <v>32.6</v>
      </c>
      <c r="J555" s="26">
        <v>1</v>
      </c>
      <c r="K555" s="26" t="s">
        <v>837</v>
      </c>
    </row>
    <row r="556" spans="1:11">
      <c r="A556" s="7">
        <f t="shared" si="3"/>
        <v>27</v>
      </c>
      <c r="B556" s="10">
        <f t="shared" si="4"/>
        <v>15</v>
      </c>
      <c r="C556" s="10">
        <f t="shared" si="5"/>
        <v>555</v>
      </c>
      <c r="D556" s="4" t="s">
        <v>246</v>
      </c>
      <c r="E556" s="60" t="s">
        <v>300</v>
      </c>
      <c r="F556" s="26" t="s">
        <v>807</v>
      </c>
      <c r="G556" s="26" t="s">
        <v>808</v>
      </c>
      <c r="H556" s="27">
        <v>31694</v>
      </c>
      <c r="I556" s="35">
        <v>33.5</v>
      </c>
      <c r="J556" s="26">
        <v>1</v>
      </c>
      <c r="K556" s="26" t="s">
        <v>837</v>
      </c>
    </row>
    <row r="557" spans="1:11">
      <c r="A557" s="7">
        <f t="shared" si="3"/>
        <v>27</v>
      </c>
      <c r="B557" s="10">
        <f t="shared" si="4"/>
        <v>16</v>
      </c>
      <c r="C557" s="10">
        <f t="shared" si="5"/>
        <v>556</v>
      </c>
      <c r="D557" s="4" t="s">
        <v>246</v>
      </c>
      <c r="E557" s="60" t="s">
        <v>29</v>
      </c>
      <c r="F557" s="26" t="s">
        <v>588</v>
      </c>
      <c r="G557" s="26" t="s">
        <v>496</v>
      </c>
      <c r="H557" s="27">
        <v>31891</v>
      </c>
      <c r="I557" s="35">
        <v>33</v>
      </c>
      <c r="J557" s="26">
        <v>2</v>
      </c>
      <c r="K557" s="26" t="s">
        <v>837</v>
      </c>
    </row>
    <row r="558" spans="1:11">
      <c r="A558" s="7">
        <f t="shared" si="3"/>
        <v>27</v>
      </c>
      <c r="B558" s="10">
        <f t="shared" si="4"/>
        <v>17</v>
      </c>
      <c r="C558" s="10">
        <f t="shared" si="5"/>
        <v>557</v>
      </c>
      <c r="D558" s="4" t="s">
        <v>15</v>
      </c>
      <c r="E558" s="60" t="s">
        <v>45</v>
      </c>
      <c r="F558" s="26" t="s">
        <v>522</v>
      </c>
      <c r="G558" s="26" t="s">
        <v>1065</v>
      </c>
      <c r="H558" s="27">
        <v>33435</v>
      </c>
      <c r="I558" s="35">
        <v>28.7</v>
      </c>
      <c r="J558" s="26">
        <v>4</v>
      </c>
      <c r="K558" s="26" t="s">
        <v>838</v>
      </c>
    </row>
    <row r="559" spans="1:11">
      <c r="A559" s="7">
        <f t="shared" si="3"/>
        <v>27</v>
      </c>
      <c r="B559" s="10">
        <f t="shared" si="4"/>
        <v>18</v>
      </c>
      <c r="C559" s="10">
        <f t="shared" si="5"/>
        <v>558</v>
      </c>
      <c r="D559" s="4" t="s">
        <v>15</v>
      </c>
      <c r="E559" s="59" t="s">
        <v>480</v>
      </c>
      <c r="F559" s="24" t="s">
        <v>200</v>
      </c>
      <c r="G559" s="24" t="s">
        <v>571</v>
      </c>
      <c r="H559" s="25">
        <v>33224</v>
      </c>
      <c r="I559" s="34">
        <v>29.3</v>
      </c>
      <c r="J559" s="24">
        <v>1</v>
      </c>
      <c r="K559" s="24" t="s">
        <v>837</v>
      </c>
    </row>
    <row r="560" spans="1:11">
      <c r="A560" s="7">
        <f t="shared" si="3"/>
        <v>27</v>
      </c>
      <c r="B560" s="10">
        <f t="shared" si="4"/>
        <v>19</v>
      </c>
      <c r="C560" s="10">
        <f t="shared" si="5"/>
        <v>559</v>
      </c>
      <c r="D560" s="4" t="s">
        <v>470</v>
      </c>
      <c r="E560" s="59" t="s">
        <v>164</v>
      </c>
      <c r="F560" s="24" t="s">
        <v>389</v>
      </c>
      <c r="G560" s="24" t="s">
        <v>390</v>
      </c>
      <c r="H560" s="25">
        <v>33924</v>
      </c>
      <c r="I560" s="34">
        <v>27.4</v>
      </c>
      <c r="J560" s="24">
        <v>3</v>
      </c>
      <c r="K560" s="24" t="s">
        <v>837</v>
      </c>
    </row>
    <row r="561" spans="1:11">
      <c r="A561" s="7">
        <f t="shared" si="3"/>
        <v>27</v>
      </c>
      <c r="B561" s="10">
        <f t="shared" si="4"/>
        <v>20</v>
      </c>
      <c r="C561" s="10">
        <f t="shared" si="5"/>
        <v>560</v>
      </c>
      <c r="D561" s="4" t="s">
        <v>470</v>
      </c>
      <c r="E561" s="59" t="s">
        <v>470</v>
      </c>
      <c r="F561" s="24" t="s">
        <v>1146</v>
      </c>
      <c r="G561" s="24" t="s">
        <v>251</v>
      </c>
      <c r="H561" s="25">
        <v>34452</v>
      </c>
      <c r="I561" s="34">
        <v>26</v>
      </c>
      <c r="J561" s="24">
        <v>1</v>
      </c>
      <c r="K561" s="24" t="s">
        <v>46</v>
      </c>
    </row>
    <row r="562" spans="1:11">
      <c r="A562" s="7">
        <f t="shared" si="3"/>
        <v>27</v>
      </c>
      <c r="B562" s="10">
        <f t="shared" si="4"/>
        <v>21</v>
      </c>
      <c r="C562" s="10">
        <f t="shared" si="5"/>
        <v>561</v>
      </c>
      <c r="D562" s="4" t="s">
        <v>555</v>
      </c>
      <c r="E562" s="59" t="s">
        <v>555</v>
      </c>
      <c r="F562" s="24" t="s">
        <v>405</v>
      </c>
      <c r="G562" s="24" t="s">
        <v>406</v>
      </c>
      <c r="H562" s="25">
        <v>32613</v>
      </c>
      <c r="I562" s="34">
        <v>31</v>
      </c>
      <c r="J562" s="24">
        <v>4</v>
      </c>
      <c r="K562" s="24" t="s">
        <v>837</v>
      </c>
    </row>
    <row r="563" spans="1:11">
      <c r="A563" s="7">
        <f t="shared" si="3"/>
        <v>27</v>
      </c>
      <c r="B563" s="10">
        <f t="shared" si="4"/>
        <v>22</v>
      </c>
      <c r="C563" s="10">
        <f t="shared" si="5"/>
        <v>562</v>
      </c>
      <c r="D563" s="4" t="s">
        <v>555</v>
      </c>
      <c r="E563" s="60" t="s">
        <v>47</v>
      </c>
      <c r="F563" s="26" t="s">
        <v>500</v>
      </c>
      <c r="G563" s="26" t="s">
        <v>592</v>
      </c>
      <c r="H563" s="27">
        <v>31371</v>
      </c>
      <c r="I563" s="35">
        <v>34.4</v>
      </c>
      <c r="J563" s="26">
        <v>1</v>
      </c>
      <c r="K563" s="26" t="s">
        <v>837</v>
      </c>
    </row>
    <row r="564" spans="1:11">
      <c r="A564" s="7">
        <f t="shared" si="3"/>
        <v>27</v>
      </c>
      <c r="B564" s="10">
        <f t="shared" si="4"/>
        <v>23</v>
      </c>
      <c r="C564" s="10">
        <f t="shared" si="5"/>
        <v>563</v>
      </c>
      <c r="D564" s="4" t="s">
        <v>13</v>
      </c>
      <c r="E564" s="60" t="s">
        <v>246</v>
      </c>
      <c r="F564" s="26" t="s">
        <v>875</v>
      </c>
      <c r="G564" s="26" t="s">
        <v>547</v>
      </c>
      <c r="H564" s="27">
        <v>34103</v>
      </c>
      <c r="I564" s="35">
        <v>26.9</v>
      </c>
      <c r="J564" s="26">
        <v>1</v>
      </c>
      <c r="K564" s="26" t="s">
        <v>46</v>
      </c>
    </row>
    <row r="565" spans="1:11">
      <c r="A565" s="7">
        <f t="shared" si="3"/>
        <v>27</v>
      </c>
      <c r="B565" s="10">
        <f t="shared" si="4"/>
        <v>24</v>
      </c>
      <c r="C565" s="10">
        <f t="shared" si="5"/>
        <v>564</v>
      </c>
      <c r="D565" s="4" t="s">
        <v>13</v>
      </c>
      <c r="E565" s="60" t="s">
        <v>13</v>
      </c>
      <c r="F565" s="26" t="s">
        <v>295</v>
      </c>
      <c r="G565" s="26" t="s">
        <v>1145</v>
      </c>
      <c r="H565" s="27">
        <v>34937</v>
      </c>
      <c r="I565" s="35">
        <v>24.6</v>
      </c>
      <c r="J565" s="26">
        <v>1</v>
      </c>
      <c r="K565" s="26" t="s">
        <v>46</v>
      </c>
    </row>
    <row r="566" spans="1:11">
      <c r="A566" s="7">
        <f t="shared" si="3"/>
        <v>27</v>
      </c>
      <c r="B566" s="10">
        <f t="shared" si="4"/>
        <v>25</v>
      </c>
      <c r="C566" s="10">
        <f t="shared" si="5"/>
        <v>565</v>
      </c>
      <c r="D566" s="4" t="s">
        <v>300</v>
      </c>
      <c r="E566" s="60" t="s">
        <v>598</v>
      </c>
      <c r="F566" s="26" t="s">
        <v>955</v>
      </c>
      <c r="G566" s="26" t="s">
        <v>333</v>
      </c>
      <c r="H566" s="27">
        <v>34216</v>
      </c>
      <c r="I566" s="35">
        <v>26.6</v>
      </c>
      <c r="J566" s="26">
        <v>1</v>
      </c>
      <c r="K566" s="26" t="s">
        <v>837</v>
      </c>
    </row>
    <row r="567" spans="1:11">
      <c r="A567" s="7">
        <f t="shared" si="3"/>
        <v>27</v>
      </c>
      <c r="B567" s="10">
        <f t="shared" si="4"/>
        <v>26</v>
      </c>
      <c r="C567" s="10">
        <f t="shared" si="5"/>
        <v>566</v>
      </c>
      <c r="D567" s="4" t="s">
        <v>300</v>
      </c>
      <c r="E567" s="60" t="s">
        <v>354</v>
      </c>
      <c r="F567" s="26" t="s">
        <v>770</v>
      </c>
      <c r="G567" s="26" t="s">
        <v>289</v>
      </c>
      <c r="H567" s="27">
        <v>35122</v>
      </c>
      <c r="I567" s="35">
        <v>24.1</v>
      </c>
      <c r="J567" s="26">
        <v>4</v>
      </c>
      <c r="K567" s="26" t="s">
        <v>837</v>
      </c>
    </row>
    <row r="568" spans="1:11">
      <c r="A568" s="7">
        <f t="shared" si="3"/>
        <v>27</v>
      </c>
      <c r="B568" s="10">
        <f t="shared" si="4"/>
        <v>27</v>
      </c>
      <c r="C568" s="10">
        <f t="shared" si="5"/>
        <v>567</v>
      </c>
      <c r="D568" s="4" t="s">
        <v>129</v>
      </c>
      <c r="E568" s="60" t="s">
        <v>470</v>
      </c>
      <c r="F568" s="26" t="s">
        <v>884</v>
      </c>
      <c r="G568" s="26" t="s">
        <v>593</v>
      </c>
      <c r="H568" s="27">
        <v>34202</v>
      </c>
      <c r="I568" s="35">
        <v>26.6</v>
      </c>
      <c r="J568" s="26">
        <v>7</v>
      </c>
      <c r="K568" s="26" t="s">
        <v>46</v>
      </c>
    </row>
    <row r="569" spans="1:11">
      <c r="A569" s="7">
        <f t="shared" si="3"/>
        <v>27</v>
      </c>
      <c r="B569" s="10">
        <f t="shared" si="4"/>
        <v>28</v>
      </c>
      <c r="C569" s="10">
        <f t="shared" si="5"/>
        <v>568</v>
      </c>
      <c r="D569" s="4" t="s">
        <v>129</v>
      </c>
      <c r="E569" s="60" t="s">
        <v>470</v>
      </c>
      <c r="F569" s="26" t="s">
        <v>898</v>
      </c>
      <c r="G569" s="26" t="s">
        <v>104</v>
      </c>
      <c r="H569" s="27">
        <v>34941</v>
      </c>
      <c r="I569" s="35">
        <v>24.6</v>
      </c>
      <c r="J569" s="26">
        <v>1</v>
      </c>
      <c r="K569" s="26" t="s">
        <v>837</v>
      </c>
    </row>
    <row r="570" spans="1:11">
      <c r="A570" s="7">
        <f t="shared" si="3"/>
        <v>27</v>
      </c>
      <c r="B570" s="10">
        <f t="shared" si="4"/>
        <v>29</v>
      </c>
      <c r="C570" s="10">
        <f t="shared" si="5"/>
        <v>569</v>
      </c>
      <c r="D570" s="4" t="s">
        <v>239</v>
      </c>
      <c r="E570" s="60" t="s">
        <v>239</v>
      </c>
      <c r="F570" s="26" t="s">
        <v>534</v>
      </c>
      <c r="G570" s="26" t="s">
        <v>220</v>
      </c>
      <c r="H570" s="27">
        <v>32721</v>
      </c>
      <c r="I570" s="35">
        <v>30.7</v>
      </c>
      <c r="J570" s="26">
        <v>1</v>
      </c>
      <c r="K570" s="26" t="s">
        <v>46</v>
      </c>
    </row>
    <row r="571" spans="1:11">
      <c r="A571" s="7">
        <f t="shared" si="3"/>
        <v>27</v>
      </c>
      <c r="B571" s="10">
        <f t="shared" si="4"/>
        <v>30</v>
      </c>
      <c r="C571" s="10">
        <f t="shared" si="5"/>
        <v>570</v>
      </c>
      <c r="D571" s="4" t="s">
        <v>239</v>
      </c>
      <c r="E571" s="60" t="s">
        <v>188</v>
      </c>
      <c r="F571" s="26" t="s">
        <v>307</v>
      </c>
      <c r="G571" s="26" t="s">
        <v>720</v>
      </c>
      <c r="H571" s="27">
        <v>33727</v>
      </c>
      <c r="I571" s="35">
        <v>27.9</v>
      </c>
      <c r="J571" s="26">
        <v>1</v>
      </c>
      <c r="K571" s="26" t="s">
        <v>46</v>
      </c>
    </row>
    <row r="572" spans="1:11">
      <c r="A572" s="7">
        <f t="shared" si="3"/>
        <v>27</v>
      </c>
      <c r="B572" s="10">
        <f t="shared" si="4"/>
        <v>31</v>
      </c>
      <c r="C572" s="10">
        <f t="shared" si="5"/>
        <v>571</v>
      </c>
      <c r="D572" s="4" t="s">
        <v>29</v>
      </c>
      <c r="E572" s="60" t="s">
        <v>213</v>
      </c>
      <c r="F572" s="26" t="s">
        <v>460</v>
      </c>
      <c r="G572" s="26" t="s">
        <v>592</v>
      </c>
      <c r="H572" s="27">
        <v>34043</v>
      </c>
      <c r="I572" s="35">
        <v>27.1</v>
      </c>
      <c r="J572" s="26">
        <v>7</v>
      </c>
      <c r="K572" s="26" t="s">
        <v>838</v>
      </c>
    </row>
    <row r="573" spans="1:11">
      <c r="A573" s="7">
        <f t="shared" si="3"/>
        <v>27</v>
      </c>
      <c r="B573" s="10">
        <f t="shared" si="4"/>
        <v>32</v>
      </c>
      <c r="C573" s="10">
        <f t="shared" si="5"/>
        <v>572</v>
      </c>
      <c r="D573" s="4" t="s">
        <v>29</v>
      </c>
      <c r="E573" s="60" t="s">
        <v>492</v>
      </c>
      <c r="F573" s="26" t="s">
        <v>253</v>
      </c>
      <c r="G573" s="26" t="s">
        <v>380</v>
      </c>
      <c r="H573" s="27">
        <v>34357</v>
      </c>
      <c r="I573" s="35">
        <v>26.2</v>
      </c>
      <c r="J573" s="26">
        <v>4</v>
      </c>
      <c r="K573" s="26" t="s">
        <v>837</v>
      </c>
    </row>
    <row r="574" spans="1:11">
      <c r="A574" s="7">
        <f t="shared" si="3"/>
        <v>27</v>
      </c>
      <c r="B574" s="10">
        <f t="shared" si="4"/>
        <v>33</v>
      </c>
      <c r="C574" s="10">
        <f t="shared" si="5"/>
        <v>573</v>
      </c>
      <c r="D574" s="4" t="s">
        <v>1121</v>
      </c>
      <c r="E574" s="59" t="s">
        <v>14</v>
      </c>
      <c r="F574" s="24" t="s">
        <v>1164</v>
      </c>
      <c r="G574" s="24" t="s">
        <v>565</v>
      </c>
      <c r="H574" s="25">
        <v>33936</v>
      </c>
      <c r="I574" s="34">
        <v>27.4</v>
      </c>
      <c r="J574" s="24">
        <v>2</v>
      </c>
      <c r="K574" s="24" t="s">
        <v>837</v>
      </c>
    </row>
    <row r="575" spans="1:11">
      <c r="A575" s="7">
        <f t="shared" si="3"/>
        <v>27</v>
      </c>
      <c r="B575" s="10">
        <f t="shared" si="4"/>
        <v>34</v>
      </c>
      <c r="C575" s="10">
        <f t="shared" si="5"/>
        <v>574</v>
      </c>
      <c r="D575" s="4" t="s">
        <v>1121</v>
      </c>
      <c r="E575" s="59" t="s">
        <v>13</v>
      </c>
      <c r="F575" s="24" t="s">
        <v>206</v>
      </c>
      <c r="G575" s="24" t="s">
        <v>535</v>
      </c>
      <c r="H575" s="25">
        <v>31300</v>
      </c>
      <c r="I575" s="34">
        <v>34.6</v>
      </c>
      <c r="J575" s="24">
        <v>3</v>
      </c>
      <c r="K575" s="24" t="s">
        <v>838</v>
      </c>
    </row>
    <row r="576" spans="1:11">
      <c r="A576" s="7">
        <f t="shared" si="3"/>
        <v>27</v>
      </c>
      <c r="B576" s="10">
        <f t="shared" si="4"/>
        <v>35</v>
      </c>
      <c r="C576" s="10">
        <f t="shared" si="5"/>
        <v>575</v>
      </c>
      <c r="D576" s="4" t="s">
        <v>609</v>
      </c>
      <c r="E576" s="60" t="s">
        <v>345</v>
      </c>
      <c r="F576" s="26" t="s">
        <v>980</v>
      </c>
      <c r="G576" s="26" t="s">
        <v>221</v>
      </c>
      <c r="H576" s="27">
        <v>34168</v>
      </c>
      <c r="I576" s="35">
        <v>26.7</v>
      </c>
      <c r="J576" s="26">
        <v>1</v>
      </c>
      <c r="K576" s="26" t="s">
        <v>837</v>
      </c>
    </row>
    <row r="577" spans="1:11">
      <c r="A577" s="7">
        <f t="shared" si="3"/>
        <v>27</v>
      </c>
      <c r="B577" s="10">
        <f t="shared" si="4"/>
        <v>36</v>
      </c>
      <c r="C577" s="10">
        <f t="shared" si="5"/>
        <v>576</v>
      </c>
      <c r="D577" s="4" t="s">
        <v>609</v>
      </c>
      <c r="E577" s="60" t="s">
        <v>481</v>
      </c>
      <c r="F577" s="26" t="s">
        <v>964</v>
      </c>
      <c r="G577" s="26" t="s">
        <v>533</v>
      </c>
      <c r="H577" s="27">
        <v>35603</v>
      </c>
      <c r="I577" s="35">
        <v>22.8</v>
      </c>
      <c r="J577" s="26">
        <v>7</v>
      </c>
      <c r="K577" s="26" t="s">
        <v>46</v>
      </c>
    </row>
    <row r="578" spans="1:11">
      <c r="A578" s="7">
        <f t="shared" si="3"/>
        <v>27</v>
      </c>
      <c r="B578" s="10">
        <f t="shared" si="4"/>
        <v>37</v>
      </c>
      <c r="C578" s="10">
        <f t="shared" si="5"/>
        <v>577</v>
      </c>
      <c r="D578" s="4" t="s">
        <v>563</v>
      </c>
      <c r="E578" s="60" t="s">
        <v>563</v>
      </c>
      <c r="F578" s="26" t="s">
        <v>1138</v>
      </c>
      <c r="G578" s="26" t="s">
        <v>41</v>
      </c>
      <c r="H578" s="27">
        <v>34629</v>
      </c>
      <c r="I578" s="35">
        <v>25.5</v>
      </c>
      <c r="J578" s="26">
        <v>1</v>
      </c>
      <c r="K578" s="26" t="s">
        <v>837</v>
      </c>
    </row>
    <row r="579" spans="1:11">
      <c r="A579" s="7">
        <f t="shared" si="3"/>
        <v>27</v>
      </c>
      <c r="B579" s="10">
        <f t="shared" si="4"/>
        <v>38</v>
      </c>
      <c r="C579" s="10">
        <f t="shared" si="5"/>
        <v>578</v>
      </c>
      <c r="D579" s="4" t="s">
        <v>563</v>
      </c>
      <c r="E579" s="59" t="s">
        <v>15</v>
      </c>
      <c r="F579" s="24" t="s">
        <v>1019</v>
      </c>
      <c r="G579" s="24" t="s">
        <v>409</v>
      </c>
      <c r="H579" s="25">
        <v>33234</v>
      </c>
      <c r="I579" s="34">
        <v>29.3</v>
      </c>
      <c r="J579" s="24">
        <v>1</v>
      </c>
      <c r="K579" s="24" t="s">
        <v>837</v>
      </c>
    </row>
    <row r="580" spans="1:11">
      <c r="A580" s="7">
        <f>A579</f>
        <v>27</v>
      </c>
      <c r="B580" s="10">
        <f t="shared" si="4"/>
        <v>39</v>
      </c>
      <c r="C580" s="10">
        <f t="shared" si="5"/>
        <v>579</v>
      </c>
      <c r="D580" s="4" t="s">
        <v>567</v>
      </c>
      <c r="E580" s="59" t="s">
        <v>567</v>
      </c>
      <c r="F580" s="24" t="s">
        <v>1297</v>
      </c>
      <c r="G580" s="24" t="s">
        <v>600</v>
      </c>
      <c r="H580" s="25">
        <v>34489</v>
      </c>
      <c r="I580" s="34">
        <v>25.9</v>
      </c>
      <c r="J580" s="24">
        <v>1</v>
      </c>
      <c r="K580" s="24" t="s">
        <v>837</v>
      </c>
    </row>
    <row r="581" spans="1:11">
      <c r="A581" s="11">
        <f>A579</f>
        <v>27</v>
      </c>
      <c r="B581" s="12">
        <f t="shared" si="4"/>
        <v>40</v>
      </c>
      <c r="C581" s="12">
        <f t="shared" si="5"/>
        <v>580</v>
      </c>
      <c r="D581" s="13" t="s">
        <v>567</v>
      </c>
      <c r="E581" s="61" t="s">
        <v>438</v>
      </c>
      <c r="F581" s="28" t="s">
        <v>159</v>
      </c>
      <c r="G581" s="28" t="s">
        <v>1134</v>
      </c>
      <c r="H581" s="29">
        <v>33371</v>
      </c>
      <c r="I581" s="36">
        <v>28.9</v>
      </c>
      <c r="J581" s="28">
        <v>2</v>
      </c>
      <c r="K581" s="28" t="s">
        <v>837</v>
      </c>
    </row>
    <row r="582" spans="1:11">
      <c r="A582" s="7">
        <f>A581+1</f>
        <v>28</v>
      </c>
      <c r="B582" s="10">
        <v>1</v>
      </c>
      <c r="C582" s="10">
        <f>C581+1</f>
        <v>581</v>
      </c>
      <c r="D582" s="4" t="s">
        <v>567</v>
      </c>
      <c r="E582" s="59" t="s">
        <v>614</v>
      </c>
      <c r="F582" s="24" t="s">
        <v>601</v>
      </c>
      <c r="G582" s="24" t="s">
        <v>536</v>
      </c>
      <c r="H582" s="25">
        <v>30763</v>
      </c>
      <c r="I582" s="34">
        <v>36.1</v>
      </c>
      <c r="J582" s="24">
        <v>1</v>
      </c>
      <c r="K582" s="24" t="s">
        <v>837</v>
      </c>
    </row>
    <row r="583" spans="1:11">
      <c r="A583" s="7">
        <f>A582</f>
        <v>28</v>
      </c>
      <c r="B583" s="10">
        <f>B582+1</f>
        <v>2</v>
      </c>
      <c r="C583" s="10">
        <f>C582+1</f>
        <v>582</v>
      </c>
      <c r="D583" s="4" t="s">
        <v>567</v>
      </c>
      <c r="E583" s="59" t="s">
        <v>15</v>
      </c>
      <c r="F583" s="24" t="s">
        <v>1071</v>
      </c>
      <c r="G583" s="24" t="s">
        <v>328</v>
      </c>
      <c r="H583" s="25">
        <v>34445</v>
      </c>
      <c r="I583" s="34">
        <v>26</v>
      </c>
      <c r="J583" s="24">
        <v>3</v>
      </c>
      <c r="K583" s="24" t="s">
        <v>46</v>
      </c>
    </row>
    <row r="584" spans="1:11">
      <c r="A584" s="7">
        <f t="shared" ref="A584:A619" si="6">A583</f>
        <v>28</v>
      </c>
      <c r="B584" s="10">
        <f t="shared" ref="B584:B621" si="7">B583+1</f>
        <v>3</v>
      </c>
      <c r="C584" s="10">
        <f t="shared" ref="C584:C621" si="8">C583+1</f>
        <v>583</v>
      </c>
      <c r="D584" s="4" t="s">
        <v>563</v>
      </c>
      <c r="E584" s="59" t="s">
        <v>480</v>
      </c>
      <c r="F584" s="24" t="s">
        <v>735</v>
      </c>
      <c r="G584" s="24" t="s">
        <v>105</v>
      </c>
      <c r="H584" s="25">
        <v>33244</v>
      </c>
      <c r="I584" s="34">
        <v>29.3</v>
      </c>
      <c r="J584" s="24">
        <v>1</v>
      </c>
      <c r="K584" s="24" t="s">
        <v>837</v>
      </c>
    </row>
    <row r="585" spans="1:11">
      <c r="A585" s="7">
        <f t="shared" si="6"/>
        <v>28</v>
      </c>
      <c r="B585" s="10">
        <f t="shared" si="7"/>
        <v>4</v>
      </c>
      <c r="C585" s="10">
        <f t="shared" si="8"/>
        <v>584</v>
      </c>
      <c r="D585" s="4" t="s">
        <v>563</v>
      </c>
      <c r="E585" s="59" t="s">
        <v>438</v>
      </c>
      <c r="F585" s="24" t="s">
        <v>578</v>
      </c>
      <c r="G585" s="24" t="s">
        <v>244</v>
      </c>
      <c r="H585" s="25">
        <v>35249</v>
      </c>
      <c r="I585" s="34">
        <v>23.8</v>
      </c>
      <c r="J585" s="24">
        <v>6</v>
      </c>
      <c r="K585" s="24" t="s">
        <v>838</v>
      </c>
    </row>
    <row r="586" spans="1:11">
      <c r="A586" s="7">
        <f t="shared" si="6"/>
        <v>28</v>
      </c>
      <c r="B586" s="10">
        <f t="shared" si="7"/>
        <v>5</v>
      </c>
      <c r="C586" s="10">
        <f t="shared" si="8"/>
        <v>585</v>
      </c>
      <c r="D586" s="4" t="s">
        <v>609</v>
      </c>
      <c r="E586" s="59" t="s">
        <v>29</v>
      </c>
      <c r="F586" s="24" t="s">
        <v>111</v>
      </c>
      <c r="G586" s="24" t="s">
        <v>549</v>
      </c>
      <c r="H586" s="25">
        <v>30953</v>
      </c>
      <c r="I586" s="34">
        <v>35.5</v>
      </c>
      <c r="J586" s="24">
        <v>3</v>
      </c>
      <c r="K586" s="24" t="s">
        <v>837</v>
      </c>
    </row>
    <row r="587" spans="1:11">
      <c r="A587" s="7">
        <f t="shared" si="6"/>
        <v>28</v>
      </c>
      <c r="B587" s="10">
        <f t="shared" si="7"/>
        <v>6</v>
      </c>
      <c r="C587" s="10">
        <f t="shared" si="8"/>
        <v>586</v>
      </c>
      <c r="D587" s="4" t="s">
        <v>609</v>
      </c>
      <c r="E587" s="59" t="s">
        <v>13</v>
      </c>
      <c r="F587" s="24" t="s">
        <v>323</v>
      </c>
      <c r="G587" s="24" t="s">
        <v>208</v>
      </c>
      <c r="H587" s="25">
        <v>31217</v>
      </c>
      <c r="I587" s="34">
        <v>34.799999999999997</v>
      </c>
      <c r="J587" s="24">
        <v>1</v>
      </c>
      <c r="K587" s="24" t="s">
        <v>837</v>
      </c>
    </row>
    <row r="588" spans="1:11">
      <c r="A588" s="7">
        <f t="shared" si="6"/>
        <v>28</v>
      </c>
      <c r="B588" s="10">
        <f t="shared" si="7"/>
        <v>7</v>
      </c>
      <c r="C588" s="10">
        <f t="shared" si="8"/>
        <v>587</v>
      </c>
      <c r="D588" s="4" t="s">
        <v>1121</v>
      </c>
      <c r="E588" s="59" t="s">
        <v>15</v>
      </c>
      <c r="F588" s="24" t="s">
        <v>849</v>
      </c>
      <c r="G588" s="24" t="s">
        <v>208</v>
      </c>
      <c r="H588" s="25">
        <v>32324</v>
      </c>
      <c r="I588" s="34">
        <v>31.8</v>
      </c>
      <c r="J588" s="24">
        <v>1</v>
      </c>
      <c r="K588" s="24" t="s">
        <v>837</v>
      </c>
    </row>
    <row r="589" spans="1:11">
      <c r="A589" s="7">
        <f t="shared" si="6"/>
        <v>28</v>
      </c>
      <c r="B589" s="10">
        <f t="shared" si="7"/>
        <v>8</v>
      </c>
      <c r="C589" s="10">
        <f t="shared" si="8"/>
        <v>588</v>
      </c>
      <c r="D589" s="4" t="s">
        <v>1121</v>
      </c>
      <c r="E589" s="59" t="s">
        <v>354</v>
      </c>
      <c r="F589" s="24" t="s">
        <v>453</v>
      </c>
      <c r="G589" s="24" t="s">
        <v>198</v>
      </c>
      <c r="H589" s="25">
        <v>33542</v>
      </c>
      <c r="I589" s="34">
        <v>28.4</v>
      </c>
      <c r="J589" s="24">
        <v>4</v>
      </c>
      <c r="K589" s="24" t="s">
        <v>46</v>
      </c>
    </row>
    <row r="590" spans="1:11">
      <c r="A590" s="7">
        <f t="shared" si="6"/>
        <v>28</v>
      </c>
      <c r="B590" s="10">
        <f t="shared" si="7"/>
        <v>9</v>
      </c>
      <c r="C590" s="10">
        <f t="shared" si="8"/>
        <v>589</v>
      </c>
      <c r="D590" s="4" t="s">
        <v>29</v>
      </c>
      <c r="E590" s="59" t="s">
        <v>213</v>
      </c>
      <c r="F590" s="24" t="s">
        <v>1203</v>
      </c>
      <c r="G590" s="24" t="s">
        <v>613</v>
      </c>
      <c r="H590" s="25">
        <v>33100</v>
      </c>
      <c r="I590" s="34">
        <v>29.7</v>
      </c>
      <c r="J590" s="24">
        <v>1</v>
      </c>
      <c r="K590" s="24" t="s">
        <v>837</v>
      </c>
    </row>
    <row r="591" spans="1:11">
      <c r="A591" s="7">
        <f t="shared" si="6"/>
        <v>28</v>
      </c>
      <c r="B591" s="10">
        <f t="shared" si="7"/>
        <v>10</v>
      </c>
      <c r="C591" s="10">
        <f t="shared" si="8"/>
        <v>590</v>
      </c>
      <c r="D591" s="4" t="s">
        <v>29</v>
      </c>
      <c r="E591" s="59" t="s">
        <v>438</v>
      </c>
      <c r="F591" s="24" t="s">
        <v>165</v>
      </c>
      <c r="G591" s="24" t="s">
        <v>900</v>
      </c>
      <c r="H591" s="25">
        <v>32936</v>
      </c>
      <c r="I591" s="34">
        <v>30.1</v>
      </c>
      <c r="J591" s="24">
        <v>1</v>
      </c>
      <c r="K591" s="24" t="s">
        <v>837</v>
      </c>
    </row>
    <row r="592" spans="1:11">
      <c r="A592" s="7">
        <f t="shared" si="6"/>
        <v>28</v>
      </c>
      <c r="B592" s="10">
        <f t="shared" si="7"/>
        <v>11</v>
      </c>
      <c r="C592" s="10">
        <f t="shared" si="8"/>
        <v>591</v>
      </c>
      <c r="D592" s="4" t="s">
        <v>239</v>
      </c>
      <c r="E592" s="59" t="s">
        <v>17</v>
      </c>
      <c r="F592" s="24" t="s">
        <v>1119</v>
      </c>
      <c r="G592" s="24" t="s">
        <v>141</v>
      </c>
      <c r="H592" s="25">
        <v>33614</v>
      </c>
      <c r="I592" s="34">
        <v>28.3</v>
      </c>
      <c r="J592" s="24">
        <v>8</v>
      </c>
      <c r="K592" s="24" t="s">
        <v>838</v>
      </c>
    </row>
    <row r="593" spans="1:11">
      <c r="A593" s="7">
        <f t="shared" si="6"/>
        <v>28</v>
      </c>
      <c r="B593" s="10">
        <f t="shared" si="7"/>
        <v>12</v>
      </c>
      <c r="C593" s="10">
        <f t="shared" si="8"/>
        <v>592</v>
      </c>
      <c r="D593" s="4" t="s">
        <v>239</v>
      </c>
      <c r="E593" s="59" t="s">
        <v>14</v>
      </c>
      <c r="F593" s="24" t="s">
        <v>224</v>
      </c>
      <c r="G593" s="24" t="s">
        <v>526</v>
      </c>
      <c r="H593" s="25">
        <v>33163</v>
      </c>
      <c r="I593" s="34">
        <v>29.5</v>
      </c>
      <c r="J593" s="24">
        <v>1</v>
      </c>
      <c r="K593" s="24" t="s">
        <v>837</v>
      </c>
    </row>
    <row r="594" spans="1:11">
      <c r="A594" s="7">
        <f t="shared" si="6"/>
        <v>28</v>
      </c>
      <c r="B594" s="10">
        <f t="shared" si="7"/>
        <v>13</v>
      </c>
      <c r="C594" s="10">
        <f t="shared" si="8"/>
        <v>593</v>
      </c>
      <c r="D594" s="4" t="s">
        <v>129</v>
      </c>
      <c r="E594" s="59" t="s">
        <v>555</v>
      </c>
      <c r="F594" s="24" t="s">
        <v>876</v>
      </c>
      <c r="G594" s="24" t="s">
        <v>877</v>
      </c>
      <c r="H594" s="25">
        <v>35236</v>
      </c>
      <c r="I594" s="34">
        <v>23.8</v>
      </c>
      <c r="J594" s="24">
        <v>1</v>
      </c>
      <c r="K594" s="24" t="s">
        <v>837</v>
      </c>
    </row>
    <row r="595" spans="1:11">
      <c r="A595" s="7">
        <f t="shared" si="6"/>
        <v>28</v>
      </c>
      <c r="B595" s="10">
        <f t="shared" si="7"/>
        <v>14</v>
      </c>
      <c r="C595" s="10">
        <f t="shared" si="8"/>
        <v>594</v>
      </c>
      <c r="D595" s="4" t="s">
        <v>129</v>
      </c>
      <c r="E595" s="59" t="s">
        <v>129</v>
      </c>
      <c r="F595" s="24" t="s">
        <v>511</v>
      </c>
      <c r="G595" s="24" t="s">
        <v>199</v>
      </c>
      <c r="H595" s="25">
        <v>32291</v>
      </c>
      <c r="I595" s="34">
        <v>31.9</v>
      </c>
      <c r="J595" s="24">
        <v>1</v>
      </c>
      <c r="K595" s="24" t="s">
        <v>837</v>
      </c>
    </row>
    <row r="596" spans="1:11">
      <c r="A596" s="7">
        <f t="shared" si="6"/>
        <v>28</v>
      </c>
      <c r="B596" s="10">
        <f t="shared" si="7"/>
        <v>15</v>
      </c>
      <c r="C596" s="10">
        <f t="shared" si="8"/>
        <v>595</v>
      </c>
      <c r="D596" s="4" t="s">
        <v>300</v>
      </c>
      <c r="E596" s="59" t="s">
        <v>45</v>
      </c>
      <c r="F596" s="24" t="s">
        <v>514</v>
      </c>
      <c r="G596" s="24" t="s">
        <v>342</v>
      </c>
      <c r="H596" s="25">
        <v>32199</v>
      </c>
      <c r="I596" s="34">
        <v>32.1</v>
      </c>
      <c r="J596" s="24">
        <v>1</v>
      </c>
      <c r="K596" s="24" t="s">
        <v>837</v>
      </c>
    </row>
    <row r="597" spans="1:11">
      <c r="A597" s="7">
        <f t="shared" si="6"/>
        <v>28</v>
      </c>
      <c r="B597" s="10">
        <f t="shared" si="7"/>
        <v>16</v>
      </c>
      <c r="C597" s="10">
        <f t="shared" si="8"/>
        <v>596</v>
      </c>
      <c r="D597" s="4" t="s">
        <v>300</v>
      </c>
      <c r="E597" s="59" t="s">
        <v>492</v>
      </c>
      <c r="F597" s="24" t="s">
        <v>36</v>
      </c>
      <c r="G597" s="24" t="s">
        <v>175</v>
      </c>
      <c r="H597" s="25">
        <v>32900</v>
      </c>
      <c r="I597" s="34">
        <v>30.2</v>
      </c>
      <c r="J597" s="24">
        <v>6</v>
      </c>
      <c r="K597" s="24" t="s">
        <v>837</v>
      </c>
    </row>
    <row r="598" spans="1:11">
      <c r="A598" s="7">
        <f t="shared" si="6"/>
        <v>28</v>
      </c>
      <c r="B598" s="10">
        <f t="shared" si="7"/>
        <v>17</v>
      </c>
      <c r="C598" s="10">
        <f t="shared" si="8"/>
        <v>597</v>
      </c>
      <c r="D598" s="4" t="s">
        <v>13</v>
      </c>
      <c r="E598" s="59" t="s">
        <v>555</v>
      </c>
      <c r="F598" s="24" t="s">
        <v>39</v>
      </c>
      <c r="G598" s="24" t="s">
        <v>48</v>
      </c>
      <c r="H598" s="25">
        <v>31875</v>
      </c>
      <c r="I598" s="34">
        <v>33</v>
      </c>
      <c r="J598" s="24">
        <v>3</v>
      </c>
      <c r="K598" s="24" t="s">
        <v>46</v>
      </c>
    </row>
    <row r="599" spans="1:11">
      <c r="A599" s="7">
        <f t="shared" si="6"/>
        <v>28</v>
      </c>
      <c r="B599" s="10">
        <f t="shared" si="7"/>
        <v>18</v>
      </c>
      <c r="C599" s="10">
        <f t="shared" si="8"/>
        <v>598</v>
      </c>
      <c r="D599" s="4" t="s">
        <v>13</v>
      </c>
      <c r="E599" s="59" t="s">
        <v>14</v>
      </c>
      <c r="F599" s="24" t="s">
        <v>1064</v>
      </c>
      <c r="G599" s="24" t="s">
        <v>20</v>
      </c>
      <c r="H599" s="25">
        <v>34627</v>
      </c>
      <c r="I599" s="34">
        <v>25.5</v>
      </c>
      <c r="J599" s="24">
        <v>3</v>
      </c>
      <c r="K599" s="24" t="s">
        <v>46</v>
      </c>
    </row>
    <row r="600" spans="1:11">
      <c r="A600" s="7">
        <f t="shared" si="6"/>
        <v>28</v>
      </c>
      <c r="B600" s="10">
        <f t="shared" si="7"/>
        <v>19</v>
      </c>
      <c r="C600" s="10">
        <f t="shared" si="8"/>
        <v>599</v>
      </c>
      <c r="D600" s="4" t="s">
        <v>555</v>
      </c>
      <c r="E600" s="59" t="s">
        <v>14</v>
      </c>
      <c r="F600" s="24" t="s">
        <v>959</v>
      </c>
      <c r="G600" s="24" t="s">
        <v>960</v>
      </c>
      <c r="H600" s="25">
        <v>35655</v>
      </c>
      <c r="I600" s="34">
        <v>22.7</v>
      </c>
      <c r="J600" s="24">
        <v>1</v>
      </c>
      <c r="K600" s="24" t="s">
        <v>46</v>
      </c>
    </row>
    <row r="601" spans="1:11">
      <c r="A601" s="7">
        <f t="shared" si="6"/>
        <v>28</v>
      </c>
      <c r="B601" s="10">
        <f t="shared" si="7"/>
        <v>20</v>
      </c>
      <c r="C601" s="10">
        <f t="shared" si="8"/>
        <v>600</v>
      </c>
      <c r="D601" s="4" t="s">
        <v>555</v>
      </c>
      <c r="E601" s="59" t="s">
        <v>567</v>
      </c>
      <c r="F601" s="24" t="s">
        <v>207</v>
      </c>
      <c r="G601" s="24" t="s">
        <v>851</v>
      </c>
      <c r="H601" s="25">
        <v>31850</v>
      </c>
      <c r="I601" s="34">
        <v>33.1</v>
      </c>
      <c r="J601" s="24">
        <v>1</v>
      </c>
      <c r="K601" s="24" t="s">
        <v>46</v>
      </c>
    </row>
    <row r="602" spans="1:11">
      <c r="A602" s="7">
        <f t="shared" si="6"/>
        <v>28</v>
      </c>
      <c r="B602" s="10">
        <f t="shared" si="7"/>
        <v>21</v>
      </c>
      <c r="C602" s="10">
        <f t="shared" si="8"/>
        <v>601</v>
      </c>
      <c r="D602" s="4" t="s">
        <v>470</v>
      </c>
      <c r="E602" s="59" t="s">
        <v>492</v>
      </c>
      <c r="F602" s="24" t="s">
        <v>297</v>
      </c>
      <c r="G602" s="24" t="s">
        <v>253</v>
      </c>
      <c r="H602" s="25">
        <v>30362</v>
      </c>
      <c r="I602" s="34">
        <v>37.200000000000003</v>
      </c>
      <c r="J602" s="24">
        <v>2</v>
      </c>
      <c r="K602" s="24" t="s">
        <v>837</v>
      </c>
    </row>
    <row r="603" spans="1:11">
      <c r="A603" s="7">
        <f t="shared" si="6"/>
        <v>28</v>
      </c>
      <c r="B603" s="10">
        <f t="shared" si="7"/>
        <v>22</v>
      </c>
      <c r="C603" s="10">
        <f t="shared" si="8"/>
        <v>602</v>
      </c>
      <c r="D603" s="4" t="s">
        <v>470</v>
      </c>
      <c r="E603" s="59" t="s">
        <v>45</v>
      </c>
      <c r="F603" s="24" t="s">
        <v>852</v>
      </c>
      <c r="G603" s="24" t="s">
        <v>533</v>
      </c>
      <c r="H603" s="25">
        <v>34515</v>
      </c>
      <c r="I603" s="34">
        <v>25.8</v>
      </c>
      <c r="J603" s="24">
        <v>7</v>
      </c>
      <c r="K603" s="24" t="s">
        <v>46</v>
      </c>
    </row>
    <row r="604" spans="1:11">
      <c r="A604" s="7">
        <f t="shared" si="6"/>
        <v>28</v>
      </c>
      <c r="B604" s="10">
        <f t="shared" si="7"/>
        <v>23</v>
      </c>
      <c r="C604" s="10">
        <f t="shared" si="8"/>
        <v>603</v>
      </c>
      <c r="D604" s="4" t="s">
        <v>15</v>
      </c>
      <c r="E604" s="59" t="s">
        <v>686</v>
      </c>
      <c r="F604" s="24" t="s">
        <v>707</v>
      </c>
      <c r="G604" s="24" t="s">
        <v>225</v>
      </c>
      <c r="H604" s="25">
        <v>33054</v>
      </c>
      <c r="I604" s="34">
        <v>29.8</v>
      </c>
      <c r="J604" s="24">
        <v>3</v>
      </c>
      <c r="K604" s="24" t="s">
        <v>837</v>
      </c>
    </row>
    <row r="605" spans="1:11">
      <c r="A605" s="7">
        <f t="shared" si="6"/>
        <v>28</v>
      </c>
      <c r="B605" s="10">
        <f t="shared" si="7"/>
        <v>24</v>
      </c>
      <c r="C605" s="10">
        <f t="shared" si="8"/>
        <v>604</v>
      </c>
      <c r="D605" s="4" t="s">
        <v>15</v>
      </c>
      <c r="E605" s="59" t="s">
        <v>129</v>
      </c>
      <c r="F605" s="24" t="s">
        <v>613</v>
      </c>
      <c r="G605" s="24" t="s">
        <v>523</v>
      </c>
      <c r="H605" s="25">
        <v>33454</v>
      </c>
      <c r="I605" s="34">
        <v>28.7</v>
      </c>
      <c r="J605" s="24">
        <v>1</v>
      </c>
      <c r="K605" s="24" t="s">
        <v>837</v>
      </c>
    </row>
    <row r="606" spans="1:11">
      <c r="A606" s="7">
        <f t="shared" si="6"/>
        <v>28</v>
      </c>
      <c r="B606" s="10">
        <f t="shared" si="7"/>
        <v>25</v>
      </c>
      <c r="C606" s="10">
        <f t="shared" si="8"/>
        <v>605</v>
      </c>
      <c r="D606" s="4" t="s">
        <v>246</v>
      </c>
      <c r="E606" s="60" t="s">
        <v>438</v>
      </c>
      <c r="F606" s="26" t="s">
        <v>708</v>
      </c>
      <c r="G606" s="26" t="s">
        <v>565</v>
      </c>
      <c r="H606" s="27">
        <v>33950</v>
      </c>
      <c r="I606" s="35">
        <v>27.3</v>
      </c>
      <c r="J606" s="26">
        <v>3</v>
      </c>
      <c r="K606" s="26" t="s">
        <v>837</v>
      </c>
    </row>
    <row r="607" spans="1:11">
      <c r="A607" s="7">
        <f t="shared" si="6"/>
        <v>28</v>
      </c>
      <c r="B607" s="10">
        <f t="shared" si="7"/>
        <v>26</v>
      </c>
      <c r="C607" s="10">
        <f t="shared" si="8"/>
        <v>606</v>
      </c>
      <c r="D607" s="4" t="s">
        <v>246</v>
      </c>
      <c r="E607" s="60" t="s">
        <v>480</v>
      </c>
      <c r="F607" s="26" t="s">
        <v>32</v>
      </c>
      <c r="G607" s="26" t="s">
        <v>220</v>
      </c>
      <c r="H607" s="27">
        <v>31605</v>
      </c>
      <c r="I607" s="35">
        <v>33.799999999999997</v>
      </c>
      <c r="J607" s="26">
        <v>1</v>
      </c>
      <c r="K607" s="26" t="s">
        <v>837</v>
      </c>
    </row>
    <row r="608" spans="1:11">
      <c r="A608" s="7">
        <f t="shared" si="6"/>
        <v>28</v>
      </c>
      <c r="B608" s="10">
        <f t="shared" si="7"/>
        <v>27</v>
      </c>
      <c r="C608" s="10">
        <f t="shared" si="8"/>
        <v>607</v>
      </c>
      <c r="D608" s="4" t="s">
        <v>276</v>
      </c>
      <c r="E608" s="60" t="s">
        <v>609</v>
      </c>
      <c r="F608" s="26" t="s">
        <v>525</v>
      </c>
      <c r="G608" s="26" t="s">
        <v>297</v>
      </c>
      <c r="H608" s="27">
        <v>33332</v>
      </c>
      <c r="I608" s="35">
        <v>29</v>
      </c>
      <c r="J608" s="26">
        <v>1</v>
      </c>
      <c r="K608" s="26" t="s">
        <v>46</v>
      </c>
    </row>
    <row r="609" spans="1:11">
      <c r="A609" s="7">
        <f t="shared" si="6"/>
        <v>28</v>
      </c>
      <c r="B609" s="10">
        <f t="shared" si="7"/>
        <v>28</v>
      </c>
      <c r="C609" s="10">
        <f t="shared" si="8"/>
        <v>608</v>
      </c>
      <c r="D609" s="4" t="s">
        <v>276</v>
      </c>
      <c r="E609" s="60" t="s">
        <v>480</v>
      </c>
      <c r="F609" s="26" t="s">
        <v>1099</v>
      </c>
      <c r="G609" s="26" t="s">
        <v>595</v>
      </c>
      <c r="H609" s="27">
        <v>33951</v>
      </c>
      <c r="I609" s="35">
        <v>27.3</v>
      </c>
      <c r="J609" s="26">
        <v>9</v>
      </c>
      <c r="K609" s="26" t="s">
        <v>837</v>
      </c>
    </row>
    <row r="610" spans="1:11">
      <c r="A610" s="7">
        <f t="shared" si="6"/>
        <v>28</v>
      </c>
      <c r="B610" s="10">
        <f t="shared" si="7"/>
        <v>29</v>
      </c>
      <c r="C610" s="10">
        <f t="shared" si="8"/>
        <v>609</v>
      </c>
      <c r="D610" s="4" t="s">
        <v>14</v>
      </c>
      <c r="E610" s="60" t="s">
        <v>18</v>
      </c>
      <c r="F610" s="26" t="s">
        <v>917</v>
      </c>
      <c r="G610" s="26" t="s">
        <v>531</v>
      </c>
      <c r="H610" s="27">
        <v>32748</v>
      </c>
      <c r="I610" s="35">
        <v>30.6</v>
      </c>
      <c r="J610" s="26">
        <v>1</v>
      </c>
      <c r="K610" s="26" t="s">
        <v>837</v>
      </c>
    </row>
    <row r="611" spans="1:11">
      <c r="A611" s="7">
        <f t="shared" si="6"/>
        <v>28</v>
      </c>
      <c r="B611" s="10">
        <f t="shared" si="7"/>
        <v>30</v>
      </c>
      <c r="C611" s="10">
        <f t="shared" si="8"/>
        <v>610</v>
      </c>
      <c r="D611" s="4" t="s">
        <v>14</v>
      </c>
      <c r="E611" s="60" t="s">
        <v>13</v>
      </c>
      <c r="F611" s="26" t="s">
        <v>684</v>
      </c>
      <c r="G611" s="26" t="s">
        <v>625</v>
      </c>
      <c r="H611" s="27">
        <v>34103</v>
      </c>
      <c r="I611" s="35">
        <v>26.9</v>
      </c>
      <c r="J611" s="26">
        <v>8</v>
      </c>
      <c r="K611" s="26" t="s">
        <v>837</v>
      </c>
    </row>
    <row r="612" spans="1:11">
      <c r="A612" s="7">
        <f t="shared" si="6"/>
        <v>28</v>
      </c>
      <c r="B612" s="10">
        <f t="shared" si="7"/>
        <v>31</v>
      </c>
      <c r="C612" s="10">
        <f t="shared" si="8"/>
        <v>611</v>
      </c>
      <c r="D612" s="4" t="s">
        <v>18</v>
      </c>
      <c r="E612" s="60" t="s">
        <v>188</v>
      </c>
      <c r="F612" s="26" t="s">
        <v>896</v>
      </c>
      <c r="G612" s="26" t="s">
        <v>277</v>
      </c>
      <c r="H612" s="27">
        <v>33914</v>
      </c>
      <c r="I612" s="35">
        <v>27.4</v>
      </c>
      <c r="J612" s="26">
        <v>4</v>
      </c>
      <c r="K612" s="26" t="s">
        <v>837</v>
      </c>
    </row>
    <row r="613" spans="1:11">
      <c r="A613" s="7">
        <f t="shared" si="6"/>
        <v>28</v>
      </c>
      <c r="B613" s="10">
        <f t="shared" si="7"/>
        <v>32</v>
      </c>
      <c r="C613" s="10">
        <f t="shared" si="8"/>
        <v>612</v>
      </c>
      <c r="D613" s="4" t="s">
        <v>18</v>
      </c>
      <c r="E613" s="60" t="s">
        <v>492</v>
      </c>
      <c r="F613" s="26" t="s">
        <v>615</v>
      </c>
      <c r="G613" s="26" t="s">
        <v>216</v>
      </c>
      <c r="H613" s="27">
        <v>33786</v>
      </c>
      <c r="I613" s="35">
        <v>27.8</v>
      </c>
      <c r="J613" s="26">
        <v>1</v>
      </c>
      <c r="K613" s="26" t="s">
        <v>837</v>
      </c>
    </row>
    <row r="614" spans="1:11">
      <c r="A614" s="7">
        <f t="shared" si="6"/>
        <v>28</v>
      </c>
      <c r="B614" s="10">
        <f t="shared" si="7"/>
        <v>33</v>
      </c>
      <c r="C614" s="10">
        <f t="shared" si="8"/>
        <v>613</v>
      </c>
      <c r="D614" s="4" t="s">
        <v>16</v>
      </c>
      <c r="E614" s="60" t="s">
        <v>13</v>
      </c>
      <c r="F614" s="26" t="s">
        <v>73</v>
      </c>
      <c r="G614" s="26" t="s">
        <v>145</v>
      </c>
      <c r="H614" s="27">
        <v>31791</v>
      </c>
      <c r="I614" s="35">
        <v>33.200000000000003</v>
      </c>
      <c r="J614" s="26">
        <v>3</v>
      </c>
      <c r="K614" s="26" t="s">
        <v>837</v>
      </c>
    </row>
    <row r="615" spans="1:11">
      <c r="A615" s="7">
        <f t="shared" si="6"/>
        <v>28</v>
      </c>
      <c r="B615" s="10">
        <f t="shared" si="7"/>
        <v>34</v>
      </c>
      <c r="C615" s="10">
        <f t="shared" si="8"/>
        <v>614</v>
      </c>
      <c r="D615" s="4" t="s">
        <v>16</v>
      </c>
      <c r="E615" s="60" t="s">
        <v>17</v>
      </c>
      <c r="F615" s="26" t="s">
        <v>262</v>
      </c>
      <c r="G615" s="26" t="s">
        <v>545</v>
      </c>
      <c r="H615" s="27">
        <v>31488</v>
      </c>
      <c r="I615" s="35">
        <v>34.1</v>
      </c>
      <c r="J615" s="26">
        <v>3</v>
      </c>
      <c r="K615" s="26" t="s">
        <v>46</v>
      </c>
    </row>
    <row r="616" spans="1:11">
      <c r="A616" s="7">
        <f t="shared" si="6"/>
        <v>28</v>
      </c>
      <c r="B616" s="10">
        <f t="shared" si="7"/>
        <v>35</v>
      </c>
      <c r="C616" s="10">
        <f t="shared" si="8"/>
        <v>615</v>
      </c>
      <c r="D616" s="4" t="s">
        <v>614</v>
      </c>
      <c r="E616" s="60" t="s">
        <v>239</v>
      </c>
      <c r="F616" s="26" t="s">
        <v>341</v>
      </c>
      <c r="G616" s="26" t="s">
        <v>803</v>
      </c>
      <c r="H616" s="27">
        <v>33734</v>
      </c>
      <c r="I616" s="35">
        <v>27.9</v>
      </c>
      <c r="J616" s="26">
        <v>8</v>
      </c>
      <c r="K616" s="26" t="s">
        <v>837</v>
      </c>
    </row>
    <row r="617" spans="1:11">
      <c r="A617" s="7">
        <f t="shared" si="6"/>
        <v>28</v>
      </c>
      <c r="B617" s="10">
        <f t="shared" si="7"/>
        <v>36</v>
      </c>
      <c r="C617" s="10">
        <f t="shared" si="8"/>
        <v>616</v>
      </c>
      <c r="D617" s="4" t="s">
        <v>614</v>
      </c>
      <c r="E617" s="60" t="s">
        <v>47</v>
      </c>
      <c r="F617" s="26" t="s">
        <v>632</v>
      </c>
      <c r="G617" s="26" t="s">
        <v>653</v>
      </c>
      <c r="H617" s="27">
        <v>33842</v>
      </c>
      <c r="I617" s="35">
        <v>27.6</v>
      </c>
      <c r="J617" s="26">
        <v>5</v>
      </c>
      <c r="K617" s="26" t="s">
        <v>837</v>
      </c>
    </row>
    <row r="618" spans="1:11">
      <c r="A618" s="7">
        <f t="shared" si="6"/>
        <v>28</v>
      </c>
      <c r="B618" s="10">
        <f t="shared" si="7"/>
        <v>37</v>
      </c>
      <c r="C618" s="10">
        <f t="shared" si="8"/>
        <v>617</v>
      </c>
      <c r="D618" s="4" t="s">
        <v>345</v>
      </c>
      <c r="E618" s="60" t="s">
        <v>481</v>
      </c>
      <c r="F618" s="26" t="s">
        <v>1250</v>
      </c>
      <c r="G618" s="26" t="s">
        <v>448</v>
      </c>
      <c r="H618" s="27">
        <v>34528</v>
      </c>
      <c r="I618" s="35">
        <v>25.7</v>
      </c>
      <c r="J618" s="26">
        <v>5</v>
      </c>
      <c r="K618" s="26" t="s">
        <v>837</v>
      </c>
    </row>
    <row r="619" spans="1:11">
      <c r="A619" s="7">
        <f t="shared" si="6"/>
        <v>28</v>
      </c>
      <c r="B619" s="10">
        <f t="shared" si="7"/>
        <v>38</v>
      </c>
      <c r="C619" s="10">
        <f t="shared" si="8"/>
        <v>618</v>
      </c>
      <c r="D619" s="4" t="s">
        <v>345</v>
      </c>
      <c r="E619" s="60" t="s">
        <v>563</v>
      </c>
      <c r="F619" s="26" t="s">
        <v>385</v>
      </c>
      <c r="G619" s="26" t="s">
        <v>617</v>
      </c>
      <c r="H619" s="27">
        <v>31694</v>
      </c>
      <c r="I619" s="35">
        <v>33.5</v>
      </c>
      <c r="J619" s="26">
        <v>1</v>
      </c>
      <c r="K619" s="26" t="s">
        <v>837</v>
      </c>
    </row>
    <row r="620" spans="1:11">
      <c r="A620" s="7">
        <f>A619</f>
        <v>28</v>
      </c>
      <c r="B620" s="10">
        <f t="shared" si="7"/>
        <v>39</v>
      </c>
      <c r="C620" s="10">
        <f t="shared" si="8"/>
        <v>619</v>
      </c>
      <c r="D620" s="4" t="s">
        <v>354</v>
      </c>
      <c r="E620" s="60" t="s">
        <v>239</v>
      </c>
      <c r="F620" s="26" t="s">
        <v>911</v>
      </c>
      <c r="G620" s="26" t="s">
        <v>544</v>
      </c>
      <c r="H620" s="27">
        <v>33632</v>
      </c>
      <c r="I620" s="35">
        <v>28.2</v>
      </c>
      <c r="J620" s="26">
        <v>3</v>
      </c>
      <c r="K620" s="26" t="s">
        <v>837</v>
      </c>
    </row>
    <row r="621" spans="1:11">
      <c r="A621" s="11">
        <f>A619</f>
        <v>28</v>
      </c>
      <c r="B621" s="12">
        <f t="shared" si="7"/>
        <v>40</v>
      </c>
      <c r="C621" s="12">
        <f t="shared" si="8"/>
        <v>620</v>
      </c>
      <c r="D621" s="13" t="s">
        <v>354</v>
      </c>
      <c r="E621" s="62" t="s">
        <v>481</v>
      </c>
      <c r="F621" s="30" t="s">
        <v>873</v>
      </c>
      <c r="G621" s="30" t="s">
        <v>874</v>
      </c>
      <c r="H621" s="31">
        <v>33056</v>
      </c>
      <c r="I621" s="38">
        <v>29.8</v>
      </c>
      <c r="J621" s="30">
        <v>1</v>
      </c>
      <c r="K621" s="30" t="s">
        <v>837</v>
      </c>
    </row>
    <row r="622" spans="1:11">
      <c r="A622" s="7">
        <f>A621+1</f>
        <v>29</v>
      </c>
      <c r="B622" s="10">
        <v>1</v>
      </c>
      <c r="C622" s="10">
        <f>C621+1</f>
        <v>621</v>
      </c>
      <c r="D622" s="4" t="s">
        <v>354</v>
      </c>
      <c r="E622" s="60" t="s">
        <v>300</v>
      </c>
      <c r="F622" s="26" t="s">
        <v>1286</v>
      </c>
      <c r="G622" s="26" t="s">
        <v>546</v>
      </c>
      <c r="H622" s="27">
        <v>34408</v>
      </c>
      <c r="I622" s="35">
        <v>26.1</v>
      </c>
      <c r="J622" s="26">
        <v>4</v>
      </c>
      <c r="K622" s="26" t="s">
        <v>837</v>
      </c>
    </row>
    <row r="623" spans="1:11">
      <c r="A623" s="7">
        <f>A622</f>
        <v>29</v>
      </c>
      <c r="B623" s="10">
        <f>B622+1</f>
        <v>2</v>
      </c>
      <c r="C623" s="10">
        <f>C622+1</f>
        <v>622</v>
      </c>
      <c r="D623" s="4" t="s">
        <v>354</v>
      </c>
      <c r="E623" s="60" t="s">
        <v>29</v>
      </c>
      <c r="F623" s="26" t="s">
        <v>288</v>
      </c>
      <c r="G623" s="26" t="s">
        <v>596</v>
      </c>
      <c r="H623" s="27">
        <v>33323</v>
      </c>
      <c r="I623" s="35">
        <v>29</v>
      </c>
      <c r="J623" s="26">
        <v>8</v>
      </c>
      <c r="K623" s="26" t="s">
        <v>837</v>
      </c>
    </row>
    <row r="624" spans="1:11">
      <c r="A624" s="7">
        <f t="shared" ref="A624:A659" si="9">A623</f>
        <v>29</v>
      </c>
      <c r="B624" s="10">
        <f t="shared" ref="B624:B661" si="10">B623+1</f>
        <v>3</v>
      </c>
      <c r="C624" s="10">
        <f t="shared" ref="C624:C661" si="11">C623+1</f>
        <v>623</v>
      </c>
      <c r="D624" s="4" t="s">
        <v>345</v>
      </c>
      <c r="E624" s="60" t="s">
        <v>164</v>
      </c>
      <c r="F624" s="26" t="s">
        <v>388</v>
      </c>
      <c r="G624" s="26" t="s">
        <v>287</v>
      </c>
      <c r="H624" s="27">
        <v>34736</v>
      </c>
      <c r="I624" s="35">
        <v>25.2</v>
      </c>
      <c r="J624" s="26">
        <v>2</v>
      </c>
      <c r="K624" s="26" t="s">
        <v>46</v>
      </c>
    </row>
    <row r="625" spans="1:11">
      <c r="A625" s="7">
        <f t="shared" si="9"/>
        <v>29</v>
      </c>
      <c r="B625" s="10">
        <f t="shared" si="10"/>
        <v>4</v>
      </c>
      <c r="C625" s="10">
        <f t="shared" si="11"/>
        <v>624</v>
      </c>
      <c r="D625" s="4" t="s">
        <v>345</v>
      </c>
      <c r="E625" s="60" t="s">
        <v>15</v>
      </c>
      <c r="F625" s="26" t="s">
        <v>1208</v>
      </c>
      <c r="G625" s="26" t="s">
        <v>393</v>
      </c>
      <c r="H625" s="27">
        <v>35248</v>
      </c>
      <c r="I625" s="35">
        <v>23.8</v>
      </c>
      <c r="J625" s="26">
        <v>1</v>
      </c>
      <c r="K625" s="26" t="s">
        <v>46</v>
      </c>
    </row>
    <row r="626" spans="1:11">
      <c r="A626" s="7">
        <f t="shared" si="9"/>
        <v>29</v>
      </c>
      <c r="B626" s="10">
        <f t="shared" si="10"/>
        <v>5</v>
      </c>
      <c r="C626" s="10">
        <f t="shared" si="11"/>
        <v>625</v>
      </c>
      <c r="D626" s="4" t="s">
        <v>614</v>
      </c>
      <c r="E626" s="59" t="s">
        <v>567</v>
      </c>
      <c r="F626" s="24" t="s">
        <v>218</v>
      </c>
      <c r="G626" s="24" t="s">
        <v>1312</v>
      </c>
      <c r="H626" s="25">
        <v>34335</v>
      </c>
      <c r="I626" s="34">
        <v>26.3</v>
      </c>
      <c r="J626" s="24">
        <v>8</v>
      </c>
      <c r="K626" s="24" t="s">
        <v>46</v>
      </c>
    </row>
    <row r="627" spans="1:11">
      <c r="A627" s="7">
        <f t="shared" si="9"/>
        <v>29</v>
      </c>
      <c r="B627" s="10">
        <f t="shared" si="10"/>
        <v>6</v>
      </c>
      <c r="C627" s="10">
        <f t="shared" si="11"/>
        <v>626</v>
      </c>
      <c r="D627" s="4" t="s">
        <v>614</v>
      </c>
      <c r="E627" s="59" t="s">
        <v>129</v>
      </c>
      <c r="F627" s="24" t="s">
        <v>120</v>
      </c>
      <c r="G627" s="24" t="s">
        <v>904</v>
      </c>
      <c r="H627" s="25">
        <v>33572</v>
      </c>
      <c r="I627" s="34">
        <v>28.4</v>
      </c>
      <c r="J627" s="24">
        <v>1</v>
      </c>
      <c r="K627" s="24" t="s">
        <v>837</v>
      </c>
    </row>
    <row r="628" spans="1:11">
      <c r="A628" s="7">
        <f t="shared" si="9"/>
        <v>29</v>
      </c>
      <c r="B628" s="10">
        <f t="shared" si="10"/>
        <v>7</v>
      </c>
      <c r="C628" s="10">
        <f t="shared" si="11"/>
        <v>627</v>
      </c>
      <c r="D628" s="4" t="s">
        <v>16</v>
      </c>
      <c r="E628" s="59" t="s">
        <v>345</v>
      </c>
      <c r="F628" s="24" t="s">
        <v>743</v>
      </c>
      <c r="G628" s="24" t="s">
        <v>596</v>
      </c>
      <c r="H628" s="25">
        <v>33420</v>
      </c>
      <c r="I628" s="34">
        <v>28.8</v>
      </c>
      <c r="J628" s="24">
        <v>1</v>
      </c>
      <c r="K628" s="24" t="s">
        <v>837</v>
      </c>
    </row>
    <row r="629" spans="1:11">
      <c r="A629" s="7">
        <f t="shared" si="9"/>
        <v>29</v>
      </c>
      <c r="B629" s="10">
        <f t="shared" si="10"/>
        <v>8</v>
      </c>
      <c r="C629" s="10">
        <f t="shared" si="11"/>
        <v>628</v>
      </c>
      <c r="D629" s="4" t="s">
        <v>16</v>
      </c>
      <c r="E629" s="59" t="s">
        <v>246</v>
      </c>
      <c r="F629" s="24" t="s">
        <v>656</v>
      </c>
      <c r="G629" s="24" t="s">
        <v>577</v>
      </c>
      <c r="H629" s="25">
        <v>32089</v>
      </c>
      <c r="I629" s="34">
        <v>32.4</v>
      </c>
      <c r="J629" s="24">
        <v>1</v>
      </c>
      <c r="K629" s="24" t="s">
        <v>837</v>
      </c>
    </row>
    <row r="630" spans="1:11">
      <c r="A630" s="7">
        <f t="shared" si="9"/>
        <v>29</v>
      </c>
      <c r="B630" s="10">
        <f t="shared" si="10"/>
        <v>9</v>
      </c>
      <c r="C630" s="10">
        <f t="shared" si="11"/>
        <v>629</v>
      </c>
      <c r="D630" s="4" t="s">
        <v>18</v>
      </c>
      <c r="E630" s="59" t="s">
        <v>480</v>
      </c>
      <c r="F630" s="24" t="s">
        <v>517</v>
      </c>
      <c r="G630" s="24" t="s">
        <v>277</v>
      </c>
      <c r="H630" s="25">
        <v>33019</v>
      </c>
      <c r="I630" s="34">
        <v>29.9</v>
      </c>
      <c r="J630" s="24">
        <v>7</v>
      </c>
      <c r="K630" s="24" t="s">
        <v>46</v>
      </c>
    </row>
    <row r="631" spans="1:11">
      <c r="A631" s="7">
        <f t="shared" si="9"/>
        <v>29</v>
      </c>
      <c r="B631" s="10">
        <f t="shared" si="10"/>
        <v>10</v>
      </c>
      <c r="C631" s="10">
        <f t="shared" si="11"/>
        <v>630</v>
      </c>
      <c r="D631" s="4" t="s">
        <v>18</v>
      </c>
      <c r="E631" s="59" t="s">
        <v>16</v>
      </c>
      <c r="F631" s="24" t="s">
        <v>1194</v>
      </c>
      <c r="G631" s="24" t="s">
        <v>617</v>
      </c>
      <c r="H631" s="25">
        <v>32047</v>
      </c>
      <c r="I631" s="34">
        <v>32.5</v>
      </c>
      <c r="J631" s="24">
        <v>1</v>
      </c>
      <c r="K631" s="24" t="s">
        <v>837</v>
      </c>
    </row>
    <row r="632" spans="1:11">
      <c r="A632" s="7">
        <f t="shared" si="9"/>
        <v>29</v>
      </c>
      <c r="B632" s="10">
        <f t="shared" si="10"/>
        <v>11</v>
      </c>
      <c r="C632" s="10">
        <f t="shared" si="11"/>
        <v>631</v>
      </c>
      <c r="D632" s="4" t="s">
        <v>14</v>
      </c>
      <c r="E632" s="59" t="s">
        <v>609</v>
      </c>
      <c r="F632" s="24" t="s">
        <v>649</v>
      </c>
      <c r="G632" s="24" t="s">
        <v>201</v>
      </c>
      <c r="H632" s="25">
        <v>32917</v>
      </c>
      <c r="I632" s="34">
        <v>30.2</v>
      </c>
      <c r="J632" s="24">
        <v>1</v>
      </c>
      <c r="K632" s="24" t="s">
        <v>837</v>
      </c>
    </row>
    <row r="633" spans="1:11">
      <c r="A633" s="7">
        <f t="shared" si="9"/>
        <v>29</v>
      </c>
      <c r="B633" s="10">
        <f t="shared" si="10"/>
        <v>12</v>
      </c>
      <c r="C633" s="10">
        <f t="shared" si="11"/>
        <v>632</v>
      </c>
      <c r="D633" s="4" t="s">
        <v>14</v>
      </c>
      <c r="E633" s="59" t="s">
        <v>18</v>
      </c>
      <c r="F633" s="24" t="s">
        <v>158</v>
      </c>
      <c r="G633" s="24" t="s">
        <v>564</v>
      </c>
      <c r="H633" s="25">
        <v>32014</v>
      </c>
      <c r="I633" s="34">
        <v>32.6</v>
      </c>
      <c r="J633" s="24">
        <v>7</v>
      </c>
      <c r="K633" s="24" t="s">
        <v>837</v>
      </c>
    </row>
    <row r="634" spans="1:11">
      <c r="A634" s="7">
        <f t="shared" si="9"/>
        <v>29</v>
      </c>
      <c r="B634" s="10">
        <f t="shared" si="10"/>
        <v>13</v>
      </c>
      <c r="C634" s="10">
        <f t="shared" si="11"/>
        <v>633</v>
      </c>
      <c r="D634" s="4" t="s">
        <v>276</v>
      </c>
      <c r="E634" s="59" t="s">
        <v>480</v>
      </c>
      <c r="F634" s="24" t="s">
        <v>165</v>
      </c>
      <c r="G634" s="24" t="s">
        <v>1207</v>
      </c>
      <c r="H634" s="25">
        <v>33760</v>
      </c>
      <c r="I634" s="34">
        <v>27.9</v>
      </c>
      <c r="J634" s="24">
        <v>1</v>
      </c>
      <c r="K634" s="24" t="s">
        <v>837</v>
      </c>
    </row>
    <row r="635" spans="1:11">
      <c r="A635" s="7">
        <f t="shared" si="9"/>
        <v>29</v>
      </c>
      <c r="B635" s="10">
        <f t="shared" si="10"/>
        <v>14</v>
      </c>
      <c r="C635" s="10">
        <f t="shared" si="11"/>
        <v>634</v>
      </c>
      <c r="D635" s="4" t="s">
        <v>276</v>
      </c>
      <c r="E635" s="59" t="s">
        <v>609</v>
      </c>
      <c r="F635" s="24" t="s">
        <v>584</v>
      </c>
      <c r="G635" s="24" t="s">
        <v>1183</v>
      </c>
      <c r="H635" s="25">
        <v>35416</v>
      </c>
      <c r="I635" s="34">
        <v>23.3</v>
      </c>
      <c r="J635" s="24">
        <v>1</v>
      </c>
      <c r="K635" s="24" t="s">
        <v>46</v>
      </c>
    </row>
    <row r="636" spans="1:11">
      <c r="A636" s="7">
        <f t="shared" si="9"/>
        <v>29</v>
      </c>
      <c r="B636" s="10">
        <f t="shared" si="10"/>
        <v>15</v>
      </c>
      <c r="C636" s="10">
        <f t="shared" si="11"/>
        <v>635</v>
      </c>
      <c r="D636" s="4" t="s">
        <v>246</v>
      </c>
      <c r="E636" s="60" t="s">
        <v>567</v>
      </c>
      <c r="F636" s="26" t="s">
        <v>172</v>
      </c>
      <c r="G636" s="26" t="s">
        <v>509</v>
      </c>
      <c r="H636" s="27">
        <v>32149</v>
      </c>
      <c r="I636" s="35">
        <v>32.299999999999997</v>
      </c>
      <c r="J636" s="26">
        <v>1</v>
      </c>
      <c r="K636" s="26" t="s">
        <v>837</v>
      </c>
    </row>
    <row r="637" spans="1:11">
      <c r="A637" s="7">
        <f t="shared" si="9"/>
        <v>29</v>
      </c>
      <c r="B637" s="10">
        <f t="shared" si="10"/>
        <v>16</v>
      </c>
      <c r="C637" s="10">
        <f t="shared" si="11"/>
        <v>636</v>
      </c>
      <c r="D637" s="4" t="s">
        <v>246</v>
      </c>
      <c r="E637" s="60" t="s">
        <v>614</v>
      </c>
      <c r="F637" s="26" t="s">
        <v>497</v>
      </c>
      <c r="G637" s="26" t="s">
        <v>1226</v>
      </c>
      <c r="H637" s="27">
        <v>34292</v>
      </c>
      <c r="I637" s="35">
        <v>26.4</v>
      </c>
      <c r="J637" s="26">
        <v>1</v>
      </c>
      <c r="K637" s="26" t="s">
        <v>46</v>
      </c>
    </row>
    <row r="638" spans="1:11">
      <c r="A638" s="7">
        <f t="shared" si="9"/>
        <v>29</v>
      </c>
      <c r="B638" s="10">
        <f t="shared" si="10"/>
        <v>17</v>
      </c>
      <c r="C638" s="10">
        <f t="shared" si="11"/>
        <v>637</v>
      </c>
      <c r="D638" s="4" t="s">
        <v>15</v>
      </c>
      <c r="E638" s="60" t="s">
        <v>16</v>
      </c>
      <c r="F638" s="26" t="s">
        <v>218</v>
      </c>
      <c r="G638" s="26" t="s">
        <v>571</v>
      </c>
      <c r="H638" s="27">
        <v>34661</v>
      </c>
      <c r="I638" s="35">
        <v>25.4</v>
      </c>
      <c r="J638" s="26">
        <v>4</v>
      </c>
      <c r="K638" s="26" t="s">
        <v>46</v>
      </c>
    </row>
    <row r="639" spans="1:11">
      <c r="A639" s="7">
        <f t="shared" si="9"/>
        <v>29</v>
      </c>
      <c r="B639" s="10">
        <f t="shared" si="10"/>
        <v>18</v>
      </c>
      <c r="C639" s="10">
        <f t="shared" si="11"/>
        <v>638</v>
      </c>
      <c r="D639" s="4" t="s">
        <v>15</v>
      </c>
      <c r="E639" s="60" t="s">
        <v>470</v>
      </c>
      <c r="F639" s="26" t="s">
        <v>1112</v>
      </c>
      <c r="G639" s="26" t="s">
        <v>175</v>
      </c>
      <c r="H639" s="27">
        <v>33618</v>
      </c>
      <c r="I639" s="35">
        <v>28.2</v>
      </c>
      <c r="J639" s="26">
        <v>1</v>
      </c>
      <c r="K639" s="26" t="s">
        <v>46</v>
      </c>
    </row>
    <row r="640" spans="1:11">
      <c r="A640" s="7">
        <f t="shared" si="9"/>
        <v>29</v>
      </c>
      <c r="B640" s="10">
        <f t="shared" si="10"/>
        <v>19</v>
      </c>
      <c r="C640" s="10">
        <f t="shared" si="11"/>
        <v>639</v>
      </c>
      <c r="D640" s="4" t="s">
        <v>470</v>
      </c>
      <c r="E640" s="60" t="s">
        <v>18</v>
      </c>
      <c r="F640" s="26" t="s">
        <v>295</v>
      </c>
      <c r="G640" s="26" t="s">
        <v>565</v>
      </c>
      <c r="H640" s="27">
        <v>35798</v>
      </c>
      <c r="I640" s="35">
        <v>22.3</v>
      </c>
      <c r="J640" s="26">
        <v>1</v>
      </c>
      <c r="K640" s="26" t="s">
        <v>46</v>
      </c>
    </row>
    <row r="641" spans="1:11">
      <c r="A641" s="7">
        <f t="shared" si="9"/>
        <v>29</v>
      </c>
      <c r="B641" s="10">
        <f t="shared" si="10"/>
        <v>20</v>
      </c>
      <c r="C641" s="10">
        <f t="shared" si="11"/>
        <v>640</v>
      </c>
      <c r="D641" s="4" t="s">
        <v>470</v>
      </c>
      <c r="E641" s="60" t="s">
        <v>18</v>
      </c>
      <c r="F641" s="26" t="s">
        <v>7</v>
      </c>
      <c r="G641" s="26" t="s">
        <v>645</v>
      </c>
      <c r="H641" s="27">
        <v>35356</v>
      </c>
      <c r="I641" s="35">
        <v>23.5</v>
      </c>
      <c r="J641" s="26">
        <v>1</v>
      </c>
      <c r="K641" s="26" t="s">
        <v>46</v>
      </c>
    </row>
    <row r="642" spans="1:11">
      <c r="A642" s="7">
        <f t="shared" si="9"/>
        <v>29</v>
      </c>
      <c r="B642" s="10">
        <f t="shared" si="10"/>
        <v>21</v>
      </c>
      <c r="C642" s="10">
        <f t="shared" si="11"/>
        <v>641</v>
      </c>
      <c r="D642" s="4" t="s">
        <v>555</v>
      </c>
      <c r="E642" s="60" t="s">
        <v>17</v>
      </c>
      <c r="F642" s="26" t="s">
        <v>1066</v>
      </c>
      <c r="G642" s="26" t="s">
        <v>166</v>
      </c>
      <c r="H642" s="27">
        <v>33811</v>
      </c>
      <c r="I642" s="35">
        <v>27.7</v>
      </c>
      <c r="J642" s="26">
        <v>1</v>
      </c>
      <c r="K642" s="26" t="s">
        <v>46</v>
      </c>
    </row>
    <row r="643" spans="1:11">
      <c r="A643" s="7">
        <f t="shared" si="9"/>
        <v>29</v>
      </c>
      <c r="B643" s="10">
        <f t="shared" si="10"/>
        <v>22</v>
      </c>
      <c r="C643" s="10">
        <f t="shared" si="11"/>
        <v>642</v>
      </c>
      <c r="D643" s="4" t="s">
        <v>555</v>
      </c>
      <c r="E643" s="60" t="s">
        <v>29</v>
      </c>
      <c r="F643" s="26" t="s">
        <v>458</v>
      </c>
      <c r="G643" s="26" t="s">
        <v>641</v>
      </c>
      <c r="H643" s="27">
        <v>31351</v>
      </c>
      <c r="I643" s="35">
        <v>34.5</v>
      </c>
      <c r="J643" s="26">
        <v>1</v>
      </c>
      <c r="K643" s="26" t="s">
        <v>837</v>
      </c>
    </row>
    <row r="644" spans="1:11">
      <c r="A644" s="7">
        <f t="shared" si="9"/>
        <v>29</v>
      </c>
      <c r="B644" s="10">
        <f t="shared" si="10"/>
        <v>23</v>
      </c>
      <c r="C644" s="10">
        <f t="shared" si="11"/>
        <v>643</v>
      </c>
      <c r="D644" s="4" t="s">
        <v>13</v>
      </c>
      <c r="E644" s="59" t="s">
        <v>129</v>
      </c>
      <c r="F644" s="24" t="s">
        <v>1140</v>
      </c>
      <c r="G644" s="24" t="s">
        <v>1141</v>
      </c>
      <c r="H644" s="25">
        <v>34759</v>
      </c>
      <c r="I644" s="34">
        <v>25.1</v>
      </c>
      <c r="J644" s="24">
        <v>1</v>
      </c>
      <c r="K644" s="24" t="s">
        <v>837</v>
      </c>
    </row>
    <row r="645" spans="1:11">
      <c r="A645" s="7">
        <f t="shared" si="9"/>
        <v>29</v>
      </c>
      <c r="B645" s="10">
        <f t="shared" si="10"/>
        <v>24</v>
      </c>
      <c r="C645" s="10">
        <f t="shared" si="11"/>
        <v>644</v>
      </c>
      <c r="D645" s="4" t="s">
        <v>13</v>
      </c>
      <c r="E645" s="59" t="s">
        <v>47</v>
      </c>
      <c r="F645" s="24" t="s">
        <v>1052</v>
      </c>
      <c r="G645" s="24" t="s">
        <v>533</v>
      </c>
      <c r="H645" s="25">
        <v>34324</v>
      </c>
      <c r="I645" s="34">
        <v>26.3</v>
      </c>
      <c r="J645" s="24">
        <v>1</v>
      </c>
      <c r="K645" s="24" t="s">
        <v>837</v>
      </c>
    </row>
    <row r="646" spans="1:11">
      <c r="A646" s="7">
        <f t="shared" si="9"/>
        <v>29</v>
      </c>
      <c r="B646" s="10">
        <f t="shared" si="10"/>
        <v>25</v>
      </c>
      <c r="C646" s="10">
        <f t="shared" si="11"/>
        <v>645</v>
      </c>
      <c r="D646" s="4" t="s">
        <v>300</v>
      </c>
      <c r="E646" s="59" t="s">
        <v>438</v>
      </c>
      <c r="F646" s="24" t="s">
        <v>1007</v>
      </c>
      <c r="G646" s="24" t="s">
        <v>257</v>
      </c>
      <c r="H646" s="25">
        <v>33269</v>
      </c>
      <c r="I646" s="34">
        <v>29.2</v>
      </c>
      <c r="J646" s="24">
        <v>8</v>
      </c>
      <c r="K646" s="24" t="s">
        <v>837</v>
      </c>
    </row>
    <row r="647" spans="1:11">
      <c r="A647" s="7">
        <f t="shared" si="9"/>
        <v>29</v>
      </c>
      <c r="B647" s="10">
        <f t="shared" si="10"/>
        <v>26</v>
      </c>
      <c r="C647" s="10">
        <f t="shared" si="11"/>
        <v>646</v>
      </c>
      <c r="D647" s="4" t="s">
        <v>300</v>
      </c>
      <c r="E647" s="59" t="s">
        <v>188</v>
      </c>
      <c r="F647" s="24" t="s">
        <v>140</v>
      </c>
      <c r="G647" s="24" t="s">
        <v>591</v>
      </c>
      <c r="H647" s="25">
        <v>31211</v>
      </c>
      <c r="I647" s="34">
        <v>34.799999999999997</v>
      </c>
      <c r="J647" s="24">
        <v>1</v>
      </c>
      <c r="K647" s="24" t="s">
        <v>837</v>
      </c>
    </row>
    <row r="648" spans="1:11">
      <c r="A648" s="7">
        <f t="shared" si="9"/>
        <v>29</v>
      </c>
      <c r="B648" s="10">
        <f t="shared" si="10"/>
        <v>27</v>
      </c>
      <c r="C648" s="10">
        <f t="shared" si="11"/>
        <v>647</v>
      </c>
      <c r="D648" s="4" t="s">
        <v>129</v>
      </c>
      <c r="E648" s="59" t="s">
        <v>239</v>
      </c>
      <c r="F648" s="24" t="s">
        <v>798</v>
      </c>
      <c r="G648" s="24" t="s">
        <v>118</v>
      </c>
      <c r="H648" s="25">
        <v>34607</v>
      </c>
      <c r="I648" s="34">
        <v>25.5</v>
      </c>
      <c r="J648" s="24">
        <v>9</v>
      </c>
      <c r="K648" s="24" t="s">
        <v>837</v>
      </c>
    </row>
    <row r="649" spans="1:11">
      <c r="A649" s="7">
        <f t="shared" si="9"/>
        <v>29</v>
      </c>
      <c r="B649" s="10">
        <f t="shared" si="10"/>
        <v>28</v>
      </c>
      <c r="C649" s="10">
        <f t="shared" si="11"/>
        <v>648</v>
      </c>
      <c r="D649" s="4" t="s">
        <v>129</v>
      </c>
      <c r="E649" s="59" t="s">
        <v>129</v>
      </c>
      <c r="F649" s="24" t="s">
        <v>525</v>
      </c>
      <c r="G649" s="24" t="s">
        <v>732</v>
      </c>
      <c r="H649" s="25">
        <v>33323</v>
      </c>
      <c r="I649" s="34">
        <v>29</v>
      </c>
      <c r="J649" s="24">
        <v>4</v>
      </c>
      <c r="K649" s="24" t="s">
        <v>837</v>
      </c>
    </row>
    <row r="650" spans="1:11">
      <c r="A650" s="7">
        <f t="shared" si="9"/>
        <v>29</v>
      </c>
      <c r="B650" s="10">
        <f t="shared" si="10"/>
        <v>29</v>
      </c>
      <c r="C650" s="10">
        <f t="shared" si="11"/>
        <v>649</v>
      </c>
      <c r="D650" s="4" t="s">
        <v>239</v>
      </c>
      <c r="E650" s="59" t="s">
        <v>45</v>
      </c>
      <c r="F650" s="24" t="s">
        <v>330</v>
      </c>
      <c r="G650" s="24" t="s">
        <v>553</v>
      </c>
      <c r="H650" s="25">
        <v>32751</v>
      </c>
      <c r="I650" s="34">
        <v>30.6</v>
      </c>
      <c r="J650" s="24">
        <v>2</v>
      </c>
      <c r="K650" s="24" t="s">
        <v>837</v>
      </c>
    </row>
    <row r="651" spans="1:11">
      <c r="A651" s="7">
        <f t="shared" si="9"/>
        <v>29</v>
      </c>
      <c r="B651" s="10">
        <f t="shared" si="10"/>
        <v>30</v>
      </c>
      <c r="C651" s="10">
        <f t="shared" si="11"/>
        <v>650</v>
      </c>
      <c r="D651" s="4" t="s">
        <v>239</v>
      </c>
      <c r="E651" s="59" t="s">
        <v>480</v>
      </c>
      <c r="F651" s="24" t="s">
        <v>989</v>
      </c>
      <c r="G651" s="24" t="s">
        <v>554</v>
      </c>
      <c r="H651" s="25">
        <v>33379</v>
      </c>
      <c r="I651" s="34">
        <v>28.9</v>
      </c>
      <c r="J651" s="24">
        <v>7</v>
      </c>
      <c r="K651" s="24" t="s">
        <v>837</v>
      </c>
    </row>
    <row r="652" spans="1:11">
      <c r="A652" s="7">
        <f t="shared" si="9"/>
        <v>29</v>
      </c>
      <c r="B652" s="10">
        <f t="shared" si="10"/>
        <v>31</v>
      </c>
      <c r="C652" s="10">
        <f t="shared" si="11"/>
        <v>651</v>
      </c>
      <c r="D652" s="4" t="s">
        <v>29</v>
      </c>
      <c r="E652" s="59" t="s">
        <v>164</v>
      </c>
      <c r="F652" s="24" t="s">
        <v>1050</v>
      </c>
      <c r="G652" s="24" t="s">
        <v>197</v>
      </c>
      <c r="H652" s="25">
        <v>33539</v>
      </c>
      <c r="I652" s="34">
        <v>28.5</v>
      </c>
      <c r="J652" s="24">
        <v>9</v>
      </c>
      <c r="K652" s="24" t="s">
        <v>46</v>
      </c>
    </row>
    <row r="653" spans="1:11">
      <c r="A653" s="7">
        <f t="shared" si="9"/>
        <v>29</v>
      </c>
      <c r="B653" s="10">
        <f t="shared" si="10"/>
        <v>32</v>
      </c>
      <c r="C653" s="10">
        <f t="shared" si="11"/>
        <v>652</v>
      </c>
      <c r="D653" s="4" t="s">
        <v>29</v>
      </c>
      <c r="E653" s="59" t="s">
        <v>850</v>
      </c>
      <c r="F653" s="24" t="s">
        <v>63</v>
      </c>
      <c r="G653" s="24" t="s">
        <v>216</v>
      </c>
      <c r="H653" s="25">
        <v>32990</v>
      </c>
      <c r="I653" s="34">
        <v>30</v>
      </c>
      <c r="J653" s="24">
        <v>1</v>
      </c>
      <c r="K653" s="24" t="s">
        <v>837</v>
      </c>
    </row>
    <row r="654" spans="1:11">
      <c r="A654" s="7">
        <f t="shared" si="9"/>
        <v>29</v>
      </c>
      <c r="B654" s="10">
        <f t="shared" si="10"/>
        <v>33</v>
      </c>
      <c r="C654" s="10">
        <f t="shared" si="11"/>
        <v>653</v>
      </c>
      <c r="D654" s="4" t="s">
        <v>1121</v>
      </c>
      <c r="E654" s="59" t="s">
        <v>470</v>
      </c>
      <c r="F654" s="24" t="s">
        <v>1258</v>
      </c>
      <c r="G654" s="24" t="s">
        <v>451</v>
      </c>
      <c r="H654" s="25">
        <v>36571</v>
      </c>
      <c r="I654" s="34">
        <v>20.2</v>
      </c>
      <c r="J654" s="24">
        <v>1</v>
      </c>
      <c r="K654" s="24" t="s">
        <v>837</v>
      </c>
    </row>
    <row r="655" spans="1:11">
      <c r="A655" s="7">
        <f t="shared" si="9"/>
        <v>29</v>
      </c>
      <c r="B655" s="10">
        <f t="shared" si="10"/>
        <v>34</v>
      </c>
      <c r="C655" s="10">
        <f t="shared" si="11"/>
        <v>654</v>
      </c>
      <c r="D655" s="4" t="s">
        <v>1121</v>
      </c>
      <c r="E655" s="59" t="s">
        <v>45</v>
      </c>
      <c r="F655" s="24" t="s">
        <v>297</v>
      </c>
      <c r="G655" s="24" t="s">
        <v>41</v>
      </c>
      <c r="H655" s="25">
        <v>35061</v>
      </c>
      <c r="I655" s="34">
        <v>24.3</v>
      </c>
      <c r="J655" s="24">
        <v>1</v>
      </c>
      <c r="K655" s="24" t="s">
        <v>837</v>
      </c>
    </row>
    <row r="656" spans="1:11">
      <c r="A656" s="7">
        <f t="shared" si="9"/>
        <v>29</v>
      </c>
      <c r="B656" s="10">
        <f t="shared" si="10"/>
        <v>35</v>
      </c>
      <c r="C656" s="10">
        <f t="shared" si="11"/>
        <v>655</v>
      </c>
      <c r="D656" s="4" t="s">
        <v>609</v>
      </c>
      <c r="E656" s="59" t="s">
        <v>47</v>
      </c>
      <c r="F656" s="24" t="s">
        <v>1175</v>
      </c>
      <c r="G656" s="24" t="s">
        <v>524</v>
      </c>
      <c r="H656" s="25">
        <v>33956</v>
      </c>
      <c r="I656" s="34">
        <v>27.3</v>
      </c>
      <c r="J656" s="24">
        <v>1</v>
      </c>
      <c r="K656" s="24" t="s">
        <v>837</v>
      </c>
    </row>
    <row r="657" spans="1:11">
      <c r="A657" s="7">
        <f t="shared" si="9"/>
        <v>29</v>
      </c>
      <c r="B657" s="10">
        <f t="shared" si="10"/>
        <v>36</v>
      </c>
      <c r="C657" s="10">
        <f t="shared" si="11"/>
        <v>656</v>
      </c>
      <c r="D657" s="4" t="s">
        <v>609</v>
      </c>
      <c r="E657" s="59" t="s">
        <v>686</v>
      </c>
      <c r="F657" s="24" t="s">
        <v>747</v>
      </c>
      <c r="G657" s="24" t="s">
        <v>530</v>
      </c>
      <c r="H657" s="25">
        <v>34462</v>
      </c>
      <c r="I657" s="34">
        <v>25.9</v>
      </c>
      <c r="J657" s="24">
        <v>8</v>
      </c>
      <c r="K657" s="24" t="s">
        <v>837</v>
      </c>
    </row>
    <row r="658" spans="1:11">
      <c r="A658" s="7">
        <f t="shared" si="9"/>
        <v>29</v>
      </c>
      <c r="B658" s="10">
        <f t="shared" si="10"/>
        <v>37</v>
      </c>
      <c r="C658" s="10">
        <f t="shared" si="11"/>
        <v>657</v>
      </c>
      <c r="D658" s="4" t="s">
        <v>563</v>
      </c>
      <c r="E658" s="59" t="s">
        <v>555</v>
      </c>
      <c r="F658" s="24" t="s">
        <v>584</v>
      </c>
      <c r="G658" s="24" t="s">
        <v>285</v>
      </c>
      <c r="H658" s="25">
        <v>31510</v>
      </c>
      <c r="I658" s="34">
        <v>34</v>
      </c>
      <c r="J658" s="24">
        <v>1</v>
      </c>
      <c r="K658" s="24" t="s">
        <v>837</v>
      </c>
    </row>
    <row r="659" spans="1:11">
      <c r="A659" s="7">
        <f t="shared" si="9"/>
        <v>29</v>
      </c>
      <c r="B659" s="10">
        <f t="shared" si="10"/>
        <v>38</v>
      </c>
      <c r="C659" s="10">
        <f t="shared" si="11"/>
        <v>658</v>
      </c>
      <c r="D659" s="4" t="s">
        <v>563</v>
      </c>
      <c r="E659" s="59" t="s">
        <v>470</v>
      </c>
      <c r="F659" s="24" t="s">
        <v>656</v>
      </c>
      <c r="G659" s="24" t="s">
        <v>118</v>
      </c>
      <c r="H659" s="25">
        <v>32979</v>
      </c>
      <c r="I659" s="34">
        <v>30</v>
      </c>
      <c r="J659" s="24">
        <v>5</v>
      </c>
      <c r="K659" s="24" t="s">
        <v>46</v>
      </c>
    </row>
    <row r="660" spans="1:11">
      <c r="A660" s="7">
        <f>A659</f>
        <v>29</v>
      </c>
      <c r="B660" s="10">
        <f t="shared" si="10"/>
        <v>39</v>
      </c>
      <c r="C660" s="10">
        <f t="shared" si="11"/>
        <v>659</v>
      </c>
      <c r="D660" s="4" t="s">
        <v>567</v>
      </c>
      <c r="E660" s="59" t="s">
        <v>609</v>
      </c>
      <c r="F660" s="24" t="s">
        <v>401</v>
      </c>
      <c r="G660" s="24" t="s">
        <v>170</v>
      </c>
      <c r="H660" s="25">
        <v>32521</v>
      </c>
      <c r="I660" s="34">
        <v>31.2</v>
      </c>
      <c r="J660" s="24">
        <v>1</v>
      </c>
      <c r="K660" s="24" t="s">
        <v>837</v>
      </c>
    </row>
    <row r="661" spans="1:11">
      <c r="A661" s="11">
        <f>A659</f>
        <v>29</v>
      </c>
      <c r="B661" s="12">
        <f t="shared" si="10"/>
        <v>40</v>
      </c>
      <c r="C661" s="12">
        <f t="shared" si="11"/>
        <v>660</v>
      </c>
      <c r="D661" s="13" t="s">
        <v>567</v>
      </c>
      <c r="E661" s="61" t="s">
        <v>29</v>
      </c>
      <c r="F661" s="28" t="s">
        <v>479</v>
      </c>
      <c r="G661" s="28" t="s">
        <v>245</v>
      </c>
      <c r="H661" s="29">
        <v>31398</v>
      </c>
      <c r="I661" s="36">
        <v>34.299999999999997</v>
      </c>
      <c r="J661" s="28">
        <v>1</v>
      </c>
      <c r="K661" s="28" t="s">
        <v>46</v>
      </c>
    </row>
    <row r="662" spans="1:11">
      <c r="A662" s="7">
        <f>A661+1</f>
        <v>30</v>
      </c>
      <c r="B662" s="10">
        <v>1</v>
      </c>
      <c r="C662" s="10">
        <f>C661+1</f>
        <v>661</v>
      </c>
      <c r="D662" s="4" t="s">
        <v>567</v>
      </c>
      <c r="E662" s="59" t="s">
        <v>213</v>
      </c>
      <c r="F662" s="24" t="s">
        <v>525</v>
      </c>
      <c r="G662" s="24" t="s">
        <v>304</v>
      </c>
      <c r="H662" s="25">
        <v>29813</v>
      </c>
      <c r="I662" s="34">
        <v>38.700000000000003</v>
      </c>
      <c r="J662" s="24">
        <v>1</v>
      </c>
      <c r="K662" s="24" t="s">
        <v>46</v>
      </c>
    </row>
    <row r="663" spans="1:11">
      <c r="A663" s="7">
        <f>A662</f>
        <v>30</v>
      </c>
      <c r="B663" s="10">
        <f>B662+1</f>
        <v>2</v>
      </c>
      <c r="C663" s="10">
        <f>C662+1</f>
        <v>662</v>
      </c>
      <c r="D663" s="4" t="s">
        <v>567</v>
      </c>
      <c r="E663" s="59" t="s">
        <v>14</v>
      </c>
      <c r="F663" s="24" t="s">
        <v>1106</v>
      </c>
      <c r="G663" s="24" t="s">
        <v>106</v>
      </c>
      <c r="H663" s="25">
        <v>33396</v>
      </c>
      <c r="I663" s="34">
        <v>28.8</v>
      </c>
      <c r="J663" s="24">
        <v>1</v>
      </c>
      <c r="K663" s="24" t="s">
        <v>837</v>
      </c>
    </row>
    <row r="664" spans="1:11">
      <c r="A664" s="7">
        <f t="shared" ref="A664:A699" si="12">A663</f>
        <v>30</v>
      </c>
      <c r="B664" s="10">
        <f t="shared" ref="B664:B701" si="13">B663+1</f>
        <v>3</v>
      </c>
      <c r="C664" s="10">
        <f t="shared" ref="C664:C701" si="14">C663+1</f>
        <v>663</v>
      </c>
      <c r="D664" s="4" t="s">
        <v>563</v>
      </c>
      <c r="E664" s="59" t="s">
        <v>555</v>
      </c>
      <c r="F664" s="24" t="s">
        <v>143</v>
      </c>
      <c r="G664" s="24" t="s">
        <v>1045</v>
      </c>
      <c r="H664" s="25">
        <v>35784</v>
      </c>
      <c r="I664" s="34">
        <v>22.3</v>
      </c>
      <c r="J664" s="24">
        <v>1</v>
      </c>
      <c r="K664" s="24" t="s">
        <v>837</v>
      </c>
    </row>
    <row r="665" spans="1:11">
      <c r="A665" s="7">
        <f t="shared" si="12"/>
        <v>30</v>
      </c>
      <c r="B665" s="10">
        <f t="shared" si="13"/>
        <v>4</v>
      </c>
      <c r="C665" s="10">
        <f t="shared" si="14"/>
        <v>664</v>
      </c>
      <c r="D665" s="4" t="s">
        <v>563</v>
      </c>
      <c r="E665" s="59" t="s">
        <v>276</v>
      </c>
      <c r="F665" s="24" t="s">
        <v>182</v>
      </c>
      <c r="G665" s="24" t="s">
        <v>1241</v>
      </c>
      <c r="H665" s="25">
        <v>35348</v>
      </c>
      <c r="I665" s="34">
        <v>23.5</v>
      </c>
      <c r="J665" s="24">
        <v>1</v>
      </c>
      <c r="K665" s="24" t="s">
        <v>46</v>
      </c>
    </row>
    <row r="666" spans="1:11">
      <c r="A666" s="7">
        <f t="shared" si="12"/>
        <v>30</v>
      </c>
      <c r="B666" s="10">
        <f t="shared" si="13"/>
        <v>5</v>
      </c>
      <c r="C666" s="10">
        <f t="shared" si="14"/>
        <v>665</v>
      </c>
      <c r="D666" s="4" t="s">
        <v>609</v>
      </c>
      <c r="E666" s="60" t="s">
        <v>438</v>
      </c>
      <c r="F666" s="26" t="s">
        <v>102</v>
      </c>
      <c r="G666" s="26" t="s">
        <v>551</v>
      </c>
      <c r="H666" s="27">
        <v>33719</v>
      </c>
      <c r="I666" s="35">
        <v>28</v>
      </c>
      <c r="J666" s="26">
        <v>1</v>
      </c>
      <c r="K666" s="26" t="s">
        <v>837</v>
      </c>
    </row>
    <row r="667" spans="1:11">
      <c r="A667" s="7">
        <f t="shared" si="12"/>
        <v>30</v>
      </c>
      <c r="B667" s="10">
        <f t="shared" si="13"/>
        <v>6</v>
      </c>
      <c r="C667" s="10">
        <f t="shared" si="14"/>
        <v>666</v>
      </c>
      <c r="D667" s="4" t="s">
        <v>609</v>
      </c>
      <c r="E667" s="60" t="s">
        <v>213</v>
      </c>
      <c r="F667" s="26" t="s">
        <v>1049</v>
      </c>
      <c r="G667" s="26" t="s">
        <v>1048</v>
      </c>
      <c r="H667" s="27">
        <v>34919</v>
      </c>
      <c r="I667" s="35">
        <v>24.7</v>
      </c>
      <c r="J667" s="26">
        <v>5</v>
      </c>
      <c r="K667" s="26" t="s">
        <v>837</v>
      </c>
    </row>
    <row r="668" spans="1:11">
      <c r="A668" s="7">
        <f t="shared" si="12"/>
        <v>30</v>
      </c>
      <c r="B668" s="10">
        <f t="shared" si="13"/>
        <v>7</v>
      </c>
      <c r="C668" s="10">
        <f t="shared" si="14"/>
        <v>667</v>
      </c>
      <c r="D668" s="4" t="s">
        <v>1121</v>
      </c>
      <c r="E668" s="59" t="s">
        <v>17</v>
      </c>
      <c r="F668" s="24" t="s">
        <v>475</v>
      </c>
      <c r="G668" s="24" t="s">
        <v>756</v>
      </c>
      <c r="H668" s="25">
        <v>34476</v>
      </c>
      <c r="I668" s="34">
        <v>25.9</v>
      </c>
      <c r="J668" s="24">
        <v>5</v>
      </c>
      <c r="K668" s="24" t="s">
        <v>46</v>
      </c>
    </row>
    <row r="669" spans="1:11">
      <c r="A669" s="7">
        <f t="shared" si="12"/>
        <v>30</v>
      </c>
      <c r="B669" s="10">
        <f t="shared" si="13"/>
        <v>8</v>
      </c>
      <c r="C669" s="10">
        <f t="shared" si="14"/>
        <v>668</v>
      </c>
      <c r="D669" s="4" t="s">
        <v>1121</v>
      </c>
      <c r="E669" s="59" t="s">
        <v>213</v>
      </c>
      <c r="F669" s="24" t="s">
        <v>460</v>
      </c>
      <c r="G669" s="24" t="s">
        <v>145</v>
      </c>
      <c r="H669" s="25">
        <v>35573</v>
      </c>
      <c r="I669" s="34">
        <v>22.9</v>
      </c>
      <c r="J669" s="24">
        <v>1</v>
      </c>
      <c r="K669" s="24" t="s">
        <v>46</v>
      </c>
    </row>
    <row r="670" spans="1:11">
      <c r="A670" s="7">
        <f t="shared" si="12"/>
        <v>30</v>
      </c>
      <c r="B670" s="10">
        <f t="shared" si="13"/>
        <v>9</v>
      </c>
      <c r="C670" s="10">
        <f t="shared" si="14"/>
        <v>669</v>
      </c>
      <c r="D670" s="4" t="s">
        <v>29</v>
      </c>
      <c r="E670" s="59" t="s">
        <v>239</v>
      </c>
      <c r="F670" s="24" t="s">
        <v>1280</v>
      </c>
      <c r="G670" s="24" t="s">
        <v>1281</v>
      </c>
      <c r="H670" s="25">
        <v>34696</v>
      </c>
      <c r="I670" s="34">
        <v>25.3</v>
      </c>
      <c r="J670" s="24">
        <v>1</v>
      </c>
      <c r="K670" s="24" t="s">
        <v>837</v>
      </c>
    </row>
    <row r="671" spans="1:11">
      <c r="A671" s="7">
        <f t="shared" si="12"/>
        <v>30</v>
      </c>
      <c r="B671" s="10">
        <f t="shared" si="13"/>
        <v>10</v>
      </c>
      <c r="C671" s="10">
        <f t="shared" si="14"/>
        <v>670</v>
      </c>
      <c r="D671" s="4" t="s">
        <v>29</v>
      </c>
      <c r="E671" s="59" t="s">
        <v>1017</v>
      </c>
      <c r="F671" s="24" t="s">
        <v>413</v>
      </c>
      <c r="G671" s="24" t="s">
        <v>86</v>
      </c>
      <c r="H671" s="25">
        <v>34115</v>
      </c>
      <c r="I671" s="34">
        <v>26.9</v>
      </c>
      <c r="J671" s="24">
        <v>1</v>
      </c>
      <c r="K671" s="24" t="s">
        <v>837</v>
      </c>
    </row>
    <row r="672" spans="1:11">
      <c r="A672" s="7">
        <f t="shared" si="12"/>
        <v>30</v>
      </c>
      <c r="B672" s="10">
        <f t="shared" si="13"/>
        <v>11</v>
      </c>
      <c r="C672" s="10">
        <f t="shared" si="14"/>
        <v>671</v>
      </c>
      <c r="D672" s="4" t="s">
        <v>239</v>
      </c>
      <c r="E672" s="59" t="s">
        <v>300</v>
      </c>
      <c r="F672" s="24" t="s">
        <v>1159</v>
      </c>
      <c r="G672" s="24" t="s">
        <v>966</v>
      </c>
      <c r="H672" s="25">
        <v>34160</v>
      </c>
      <c r="I672" s="34">
        <v>26.8</v>
      </c>
      <c r="J672" s="24">
        <v>1</v>
      </c>
      <c r="K672" s="24" t="s">
        <v>46</v>
      </c>
    </row>
    <row r="673" spans="1:11">
      <c r="A673" s="7">
        <f t="shared" si="12"/>
        <v>30</v>
      </c>
      <c r="B673" s="10">
        <f t="shared" si="13"/>
        <v>12</v>
      </c>
      <c r="C673" s="10">
        <f t="shared" si="14"/>
        <v>672</v>
      </c>
      <c r="D673" s="4" t="s">
        <v>239</v>
      </c>
      <c r="E673" s="59" t="s">
        <v>686</v>
      </c>
      <c r="F673" s="24" t="s">
        <v>165</v>
      </c>
      <c r="G673" s="24" t="s">
        <v>104</v>
      </c>
      <c r="H673" s="25">
        <v>31163</v>
      </c>
      <c r="I673" s="34">
        <v>35</v>
      </c>
      <c r="J673" s="24">
        <v>5</v>
      </c>
      <c r="K673" s="24" t="s">
        <v>837</v>
      </c>
    </row>
    <row r="674" spans="1:11">
      <c r="A674" s="7">
        <f t="shared" si="12"/>
        <v>30</v>
      </c>
      <c r="B674" s="10">
        <f t="shared" si="13"/>
        <v>13</v>
      </c>
      <c r="C674" s="10">
        <f t="shared" si="14"/>
        <v>673</v>
      </c>
      <c r="D674" s="4" t="s">
        <v>129</v>
      </c>
      <c r="E674" s="59" t="s">
        <v>239</v>
      </c>
      <c r="F674" s="24" t="s">
        <v>317</v>
      </c>
      <c r="G674" s="24" t="s">
        <v>969</v>
      </c>
      <c r="H674" s="25">
        <v>34313</v>
      </c>
      <c r="I674" s="34">
        <v>26.3</v>
      </c>
      <c r="J674" s="24">
        <v>7</v>
      </c>
      <c r="K674" s="24" t="s">
        <v>46</v>
      </c>
    </row>
    <row r="675" spans="1:11">
      <c r="A675" s="7">
        <f t="shared" si="12"/>
        <v>30</v>
      </c>
      <c r="B675" s="10">
        <f t="shared" si="13"/>
        <v>14</v>
      </c>
      <c r="C675" s="10">
        <f t="shared" si="14"/>
        <v>674</v>
      </c>
      <c r="D675" s="4" t="s">
        <v>129</v>
      </c>
      <c r="E675" s="59" t="s">
        <v>239</v>
      </c>
      <c r="F675" s="24" t="s">
        <v>689</v>
      </c>
      <c r="G675" s="24" t="s">
        <v>690</v>
      </c>
      <c r="H675" s="25">
        <v>34297</v>
      </c>
      <c r="I675" s="34">
        <v>26.4</v>
      </c>
      <c r="J675" s="24">
        <v>5</v>
      </c>
      <c r="K675" s="24" t="s">
        <v>838</v>
      </c>
    </row>
    <row r="676" spans="1:11">
      <c r="A676" s="7">
        <f t="shared" si="12"/>
        <v>30</v>
      </c>
      <c r="B676" s="10">
        <f t="shared" si="13"/>
        <v>15</v>
      </c>
      <c r="C676" s="10">
        <f t="shared" si="14"/>
        <v>675</v>
      </c>
      <c r="D676" s="4" t="s">
        <v>300</v>
      </c>
      <c r="E676" s="59" t="s">
        <v>609</v>
      </c>
      <c r="F676" s="24" t="s">
        <v>1111</v>
      </c>
      <c r="G676" s="24" t="s">
        <v>527</v>
      </c>
      <c r="H676" s="25">
        <v>33329</v>
      </c>
      <c r="I676" s="34">
        <v>29</v>
      </c>
      <c r="J676" s="24">
        <v>8</v>
      </c>
      <c r="K676" s="24" t="s">
        <v>837</v>
      </c>
    </row>
    <row r="677" spans="1:11">
      <c r="A677" s="7">
        <f t="shared" si="12"/>
        <v>30</v>
      </c>
      <c r="B677" s="10">
        <f t="shared" si="13"/>
        <v>16</v>
      </c>
      <c r="C677" s="10">
        <f t="shared" si="14"/>
        <v>676</v>
      </c>
      <c r="D677" s="4" t="s">
        <v>300</v>
      </c>
      <c r="E677" s="59" t="s">
        <v>609</v>
      </c>
      <c r="F677" s="24" t="s">
        <v>750</v>
      </c>
      <c r="G677" s="24" t="s">
        <v>105</v>
      </c>
      <c r="H677" s="25">
        <v>33295</v>
      </c>
      <c r="I677" s="34">
        <v>29.1</v>
      </c>
      <c r="J677" s="24">
        <v>2</v>
      </c>
      <c r="K677" s="24" t="s">
        <v>837</v>
      </c>
    </row>
    <row r="678" spans="1:11">
      <c r="A678" s="7">
        <f t="shared" si="12"/>
        <v>30</v>
      </c>
      <c r="B678" s="10">
        <f t="shared" si="13"/>
        <v>17</v>
      </c>
      <c r="C678" s="10">
        <f t="shared" si="14"/>
        <v>677</v>
      </c>
      <c r="D678" s="4" t="s">
        <v>13</v>
      </c>
      <c r="E678" s="59" t="s">
        <v>16</v>
      </c>
      <c r="F678" s="24" t="s">
        <v>723</v>
      </c>
      <c r="G678" s="24" t="s">
        <v>589</v>
      </c>
      <c r="H678" s="25">
        <v>32708</v>
      </c>
      <c r="I678" s="34">
        <v>30.7</v>
      </c>
      <c r="J678" s="24">
        <v>1</v>
      </c>
      <c r="K678" s="24" t="s">
        <v>46</v>
      </c>
    </row>
    <row r="679" spans="1:11">
      <c r="A679" s="7">
        <f t="shared" si="12"/>
        <v>30</v>
      </c>
      <c r="B679" s="10">
        <f t="shared" si="13"/>
        <v>18</v>
      </c>
      <c r="C679" s="10">
        <f t="shared" si="14"/>
        <v>678</v>
      </c>
      <c r="D679" s="4" t="s">
        <v>13</v>
      </c>
      <c r="E679" s="60" t="s">
        <v>354</v>
      </c>
      <c r="F679" s="26" t="s">
        <v>772</v>
      </c>
      <c r="G679" s="26" t="s">
        <v>549</v>
      </c>
      <c r="H679" s="27">
        <v>32186</v>
      </c>
      <c r="I679" s="35">
        <v>32.200000000000003</v>
      </c>
      <c r="J679" s="26">
        <v>5</v>
      </c>
      <c r="K679" s="26" t="s">
        <v>46</v>
      </c>
    </row>
    <row r="680" spans="1:11">
      <c r="A680" s="7">
        <f t="shared" si="12"/>
        <v>30</v>
      </c>
      <c r="B680" s="10">
        <f t="shared" si="13"/>
        <v>19</v>
      </c>
      <c r="C680" s="10">
        <f t="shared" si="14"/>
        <v>679</v>
      </c>
      <c r="D680" s="4" t="s">
        <v>555</v>
      </c>
      <c r="E680" s="60" t="s">
        <v>239</v>
      </c>
      <c r="F680" s="26" t="s">
        <v>945</v>
      </c>
      <c r="G680" s="26" t="s">
        <v>571</v>
      </c>
      <c r="H680" s="27">
        <v>34529</v>
      </c>
      <c r="I680" s="35">
        <v>25.7</v>
      </c>
      <c r="J680" s="26">
        <v>1</v>
      </c>
      <c r="K680" s="26" t="s">
        <v>46</v>
      </c>
    </row>
    <row r="681" spans="1:11">
      <c r="A681" s="7">
        <f t="shared" si="12"/>
        <v>30</v>
      </c>
      <c r="B681" s="10">
        <f t="shared" si="13"/>
        <v>20</v>
      </c>
      <c r="C681" s="10">
        <f t="shared" si="14"/>
        <v>680</v>
      </c>
      <c r="D681" s="4" t="s">
        <v>555</v>
      </c>
      <c r="E681" s="60" t="s">
        <v>246</v>
      </c>
      <c r="F681" s="26" t="s">
        <v>259</v>
      </c>
      <c r="G681" s="26" t="s">
        <v>655</v>
      </c>
      <c r="H681" s="27">
        <v>33385</v>
      </c>
      <c r="I681" s="35">
        <v>28.9</v>
      </c>
      <c r="J681" s="26">
        <v>1</v>
      </c>
      <c r="K681" s="26" t="s">
        <v>837</v>
      </c>
    </row>
    <row r="682" spans="1:11">
      <c r="A682" s="7">
        <f t="shared" si="12"/>
        <v>30</v>
      </c>
      <c r="B682" s="10">
        <f t="shared" si="13"/>
        <v>21</v>
      </c>
      <c r="C682" s="10">
        <f t="shared" si="14"/>
        <v>681</v>
      </c>
      <c r="D682" s="4" t="s">
        <v>470</v>
      </c>
      <c r="E682" s="60" t="s">
        <v>598</v>
      </c>
      <c r="F682" s="26" t="s">
        <v>1298</v>
      </c>
      <c r="G682" s="26" t="s">
        <v>175</v>
      </c>
      <c r="H682" s="27">
        <v>34509</v>
      </c>
      <c r="I682" s="35">
        <v>25.8</v>
      </c>
      <c r="J682" s="26">
        <v>7</v>
      </c>
      <c r="K682" s="26" t="s">
        <v>837</v>
      </c>
    </row>
    <row r="683" spans="1:11">
      <c r="A683" s="7">
        <f t="shared" si="12"/>
        <v>30</v>
      </c>
      <c r="B683" s="10">
        <f t="shared" si="13"/>
        <v>22</v>
      </c>
      <c r="C683" s="10">
        <f t="shared" si="14"/>
        <v>682</v>
      </c>
      <c r="D683" s="4" t="s">
        <v>470</v>
      </c>
      <c r="E683" s="60" t="s">
        <v>15</v>
      </c>
      <c r="F683" s="26" t="s">
        <v>274</v>
      </c>
      <c r="G683" s="26" t="s">
        <v>277</v>
      </c>
      <c r="H683" s="27">
        <v>33250</v>
      </c>
      <c r="I683" s="35">
        <v>29.2</v>
      </c>
      <c r="J683" s="26">
        <v>1</v>
      </c>
      <c r="K683" s="26" t="s">
        <v>46</v>
      </c>
    </row>
    <row r="684" spans="1:11">
      <c r="A684" s="7">
        <f t="shared" si="12"/>
        <v>30</v>
      </c>
      <c r="B684" s="10">
        <f t="shared" si="13"/>
        <v>23</v>
      </c>
      <c r="C684" s="10">
        <f t="shared" si="14"/>
        <v>683</v>
      </c>
      <c r="D684" s="4" t="s">
        <v>15</v>
      </c>
      <c r="E684" s="59" t="s">
        <v>345</v>
      </c>
      <c r="F684" s="24" t="s">
        <v>1130</v>
      </c>
      <c r="G684" s="24" t="s">
        <v>589</v>
      </c>
      <c r="H684" s="25">
        <v>34604</v>
      </c>
      <c r="I684" s="34">
        <v>25.5</v>
      </c>
      <c r="J684" s="24">
        <v>6</v>
      </c>
      <c r="K684" s="24" t="s">
        <v>46</v>
      </c>
    </row>
    <row r="685" spans="1:11">
      <c r="A685" s="7">
        <f t="shared" si="12"/>
        <v>30</v>
      </c>
      <c r="B685" s="10">
        <f t="shared" si="13"/>
        <v>24</v>
      </c>
      <c r="C685" s="10">
        <f t="shared" si="14"/>
        <v>684</v>
      </c>
      <c r="D685" s="4" t="s">
        <v>15</v>
      </c>
      <c r="E685" s="59" t="s">
        <v>492</v>
      </c>
      <c r="F685" s="24" t="s">
        <v>1008</v>
      </c>
      <c r="G685" s="24" t="s">
        <v>1271</v>
      </c>
      <c r="H685" s="25">
        <v>33719</v>
      </c>
      <c r="I685" s="34">
        <v>28</v>
      </c>
      <c r="J685" s="24">
        <v>1</v>
      </c>
      <c r="K685" s="24" t="s">
        <v>46</v>
      </c>
    </row>
    <row r="686" spans="1:11">
      <c r="A686" s="7">
        <f t="shared" si="12"/>
        <v>30</v>
      </c>
      <c r="B686" s="10">
        <f t="shared" si="13"/>
        <v>25</v>
      </c>
      <c r="C686" s="10">
        <f t="shared" si="14"/>
        <v>685</v>
      </c>
      <c r="D686" s="4" t="s">
        <v>246</v>
      </c>
      <c r="E686" s="59" t="s">
        <v>47</v>
      </c>
      <c r="F686" s="24" t="s">
        <v>1219</v>
      </c>
      <c r="G686" s="24" t="s">
        <v>549</v>
      </c>
      <c r="H686" s="25">
        <v>34176</v>
      </c>
      <c r="I686" s="34">
        <v>26.7</v>
      </c>
      <c r="J686" s="24">
        <v>3</v>
      </c>
      <c r="K686" s="24" t="s">
        <v>46</v>
      </c>
    </row>
    <row r="687" spans="1:11">
      <c r="A687" s="7">
        <f t="shared" si="12"/>
        <v>30</v>
      </c>
      <c r="B687" s="10">
        <f t="shared" si="13"/>
        <v>26</v>
      </c>
      <c r="C687" s="10">
        <f t="shared" si="14"/>
        <v>686</v>
      </c>
      <c r="D687" s="4" t="s">
        <v>246</v>
      </c>
      <c r="E687" s="59" t="s">
        <v>239</v>
      </c>
      <c r="F687" s="24" t="s">
        <v>941</v>
      </c>
      <c r="G687" s="24" t="s">
        <v>287</v>
      </c>
      <c r="H687" s="25">
        <v>32984</v>
      </c>
      <c r="I687" s="34">
        <v>30</v>
      </c>
      <c r="J687" s="24">
        <v>1</v>
      </c>
      <c r="K687" s="24" t="s">
        <v>837</v>
      </c>
    </row>
    <row r="688" spans="1:11">
      <c r="A688" s="7">
        <f t="shared" si="12"/>
        <v>30</v>
      </c>
      <c r="B688" s="10">
        <f t="shared" si="13"/>
        <v>27</v>
      </c>
      <c r="C688" s="10">
        <f t="shared" si="14"/>
        <v>687</v>
      </c>
      <c r="D688" s="4" t="s">
        <v>276</v>
      </c>
      <c r="E688" s="59" t="s">
        <v>354</v>
      </c>
      <c r="F688" s="24" t="s">
        <v>460</v>
      </c>
      <c r="G688" s="24" t="s">
        <v>595</v>
      </c>
      <c r="H688" s="25">
        <v>34350</v>
      </c>
      <c r="I688" s="34">
        <v>26.2</v>
      </c>
      <c r="J688" s="24">
        <v>2</v>
      </c>
      <c r="K688" s="24" t="s">
        <v>46</v>
      </c>
    </row>
    <row r="689" spans="1:11">
      <c r="A689" s="7">
        <f t="shared" si="12"/>
        <v>30</v>
      </c>
      <c r="B689" s="10">
        <f t="shared" si="13"/>
        <v>28</v>
      </c>
      <c r="C689" s="10">
        <f t="shared" si="14"/>
        <v>688</v>
      </c>
      <c r="D689" s="4" t="s">
        <v>276</v>
      </c>
      <c r="E689" s="59" t="s">
        <v>470</v>
      </c>
      <c r="F689" s="24" t="s">
        <v>679</v>
      </c>
      <c r="G689" s="24" t="s">
        <v>536</v>
      </c>
      <c r="H689" s="25">
        <v>33176</v>
      </c>
      <c r="I689" s="34">
        <v>29.5</v>
      </c>
      <c r="J689" s="24">
        <v>4</v>
      </c>
      <c r="K689" s="24" t="s">
        <v>46</v>
      </c>
    </row>
    <row r="690" spans="1:11">
      <c r="A690" s="7">
        <f t="shared" si="12"/>
        <v>30</v>
      </c>
      <c r="B690" s="10">
        <f t="shared" si="13"/>
        <v>29</v>
      </c>
      <c r="C690" s="10">
        <f t="shared" si="14"/>
        <v>689</v>
      </c>
      <c r="D690" s="4" t="s">
        <v>14</v>
      </c>
      <c r="E690" s="59" t="s">
        <v>47</v>
      </c>
      <c r="F690" s="24" t="s">
        <v>1311</v>
      </c>
      <c r="G690" s="24" t="s">
        <v>549</v>
      </c>
      <c r="H690" s="25">
        <v>33703</v>
      </c>
      <c r="I690" s="34">
        <v>28</v>
      </c>
      <c r="J690" s="24">
        <v>9</v>
      </c>
      <c r="K690" s="24" t="s">
        <v>837</v>
      </c>
    </row>
    <row r="691" spans="1:11">
      <c r="A691" s="7">
        <f t="shared" si="12"/>
        <v>30</v>
      </c>
      <c r="B691" s="10">
        <f t="shared" si="13"/>
        <v>30</v>
      </c>
      <c r="C691" s="10">
        <f t="shared" si="14"/>
        <v>690</v>
      </c>
      <c r="D691" s="4" t="s">
        <v>14</v>
      </c>
      <c r="E691" s="59" t="s">
        <v>598</v>
      </c>
      <c r="F691" s="24" t="s">
        <v>630</v>
      </c>
      <c r="G691" s="24" t="s">
        <v>241</v>
      </c>
      <c r="H691" s="25">
        <v>33484</v>
      </c>
      <c r="I691" s="34">
        <v>28.6</v>
      </c>
      <c r="J691" s="24">
        <v>1</v>
      </c>
      <c r="K691" s="24" t="s">
        <v>837</v>
      </c>
    </row>
    <row r="692" spans="1:11">
      <c r="A692" s="7">
        <f t="shared" si="12"/>
        <v>30</v>
      </c>
      <c r="B692" s="10">
        <f t="shared" si="13"/>
        <v>31</v>
      </c>
      <c r="C692" s="10">
        <f t="shared" si="14"/>
        <v>691</v>
      </c>
      <c r="D692" s="4" t="s">
        <v>18</v>
      </c>
      <c r="E692" s="59" t="s">
        <v>480</v>
      </c>
      <c r="F692" s="24" t="s">
        <v>444</v>
      </c>
      <c r="G692" s="24" t="s">
        <v>583</v>
      </c>
      <c r="H692" s="25">
        <v>31458</v>
      </c>
      <c r="I692" s="34">
        <v>34.200000000000003</v>
      </c>
      <c r="J692" s="24">
        <v>1</v>
      </c>
      <c r="K692" s="24" t="s">
        <v>837</v>
      </c>
    </row>
    <row r="693" spans="1:11">
      <c r="A693" s="7">
        <f t="shared" si="12"/>
        <v>30</v>
      </c>
      <c r="B693" s="10">
        <f t="shared" si="13"/>
        <v>32</v>
      </c>
      <c r="C693" s="10">
        <f t="shared" si="14"/>
        <v>692</v>
      </c>
      <c r="D693" s="4" t="s">
        <v>18</v>
      </c>
      <c r="E693" s="59" t="s">
        <v>14</v>
      </c>
      <c r="F693" s="24" t="s">
        <v>1073</v>
      </c>
      <c r="G693" s="24" t="s">
        <v>947</v>
      </c>
      <c r="H693" s="25">
        <v>35094</v>
      </c>
      <c r="I693" s="34">
        <v>24.2</v>
      </c>
      <c r="J693" s="24">
        <v>1</v>
      </c>
      <c r="K693" s="24" t="s">
        <v>837</v>
      </c>
    </row>
    <row r="694" spans="1:11">
      <c r="A694" s="7">
        <f t="shared" si="12"/>
        <v>30</v>
      </c>
      <c r="B694" s="10">
        <f t="shared" si="13"/>
        <v>33</v>
      </c>
      <c r="C694" s="10">
        <f t="shared" si="14"/>
        <v>693</v>
      </c>
      <c r="D694" s="4" t="s">
        <v>16</v>
      </c>
      <c r="E694" s="59" t="s">
        <v>480</v>
      </c>
      <c r="F694" s="24" t="s">
        <v>579</v>
      </c>
      <c r="G694" s="24" t="s">
        <v>198</v>
      </c>
      <c r="H694" s="25">
        <v>31197</v>
      </c>
      <c r="I694" s="34">
        <v>34.9</v>
      </c>
      <c r="J694" s="24">
        <v>1</v>
      </c>
      <c r="K694" s="24" t="s">
        <v>46</v>
      </c>
    </row>
    <row r="695" spans="1:11">
      <c r="A695" s="7">
        <f t="shared" si="12"/>
        <v>30</v>
      </c>
      <c r="B695" s="10">
        <f t="shared" si="13"/>
        <v>34</v>
      </c>
      <c r="C695" s="10">
        <f t="shared" si="14"/>
        <v>694</v>
      </c>
      <c r="D695" s="4" t="s">
        <v>16</v>
      </c>
      <c r="E695" s="59" t="s">
        <v>345</v>
      </c>
      <c r="F695" s="24" t="s">
        <v>1091</v>
      </c>
      <c r="G695" s="24" t="s">
        <v>166</v>
      </c>
      <c r="H695" s="25">
        <v>33019</v>
      </c>
      <c r="I695" s="34">
        <v>29.9</v>
      </c>
      <c r="J695" s="24">
        <v>1</v>
      </c>
      <c r="K695" s="24" t="s">
        <v>837</v>
      </c>
    </row>
    <row r="696" spans="1:11">
      <c r="A696" s="7">
        <f t="shared" si="12"/>
        <v>30</v>
      </c>
      <c r="B696" s="10">
        <f t="shared" si="13"/>
        <v>35</v>
      </c>
      <c r="C696" s="10">
        <f t="shared" si="14"/>
        <v>695</v>
      </c>
      <c r="D696" s="4" t="s">
        <v>614</v>
      </c>
      <c r="E696" s="59" t="s">
        <v>438</v>
      </c>
      <c r="F696" s="24" t="s">
        <v>1018</v>
      </c>
      <c r="G696" s="24" t="s">
        <v>56</v>
      </c>
      <c r="H696" s="25">
        <v>33723</v>
      </c>
      <c r="I696" s="34">
        <v>28</v>
      </c>
      <c r="J696" s="24">
        <v>1</v>
      </c>
      <c r="K696" s="24" t="s">
        <v>46</v>
      </c>
    </row>
    <row r="697" spans="1:11">
      <c r="A697" s="7">
        <f t="shared" si="12"/>
        <v>30</v>
      </c>
      <c r="B697" s="10">
        <f t="shared" si="13"/>
        <v>36</v>
      </c>
      <c r="C697" s="10">
        <f t="shared" si="14"/>
        <v>696</v>
      </c>
      <c r="D697" s="4" t="s">
        <v>614</v>
      </c>
      <c r="E697" s="59" t="s">
        <v>246</v>
      </c>
      <c r="F697" s="24" t="s">
        <v>1181</v>
      </c>
      <c r="G697" s="24" t="s">
        <v>571</v>
      </c>
      <c r="H697" s="25">
        <v>33269</v>
      </c>
      <c r="I697" s="34">
        <v>29.2</v>
      </c>
      <c r="J697" s="24">
        <v>1</v>
      </c>
      <c r="K697" s="24" t="s">
        <v>837</v>
      </c>
    </row>
    <row r="698" spans="1:11">
      <c r="A698" s="7">
        <f t="shared" si="12"/>
        <v>30</v>
      </c>
      <c r="B698" s="10">
        <f t="shared" si="13"/>
        <v>37</v>
      </c>
      <c r="C698" s="10">
        <f t="shared" si="14"/>
        <v>697</v>
      </c>
      <c r="D698" s="4" t="s">
        <v>345</v>
      </c>
      <c r="E698" s="59" t="s">
        <v>354</v>
      </c>
      <c r="F698" s="24" t="s">
        <v>1239</v>
      </c>
      <c r="G698" s="24" t="s">
        <v>1240</v>
      </c>
      <c r="H698" s="25">
        <v>34678</v>
      </c>
      <c r="I698" s="34">
        <v>25.3</v>
      </c>
      <c r="J698" s="24">
        <v>4</v>
      </c>
      <c r="K698" s="24" t="s">
        <v>837</v>
      </c>
    </row>
    <row r="699" spans="1:11">
      <c r="A699" s="7">
        <f t="shared" si="12"/>
        <v>30</v>
      </c>
      <c r="B699" s="10">
        <f t="shared" si="13"/>
        <v>38</v>
      </c>
      <c r="C699" s="10">
        <f t="shared" si="14"/>
        <v>698</v>
      </c>
      <c r="D699" s="4" t="s">
        <v>345</v>
      </c>
      <c r="E699" s="59" t="s">
        <v>14</v>
      </c>
      <c r="F699" s="24" t="s">
        <v>118</v>
      </c>
      <c r="G699" s="24" t="s">
        <v>72</v>
      </c>
      <c r="H699" s="25">
        <v>34208</v>
      </c>
      <c r="I699" s="34">
        <v>26.6</v>
      </c>
      <c r="J699" s="24">
        <v>3</v>
      </c>
      <c r="K699" s="24" t="s">
        <v>837</v>
      </c>
    </row>
    <row r="700" spans="1:11">
      <c r="A700" s="7">
        <f>A699</f>
        <v>30</v>
      </c>
      <c r="B700" s="10">
        <f t="shared" si="13"/>
        <v>39</v>
      </c>
      <c r="C700" s="10">
        <f t="shared" si="14"/>
        <v>699</v>
      </c>
      <c r="D700" s="4" t="s">
        <v>354</v>
      </c>
      <c r="E700" s="59" t="s">
        <v>609</v>
      </c>
      <c r="F700" s="24" t="s">
        <v>1215</v>
      </c>
      <c r="G700" s="24" t="s">
        <v>549</v>
      </c>
      <c r="H700" s="25">
        <v>32015</v>
      </c>
      <c r="I700" s="34">
        <v>32.6</v>
      </c>
      <c r="J700" s="24">
        <v>1</v>
      </c>
      <c r="K700" s="24" t="s">
        <v>837</v>
      </c>
    </row>
    <row r="701" spans="1:11">
      <c r="A701" s="11">
        <f>A699</f>
        <v>30</v>
      </c>
      <c r="B701" s="12">
        <f t="shared" si="13"/>
        <v>40</v>
      </c>
      <c r="C701" s="12">
        <f t="shared" si="14"/>
        <v>700</v>
      </c>
      <c r="D701" s="13" t="s">
        <v>354</v>
      </c>
      <c r="E701" s="61" t="s">
        <v>15</v>
      </c>
      <c r="F701" s="28" t="s">
        <v>865</v>
      </c>
      <c r="G701" s="28" t="s">
        <v>866</v>
      </c>
      <c r="H701" s="29">
        <v>33397</v>
      </c>
      <c r="I701" s="36">
        <v>28.8</v>
      </c>
      <c r="J701" s="28">
        <v>7</v>
      </c>
      <c r="K701" s="28" t="s">
        <v>837</v>
      </c>
    </row>
    <row r="702" spans="1:11">
      <c r="A702" s="7"/>
      <c r="B702" s="10"/>
      <c r="C702" s="10"/>
      <c r="E702" s="59"/>
      <c r="F702" s="24"/>
      <c r="G702" s="24"/>
      <c r="H702" s="25"/>
      <c r="I702" s="34"/>
      <c r="J702" s="24"/>
      <c r="K702" s="24"/>
    </row>
    <row r="703" spans="1:11">
      <c r="A703" s="6" t="s">
        <v>1372</v>
      </c>
    </row>
    <row r="705" spans="1:19" ht="30" customHeight="1" thickBot="1">
      <c r="A705" s="20" t="s">
        <v>1356</v>
      </c>
      <c r="B705" s="20" t="s">
        <v>1355</v>
      </c>
      <c r="C705" s="20" t="s">
        <v>1357</v>
      </c>
      <c r="D705" s="20" t="s">
        <v>1313</v>
      </c>
      <c r="E705" s="22" t="s">
        <v>229</v>
      </c>
      <c r="F705" s="22" t="s">
        <v>92</v>
      </c>
      <c r="G705" s="22" t="s">
        <v>93</v>
      </c>
      <c r="H705" s="23" t="s">
        <v>501</v>
      </c>
      <c r="I705" s="21" t="s">
        <v>228</v>
      </c>
      <c r="J705" s="21" t="s">
        <v>94</v>
      </c>
      <c r="K705" s="21" t="s">
        <v>836</v>
      </c>
      <c r="M705" s="51" t="s">
        <v>1377</v>
      </c>
      <c r="N705" s="52"/>
      <c r="O705" s="52"/>
      <c r="P705" s="54"/>
      <c r="Q705" s="55"/>
      <c r="R705" s="56"/>
      <c r="S705" s="56"/>
    </row>
    <row r="706" spans="1:19">
      <c r="A706" s="45">
        <v>1</v>
      </c>
      <c r="B706" s="46">
        <v>1</v>
      </c>
      <c r="C706" s="46">
        <v>1</v>
      </c>
      <c r="D706" s="47" t="s">
        <v>354</v>
      </c>
      <c r="E706" s="49" t="s">
        <v>598</v>
      </c>
      <c r="F706" s="49" t="s">
        <v>985</v>
      </c>
      <c r="G706" s="49" t="s">
        <v>986</v>
      </c>
      <c r="H706" s="50">
        <v>33512</v>
      </c>
      <c r="I706" s="48">
        <v>28.539726027397261</v>
      </c>
      <c r="J706" s="48">
        <v>1</v>
      </c>
      <c r="K706" s="48" t="s">
        <v>837</v>
      </c>
      <c r="M706" s="3" t="s">
        <v>29</v>
      </c>
      <c r="N706" s="3" t="s">
        <v>288</v>
      </c>
      <c r="O706" s="3" t="s">
        <v>596</v>
      </c>
      <c r="P706" s="18">
        <v>33323</v>
      </c>
      <c r="Q706" s="53">
        <v>29.057534246575344</v>
      </c>
      <c r="R706" s="5">
        <v>8</v>
      </c>
      <c r="S706" s="5" t="s">
        <v>837</v>
      </c>
    </row>
    <row r="707" spans="1:19">
      <c r="A707" s="39">
        <v>1</v>
      </c>
      <c r="B707" s="40">
        <v>2</v>
      </c>
      <c r="C707" s="40">
        <v>2</v>
      </c>
      <c r="D707" s="41" t="s">
        <v>345</v>
      </c>
      <c r="F707" s="4" t="s">
        <v>1373</v>
      </c>
    </row>
    <row r="708" spans="1:19">
      <c r="A708" s="39">
        <v>1</v>
      </c>
      <c r="B708" s="40">
        <v>3</v>
      </c>
      <c r="C708" s="40">
        <v>3</v>
      </c>
      <c r="D708" s="41" t="s">
        <v>614</v>
      </c>
      <c r="F708" s="4" t="s">
        <v>1373</v>
      </c>
    </row>
    <row r="709" spans="1:19">
      <c r="A709" s="39">
        <v>1</v>
      </c>
      <c r="B709" s="40">
        <v>4</v>
      </c>
      <c r="C709" s="40">
        <v>4</v>
      </c>
      <c r="D709" s="41" t="s">
        <v>16</v>
      </c>
      <c r="E709" s="4" t="s">
        <v>480</v>
      </c>
      <c r="F709" s="4" t="s">
        <v>1245</v>
      </c>
      <c r="G709" s="4" t="s">
        <v>72</v>
      </c>
      <c r="H709" s="18">
        <v>33869</v>
      </c>
      <c r="I709" s="5">
        <v>27.561643835616437</v>
      </c>
      <c r="J709" s="5">
        <v>1</v>
      </c>
      <c r="K709" s="5" t="s">
        <v>837</v>
      </c>
      <c r="M709" s="3" t="s">
        <v>345</v>
      </c>
      <c r="N709" s="3" t="s">
        <v>1091</v>
      </c>
      <c r="O709" s="3" t="s">
        <v>166</v>
      </c>
      <c r="P709" s="18">
        <v>33019</v>
      </c>
      <c r="Q709" s="53">
        <v>29.890410958904109</v>
      </c>
      <c r="R709" s="5">
        <v>1</v>
      </c>
      <c r="S709" s="5" t="s">
        <v>837</v>
      </c>
    </row>
    <row r="710" spans="1:19">
      <c r="A710" s="39">
        <v>1</v>
      </c>
      <c r="B710" s="40">
        <v>5</v>
      </c>
      <c r="C710" s="40">
        <v>5</v>
      </c>
      <c r="D710" s="41" t="s">
        <v>18</v>
      </c>
      <c r="F710" s="4" t="s">
        <v>1373</v>
      </c>
    </row>
    <row r="711" spans="1:19">
      <c r="A711" s="39">
        <v>1</v>
      </c>
      <c r="B711" s="40">
        <v>6</v>
      </c>
      <c r="C711" s="40">
        <v>6</v>
      </c>
      <c r="D711" s="41" t="s">
        <v>14</v>
      </c>
      <c r="E711" s="4" t="s">
        <v>47</v>
      </c>
      <c r="F711" s="4" t="s">
        <v>1283</v>
      </c>
      <c r="G711" s="4" t="s">
        <v>1284</v>
      </c>
      <c r="H711" s="18">
        <v>34357</v>
      </c>
      <c r="I711" s="5">
        <v>26.224657534246575</v>
      </c>
      <c r="J711" s="5">
        <v>6</v>
      </c>
      <c r="K711" s="5" t="s">
        <v>837</v>
      </c>
      <c r="M711" s="3" t="s">
        <v>598</v>
      </c>
      <c r="N711" s="3" t="s">
        <v>630</v>
      </c>
      <c r="O711" s="3" t="s">
        <v>241</v>
      </c>
      <c r="P711" s="18">
        <v>33484</v>
      </c>
      <c r="Q711" s="53">
        <v>28.616438356164384</v>
      </c>
      <c r="R711" s="5">
        <v>1</v>
      </c>
      <c r="S711" s="5" t="s">
        <v>837</v>
      </c>
    </row>
    <row r="712" spans="1:19">
      <c r="A712" s="39">
        <v>1</v>
      </c>
      <c r="B712" s="40">
        <v>7</v>
      </c>
      <c r="C712" s="40">
        <v>7</v>
      </c>
      <c r="D712" s="41" t="s">
        <v>276</v>
      </c>
      <c r="F712" s="4" t="s">
        <v>1373</v>
      </c>
    </row>
    <row r="713" spans="1:19">
      <c r="A713" s="39">
        <v>1</v>
      </c>
      <c r="B713" s="40">
        <v>8</v>
      </c>
      <c r="C713" s="40">
        <v>8</v>
      </c>
      <c r="D713" s="41" t="s">
        <v>246</v>
      </c>
      <c r="F713" s="4" t="s">
        <v>1373</v>
      </c>
    </row>
    <row r="714" spans="1:19">
      <c r="A714" s="39">
        <v>1</v>
      </c>
      <c r="B714" s="40">
        <v>9</v>
      </c>
      <c r="C714" s="40">
        <v>9</v>
      </c>
      <c r="D714" s="41" t="s">
        <v>15</v>
      </c>
      <c r="F714" s="4" t="s">
        <v>1373</v>
      </c>
    </row>
    <row r="715" spans="1:19">
      <c r="A715" s="39">
        <v>1</v>
      </c>
      <c r="B715" s="40">
        <v>10</v>
      </c>
      <c r="C715" s="40">
        <v>10</v>
      </c>
      <c r="D715" s="41" t="s">
        <v>470</v>
      </c>
      <c r="F715" s="4" t="s">
        <v>1373</v>
      </c>
    </row>
    <row r="716" spans="1:19">
      <c r="A716" s="39">
        <v>1</v>
      </c>
      <c r="B716" s="40">
        <v>11</v>
      </c>
      <c r="C716" s="40">
        <v>11</v>
      </c>
      <c r="D716" s="41" t="s">
        <v>555</v>
      </c>
      <c r="F716" s="4" t="s">
        <v>1373</v>
      </c>
    </row>
    <row r="717" spans="1:19">
      <c r="A717" s="39">
        <v>1</v>
      </c>
      <c r="B717" s="40">
        <v>12</v>
      </c>
      <c r="C717" s="40">
        <v>12</v>
      </c>
      <c r="D717" s="41" t="s">
        <v>13</v>
      </c>
      <c r="E717" s="4" t="s">
        <v>47</v>
      </c>
      <c r="F717" s="4" t="s">
        <v>1160</v>
      </c>
      <c r="G717" s="4" t="s">
        <v>1161</v>
      </c>
      <c r="H717" s="18">
        <v>35476</v>
      </c>
      <c r="I717" s="5">
        <v>23.158904109589042</v>
      </c>
      <c r="J717" s="5">
        <v>2</v>
      </c>
      <c r="K717" s="5" t="s">
        <v>46</v>
      </c>
      <c r="M717" s="3" t="s">
        <v>47</v>
      </c>
      <c r="N717" s="3" t="s">
        <v>1052</v>
      </c>
      <c r="O717" s="3" t="s">
        <v>533</v>
      </c>
      <c r="P717" s="18">
        <v>34324</v>
      </c>
      <c r="Q717" s="53">
        <v>26.315068493150687</v>
      </c>
      <c r="R717" s="5">
        <v>1</v>
      </c>
      <c r="S717" s="5" t="s">
        <v>837</v>
      </c>
    </row>
    <row r="718" spans="1:19">
      <c r="A718" s="39">
        <v>1</v>
      </c>
      <c r="B718" s="40">
        <v>13</v>
      </c>
      <c r="C718" s="40">
        <v>13</v>
      </c>
      <c r="D718" s="41" t="s">
        <v>300</v>
      </c>
      <c r="F718" s="4" t="s">
        <v>1373</v>
      </c>
    </row>
    <row r="719" spans="1:19">
      <c r="A719" s="39">
        <v>1</v>
      </c>
      <c r="B719" s="40">
        <v>14</v>
      </c>
      <c r="C719" s="40">
        <v>14</v>
      </c>
      <c r="D719" s="41" t="s">
        <v>129</v>
      </c>
      <c r="F719" s="4" t="s">
        <v>1373</v>
      </c>
    </row>
    <row r="720" spans="1:19">
      <c r="A720" s="39">
        <v>1</v>
      </c>
      <c r="B720" s="40">
        <v>15</v>
      </c>
      <c r="C720" s="40">
        <v>15</v>
      </c>
      <c r="D720" s="41" t="s">
        <v>239</v>
      </c>
      <c r="F720" s="4" t="s">
        <v>1373</v>
      </c>
    </row>
    <row r="721" spans="1:19">
      <c r="A721" s="39">
        <v>1</v>
      </c>
      <c r="B721" s="40">
        <v>16</v>
      </c>
      <c r="C721" s="40">
        <v>16</v>
      </c>
      <c r="D721" s="41" t="s">
        <v>29</v>
      </c>
      <c r="F721" s="4" t="s">
        <v>1373</v>
      </c>
    </row>
    <row r="722" spans="1:19">
      <c r="A722" s="39">
        <v>1</v>
      </c>
      <c r="B722" s="40">
        <v>17</v>
      </c>
      <c r="C722" s="40">
        <v>17</v>
      </c>
      <c r="D722" s="41" t="s">
        <v>1121</v>
      </c>
      <c r="E722" s="4" t="s">
        <v>45</v>
      </c>
      <c r="F722" s="4" t="s">
        <v>1082</v>
      </c>
      <c r="G722" s="4" t="s">
        <v>288</v>
      </c>
      <c r="H722" s="18">
        <v>34102</v>
      </c>
      <c r="I722" s="5">
        <v>26.923287671232877</v>
      </c>
      <c r="J722" s="5">
        <v>1</v>
      </c>
      <c r="K722" s="5" t="s">
        <v>837</v>
      </c>
    </row>
    <row r="723" spans="1:19">
      <c r="A723" s="39">
        <v>1</v>
      </c>
      <c r="B723" s="40">
        <v>18</v>
      </c>
      <c r="C723" s="40">
        <v>18</v>
      </c>
      <c r="D723" s="41" t="s">
        <v>609</v>
      </c>
      <c r="E723" s="4" t="s">
        <v>47</v>
      </c>
      <c r="F723" s="4" t="s">
        <v>1056</v>
      </c>
      <c r="G723" s="4" t="s">
        <v>372</v>
      </c>
      <c r="H723" s="18">
        <v>33944</v>
      </c>
      <c r="I723" s="5">
        <v>27.356164383561644</v>
      </c>
      <c r="J723" s="5">
        <v>2</v>
      </c>
      <c r="K723" s="5" t="s">
        <v>837</v>
      </c>
      <c r="M723" s="3" t="s">
        <v>213</v>
      </c>
      <c r="N723" s="3" t="s">
        <v>1049</v>
      </c>
      <c r="O723" s="3" t="s">
        <v>1048</v>
      </c>
      <c r="P723" s="18">
        <v>34919</v>
      </c>
      <c r="Q723" s="53">
        <v>24.684931506849313</v>
      </c>
      <c r="R723" s="5">
        <v>5</v>
      </c>
      <c r="S723" s="5" t="s">
        <v>837</v>
      </c>
    </row>
    <row r="724" spans="1:19">
      <c r="A724" s="39">
        <v>1</v>
      </c>
      <c r="B724" s="40">
        <v>19</v>
      </c>
      <c r="C724" s="40">
        <v>19</v>
      </c>
      <c r="D724" s="41" t="s">
        <v>563</v>
      </c>
      <c r="E724" s="4" t="s">
        <v>246</v>
      </c>
      <c r="F724" s="4" t="s">
        <v>891</v>
      </c>
      <c r="G724" s="4" t="s">
        <v>581</v>
      </c>
      <c r="H724" s="18">
        <v>33977</v>
      </c>
      <c r="I724" s="5">
        <v>27.265753424657536</v>
      </c>
      <c r="J724" s="5">
        <v>1</v>
      </c>
      <c r="K724" s="5" t="s">
        <v>837</v>
      </c>
      <c r="M724" s="4" t="s">
        <v>276</v>
      </c>
      <c r="N724" s="4" t="s">
        <v>182</v>
      </c>
      <c r="O724" s="4" t="s">
        <v>1241</v>
      </c>
      <c r="P724" s="18">
        <v>35348</v>
      </c>
      <c r="Q724" s="5">
        <v>23.509589041095889</v>
      </c>
      <c r="R724" s="5">
        <v>1</v>
      </c>
      <c r="S724" s="5" t="s">
        <v>46</v>
      </c>
    </row>
    <row r="725" spans="1:19">
      <c r="A725" s="42">
        <v>1</v>
      </c>
      <c r="B725" s="43">
        <v>20</v>
      </c>
      <c r="C725" s="43">
        <v>20</v>
      </c>
      <c r="D725" s="44" t="s">
        <v>567</v>
      </c>
      <c r="E725" s="13" t="s">
        <v>246</v>
      </c>
      <c r="F725" s="13" t="s">
        <v>967</v>
      </c>
      <c r="G725" s="13" t="s">
        <v>265</v>
      </c>
      <c r="H725" s="19">
        <v>35538</v>
      </c>
      <c r="I725" s="14">
        <v>22.989041095890411</v>
      </c>
      <c r="J725" s="14">
        <v>1</v>
      </c>
      <c r="K725" s="14" t="s">
        <v>837</v>
      </c>
      <c r="M725" s="57" t="s">
        <v>29</v>
      </c>
      <c r="N725" s="57" t="s">
        <v>479</v>
      </c>
      <c r="O725" s="57" t="s">
        <v>245</v>
      </c>
      <c r="P725" s="19">
        <v>31398</v>
      </c>
      <c r="Q725" s="58">
        <v>34.331506849315069</v>
      </c>
      <c r="R725" s="14">
        <v>1</v>
      </c>
      <c r="S725" s="14" t="s">
        <v>46</v>
      </c>
    </row>
    <row r="726" spans="1:19">
      <c r="A726" s="39">
        <v>2</v>
      </c>
      <c r="B726" s="40">
        <v>1</v>
      </c>
      <c r="C726" s="40">
        <v>21</v>
      </c>
      <c r="D726" s="41" t="s">
        <v>567</v>
      </c>
      <c r="E726" s="4" t="s">
        <v>45</v>
      </c>
      <c r="F726" s="4" t="s">
        <v>663</v>
      </c>
      <c r="G726" s="4" t="s">
        <v>105</v>
      </c>
      <c r="H726" s="18">
        <v>34017</v>
      </c>
      <c r="I726" s="5">
        <v>27.156164383561645</v>
      </c>
      <c r="J726" s="5">
        <v>3</v>
      </c>
      <c r="K726" s="5" t="s">
        <v>837</v>
      </c>
      <c r="M726" s="3" t="s">
        <v>14</v>
      </c>
      <c r="N726" s="3" t="s">
        <v>1106</v>
      </c>
      <c r="O726" s="3" t="s">
        <v>106</v>
      </c>
      <c r="P726" s="18">
        <v>33396</v>
      </c>
      <c r="Q726" s="53">
        <v>28.857534246575341</v>
      </c>
      <c r="R726" s="5">
        <v>1</v>
      </c>
      <c r="S726" s="5" t="s">
        <v>837</v>
      </c>
    </row>
    <row r="727" spans="1:19">
      <c r="A727" s="39">
        <v>2</v>
      </c>
      <c r="B727" s="40">
        <v>2</v>
      </c>
      <c r="C727" s="40">
        <v>22</v>
      </c>
      <c r="D727" s="41" t="s">
        <v>563</v>
      </c>
      <c r="E727" s="4" t="s">
        <v>29</v>
      </c>
      <c r="F727" s="4" t="s">
        <v>599</v>
      </c>
      <c r="G727" s="4" t="s">
        <v>536</v>
      </c>
      <c r="H727" s="18">
        <v>34110</v>
      </c>
      <c r="I727" s="5">
        <v>26.901369863013699</v>
      </c>
      <c r="J727" s="5">
        <v>1</v>
      </c>
      <c r="K727" s="5" t="s">
        <v>837</v>
      </c>
      <c r="M727" s="3" t="s">
        <v>555</v>
      </c>
      <c r="N727" s="3" t="s">
        <v>143</v>
      </c>
      <c r="O727" s="3" t="s">
        <v>1045</v>
      </c>
      <c r="P727" s="18">
        <v>35784</v>
      </c>
      <c r="Q727" s="53">
        <v>22.315068493150687</v>
      </c>
      <c r="R727" s="5">
        <v>1</v>
      </c>
      <c r="S727" s="5" t="s">
        <v>837</v>
      </c>
    </row>
    <row r="728" spans="1:19">
      <c r="A728" s="39">
        <v>2</v>
      </c>
      <c r="B728" s="40">
        <v>3</v>
      </c>
      <c r="C728" s="40">
        <v>23</v>
      </c>
      <c r="D728" s="41" t="s">
        <v>609</v>
      </c>
      <c r="E728" s="4" t="s">
        <v>45</v>
      </c>
      <c r="F728" s="4" t="s">
        <v>351</v>
      </c>
      <c r="G728" s="4" t="s">
        <v>247</v>
      </c>
      <c r="H728" s="18">
        <v>33155</v>
      </c>
      <c r="I728" s="5">
        <v>29.517808219178082</v>
      </c>
      <c r="J728" s="5">
        <v>5</v>
      </c>
      <c r="K728" s="5" t="s">
        <v>46</v>
      </c>
      <c r="M728" s="3" t="s">
        <v>686</v>
      </c>
      <c r="N728" s="3" t="s">
        <v>747</v>
      </c>
      <c r="O728" s="3" t="s">
        <v>530</v>
      </c>
      <c r="P728" s="18">
        <v>34462</v>
      </c>
      <c r="Q728" s="53">
        <v>25.936986301369863</v>
      </c>
      <c r="R728" s="5">
        <v>8</v>
      </c>
      <c r="S728" s="5" t="s">
        <v>837</v>
      </c>
    </row>
    <row r="729" spans="1:19">
      <c r="A729" s="39">
        <v>2</v>
      </c>
      <c r="B729" s="40">
        <v>4</v>
      </c>
      <c r="C729" s="40">
        <v>24</v>
      </c>
      <c r="D729" s="41" t="s">
        <v>1121</v>
      </c>
      <c r="F729" s="4" t="s">
        <v>1373</v>
      </c>
    </row>
    <row r="730" spans="1:19">
      <c r="A730" s="39">
        <v>2</v>
      </c>
      <c r="B730" s="40">
        <v>5</v>
      </c>
      <c r="C730" s="40">
        <v>25</v>
      </c>
      <c r="D730" s="41" t="s">
        <v>29</v>
      </c>
      <c r="F730" s="4" t="s">
        <v>1373</v>
      </c>
    </row>
    <row r="731" spans="1:19">
      <c r="A731" s="39">
        <v>2</v>
      </c>
      <c r="B731" s="40">
        <v>6</v>
      </c>
      <c r="C731" s="40">
        <v>26</v>
      </c>
      <c r="D731" s="41" t="s">
        <v>239</v>
      </c>
      <c r="F731" s="4" t="s">
        <v>1373</v>
      </c>
    </row>
    <row r="732" spans="1:19">
      <c r="A732" s="39">
        <v>2</v>
      </c>
      <c r="B732" s="40">
        <v>7</v>
      </c>
      <c r="C732" s="40">
        <v>27</v>
      </c>
      <c r="D732" s="41" t="s">
        <v>129</v>
      </c>
      <c r="F732" s="4" t="s">
        <v>1373</v>
      </c>
    </row>
    <row r="733" spans="1:19">
      <c r="A733" s="39">
        <v>2</v>
      </c>
      <c r="B733" s="40">
        <v>8</v>
      </c>
      <c r="C733" s="40">
        <v>28</v>
      </c>
      <c r="D733" s="41" t="s">
        <v>300</v>
      </c>
      <c r="F733" s="4" t="s">
        <v>1373</v>
      </c>
    </row>
    <row r="734" spans="1:19">
      <c r="A734" s="39">
        <v>2</v>
      </c>
      <c r="B734" s="40">
        <v>9</v>
      </c>
      <c r="C734" s="40">
        <v>29</v>
      </c>
      <c r="D734" s="41" t="s">
        <v>13</v>
      </c>
      <c r="F734" s="4" t="s">
        <v>1373</v>
      </c>
    </row>
    <row r="735" spans="1:19">
      <c r="A735" s="39">
        <v>2</v>
      </c>
      <c r="B735" s="40">
        <v>10</v>
      </c>
      <c r="C735" s="40">
        <v>30</v>
      </c>
      <c r="D735" s="41" t="s">
        <v>555</v>
      </c>
      <c r="F735" s="4" t="s">
        <v>1373</v>
      </c>
    </row>
    <row r="736" spans="1:19">
      <c r="A736" s="39">
        <v>2</v>
      </c>
      <c r="B736" s="40">
        <v>11</v>
      </c>
      <c r="C736" s="40">
        <v>31</v>
      </c>
      <c r="D736" s="41" t="s">
        <v>470</v>
      </c>
      <c r="F736" s="4" t="s">
        <v>1373</v>
      </c>
    </row>
    <row r="737" spans="1:19">
      <c r="A737" s="39">
        <v>2</v>
      </c>
      <c r="B737" s="40">
        <v>12</v>
      </c>
      <c r="C737" s="40">
        <v>32</v>
      </c>
      <c r="D737" s="41" t="s">
        <v>15</v>
      </c>
      <c r="F737" s="4" t="s">
        <v>1373</v>
      </c>
    </row>
    <row r="738" spans="1:19">
      <c r="A738" s="39">
        <v>2</v>
      </c>
      <c r="B738" s="40">
        <v>13</v>
      </c>
      <c r="C738" s="40">
        <v>33</v>
      </c>
      <c r="D738" s="41" t="s">
        <v>246</v>
      </c>
      <c r="F738" s="4" t="s">
        <v>1373</v>
      </c>
    </row>
    <row r="739" spans="1:19">
      <c r="A739" s="39">
        <v>2</v>
      </c>
      <c r="B739" s="40">
        <v>14</v>
      </c>
      <c r="C739" s="40">
        <v>34</v>
      </c>
      <c r="D739" s="41" t="s">
        <v>276</v>
      </c>
      <c r="F739" s="4" t="s">
        <v>1373</v>
      </c>
    </row>
    <row r="740" spans="1:19">
      <c r="A740" s="39">
        <v>2</v>
      </c>
      <c r="B740" s="40">
        <v>15</v>
      </c>
      <c r="C740" s="40">
        <v>35</v>
      </c>
      <c r="D740" s="41" t="s">
        <v>14</v>
      </c>
      <c r="F740" s="4" t="s">
        <v>1373</v>
      </c>
    </row>
    <row r="741" spans="1:19">
      <c r="A741" s="39">
        <v>2</v>
      </c>
      <c r="B741" s="40">
        <v>16</v>
      </c>
      <c r="C741" s="40">
        <v>36</v>
      </c>
      <c r="D741" s="41" t="s">
        <v>18</v>
      </c>
      <c r="F741" s="4" t="s">
        <v>1373</v>
      </c>
    </row>
    <row r="742" spans="1:19">
      <c r="A742" s="39">
        <v>2</v>
      </c>
      <c r="B742" s="40">
        <v>17</v>
      </c>
      <c r="C742" s="40">
        <v>37</v>
      </c>
      <c r="D742" s="41" t="s">
        <v>16</v>
      </c>
      <c r="F742" s="4" t="s">
        <v>1373</v>
      </c>
    </row>
    <row r="743" spans="1:19">
      <c r="A743" s="39">
        <v>2</v>
      </c>
      <c r="B743" s="40">
        <v>18</v>
      </c>
      <c r="C743" s="40">
        <v>38</v>
      </c>
      <c r="D743" s="41" t="s">
        <v>614</v>
      </c>
      <c r="F743" s="4" t="s">
        <v>1373</v>
      </c>
    </row>
    <row r="744" spans="1:19">
      <c r="A744" s="39">
        <v>2</v>
      </c>
      <c r="B744" s="40">
        <v>19</v>
      </c>
      <c r="C744" s="40">
        <v>39</v>
      </c>
      <c r="D744" s="41" t="s">
        <v>345</v>
      </c>
      <c r="F744" s="4" t="s">
        <v>1373</v>
      </c>
    </row>
    <row r="745" spans="1:19">
      <c r="A745" s="42">
        <v>2</v>
      </c>
      <c r="B745" s="43">
        <v>20</v>
      </c>
      <c r="C745" s="43">
        <v>40</v>
      </c>
      <c r="D745" s="44" t="s">
        <v>354</v>
      </c>
      <c r="E745" s="13"/>
      <c r="F745" s="13" t="s">
        <v>1373</v>
      </c>
      <c r="G745" s="13"/>
      <c r="H745" s="19"/>
      <c r="I745" s="14"/>
      <c r="J745" s="14"/>
      <c r="K745" s="14"/>
      <c r="M745" s="57"/>
      <c r="N745" s="57"/>
      <c r="O745" s="57"/>
      <c r="P745" s="19"/>
      <c r="Q745" s="58"/>
      <c r="R745" s="14"/>
      <c r="S745" s="14"/>
    </row>
  </sheetData>
  <sortState xmlns:xlrd2="http://schemas.microsoft.com/office/spreadsheetml/2017/richdata2" ref="A1:K701">
    <sortCondition ref="C1:C701"/>
  </sortState>
  <pageMargins left="0.7" right="0.7" top="0.75" bottom="0.75" header="0.3" footer="0.3"/>
  <pageSetup orientation="portrait" horizontalDpi="0" verticalDpi="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78C0B8-2827-B340-8BCB-CCA6DEF5C798}">
  <dimension ref="A1:M962"/>
  <sheetViews>
    <sheetView workbookViewId="0">
      <selection activeCell="X38" sqref="X38"/>
    </sheetView>
  </sheetViews>
  <sheetFormatPr baseColWidth="10" defaultRowHeight="13"/>
  <cols>
    <col min="1" max="6" width="7.33203125" style="386" customWidth="1"/>
    <col min="7" max="7" width="4.33203125" style="386" customWidth="1"/>
    <col min="8" max="9" width="10.83203125" style="386"/>
    <col min="10" max="11" width="3.83203125" style="386" customWidth="1"/>
    <col min="12" max="13" width="3" style="386" customWidth="1"/>
    <col min="14" max="16384" width="10.83203125" style="386"/>
  </cols>
  <sheetData>
    <row r="1" spans="1:13" ht="31" thickBot="1">
      <c r="A1" s="387" t="s">
        <v>4210</v>
      </c>
      <c r="B1" s="388" t="s">
        <v>3701</v>
      </c>
      <c r="C1" s="388" t="s">
        <v>3700</v>
      </c>
      <c r="D1" s="388" t="s">
        <v>3981</v>
      </c>
      <c r="E1" s="389" t="s">
        <v>1961</v>
      </c>
      <c r="F1" s="389" t="s">
        <v>1960</v>
      </c>
      <c r="G1" s="413" t="s">
        <v>3151</v>
      </c>
      <c r="H1" s="391" t="s">
        <v>92</v>
      </c>
      <c r="I1" s="392" t="s">
        <v>93</v>
      </c>
      <c r="J1" s="393" t="s">
        <v>228</v>
      </c>
      <c r="K1" s="390" t="s">
        <v>94</v>
      </c>
      <c r="L1" s="390" t="s">
        <v>2547</v>
      </c>
      <c r="M1" s="394" t="s">
        <v>2548</v>
      </c>
    </row>
    <row r="2" spans="1:13" ht="14">
      <c r="A2" s="395" t="s">
        <v>4211</v>
      </c>
      <c r="B2" s="396"/>
      <c r="C2" s="396"/>
      <c r="D2" s="396"/>
      <c r="E2" s="397"/>
      <c r="F2" s="397"/>
      <c r="G2" s="397"/>
      <c r="H2" s="398"/>
      <c r="I2" s="398"/>
      <c r="J2" s="399"/>
      <c r="K2" s="400">
        <v>0</v>
      </c>
      <c r="L2" s="400"/>
      <c r="M2" s="401"/>
    </row>
    <row r="3" spans="1:13" ht="14">
      <c r="A3" s="402" t="s">
        <v>2003</v>
      </c>
      <c r="B3" s="403"/>
      <c r="C3" s="403">
        <v>18</v>
      </c>
      <c r="D3" s="403"/>
      <c r="E3" s="403"/>
      <c r="F3" s="403"/>
      <c r="G3" s="404"/>
      <c r="H3" s="405" t="s">
        <v>590</v>
      </c>
      <c r="I3" s="405" t="s">
        <v>2168</v>
      </c>
      <c r="J3" s="404"/>
      <c r="K3" s="404">
        <v>1</v>
      </c>
      <c r="L3" s="404"/>
      <c r="M3" s="406" t="s">
        <v>837</v>
      </c>
    </row>
    <row r="4" spans="1:13" ht="14">
      <c r="A4" s="402" t="s">
        <v>2003</v>
      </c>
      <c r="B4" s="403"/>
      <c r="C4" s="403">
        <v>785</v>
      </c>
      <c r="D4" s="403"/>
      <c r="E4" s="403"/>
      <c r="F4" s="403"/>
      <c r="G4" s="404"/>
      <c r="H4" s="407" t="s">
        <v>465</v>
      </c>
      <c r="I4" s="408" t="s">
        <v>580</v>
      </c>
      <c r="J4" s="409"/>
      <c r="K4" s="404">
        <v>3</v>
      </c>
      <c r="L4" s="404" t="s">
        <v>837</v>
      </c>
      <c r="M4" s="406"/>
    </row>
    <row r="5" spans="1:13" ht="14">
      <c r="A5" s="402" t="s">
        <v>2003</v>
      </c>
      <c r="B5" s="403"/>
      <c r="C5" s="403">
        <v>1159</v>
      </c>
      <c r="D5" s="403"/>
      <c r="E5" s="403"/>
      <c r="F5" s="403"/>
      <c r="G5" s="404"/>
      <c r="H5" s="405" t="s">
        <v>326</v>
      </c>
      <c r="I5" s="405" t="s">
        <v>136</v>
      </c>
      <c r="J5" s="404"/>
      <c r="K5" s="404">
        <v>6</v>
      </c>
      <c r="L5" s="404" t="s">
        <v>838</v>
      </c>
      <c r="M5" s="406"/>
    </row>
    <row r="6" spans="1:13" ht="14">
      <c r="A6" s="402" t="s">
        <v>2003</v>
      </c>
      <c r="B6" s="403"/>
      <c r="C6" s="403">
        <v>1177</v>
      </c>
      <c r="D6" s="403"/>
      <c r="E6" s="403"/>
      <c r="F6" s="403"/>
      <c r="G6" s="404"/>
      <c r="H6" s="407" t="s">
        <v>298</v>
      </c>
      <c r="I6" s="408" t="s">
        <v>299</v>
      </c>
      <c r="J6" s="409"/>
      <c r="K6" s="404">
        <v>3</v>
      </c>
      <c r="L6" s="404" t="s">
        <v>837</v>
      </c>
      <c r="M6" s="406"/>
    </row>
    <row r="7" spans="1:13" ht="14">
      <c r="A7" s="402" t="s">
        <v>2003</v>
      </c>
      <c r="B7" s="403"/>
      <c r="C7" s="403">
        <v>1246</v>
      </c>
      <c r="D7" s="403"/>
      <c r="E7" s="403"/>
      <c r="F7" s="403"/>
      <c r="G7" s="404"/>
      <c r="H7" s="405" t="s">
        <v>2169</v>
      </c>
      <c r="I7" s="405" t="s">
        <v>531</v>
      </c>
      <c r="J7" s="404"/>
      <c r="K7" s="404">
        <v>1</v>
      </c>
      <c r="L7" s="404"/>
      <c r="M7" s="406" t="s">
        <v>837</v>
      </c>
    </row>
    <row r="8" spans="1:13" ht="14">
      <c r="A8" s="402" t="s">
        <v>2003</v>
      </c>
      <c r="B8" s="403"/>
      <c r="C8" s="403">
        <v>1433</v>
      </c>
      <c r="D8" s="403"/>
      <c r="E8" s="403"/>
      <c r="F8" s="403"/>
      <c r="G8" s="404"/>
      <c r="H8" s="407" t="s">
        <v>142</v>
      </c>
      <c r="I8" s="408" t="s">
        <v>143</v>
      </c>
      <c r="J8" s="409"/>
      <c r="K8" s="404">
        <v>2</v>
      </c>
      <c r="L8" s="404" t="s">
        <v>837</v>
      </c>
      <c r="M8" s="406"/>
    </row>
    <row r="9" spans="1:13" ht="14">
      <c r="A9" s="402" t="s">
        <v>2003</v>
      </c>
      <c r="B9" s="403"/>
      <c r="C9" s="403">
        <v>1514</v>
      </c>
      <c r="D9" s="403"/>
      <c r="E9" s="403"/>
      <c r="F9" s="403"/>
      <c r="G9" s="404"/>
      <c r="H9" s="407" t="s">
        <v>525</v>
      </c>
      <c r="I9" s="408" t="s">
        <v>304</v>
      </c>
      <c r="J9" s="409"/>
      <c r="K9" s="404">
        <v>1</v>
      </c>
      <c r="L9" s="404"/>
      <c r="M9" s="406" t="s">
        <v>46</v>
      </c>
    </row>
    <row r="10" spans="1:13" ht="14">
      <c r="A10" s="402" t="s">
        <v>2003</v>
      </c>
      <c r="B10" s="403"/>
      <c r="C10" s="403">
        <v>1581</v>
      </c>
      <c r="D10" s="403"/>
      <c r="E10" s="403"/>
      <c r="F10" s="403"/>
      <c r="G10" s="404"/>
      <c r="H10" s="407" t="s">
        <v>726</v>
      </c>
      <c r="I10" s="408" t="s">
        <v>104</v>
      </c>
      <c r="J10" s="409"/>
      <c r="K10" s="404">
        <v>1</v>
      </c>
      <c r="L10" s="404"/>
      <c r="M10" s="406" t="s">
        <v>46</v>
      </c>
    </row>
    <row r="11" spans="1:13" ht="14">
      <c r="A11" s="402" t="s">
        <v>2003</v>
      </c>
      <c r="B11" s="403"/>
      <c r="C11" s="403">
        <v>1994</v>
      </c>
      <c r="D11" s="403"/>
      <c r="E11" s="403"/>
      <c r="F11" s="403"/>
      <c r="G11" s="404"/>
      <c r="H11" s="407" t="s">
        <v>22</v>
      </c>
      <c r="I11" s="408" t="s">
        <v>184</v>
      </c>
      <c r="J11" s="409"/>
      <c r="K11" s="404">
        <v>1</v>
      </c>
      <c r="L11" s="404"/>
      <c r="M11" s="406" t="s">
        <v>837</v>
      </c>
    </row>
    <row r="12" spans="1:13" ht="14">
      <c r="A12" s="402" t="s">
        <v>2003</v>
      </c>
      <c r="B12" s="403"/>
      <c r="C12" s="403">
        <v>2151</v>
      </c>
      <c r="D12" s="403"/>
      <c r="E12" s="403"/>
      <c r="F12" s="403"/>
      <c r="G12" s="404"/>
      <c r="H12" s="407" t="s">
        <v>327</v>
      </c>
      <c r="I12" s="408" t="s">
        <v>328</v>
      </c>
      <c r="J12" s="409"/>
      <c r="K12" s="404">
        <v>10</v>
      </c>
      <c r="L12" s="404" t="s">
        <v>837</v>
      </c>
      <c r="M12" s="406"/>
    </row>
    <row r="13" spans="1:13" ht="14">
      <c r="A13" s="402" t="s">
        <v>2003</v>
      </c>
      <c r="B13" s="403"/>
      <c r="C13" s="403">
        <v>2391</v>
      </c>
      <c r="D13" s="403"/>
      <c r="E13" s="403"/>
      <c r="F13" s="403"/>
      <c r="G13" s="404"/>
      <c r="H13" s="407" t="s">
        <v>514</v>
      </c>
      <c r="I13" s="408" t="s">
        <v>342</v>
      </c>
      <c r="J13" s="409"/>
      <c r="K13" s="404">
        <v>1</v>
      </c>
      <c r="L13" s="404"/>
      <c r="M13" s="406" t="s">
        <v>837</v>
      </c>
    </row>
    <row r="14" spans="1:13" ht="14">
      <c r="A14" s="402" t="s">
        <v>2003</v>
      </c>
      <c r="B14" s="403"/>
      <c r="C14" s="403">
        <v>2539</v>
      </c>
      <c r="D14" s="403"/>
      <c r="E14" s="403"/>
      <c r="F14" s="403"/>
      <c r="G14" s="404"/>
      <c r="H14" s="405" t="s">
        <v>2581</v>
      </c>
      <c r="I14" s="405" t="s">
        <v>148</v>
      </c>
      <c r="J14" s="404"/>
      <c r="K14" s="404">
        <v>6</v>
      </c>
      <c r="L14" s="404" t="s">
        <v>837</v>
      </c>
      <c r="M14" s="406"/>
    </row>
    <row r="15" spans="1:13" ht="14">
      <c r="A15" s="402" t="s">
        <v>2003</v>
      </c>
      <c r="B15" s="403"/>
      <c r="C15" s="403">
        <v>2608</v>
      </c>
      <c r="D15" s="403"/>
      <c r="E15" s="403"/>
      <c r="F15" s="403"/>
      <c r="G15" s="404"/>
      <c r="H15" s="407" t="s">
        <v>172</v>
      </c>
      <c r="I15" s="408" t="s">
        <v>509</v>
      </c>
      <c r="J15" s="409"/>
      <c r="K15" s="404">
        <v>1</v>
      </c>
      <c r="L15" s="404"/>
      <c r="M15" s="406" t="s">
        <v>837</v>
      </c>
    </row>
    <row r="16" spans="1:13" ht="14">
      <c r="A16" s="402" t="s">
        <v>2003</v>
      </c>
      <c r="B16" s="403"/>
      <c r="C16" s="403">
        <v>2717</v>
      </c>
      <c r="D16" s="403"/>
      <c r="E16" s="403"/>
      <c r="F16" s="403"/>
      <c r="G16" s="404"/>
      <c r="H16" s="407" t="s">
        <v>294</v>
      </c>
      <c r="I16" s="408" t="s">
        <v>133</v>
      </c>
      <c r="J16" s="409"/>
      <c r="K16" s="404">
        <v>1</v>
      </c>
      <c r="L16" s="404"/>
      <c r="M16" s="406" t="s">
        <v>837</v>
      </c>
    </row>
    <row r="17" spans="1:13" ht="14">
      <c r="A17" s="402" t="s">
        <v>2003</v>
      </c>
      <c r="B17" s="403"/>
      <c r="C17" s="403">
        <v>2859</v>
      </c>
      <c r="D17" s="403"/>
      <c r="E17" s="403"/>
      <c r="F17" s="403"/>
      <c r="G17" s="404"/>
      <c r="H17" s="407" t="s">
        <v>1122</v>
      </c>
      <c r="I17" s="408" t="s">
        <v>599</v>
      </c>
      <c r="J17" s="409"/>
      <c r="K17" s="404">
        <v>1</v>
      </c>
      <c r="L17" s="404"/>
      <c r="M17" s="406" t="s">
        <v>46</v>
      </c>
    </row>
    <row r="18" spans="1:13" ht="14">
      <c r="A18" s="402" t="s">
        <v>2003</v>
      </c>
      <c r="B18" s="403"/>
      <c r="C18" s="403">
        <v>2882</v>
      </c>
      <c r="D18" s="403"/>
      <c r="E18" s="403"/>
      <c r="F18" s="403"/>
      <c r="G18" s="404"/>
      <c r="H18" s="407" t="s">
        <v>723</v>
      </c>
      <c r="I18" s="408" t="s">
        <v>589</v>
      </c>
      <c r="J18" s="409"/>
      <c r="K18" s="404">
        <v>1</v>
      </c>
      <c r="L18" s="404"/>
      <c r="M18" s="406" t="s">
        <v>46</v>
      </c>
    </row>
    <row r="19" spans="1:13" ht="14">
      <c r="A19" s="402" t="s">
        <v>2003</v>
      </c>
      <c r="B19" s="403"/>
      <c r="C19" s="403">
        <v>2895</v>
      </c>
      <c r="D19" s="403"/>
      <c r="E19" s="403"/>
      <c r="F19" s="403"/>
      <c r="G19" s="404"/>
      <c r="H19" s="405" t="s">
        <v>3333</v>
      </c>
      <c r="I19" s="405" t="s">
        <v>174</v>
      </c>
      <c r="J19" s="403"/>
      <c r="K19" s="404">
        <v>1</v>
      </c>
      <c r="L19" s="404"/>
      <c r="M19" s="406"/>
    </row>
    <row r="20" spans="1:13" ht="14">
      <c r="A20" s="402" t="s">
        <v>2003</v>
      </c>
      <c r="B20" s="403"/>
      <c r="C20" s="403">
        <v>3086</v>
      </c>
      <c r="D20" s="403"/>
      <c r="E20" s="403"/>
      <c r="F20" s="403"/>
      <c r="G20" s="404"/>
      <c r="H20" s="407" t="s">
        <v>77</v>
      </c>
      <c r="I20" s="408" t="s">
        <v>144</v>
      </c>
      <c r="J20" s="409"/>
      <c r="K20" s="404">
        <v>3</v>
      </c>
      <c r="L20" s="404" t="s">
        <v>46</v>
      </c>
      <c r="M20" s="406"/>
    </row>
    <row r="21" spans="1:13" ht="14">
      <c r="A21" s="402" t="s">
        <v>2003</v>
      </c>
      <c r="B21" s="403"/>
      <c r="C21" s="403">
        <v>3132</v>
      </c>
      <c r="D21" s="403"/>
      <c r="E21" s="403"/>
      <c r="F21" s="403"/>
      <c r="G21" s="404"/>
      <c r="H21" s="407" t="s">
        <v>579</v>
      </c>
      <c r="I21" s="408" t="s">
        <v>198</v>
      </c>
      <c r="J21" s="409"/>
      <c r="K21" s="404">
        <v>1</v>
      </c>
      <c r="L21" s="404"/>
      <c r="M21" s="406" t="s">
        <v>46</v>
      </c>
    </row>
    <row r="22" spans="1:13" ht="14">
      <c r="A22" s="402" t="s">
        <v>2003</v>
      </c>
      <c r="B22" s="403"/>
      <c r="C22" s="403">
        <v>3142</v>
      </c>
      <c r="D22" s="403"/>
      <c r="E22" s="403"/>
      <c r="F22" s="403"/>
      <c r="G22" s="404"/>
      <c r="H22" s="407" t="s">
        <v>402</v>
      </c>
      <c r="I22" s="415" t="s">
        <v>180</v>
      </c>
      <c r="J22" s="409"/>
      <c r="K22" s="404">
        <v>2</v>
      </c>
      <c r="L22" s="404" t="s">
        <v>837</v>
      </c>
      <c r="M22" s="406"/>
    </row>
    <row r="23" spans="1:13" ht="14">
      <c r="A23" s="402" t="s">
        <v>2003</v>
      </c>
      <c r="B23" s="403"/>
      <c r="C23" s="403">
        <v>3174</v>
      </c>
      <c r="D23" s="403"/>
      <c r="E23" s="403"/>
      <c r="F23" s="403"/>
      <c r="G23" s="404"/>
      <c r="H23" s="407" t="s">
        <v>160</v>
      </c>
      <c r="I23" s="414" t="s">
        <v>161</v>
      </c>
      <c r="J23" s="409"/>
      <c r="K23" s="404">
        <v>7</v>
      </c>
      <c r="L23" s="404" t="s">
        <v>46</v>
      </c>
      <c r="M23" s="406"/>
    </row>
    <row r="24" spans="1:13" ht="14">
      <c r="A24" s="402" t="s">
        <v>2003</v>
      </c>
      <c r="B24" s="403"/>
      <c r="C24" s="403">
        <v>3184</v>
      </c>
      <c r="D24" s="403"/>
      <c r="E24" s="403"/>
      <c r="F24" s="403"/>
      <c r="G24" s="404"/>
      <c r="H24" s="407" t="s">
        <v>474</v>
      </c>
      <c r="I24" s="408" t="s">
        <v>617</v>
      </c>
      <c r="J24" s="409"/>
      <c r="K24" s="404">
        <v>1</v>
      </c>
      <c r="L24" s="404"/>
      <c r="M24" s="406" t="s">
        <v>46</v>
      </c>
    </row>
    <row r="25" spans="1:13" ht="14">
      <c r="A25" s="402" t="s">
        <v>2003</v>
      </c>
      <c r="B25" s="403"/>
      <c r="C25" s="403">
        <v>3192</v>
      </c>
      <c r="D25" s="403"/>
      <c r="E25" s="403"/>
      <c r="F25" s="403"/>
      <c r="G25" s="404"/>
      <c r="H25" s="407" t="s">
        <v>149</v>
      </c>
      <c r="I25" s="408" t="s">
        <v>108</v>
      </c>
      <c r="J25" s="409"/>
      <c r="K25" s="404">
        <v>1</v>
      </c>
      <c r="L25" s="404"/>
      <c r="M25" s="406" t="s">
        <v>837</v>
      </c>
    </row>
    <row r="26" spans="1:13" ht="14">
      <c r="A26" s="402" t="s">
        <v>2003</v>
      </c>
      <c r="B26" s="403"/>
      <c r="C26" s="403">
        <v>3200</v>
      </c>
      <c r="D26" s="403"/>
      <c r="E26" s="403"/>
      <c r="F26" s="403"/>
      <c r="G26" s="404"/>
      <c r="H26" s="405" t="s">
        <v>191</v>
      </c>
      <c r="I26" s="405" t="s">
        <v>192</v>
      </c>
      <c r="J26" s="404"/>
      <c r="K26" s="404">
        <v>1</v>
      </c>
      <c r="L26" s="404"/>
      <c r="M26" s="406" t="s">
        <v>837</v>
      </c>
    </row>
    <row r="27" spans="1:13" ht="14">
      <c r="A27" s="402" t="s">
        <v>2003</v>
      </c>
      <c r="B27" s="403"/>
      <c r="C27" s="403">
        <v>3201</v>
      </c>
      <c r="D27" s="403"/>
      <c r="E27" s="403"/>
      <c r="F27" s="403"/>
      <c r="G27" s="404"/>
      <c r="H27" s="407" t="s">
        <v>338</v>
      </c>
      <c r="I27" s="408" t="s">
        <v>585</v>
      </c>
      <c r="J27" s="409"/>
      <c r="K27" s="404">
        <v>1</v>
      </c>
      <c r="L27" s="404"/>
      <c r="M27" s="406" t="s">
        <v>46</v>
      </c>
    </row>
    <row r="28" spans="1:13" ht="14">
      <c r="A28" s="402" t="s">
        <v>2003</v>
      </c>
      <c r="B28" s="403"/>
      <c r="C28" s="403">
        <v>3211</v>
      </c>
      <c r="D28" s="403"/>
      <c r="E28" s="403"/>
      <c r="F28" s="403"/>
      <c r="G28" s="404"/>
      <c r="H28" s="405" t="s">
        <v>2582</v>
      </c>
      <c r="I28" s="405" t="s">
        <v>571</v>
      </c>
      <c r="J28" s="404"/>
      <c r="K28" s="404">
        <v>10</v>
      </c>
      <c r="L28" s="404" t="s">
        <v>837</v>
      </c>
      <c r="M28" s="406"/>
    </row>
    <row r="29" spans="1:13" ht="14">
      <c r="A29" s="402" t="s">
        <v>2003</v>
      </c>
      <c r="B29" s="403"/>
      <c r="C29" s="403">
        <v>3240</v>
      </c>
      <c r="D29" s="403"/>
      <c r="E29" s="403"/>
      <c r="F29" s="403"/>
      <c r="G29" s="404"/>
      <c r="H29" s="407" t="s">
        <v>457</v>
      </c>
      <c r="I29" s="408" t="s">
        <v>287</v>
      </c>
      <c r="J29" s="409"/>
      <c r="K29" s="404">
        <v>1</v>
      </c>
      <c r="L29" s="404"/>
      <c r="M29" s="406" t="s">
        <v>46</v>
      </c>
    </row>
    <row r="30" spans="1:13" ht="14">
      <c r="A30" s="402" t="s">
        <v>2003</v>
      </c>
      <c r="B30" s="403"/>
      <c r="C30" s="403">
        <v>3254</v>
      </c>
      <c r="D30" s="403"/>
      <c r="E30" s="403"/>
      <c r="F30" s="403"/>
      <c r="G30" s="404"/>
      <c r="H30" s="407" t="s">
        <v>646</v>
      </c>
      <c r="I30" s="408" t="s">
        <v>581</v>
      </c>
      <c r="J30" s="409"/>
      <c r="K30" s="404">
        <v>1</v>
      </c>
      <c r="L30" s="404"/>
      <c r="M30" s="406" t="s">
        <v>837</v>
      </c>
    </row>
    <row r="31" spans="1:13" ht="14">
      <c r="A31" s="402" t="s">
        <v>2003</v>
      </c>
      <c r="B31" s="403"/>
      <c r="C31" s="403">
        <v>3256</v>
      </c>
      <c r="D31" s="403"/>
      <c r="E31" s="403"/>
      <c r="F31" s="403"/>
      <c r="G31" s="404"/>
      <c r="H31" s="407" t="s">
        <v>588</v>
      </c>
      <c r="I31" s="408" t="s">
        <v>496</v>
      </c>
      <c r="J31" s="409"/>
      <c r="K31" s="404">
        <v>2</v>
      </c>
      <c r="L31" s="404" t="s">
        <v>837</v>
      </c>
      <c r="M31" s="406"/>
    </row>
    <row r="32" spans="1:13" ht="14">
      <c r="A32" s="402" t="s">
        <v>2003</v>
      </c>
      <c r="B32" s="403"/>
      <c r="C32" s="403">
        <v>3269</v>
      </c>
      <c r="D32" s="403"/>
      <c r="E32" s="403"/>
      <c r="F32" s="403"/>
      <c r="G32" s="404"/>
      <c r="H32" s="407" t="s">
        <v>179</v>
      </c>
      <c r="I32" s="408" t="s">
        <v>180</v>
      </c>
      <c r="J32" s="409"/>
      <c r="K32" s="404">
        <v>4</v>
      </c>
      <c r="L32" s="404" t="s">
        <v>46</v>
      </c>
      <c r="M32" s="406"/>
    </row>
    <row r="33" spans="1:13" ht="14">
      <c r="A33" s="402" t="s">
        <v>2003</v>
      </c>
      <c r="B33" s="403"/>
      <c r="C33" s="403">
        <v>3281</v>
      </c>
      <c r="D33" s="403"/>
      <c r="E33" s="403"/>
      <c r="F33" s="403"/>
      <c r="G33" s="404"/>
      <c r="H33" s="407" t="s">
        <v>601</v>
      </c>
      <c r="I33" s="408" t="s">
        <v>536</v>
      </c>
      <c r="J33" s="409"/>
      <c r="K33" s="404">
        <v>1</v>
      </c>
      <c r="L33" s="404"/>
      <c r="M33" s="406" t="s">
        <v>837</v>
      </c>
    </row>
    <row r="34" spans="1:13" ht="14">
      <c r="A34" s="402" t="s">
        <v>2003</v>
      </c>
      <c r="B34" s="403"/>
      <c r="C34" s="403">
        <v>3284</v>
      </c>
      <c r="D34" s="403"/>
      <c r="E34" s="403"/>
      <c r="F34" s="403"/>
      <c r="G34" s="404"/>
      <c r="H34" s="407" t="s">
        <v>615</v>
      </c>
      <c r="I34" s="408" t="s">
        <v>194</v>
      </c>
      <c r="J34" s="409"/>
      <c r="K34" s="404">
        <v>1</v>
      </c>
      <c r="L34" s="404"/>
      <c r="M34" s="406" t="s">
        <v>837</v>
      </c>
    </row>
    <row r="35" spans="1:13" ht="14">
      <c r="A35" s="402" t="s">
        <v>2003</v>
      </c>
      <c r="B35" s="403"/>
      <c r="C35" s="403">
        <v>3298</v>
      </c>
      <c r="D35" s="403"/>
      <c r="E35" s="403"/>
      <c r="F35" s="403"/>
      <c r="G35" s="404"/>
      <c r="H35" s="407" t="s">
        <v>44</v>
      </c>
      <c r="I35" s="408" t="s">
        <v>636</v>
      </c>
      <c r="J35" s="409"/>
      <c r="K35" s="404">
        <v>5</v>
      </c>
      <c r="L35" s="404" t="s">
        <v>837</v>
      </c>
      <c r="M35" s="406"/>
    </row>
    <row r="36" spans="1:13" ht="14">
      <c r="A36" s="402" t="s">
        <v>2003</v>
      </c>
      <c r="B36" s="403"/>
      <c r="C36" s="403">
        <v>3321</v>
      </c>
      <c r="D36" s="403"/>
      <c r="E36" s="403"/>
      <c r="F36" s="403"/>
      <c r="G36" s="404"/>
      <c r="H36" s="405" t="s">
        <v>1839</v>
      </c>
      <c r="I36" s="405" t="s">
        <v>1840</v>
      </c>
      <c r="J36" s="404"/>
      <c r="K36" s="404">
        <v>1</v>
      </c>
      <c r="L36" s="404"/>
      <c r="M36" s="406" t="s">
        <v>837</v>
      </c>
    </row>
    <row r="37" spans="1:13" ht="14">
      <c r="A37" s="402" t="s">
        <v>2003</v>
      </c>
      <c r="B37" s="403"/>
      <c r="C37" s="403">
        <v>3353</v>
      </c>
      <c r="D37" s="403"/>
      <c r="E37" s="403"/>
      <c r="F37" s="403"/>
      <c r="G37" s="404"/>
      <c r="H37" s="407" t="s">
        <v>89</v>
      </c>
      <c r="I37" s="408" t="s">
        <v>531</v>
      </c>
      <c r="J37" s="409"/>
      <c r="K37" s="404">
        <v>9</v>
      </c>
      <c r="L37" s="404" t="s">
        <v>46</v>
      </c>
      <c r="M37" s="406"/>
    </row>
    <row r="38" spans="1:13" ht="14">
      <c r="A38" s="402" t="s">
        <v>2003</v>
      </c>
      <c r="B38" s="403"/>
      <c r="C38" s="403">
        <v>3410</v>
      </c>
      <c r="D38" s="403"/>
      <c r="E38" s="403"/>
      <c r="F38" s="403"/>
      <c r="G38" s="404"/>
      <c r="H38" s="407" t="s">
        <v>123</v>
      </c>
      <c r="I38" s="408" t="s">
        <v>549</v>
      </c>
      <c r="J38" s="409"/>
      <c r="K38" s="404">
        <v>9</v>
      </c>
      <c r="L38" s="404" t="s">
        <v>837</v>
      </c>
      <c r="M38" s="406"/>
    </row>
    <row r="39" spans="1:13" ht="14">
      <c r="A39" s="402" t="s">
        <v>2003</v>
      </c>
      <c r="B39" s="403"/>
      <c r="C39" s="403">
        <v>3411</v>
      </c>
      <c r="D39" s="403"/>
      <c r="E39" s="403"/>
      <c r="F39" s="403"/>
      <c r="G39" s="404"/>
      <c r="H39" s="405" t="s">
        <v>1650</v>
      </c>
      <c r="I39" s="405" t="s">
        <v>260</v>
      </c>
      <c r="J39" s="404"/>
      <c r="K39" s="404">
        <v>2</v>
      </c>
      <c r="L39" s="404" t="s">
        <v>837</v>
      </c>
      <c r="M39" s="406"/>
    </row>
    <row r="40" spans="1:13" ht="14">
      <c r="A40" s="402" t="s">
        <v>2003</v>
      </c>
      <c r="B40" s="403"/>
      <c r="C40" s="403">
        <v>3448</v>
      </c>
      <c r="D40" s="403"/>
      <c r="E40" s="403"/>
      <c r="F40" s="403"/>
      <c r="G40" s="404"/>
      <c r="H40" s="407" t="s">
        <v>256</v>
      </c>
      <c r="I40" s="408" t="s">
        <v>581</v>
      </c>
      <c r="J40" s="409"/>
      <c r="K40" s="404">
        <v>2</v>
      </c>
      <c r="L40" s="404" t="s">
        <v>837</v>
      </c>
      <c r="M40" s="406"/>
    </row>
    <row r="41" spans="1:13" ht="14">
      <c r="A41" s="402" t="s">
        <v>2003</v>
      </c>
      <c r="B41" s="403"/>
      <c r="C41" s="403">
        <v>3542</v>
      </c>
      <c r="D41" s="403"/>
      <c r="E41" s="403"/>
      <c r="F41" s="403"/>
      <c r="G41" s="404"/>
      <c r="H41" s="407" t="s">
        <v>314</v>
      </c>
      <c r="I41" s="408" t="s">
        <v>146</v>
      </c>
      <c r="J41" s="409"/>
      <c r="K41" s="404">
        <v>1</v>
      </c>
      <c r="L41" s="404"/>
      <c r="M41" s="406" t="s">
        <v>46</v>
      </c>
    </row>
    <row r="42" spans="1:13" ht="14">
      <c r="A42" s="402" t="s">
        <v>2003</v>
      </c>
      <c r="B42" s="403"/>
      <c r="C42" s="403">
        <v>3548</v>
      </c>
      <c r="D42" s="403"/>
      <c r="E42" s="403"/>
      <c r="F42" s="403"/>
      <c r="G42" s="404"/>
      <c r="H42" s="407" t="s">
        <v>395</v>
      </c>
      <c r="I42" s="408" t="s">
        <v>422</v>
      </c>
      <c r="J42" s="409"/>
      <c r="K42" s="404">
        <v>1</v>
      </c>
      <c r="L42" s="404"/>
      <c r="M42" s="406" t="s">
        <v>837</v>
      </c>
    </row>
    <row r="43" spans="1:13" ht="14">
      <c r="A43" s="402" t="s">
        <v>2003</v>
      </c>
      <c r="B43" s="403"/>
      <c r="C43" s="403">
        <v>3648</v>
      </c>
      <c r="D43" s="403"/>
      <c r="E43" s="403"/>
      <c r="F43" s="403"/>
      <c r="G43" s="404"/>
      <c r="H43" s="405" t="s">
        <v>134</v>
      </c>
      <c r="I43" s="405" t="s">
        <v>1874</v>
      </c>
      <c r="J43" s="404"/>
      <c r="K43" s="404">
        <v>2</v>
      </c>
      <c r="L43" s="404" t="s">
        <v>837</v>
      </c>
      <c r="M43" s="406"/>
    </row>
    <row r="44" spans="1:13" ht="14">
      <c r="A44" s="402" t="s">
        <v>2003</v>
      </c>
      <c r="B44" s="403"/>
      <c r="C44" s="403">
        <v>3711</v>
      </c>
      <c r="D44" s="403"/>
      <c r="E44" s="403"/>
      <c r="F44" s="403"/>
      <c r="G44" s="404"/>
      <c r="H44" s="407" t="s">
        <v>1072</v>
      </c>
      <c r="I44" s="408" t="s">
        <v>572</v>
      </c>
      <c r="J44" s="409"/>
      <c r="K44" s="404">
        <v>3</v>
      </c>
      <c r="L44" s="404" t="s">
        <v>46</v>
      </c>
      <c r="M44" s="406"/>
    </row>
    <row r="45" spans="1:13" ht="14">
      <c r="A45" s="402" t="s">
        <v>2003</v>
      </c>
      <c r="B45" s="403"/>
      <c r="C45" s="403">
        <v>3892</v>
      </c>
      <c r="D45" s="403"/>
      <c r="E45" s="403"/>
      <c r="F45" s="403"/>
      <c r="G45" s="404"/>
      <c r="H45" s="407" t="s">
        <v>281</v>
      </c>
      <c r="I45" s="408" t="s">
        <v>533</v>
      </c>
      <c r="J45" s="409"/>
      <c r="K45" s="404">
        <v>9</v>
      </c>
      <c r="L45" s="404" t="s">
        <v>46</v>
      </c>
      <c r="M45" s="406"/>
    </row>
    <row r="46" spans="1:13" ht="14">
      <c r="A46" s="402" t="s">
        <v>2003</v>
      </c>
      <c r="B46" s="403"/>
      <c r="C46" s="403">
        <v>3950</v>
      </c>
      <c r="D46" s="403"/>
      <c r="E46" s="403"/>
      <c r="F46" s="403"/>
      <c r="G46" s="404"/>
      <c r="H46" s="407" t="s">
        <v>392</v>
      </c>
      <c r="I46" s="408" t="s">
        <v>531</v>
      </c>
      <c r="J46" s="409"/>
      <c r="K46" s="404">
        <v>1</v>
      </c>
      <c r="L46" s="404"/>
      <c r="M46" s="406" t="s">
        <v>837</v>
      </c>
    </row>
    <row r="47" spans="1:13" ht="14">
      <c r="A47" s="402" t="s">
        <v>2003</v>
      </c>
      <c r="B47" s="403"/>
      <c r="C47" s="403">
        <v>3990</v>
      </c>
      <c r="D47" s="403"/>
      <c r="E47" s="403"/>
      <c r="F47" s="403"/>
      <c r="G47" s="404"/>
      <c r="H47" s="407" t="s">
        <v>439</v>
      </c>
      <c r="I47" s="408" t="s">
        <v>414</v>
      </c>
      <c r="J47" s="409"/>
      <c r="K47" s="404">
        <v>1</v>
      </c>
      <c r="L47" s="404"/>
      <c r="M47" s="406" t="s">
        <v>837</v>
      </c>
    </row>
    <row r="48" spans="1:13" ht="14">
      <c r="A48" s="402" t="s">
        <v>2003</v>
      </c>
      <c r="B48" s="403"/>
      <c r="C48" s="403">
        <v>4020</v>
      </c>
      <c r="D48" s="403"/>
      <c r="E48" s="403"/>
      <c r="F48" s="403"/>
      <c r="G48" s="404"/>
      <c r="H48" s="407" t="s">
        <v>455</v>
      </c>
      <c r="I48" s="408" t="s">
        <v>456</v>
      </c>
      <c r="J48" s="409"/>
      <c r="K48" s="404">
        <v>1</v>
      </c>
      <c r="L48" s="404"/>
      <c r="M48" s="406" t="s">
        <v>837</v>
      </c>
    </row>
    <row r="49" spans="1:13" ht="14">
      <c r="A49" s="402" t="s">
        <v>2003</v>
      </c>
      <c r="B49" s="403"/>
      <c r="C49" s="403">
        <v>4026</v>
      </c>
      <c r="D49" s="403"/>
      <c r="E49" s="403"/>
      <c r="F49" s="403"/>
      <c r="G49" s="404"/>
      <c r="H49" s="405" t="s">
        <v>473</v>
      </c>
      <c r="I49" s="405" t="s">
        <v>342</v>
      </c>
      <c r="J49" s="404"/>
      <c r="K49" s="404">
        <v>1</v>
      </c>
      <c r="L49" s="404"/>
      <c r="M49" s="406" t="s">
        <v>46</v>
      </c>
    </row>
    <row r="50" spans="1:13" ht="14">
      <c r="A50" s="402" t="s">
        <v>2003</v>
      </c>
      <c r="B50" s="403"/>
      <c r="C50" s="403">
        <v>4054</v>
      </c>
      <c r="D50" s="403"/>
      <c r="E50" s="403"/>
      <c r="F50" s="403"/>
      <c r="G50" s="404"/>
      <c r="H50" s="405" t="s">
        <v>1632</v>
      </c>
      <c r="I50" s="405" t="s">
        <v>122</v>
      </c>
      <c r="J50" s="404"/>
      <c r="K50" s="404">
        <v>7</v>
      </c>
      <c r="L50" s="404"/>
      <c r="M50" s="406"/>
    </row>
    <row r="51" spans="1:13" ht="14">
      <c r="A51" s="402" t="s">
        <v>2003</v>
      </c>
      <c r="B51" s="403"/>
      <c r="C51" s="403">
        <v>4062</v>
      </c>
      <c r="D51" s="403"/>
      <c r="E51" s="403"/>
      <c r="F51" s="403"/>
      <c r="G51" s="404"/>
      <c r="H51" s="407" t="s">
        <v>283</v>
      </c>
      <c r="I51" s="408" t="s">
        <v>284</v>
      </c>
      <c r="J51" s="409"/>
      <c r="K51" s="404">
        <v>9</v>
      </c>
      <c r="L51" s="404" t="s">
        <v>838</v>
      </c>
      <c r="M51" s="406"/>
    </row>
    <row r="52" spans="1:13" ht="14">
      <c r="A52" s="402" t="s">
        <v>2003</v>
      </c>
      <c r="B52" s="403"/>
      <c r="C52" s="403">
        <v>4070</v>
      </c>
      <c r="D52" s="403"/>
      <c r="E52" s="403"/>
      <c r="F52" s="403"/>
      <c r="G52" s="404"/>
      <c r="H52" s="407" t="s">
        <v>140</v>
      </c>
      <c r="I52" s="408" t="s">
        <v>591</v>
      </c>
      <c r="J52" s="409"/>
      <c r="K52" s="404">
        <v>1</v>
      </c>
      <c r="L52" s="404"/>
      <c r="M52" s="406" t="s">
        <v>837</v>
      </c>
    </row>
    <row r="53" spans="1:13" ht="14">
      <c r="A53" s="402" t="s">
        <v>2003</v>
      </c>
      <c r="B53" s="403"/>
      <c r="C53" s="403">
        <v>4141</v>
      </c>
      <c r="D53" s="403"/>
      <c r="E53" s="403"/>
      <c r="F53" s="403"/>
      <c r="G53" s="404"/>
      <c r="H53" s="407" t="s">
        <v>500</v>
      </c>
      <c r="I53" s="408" t="s">
        <v>593</v>
      </c>
      <c r="J53" s="409"/>
      <c r="K53" s="404">
        <v>1</v>
      </c>
      <c r="L53" s="404"/>
      <c r="M53" s="406" t="s">
        <v>46</v>
      </c>
    </row>
    <row r="54" spans="1:13" ht="14">
      <c r="A54" s="402" t="s">
        <v>2003</v>
      </c>
      <c r="B54" s="403"/>
      <c r="C54" s="403">
        <v>4153</v>
      </c>
      <c r="D54" s="403"/>
      <c r="E54" s="403"/>
      <c r="F54" s="403"/>
      <c r="G54" s="404"/>
      <c r="H54" s="407" t="s">
        <v>349</v>
      </c>
      <c r="I54" s="408" t="s">
        <v>247</v>
      </c>
      <c r="J54" s="409"/>
      <c r="K54" s="404">
        <v>1</v>
      </c>
      <c r="L54" s="404"/>
      <c r="M54" s="406" t="s">
        <v>837</v>
      </c>
    </row>
    <row r="55" spans="1:13" ht="14">
      <c r="A55" s="402" t="s">
        <v>2003</v>
      </c>
      <c r="B55" s="403"/>
      <c r="C55" s="403">
        <v>4185</v>
      </c>
      <c r="D55" s="403"/>
      <c r="E55" s="403"/>
      <c r="F55" s="403"/>
      <c r="G55" s="404"/>
      <c r="H55" s="405" t="s">
        <v>1685</v>
      </c>
      <c r="I55" s="405" t="s">
        <v>526</v>
      </c>
      <c r="J55" s="404"/>
      <c r="K55" s="404">
        <v>1</v>
      </c>
      <c r="L55" s="404"/>
      <c r="M55" s="406" t="s">
        <v>837</v>
      </c>
    </row>
    <row r="56" spans="1:13" ht="14">
      <c r="A56" s="402" t="s">
        <v>2003</v>
      </c>
      <c r="B56" s="403"/>
      <c r="C56" s="403">
        <v>4220</v>
      </c>
      <c r="D56" s="403"/>
      <c r="E56" s="403"/>
      <c r="F56" s="403"/>
      <c r="G56" s="404"/>
      <c r="H56" s="407" t="s">
        <v>111</v>
      </c>
      <c r="I56" s="408" t="s">
        <v>549</v>
      </c>
      <c r="J56" s="409"/>
      <c r="K56" s="404">
        <v>3</v>
      </c>
      <c r="L56" s="404" t="s">
        <v>837</v>
      </c>
      <c r="M56" s="406"/>
    </row>
    <row r="57" spans="1:13" ht="14">
      <c r="A57" s="402" t="s">
        <v>2003</v>
      </c>
      <c r="B57" s="403"/>
      <c r="C57" s="403">
        <v>4229</v>
      </c>
      <c r="D57" s="403"/>
      <c r="E57" s="403"/>
      <c r="F57" s="403"/>
      <c r="G57" s="404"/>
      <c r="H57" s="407" t="s">
        <v>167</v>
      </c>
      <c r="I57" s="408" t="s">
        <v>447</v>
      </c>
      <c r="J57" s="409"/>
      <c r="K57" s="404">
        <v>3</v>
      </c>
      <c r="L57" s="404" t="s">
        <v>837</v>
      </c>
      <c r="M57" s="406"/>
    </row>
    <row r="58" spans="1:13" ht="14">
      <c r="A58" s="402" t="s">
        <v>2003</v>
      </c>
      <c r="B58" s="403"/>
      <c r="C58" s="403">
        <v>4243</v>
      </c>
      <c r="D58" s="403"/>
      <c r="E58" s="403"/>
      <c r="F58" s="403"/>
      <c r="G58" s="404"/>
      <c r="H58" s="405" t="s">
        <v>2173</v>
      </c>
      <c r="I58" s="405" t="s">
        <v>565</v>
      </c>
      <c r="J58" s="404"/>
      <c r="K58" s="404">
        <v>2</v>
      </c>
      <c r="L58" s="404" t="s">
        <v>838</v>
      </c>
      <c r="M58" s="406"/>
    </row>
    <row r="59" spans="1:13" ht="14">
      <c r="A59" s="402" t="s">
        <v>2003</v>
      </c>
      <c r="B59" s="403"/>
      <c r="C59" s="403">
        <v>4264</v>
      </c>
      <c r="D59" s="403"/>
      <c r="E59" s="403"/>
      <c r="F59" s="403"/>
      <c r="G59" s="404"/>
      <c r="H59" s="407" t="s">
        <v>255</v>
      </c>
      <c r="I59" s="408" t="s">
        <v>168</v>
      </c>
      <c r="J59" s="409"/>
      <c r="K59" s="404">
        <v>1</v>
      </c>
      <c r="L59" s="404"/>
      <c r="M59" s="406" t="s">
        <v>837</v>
      </c>
    </row>
    <row r="60" spans="1:13" ht="14">
      <c r="A60" s="402" t="s">
        <v>2003</v>
      </c>
      <c r="B60" s="403"/>
      <c r="C60" s="403">
        <v>4298</v>
      </c>
      <c r="D60" s="403"/>
      <c r="E60" s="403"/>
      <c r="F60" s="403"/>
      <c r="G60" s="404"/>
      <c r="H60" s="407" t="s">
        <v>459</v>
      </c>
      <c r="I60" s="408" t="s">
        <v>531</v>
      </c>
      <c r="J60" s="409"/>
      <c r="K60" s="404">
        <v>2</v>
      </c>
      <c r="L60" s="404" t="s">
        <v>838</v>
      </c>
      <c r="M60" s="406"/>
    </row>
    <row r="61" spans="1:13" ht="14">
      <c r="A61" s="402" t="s">
        <v>2003</v>
      </c>
      <c r="B61" s="403"/>
      <c r="C61" s="403">
        <v>4316</v>
      </c>
      <c r="D61" s="403"/>
      <c r="E61" s="403"/>
      <c r="F61" s="403"/>
      <c r="G61" s="404"/>
      <c r="H61" s="407" t="s">
        <v>159</v>
      </c>
      <c r="I61" s="408" t="s">
        <v>197</v>
      </c>
      <c r="J61" s="409"/>
      <c r="K61" s="404">
        <v>3</v>
      </c>
      <c r="L61" s="404" t="s">
        <v>46</v>
      </c>
      <c r="M61" s="406"/>
    </row>
    <row r="62" spans="1:13" ht="14">
      <c r="A62" s="402" t="s">
        <v>2003</v>
      </c>
      <c r="B62" s="403"/>
      <c r="C62" s="403">
        <v>4338</v>
      </c>
      <c r="D62" s="403"/>
      <c r="E62" s="403"/>
      <c r="F62" s="403"/>
      <c r="G62" s="404"/>
      <c r="H62" s="407" t="s">
        <v>424</v>
      </c>
      <c r="I62" s="408" t="s">
        <v>571</v>
      </c>
      <c r="J62" s="409"/>
      <c r="K62" s="404">
        <v>1</v>
      </c>
      <c r="L62" s="404"/>
      <c r="M62" s="406" t="s">
        <v>837</v>
      </c>
    </row>
    <row r="63" spans="1:13" ht="14">
      <c r="A63" s="402" t="s">
        <v>2003</v>
      </c>
      <c r="B63" s="403"/>
      <c r="C63" s="403">
        <v>4403</v>
      </c>
      <c r="D63" s="403"/>
      <c r="E63" s="403"/>
      <c r="F63" s="403"/>
      <c r="G63" s="404"/>
      <c r="H63" s="407" t="s">
        <v>658</v>
      </c>
      <c r="I63" s="408" t="s">
        <v>333</v>
      </c>
      <c r="J63" s="409"/>
      <c r="K63" s="404">
        <v>2</v>
      </c>
      <c r="L63" s="404" t="s">
        <v>837</v>
      </c>
      <c r="M63" s="406"/>
    </row>
    <row r="64" spans="1:13" ht="14">
      <c r="A64" s="402" t="s">
        <v>2003</v>
      </c>
      <c r="B64" s="403"/>
      <c r="C64" s="403">
        <v>4418</v>
      </c>
      <c r="D64" s="403"/>
      <c r="E64" s="403"/>
      <c r="F64" s="403"/>
      <c r="G64" s="404"/>
      <c r="H64" s="405" t="s">
        <v>2174</v>
      </c>
      <c r="I64" s="405" t="s">
        <v>2175</v>
      </c>
      <c r="J64" s="404"/>
      <c r="K64" s="404">
        <v>3</v>
      </c>
      <c r="L64" s="404" t="s">
        <v>838</v>
      </c>
      <c r="M64" s="406"/>
    </row>
    <row r="65" spans="1:13" ht="14">
      <c r="A65" s="402" t="s">
        <v>2003</v>
      </c>
      <c r="B65" s="403"/>
      <c r="C65" s="403">
        <v>4505</v>
      </c>
      <c r="D65" s="403"/>
      <c r="E65" s="403"/>
      <c r="F65" s="403"/>
      <c r="G65" s="404"/>
      <c r="H65" s="407" t="s">
        <v>412</v>
      </c>
      <c r="I65" s="408" t="s">
        <v>539</v>
      </c>
      <c r="J65" s="409"/>
      <c r="K65" s="404">
        <v>1</v>
      </c>
      <c r="L65" s="404"/>
      <c r="M65" s="406" t="s">
        <v>837</v>
      </c>
    </row>
    <row r="66" spans="1:13" ht="14">
      <c r="A66" s="402" t="s">
        <v>2003</v>
      </c>
      <c r="B66" s="403"/>
      <c r="C66" s="403">
        <v>4579</v>
      </c>
      <c r="D66" s="403"/>
      <c r="E66" s="403"/>
      <c r="F66" s="403"/>
      <c r="G66" s="404"/>
      <c r="H66" s="407" t="s">
        <v>292</v>
      </c>
      <c r="I66" s="408" t="s">
        <v>515</v>
      </c>
      <c r="J66" s="409"/>
      <c r="K66" s="404">
        <v>5</v>
      </c>
      <c r="L66" s="404" t="s">
        <v>837</v>
      </c>
      <c r="M66" s="406"/>
    </row>
    <row r="67" spans="1:13" ht="14">
      <c r="A67" s="402" t="s">
        <v>2003</v>
      </c>
      <c r="B67" s="403"/>
      <c r="C67" s="403">
        <v>4616</v>
      </c>
      <c r="D67" s="403"/>
      <c r="E67" s="403"/>
      <c r="F67" s="403"/>
      <c r="G67" s="404"/>
      <c r="H67" s="407" t="s">
        <v>297</v>
      </c>
      <c r="I67" s="408" t="s">
        <v>253</v>
      </c>
      <c r="J67" s="409"/>
      <c r="K67" s="404">
        <v>2</v>
      </c>
      <c r="L67" s="404" t="s">
        <v>837</v>
      </c>
      <c r="M67" s="406"/>
    </row>
    <row r="68" spans="1:13" ht="14">
      <c r="A68" s="402" t="s">
        <v>2003</v>
      </c>
      <c r="B68" s="403"/>
      <c r="C68" s="403">
        <v>4696</v>
      </c>
      <c r="D68" s="403"/>
      <c r="E68" s="403"/>
      <c r="F68" s="403"/>
      <c r="G68" s="404"/>
      <c r="H68" s="407" t="s">
        <v>341</v>
      </c>
      <c r="I68" s="408" t="s">
        <v>552</v>
      </c>
      <c r="J68" s="409"/>
      <c r="K68" s="404">
        <v>1</v>
      </c>
      <c r="L68" s="404"/>
      <c r="M68" s="406" t="s">
        <v>837</v>
      </c>
    </row>
    <row r="69" spans="1:13" ht="14">
      <c r="A69" s="402" t="s">
        <v>2003</v>
      </c>
      <c r="B69" s="403"/>
      <c r="C69" s="403">
        <v>4776</v>
      </c>
      <c r="D69" s="403"/>
      <c r="E69" s="403"/>
      <c r="F69" s="403"/>
      <c r="G69" s="404"/>
      <c r="H69" s="407" t="s">
        <v>812</v>
      </c>
      <c r="I69" s="408" t="s">
        <v>531</v>
      </c>
      <c r="J69" s="409"/>
      <c r="K69" s="404">
        <v>1</v>
      </c>
      <c r="L69" s="404"/>
      <c r="M69" s="406" t="s">
        <v>837</v>
      </c>
    </row>
    <row r="70" spans="1:13" ht="14">
      <c r="A70" s="402" t="s">
        <v>2003</v>
      </c>
      <c r="B70" s="403"/>
      <c r="C70" s="403">
        <v>4866</v>
      </c>
      <c r="D70" s="403"/>
      <c r="E70" s="403"/>
      <c r="F70" s="403"/>
      <c r="G70" s="404"/>
      <c r="H70" s="407" t="s">
        <v>71</v>
      </c>
      <c r="I70" s="408" t="s">
        <v>558</v>
      </c>
      <c r="J70" s="409"/>
      <c r="K70" s="404">
        <v>8</v>
      </c>
      <c r="L70" s="404" t="s">
        <v>46</v>
      </c>
      <c r="M70" s="406"/>
    </row>
    <row r="71" spans="1:13" ht="14">
      <c r="A71" s="402" t="s">
        <v>2003</v>
      </c>
      <c r="B71" s="403"/>
      <c r="C71" s="403">
        <v>4869</v>
      </c>
      <c r="D71" s="403"/>
      <c r="E71" s="403"/>
      <c r="F71" s="403"/>
      <c r="G71" s="404"/>
      <c r="H71" s="407" t="s">
        <v>410</v>
      </c>
      <c r="I71" s="408" t="s">
        <v>546</v>
      </c>
      <c r="J71" s="409"/>
      <c r="K71" s="404">
        <v>1</v>
      </c>
      <c r="L71" s="404"/>
      <c r="M71" s="406" t="s">
        <v>46</v>
      </c>
    </row>
    <row r="72" spans="1:13" ht="14">
      <c r="A72" s="402" t="s">
        <v>2003</v>
      </c>
      <c r="B72" s="403"/>
      <c r="C72" s="403">
        <v>4897</v>
      </c>
      <c r="D72" s="403"/>
      <c r="E72" s="403"/>
      <c r="F72" s="403"/>
      <c r="G72" s="404"/>
      <c r="H72" s="405" t="s">
        <v>2176</v>
      </c>
      <c r="I72" s="405" t="s">
        <v>524</v>
      </c>
      <c r="J72" s="404"/>
      <c r="K72" s="404">
        <v>1</v>
      </c>
      <c r="L72" s="404"/>
      <c r="M72" s="406" t="s">
        <v>46</v>
      </c>
    </row>
    <row r="73" spans="1:13" ht="14">
      <c r="A73" s="402" t="s">
        <v>2003</v>
      </c>
      <c r="B73" s="403"/>
      <c r="C73" s="403">
        <v>4922</v>
      </c>
      <c r="D73" s="403"/>
      <c r="E73" s="403"/>
      <c r="F73" s="403"/>
      <c r="G73" s="404"/>
      <c r="H73" s="407" t="s">
        <v>774</v>
      </c>
      <c r="I73" s="408" t="s">
        <v>775</v>
      </c>
      <c r="J73" s="409"/>
      <c r="K73" s="404">
        <v>7</v>
      </c>
      <c r="L73" s="404" t="s">
        <v>46</v>
      </c>
      <c r="M73" s="406"/>
    </row>
    <row r="74" spans="1:13" ht="14">
      <c r="A74" s="402" t="s">
        <v>2003</v>
      </c>
      <c r="B74" s="403"/>
      <c r="C74" s="403">
        <v>4930</v>
      </c>
      <c r="D74" s="403"/>
      <c r="E74" s="403"/>
      <c r="F74" s="403"/>
      <c r="G74" s="404"/>
      <c r="H74" s="407" t="s">
        <v>347</v>
      </c>
      <c r="I74" s="408" t="s">
        <v>237</v>
      </c>
      <c r="J74" s="409"/>
      <c r="K74" s="404">
        <v>1</v>
      </c>
      <c r="L74" s="404"/>
      <c r="M74" s="406" t="s">
        <v>46</v>
      </c>
    </row>
    <row r="75" spans="1:13" ht="14">
      <c r="A75" s="402" t="s">
        <v>2003</v>
      </c>
      <c r="B75" s="403"/>
      <c r="C75" s="403">
        <v>4962</v>
      </c>
      <c r="D75" s="403"/>
      <c r="E75" s="403"/>
      <c r="F75" s="403"/>
      <c r="G75" s="404"/>
      <c r="H75" s="407" t="s">
        <v>182</v>
      </c>
      <c r="I75" s="408" t="s">
        <v>464</v>
      </c>
      <c r="J75" s="409"/>
      <c r="K75" s="404">
        <v>5</v>
      </c>
      <c r="L75" s="404" t="s">
        <v>838</v>
      </c>
      <c r="M75" s="406"/>
    </row>
    <row r="76" spans="1:13" ht="14">
      <c r="A76" s="402" t="s">
        <v>2003</v>
      </c>
      <c r="B76" s="403"/>
      <c r="C76" s="403">
        <v>4972</v>
      </c>
      <c r="D76" s="403"/>
      <c r="E76" s="403"/>
      <c r="F76" s="403"/>
      <c r="G76" s="404"/>
      <c r="H76" s="407" t="s">
        <v>267</v>
      </c>
      <c r="I76" s="408" t="s">
        <v>244</v>
      </c>
      <c r="J76" s="409"/>
      <c r="K76" s="404">
        <v>1</v>
      </c>
      <c r="L76" s="404"/>
      <c r="M76" s="406" t="s">
        <v>46</v>
      </c>
    </row>
    <row r="77" spans="1:13" ht="14">
      <c r="A77" s="402" t="s">
        <v>2003</v>
      </c>
      <c r="B77" s="403"/>
      <c r="C77" s="403">
        <v>4994</v>
      </c>
      <c r="D77" s="403"/>
      <c r="E77" s="403"/>
      <c r="F77" s="403"/>
      <c r="G77" s="404"/>
      <c r="H77" s="405" t="s">
        <v>479</v>
      </c>
      <c r="I77" s="405" t="s">
        <v>245</v>
      </c>
      <c r="J77" s="404"/>
      <c r="K77" s="404">
        <v>1</v>
      </c>
      <c r="L77" s="404"/>
      <c r="M77" s="406" t="s">
        <v>46</v>
      </c>
    </row>
    <row r="78" spans="1:13" ht="14">
      <c r="A78" s="402" t="s">
        <v>2003</v>
      </c>
      <c r="B78" s="403"/>
      <c r="C78" s="403">
        <v>5000</v>
      </c>
      <c r="D78" s="403"/>
      <c r="E78" s="403"/>
      <c r="F78" s="403"/>
      <c r="G78" s="404"/>
      <c r="H78" s="407" t="s">
        <v>722</v>
      </c>
      <c r="I78" s="408" t="s">
        <v>532</v>
      </c>
      <c r="J78" s="409"/>
      <c r="K78" s="404">
        <v>2</v>
      </c>
      <c r="L78" s="404" t="s">
        <v>46</v>
      </c>
      <c r="M78" s="406"/>
    </row>
    <row r="79" spans="1:13" ht="14">
      <c r="A79" s="402" t="s">
        <v>2003</v>
      </c>
      <c r="B79" s="403"/>
      <c r="C79" s="403">
        <v>5114</v>
      </c>
      <c r="D79" s="403"/>
      <c r="E79" s="403"/>
      <c r="F79" s="403"/>
      <c r="G79" s="404"/>
      <c r="H79" s="407" t="s">
        <v>396</v>
      </c>
      <c r="I79" s="408" t="s">
        <v>230</v>
      </c>
      <c r="J79" s="409"/>
      <c r="K79" s="404">
        <v>1</v>
      </c>
      <c r="L79" s="404"/>
      <c r="M79" s="406" t="s">
        <v>837</v>
      </c>
    </row>
    <row r="80" spans="1:13" ht="14">
      <c r="A80" s="402" t="s">
        <v>2003</v>
      </c>
      <c r="B80" s="403"/>
      <c r="C80" s="403">
        <v>5209</v>
      </c>
      <c r="D80" s="403"/>
      <c r="E80" s="403"/>
      <c r="F80" s="403"/>
      <c r="G80" s="404"/>
      <c r="H80" s="407" t="s">
        <v>329</v>
      </c>
      <c r="I80" s="408" t="s">
        <v>277</v>
      </c>
      <c r="J80" s="409"/>
      <c r="K80" s="404">
        <v>7</v>
      </c>
      <c r="L80" s="404" t="s">
        <v>46</v>
      </c>
      <c r="M80" s="406"/>
    </row>
    <row r="81" spans="1:13" ht="14">
      <c r="A81" s="402" t="s">
        <v>2003</v>
      </c>
      <c r="B81" s="403"/>
      <c r="C81" s="403">
        <v>5221</v>
      </c>
      <c r="D81" s="403"/>
      <c r="E81" s="403"/>
      <c r="F81" s="403"/>
      <c r="G81" s="404"/>
      <c r="H81" s="407" t="s">
        <v>1016</v>
      </c>
      <c r="I81" s="408" t="s">
        <v>218</v>
      </c>
      <c r="J81" s="409"/>
      <c r="K81" s="404">
        <v>1</v>
      </c>
      <c r="L81" s="404"/>
      <c r="M81" s="406" t="s">
        <v>46</v>
      </c>
    </row>
    <row r="82" spans="1:13" ht="14">
      <c r="A82" s="402" t="s">
        <v>2003</v>
      </c>
      <c r="B82" s="403"/>
      <c r="C82" s="403">
        <v>5222</v>
      </c>
      <c r="D82" s="403"/>
      <c r="E82" s="403"/>
      <c r="F82" s="403"/>
      <c r="G82" s="404"/>
      <c r="H82" s="407" t="s">
        <v>158</v>
      </c>
      <c r="I82" s="408" t="s">
        <v>564</v>
      </c>
      <c r="J82" s="409"/>
      <c r="K82" s="404">
        <v>9</v>
      </c>
      <c r="L82" s="404" t="s">
        <v>837</v>
      </c>
      <c r="M82" s="406"/>
    </row>
    <row r="83" spans="1:13" ht="14">
      <c r="A83" s="402" t="s">
        <v>2003</v>
      </c>
      <c r="B83" s="403"/>
      <c r="C83" s="403">
        <v>5223</v>
      </c>
      <c r="D83" s="403"/>
      <c r="E83" s="403"/>
      <c r="F83" s="403"/>
      <c r="G83" s="404"/>
      <c r="H83" s="407" t="s">
        <v>320</v>
      </c>
      <c r="I83" s="408" t="s">
        <v>282</v>
      </c>
      <c r="J83" s="409"/>
      <c r="K83" s="404">
        <v>8</v>
      </c>
      <c r="L83" s="404" t="s">
        <v>837</v>
      </c>
      <c r="M83" s="406"/>
    </row>
    <row r="84" spans="1:13" ht="14">
      <c r="A84" s="402" t="s">
        <v>2003</v>
      </c>
      <c r="B84" s="403"/>
      <c r="C84" s="403">
        <v>5224</v>
      </c>
      <c r="D84" s="403"/>
      <c r="E84" s="403"/>
      <c r="F84" s="403"/>
      <c r="G84" s="404"/>
      <c r="H84" s="407" t="s">
        <v>323</v>
      </c>
      <c r="I84" s="408" t="s">
        <v>208</v>
      </c>
      <c r="J84" s="409"/>
      <c r="K84" s="404">
        <v>1</v>
      </c>
      <c r="L84" s="404"/>
      <c r="M84" s="406" t="s">
        <v>837</v>
      </c>
    </row>
    <row r="85" spans="1:13" ht="14">
      <c r="A85" s="402" t="s">
        <v>2003</v>
      </c>
      <c r="B85" s="403"/>
      <c r="C85" s="403">
        <v>5227</v>
      </c>
      <c r="D85" s="403"/>
      <c r="E85" s="403"/>
      <c r="F85" s="403"/>
      <c r="G85" s="404"/>
      <c r="H85" s="407" t="s">
        <v>344</v>
      </c>
      <c r="I85" s="408" t="s">
        <v>237</v>
      </c>
      <c r="J85" s="409"/>
      <c r="K85" s="404">
        <v>7</v>
      </c>
      <c r="L85" s="404" t="s">
        <v>46</v>
      </c>
      <c r="M85" s="406"/>
    </row>
    <row r="86" spans="1:13" ht="14">
      <c r="A86" s="402" t="s">
        <v>2003</v>
      </c>
      <c r="B86" s="403"/>
      <c r="C86" s="403">
        <v>5257</v>
      </c>
      <c r="D86" s="403"/>
      <c r="E86" s="403"/>
      <c r="F86" s="403"/>
      <c r="G86" s="404"/>
      <c r="H86" s="407" t="s">
        <v>1118</v>
      </c>
      <c r="I86" s="408" t="s">
        <v>325</v>
      </c>
      <c r="J86" s="409"/>
      <c r="K86" s="404">
        <v>1</v>
      </c>
      <c r="L86" s="404"/>
      <c r="M86" s="406" t="s">
        <v>837</v>
      </c>
    </row>
    <row r="87" spans="1:13" ht="14">
      <c r="A87" s="402" t="s">
        <v>2003</v>
      </c>
      <c r="B87" s="403"/>
      <c r="C87" s="403">
        <v>5275</v>
      </c>
      <c r="D87" s="403"/>
      <c r="E87" s="403"/>
      <c r="F87" s="403"/>
      <c r="G87" s="404"/>
      <c r="H87" s="407" t="s">
        <v>26</v>
      </c>
      <c r="I87" s="408" t="s">
        <v>585</v>
      </c>
      <c r="J87" s="409"/>
      <c r="K87" s="404">
        <v>2</v>
      </c>
      <c r="L87" s="404" t="s">
        <v>837</v>
      </c>
      <c r="M87" s="406"/>
    </row>
    <row r="88" spans="1:13" ht="14">
      <c r="A88" s="402" t="s">
        <v>2003</v>
      </c>
      <c r="B88" s="403"/>
      <c r="C88" s="403">
        <v>5358</v>
      </c>
      <c r="D88" s="403"/>
      <c r="E88" s="403"/>
      <c r="F88" s="403"/>
      <c r="G88" s="404"/>
      <c r="H88" s="407" t="s">
        <v>484</v>
      </c>
      <c r="I88" s="408" t="s">
        <v>565</v>
      </c>
      <c r="J88" s="409"/>
      <c r="K88" s="404">
        <v>1</v>
      </c>
      <c r="L88" s="404"/>
      <c r="M88" s="406" t="s">
        <v>46</v>
      </c>
    </row>
    <row r="89" spans="1:13" ht="14">
      <c r="A89" s="402" t="s">
        <v>2003</v>
      </c>
      <c r="B89" s="403"/>
      <c r="C89" s="403">
        <v>5365</v>
      </c>
      <c r="D89" s="403"/>
      <c r="E89" s="403"/>
      <c r="F89" s="403"/>
      <c r="G89" s="404"/>
      <c r="H89" s="405" t="s">
        <v>2829</v>
      </c>
      <c r="I89" s="405" t="s">
        <v>250</v>
      </c>
      <c r="J89" s="403"/>
      <c r="K89" s="404">
        <v>1</v>
      </c>
      <c r="L89" s="404"/>
      <c r="M89" s="406" t="s">
        <v>46</v>
      </c>
    </row>
    <row r="90" spans="1:13" ht="14">
      <c r="A90" s="402" t="s">
        <v>2003</v>
      </c>
      <c r="B90" s="403"/>
      <c r="C90" s="403">
        <v>5372</v>
      </c>
      <c r="D90" s="403"/>
      <c r="E90" s="403"/>
      <c r="F90" s="403"/>
      <c r="G90" s="404"/>
      <c r="H90" s="407" t="s">
        <v>510</v>
      </c>
      <c r="I90" s="408" t="s">
        <v>596</v>
      </c>
      <c r="J90" s="409"/>
      <c r="K90" s="404">
        <v>1</v>
      </c>
      <c r="L90" s="404"/>
      <c r="M90" s="406" t="s">
        <v>837</v>
      </c>
    </row>
    <row r="91" spans="1:13" ht="14">
      <c r="A91" s="402" t="s">
        <v>2003</v>
      </c>
      <c r="B91" s="403"/>
      <c r="C91" s="403">
        <v>5384</v>
      </c>
      <c r="D91" s="403"/>
      <c r="E91" s="403"/>
      <c r="F91" s="403"/>
      <c r="G91" s="404"/>
      <c r="H91" s="407" t="s">
        <v>704</v>
      </c>
      <c r="I91" s="408" t="s">
        <v>540</v>
      </c>
      <c r="J91" s="409"/>
      <c r="K91" s="404">
        <v>9</v>
      </c>
      <c r="L91" s="404" t="s">
        <v>837</v>
      </c>
      <c r="M91" s="406"/>
    </row>
    <row r="92" spans="1:13" ht="14">
      <c r="A92" s="402" t="s">
        <v>2003</v>
      </c>
      <c r="B92" s="403"/>
      <c r="C92" s="403">
        <v>5401</v>
      </c>
      <c r="D92" s="403"/>
      <c r="E92" s="403"/>
      <c r="F92" s="403"/>
      <c r="G92" s="404"/>
      <c r="H92" s="407" t="s">
        <v>643</v>
      </c>
      <c r="I92" s="408" t="s">
        <v>293</v>
      </c>
      <c r="J92" s="409"/>
      <c r="K92" s="404">
        <v>1</v>
      </c>
      <c r="L92" s="404"/>
      <c r="M92" s="406" t="s">
        <v>837</v>
      </c>
    </row>
    <row r="93" spans="1:13" ht="14">
      <c r="A93" s="402" t="s">
        <v>2003</v>
      </c>
      <c r="B93" s="403"/>
      <c r="C93" s="403">
        <v>5409</v>
      </c>
      <c r="D93" s="403"/>
      <c r="E93" s="403"/>
      <c r="F93" s="403"/>
      <c r="G93" s="404"/>
      <c r="H93" s="407" t="s">
        <v>7</v>
      </c>
      <c r="I93" s="408" t="s">
        <v>2</v>
      </c>
      <c r="J93" s="409"/>
      <c r="K93" s="404">
        <v>3</v>
      </c>
      <c r="L93" s="404" t="s">
        <v>838</v>
      </c>
      <c r="M93" s="406"/>
    </row>
    <row r="94" spans="1:13" ht="14">
      <c r="A94" s="402" t="s">
        <v>2003</v>
      </c>
      <c r="B94" s="403"/>
      <c r="C94" s="403">
        <v>5420</v>
      </c>
      <c r="D94" s="403"/>
      <c r="E94" s="403"/>
      <c r="F94" s="403"/>
      <c r="G94" s="404"/>
      <c r="H94" s="407" t="s">
        <v>436</v>
      </c>
      <c r="I94" s="408" t="s">
        <v>591</v>
      </c>
      <c r="J94" s="409"/>
      <c r="K94" s="404">
        <v>1</v>
      </c>
      <c r="L94" s="404"/>
      <c r="M94" s="406" t="s">
        <v>837</v>
      </c>
    </row>
    <row r="95" spans="1:13" ht="14">
      <c r="A95" s="402" t="s">
        <v>2003</v>
      </c>
      <c r="B95" s="403"/>
      <c r="C95" s="403">
        <v>5486</v>
      </c>
      <c r="D95" s="403"/>
      <c r="E95" s="403"/>
      <c r="F95" s="403"/>
      <c r="G95" s="404"/>
      <c r="H95" s="405" t="s">
        <v>647</v>
      </c>
      <c r="I95" s="405" t="s">
        <v>0</v>
      </c>
      <c r="J95" s="404"/>
      <c r="K95" s="404">
        <v>7</v>
      </c>
      <c r="L95" s="404" t="s">
        <v>838</v>
      </c>
      <c r="M95" s="406"/>
    </row>
    <row r="96" spans="1:13" ht="14">
      <c r="A96" s="402" t="s">
        <v>2003</v>
      </c>
      <c r="B96" s="403"/>
      <c r="C96" s="403">
        <v>5491</v>
      </c>
      <c r="D96" s="403"/>
      <c r="E96" s="403"/>
      <c r="F96" s="403"/>
      <c r="G96" s="404"/>
      <c r="H96" s="407" t="s">
        <v>326</v>
      </c>
      <c r="I96" s="408" t="s">
        <v>595</v>
      </c>
      <c r="J96" s="409"/>
      <c r="K96" s="404">
        <v>2</v>
      </c>
      <c r="L96" s="404" t="s">
        <v>837</v>
      </c>
      <c r="M96" s="406"/>
    </row>
    <row r="97" spans="1:13" ht="14">
      <c r="A97" s="402" t="s">
        <v>2003</v>
      </c>
      <c r="B97" s="403"/>
      <c r="C97" s="403">
        <v>5497</v>
      </c>
      <c r="D97" s="403"/>
      <c r="E97" s="403"/>
      <c r="F97" s="403"/>
      <c r="G97" s="404"/>
      <c r="H97" s="407" t="s">
        <v>586</v>
      </c>
      <c r="I97" s="408" t="s">
        <v>692</v>
      </c>
      <c r="J97" s="409"/>
      <c r="K97" s="404">
        <v>9</v>
      </c>
      <c r="L97" s="404" t="s">
        <v>838</v>
      </c>
      <c r="M97" s="406"/>
    </row>
    <row r="98" spans="1:13" ht="14">
      <c r="A98" s="402" t="s">
        <v>2003</v>
      </c>
      <c r="B98" s="403"/>
      <c r="C98" s="403">
        <v>5498</v>
      </c>
      <c r="D98" s="403"/>
      <c r="E98" s="403"/>
      <c r="F98" s="403"/>
      <c r="G98" s="404"/>
      <c r="H98" s="405" t="s">
        <v>2830</v>
      </c>
      <c r="I98" s="405" t="s">
        <v>2831</v>
      </c>
      <c r="J98" s="403"/>
      <c r="K98" s="404">
        <v>1</v>
      </c>
      <c r="L98" s="404"/>
      <c r="M98" s="406"/>
    </row>
    <row r="99" spans="1:13" ht="14">
      <c r="A99" s="402" t="s">
        <v>2003</v>
      </c>
      <c r="B99" s="403"/>
      <c r="C99" s="403">
        <v>5524</v>
      </c>
      <c r="D99" s="403"/>
      <c r="E99" s="403"/>
      <c r="F99" s="403"/>
      <c r="G99" s="404"/>
      <c r="H99" s="407" t="s">
        <v>429</v>
      </c>
      <c r="I99" s="408" t="s">
        <v>430</v>
      </c>
      <c r="J99" s="409"/>
      <c r="K99" s="404">
        <v>1</v>
      </c>
      <c r="L99" s="404"/>
      <c r="M99" s="406" t="s">
        <v>46</v>
      </c>
    </row>
    <row r="100" spans="1:13" ht="14">
      <c r="A100" s="402" t="s">
        <v>2003</v>
      </c>
      <c r="B100" s="403"/>
      <c r="C100" s="403">
        <v>5530</v>
      </c>
      <c r="D100" s="403"/>
      <c r="E100" s="403"/>
      <c r="F100" s="403"/>
      <c r="G100" s="404"/>
      <c r="H100" s="405" t="s">
        <v>1929</v>
      </c>
      <c r="I100" s="405" t="s">
        <v>1930</v>
      </c>
      <c r="J100" s="404"/>
      <c r="K100" s="403">
        <v>1</v>
      </c>
      <c r="L100" s="403"/>
      <c r="M100" s="411" t="s">
        <v>46</v>
      </c>
    </row>
    <row r="101" spans="1:13" ht="14">
      <c r="A101" s="402" t="s">
        <v>2003</v>
      </c>
      <c r="B101" s="403"/>
      <c r="C101" s="403">
        <v>5631</v>
      </c>
      <c r="D101" s="403"/>
      <c r="E101" s="403"/>
      <c r="F101" s="403"/>
      <c r="G101" s="404"/>
      <c r="H101" s="407" t="s">
        <v>453</v>
      </c>
      <c r="I101" s="408" t="s">
        <v>531</v>
      </c>
      <c r="J101" s="409"/>
      <c r="K101" s="404">
        <v>7</v>
      </c>
      <c r="L101" s="404" t="s">
        <v>837</v>
      </c>
      <c r="M101" s="406"/>
    </row>
    <row r="102" spans="1:13" ht="14">
      <c r="A102" s="402" t="s">
        <v>2003</v>
      </c>
      <c r="B102" s="403"/>
      <c r="C102" s="403">
        <v>5640</v>
      </c>
      <c r="D102" s="403"/>
      <c r="E102" s="403"/>
      <c r="F102" s="403"/>
      <c r="G102" s="404"/>
      <c r="H102" s="407" t="s">
        <v>336</v>
      </c>
      <c r="I102" s="408" t="s">
        <v>571</v>
      </c>
      <c r="J102" s="409"/>
      <c r="K102" s="404">
        <v>1</v>
      </c>
      <c r="L102" s="404"/>
      <c r="M102" s="406" t="s">
        <v>837</v>
      </c>
    </row>
    <row r="103" spans="1:13" ht="14">
      <c r="A103" s="402" t="s">
        <v>2003</v>
      </c>
      <c r="B103" s="403"/>
      <c r="C103" s="403">
        <v>5667</v>
      </c>
      <c r="D103" s="403"/>
      <c r="E103" s="403"/>
      <c r="F103" s="403"/>
      <c r="G103" s="404"/>
      <c r="H103" s="405" t="s">
        <v>2179</v>
      </c>
      <c r="I103" s="405" t="s">
        <v>56</v>
      </c>
      <c r="J103" s="404"/>
      <c r="K103" s="404">
        <v>9</v>
      </c>
      <c r="L103" s="404" t="s">
        <v>837</v>
      </c>
      <c r="M103" s="406"/>
    </row>
    <row r="104" spans="1:13" ht="14">
      <c r="A104" s="402" t="s">
        <v>2003</v>
      </c>
      <c r="B104" s="403"/>
      <c r="C104" s="403">
        <v>5702</v>
      </c>
      <c r="D104" s="403"/>
      <c r="E104" s="403"/>
      <c r="F104" s="403"/>
      <c r="G104" s="404"/>
      <c r="H104" s="407" t="s">
        <v>458</v>
      </c>
      <c r="I104" s="408" t="s">
        <v>381</v>
      </c>
      <c r="J104" s="409"/>
      <c r="K104" s="404">
        <v>1</v>
      </c>
      <c r="L104" s="404"/>
      <c r="M104" s="406" t="s">
        <v>837</v>
      </c>
    </row>
    <row r="105" spans="1:13" ht="14">
      <c r="A105" s="402" t="s">
        <v>2003</v>
      </c>
      <c r="B105" s="403"/>
      <c r="C105" s="403">
        <v>5751</v>
      </c>
      <c r="D105" s="403"/>
      <c r="E105" s="403"/>
      <c r="F105" s="403"/>
      <c r="G105" s="404"/>
      <c r="H105" s="407" t="s">
        <v>525</v>
      </c>
      <c r="I105" s="408" t="s">
        <v>732</v>
      </c>
      <c r="J105" s="409"/>
      <c r="K105" s="404">
        <v>4</v>
      </c>
      <c r="L105" s="404" t="s">
        <v>837</v>
      </c>
      <c r="M105" s="406"/>
    </row>
    <row r="106" spans="1:13" ht="14">
      <c r="A106" s="402" t="s">
        <v>2003</v>
      </c>
      <c r="B106" s="403"/>
      <c r="C106" s="403">
        <v>5913</v>
      </c>
      <c r="D106" s="403"/>
      <c r="E106" s="403"/>
      <c r="F106" s="403"/>
      <c r="G106" s="404"/>
      <c r="H106" s="407" t="s">
        <v>528</v>
      </c>
      <c r="I106" s="408" t="s">
        <v>718</v>
      </c>
      <c r="J106" s="409"/>
      <c r="K106" s="404">
        <v>4</v>
      </c>
      <c r="L106" s="404" t="s">
        <v>838</v>
      </c>
      <c r="M106" s="406"/>
    </row>
    <row r="107" spans="1:13" ht="14">
      <c r="A107" s="402" t="s">
        <v>2003</v>
      </c>
      <c r="B107" s="403"/>
      <c r="C107" s="403">
        <v>5930</v>
      </c>
      <c r="D107" s="403"/>
      <c r="E107" s="403"/>
      <c r="F107" s="403"/>
      <c r="G107" s="404"/>
      <c r="H107" s="407" t="s">
        <v>353</v>
      </c>
      <c r="I107" s="408" t="s">
        <v>220</v>
      </c>
      <c r="J107" s="409"/>
      <c r="K107" s="404">
        <v>9</v>
      </c>
      <c r="L107" s="404" t="s">
        <v>46</v>
      </c>
      <c r="M107" s="406"/>
    </row>
    <row r="108" spans="1:13" ht="14">
      <c r="A108" s="402" t="s">
        <v>2003</v>
      </c>
      <c r="B108" s="403"/>
      <c r="C108" s="403">
        <v>6012</v>
      </c>
      <c r="D108" s="403"/>
      <c r="E108" s="403"/>
      <c r="F108" s="403"/>
      <c r="G108" s="404"/>
      <c r="H108" s="407" t="s">
        <v>695</v>
      </c>
      <c r="I108" s="408" t="s">
        <v>696</v>
      </c>
      <c r="J108" s="409"/>
      <c r="K108" s="404">
        <v>6</v>
      </c>
      <c r="L108" s="404" t="s">
        <v>46</v>
      </c>
      <c r="M108" s="406"/>
    </row>
    <row r="109" spans="1:13" ht="14">
      <c r="A109" s="402" t="s">
        <v>2003</v>
      </c>
      <c r="B109" s="403"/>
      <c r="C109" s="403">
        <v>6033</v>
      </c>
      <c r="D109" s="403"/>
      <c r="E109" s="403"/>
      <c r="F109" s="403"/>
      <c r="G109" s="404"/>
      <c r="H109" s="407" t="s">
        <v>25</v>
      </c>
      <c r="I109" s="408" t="s">
        <v>495</v>
      </c>
      <c r="J109" s="409"/>
      <c r="K109" s="404">
        <v>1</v>
      </c>
      <c r="L109" s="404"/>
      <c r="M109" s="406" t="s">
        <v>837</v>
      </c>
    </row>
    <row r="110" spans="1:13" ht="14">
      <c r="A110" s="402" t="s">
        <v>2003</v>
      </c>
      <c r="B110" s="403"/>
      <c r="C110" s="403">
        <v>6216</v>
      </c>
      <c r="D110" s="403"/>
      <c r="E110" s="403"/>
      <c r="F110" s="403"/>
      <c r="G110" s="404"/>
      <c r="H110" s="405" t="s">
        <v>1625</v>
      </c>
      <c r="I110" s="405" t="s">
        <v>1626</v>
      </c>
      <c r="J110" s="404"/>
      <c r="K110" s="404">
        <v>1</v>
      </c>
      <c r="L110" s="404"/>
      <c r="M110" s="406" t="s">
        <v>837</v>
      </c>
    </row>
    <row r="111" spans="1:13" ht="14">
      <c r="A111" s="402" t="s">
        <v>2003</v>
      </c>
      <c r="B111" s="403"/>
      <c r="C111" s="403">
        <v>6249</v>
      </c>
      <c r="D111" s="403"/>
      <c r="E111" s="403"/>
      <c r="F111" s="403"/>
      <c r="G111" s="404"/>
      <c r="H111" s="407" t="s">
        <v>339</v>
      </c>
      <c r="I111" s="408" t="s">
        <v>551</v>
      </c>
      <c r="J111" s="409"/>
      <c r="K111" s="404">
        <v>1</v>
      </c>
      <c r="L111" s="404"/>
      <c r="M111" s="406" t="s">
        <v>837</v>
      </c>
    </row>
    <row r="112" spans="1:13" ht="14">
      <c r="A112" s="402" t="s">
        <v>2003</v>
      </c>
      <c r="B112" s="403"/>
      <c r="C112" s="403">
        <v>6310</v>
      </c>
      <c r="D112" s="403"/>
      <c r="E112" s="403"/>
      <c r="F112" s="403"/>
      <c r="G112" s="404"/>
      <c r="H112" s="405" t="s">
        <v>594</v>
      </c>
      <c r="I112" s="405" t="s">
        <v>2180</v>
      </c>
      <c r="J112" s="404"/>
      <c r="K112" s="404">
        <v>6</v>
      </c>
      <c r="L112" s="404" t="s">
        <v>837</v>
      </c>
      <c r="M112" s="406"/>
    </row>
    <row r="113" spans="1:13" ht="14">
      <c r="A113" s="402" t="s">
        <v>2003</v>
      </c>
      <c r="B113" s="403"/>
      <c r="C113" s="403">
        <v>6316</v>
      </c>
      <c r="D113" s="403"/>
      <c r="E113" s="403"/>
      <c r="F113" s="403"/>
      <c r="G113" s="404"/>
      <c r="H113" s="407" t="s">
        <v>385</v>
      </c>
      <c r="I113" s="408" t="s">
        <v>617</v>
      </c>
      <c r="J113" s="409"/>
      <c r="K113" s="404">
        <v>1</v>
      </c>
      <c r="L113" s="404"/>
      <c r="M113" s="406" t="s">
        <v>837</v>
      </c>
    </row>
    <row r="114" spans="1:13" ht="14">
      <c r="A114" s="402" t="s">
        <v>2003</v>
      </c>
      <c r="B114" s="403"/>
      <c r="C114" s="403">
        <v>6345</v>
      </c>
      <c r="D114" s="403"/>
      <c r="E114" s="403"/>
      <c r="F114" s="403"/>
      <c r="G114" s="404"/>
      <c r="H114" s="407" t="s">
        <v>417</v>
      </c>
      <c r="I114" s="408" t="s">
        <v>545</v>
      </c>
      <c r="J114" s="409"/>
      <c r="K114" s="404">
        <v>1</v>
      </c>
      <c r="L114" s="404"/>
      <c r="M114" s="406" t="s">
        <v>837</v>
      </c>
    </row>
    <row r="115" spans="1:13" ht="14">
      <c r="A115" s="402" t="s">
        <v>2003</v>
      </c>
      <c r="B115" s="403"/>
      <c r="C115" s="403">
        <v>6397</v>
      </c>
      <c r="D115" s="403"/>
      <c r="E115" s="403"/>
      <c r="F115" s="403"/>
      <c r="G115" s="404"/>
      <c r="H115" s="407" t="s">
        <v>38</v>
      </c>
      <c r="I115" s="408" t="s">
        <v>247</v>
      </c>
      <c r="J115" s="409"/>
      <c r="K115" s="404">
        <v>1</v>
      </c>
      <c r="L115" s="404"/>
      <c r="M115" s="406" t="s">
        <v>837</v>
      </c>
    </row>
    <row r="116" spans="1:13" ht="14">
      <c r="A116" s="402" t="s">
        <v>2003</v>
      </c>
      <c r="B116" s="403"/>
      <c r="C116" s="403">
        <v>6483</v>
      </c>
      <c r="D116" s="403"/>
      <c r="E116" s="403"/>
      <c r="F116" s="403"/>
      <c r="G116" s="404"/>
      <c r="H116" s="407" t="s">
        <v>651</v>
      </c>
      <c r="I116" s="408" t="s">
        <v>141</v>
      </c>
      <c r="J116" s="409"/>
      <c r="K116" s="404">
        <v>1</v>
      </c>
      <c r="L116" s="404"/>
      <c r="M116" s="406" t="s">
        <v>837</v>
      </c>
    </row>
    <row r="117" spans="1:13" ht="14">
      <c r="A117" s="402" t="s">
        <v>2003</v>
      </c>
      <c r="B117" s="403"/>
      <c r="C117" s="403">
        <v>6499</v>
      </c>
      <c r="D117" s="403"/>
      <c r="E117" s="403"/>
      <c r="F117" s="403"/>
      <c r="G117" s="404"/>
      <c r="H117" s="407" t="s">
        <v>207</v>
      </c>
      <c r="I117" s="408" t="s">
        <v>851</v>
      </c>
      <c r="J117" s="409"/>
      <c r="K117" s="404">
        <v>1</v>
      </c>
      <c r="L117" s="404"/>
      <c r="M117" s="406" t="s">
        <v>46</v>
      </c>
    </row>
    <row r="118" spans="1:13" ht="14">
      <c r="A118" s="402" t="s">
        <v>2003</v>
      </c>
      <c r="B118" s="403"/>
      <c r="C118" s="403">
        <v>6547</v>
      </c>
      <c r="D118" s="403"/>
      <c r="E118" s="403"/>
      <c r="F118" s="403"/>
      <c r="G118" s="404"/>
      <c r="H118" s="407" t="s">
        <v>729</v>
      </c>
      <c r="I118" s="408" t="s">
        <v>731</v>
      </c>
      <c r="J118" s="409"/>
      <c r="K118" s="404">
        <v>4</v>
      </c>
      <c r="L118" s="404" t="s">
        <v>837</v>
      </c>
      <c r="M118" s="406"/>
    </row>
    <row r="119" spans="1:13" ht="14">
      <c r="A119" s="402" t="s">
        <v>2003</v>
      </c>
      <c r="B119" s="403"/>
      <c r="C119" s="403">
        <v>6576</v>
      </c>
      <c r="D119" s="403"/>
      <c r="E119" s="403"/>
      <c r="F119" s="403"/>
      <c r="G119" s="404"/>
      <c r="H119" s="407" t="s">
        <v>1202</v>
      </c>
      <c r="I119" s="408" t="s">
        <v>221</v>
      </c>
      <c r="J119" s="409"/>
      <c r="K119" s="404">
        <v>1</v>
      </c>
      <c r="L119" s="404"/>
      <c r="M119" s="406" t="s">
        <v>837</v>
      </c>
    </row>
    <row r="120" spans="1:13" ht="14">
      <c r="A120" s="402" t="s">
        <v>2003</v>
      </c>
      <c r="B120" s="403"/>
      <c r="C120" s="403">
        <v>6589</v>
      </c>
      <c r="D120" s="403"/>
      <c r="E120" s="403"/>
      <c r="F120" s="403"/>
      <c r="G120" s="404"/>
      <c r="H120" s="407" t="s">
        <v>165</v>
      </c>
      <c r="I120" s="408" t="s">
        <v>104</v>
      </c>
      <c r="J120" s="409"/>
      <c r="K120" s="404">
        <v>4</v>
      </c>
      <c r="L120" s="404" t="s">
        <v>837</v>
      </c>
      <c r="M120" s="406"/>
    </row>
    <row r="121" spans="1:13" ht="14">
      <c r="A121" s="402" t="s">
        <v>2003</v>
      </c>
      <c r="B121" s="403"/>
      <c r="C121" s="403">
        <v>6609</v>
      </c>
      <c r="D121" s="403"/>
      <c r="E121" s="403"/>
      <c r="F121" s="403"/>
      <c r="G121" s="404"/>
      <c r="H121" s="407" t="s">
        <v>153</v>
      </c>
      <c r="I121" s="408" t="s">
        <v>154</v>
      </c>
      <c r="J121" s="409"/>
      <c r="K121" s="404">
        <v>6</v>
      </c>
      <c r="L121" s="404" t="s">
        <v>838</v>
      </c>
      <c r="M121" s="406"/>
    </row>
    <row r="122" spans="1:13" ht="14">
      <c r="A122" s="402" t="s">
        <v>2003</v>
      </c>
      <c r="B122" s="403"/>
      <c r="C122" s="403">
        <v>6627</v>
      </c>
      <c r="D122" s="403"/>
      <c r="E122" s="403"/>
      <c r="F122" s="403"/>
      <c r="G122" s="404"/>
      <c r="H122" s="407" t="s">
        <v>657</v>
      </c>
      <c r="I122" s="408" t="s">
        <v>293</v>
      </c>
      <c r="J122" s="409"/>
      <c r="K122" s="404">
        <v>1</v>
      </c>
      <c r="L122" s="404"/>
      <c r="M122" s="406" t="s">
        <v>837</v>
      </c>
    </row>
    <row r="123" spans="1:13" ht="14">
      <c r="A123" s="402" t="s">
        <v>2003</v>
      </c>
      <c r="B123" s="403"/>
      <c r="C123" s="403">
        <v>6661</v>
      </c>
      <c r="D123" s="403"/>
      <c r="E123" s="403"/>
      <c r="F123" s="403"/>
      <c r="G123" s="404"/>
      <c r="H123" s="407" t="s">
        <v>624</v>
      </c>
      <c r="I123" s="408" t="s">
        <v>277</v>
      </c>
      <c r="J123" s="409"/>
      <c r="K123" s="404">
        <v>1</v>
      </c>
      <c r="L123" s="404"/>
      <c r="M123" s="406" t="s">
        <v>837</v>
      </c>
    </row>
    <row r="124" spans="1:13" ht="14">
      <c r="A124" s="402" t="s">
        <v>2003</v>
      </c>
      <c r="B124" s="403"/>
      <c r="C124" s="403">
        <v>6785</v>
      </c>
      <c r="D124" s="403"/>
      <c r="E124" s="403"/>
      <c r="F124" s="403"/>
      <c r="G124" s="404"/>
      <c r="H124" s="407" t="s">
        <v>195</v>
      </c>
      <c r="I124" s="408" t="s">
        <v>136</v>
      </c>
      <c r="J124" s="409"/>
      <c r="K124" s="404">
        <v>1</v>
      </c>
      <c r="L124" s="404"/>
      <c r="M124" s="406" t="s">
        <v>46</v>
      </c>
    </row>
    <row r="125" spans="1:13" ht="14">
      <c r="A125" s="402" t="s">
        <v>2003</v>
      </c>
      <c r="B125" s="403"/>
      <c r="C125" s="403">
        <v>6832</v>
      </c>
      <c r="D125" s="403"/>
      <c r="E125" s="403"/>
      <c r="F125" s="403"/>
      <c r="G125" s="404"/>
      <c r="H125" s="405" t="s">
        <v>633</v>
      </c>
      <c r="I125" s="405" t="s">
        <v>72</v>
      </c>
      <c r="J125" s="404"/>
      <c r="K125" s="404">
        <v>1</v>
      </c>
      <c r="L125" s="404"/>
      <c r="M125" s="406"/>
    </row>
    <row r="126" spans="1:13" ht="14">
      <c r="A126" s="402" t="s">
        <v>2003</v>
      </c>
      <c r="B126" s="403"/>
      <c r="C126" s="403">
        <v>6848</v>
      </c>
      <c r="D126" s="403"/>
      <c r="E126" s="403"/>
      <c r="F126" s="403"/>
      <c r="G126" s="404"/>
      <c r="H126" s="407" t="s">
        <v>313</v>
      </c>
      <c r="I126" s="408" t="s">
        <v>296</v>
      </c>
      <c r="J126" s="409"/>
      <c r="K126" s="404">
        <v>9</v>
      </c>
      <c r="L126" s="404" t="s">
        <v>837</v>
      </c>
      <c r="M126" s="406"/>
    </row>
    <row r="127" spans="1:13" ht="14">
      <c r="A127" s="402" t="s">
        <v>2003</v>
      </c>
      <c r="B127" s="403"/>
      <c r="C127" s="403">
        <v>6885</v>
      </c>
      <c r="D127" s="403"/>
      <c r="E127" s="403"/>
      <c r="F127" s="403"/>
      <c r="G127" s="404"/>
      <c r="H127" s="407" t="s">
        <v>126</v>
      </c>
      <c r="I127" s="408" t="s">
        <v>557</v>
      </c>
      <c r="J127" s="409"/>
      <c r="K127" s="404">
        <v>8</v>
      </c>
      <c r="L127" s="404" t="s">
        <v>837</v>
      </c>
      <c r="M127" s="406"/>
    </row>
    <row r="128" spans="1:13" ht="14">
      <c r="A128" s="402" t="s">
        <v>2003</v>
      </c>
      <c r="B128" s="403"/>
      <c r="C128" s="403">
        <v>6938</v>
      </c>
      <c r="D128" s="403"/>
      <c r="E128" s="403"/>
      <c r="F128" s="403"/>
      <c r="G128" s="404"/>
      <c r="H128" s="405" t="s">
        <v>2181</v>
      </c>
      <c r="I128" s="405" t="s">
        <v>572</v>
      </c>
      <c r="J128" s="404"/>
      <c r="K128" s="404">
        <v>5</v>
      </c>
      <c r="L128" s="404" t="s">
        <v>837</v>
      </c>
      <c r="M128" s="406"/>
    </row>
    <row r="129" spans="1:13" ht="14">
      <c r="A129" s="402" t="s">
        <v>2003</v>
      </c>
      <c r="B129" s="403"/>
      <c r="C129" s="403">
        <v>6941</v>
      </c>
      <c r="D129" s="403"/>
      <c r="E129" s="403"/>
      <c r="F129" s="403"/>
      <c r="G129" s="404"/>
      <c r="H129" s="407" t="s">
        <v>290</v>
      </c>
      <c r="I129" s="408" t="s">
        <v>291</v>
      </c>
      <c r="J129" s="409"/>
      <c r="K129" s="404">
        <v>1</v>
      </c>
      <c r="L129" s="404"/>
      <c r="M129" s="406" t="s">
        <v>837</v>
      </c>
    </row>
    <row r="130" spans="1:13" ht="14">
      <c r="A130" s="402" t="s">
        <v>2003</v>
      </c>
      <c r="B130" s="403"/>
      <c r="C130" s="403">
        <v>6979</v>
      </c>
      <c r="D130" s="403"/>
      <c r="E130" s="403"/>
      <c r="F130" s="403"/>
      <c r="G130" s="404"/>
      <c r="H130" s="405" t="s">
        <v>2182</v>
      </c>
      <c r="I130" s="405" t="s">
        <v>544</v>
      </c>
      <c r="J130" s="404"/>
      <c r="K130" s="404">
        <v>1</v>
      </c>
      <c r="L130" s="404"/>
      <c r="M130" s="406" t="s">
        <v>837</v>
      </c>
    </row>
    <row r="131" spans="1:13" ht="14">
      <c r="A131" s="402" t="s">
        <v>2003</v>
      </c>
      <c r="B131" s="403"/>
      <c r="C131" s="403">
        <v>6986</v>
      </c>
      <c r="D131" s="403"/>
      <c r="E131" s="403"/>
      <c r="F131" s="403"/>
      <c r="G131" s="404"/>
      <c r="H131" s="407" t="s">
        <v>311</v>
      </c>
      <c r="I131" s="408" t="s">
        <v>557</v>
      </c>
      <c r="J131" s="409"/>
      <c r="K131" s="404">
        <v>1</v>
      </c>
      <c r="L131" s="404"/>
      <c r="M131" s="406" t="s">
        <v>837</v>
      </c>
    </row>
    <row r="132" spans="1:13" ht="14">
      <c r="A132" s="402" t="s">
        <v>2003</v>
      </c>
      <c r="B132" s="403"/>
      <c r="C132" s="403">
        <v>7007</v>
      </c>
      <c r="D132" s="403"/>
      <c r="E132" s="403"/>
      <c r="F132" s="403"/>
      <c r="G132" s="404"/>
      <c r="H132" s="407" t="s">
        <v>202</v>
      </c>
      <c r="I132" s="408" t="s">
        <v>203</v>
      </c>
      <c r="J132" s="409"/>
      <c r="K132" s="404">
        <v>2</v>
      </c>
      <c r="L132" s="404" t="s">
        <v>837</v>
      </c>
      <c r="M132" s="406"/>
    </row>
    <row r="133" spans="1:13" ht="14">
      <c r="A133" s="402" t="s">
        <v>2003</v>
      </c>
      <c r="B133" s="403"/>
      <c r="C133" s="403">
        <v>7087</v>
      </c>
      <c r="D133" s="403"/>
      <c r="E133" s="403"/>
      <c r="F133" s="403"/>
      <c r="G133" s="404"/>
      <c r="H133" s="405" t="s">
        <v>80</v>
      </c>
      <c r="I133" s="405" t="s">
        <v>393</v>
      </c>
      <c r="J133" s="404"/>
      <c r="K133" s="404">
        <v>2</v>
      </c>
      <c r="L133" s="404" t="s">
        <v>837</v>
      </c>
      <c r="M133" s="406"/>
    </row>
    <row r="134" spans="1:13" ht="14">
      <c r="A134" s="402" t="s">
        <v>2003</v>
      </c>
      <c r="B134" s="403"/>
      <c r="C134" s="403">
        <v>7108</v>
      </c>
      <c r="D134" s="403"/>
      <c r="E134" s="403"/>
      <c r="F134" s="403"/>
      <c r="G134" s="404"/>
      <c r="H134" s="405" t="s">
        <v>1932</v>
      </c>
      <c r="I134" s="405" t="s">
        <v>210</v>
      </c>
      <c r="J134" s="404"/>
      <c r="K134" s="404">
        <v>1</v>
      </c>
      <c r="L134" s="404"/>
      <c r="M134" s="406"/>
    </row>
    <row r="135" spans="1:13" ht="14">
      <c r="A135" s="402" t="s">
        <v>2003</v>
      </c>
      <c r="B135" s="403"/>
      <c r="C135" s="403">
        <v>7185</v>
      </c>
      <c r="D135" s="403"/>
      <c r="E135" s="403"/>
      <c r="F135" s="403"/>
      <c r="G135" s="404"/>
      <c r="H135" s="407" t="s">
        <v>73</v>
      </c>
      <c r="I135" s="408" t="s">
        <v>145</v>
      </c>
      <c r="J135" s="409"/>
      <c r="K135" s="404">
        <v>4</v>
      </c>
      <c r="L135" s="404" t="s">
        <v>837</v>
      </c>
      <c r="M135" s="406"/>
    </row>
    <row r="136" spans="1:13" ht="14">
      <c r="A136" s="402" t="s">
        <v>2003</v>
      </c>
      <c r="B136" s="403"/>
      <c r="C136" s="403">
        <v>7196</v>
      </c>
      <c r="D136" s="403"/>
      <c r="E136" s="403"/>
      <c r="F136" s="403"/>
      <c r="G136" s="404"/>
      <c r="H136" s="407" t="s">
        <v>500</v>
      </c>
      <c r="I136" s="408" t="s">
        <v>592</v>
      </c>
      <c r="J136" s="409"/>
      <c r="K136" s="404">
        <v>1</v>
      </c>
      <c r="L136" s="404"/>
      <c r="M136" s="406" t="s">
        <v>837</v>
      </c>
    </row>
    <row r="137" spans="1:13" ht="14">
      <c r="A137" s="402" t="s">
        <v>2003</v>
      </c>
      <c r="B137" s="403"/>
      <c r="C137" s="403">
        <v>7216</v>
      </c>
      <c r="D137" s="403"/>
      <c r="E137" s="403"/>
      <c r="F137" s="403"/>
      <c r="G137" s="404"/>
      <c r="H137" s="407" t="s">
        <v>1111</v>
      </c>
      <c r="I137" s="408" t="s">
        <v>527</v>
      </c>
      <c r="J137" s="409"/>
      <c r="K137" s="404">
        <v>9</v>
      </c>
      <c r="L137" s="404" t="s">
        <v>837</v>
      </c>
      <c r="M137" s="406"/>
    </row>
    <row r="138" spans="1:13" ht="14">
      <c r="A138" s="402" t="s">
        <v>2003</v>
      </c>
      <c r="B138" s="403"/>
      <c r="C138" s="403">
        <v>7226</v>
      </c>
      <c r="D138" s="403"/>
      <c r="E138" s="403"/>
      <c r="F138" s="403"/>
      <c r="G138" s="404"/>
      <c r="H138" s="405" t="s">
        <v>1679</v>
      </c>
      <c r="I138" s="405" t="s">
        <v>531</v>
      </c>
      <c r="J138" s="404"/>
      <c r="K138" s="404">
        <v>5</v>
      </c>
      <c r="L138" s="404" t="s">
        <v>837</v>
      </c>
      <c r="M138" s="406"/>
    </row>
    <row r="139" spans="1:13" ht="14">
      <c r="A139" s="402" t="s">
        <v>2003</v>
      </c>
      <c r="B139" s="403"/>
      <c r="C139" s="403">
        <v>7274</v>
      </c>
      <c r="D139" s="403"/>
      <c r="E139" s="403"/>
      <c r="F139" s="403"/>
      <c r="G139" s="404"/>
      <c r="H139" s="407" t="s">
        <v>74</v>
      </c>
      <c r="I139" s="408" t="s">
        <v>199</v>
      </c>
      <c r="J139" s="409"/>
      <c r="K139" s="404">
        <v>1</v>
      </c>
      <c r="L139" s="404"/>
      <c r="M139" s="406" t="s">
        <v>837</v>
      </c>
    </row>
    <row r="140" spans="1:13" ht="14">
      <c r="A140" s="402" t="s">
        <v>2003</v>
      </c>
      <c r="B140" s="403"/>
      <c r="C140" s="403">
        <v>7303</v>
      </c>
      <c r="D140" s="403"/>
      <c r="E140" s="403"/>
      <c r="F140" s="403"/>
      <c r="G140" s="404"/>
      <c r="H140" s="405" t="s">
        <v>2183</v>
      </c>
      <c r="I140" s="405" t="s">
        <v>2184</v>
      </c>
      <c r="J140" s="404"/>
      <c r="K140" s="404">
        <v>1</v>
      </c>
      <c r="L140" s="404"/>
      <c r="M140" s="406" t="s">
        <v>837</v>
      </c>
    </row>
    <row r="141" spans="1:13" ht="14">
      <c r="A141" s="402" t="s">
        <v>2003</v>
      </c>
      <c r="B141" s="403"/>
      <c r="C141" s="403">
        <v>7349</v>
      </c>
      <c r="D141" s="403"/>
      <c r="E141" s="403"/>
      <c r="F141" s="403"/>
      <c r="G141" s="404"/>
      <c r="H141" s="405" t="s">
        <v>2185</v>
      </c>
      <c r="I141" s="405" t="s">
        <v>104</v>
      </c>
      <c r="J141" s="404"/>
      <c r="K141" s="404">
        <v>10</v>
      </c>
      <c r="L141" s="404" t="s">
        <v>837</v>
      </c>
      <c r="M141" s="406"/>
    </row>
    <row r="142" spans="1:13" ht="14">
      <c r="A142" s="402" t="s">
        <v>2003</v>
      </c>
      <c r="B142" s="403"/>
      <c r="C142" s="403">
        <v>7407</v>
      </c>
      <c r="D142" s="403"/>
      <c r="E142" s="403"/>
      <c r="F142" s="403"/>
      <c r="G142" s="404"/>
      <c r="H142" s="407" t="s">
        <v>458</v>
      </c>
      <c r="I142" s="408" t="s">
        <v>641</v>
      </c>
      <c r="J142" s="409"/>
      <c r="K142" s="404">
        <v>1</v>
      </c>
      <c r="L142" s="404"/>
      <c r="M142" s="406" t="s">
        <v>837</v>
      </c>
    </row>
    <row r="143" spans="1:13" ht="14">
      <c r="A143" s="402" t="s">
        <v>2003</v>
      </c>
      <c r="B143" s="403"/>
      <c r="C143" s="403">
        <v>7410</v>
      </c>
      <c r="D143" s="403"/>
      <c r="E143" s="403"/>
      <c r="F143" s="403"/>
      <c r="G143" s="404"/>
      <c r="H143" s="405" t="s">
        <v>442</v>
      </c>
      <c r="I143" s="405" t="s">
        <v>1729</v>
      </c>
      <c r="J143" s="404"/>
      <c r="K143" s="404">
        <v>1</v>
      </c>
      <c r="L143" s="404"/>
      <c r="M143" s="406" t="s">
        <v>46</v>
      </c>
    </row>
    <row r="144" spans="1:13" ht="14">
      <c r="A144" s="402" t="s">
        <v>2003</v>
      </c>
      <c r="B144" s="403"/>
      <c r="C144" s="403">
        <v>7441</v>
      </c>
      <c r="D144" s="403"/>
      <c r="E144" s="403"/>
      <c r="F144" s="403"/>
      <c r="G144" s="404"/>
      <c r="H144" s="407" t="s">
        <v>262</v>
      </c>
      <c r="I144" s="408" t="s">
        <v>218</v>
      </c>
      <c r="J144" s="409"/>
      <c r="K144" s="404">
        <v>1</v>
      </c>
      <c r="L144" s="404"/>
      <c r="M144" s="406" t="s">
        <v>837</v>
      </c>
    </row>
    <row r="145" spans="1:13" ht="14">
      <c r="A145" s="402" t="s">
        <v>2003</v>
      </c>
      <c r="B145" s="403"/>
      <c r="C145" s="403">
        <v>7448</v>
      </c>
      <c r="D145" s="403"/>
      <c r="E145" s="403"/>
      <c r="F145" s="403"/>
      <c r="G145" s="404"/>
      <c r="H145" s="407" t="s">
        <v>586</v>
      </c>
      <c r="I145" s="408" t="s">
        <v>312</v>
      </c>
      <c r="J145" s="409"/>
      <c r="K145" s="404">
        <v>1</v>
      </c>
      <c r="L145" s="404"/>
      <c r="M145" s="406" t="s">
        <v>46</v>
      </c>
    </row>
    <row r="146" spans="1:13" ht="14">
      <c r="A146" s="402" t="s">
        <v>2003</v>
      </c>
      <c r="B146" s="403"/>
      <c r="C146" s="403">
        <v>7466</v>
      </c>
      <c r="D146" s="403"/>
      <c r="E146" s="403"/>
      <c r="F146" s="403"/>
      <c r="G146" s="404"/>
      <c r="H146" s="405" t="s">
        <v>2186</v>
      </c>
      <c r="I146" s="405" t="s">
        <v>110</v>
      </c>
      <c r="J146" s="404"/>
      <c r="K146" s="404">
        <v>1</v>
      </c>
      <c r="L146" s="404"/>
      <c r="M146" s="406" t="s">
        <v>837</v>
      </c>
    </row>
    <row r="147" spans="1:13" ht="14">
      <c r="A147" s="402" t="s">
        <v>2003</v>
      </c>
      <c r="B147" s="403"/>
      <c r="C147" s="403">
        <v>7476</v>
      </c>
      <c r="D147" s="403"/>
      <c r="E147" s="403"/>
      <c r="F147" s="403"/>
      <c r="G147" s="404"/>
      <c r="H147" s="407" t="s">
        <v>75</v>
      </c>
      <c r="I147" s="408" t="s">
        <v>277</v>
      </c>
      <c r="J147" s="409"/>
      <c r="K147" s="404">
        <v>2</v>
      </c>
      <c r="L147" s="404" t="s">
        <v>46</v>
      </c>
      <c r="M147" s="406"/>
    </row>
    <row r="148" spans="1:13" ht="14">
      <c r="A148" s="402" t="s">
        <v>2003</v>
      </c>
      <c r="B148" s="403"/>
      <c r="C148" s="403">
        <v>7539</v>
      </c>
      <c r="D148" s="403"/>
      <c r="E148" s="403"/>
      <c r="F148" s="403"/>
      <c r="G148" s="404"/>
      <c r="H148" s="407" t="s">
        <v>206</v>
      </c>
      <c r="I148" s="408" t="s">
        <v>535</v>
      </c>
      <c r="J148" s="409"/>
      <c r="K148" s="404">
        <v>4</v>
      </c>
      <c r="L148" s="404" t="s">
        <v>838</v>
      </c>
      <c r="M148" s="406"/>
    </row>
    <row r="149" spans="1:13" ht="14">
      <c r="A149" s="402" t="s">
        <v>2003</v>
      </c>
      <c r="B149" s="403"/>
      <c r="C149" s="403">
        <v>7550</v>
      </c>
      <c r="D149" s="403"/>
      <c r="E149" s="403"/>
      <c r="F149" s="403"/>
      <c r="G149" s="404"/>
      <c r="H149" s="407" t="s">
        <v>575</v>
      </c>
      <c r="I149" s="408" t="s">
        <v>247</v>
      </c>
      <c r="J149" s="409"/>
      <c r="K149" s="404">
        <v>1</v>
      </c>
      <c r="L149" s="404"/>
      <c r="M149" s="406" t="s">
        <v>46</v>
      </c>
    </row>
    <row r="150" spans="1:13" ht="14">
      <c r="A150" s="402" t="s">
        <v>2003</v>
      </c>
      <c r="B150" s="403"/>
      <c r="C150" s="403">
        <v>7555</v>
      </c>
      <c r="D150" s="403"/>
      <c r="E150" s="403"/>
      <c r="F150" s="403"/>
      <c r="G150" s="404"/>
      <c r="H150" s="407" t="s">
        <v>32</v>
      </c>
      <c r="I150" s="408" t="s">
        <v>220</v>
      </c>
      <c r="J150" s="409"/>
      <c r="K150" s="404">
        <v>1</v>
      </c>
      <c r="L150" s="404"/>
      <c r="M150" s="406" t="s">
        <v>837</v>
      </c>
    </row>
    <row r="151" spans="1:13" ht="14">
      <c r="A151" s="402" t="s">
        <v>2003</v>
      </c>
      <c r="B151" s="403"/>
      <c r="C151" s="403">
        <v>7608</v>
      </c>
      <c r="D151" s="403"/>
      <c r="E151" s="403"/>
      <c r="F151" s="403"/>
      <c r="G151" s="404"/>
      <c r="H151" s="407" t="s">
        <v>650</v>
      </c>
      <c r="I151" s="408" t="s">
        <v>324</v>
      </c>
      <c r="J151" s="409"/>
      <c r="K151" s="404">
        <v>1</v>
      </c>
      <c r="L151" s="404"/>
      <c r="M151" s="406" t="s">
        <v>46</v>
      </c>
    </row>
    <row r="152" spans="1:13" ht="14">
      <c r="A152" s="402" t="s">
        <v>2003</v>
      </c>
      <c r="B152" s="403"/>
      <c r="C152" s="403">
        <v>7731</v>
      </c>
      <c r="D152" s="403"/>
      <c r="E152" s="403"/>
      <c r="F152" s="403"/>
      <c r="G152" s="404"/>
      <c r="H152" s="407" t="s">
        <v>449</v>
      </c>
      <c r="I152" s="408" t="s">
        <v>540</v>
      </c>
      <c r="J152" s="409"/>
      <c r="K152" s="404">
        <v>1</v>
      </c>
      <c r="L152" s="404"/>
      <c r="M152" s="406" t="s">
        <v>837</v>
      </c>
    </row>
    <row r="153" spans="1:13" ht="14">
      <c r="A153" s="402" t="s">
        <v>2003</v>
      </c>
      <c r="B153" s="403"/>
      <c r="C153" s="403">
        <v>7738</v>
      </c>
      <c r="D153" s="403"/>
      <c r="E153" s="403"/>
      <c r="F153" s="403"/>
      <c r="G153" s="404"/>
      <c r="H153" s="405" t="s">
        <v>125</v>
      </c>
      <c r="I153" s="405" t="s">
        <v>2187</v>
      </c>
      <c r="J153" s="404"/>
      <c r="K153" s="404">
        <v>1</v>
      </c>
      <c r="L153" s="404"/>
      <c r="M153" s="406" t="s">
        <v>837</v>
      </c>
    </row>
    <row r="154" spans="1:13" ht="14">
      <c r="A154" s="402" t="s">
        <v>2003</v>
      </c>
      <c r="B154" s="403"/>
      <c r="C154" s="403">
        <v>7754</v>
      </c>
      <c r="D154" s="403"/>
      <c r="E154" s="403"/>
      <c r="F154" s="403"/>
      <c r="G154" s="404"/>
      <c r="H154" s="407" t="s">
        <v>652</v>
      </c>
      <c r="I154" s="408" t="s">
        <v>546</v>
      </c>
      <c r="J154" s="409"/>
      <c r="K154" s="404">
        <v>1</v>
      </c>
      <c r="L154" s="404"/>
      <c r="M154" s="406" t="s">
        <v>837</v>
      </c>
    </row>
    <row r="155" spans="1:13" ht="14">
      <c r="A155" s="402" t="s">
        <v>2003</v>
      </c>
      <c r="B155" s="403"/>
      <c r="C155" s="403">
        <v>7841</v>
      </c>
      <c r="D155" s="403"/>
      <c r="E155" s="403"/>
      <c r="F155" s="403"/>
      <c r="G155" s="404"/>
      <c r="H155" s="407" t="s">
        <v>462</v>
      </c>
      <c r="I155" s="408" t="s">
        <v>264</v>
      </c>
      <c r="J155" s="409"/>
      <c r="K155" s="404">
        <v>1</v>
      </c>
      <c r="L155" s="404"/>
      <c r="M155" s="406" t="s">
        <v>46</v>
      </c>
    </row>
    <row r="156" spans="1:13" ht="14">
      <c r="A156" s="402" t="s">
        <v>2003</v>
      </c>
      <c r="B156" s="403"/>
      <c r="C156" s="403">
        <v>7853</v>
      </c>
      <c r="D156" s="403"/>
      <c r="E156" s="403"/>
      <c r="F156" s="403"/>
      <c r="G156" s="404"/>
      <c r="H156" s="405" t="s">
        <v>2189</v>
      </c>
      <c r="I156" s="405" t="s">
        <v>136</v>
      </c>
      <c r="J156" s="404"/>
      <c r="K156" s="404">
        <v>1</v>
      </c>
      <c r="L156" s="404"/>
      <c r="M156" s="406" t="s">
        <v>46</v>
      </c>
    </row>
    <row r="157" spans="1:13" ht="14">
      <c r="A157" s="402" t="s">
        <v>2003</v>
      </c>
      <c r="B157" s="403"/>
      <c r="C157" s="403">
        <v>7870</v>
      </c>
      <c r="D157" s="403"/>
      <c r="E157" s="403"/>
      <c r="F157" s="403"/>
      <c r="G157" s="404"/>
      <c r="H157" s="407" t="s">
        <v>476</v>
      </c>
      <c r="I157" s="408" t="s">
        <v>616</v>
      </c>
      <c r="J157" s="409"/>
      <c r="K157" s="404">
        <v>2</v>
      </c>
      <c r="L157" s="404" t="s">
        <v>837</v>
      </c>
      <c r="M157" s="406"/>
    </row>
    <row r="158" spans="1:13" ht="14">
      <c r="A158" s="402" t="s">
        <v>2003</v>
      </c>
      <c r="B158" s="403"/>
      <c r="C158" s="403">
        <v>7882</v>
      </c>
      <c r="D158" s="403"/>
      <c r="E158" s="403"/>
      <c r="F158" s="403"/>
      <c r="G158" s="404"/>
      <c r="H158" s="405" t="s">
        <v>1786</v>
      </c>
      <c r="I158" s="405" t="s">
        <v>533</v>
      </c>
      <c r="J158" s="404"/>
      <c r="K158" s="404">
        <v>1</v>
      </c>
      <c r="L158" s="404"/>
      <c r="M158" s="406" t="s">
        <v>837</v>
      </c>
    </row>
    <row r="159" spans="1:13" ht="14">
      <c r="A159" s="402" t="s">
        <v>2003</v>
      </c>
      <c r="B159" s="403"/>
      <c r="C159" s="403">
        <v>7927</v>
      </c>
      <c r="D159" s="403"/>
      <c r="E159" s="403"/>
      <c r="F159" s="403"/>
      <c r="G159" s="404"/>
      <c r="H159" s="407" t="s">
        <v>512</v>
      </c>
      <c r="I159" s="408" t="s">
        <v>572</v>
      </c>
      <c r="J159" s="409"/>
      <c r="K159" s="404">
        <v>4</v>
      </c>
      <c r="L159" s="404" t="s">
        <v>46</v>
      </c>
      <c r="M159" s="406"/>
    </row>
    <row r="160" spans="1:13" ht="14">
      <c r="A160" s="402" t="s">
        <v>2003</v>
      </c>
      <c r="B160" s="403"/>
      <c r="C160" s="403">
        <v>7947</v>
      </c>
      <c r="D160" s="403"/>
      <c r="E160" s="403"/>
      <c r="F160" s="403"/>
      <c r="G160" s="404"/>
      <c r="H160" s="407" t="s">
        <v>949</v>
      </c>
      <c r="I160" s="408" t="s">
        <v>640</v>
      </c>
      <c r="J160" s="409"/>
      <c r="K160" s="404">
        <v>1</v>
      </c>
      <c r="L160" s="404"/>
      <c r="M160" s="406" t="s">
        <v>837</v>
      </c>
    </row>
    <row r="161" spans="1:13" ht="14">
      <c r="A161" s="402" t="s">
        <v>2003</v>
      </c>
      <c r="B161" s="403"/>
      <c r="C161" s="403">
        <v>7949</v>
      </c>
      <c r="D161" s="403"/>
      <c r="E161" s="403"/>
      <c r="F161" s="403"/>
      <c r="G161" s="404"/>
      <c r="H161" s="405" t="s">
        <v>36</v>
      </c>
      <c r="I161" s="405" t="s">
        <v>175</v>
      </c>
      <c r="J161" s="403"/>
      <c r="K161" s="404">
        <v>7</v>
      </c>
      <c r="L161" s="404"/>
      <c r="M161" s="406"/>
    </row>
    <row r="162" spans="1:13" ht="14">
      <c r="A162" s="402" t="s">
        <v>2003</v>
      </c>
      <c r="B162" s="403"/>
      <c r="C162" s="403">
        <v>7996</v>
      </c>
      <c r="D162" s="403"/>
      <c r="E162" s="403"/>
      <c r="F162" s="403"/>
      <c r="G162" s="404"/>
      <c r="H162" s="407" t="s">
        <v>176</v>
      </c>
      <c r="I162" s="408" t="s">
        <v>565</v>
      </c>
      <c r="J162" s="409"/>
      <c r="K162" s="404">
        <v>3</v>
      </c>
      <c r="L162" s="404" t="s">
        <v>837</v>
      </c>
      <c r="M162" s="406"/>
    </row>
    <row r="163" spans="1:13" ht="14">
      <c r="A163" s="402" t="s">
        <v>2003</v>
      </c>
      <c r="B163" s="403"/>
      <c r="C163" s="403">
        <v>8004</v>
      </c>
      <c r="D163" s="403"/>
      <c r="E163" s="403"/>
      <c r="F163" s="403"/>
      <c r="G163" s="404"/>
      <c r="H163" s="407" t="s">
        <v>538</v>
      </c>
      <c r="I163" s="408" t="s">
        <v>173</v>
      </c>
      <c r="J163" s="409"/>
      <c r="K163" s="404">
        <v>1</v>
      </c>
      <c r="L163" s="404"/>
      <c r="M163" s="406" t="s">
        <v>837</v>
      </c>
    </row>
    <row r="164" spans="1:13" ht="14">
      <c r="A164" s="402" t="s">
        <v>2003</v>
      </c>
      <c r="B164" s="403"/>
      <c r="C164" s="403">
        <v>8044</v>
      </c>
      <c r="D164" s="403"/>
      <c r="E164" s="403"/>
      <c r="F164" s="403"/>
      <c r="G164" s="404"/>
      <c r="H164" s="407" t="s">
        <v>522</v>
      </c>
      <c r="I164" s="408" t="s">
        <v>523</v>
      </c>
      <c r="J164" s="409"/>
      <c r="K164" s="404">
        <v>1</v>
      </c>
      <c r="L164" s="404"/>
      <c r="M164" s="406" t="s">
        <v>46</v>
      </c>
    </row>
    <row r="165" spans="1:13" ht="14">
      <c r="A165" s="402" t="s">
        <v>2003</v>
      </c>
      <c r="B165" s="403"/>
      <c r="C165" s="403">
        <v>8203</v>
      </c>
      <c r="D165" s="403"/>
      <c r="E165" s="403"/>
      <c r="F165" s="403"/>
      <c r="G165" s="404"/>
      <c r="H165" s="407" t="s">
        <v>2047</v>
      </c>
      <c r="I165" s="408" t="s">
        <v>87</v>
      </c>
      <c r="J165" s="409"/>
      <c r="K165" s="404">
        <v>6</v>
      </c>
      <c r="L165" s="404" t="s">
        <v>46</v>
      </c>
      <c r="M165" s="406"/>
    </row>
    <row r="166" spans="1:13" ht="14">
      <c r="A166" s="402" t="s">
        <v>2003</v>
      </c>
      <c r="B166" s="403"/>
      <c r="C166" s="403">
        <v>8223</v>
      </c>
      <c r="D166" s="403"/>
      <c r="E166" s="403"/>
      <c r="F166" s="403"/>
      <c r="G166" s="404"/>
      <c r="H166" s="407" t="s">
        <v>117</v>
      </c>
      <c r="I166" s="408" t="s">
        <v>570</v>
      </c>
      <c r="J166" s="409"/>
      <c r="K166" s="404">
        <v>1</v>
      </c>
      <c r="L166" s="404"/>
      <c r="M166" s="406" t="s">
        <v>46</v>
      </c>
    </row>
    <row r="167" spans="1:13" ht="14">
      <c r="A167" s="402" t="s">
        <v>2003</v>
      </c>
      <c r="B167" s="403"/>
      <c r="C167" s="403">
        <v>8252</v>
      </c>
      <c r="D167" s="403"/>
      <c r="E167" s="403"/>
      <c r="F167" s="403"/>
      <c r="G167" s="404"/>
      <c r="H167" s="407" t="s">
        <v>162</v>
      </c>
      <c r="I167" s="408" t="s">
        <v>163</v>
      </c>
      <c r="J167" s="409"/>
      <c r="K167" s="404">
        <v>9</v>
      </c>
      <c r="L167" s="404" t="s">
        <v>837</v>
      </c>
      <c r="M167" s="406"/>
    </row>
    <row r="168" spans="1:13" ht="14">
      <c r="A168" s="402" t="s">
        <v>2003</v>
      </c>
      <c r="B168" s="403"/>
      <c r="C168" s="403">
        <v>8259</v>
      </c>
      <c r="D168" s="403"/>
      <c r="E168" s="403"/>
      <c r="F168" s="403"/>
      <c r="G168" s="404"/>
      <c r="H168" s="407" t="s">
        <v>187</v>
      </c>
      <c r="I168" s="408" t="s">
        <v>463</v>
      </c>
      <c r="J168" s="409"/>
      <c r="K168" s="404">
        <v>2</v>
      </c>
      <c r="L168" s="404" t="s">
        <v>837</v>
      </c>
      <c r="M168" s="406"/>
    </row>
    <row r="169" spans="1:13" ht="14">
      <c r="A169" s="402" t="s">
        <v>2003</v>
      </c>
      <c r="B169" s="403"/>
      <c r="C169" s="403">
        <v>8337</v>
      </c>
      <c r="D169" s="403"/>
      <c r="E169" s="403"/>
      <c r="F169" s="403"/>
      <c r="G169" s="404"/>
      <c r="H169" s="405" t="s">
        <v>2190</v>
      </c>
      <c r="I169" s="405" t="s">
        <v>24</v>
      </c>
      <c r="J169" s="404"/>
      <c r="K169" s="404">
        <v>1</v>
      </c>
      <c r="L169" s="404"/>
      <c r="M169" s="406" t="s">
        <v>46</v>
      </c>
    </row>
    <row r="170" spans="1:13" ht="14">
      <c r="A170" s="402" t="s">
        <v>2003</v>
      </c>
      <c r="B170" s="403"/>
      <c r="C170" s="403">
        <v>8350</v>
      </c>
      <c r="D170" s="403"/>
      <c r="E170" s="403"/>
      <c r="F170" s="403"/>
      <c r="G170" s="404"/>
      <c r="H170" s="405" t="s">
        <v>142</v>
      </c>
      <c r="I170" s="405" t="s">
        <v>271</v>
      </c>
      <c r="J170" s="404"/>
      <c r="K170" s="404">
        <v>1</v>
      </c>
      <c r="L170" s="404"/>
      <c r="M170" s="406" t="s">
        <v>837</v>
      </c>
    </row>
    <row r="171" spans="1:13" ht="14">
      <c r="A171" s="402" t="s">
        <v>2003</v>
      </c>
      <c r="B171" s="403"/>
      <c r="C171" s="403">
        <v>8362</v>
      </c>
      <c r="D171" s="403"/>
      <c r="E171" s="403"/>
      <c r="F171" s="403"/>
      <c r="G171" s="404"/>
      <c r="H171" s="407" t="s">
        <v>334</v>
      </c>
      <c r="I171" s="408" t="s">
        <v>335</v>
      </c>
      <c r="J171" s="409"/>
      <c r="K171" s="404">
        <v>1</v>
      </c>
      <c r="L171" s="404"/>
      <c r="M171" s="406" t="s">
        <v>837</v>
      </c>
    </row>
    <row r="172" spans="1:13" ht="14">
      <c r="A172" s="402" t="s">
        <v>2003</v>
      </c>
      <c r="B172" s="403"/>
      <c r="C172" s="403">
        <v>8410</v>
      </c>
      <c r="D172" s="403"/>
      <c r="E172" s="403"/>
      <c r="F172" s="403"/>
      <c r="G172" s="404"/>
      <c r="H172" s="405" t="s">
        <v>458</v>
      </c>
      <c r="I172" s="405" t="s">
        <v>1725</v>
      </c>
      <c r="J172" s="404"/>
      <c r="K172" s="404">
        <v>1</v>
      </c>
      <c r="L172" s="404"/>
      <c r="M172" s="406" t="s">
        <v>837</v>
      </c>
    </row>
    <row r="173" spans="1:13" ht="14">
      <c r="A173" s="402" t="s">
        <v>2003</v>
      </c>
      <c r="B173" s="403"/>
      <c r="C173" s="403">
        <v>8553</v>
      </c>
      <c r="D173" s="403"/>
      <c r="E173" s="403"/>
      <c r="F173" s="403"/>
      <c r="G173" s="404"/>
      <c r="H173" s="405" t="s">
        <v>337</v>
      </c>
      <c r="I173" s="405" t="s">
        <v>478</v>
      </c>
      <c r="J173" s="404"/>
      <c r="K173" s="404">
        <v>7</v>
      </c>
      <c r="L173" s="404" t="s">
        <v>46</v>
      </c>
      <c r="M173" s="406"/>
    </row>
    <row r="174" spans="1:13" ht="14">
      <c r="A174" s="402" t="s">
        <v>2003</v>
      </c>
      <c r="B174" s="403"/>
      <c r="C174" s="403">
        <v>8580</v>
      </c>
      <c r="D174" s="403"/>
      <c r="E174" s="403"/>
      <c r="F174" s="403"/>
      <c r="G174" s="404"/>
      <c r="H174" s="405" t="s">
        <v>195</v>
      </c>
      <c r="I174" s="405" t="s">
        <v>564</v>
      </c>
      <c r="J174" s="404"/>
      <c r="K174" s="404">
        <v>1</v>
      </c>
      <c r="L174" s="404"/>
      <c r="M174" s="406" t="s">
        <v>837</v>
      </c>
    </row>
    <row r="175" spans="1:13" ht="14">
      <c r="A175" s="402" t="s">
        <v>2003</v>
      </c>
      <c r="B175" s="403"/>
      <c r="C175" s="403">
        <v>8722</v>
      </c>
      <c r="D175" s="403"/>
      <c r="E175" s="403"/>
      <c r="F175" s="403"/>
      <c r="G175" s="404"/>
      <c r="H175" s="407" t="s">
        <v>292</v>
      </c>
      <c r="I175" s="408" t="s">
        <v>523</v>
      </c>
      <c r="J175" s="409"/>
      <c r="K175" s="404">
        <v>2</v>
      </c>
      <c r="L175" s="404" t="s">
        <v>46</v>
      </c>
      <c r="M175" s="406"/>
    </row>
    <row r="176" spans="1:13" ht="14">
      <c r="A176" s="402" t="s">
        <v>2003</v>
      </c>
      <c r="B176" s="403"/>
      <c r="C176" s="403">
        <v>8753</v>
      </c>
      <c r="D176" s="403"/>
      <c r="E176" s="403"/>
      <c r="F176" s="403"/>
      <c r="G176" s="404"/>
      <c r="H176" s="407" t="s">
        <v>810</v>
      </c>
      <c r="I176" s="408" t="s">
        <v>502</v>
      </c>
      <c r="J176" s="409"/>
      <c r="K176" s="404">
        <v>1</v>
      </c>
      <c r="L176" s="404"/>
      <c r="M176" s="406" t="s">
        <v>837</v>
      </c>
    </row>
    <row r="177" spans="1:13" ht="14">
      <c r="A177" s="402" t="s">
        <v>2003</v>
      </c>
      <c r="B177" s="403"/>
      <c r="C177" s="403">
        <v>8782</v>
      </c>
      <c r="D177" s="403"/>
      <c r="E177" s="403"/>
      <c r="F177" s="403"/>
      <c r="G177" s="404"/>
      <c r="H177" s="407" t="s">
        <v>34</v>
      </c>
      <c r="I177" s="408" t="s">
        <v>136</v>
      </c>
      <c r="J177" s="409"/>
      <c r="K177" s="404">
        <v>1</v>
      </c>
      <c r="L177" s="404"/>
      <c r="M177" s="406" t="s">
        <v>837</v>
      </c>
    </row>
    <row r="178" spans="1:13" ht="14">
      <c r="A178" s="402" t="s">
        <v>2003</v>
      </c>
      <c r="B178" s="403"/>
      <c r="C178" s="403">
        <v>8823</v>
      </c>
      <c r="D178" s="403"/>
      <c r="E178" s="403"/>
      <c r="F178" s="403"/>
      <c r="G178" s="404"/>
      <c r="H178" s="407" t="s">
        <v>416</v>
      </c>
      <c r="I178" s="408" t="s">
        <v>304</v>
      </c>
      <c r="J178" s="409"/>
      <c r="K178" s="404">
        <v>1</v>
      </c>
      <c r="L178" s="404"/>
      <c r="M178" s="406" t="s">
        <v>837</v>
      </c>
    </row>
    <row r="179" spans="1:13" ht="14">
      <c r="A179" s="402" t="s">
        <v>2003</v>
      </c>
      <c r="B179" s="403"/>
      <c r="C179" s="403">
        <v>8879</v>
      </c>
      <c r="D179" s="403"/>
      <c r="E179" s="403"/>
      <c r="F179" s="403"/>
      <c r="G179" s="404"/>
      <c r="H179" s="405" t="s">
        <v>1779</v>
      </c>
      <c r="I179" s="405" t="s">
        <v>549</v>
      </c>
      <c r="J179" s="404"/>
      <c r="K179" s="404">
        <v>2</v>
      </c>
      <c r="L179" s="404" t="s">
        <v>837</v>
      </c>
      <c r="M179" s="406"/>
    </row>
    <row r="180" spans="1:13" ht="14">
      <c r="A180" s="402" t="s">
        <v>2003</v>
      </c>
      <c r="B180" s="403"/>
      <c r="C180" s="403">
        <v>9013</v>
      </c>
      <c r="D180" s="403"/>
      <c r="E180" s="403"/>
      <c r="F180" s="403"/>
      <c r="G180" s="404"/>
      <c r="H180" s="405" t="s">
        <v>497</v>
      </c>
      <c r="I180" s="405" t="s">
        <v>527</v>
      </c>
      <c r="J180" s="404"/>
      <c r="K180" s="404">
        <v>1</v>
      </c>
      <c r="L180" s="404"/>
      <c r="M180" s="406" t="s">
        <v>837</v>
      </c>
    </row>
    <row r="181" spans="1:13" ht="14">
      <c r="A181" s="402" t="s">
        <v>2003</v>
      </c>
      <c r="B181" s="403"/>
      <c r="C181" s="403">
        <v>9054</v>
      </c>
      <c r="D181" s="403"/>
      <c r="E181" s="403"/>
      <c r="F181" s="403"/>
      <c r="G181" s="404"/>
      <c r="H181" s="407" t="s">
        <v>37</v>
      </c>
      <c r="I181" s="408" t="s">
        <v>564</v>
      </c>
      <c r="J181" s="409"/>
      <c r="K181" s="404">
        <v>3</v>
      </c>
      <c r="L181" s="404" t="s">
        <v>838</v>
      </c>
      <c r="M181" s="406"/>
    </row>
    <row r="182" spans="1:13" ht="14">
      <c r="A182" s="402" t="s">
        <v>2003</v>
      </c>
      <c r="B182" s="403"/>
      <c r="C182" s="403">
        <v>9059</v>
      </c>
      <c r="D182" s="403"/>
      <c r="E182" s="403"/>
      <c r="F182" s="403"/>
      <c r="G182" s="404"/>
      <c r="H182" s="405" t="s">
        <v>2191</v>
      </c>
      <c r="I182" s="405" t="s">
        <v>553</v>
      </c>
      <c r="J182" s="404"/>
      <c r="K182" s="404">
        <v>1</v>
      </c>
      <c r="L182" s="404"/>
      <c r="M182" s="406" t="s">
        <v>837</v>
      </c>
    </row>
    <row r="183" spans="1:13" ht="14">
      <c r="A183" s="402" t="s">
        <v>2003</v>
      </c>
      <c r="B183" s="403"/>
      <c r="C183" s="403">
        <v>9077</v>
      </c>
      <c r="D183" s="403"/>
      <c r="E183" s="403"/>
      <c r="F183" s="403"/>
      <c r="G183" s="404"/>
      <c r="H183" s="407" t="s">
        <v>603</v>
      </c>
      <c r="I183" s="408" t="s">
        <v>604</v>
      </c>
      <c r="J183" s="409"/>
      <c r="K183" s="404">
        <v>8</v>
      </c>
      <c r="L183" s="404" t="s">
        <v>837</v>
      </c>
      <c r="M183" s="406"/>
    </row>
    <row r="184" spans="1:13" ht="14">
      <c r="A184" s="402" t="s">
        <v>2003</v>
      </c>
      <c r="B184" s="403"/>
      <c r="C184" s="403">
        <v>9112</v>
      </c>
      <c r="D184" s="403"/>
      <c r="E184" s="403"/>
      <c r="F184" s="403"/>
      <c r="G184" s="404"/>
      <c r="H184" s="407" t="s">
        <v>262</v>
      </c>
      <c r="I184" s="408" t="s">
        <v>776</v>
      </c>
      <c r="J184" s="409"/>
      <c r="K184" s="404">
        <v>7</v>
      </c>
      <c r="L184" s="404" t="s">
        <v>837</v>
      </c>
      <c r="M184" s="406"/>
    </row>
    <row r="185" spans="1:13" ht="14">
      <c r="A185" s="402" t="s">
        <v>2003</v>
      </c>
      <c r="B185" s="403"/>
      <c r="C185" s="403">
        <v>9134</v>
      </c>
      <c r="D185" s="403"/>
      <c r="E185" s="403"/>
      <c r="F185" s="403"/>
      <c r="G185" s="404"/>
      <c r="H185" s="407" t="s">
        <v>434</v>
      </c>
      <c r="I185" s="408" t="s">
        <v>571</v>
      </c>
      <c r="J185" s="409"/>
      <c r="K185" s="404">
        <v>2</v>
      </c>
      <c r="L185" s="404" t="s">
        <v>837</v>
      </c>
      <c r="M185" s="406"/>
    </row>
    <row r="186" spans="1:13" ht="14">
      <c r="A186" s="402" t="s">
        <v>2003</v>
      </c>
      <c r="B186" s="403"/>
      <c r="C186" s="403">
        <v>9166</v>
      </c>
      <c r="D186" s="403"/>
      <c r="E186" s="403"/>
      <c r="F186" s="403"/>
      <c r="G186" s="404"/>
      <c r="H186" s="407" t="s">
        <v>486</v>
      </c>
      <c r="I186" s="408" t="s">
        <v>487</v>
      </c>
      <c r="J186" s="409"/>
      <c r="K186" s="404">
        <v>2</v>
      </c>
      <c r="L186" s="404" t="s">
        <v>837</v>
      </c>
      <c r="M186" s="406"/>
    </row>
    <row r="187" spans="1:13" ht="14">
      <c r="A187" s="402" t="s">
        <v>2003</v>
      </c>
      <c r="B187" s="403"/>
      <c r="C187" s="403">
        <v>9178</v>
      </c>
      <c r="D187" s="403"/>
      <c r="E187" s="403"/>
      <c r="F187" s="403"/>
      <c r="G187" s="404"/>
      <c r="H187" s="405" t="s">
        <v>2192</v>
      </c>
      <c r="I187" s="405" t="s">
        <v>547</v>
      </c>
      <c r="J187" s="404"/>
      <c r="K187" s="404">
        <v>1</v>
      </c>
      <c r="L187" s="404"/>
      <c r="M187" s="406" t="s">
        <v>46</v>
      </c>
    </row>
    <row r="188" spans="1:13" ht="14">
      <c r="A188" s="402" t="s">
        <v>2003</v>
      </c>
      <c r="B188" s="403"/>
      <c r="C188" s="403">
        <v>9205</v>
      </c>
      <c r="D188" s="403"/>
      <c r="E188" s="403"/>
      <c r="F188" s="403"/>
      <c r="G188" s="404"/>
      <c r="H188" s="405" t="s">
        <v>1826</v>
      </c>
      <c r="I188" s="405" t="s">
        <v>145</v>
      </c>
      <c r="J188" s="404"/>
      <c r="K188" s="404">
        <v>3</v>
      </c>
      <c r="L188" s="404" t="s">
        <v>46</v>
      </c>
      <c r="M188" s="406"/>
    </row>
    <row r="189" spans="1:13" ht="14">
      <c r="A189" s="402" t="s">
        <v>2003</v>
      </c>
      <c r="B189" s="403"/>
      <c r="C189" s="403">
        <v>9272</v>
      </c>
      <c r="D189" s="403"/>
      <c r="E189" s="403"/>
      <c r="F189" s="403"/>
      <c r="G189" s="404"/>
      <c r="H189" s="407" t="s">
        <v>262</v>
      </c>
      <c r="I189" s="408" t="s">
        <v>545</v>
      </c>
      <c r="J189" s="409"/>
      <c r="K189" s="404">
        <v>3</v>
      </c>
      <c r="L189" s="404" t="s">
        <v>46</v>
      </c>
      <c r="M189" s="406"/>
    </row>
    <row r="190" spans="1:13" ht="14">
      <c r="A190" s="402" t="s">
        <v>2003</v>
      </c>
      <c r="B190" s="403"/>
      <c r="C190" s="403">
        <v>9308</v>
      </c>
      <c r="D190" s="403"/>
      <c r="E190" s="403"/>
      <c r="F190" s="403"/>
      <c r="G190" s="404"/>
      <c r="H190" s="407" t="s">
        <v>30</v>
      </c>
      <c r="I190" s="408" t="s">
        <v>533</v>
      </c>
      <c r="J190" s="409"/>
      <c r="K190" s="404">
        <v>2</v>
      </c>
      <c r="L190" s="404" t="s">
        <v>837</v>
      </c>
      <c r="M190" s="406"/>
    </row>
    <row r="191" spans="1:13" ht="14">
      <c r="A191" s="402" t="s">
        <v>2003</v>
      </c>
      <c r="B191" s="403"/>
      <c r="C191" s="403">
        <v>9325</v>
      </c>
      <c r="D191" s="403"/>
      <c r="E191" s="403"/>
      <c r="F191" s="403"/>
      <c r="G191" s="404"/>
      <c r="H191" s="407" t="s">
        <v>471</v>
      </c>
      <c r="I191" s="408" t="s">
        <v>269</v>
      </c>
      <c r="J191" s="409"/>
      <c r="K191" s="404">
        <v>1</v>
      </c>
      <c r="L191" s="404"/>
      <c r="M191" s="406" t="s">
        <v>837</v>
      </c>
    </row>
    <row r="192" spans="1:13" ht="14">
      <c r="A192" s="402" t="s">
        <v>2003</v>
      </c>
      <c r="B192" s="403"/>
      <c r="C192" s="403">
        <v>9345</v>
      </c>
      <c r="D192" s="403"/>
      <c r="E192" s="403"/>
      <c r="F192" s="403"/>
      <c r="G192" s="404"/>
      <c r="H192" s="407" t="s">
        <v>49</v>
      </c>
      <c r="I192" s="408" t="s">
        <v>397</v>
      </c>
      <c r="J192" s="409"/>
      <c r="K192" s="404">
        <v>5</v>
      </c>
      <c r="L192" s="404" t="s">
        <v>46</v>
      </c>
      <c r="M192" s="406"/>
    </row>
    <row r="193" spans="1:13" ht="14">
      <c r="A193" s="402" t="s">
        <v>2003</v>
      </c>
      <c r="B193" s="403"/>
      <c r="C193" s="403">
        <v>9388</v>
      </c>
      <c r="D193" s="403"/>
      <c r="E193" s="403"/>
      <c r="F193" s="403"/>
      <c r="G193" s="404"/>
      <c r="H193" s="407" t="s">
        <v>21</v>
      </c>
      <c r="I193" s="408" t="s">
        <v>533</v>
      </c>
      <c r="J193" s="409"/>
      <c r="K193" s="404">
        <v>1</v>
      </c>
      <c r="L193" s="404"/>
      <c r="M193" s="406" t="s">
        <v>837</v>
      </c>
    </row>
    <row r="194" spans="1:13" ht="14">
      <c r="A194" s="402" t="s">
        <v>2003</v>
      </c>
      <c r="B194" s="403"/>
      <c r="C194" s="403">
        <v>9393</v>
      </c>
      <c r="D194" s="403"/>
      <c r="E194" s="403"/>
      <c r="F194" s="403"/>
      <c r="G194" s="404"/>
      <c r="H194" s="407" t="s">
        <v>181</v>
      </c>
      <c r="I194" s="408" t="s">
        <v>531</v>
      </c>
      <c r="J194" s="409"/>
      <c r="K194" s="404">
        <v>3</v>
      </c>
      <c r="L194" s="404" t="s">
        <v>46</v>
      </c>
      <c r="M194" s="406"/>
    </row>
    <row r="195" spans="1:13" ht="14">
      <c r="A195" s="402" t="s">
        <v>2003</v>
      </c>
      <c r="B195" s="403"/>
      <c r="C195" s="403">
        <v>9419</v>
      </c>
      <c r="D195" s="403"/>
      <c r="E195" s="403"/>
      <c r="F195" s="403"/>
      <c r="G195" s="404"/>
      <c r="H195" s="405" t="s">
        <v>2193</v>
      </c>
      <c r="I195" s="405" t="s">
        <v>951</v>
      </c>
      <c r="J195" s="404"/>
      <c r="K195" s="404">
        <v>1</v>
      </c>
      <c r="L195" s="404"/>
      <c r="M195" s="406" t="s">
        <v>46</v>
      </c>
    </row>
    <row r="196" spans="1:13" ht="14">
      <c r="A196" s="402" t="s">
        <v>2003</v>
      </c>
      <c r="B196" s="403"/>
      <c r="C196" s="403">
        <v>9433</v>
      </c>
      <c r="D196" s="403"/>
      <c r="E196" s="403"/>
      <c r="F196" s="403"/>
      <c r="G196" s="404"/>
      <c r="H196" s="407" t="s">
        <v>944</v>
      </c>
      <c r="I196" s="408" t="s">
        <v>612</v>
      </c>
      <c r="J196" s="409"/>
      <c r="K196" s="404">
        <v>2</v>
      </c>
      <c r="L196" s="404" t="s">
        <v>837</v>
      </c>
      <c r="M196" s="406"/>
    </row>
    <row r="197" spans="1:13" ht="14">
      <c r="A197" s="402" t="s">
        <v>2003</v>
      </c>
      <c r="B197" s="403"/>
      <c r="C197" s="403">
        <v>9456</v>
      </c>
      <c r="D197" s="403"/>
      <c r="E197" s="403"/>
      <c r="F197" s="403"/>
      <c r="G197" s="404"/>
      <c r="H197" s="407" t="s">
        <v>1001</v>
      </c>
      <c r="I197" s="408" t="s">
        <v>549</v>
      </c>
      <c r="J197" s="409"/>
      <c r="K197" s="404">
        <v>1</v>
      </c>
      <c r="L197" s="404"/>
      <c r="M197" s="406" t="s">
        <v>46</v>
      </c>
    </row>
    <row r="198" spans="1:13" ht="14">
      <c r="A198" s="402" t="s">
        <v>2003</v>
      </c>
      <c r="B198" s="403"/>
      <c r="C198" s="403">
        <v>9490</v>
      </c>
      <c r="D198" s="403"/>
      <c r="E198" s="403"/>
      <c r="F198" s="403"/>
      <c r="G198" s="404"/>
      <c r="H198" s="407" t="s">
        <v>468</v>
      </c>
      <c r="I198" s="408" t="s">
        <v>560</v>
      </c>
      <c r="J198" s="409"/>
      <c r="K198" s="404">
        <v>1</v>
      </c>
      <c r="L198" s="404"/>
      <c r="M198" s="406" t="s">
        <v>837</v>
      </c>
    </row>
    <row r="199" spans="1:13" ht="14">
      <c r="A199" s="402" t="s">
        <v>2003</v>
      </c>
      <c r="B199" s="403"/>
      <c r="C199" s="403">
        <v>9646</v>
      </c>
      <c r="D199" s="403"/>
      <c r="E199" s="403"/>
      <c r="F199" s="403"/>
      <c r="G199" s="404"/>
      <c r="H199" s="405" t="s">
        <v>788</v>
      </c>
      <c r="I199" s="405" t="s">
        <v>155</v>
      </c>
      <c r="J199" s="404"/>
      <c r="K199" s="404">
        <v>1</v>
      </c>
      <c r="L199" s="404"/>
      <c r="M199" s="406"/>
    </row>
    <row r="200" spans="1:13" ht="14">
      <c r="A200" s="402" t="s">
        <v>2003</v>
      </c>
      <c r="B200" s="403"/>
      <c r="C200" s="403">
        <v>9756</v>
      </c>
      <c r="D200" s="403"/>
      <c r="E200" s="403"/>
      <c r="F200" s="403"/>
      <c r="G200" s="404"/>
      <c r="H200" s="407" t="s">
        <v>1194</v>
      </c>
      <c r="I200" s="408" t="s">
        <v>617</v>
      </c>
      <c r="J200" s="409"/>
      <c r="K200" s="404">
        <v>1</v>
      </c>
      <c r="L200" s="404"/>
      <c r="M200" s="406" t="s">
        <v>837</v>
      </c>
    </row>
    <row r="201" spans="1:13" ht="14">
      <c r="A201" s="402" t="s">
        <v>2003</v>
      </c>
      <c r="B201" s="403"/>
      <c r="C201" s="403">
        <v>9776</v>
      </c>
      <c r="D201" s="403"/>
      <c r="E201" s="403"/>
      <c r="F201" s="403"/>
      <c r="G201" s="404"/>
      <c r="H201" s="407" t="s">
        <v>78</v>
      </c>
      <c r="I201" s="408" t="s">
        <v>523</v>
      </c>
      <c r="J201" s="409"/>
      <c r="K201" s="404">
        <v>4</v>
      </c>
      <c r="L201" s="404" t="s">
        <v>46</v>
      </c>
      <c r="M201" s="406"/>
    </row>
    <row r="202" spans="1:13" ht="14">
      <c r="A202" s="402" t="s">
        <v>2003</v>
      </c>
      <c r="B202" s="403"/>
      <c r="C202" s="403">
        <v>9784</v>
      </c>
      <c r="D202" s="403"/>
      <c r="E202" s="403"/>
      <c r="F202" s="403"/>
      <c r="G202" s="404"/>
      <c r="H202" s="405" t="s">
        <v>58</v>
      </c>
      <c r="I202" s="405" t="s">
        <v>307</v>
      </c>
      <c r="J202" s="404"/>
      <c r="K202" s="404">
        <v>1</v>
      </c>
      <c r="L202" s="404"/>
      <c r="M202" s="406" t="s">
        <v>837</v>
      </c>
    </row>
    <row r="203" spans="1:13" ht="14">
      <c r="A203" s="402" t="s">
        <v>2003</v>
      </c>
      <c r="B203" s="403"/>
      <c r="C203" s="403">
        <v>9785</v>
      </c>
      <c r="D203" s="403"/>
      <c r="E203" s="403"/>
      <c r="F203" s="403"/>
      <c r="G203" s="404"/>
      <c r="H203" s="407" t="s">
        <v>55</v>
      </c>
      <c r="I203" s="408" t="s">
        <v>547</v>
      </c>
      <c r="J203" s="409"/>
      <c r="K203" s="404">
        <v>5</v>
      </c>
      <c r="L203" s="404" t="s">
        <v>46</v>
      </c>
      <c r="M203" s="406"/>
    </row>
    <row r="204" spans="1:13" ht="14">
      <c r="A204" s="402" t="s">
        <v>2003</v>
      </c>
      <c r="B204" s="403"/>
      <c r="C204" s="403">
        <v>9794</v>
      </c>
      <c r="D204" s="403"/>
      <c r="E204" s="403"/>
      <c r="F204" s="403"/>
      <c r="G204" s="404"/>
      <c r="H204" s="405" t="s">
        <v>1643</v>
      </c>
      <c r="I204" s="405" t="s">
        <v>1644</v>
      </c>
      <c r="J204" s="404"/>
      <c r="K204" s="404">
        <v>1</v>
      </c>
      <c r="L204" s="404"/>
      <c r="M204" s="406" t="s">
        <v>46</v>
      </c>
    </row>
    <row r="205" spans="1:13" ht="14">
      <c r="A205" s="402" t="s">
        <v>2003</v>
      </c>
      <c r="B205" s="403"/>
      <c r="C205" s="403">
        <v>9807</v>
      </c>
      <c r="D205" s="403"/>
      <c r="E205" s="403"/>
      <c r="F205" s="403"/>
      <c r="G205" s="404"/>
      <c r="H205" s="407" t="s">
        <v>772</v>
      </c>
      <c r="I205" s="408" t="s">
        <v>549</v>
      </c>
      <c r="J205" s="409"/>
      <c r="K205" s="404">
        <v>5</v>
      </c>
      <c r="L205" s="404" t="s">
        <v>46</v>
      </c>
      <c r="M205" s="406"/>
    </row>
    <row r="206" spans="1:13" ht="14">
      <c r="A206" s="402" t="s">
        <v>2003</v>
      </c>
      <c r="B206" s="403"/>
      <c r="C206" s="403">
        <v>9810</v>
      </c>
      <c r="D206" s="403"/>
      <c r="E206" s="403"/>
      <c r="F206" s="403"/>
      <c r="G206" s="404"/>
      <c r="H206" s="407" t="s">
        <v>687</v>
      </c>
      <c r="I206" s="408" t="s">
        <v>155</v>
      </c>
      <c r="J206" s="409"/>
      <c r="K206" s="404">
        <v>4</v>
      </c>
      <c r="L206" s="404" t="s">
        <v>837</v>
      </c>
      <c r="M206" s="406"/>
    </row>
    <row r="207" spans="1:13" ht="14">
      <c r="A207" s="402" t="s">
        <v>2003</v>
      </c>
      <c r="B207" s="403"/>
      <c r="C207" s="403">
        <v>9817</v>
      </c>
      <c r="D207" s="403"/>
      <c r="E207" s="403"/>
      <c r="F207" s="403"/>
      <c r="G207" s="404"/>
      <c r="H207" s="407" t="s">
        <v>498</v>
      </c>
      <c r="I207" s="408" t="s">
        <v>132</v>
      </c>
      <c r="J207" s="409"/>
      <c r="K207" s="404">
        <v>1</v>
      </c>
      <c r="L207" s="404"/>
      <c r="M207" s="406" t="s">
        <v>837</v>
      </c>
    </row>
    <row r="208" spans="1:13" ht="14">
      <c r="A208" s="402" t="s">
        <v>2003</v>
      </c>
      <c r="B208" s="403"/>
      <c r="C208" s="403">
        <v>9866</v>
      </c>
      <c r="D208" s="403"/>
      <c r="E208" s="403"/>
      <c r="F208" s="403"/>
      <c r="G208" s="404"/>
      <c r="H208" s="407" t="s">
        <v>807</v>
      </c>
      <c r="I208" s="408" t="s">
        <v>808</v>
      </c>
      <c r="J208" s="409"/>
      <c r="K208" s="404">
        <v>1</v>
      </c>
      <c r="L208" s="404"/>
      <c r="M208" s="406" t="s">
        <v>837</v>
      </c>
    </row>
    <row r="209" spans="1:13" ht="14">
      <c r="A209" s="402" t="s">
        <v>2003</v>
      </c>
      <c r="B209" s="403"/>
      <c r="C209" s="403">
        <v>9892</v>
      </c>
      <c r="D209" s="403"/>
      <c r="E209" s="403"/>
      <c r="F209" s="403"/>
      <c r="G209" s="404"/>
      <c r="H209" s="407" t="s">
        <v>343</v>
      </c>
      <c r="I209" s="408" t="s">
        <v>344</v>
      </c>
      <c r="J209" s="409"/>
      <c r="K209" s="404">
        <v>3</v>
      </c>
      <c r="L209" s="404" t="s">
        <v>46</v>
      </c>
      <c r="M209" s="406"/>
    </row>
    <row r="210" spans="1:13" ht="14">
      <c r="A210" s="402" t="s">
        <v>2003</v>
      </c>
      <c r="B210" s="403"/>
      <c r="C210" s="403">
        <v>9895</v>
      </c>
      <c r="D210" s="403"/>
      <c r="E210" s="403"/>
      <c r="F210" s="403"/>
      <c r="G210" s="404"/>
      <c r="H210" s="405" t="s">
        <v>1883</v>
      </c>
      <c r="I210" s="405" t="s">
        <v>545</v>
      </c>
      <c r="J210" s="404"/>
      <c r="K210" s="404">
        <v>1</v>
      </c>
      <c r="L210" s="404"/>
      <c r="M210" s="406"/>
    </row>
    <row r="211" spans="1:13" ht="14">
      <c r="A211" s="402" t="s">
        <v>2003</v>
      </c>
      <c r="B211" s="403"/>
      <c r="C211" s="403">
        <v>9927</v>
      </c>
      <c r="D211" s="403"/>
      <c r="E211" s="403"/>
      <c r="F211" s="403"/>
      <c r="G211" s="404"/>
      <c r="H211" s="407" t="s">
        <v>441</v>
      </c>
      <c r="I211" s="408" t="s">
        <v>570</v>
      </c>
      <c r="J211" s="409"/>
      <c r="K211" s="404">
        <v>8</v>
      </c>
      <c r="L211" s="404" t="s">
        <v>46</v>
      </c>
      <c r="M211" s="406"/>
    </row>
    <row r="212" spans="1:13" ht="14">
      <c r="A212" s="402" t="s">
        <v>2003</v>
      </c>
      <c r="B212" s="403"/>
      <c r="C212" s="403">
        <v>9939</v>
      </c>
      <c r="D212" s="403"/>
      <c r="E212" s="403"/>
      <c r="F212" s="403"/>
      <c r="G212" s="404"/>
      <c r="H212" s="407" t="s">
        <v>648</v>
      </c>
      <c r="I212" s="408" t="s">
        <v>544</v>
      </c>
      <c r="J212" s="409"/>
      <c r="K212" s="404">
        <v>1</v>
      </c>
      <c r="L212" s="404"/>
      <c r="M212" s="406" t="s">
        <v>837</v>
      </c>
    </row>
    <row r="213" spans="1:13" ht="14">
      <c r="A213" s="402" t="s">
        <v>2003</v>
      </c>
      <c r="B213" s="403"/>
      <c r="C213" s="403">
        <v>10021</v>
      </c>
      <c r="D213" s="403"/>
      <c r="E213" s="403"/>
      <c r="F213" s="403"/>
      <c r="G213" s="404"/>
      <c r="H213" s="407" t="s">
        <v>69</v>
      </c>
      <c r="I213" s="408" t="s">
        <v>546</v>
      </c>
      <c r="J213" s="409"/>
      <c r="K213" s="404">
        <v>1</v>
      </c>
      <c r="L213" s="404"/>
      <c r="M213" s="406" t="s">
        <v>46</v>
      </c>
    </row>
    <row r="214" spans="1:13" ht="14">
      <c r="A214" s="402" t="s">
        <v>2003</v>
      </c>
      <c r="B214" s="403"/>
      <c r="C214" s="403">
        <v>10030</v>
      </c>
      <c r="D214" s="403"/>
      <c r="E214" s="403"/>
      <c r="F214" s="403"/>
      <c r="G214" s="404"/>
      <c r="H214" s="407" t="s">
        <v>611</v>
      </c>
      <c r="I214" s="408" t="s">
        <v>545</v>
      </c>
      <c r="J214" s="409"/>
      <c r="K214" s="404">
        <v>6</v>
      </c>
      <c r="L214" s="404" t="s">
        <v>837</v>
      </c>
      <c r="M214" s="406"/>
    </row>
    <row r="215" spans="1:13" ht="14">
      <c r="A215" s="402" t="s">
        <v>2003</v>
      </c>
      <c r="B215" s="403"/>
      <c r="C215" s="403">
        <v>10059</v>
      </c>
      <c r="D215" s="403"/>
      <c r="E215" s="403"/>
      <c r="F215" s="403"/>
      <c r="G215" s="404"/>
      <c r="H215" s="407" t="s">
        <v>59</v>
      </c>
      <c r="I215" s="408" t="s">
        <v>273</v>
      </c>
      <c r="J215" s="409"/>
      <c r="K215" s="404">
        <v>2</v>
      </c>
      <c r="L215" s="404" t="s">
        <v>837</v>
      </c>
      <c r="M215" s="406"/>
    </row>
    <row r="216" spans="1:13" ht="14">
      <c r="A216" s="402" t="s">
        <v>2003</v>
      </c>
      <c r="B216" s="403"/>
      <c r="C216" s="403">
        <v>10066</v>
      </c>
      <c r="D216" s="403"/>
      <c r="E216" s="403"/>
      <c r="F216" s="403"/>
      <c r="G216" s="404"/>
      <c r="H216" s="405" t="s">
        <v>2196</v>
      </c>
      <c r="I216" s="405" t="s">
        <v>557</v>
      </c>
      <c r="J216" s="404"/>
      <c r="K216" s="404">
        <v>1</v>
      </c>
      <c r="L216" s="404"/>
      <c r="M216" s="406" t="s">
        <v>46</v>
      </c>
    </row>
    <row r="217" spans="1:13" ht="14">
      <c r="A217" s="402" t="s">
        <v>2003</v>
      </c>
      <c r="B217" s="403"/>
      <c r="C217" s="403">
        <v>10071</v>
      </c>
      <c r="D217" s="403"/>
      <c r="E217" s="403"/>
      <c r="F217" s="403"/>
      <c r="G217" s="404"/>
      <c r="H217" s="407" t="s">
        <v>4</v>
      </c>
      <c r="I217" s="408" t="s">
        <v>616</v>
      </c>
      <c r="J217" s="409"/>
      <c r="K217" s="404">
        <v>4</v>
      </c>
      <c r="L217" s="404" t="s">
        <v>838</v>
      </c>
      <c r="M217" s="406"/>
    </row>
    <row r="218" spans="1:13" ht="14">
      <c r="A218" s="402" t="s">
        <v>2003</v>
      </c>
      <c r="B218" s="403"/>
      <c r="C218" s="403">
        <v>10130</v>
      </c>
      <c r="D218" s="403"/>
      <c r="E218" s="403"/>
      <c r="F218" s="403"/>
      <c r="G218" s="404"/>
      <c r="H218" s="407" t="s">
        <v>64</v>
      </c>
      <c r="I218" s="408" t="s">
        <v>546</v>
      </c>
      <c r="J218" s="409"/>
      <c r="K218" s="404">
        <v>1</v>
      </c>
      <c r="L218" s="404"/>
      <c r="M218" s="406" t="s">
        <v>837</v>
      </c>
    </row>
    <row r="219" spans="1:13" ht="14">
      <c r="A219" s="402" t="s">
        <v>2003</v>
      </c>
      <c r="B219" s="403"/>
      <c r="C219" s="403">
        <v>10131</v>
      </c>
      <c r="D219" s="403"/>
      <c r="E219" s="403"/>
      <c r="F219" s="403"/>
      <c r="G219" s="404"/>
      <c r="H219" s="407" t="s">
        <v>54</v>
      </c>
      <c r="I219" s="408" t="s">
        <v>532</v>
      </c>
      <c r="J219" s="409"/>
      <c r="K219" s="404">
        <v>1</v>
      </c>
      <c r="L219" s="404"/>
      <c r="M219" s="406" t="s">
        <v>837</v>
      </c>
    </row>
    <row r="220" spans="1:13" ht="14">
      <c r="A220" s="402" t="s">
        <v>2003</v>
      </c>
      <c r="B220" s="403"/>
      <c r="C220" s="403">
        <v>10148</v>
      </c>
      <c r="D220" s="403"/>
      <c r="E220" s="403"/>
      <c r="F220" s="403"/>
      <c r="G220" s="404"/>
      <c r="H220" s="405" t="s">
        <v>2197</v>
      </c>
      <c r="I220" s="405" t="s">
        <v>250</v>
      </c>
      <c r="J220" s="404"/>
      <c r="K220" s="404">
        <v>1</v>
      </c>
      <c r="L220" s="404"/>
      <c r="M220" s="406" t="s">
        <v>837</v>
      </c>
    </row>
    <row r="221" spans="1:13" ht="14">
      <c r="A221" s="402" t="s">
        <v>2003</v>
      </c>
      <c r="B221" s="403"/>
      <c r="C221" s="403">
        <v>10160</v>
      </c>
      <c r="D221" s="403"/>
      <c r="E221" s="403"/>
      <c r="F221" s="403"/>
      <c r="G221" s="404"/>
      <c r="H221" s="407" t="s">
        <v>948</v>
      </c>
      <c r="I221" s="408" t="s">
        <v>549</v>
      </c>
      <c r="J221" s="409"/>
      <c r="K221" s="404">
        <v>1</v>
      </c>
      <c r="L221" s="404"/>
      <c r="M221" s="406" t="s">
        <v>837</v>
      </c>
    </row>
    <row r="222" spans="1:13" ht="14">
      <c r="A222" s="402" t="s">
        <v>2003</v>
      </c>
      <c r="B222" s="403"/>
      <c r="C222" s="403">
        <v>10199</v>
      </c>
      <c r="D222" s="403"/>
      <c r="E222" s="403"/>
      <c r="F222" s="403"/>
      <c r="G222" s="404"/>
      <c r="H222" s="407" t="s">
        <v>543</v>
      </c>
      <c r="I222" s="408" t="s">
        <v>568</v>
      </c>
      <c r="J222" s="409"/>
      <c r="K222" s="404">
        <v>9</v>
      </c>
      <c r="L222" s="404" t="s">
        <v>837</v>
      </c>
      <c r="M222" s="406"/>
    </row>
    <row r="223" spans="1:13" ht="14">
      <c r="A223" s="402" t="s">
        <v>2003</v>
      </c>
      <c r="B223" s="403"/>
      <c r="C223" s="403">
        <v>10218</v>
      </c>
      <c r="D223" s="403"/>
      <c r="E223" s="403"/>
      <c r="F223" s="403"/>
      <c r="G223" s="404"/>
      <c r="H223" s="405" t="s">
        <v>2199</v>
      </c>
      <c r="I223" s="405" t="s">
        <v>216</v>
      </c>
      <c r="J223" s="404"/>
      <c r="K223" s="404">
        <v>1</v>
      </c>
      <c r="L223" s="404"/>
      <c r="M223" s="406" t="s">
        <v>837</v>
      </c>
    </row>
    <row r="224" spans="1:13" ht="14">
      <c r="A224" s="402" t="s">
        <v>2003</v>
      </c>
      <c r="B224" s="403"/>
      <c r="C224" s="403">
        <v>10291</v>
      </c>
      <c r="D224" s="403"/>
      <c r="E224" s="403"/>
      <c r="F224" s="403"/>
      <c r="G224" s="404"/>
      <c r="H224" s="407" t="s">
        <v>920</v>
      </c>
      <c r="I224" s="408" t="s">
        <v>549</v>
      </c>
      <c r="J224" s="409"/>
      <c r="K224" s="404">
        <v>1</v>
      </c>
      <c r="L224" s="404"/>
      <c r="M224" s="406" t="s">
        <v>837</v>
      </c>
    </row>
    <row r="225" spans="1:13" ht="14">
      <c r="A225" s="402" t="s">
        <v>2003</v>
      </c>
      <c r="B225" s="403"/>
      <c r="C225" s="403">
        <v>10322</v>
      </c>
      <c r="D225" s="403"/>
      <c r="E225" s="403"/>
      <c r="F225" s="403"/>
      <c r="G225" s="404"/>
      <c r="H225" s="407" t="s">
        <v>191</v>
      </c>
      <c r="I225" s="408" t="s">
        <v>146</v>
      </c>
      <c r="J225" s="409"/>
      <c r="K225" s="404">
        <v>3</v>
      </c>
      <c r="L225" s="404" t="s">
        <v>838</v>
      </c>
      <c r="M225" s="406"/>
    </row>
    <row r="226" spans="1:13" ht="14">
      <c r="A226" s="402" t="s">
        <v>2003</v>
      </c>
      <c r="B226" s="403"/>
      <c r="C226" s="403">
        <v>10341</v>
      </c>
      <c r="D226" s="403"/>
      <c r="E226" s="403"/>
      <c r="F226" s="403"/>
      <c r="G226" s="404"/>
      <c r="H226" s="405" t="s">
        <v>2201</v>
      </c>
      <c r="I226" s="405" t="s">
        <v>540</v>
      </c>
      <c r="J226" s="404"/>
      <c r="K226" s="404">
        <v>1</v>
      </c>
      <c r="L226" s="404"/>
      <c r="M226" s="406" t="s">
        <v>837</v>
      </c>
    </row>
    <row r="227" spans="1:13" ht="14">
      <c r="A227" s="402" t="s">
        <v>2003</v>
      </c>
      <c r="B227" s="403"/>
      <c r="C227" s="403">
        <v>10346</v>
      </c>
      <c r="D227" s="403"/>
      <c r="E227" s="403"/>
      <c r="F227" s="403"/>
      <c r="G227" s="404"/>
      <c r="H227" s="407" t="s">
        <v>159</v>
      </c>
      <c r="I227" s="408" t="s">
        <v>1134</v>
      </c>
      <c r="J227" s="409"/>
      <c r="K227" s="404">
        <v>2</v>
      </c>
      <c r="L227" s="404" t="s">
        <v>837</v>
      </c>
      <c r="M227" s="406"/>
    </row>
    <row r="228" spans="1:13" ht="14">
      <c r="A228" s="402" t="s">
        <v>2003</v>
      </c>
      <c r="B228" s="403"/>
      <c r="C228" s="403">
        <v>10348</v>
      </c>
      <c r="D228" s="403"/>
      <c r="E228" s="403"/>
      <c r="F228" s="403"/>
      <c r="G228" s="404"/>
      <c r="H228" s="407" t="s">
        <v>191</v>
      </c>
      <c r="I228" s="408" t="s">
        <v>82</v>
      </c>
      <c r="J228" s="409"/>
      <c r="K228" s="404">
        <v>9</v>
      </c>
      <c r="L228" s="404" t="s">
        <v>837</v>
      </c>
      <c r="M228" s="406"/>
    </row>
    <row r="229" spans="1:13" ht="14">
      <c r="A229" s="402" t="s">
        <v>2003</v>
      </c>
      <c r="B229" s="403"/>
      <c r="C229" s="403">
        <v>10354</v>
      </c>
      <c r="D229" s="403"/>
      <c r="E229" s="403"/>
      <c r="F229" s="403"/>
      <c r="G229" s="404"/>
      <c r="H229" s="407" t="s">
        <v>427</v>
      </c>
      <c r="I229" s="408" t="s">
        <v>35</v>
      </c>
      <c r="J229" s="409"/>
      <c r="K229" s="404">
        <v>1</v>
      </c>
      <c r="L229" s="404"/>
      <c r="M229" s="406" t="s">
        <v>46</v>
      </c>
    </row>
    <row r="230" spans="1:13" ht="14">
      <c r="A230" s="402" t="s">
        <v>2003</v>
      </c>
      <c r="B230" s="403"/>
      <c r="C230" s="403">
        <v>10416</v>
      </c>
      <c r="D230" s="403"/>
      <c r="E230" s="403"/>
      <c r="F230" s="403"/>
      <c r="G230" s="404"/>
      <c r="H230" s="405" t="s">
        <v>2202</v>
      </c>
      <c r="I230" s="405" t="s">
        <v>2203</v>
      </c>
      <c r="J230" s="404"/>
      <c r="K230" s="404">
        <v>4</v>
      </c>
      <c r="L230" s="404" t="s">
        <v>837</v>
      </c>
      <c r="M230" s="406"/>
    </row>
    <row r="231" spans="1:13" ht="14">
      <c r="A231" s="402" t="s">
        <v>2003</v>
      </c>
      <c r="B231" s="403"/>
      <c r="C231" s="403">
        <v>10430</v>
      </c>
      <c r="D231" s="403"/>
      <c r="E231" s="403"/>
      <c r="F231" s="403"/>
      <c r="G231" s="404"/>
      <c r="H231" s="407" t="s">
        <v>936</v>
      </c>
      <c r="I231" s="408" t="s">
        <v>937</v>
      </c>
      <c r="J231" s="409"/>
      <c r="K231" s="404">
        <v>1</v>
      </c>
      <c r="L231" s="404"/>
      <c r="M231" s="406" t="s">
        <v>837</v>
      </c>
    </row>
    <row r="232" spans="1:13" ht="14">
      <c r="A232" s="402" t="s">
        <v>2003</v>
      </c>
      <c r="B232" s="403"/>
      <c r="C232" s="403">
        <v>10459</v>
      </c>
      <c r="D232" s="403"/>
      <c r="E232" s="403"/>
      <c r="F232" s="403"/>
      <c r="G232" s="404"/>
      <c r="H232" s="407" t="s">
        <v>405</v>
      </c>
      <c r="I232" s="408" t="s">
        <v>406</v>
      </c>
      <c r="J232" s="409"/>
      <c r="K232" s="404">
        <v>4</v>
      </c>
      <c r="L232" s="404" t="s">
        <v>837</v>
      </c>
      <c r="M232" s="406"/>
    </row>
    <row r="233" spans="1:13" ht="14">
      <c r="A233" s="402" t="s">
        <v>2003</v>
      </c>
      <c r="B233" s="403"/>
      <c r="C233" s="403">
        <v>10473</v>
      </c>
      <c r="D233" s="403"/>
      <c r="E233" s="403"/>
      <c r="F233" s="403"/>
      <c r="G233" s="404"/>
      <c r="H233" s="407" t="s">
        <v>389</v>
      </c>
      <c r="I233" s="408" t="s">
        <v>390</v>
      </c>
      <c r="J233" s="409"/>
      <c r="K233" s="404">
        <v>5</v>
      </c>
      <c r="L233" s="404" t="s">
        <v>837</v>
      </c>
      <c r="M233" s="406"/>
    </row>
    <row r="234" spans="1:13" ht="14">
      <c r="A234" s="402" t="s">
        <v>2003</v>
      </c>
      <c r="B234" s="403"/>
      <c r="C234" s="403">
        <v>10534</v>
      </c>
      <c r="D234" s="403"/>
      <c r="E234" s="403"/>
      <c r="F234" s="403"/>
      <c r="G234" s="404"/>
      <c r="H234" s="405" t="s">
        <v>2204</v>
      </c>
      <c r="I234" s="405" t="s">
        <v>247</v>
      </c>
      <c r="J234" s="404"/>
      <c r="K234" s="404">
        <v>1</v>
      </c>
      <c r="L234" s="404"/>
      <c r="M234" s="406" t="s">
        <v>837</v>
      </c>
    </row>
    <row r="235" spans="1:13" ht="14">
      <c r="A235" s="402" t="s">
        <v>2003</v>
      </c>
      <c r="B235" s="403"/>
      <c r="C235" s="403">
        <v>10542</v>
      </c>
      <c r="D235" s="403"/>
      <c r="E235" s="403"/>
      <c r="F235" s="403"/>
      <c r="G235" s="404"/>
      <c r="H235" s="407" t="s">
        <v>404</v>
      </c>
      <c r="I235" s="408" t="s">
        <v>593</v>
      </c>
      <c r="J235" s="409"/>
      <c r="K235" s="404">
        <v>3</v>
      </c>
      <c r="L235" s="404" t="s">
        <v>46</v>
      </c>
      <c r="M235" s="406"/>
    </row>
    <row r="236" spans="1:13" ht="14">
      <c r="A236" s="402" t="s">
        <v>2003</v>
      </c>
      <c r="B236" s="403"/>
      <c r="C236" s="403">
        <v>10547</v>
      </c>
      <c r="D236" s="403"/>
      <c r="E236" s="403"/>
      <c r="F236" s="403"/>
      <c r="G236" s="404"/>
      <c r="H236" s="405" t="s">
        <v>211</v>
      </c>
      <c r="I236" s="405" t="s">
        <v>217</v>
      </c>
      <c r="J236" s="404"/>
      <c r="K236" s="404">
        <v>1</v>
      </c>
      <c r="L236" s="404"/>
      <c r="M236" s="406" t="s">
        <v>837</v>
      </c>
    </row>
    <row r="237" spans="1:13" ht="14">
      <c r="A237" s="402" t="s">
        <v>2003</v>
      </c>
      <c r="B237" s="403"/>
      <c r="C237" s="403">
        <v>10556</v>
      </c>
      <c r="D237" s="403"/>
      <c r="E237" s="403"/>
      <c r="F237" s="403"/>
      <c r="G237" s="404"/>
      <c r="H237" s="407" t="s">
        <v>584</v>
      </c>
      <c r="I237" s="408" t="s">
        <v>527</v>
      </c>
      <c r="J237" s="409"/>
      <c r="K237" s="404">
        <v>4</v>
      </c>
      <c r="L237" s="404" t="s">
        <v>838</v>
      </c>
      <c r="M237" s="406"/>
    </row>
    <row r="238" spans="1:13" ht="14">
      <c r="A238" s="402" t="s">
        <v>2003</v>
      </c>
      <c r="B238" s="403"/>
      <c r="C238" s="403">
        <v>10688</v>
      </c>
      <c r="D238" s="403"/>
      <c r="E238" s="403"/>
      <c r="F238" s="403"/>
      <c r="G238" s="404"/>
      <c r="H238" s="407" t="s">
        <v>33</v>
      </c>
      <c r="I238" s="408" t="s">
        <v>571</v>
      </c>
      <c r="J238" s="409"/>
      <c r="K238" s="404">
        <v>1</v>
      </c>
      <c r="L238" s="404"/>
      <c r="M238" s="406" t="s">
        <v>837</v>
      </c>
    </row>
    <row r="239" spans="1:13" ht="14">
      <c r="A239" s="402" t="s">
        <v>2003</v>
      </c>
      <c r="B239" s="403"/>
      <c r="C239" s="403">
        <v>10700</v>
      </c>
      <c r="D239" s="403"/>
      <c r="E239" s="403"/>
      <c r="F239" s="403"/>
      <c r="G239" s="404"/>
      <c r="H239" s="405" t="s">
        <v>2206</v>
      </c>
      <c r="I239" s="405" t="s">
        <v>549</v>
      </c>
      <c r="J239" s="404"/>
      <c r="K239" s="404">
        <v>9</v>
      </c>
      <c r="L239" s="404" t="s">
        <v>837</v>
      </c>
      <c r="M239" s="406"/>
    </row>
    <row r="240" spans="1:13" ht="14">
      <c r="A240" s="402" t="s">
        <v>2003</v>
      </c>
      <c r="B240" s="403"/>
      <c r="C240" s="403">
        <v>10732</v>
      </c>
      <c r="D240" s="403"/>
      <c r="E240" s="403"/>
      <c r="F240" s="403"/>
      <c r="G240" s="404"/>
      <c r="H240" s="405" t="s">
        <v>2207</v>
      </c>
      <c r="I240" s="405" t="s">
        <v>260</v>
      </c>
      <c r="J240" s="404"/>
      <c r="K240" s="404">
        <v>1</v>
      </c>
      <c r="L240" s="404"/>
      <c r="M240" s="406" t="s">
        <v>837</v>
      </c>
    </row>
    <row r="241" spans="1:13" ht="14">
      <c r="A241" s="402" t="s">
        <v>2003</v>
      </c>
      <c r="B241" s="403"/>
      <c r="C241" s="403">
        <v>10745</v>
      </c>
      <c r="D241" s="403"/>
      <c r="E241" s="403"/>
      <c r="F241" s="403"/>
      <c r="G241" s="404"/>
      <c r="H241" s="407" t="s">
        <v>398</v>
      </c>
      <c r="I241" s="408" t="s">
        <v>551</v>
      </c>
      <c r="J241" s="409"/>
      <c r="K241" s="404">
        <v>1</v>
      </c>
      <c r="L241" s="404"/>
      <c r="M241" s="406" t="s">
        <v>837</v>
      </c>
    </row>
    <row r="242" spans="1:13" ht="14">
      <c r="A242" s="402" t="s">
        <v>2003</v>
      </c>
      <c r="B242" s="403"/>
      <c r="C242" s="403">
        <v>10756</v>
      </c>
      <c r="D242" s="403"/>
      <c r="E242" s="403"/>
      <c r="F242" s="403"/>
      <c r="G242" s="404"/>
      <c r="H242" s="407" t="s">
        <v>318</v>
      </c>
      <c r="I242" s="408" t="s">
        <v>242</v>
      </c>
      <c r="J242" s="409"/>
      <c r="K242" s="404">
        <v>1</v>
      </c>
      <c r="L242" s="404"/>
      <c r="M242" s="406" t="s">
        <v>837</v>
      </c>
    </row>
    <row r="243" spans="1:13" ht="14">
      <c r="A243" s="402" t="s">
        <v>2003</v>
      </c>
      <c r="B243" s="403"/>
      <c r="C243" s="403">
        <v>10811</v>
      </c>
      <c r="D243" s="403"/>
      <c r="E243" s="403"/>
      <c r="F243" s="403"/>
      <c r="G243" s="404"/>
      <c r="H243" s="407" t="s">
        <v>366</v>
      </c>
      <c r="I243" s="408" t="s">
        <v>546</v>
      </c>
      <c r="J243" s="409"/>
      <c r="K243" s="404">
        <v>1</v>
      </c>
      <c r="L243" s="404"/>
      <c r="M243" s="406" t="s">
        <v>837</v>
      </c>
    </row>
    <row r="244" spans="1:13" ht="14">
      <c r="A244" s="402" t="s">
        <v>2003</v>
      </c>
      <c r="B244" s="403"/>
      <c r="C244" s="403">
        <v>10816</v>
      </c>
      <c r="D244" s="403"/>
      <c r="E244" s="403"/>
      <c r="F244" s="403"/>
      <c r="G244" s="404"/>
      <c r="H244" s="407" t="s">
        <v>399</v>
      </c>
      <c r="I244" s="408" t="s">
        <v>400</v>
      </c>
      <c r="J244" s="409"/>
      <c r="K244" s="404">
        <v>3</v>
      </c>
      <c r="L244" s="404" t="s">
        <v>837</v>
      </c>
      <c r="M244" s="406"/>
    </row>
    <row r="245" spans="1:13" ht="14">
      <c r="A245" s="402" t="s">
        <v>2003</v>
      </c>
      <c r="B245" s="403"/>
      <c r="C245" s="403">
        <v>10819</v>
      </c>
      <c r="D245" s="403"/>
      <c r="E245" s="403"/>
      <c r="F245" s="403"/>
      <c r="G245" s="404"/>
      <c r="H245" s="405" t="s">
        <v>2208</v>
      </c>
      <c r="I245" s="405" t="s">
        <v>2209</v>
      </c>
      <c r="J245" s="404"/>
      <c r="K245" s="404">
        <v>1</v>
      </c>
      <c r="L245" s="404"/>
      <c r="M245" s="406" t="s">
        <v>837</v>
      </c>
    </row>
    <row r="246" spans="1:13" ht="14">
      <c r="A246" s="402" t="s">
        <v>2003</v>
      </c>
      <c r="B246" s="403"/>
      <c r="C246" s="403">
        <v>10835</v>
      </c>
      <c r="D246" s="403"/>
      <c r="E246" s="403"/>
      <c r="F246" s="403"/>
      <c r="G246" s="404"/>
      <c r="H246" s="405" t="s">
        <v>3343</v>
      </c>
      <c r="I246" s="405" t="s">
        <v>596</v>
      </c>
      <c r="J246" s="403"/>
      <c r="K246" s="404">
        <v>1</v>
      </c>
      <c r="L246" s="404"/>
      <c r="M246" s="406"/>
    </row>
    <row r="247" spans="1:13" ht="14">
      <c r="A247" s="402" t="s">
        <v>2003</v>
      </c>
      <c r="B247" s="403"/>
      <c r="C247" s="403">
        <v>10836</v>
      </c>
      <c r="D247" s="403"/>
      <c r="E247" s="403"/>
      <c r="F247" s="403"/>
      <c r="G247" s="404"/>
      <c r="H247" s="407" t="s">
        <v>367</v>
      </c>
      <c r="I247" s="408" t="s">
        <v>368</v>
      </c>
      <c r="J247" s="409"/>
      <c r="K247" s="404">
        <v>1</v>
      </c>
      <c r="L247" s="404"/>
      <c r="M247" s="406" t="s">
        <v>837</v>
      </c>
    </row>
    <row r="248" spans="1:13" ht="14">
      <c r="A248" s="402" t="s">
        <v>2003</v>
      </c>
      <c r="B248" s="403"/>
      <c r="C248" s="403">
        <v>10839</v>
      </c>
      <c r="D248" s="403"/>
      <c r="E248" s="403"/>
      <c r="F248" s="403"/>
      <c r="G248" s="404"/>
      <c r="H248" s="405" t="s">
        <v>1868</v>
      </c>
      <c r="I248" s="405" t="s">
        <v>1869</v>
      </c>
      <c r="J248" s="404"/>
      <c r="K248" s="404">
        <v>9</v>
      </c>
      <c r="L248" s="404" t="s">
        <v>837</v>
      </c>
      <c r="M248" s="406"/>
    </row>
    <row r="249" spans="1:13" ht="14">
      <c r="A249" s="402" t="s">
        <v>2003</v>
      </c>
      <c r="B249" s="403"/>
      <c r="C249" s="403">
        <v>10843</v>
      </c>
      <c r="D249" s="403"/>
      <c r="E249" s="403"/>
      <c r="F249" s="403"/>
      <c r="G249" s="404"/>
      <c r="H249" s="407" t="s">
        <v>1105</v>
      </c>
      <c r="I249" s="408" t="s">
        <v>613</v>
      </c>
      <c r="J249" s="409"/>
      <c r="K249" s="404">
        <v>1</v>
      </c>
      <c r="L249" s="404"/>
      <c r="M249" s="406" t="s">
        <v>46</v>
      </c>
    </row>
    <row r="250" spans="1:13" ht="14">
      <c r="A250" s="402" t="s">
        <v>2003</v>
      </c>
      <c r="B250" s="403"/>
      <c r="C250" s="403">
        <v>10847</v>
      </c>
      <c r="D250" s="403"/>
      <c r="E250" s="403"/>
      <c r="F250" s="403"/>
      <c r="G250" s="404"/>
      <c r="H250" s="407" t="s">
        <v>433</v>
      </c>
      <c r="I250" s="408" t="s">
        <v>377</v>
      </c>
      <c r="J250" s="409"/>
      <c r="K250" s="404">
        <v>6</v>
      </c>
      <c r="L250" s="404" t="s">
        <v>837</v>
      </c>
      <c r="M250" s="406"/>
    </row>
    <row r="251" spans="1:13" ht="14">
      <c r="A251" s="402" t="s">
        <v>2003</v>
      </c>
      <c r="B251" s="403"/>
      <c r="C251" s="403">
        <v>10882</v>
      </c>
      <c r="D251" s="403"/>
      <c r="E251" s="403"/>
      <c r="F251" s="403"/>
      <c r="G251" s="404"/>
      <c r="H251" s="405" t="s">
        <v>2210</v>
      </c>
      <c r="I251" s="405" t="s">
        <v>269</v>
      </c>
      <c r="J251" s="404"/>
      <c r="K251" s="404">
        <v>7</v>
      </c>
      <c r="L251" s="404" t="s">
        <v>46</v>
      </c>
      <c r="M251" s="406"/>
    </row>
    <row r="252" spans="1:13" ht="14">
      <c r="A252" s="402" t="s">
        <v>2003</v>
      </c>
      <c r="B252" s="403"/>
      <c r="C252" s="403">
        <v>10946</v>
      </c>
      <c r="D252" s="403"/>
      <c r="E252" s="403"/>
      <c r="F252" s="403"/>
      <c r="G252" s="404"/>
      <c r="H252" s="405" t="s">
        <v>601</v>
      </c>
      <c r="I252" s="405" t="s">
        <v>1903</v>
      </c>
      <c r="J252" s="404"/>
      <c r="K252" s="404">
        <v>1</v>
      </c>
      <c r="L252" s="404"/>
      <c r="M252" s="406" t="s">
        <v>837</v>
      </c>
    </row>
    <row r="253" spans="1:13" ht="14">
      <c r="A253" s="402" t="s">
        <v>2003</v>
      </c>
      <c r="B253" s="403"/>
      <c r="C253" s="403">
        <v>10951</v>
      </c>
      <c r="D253" s="403"/>
      <c r="E253" s="403"/>
      <c r="F253" s="403"/>
      <c r="G253" s="404"/>
      <c r="H253" s="407" t="s">
        <v>528</v>
      </c>
      <c r="I253" s="408" t="s">
        <v>592</v>
      </c>
      <c r="J253" s="409"/>
      <c r="K253" s="404">
        <v>4</v>
      </c>
      <c r="L253" s="404" t="s">
        <v>46</v>
      </c>
      <c r="M253" s="406"/>
    </row>
    <row r="254" spans="1:13" ht="14">
      <c r="A254" s="402" t="s">
        <v>2003</v>
      </c>
      <c r="B254" s="403"/>
      <c r="C254" s="403">
        <v>10953</v>
      </c>
      <c r="D254" s="403"/>
      <c r="E254" s="403"/>
      <c r="F254" s="403"/>
      <c r="G254" s="404"/>
      <c r="H254" s="407" t="s">
        <v>811</v>
      </c>
      <c r="I254" s="408" t="s">
        <v>619</v>
      </c>
      <c r="J254" s="409"/>
      <c r="K254" s="404">
        <v>5</v>
      </c>
      <c r="L254" s="404" t="s">
        <v>837</v>
      </c>
      <c r="M254" s="406"/>
    </row>
    <row r="255" spans="1:13" ht="14">
      <c r="A255" s="402" t="s">
        <v>2003</v>
      </c>
      <c r="B255" s="403"/>
      <c r="C255" s="403">
        <v>10983</v>
      </c>
      <c r="D255" s="403"/>
      <c r="E255" s="403"/>
      <c r="F255" s="403"/>
      <c r="G255" s="404"/>
      <c r="H255" s="405" t="s">
        <v>2212</v>
      </c>
      <c r="I255" s="405" t="s">
        <v>607</v>
      </c>
      <c r="J255" s="404"/>
      <c r="K255" s="404">
        <v>1</v>
      </c>
      <c r="L255" s="404"/>
      <c r="M255" s="406" t="s">
        <v>837</v>
      </c>
    </row>
    <row r="256" spans="1:13" ht="14">
      <c r="A256" s="402" t="s">
        <v>2003</v>
      </c>
      <c r="B256" s="403"/>
      <c r="C256" s="403">
        <v>11071</v>
      </c>
      <c r="D256" s="403"/>
      <c r="E256" s="403"/>
      <c r="F256" s="403"/>
      <c r="G256" s="404"/>
      <c r="H256" s="405" t="s">
        <v>2213</v>
      </c>
      <c r="I256" s="405" t="s">
        <v>1824</v>
      </c>
      <c r="J256" s="404"/>
      <c r="K256" s="404">
        <v>1</v>
      </c>
      <c r="L256" s="404"/>
      <c r="M256" s="406" t="s">
        <v>837</v>
      </c>
    </row>
    <row r="257" spans="1:13" ht="14">
      <c r="A257" s="402" t="s">
        <v>2003</v>
      </c>
      <c r="B257" s="403"/>
      <c r="C257" s="403">
        <v>11145</v>
      </c>
      <c r="D257" s="403"/>
      <c r="E257" s="403"/>
      <c r="F257" s="403"/>
      <c r="G257" s="404"/>
      <c r="H257" s="405" t="s">
        <v>1666</v>
      </c>
      <c r="I257" s="405" t="s">
        <v>331</v>
      </c>
      <c r="J257" s="404"/>
      <c r="K257" s="404">
        <v>4</v>
      </c>
      <c r="L257" s="404" t="s">
        <v>837</v>
      </c>
      <c r="M257" s="406"/>
    </row>
    <row r="258" spans="1:13" ht="14">
      <c r="A258" s="402" t="s">
        <v>2003</v>
      </c>
      <c r="B258" s="403"/>
      <c r="C258" s="403">
        <v>11155</v>
      </c>
      <c r="D258" s="403"/>
      <c r="E258" s="403"/>
      <c r="F258" s="403"/>
      <c r="G258" s="404"/>
      <c r="H258" s="405" t="s">
        <v>222</v>
      </c>
      <c r="I258" s="405" t="s">
        <v>1905</v>
      </c>
      <c r="J258" s="404"/>
      <c r="K258" s="404">
        <v>6</v>
      </c>
      <c r="L258" s="404"/>
      <c r="M258" s="406"/>
    </row>
    <row r="259" spans="1:13" ht="14">
      <c r="A259" s="402" t="s">
        <v>2003</v>
      </c>
      <c r="B259" s="403"/>
      <c r="C259" s="403">
        <v>11203</v>
      </c>
      <c r="D259" s="403"/>
      <c r="E259" s="403"/>
      <c r="F259" s="403"/>
      <c r="G259" s="404"/>
      <c r="H259" s="407" t="s">
        <v>1023</v>
      </c>
      <c r="I259" s="408" t="s">
        <v>493</v>
      </c>
      <c r="J259" s="409"/>
      <c r="K259" s="404">
        <v>1</v>
      </c>
      <c r="L259" s="404"/>
      <c r="M259" s="406" t="s">
        <v>46</v>
      </c>
    </row>
    <row r="260" spans="1:13" ht="14">
      <c r="A260" s="402" t="s">
        <v>2003</v>
      </c>
      <c r="B260" s="403"/>
      <c r="C260" s="403">
        <v>11205</v>
      </c>
      <c r="D260" s="403"/>
      <c r="E260" s="403"/>
      <c r="F260" s="403"/>
      <c r="G260" s="404"/>
      <c r="H260" s="407" t="s">
        <v>629</v>
      </c>
      <c r="I260" s="408" t="s">
        <v>613</v>
      </c>
      <c r="J260" s="409"/>
      <c r="K260" s="404">
        <v>9</v>
      </c>
      <c r="L260" s="404" t="s">
        <v>46</v>
      </c>
      <c r="M260" s="406"/>
    </row>
    <row r="261" spans="1:13" ht="14">
      <c r="A261" s="402" t="s">
        <v>2003</v>
      </c>
      <c r="B261" s="403"/>
      <c r="C261" s="403">
        <v>11209</v>
      </c>
      <c r="D261" s="403"/>
      <c r="E261" s="403"/>
      <c r="F261" s="403"/>
      <c r="G261" s="404"/>
      <c r="H261" s="407" t="s">
        <v>1217</v>
      </c>
      <c r="I261" s="408" t="s">
        <v>209</v>
      </c>
      <c r="J261" s="409"/>
      <c r="K261" s="404">
        <v>1</v>
      </c>
      <c r="L261" s="404"/>
      <c r="M261" s="406" t="s">
        <v>837</v>
      </c>
    </row>
    <row r="262" spans="1:13" ht="14">
      <c r="A262" s="402" t="s">
        <v>2003</v>
      </c>
      <c r="B262" s="403"/>
      <c r="C262" s="403">
        <v>11241</v>
      </c>
      <c r="D262" s="403"/>
      <c r="E262" s="403"/>
      <c r="F262" s="403"/>
      <c r="G262" s="404"/>
      <c r="H262" s="407" t="s">
        <v>633</v>
      </c>
      <c r="I262" s="408" t="s">
        <v>546</v>
      </c>
      <c r="J262" s="409"/>
      <c r="K262" s="404">
        <v>6</v>
      </c>
      <c r="L262" s="404" t="s">
        <v>46</v>
      </c>
      <c r="M262" s="406"/>
    </row>
    <row r="263" spans="1:13" ht="14">
      <c r="A263" s="402" t="s">
        <v>2003</v>
      </c>
      <c r="B263" s="403"/>
      <c r="C263" s="403">
        <v>11243</v>
      </c>
      <c r="D263" s="403"/>
      <c r="E263" s="403"/>
      <c r="F263" s="403"/>
      <c r="G263" s="404"/>
      <c r="H263" s="405" t="s">
        <v>1619</v>
      </c>
      <c r="I263" s="405" t="s">
        <v>216</v>
      </c>
      <c r="J263" s="404"/>
      <c r="K263" s="404">
        <v>1</v>
      </c>
      <c r="L263" s="404"/>
      <c r="M263" s="406"/>
    </row>
    <row r="264" spans="1:13" ht="14">
      <c r="A264" s="402" t="s">
        <v>2003</v>
      </c>
      <c r="B264" s="403"/>
      <c r="C264" s="403">
        <v>11287</v>
      </c>
      <c r="D264" s="403"/>
      <c r="E264" s="403"/>
      <c r="F264" s="403"/>
      <c r="G264" s="404"/>
      <c r="H264" s="407" t="s">
        <v>727</v>
      </c>
      <c r="I264" s="408" t="s">
        <v>577</v>
      </c>
      <c r="J264" s="409"/>
      <c r="K264" s="404">
        <v>2</v>
      </c>
      <c r="L264" s="404" t="s">
        <v>837</v>
      </c>
      <c r="M264" s="406"/>
    </row>
    <row r="265" spans="1:13" ht="14">
      <c r="A265" s="402" t="s">
        <v>2003</v>
      </c>
      <c r="B265" s="403"/>
      <c r="C265" s="403">
        <v>11334</v>
      </c>
      <c r="D265" s="403"/>
      <c r="E265" s="403"/>
      <c r="F265" s="403"/>
      <c r="G265" s="404"/>
      <c r="H265" s="407" t="s">
        <v>786</v>
      </c>
      <c r="I265" s="408" t="s">
        <v>571</v>
      </c>
      <c r="J265" s="409"/>
      <c r="K265" s="404">
        <v>1</v>
      </c>
      <c r="L265" s="404"/>
      <c r="M265" s="406" t="s">
        <v>46</v>
      </c>
    </row>
    <row r="266" spans="1:13" ht="14">
      <c r="A266" s="402" t="s">
        <v>2003</v>
      </c>
      <c r="B266" s="403"/>
      <c r="C266" s="403">
        <v>11338</v>
      </c>
      <c r="D266" s="403"/>
      <c r="E266" s="403"/>
      <c r="F266" s="403"/>
      <c r="G266" s="404"/>
      <c r="H266" s="405" t="s">
        <v>615</v>
      </c>
      <c r="I266" s="405" t="s">
        <v>550</v>
      </c>
      <c r="J266" s="404"/>
      <c r="K266" s="404">
        <v>4</v>
      </c>
      <c r="L266" s="404" t="s">
        <v>837</v>
      </c>
      <c r="M266" s="406"/>
    </row>
    <row r="267" spans="1:13" ht="14">
      <c r="A267" s="402" t="s">
        <v>2003</v>
      </c>
      <c r="B267" s="403"/>
      <c r="C267" s="403">
        <v>11341</v>
      </c>
      <c r="D267" s="403"/>
      <c r="E267" s="403"/>
      <c r="F267" s="403"/>
      <c r="G267" s="404"/>
      <c r="H267" s="405" t="s">
        <v>2214</v>
      </c>
      <c r="I267" s="405" t="s">
        <v>104</v>
      </c>
      <c r="J267" s="404"/>
      <c r="K267" s="404">
        <v>1</v>
      </c>
      <c r="L267" s="404"/>
      <c r="M267" s="406" t="s">
        <v>46</v>
      </c>
    </row>
    <row r="268" spans="1:13" ht="14">
      <c r="A268" s="402" t="s">
        <v>2003</v>
      </c>
      <c r="B268" s="403"/>
      <c r="C268" s="403">
        <v>11346</v>
      </c>
      <c r="D268" s="403"/>
      <c r="E268" s="403"/>
      <c r="F268" s="403"/>
      <c r="G268" s="404"/>
      <c r="H268" s="405" t="s">
        <v>1705</v>
      </c>
      <c r="I268" s="405" t="s">
        <v>602</v>
      </c>
      <c r="J268" s="404"/>
      <c r="K268" s="404">
        <v>1</v>
      </c>
      <c r="L268" s="404"/>
      <c r="M268" s="406" t="s">
        <v>837</v>
      </c>
    </row>
    <row r="269" spans="1:13" ht="14">
      <c r="A269" s="402" t="s">
        <v>2003</v>
      </c>
      <c r="B269" s="403"/>
      <c r="C269" s="403">
        <v>11369</v>
      </c>
      <c r="D269" s="403"/>
      <c r="E269" s="403"/>
      <c r="F269" s="403"/>
      <c r="G269" s="404"/>
      <c r="H269" s="405" t="s">
        <v>1690</v>
      </c>
      <c r="I269" s="405" t="s">
        <v>570</v>
      </c>
      <c r="J269" s="404"/>
      <c r="K269" s="404">
        <v>1</v>
      </c>
      <c r="L269" s="404"/>
      <c r="M269" s="406"/>
    </row>
    <row r="270" spans="1:13" ht="14">
      <c r="A270" s="402" t="s">
        <v>2003</v>
      </c>
      <c r="B270" s="403"/>
      <c r="C270" s="403">
        <v>11379</v>
      </c>
      <c r="D270" s="403"/>
      <c r="E270" s="403"/>
      <c r="F270" s="403"/>
      <c r="G270" s="404"/>
      <c r="H270" s="407" t="s">
        <v>2215</v>
      </c>
      <c r="I270" s="408" t="s">
        <v>365</v>
      </c>
      <c r="J270" s="409"/>
      <c r="K270" s="404">
        <v>8</v>
      </c>
      <c r="L270" s="404" t="s">
        <v>837</v>
      </c>
      <c r="M270" s="406"/>
    </row>
    <row r="271" spans="1:13" ht="14">
      <c r="A271" s="402" t="s">
        <v>2003</v>
      </c>
      <c r="B271" s="403"/>
      <c r="C271" s="403">
        <v>11381</v>
      </c>
      <c r="D271" s="403"/>
      <c r="E271" s="403"/>
      <c r="F271" s="403"/>
      <c r="G271" s="404"/>
      <c r="H271" s="405" t="s">
        <v>3346</v>
      </c>
      <c r="I271" s="405" t="s">
        <v>260</v>
      </c>
      <c r="J271" s="403"/>
      <c r="K271" s="404">
        <v>5</v>
      </c>
      <c r="L271" s="404"/>
      <c r="M271" s="406"/>
    </row>
    <row r="272" spans="1:13" ht="14">
      <c r="A272" s="402" t="s">
        <v>2003</v>
      </c>
      <c r="B272" s="403"/>
      <c r="C272" s="403">
        <v>11400</v>
      </c>
      <c r="D272" s="403"/>
      <c r="E272" s="403"/>
      <c r="F272" s="403"/>
      <c r="G272" s="404"/>
      <c r="H272" s="405" t="s">
        <v>1924</v>
      </c>
      <c r="I272" s="405" t="s">
        <v>20</v>
      </c>
      <c r="J272" s="404"/>
      <c r="K272" s="404">
        <v>5</v>
      </c>
      <c r="L272" s="404" t="s">
        <v>837</v>
      </c>
      <c r="M272" s="406"/>
    </row>
    <row r="273" spans="1:13" ht="14">
      <c r="A273" s="402" t="s">
        <v>2003</v>
      </c>
      <c r="B273" s="403"/>
      <c r="C273" s="403">
        <v>11426</v>
      </c>
      <c r="D273" s="403"/>
      <c r="E273" s="403"/>
      <c r="F273" s="403"/>
      <c r="G273" s="404"/>
      <c r="H273" s="407" t="s">
        <v>361</v>
      </c>
      <c r="I273" s="408" t="s">
        <v>260</v>
      </c>
      <c r="J273" s="409"/>
      <c r="K273" s="404">
        <v>1</v>
      </c>
      <c r="L273" s="404"/>
      <c r="M273" s="406" t="s">
        <v>46</v>
      </c>
    </row>
    <row r="274" spans="1:13" ht="14">
      <c r="A274" s="402" t="s">
        <v>2003</v>
      </c>
      <c r="B274" s="403"/>
      <c r="C274" s="403">
        <v>11428</v>
      </c>
      <c r="D274" s="403"/>
      <c r="E274" s="403"/>
      <c r="F274" s="403"/>
      <c r="G274" s="404"/>
      <c r="H274" s="407" t="s">
        <v>373</v>
      </c>
      <c r="I274" s="408" t="s">
        <v>544</v>
      </c>
      <c r="J274" s="409"/>
      <c r="K274" s="404">
        <v>1</v>
      </c>
      <c r="L274" s="404"/>
      <c r="M274" s="406" t="s">
        <v>837</v>
      </c>
    </row>
    <row r="275" spans="1:13" ht="14">
      <c r="A275" s="402" t="s">
        <v>2003</v>
      </c>
      <c r="B275" s="403"/>
      <c r="C275" s="403">
        <v>11437</v>
      </c>
      <c r="D275" s="403"/>
      <c r="E275" s="403"/>
      <c r="F275" s="403"/>
      <c r="G275" s="404"/>
      <c r="H275" s="407" t="s">
        <v>369</v>
      </c>
      <c r="I275" s="408" t="s">
        <v>135</v>
      </c>
      <c r="J275" s="409"/>
      <c r="K275" s="404">
        <v>1</v>
      </c>
      <c r="L275" s="404"/>
      <c r="M275" s="406" t="s">
        <v>46</v>
      </c>
    </row>
    <row r="276" spans="1:13" ht="14">
      <c r="A276" s="402" t="s">
        <v>2003</v>
      </c>
      <c r="B276" s="403"/>
      <c r="C276" s="403">
        <v>11449</v>
      </c>
      <c r="D276" s="403"/>
      <c r="E276" s="403"/>
      <c r="F276" s="403"/>
      <c r="G276" s="404"/>
      <c r="H276" s="407" t="s">
        <v>921</v>
      </c>
      <c r="I276" s="408" t="s">
        <v>531</v>
      </c>
      <c r="J276" s="409"/>
      <c r="K276" s="404">
        <v>1</v>
      </c>
      <c r="L276" s="404"/>
      <c r="M276" s="406" t="s">
        <v>46</v>
      </c>
    </row>
    <row r="277" spans="1:13" ht="14">
      <c r="A277" s="402" t="s">
        <v>2003</v>
      </c>
      <c r="B277" s="403"/>
      <c r="C277" s="403">
        <v>11467</v>
      </c>
      <c r="D277" s="403"/>
      <c r="E277" s="403"/>
      <c r="F277" s="403"/>
      <c r="G277" s="404"/>
      <c r="H277" s="405" t="s">
        <v>244</v>
      </c>
      <c r="I277" s="405" t="s">
        <v>1663</v>
      </c>
      <c r="J277" s="404"/>
      <c r="K277" s="404">
        <v>1</v>
      </c>
      <c r="L277" s="404"/>
      <c r="M277" s="406" t="s">
        <v>837</v>
      </c>
    </row>
    <row r="278" spans="1:13" ht="14">
      <c r="A278" s="402" t="s">
        <v>2003</v>
      </c>
      <c r="B278" s="403"/>
      <c r="C278" s="403">
        <v>11470</v>
      </c>
      <c r="D278" s="403"/>
      <c r="E278" s="403"/>
      <c r="F278" s="403"/>
      <c r="G278" s="404"/>
      <c r="H278" s="407" t="s">
        <v>419</v>
      </c>
      <c r="I278" s="408" t="s">
        <v>198</v>
      </c>
      <c r="J278" s="409"/>
      <c r="K278" s="404">
        <v>2</v>
      </c>
      <c r="L278" s="404" t="s">
        <v>46</v>
      </c>
      <c r="M278" s="406"/>
    </row>
    <row r="279" spans="1:13" ht="14">
      <c r="A279" s="402" t="s">
        <v>2003</v>
      </c>
      <c r="B279" s="403"/>
      <c r="C279" s="403">
        <v>11472</v>
      </c>
      <c r="D279" s="403"/>
      <c r="E279" s="403"/>
      <c r="F279" s="403"/>
      <c r="G279" s="404"/>
      <c r="H279" s="405" t="s">
        <v>359</v>
      </c>
      <c r="I279" s="405" t="s">
        <v>911</v>
      </c>
      <c r="J279" s="403"/>
      <c r="K279" s="404">
        <v>6</v>
      </c>
      <c r="L279" s="404"/>
      <c r="M279" s="406"/>
    </row>
    <row r="280" spans="1:13" ht="14">
      <c r="A280" s="402" t="s">
        <v>2003</v>
      </c>
      <c r="B280" s="403"/>
      <c r="C280" s="403">
        <v>11476</v>
      </c>
      <c r="D280" s="403"/>
      <c r="E280" s="403"/>
      <c r="F280" s="403"/>
      <c r="G280" s="404"/>
      <c r="H280" s="405" t="s">
        <v>25</v>
      </c>
      <c r="I280" s="405" t="s">
        <v>2216</v>
      </c>
      <c r="J280" s="404"/>
      <c r="K280" s="404">
        <v>8</v>
      </c>
      <c r="L280" s="404" t="s">
        <v>46</v>
      </c>
      <c r="M280" s="406"/>
    </row>
    <row r="281" spans="1:13" ht="14">
      <c r="A281" s="402" t="s">
        <v>2003</v>
      </c>
      <c r="B281" s="403"/>
      <c r="C281" s="403">
        <v>11479</v>
      </c>
      <c r="D281" s="403"/>
      <c r="E281" s="403"/>
      <c r="F281" s="403"/>
      <c r="G281" s="404"/>
      <c r="H281" s="405" t="s">
        <v>1943</v>
      </c>
      <c r="I281" s="405" t="s">
        <v>577</v>
      </c>
      <c r="J281" s="404"/>
      <c r="K281" s="404">
        <v>1</v>
      </c>
      <c r="L281" s="404"/>
      <c r="M281" s="406" t="s">
        <v>837</v>
      </c>
    </row>
    <row r="282" spans="1:13" ht="14">
      <c r="A282" s="402" t="s">
        <v>2003</v>
      </c>
      <c r="B282" s="403"/>
      <c r="C282" s="403">
        <v>11490</v>
      </c>
      <c r="D282" s="403"/>
      <c r="E282" s="403"/>
      <c r="F282" s="403"/>
      <c r="G282" s="404"/>
      <c r="H282" s="405" t="s">
        <v>615</v>
      </c>
      <c r="I282" s="405" t="s">
        <v>216</v>
      </c>
      <c r="J282" s="404"/>
      <c r="K282" s="404">
        <v>1</v>
      </c>
      <c r="L282" s="404"/>
      <c r="M282" s="406" t="s">
        <v>837</v>
      </c>
    </row>
    <row r="283" spans="1:13" ht="14">
      <c r="A283" s="402" t="s">
        <v>2003</v>
      </c>
      <c r="B283" s="403"/>
      <c r="C283" s="403">
        <v>11528</v>
      </c>
      <c r="D283" s="403"/>
      <c r="E283" s="403"/>
      <c r="F283" s="403"/>
      <c r="G283" s="404"/>
      <c r="H283" s="407" t="s">
        <v>939</v>
      </c>
      <c r="I283" s="408" t="s">
        <v>533</v>
      </c>
      <c r="J283" s="409"/>
      <c r="K283" s="404">
        <v>1</v>
      </c>
      <c r="L283" s="404"/>
      <c r="M283" s="406" t="s">
        <v>46</v>
      </c>
    </row>
    <row r="284" spans="1:13" ht="14">
      <c r="A284" s="402" t="s">
        <v>2003</v>
      </c>
      <c r="B284" s="403"/>
      <c r="C284" s="403">
        <v>11602</v>
      </c>
      <c r="D284" s="403"/>
      <c r="E284" s="403"/>
      <c r="F284" s="403"/>
      <c r="G284" s="404"/>
      <c r="H284" s="407" t="s">
        <v>615</v>
      </c>
      <c r="I284" s="408" t="s">
        <v>1089</v>
      </c>
      <c r="J284" s="409"/>
      <c r="K284" s="404">
        <v>4</v>
      </c>
      <c r="L284" s="404" t="s">
        <v>838</v>
      </c>
      <c r="M284" s="406"/>
    </row>
    <row r="285" spans="1:13" ht="14">
      <c r="A285" s="402" t="s">
        <v>2003</v>
      </c>
      <c r="B285" s="403"/>
      <c r="C285" s="403">
        <v>11604</v>
      </c>
      <c r="D285" s="403"/>
      <c r="E285" s="403"/>
      <c r="F285" s="403"/>
      <c r="G285" s="404"/>
      <c r="H285" s="405" t="s">
        <v>1831</v>
      </c>
      <c r="I285" s="405" t="s">
        <v>1832</v>
      </c>
      <c r="J285" s="404"/>
      <c r="K285" s="404">
        <v>1</v>
      </c>
      <c r="L285" s="404"/>
      <c r="M285" s="406" t="s">
        <v>837</v>
      </c>
    </row>
    <row r="286" spans="1:13" ht="14">
      <c r="A286" s="402" t="s">
        <v>2003</v>
      </c>
      <c r="B286" s="403"/>
      <c r="C286" s="403">
        <v>11618</v>
      </c>
      <c r="D286" s="403"/>
      <c r="E286" s="403"/>
      <c r="F286" s="403"/>
      <c r="G286" s="404"/>
      <c r="H286" s="405" t="s">
        <v>1761</v>
      </c>
      <c r="I286" s="405" t="s">
        <v>546</v>
      </c>
      <c r="J286" s="404"/>
      <c r="K286" s="404">
        <v>1</v>
      </c>
      <c r="L286" s="404"/>
      <c r="M286" s="406" t="s">
        <v>46</v>
      </c>
    </row>
    <row r="287" spans="1:13" ht="14">
      <c r="A287" s="402" t="s">
        <v>2003</v>
      </c>
      <c r="B287" s="403"/>
      <c r="C287" s="403">
        <v>11632</v>
      </c>
      <c r="D287" s="403"/>
      <c r="E287" s="403"/>
      <c r="F287" s="403"/>
      <c r="G287" s="404"/>
      <c r="H287" s="407" t="s">
        <v>401</v>
      </c>
      <c r="I287" s="408" t="s">
        <v>170</v>
      </c>
      <c r="J287" s="409"/>
      <c r="K287" s="404">
        <v>1</v>
      </c>
      <c r="L287" s="404"/>
      <c r="M287" s="406" t="s">
        <v>837</v>
      </c>
    </row>
    <row r="288" spans="1:13" ht="14">
      <c r="A288" s="402" t="s">
        <v>2003</v>
      </c>
      <c r="B288" s="403"/>
      <c r="C288" s="403">
        <v>11682</v>
      </c>
      <c r="D288" s="403"/>
      <c r="E288" s="403"/>
      <c r="F288" s="403"/>
      <c r="G288" s="404"/>
      <c r="H288" s="407" t="s">
        <v>176</v>
      </c>
      <c r="I288" s="408" t="s">
        <v>597</v>
      </c>
      <c r="J288" s="409"/>
      <c r="K288" s="404">
        <v>1</v>
      </c>
      <c r="L288" s="404"/>
      <c r="M288" s="406" t="s">
        <v>837</v>
      </c>
    </row>
    <row r="289" spans="1:13" ht="14">
      <c r="A289" s="402" t="s">
        <v>2003</v>
      </c>
      <c r="B289" s="403"/>
      <c r="C289" s="403">
        <v>11710</v>
      </c>
      <c r="D289" s="403"/>
      <c r="E289" s="403"/>
      <c r="F289" s="403"/>
      <c r="G289" s="404"/>
      <c r="H289" s="407" t="s">
        <v>71</v>
      </c>
      <c r="I289" s="408" t="s">
        <v>72</v>
      </c>
      <c r="J289" s="409"/>
      <c r="K289" s="404">
        <v>1</v>
      </c>
      <c r="L289" s="404"/>
      <c r="M289" s="406" t="s">
        <v>837</v>
      </c>
    </row>
    <row r="290" spans="1:13" ht="14">
      <c r="A290" s="402" t="s">
        <v>2003</v>
      </c>
      <c r="B290" s="403"/>
      <c r="C290" s="403">
        <v>11713</v>
      </c>
      <c r="D290" s="403"/>
      <c r="E290" s="403"/>
      <c r="F290" s="403"/>
      <c r="G290" s="404"/>
      <c r="H290" s="407" t="s">
        <v>115</v>
      </c>
      <c r="I290" s="408" t="s">
        <v>531</v>
      </c>
      <c r="J290" s="409"/>
      <c r="K290" s="404">
        <v>1</v>
      </c>
      <c r="L290" s="404"/>
      <c r="M290" s="406" t="s">
        <v>837</v>
      </c>
    </row>
    <row r="291" spans="1:13" ht="14">
      <c r="A291" s="402" t="s">
        <v>2003</v>
      </c>
      <c r="B291" s="403"/>
      <c r="C291" s="403">
        <v>11720</v>
      </c>
      <c r="D291" s="403"/>
      <c r="E291" s="403"/>
      <c r="F291" s="403"/>
      <c r="G291" s="404"/>
      <c r="H291" s="405" t="s">
        <v>1722</v>
      </c>
      <c r="I291" s="405" t="s">
        <v>564</v>
      </c>
      <c r="J291" s="404"/>
      <c r="K291" s="404">
        <v>1</v>
      </c>
      <c r="L291" s="404"/>
      <c r="M291" s="406"/>
    </row>
    <row r="292" spans="1:13" ht="14">
      <c r="A292" s="402" t="s">
        <v>2003</v>
      </c>
      <c r="B292" s="403"/>
      <c r="C292" s="403">
        <v>11753</v>
      </c>
      <c r="D292" s="403"/>
      <c r="E292" s="403"/>
      <c r="F292" s="403"/>
      <c r="G292" s="404"/>
      <c r="H292" s="407" t="s">
        <v>549</v>
      </c>
      <c r="I292" s="408" t="s">
        <v>547</v>
      </c>
      <c r="J292" s="409"/>
      <c r="K292" s="404">
        <v>1</v>
      </c>
      <c r="L292" s="404"/>
      <c r="M292" s="406" t="s">
        <v>46</v>
      </c>
    </row>
    <row r="293" spans="1:13" ht="14">
      <c r="A293" s="402" t="s">
        <v>2003</v>
      </c>
      <c r="B293" s="403"/>
      <c r="C293" s="403">
        <v>11801</v>
      </c>
      <c r="D293" s="403"/>
      <c r="E293" s="403"/>
      <c r="F293" s="403"/>
      <c r="G293" s="404"/>
      <c r="H293" s="407" t="s">
        <v>914</v>
      </c>
      <c r="I293" s="408" t="s">
        <v>915</v>
      </c>
      <c r="J293" s="409"/>
      <c r="K293" s="404">
        <v>1</v>
      </c>
      <c r="L293" s="404"/>
      <c r="M293" s="406" t="s">
        <v>837</v>
      </c>
    </row>
    <row r="294" spans="1:13" ht="14">
      <c r="A294" s="402" t="s">
        <v>2003</v>
      </c>
      <c r="B294" s="403"/>
      <c r="C294" s="403">
        <v>11812</v>
      </c>
      <c r="D294" s="403"/>
      <c r="E294" s="403"/>
      <c r="F294" s="403"/>
      <c r="G294" s="404"/>
      <c r="H294" s="405" t="s">
        <v>2218</v>
      </c>
      <c r="I294" s="405" t="s">
        <v>477</v>
      </c>
      <c r="J294" s="404"/>
      <c r="K294" s="404">
        <v>1</v>
      </c>
      <c r="L294" s="404"/>
      <c r="M294" s="406" t="s">
        <v>46</v>
      </c>
    </row>
    <row r="295" spans="1:13" ht="14">
      <c r="A295" s="402" t="s">
        <v>2003</v>
      </c>
      <c r="B295" s="403"/>
      <c r="C295" s="403">
        <v>11859</v>
      </c>
      <c r="D295" s="403"/>
      <c r="E295" s="403"/>
      <c r="F295" s="403"/>
      <c r="G295" s="404"/>
      <c r="H295" s="405" t="s">
        <v>102</v>
      </c>
      <c r="I295" s="405" t="s">
        <v>1948</v>
      </c>
      <c r="J295" s="404"/>
      <c r="K295" s="404">
        <v>8</v>
      </c>
      <c r="L295" s="404" t="s">
        <v>46</v>
      </c>
      <c r="M295" s="406"/>
    </row>
    <row r="296" spans="1:13" ht="14">
      <c r="A296" s="402" t="s">
        <v>2003</v>
      </c>
      <c r="B296" s="403"/>
      <c r="C296" s="403">
        <v>11863</v>
      </c>
      <c r="D296" s="403"/>
      <c r="E296" s="403"/>
      <c r="F296" s="403"/>
      <c r="G296" s="404"/>
      <c r="H296" s="407" t="s">
        <v>134</v>
      </c>
      <c r="I296" s="408" t="s">
        <v>40</v>
      </c>
      <c r="J296" s="409"/>
      <c r="K296" s="404">
        <v>6</v>
      </c>
      <c r="L296" s="404" t="s">
        <v>837</v>
      </c>
      <c r="M296" s="406"/>
    </row>
    <row r="297" spans="1:13" ht="14">
      <c r="A297" s="402" t="s">
        <v>2003</v>
      </c>
      <c r="B297" s="403"/>
      <c r="C297" s="403">
        <v>11903</v>
      </c>
      <c r="D297" s="403"/>
      <c r="E297" s="403"/>
      <c r="F297" s="403"/>
      <c r="G297" s="404"/>
      <c r="H297" s="407" t="s">
        <v>590</v>
      </c>
      <c r="I297" s="408" t="s">
        <v>596</v>
      </c>
      <c r="J297" s="409"/>
      <c r="K297" s="404">
        <v>1</v>
      </c>
      <c r="L297" s="404"/>
      <c r="M297" s="406" t="s">
        <v>837</v>
      </c>
    </row>
    <row r="298" spans="1:13" ht="14">
      <c r="A298" s="402" t="s">
        <v>2003</v>
      </c>
      <c r="B298" s="403"/>
      <c r="C298" s="403">
        <v>11936</v>
      </c>
      <c r="D298" s="403"/>
      <c r="E298" s="403"/>
      <c r="F298" s="403"/>
      <c r="G298" s="404"/>
      <c r="H298" s="407" t="s">
        <v>679</v>
      </c>
      <c r="I298" s="408" t="s">
        <v>536</v>
      </c>
      <c r="J298" s="409"/>
      <c r="K298" s="404">
        <v>5</v>
      </c>
      <c r="L298" s="404" t="s">
        <v>46</v>
      </c>
      <c r="M298" s="406"/>
    </row>
    <row r="299" spans="1:13" ht="14">
      <c r="A299" s="402" t="s">
        <v>2003</v>
      </c>
      <c r="B299" s="403"/>
      <c r="C299" s="403">
        <v>11964</v>
      </c>
      <c r="D299" s="403"/>
      <c r="E299" s="403"/>
      <c r="F299" s="403"/>
      <c r="G299" s="404"/>
      <c r="H299" s="407" t="s">
        <v>244</v>
      </c>
      <c r="I299" s="408" t="s">
        <v>288</v>
      </c>
      <c r="J299" s="409"/>
      <c r="K299" s="404">
        <v>1</v>
      </c>
      <c r="L299" s="404"/>
      <c r="M299" s="406" t="s">
        <v>837</v>
      </c>
    </row>
    <row r="300" spans="1:13" ht="14">
      <c r="A300" s="402" t="s">
        <v>2003</v>
      </c>
      <c r="B300" s="403"/>
      <c r="C300" s="403">
        <v>11982</v>
      </c>
      <c r="D300" s="403"/>
      <c r="E300" s="403"/>
      <c r="F300" s="403"/>
      <c r="G300" s="404"/>
      <c r="H300" s="407" t="s">
        <v>656</v>
      </c>
      <c r="I300" s="408" t="s">
        <v>118</v>
      </c>
      <c r="J300" s="409"/>
      <c r="K300" s="404">
        <v>3</v>
      </c>
      <c r="L300" s="404" t="s">
        <v>46</v>
      </c>
      <c r="M300" s="406"/>
    </row>
    <row r="301" spans="1:13" ht="14">
      <c r="A301" s="402" t="s">
        <v>2003</v>
      </c>
      <c r="B301" s="403"/>
      <c r="C301" s="403">
        <v>12076</v>
      </c>
      <c r="D301" s="403"/>
      <c r="E301" s="403"/>
      <c r="F301" s="403"/>
      <c r="G301" s="404"/>
      <c r="H301" s="407" t="s">
        <v>130</v>
      </c>
      <c r="I301" s="408" t="s">
        <v>520</v>
      </c>
      <c r="J301" s="409"/>
      <c r="K301" s="404">
        <v>1</v>
      </c>
      <c r="L301" s="404"/>
      <c r="M301" s="406" t="s">
        <v>46</v>
      </c>
    </row>
    <row r="302" spans="1:13" ht="14">
      <c r="A302" s="402" t="s">
        <v>2003</v>
      </c>
      <c r="B302" s="403"/>
      <c r="C302" s="403">
        <v>12106</v>
      </c>
      <c r="D302" s="403"/>
      <c r="E302" s="403"/>
      <c r="F302" s="403"/>
      <c r="G302" s="404"/>
      <c r="H302" s="405" t="s">
        <v>2834</v>
      </c>
      <c r="I302" s="405" t="s">
        <v>323</v>
      </c>
      <c r="J302" s="403"/>
      <c r="K302" s="404">
        <v>1</v>
      </c>
      <c r="L302" s="404"/>
      <c r="M302" s="406"/>
    </row>
    <row r="303" spans="1:13" ht="14">
      <c r="A303" s="402" t="s">
        <v>2003</v>
      </c>
      <c r="B303" s="403"/>
      <c r="C303" s="403">
        <v>12140</v>
      </c>
      <c r="D303" s="403"/>
      <c r="E303" s="403"/>
      <c r="F303" s="403"/>
      <c r="G303" s="404"/>
      <c r="H303" s="405" t="s">
        <v>3351</v>
      </c>
      <c r="I303" s="405" t="s">
        <v>3352</v>
      </c>
      <c r="J303" s="403"/>
      <c r="K303" s="404">
        <v>5</v>
      </c>
      <c r="L303" s="404"/>
      <c r="M303" s="406"/>
    </row>
    <row r="304" spans="1:13" ht="14">
      <c r="A304" s="402" t="s">
        <v>2003</v>
      </c>
      <c r="B304" s="403"/>
      <c r="C304" s="403">
        <v>12174</v>
      </c>
      <c r="D304" s="403"/>
      <c r="E304" s="403"/>
      <c r="F304" s="403"/>
      <c r="G304" s="404"/>
      <c r="H304" s="405" t="s">
        <v>1632</v>
      </c>
      <c r="I304" s="405" t="s">
        <v>548</v>
      </c>
      <c r="J304" s="404"/>
      <c r="K304" s="404">
        <v>8</v>
      </c>
      <c r="L304" s="404" t="s">
        <v>837</v>
      </c>
      <c r="M304" s="406"/>
    </row>
    <row r="305" spans="1:13" ht="14">
      <c r="A305" s="402" t="s">
        <v>2003</v>
      </c>
      <c r="B305" s="403"/>
      <c r="C305" s="403">
        <v>12178</v>
      </c>
      <c r="D305" s="403"/>
      <c r="E305" s="403"/>
      <c r="F305" s="403"/>
      <c r="G305" s="404"/>
      <c r="H305" s="405" t="s">
        <v>711</v>
      </c>
      <c r="I305" s="405" t="s">
        <v>82</v>
      </c>
      <c r="J305" s="404"/>
      <c r="K305" s="404">
        <v>1</v>
      </c>
      <c r="L305" s="404"/>
      <c r="M305" s="406" t="s">
        <v>837</v>
      </c>
    </row>
    <row r="306" spans="1:13" ht="14">
      <c r="A306" s="402" t="s">
        <v>2003</v>
      </c>
      <c r="B306" s="403"/>
      <c r="C306" s="403">
        <v>12179</v>
      </c>
      <c r="D306" s="403"/>
      <c r="E306" s="403"/>
      <c r="F306" s="403"/>
      <c r="G306" s="404"/>
      <c r="H306" s="407" t="s">
        <v>632</v>
      </c>
      <c r="I306" s="408" t="s">
        <v>653</v>
      </c>
      <c r="J306" s="409"/>
      <c r="K306" s="404">
        <v>5</v>
      </c>
      <c r="L306" s="404" t="s">
        <v>837</v>
      </c>
      <c r="M306" s="406"/>
    </row>
    <row r="307" spans="1:13" ht="14">
      <c r="A307" s="402" t="s">
        <v>2003</v>
      </c>
      <c r="B307" s="403"/>
      <c r="C307" s="403">
        <v>12198</v>
      </c>
      <c r="D307" s="403"/>
      <c r="E307" s="403"/>
      <c r="F307" s="403"/>
      <c r="G307" s="404"/>
      <c r="H307" s="405" t="s">
        <v>2220</v>
      </c>
      <c r="I307" s="405" t="s">
        <v>247</v>
      </c>
      <c r="J307" s="404"/>
      <c r="K307" s="404">
        <v>4</v>
      </c>
      <c r="L307" s="404" t="s">
        <v>837</v>
      </c>
      <c r="M307" s="406"/>
    </row>
    <row r="308" spans="1:13" ht="14">
      <c r="A308" s="402" t="s">
        <v>2003</v>
      </c>
      <c r="B308" s="403"/>
      <c r="C308" s="403">
        <v>12225</v>
      </c>
      <c r="D308" s="403"/>
      <c r="E308" s="403"/>
      <c r="F308" s="403"/>
      <c r="G308" s="404"/>
      <c r="H308" s="407" t="s">
        <v>912</v>
      </c>
      <c r="I308" s="408" t="s">
        <v>524</v>
      </c>
      <c r="J308" s="409"/>
      <c r="K308" s="404">
        <v>9</v>
      </c>
      <c r="L308" s="404" t="s">
        <v>46</v>
      </c>
      <c r="M308" s="406"/>
    </row>
    <row r="309" spans="1:13" ht="14">
      <c r="A309" s="402" t="s">
        <v>2003</v>
      </c>
      <c r="B309" s="403"/>
      <c r="C309" s="403">
        <v>12237</v>
      </c>
      <c r="D309" s="403"/>
      <c r="E309" s="403"/>
      <c r="F309" s="403"/>
      <c r="G309" s="404"/>
      <c r="H309" s="407" t="s">
        <v>659</v>
      </c>
      <c r="I309" s="408" t="s">
        <v>562</v>
      </c>
      <c r="J309" s="409"/>
      <c r="K309" s="404">
        <v>1</v>
      </c>
      <c r="L309" s="404"/>
      <c r="M309" s="406" t="s">
        <v>837</v>
      </c>
    </row>
    <row r="310" spans="1:13" ht="14">
      <c r="A310" s="402" t="s">
        <v>2003</v>
      </c>
      <c r="B310" s="403"/>
      <c r="C310" s="403">
        <v>12249</v>
      </c>
      <c r="D310" s="403"/>
      <c r="E310" s="403"/>
      <c r="F310" s="403"/>
      <c r="G310" s="404"/>
      <c r="H310" s="405" t="s">
        <v>1897</v>
      </c>
      <c r="I310" s="405" t="s">
        <v>549</v>
      </c>
      <c r="J310" s="404"/>
      <c r="K310" s="404">
        <v>1</v>
      </c>
      <c r="L310" s="404"/>
      <c r="M310" s="406" t="s">
        <v>46</v>
      </c>
    </row>
    <row r="311" spans="1:13" ht="14">
      <c r="A311" s="402" t="s">
        <v>2003</v>
      </c>
      <c r="B311" s="403"/>
      <c r="C311" s="403">
        <v>12284</v>
      </c>
      <c r="D311" s="403"/>
      <c r="E311" s="403"/>
      <c r="F311" s="403"/>
      <c r="G311" s="404"/>
      <c r="H311" s="407" t="s">
        <v>601</v>
      </c>
      <c r="I311" s="408" t="s">
        <v>907</v>
      </c>
      <c r="J311" s="409"/>
      <c r="K311" s="404">
        <v>2</v>
      </c>
      <c r="L311" s="404" t="s">
        <v>837</v>
      </c>
      <c r="M311" s="406"/>
    </row>
    <row r="312" spans="1:13" ht="14">
      <c r="A312" s="402" t="s">
        <v>2003</v>
      </c>
      <c r="B312" s="403"/>
      <c r="C312" s="403">
        <v>12294</v>
      </c>
      <c r="D312" s="403"/>
      <c r="E312" s="403"/>
      <c r="F312" s="403"/>
      <c r="G312" s="404"/>
      <c r="H312" s="405" t="s">
        <v>2835</v>
      </c>
      <c r="I312" s="405" t="s">
        <v>640</v>
      </c>
      <c r="J312" s="403"/>
      <c r="K312" s="404">
        <v>5</v>
      </c>
      <c r="L312" s="404"/>
      <c r="M312" s="406"/>
    </row>
    <row r="313" spans="1:13" ht="14">
      <c r="A313" s="402" t="s">
        <v>2003</v>
      </c>
      <c r="B313" s="403"/>
      <c r="C313" s="403">
        <v>12297</v>
      </c>
      <c r="D313" s="403"/>
      <c r="E313" s="403"/>
      <c r="F313" s="403"/>
      <c r="G313" s="404"/>
      <c r="H313" s="407" t="s">
        <v>103</v>
      </c>
      <c r="I313" s="408" t="s">
        <v>236</v>
      </c>
      <c r="J313" s="409"/>
      <c r="K313" s="404">
        <v>1</v>
      </c>
      <c r="L313" s="404"/>
      <c r="M313" s="406" t="s">
        <v>837</v>
      </c>
    </row>
    <row r="314" spans="1:13" ht="14">
      <c r="A314" s="402" t="s">
        <v>2003</v>
      </c>
      <c r="B314" s="403"/>
      <c r="C314" s="403">
        <v>12360</v>
      </c>
      <c r="D314" s="403"/>
      <c r="E314" s="403"/>
      <c r="F314" s="403"/>
      <c r="G314" s="404"/>
      <c r="H314" s="405" t="s">
        <v>2221</v>
      </c>
      <c r="I314" s="405" t="s">
        <v>105</v>
      </c>
      <c r="J314" s="404"/>
      <c r="K314" s="404">
        <v>1</v>
      </c>
      <c r="L314" s="404"/>
      <c r="M314" s="406" t="s">
        <v>837</v>
      </c>
    </row>
    <row r="315" spans="1:13" ht="14">
      <c r="A315" s="402" t="s">
        <v>2003</v>
      </c>
      <c r="B315" s="403"/>
      <c r="C315" s="403">
        <v>12361</v>
      </c>
      <c r="D315" s="403"/>
      <c r="E315" s="403"/>
      <c r="F315" s="403"/>
      <c r="G315" s="404"/>
      <c r="H315" s="405" t="s">
        <v>2222</v>
      </c>
      <c r="I315" s="405" t="s">
        <v>867</v>
      </c>
      <c r="J315" s="404"/>
      <c r="K315" s="404">
        <v>1</v>
      </c>
      <c r="L315" s="404"/>
      <c r="M315" s="406" t="s">
        <v>837</v>
      </c>
    </row>
    <row r="316" spans="1:13" ht="14">
      <c r="A316" s="402" t="s">
        <v>2003</v>
      </c>
      <c r="B316" s="403"/>
      <c r="C316" s="403">
        <v>12371</v>
      </c>
      <c r="D316" s="403"/>
      <c r="E316" s="403"/>
      <c r="F316" s="403"/>
      <c r="G316" s="404"/>
      <c r="H316" s="405" t="s">
        <v>709</v>
      </c>
      <c r="I316" s="405" t="s">
        <v>324</v>
      </c>
      <c r="J316" s="404"/>
      <c r="K316" s="404">
        <v>5</v>
      </c>
      <c r="L316" s="404" t="s">
        <v>46</v>
      </c>
      <c r="M316" s="406"/>
    </row>
    <row r="317" spans="1:13" ht="14">
      <c r="A317" s="402" t="s">
        <v>2003</v>
      </c>
      <c r="B317" s="403"/>
      <c r="C317" s="403">
        <v>12384</v>
      </c>
      <c r="D317" s="403"/>
      <c r="E317" s="403"/>
      <c r="F317" s="403"/>
      <c r="G317" s="404"/>
      <c r="H317" s="405" t="s">
        <v>288</v>
      </c>
      <c r="I317" s="405" t="s">
        <v>1649</v>
      </c>
      <c r="J317" s="404"/>
      <c r="K317" s="404">
        <v>2</v>
      </c>
      <c r="L317" s="404" t="s">
        <v>46</v>
      </c>
      <c r="M317" s="406"/>
    </row>
    <row r="318" spans="1:13" ht="14">
      <c r="A318" s="402" t="s">
        <v>2003</v>
      </c>
      <c r="B318" s="403"/>
      <c r="C318" s="403">
        <v>12385</v>
      </c>
      <c r="D318" s="403"/>
      <c r="E318" s="403"/>
      <c r="F318" s="403"/>
      <c r="G318" s="404"/>
      <c r="H318" s="407" t="s">
        <v>868</v>
      </c>
      <c r="I318" s="408" t="s">
        <v>220</v>
      </c>
      <c r="J318" s="409"/>
      <c r="K318" s="404">
        <v>1</v>
      </c>
      <c r="L318" s="404"/>
      <c r="M318" s="406" t="s">
        <v>837</v>
      </c>
    </row>
    <row r="319" spans="1:13" ht="14">
      <c r="A319" s="402" t="s">
        <v>2003</v>
      </c>
      <c r="B319" s="403"/>
      <c r="C319" s="403">
        <v>12394</v>
      </c>
      <c r="D319" s="403"/>
      <c r="E319" s="403"/>
      <c r="F319" s="403"/>
      <c r="G319" s="404"/>
      <c r="H319" s="405" t="s">
        <v>2836</v>
      </c>
      <c r="I319" s="405" t="s">
        <v>523</v>
      </c>
      <c r="J319" s="403"/>
      <c r="K319" s="404">
        <v>7</v>
      </c>
      <c r="L319" s="404"/>
      <c r="M319" s="406"/>
    </row>
    <row r="320" spans="1:13" ht="14">
      <c r="A320" s="402" t="s">
        <v>2003</v>
      </c>
      <c r="B320" s="403"/>
      <c r="C320" s="403">
        <v>12547</v>
      </c>
      <c r="D320" s="403"/>
      <c r="E320" s="403"/>
      <c r="F320" s="403"/>
      <c r="G320" s="404"/>
      <c r="H320" s="405" t="s">
        <v>330</v>
      </c>
      <c r="I320" s="405" t="s">
        <v>553</v>
      </c>
      <c r="J320" s="404"/>
      <c r="K320" s="404">
        <v>2</v>
      </c>
      <c r="L320" s="404" t="s">
        <v>837</v>
      </c>
      <c r="M320" s="406"/>
    </row>
    <row r="321" spans="1:13" ht="14">
      <c r="A321" s="402" t="s">
        <v>2003</v>
      </c>
      <c r="B321" s="403"/>
      <c r="C321" s="403">
        <v>12578</v>
      </c>
      <c r="D321" s="403"/>
      <c r="E321" s="403"/>
      <c r="F321" s="403"/>
      <c r="G321" s="404"/>
      <c r="H321" s="405" t="s">
        <v>186</v>
      </c>
      <c r="I321" s="405" t="s">
        <v>494</v>
      </c>
      <c r="J321" s="404"/>
      <c r="K321" s="404">
        <v>1</v>
      </c>
      <c r="L321" s="404"/>
      <c r="M321" s="406" t="s">
        <v>837</v>
      </c>
    </row>
    <row r="322" spans="1:13" ht="14">
      <c r="A322" s="402" t="s">
        <v>2003</v>
      </c>
      <c r="B322" s="403"/>
      <c r="C322" s="403">
        <v>12580</v>
      </c>
      <c r="D322" s="403"/>
      <c r="E322" s="403"/>
      <c r="F322" s="403"/>
      <c r="G322" s="404"/>
      <c r="H322" s="407" t="s">
        <v>261</v>
      </c>
      <c r="I322" s="408" t="s">
        <v>613</v>
      </c>
      <c r="J322" s="409"/>
      <c r="K322" s="404">
        <v>1</v>
      </c>
      <c r="L322" s="404"/>
      <c r="M322" s="406" t="s">
        <v>46</v>
      </c>
    </row>
    <row r="323" spans="1:13" ht="14">
      <c r="A323" s="402" t="s">
        <v>2003</v>
      </c>
      <c r="B323" s="403"/>
      <c r="C323" s="403">
        <v>12586</v>
      </c>
      <c r="D323" s="403"/>
      <c r="E323" s="403"/>
      <c r="F323" s="403"/>
      <c r="G323" s="404"/>
      <c r="H323" s="405" t="s">
        <v>2224</v>
      </c>
      <c r="I323" s="405" t="s">
        <v>546</v>
      </c>
      <c r="J323" s="404"/>
      <c r="K323" s="404">
        <v>1</v>
      </c>
      <c r="L323" s="404"/>
      <c r="M323" s="406" t="s">
        <v>837</v>
      </c>
    </row>
    <row r="324" spans="1:13" ht="14">
      <c r="A324" s="402" t="s">
        <v>2003</v>
      </c>
      <c r="B324" s="403"/>
      <c r="C324" s="403">
        <v>12649</v>
      </c>
      <c r="D324" s="403"/>
      <c r="E324" s="403"/>
      <c r="F324" s="403"/>
      <c r="G324" s="404"/>
      <c r="H324" s="407" t="s">
        <v>517</v>
      </c>
      <c r="I324" s="408" t="s">
        <v>277</v>
      </c>
      <c r="J324" s="409"/>
      <c r="K324" s="404">
        <v>9</v>
      </c>
      <c r="L324" s="404" t="s">
        <v>46</v>
      </c>
      <c r="M324" s="406"/>
    </row>
    <row r="325" spans="1:13" ht="14">
      <c r="A325" s="402" t="s">
        <v>2003</v>
      </c>
      <c r="B325" s="403"/>
      <c r="C325" s="403">
        <v>12664</v>
      </c>
      <c r="D325" s="403"/>
      <c r="E325" s="403"/>
      <c r="F325" s="403"/>
      <c r="G325" s="404"/>
      <c r="H325" s="405" t="s">
        <v>873</v>
      </c>
      <c r="I325" s="405" t="s">
        <v>874</v>
      </c>
      <c r="J325" s="404"/>
      <c r="K325" s="404">
        <v>1</v>
      </c>
      <c r="L325" s="404"/>
      <c r="M325" s="406" t="s">
        <v>837</v>
      </c>
    </row>
    <row r="326" spans="1:13" ht="14">
      <c r="A326" s="402" t="s">
        <v>2003</v>
      </c>
      <c r="B326" s="403"/>
      <c r="C326" s="403">
        <v>12673</v>
      </c>
      <c r="D326" s="403"/>
      <c r="E326" s="403"/>
      <c r="F326" s="403"/>
      <c r="G326" s="404"/>
      <c r="H326" s="407" t="s">
        <v>846</v>
      </c>
      <c r="I326" s="408" t="s">
        <v>847</v>
      </c>
      <c r="J326" s="409"/>
      <c r="K326" s="404">
        <v>1</v>
      </c>
      <c r="L326" s="404"/>
      <c r="M326" s="406" t="s">
        <v>46</v>
      </c>
    </row>
    <row r="327" spans="1:13" ht="14">
      <c r="A327" s="402" t="s">
        <v>2003</v>
      </c>
      <c r="B327" s="403"/>
      <c r="C327" s="403">
        <v>12680</v>
      </c>
      <c r="D327" s="403"/>
      <c r="E327" s="403"/>
      <c r="F327" s="403"/>
      <c r="G327" s="404"/>
      <c r="H327" s="407" t="s">
        <v>637</v>
      </c>
      <c r="I327" s="408" t="s">
        <v>804</v>
      </c>
      <c r="J327" s="409"/>
      <c r="K327" s="404">
        <v>1</v>
      </c>
      <c r="L327" s="404"/>
      <c r="M327" s="406" t="s">
        <v>837</v>
      </c>
    </row>
    <row r="328" spans="1:13" ht="14">
      <c r="A328" s="402" t="s">
        <v>2003</v>
      </c>
      <c r="B328" s="403"/>
      <c r="C328" s="403">
        <v>12719</v>
      </c>
      <c r="D328" s="403"/>
      <c r="E328" s="403"/>
      <c r="F328" s="403"/>
      <c r="G328" s="404"/>
      <c r="H328" s="405" t="s">
        <v>251</v>
      </c>
      <c r="I328" s="405" t="s">
        <v>23</v>
      </c>
      <c r="J328" s="404"/>
      <c r="K328" s="404">
        <v>7</v>
      </c>
      <c r="L328" s="404" t="s">
        <v>46</v>
      </c>
      <c r="M328" s="406"/>
    </row>
    <row r="329" spans="1:13" ht="14">
      <c r="A329" s="402" t="s">
        <v>2003</v>
      </c>
      <c r="B329" s="403"/>
      <c r="C329" s="403">
        <v>12758</v>
      </c>
      <c r="D329" s="403"/>
      <c r="E329" s="403"/>
      <c r="F329" s="403"/>
      <c r="G329" s="404"/>
      <c r="H329" s="405" t="s">
        <v>2225</v>
      </c>
      <c r="I329" s="405" t="s">
        <v>2226</v>
      </c>
      <c r="J329" s="404"/>
      <c r="K329" s="404">
        <v>5</v>
      </c>
      <c r="L329" s="404" t="s">
        <v>838</v>
      </c>
      <c r="M329" s="406"/>
    </row>
    <row r="330" spans="1:13" ht="14">
      <c r="A330" s="402" t="s">
        <v>2003</v>
      </c>
      <c r="B330" s="403"/>
      <c r="C330" s="403">
        <v>12774</v>
      </c>
      <c r="D330" s="403"/>
      <c r="E330" s="403"/>
      <c r="F330" s="403"/>
      <c r="G330" s="404"/>
      <c r="H330" s="407" t="s">
        <v>259</v>
      </c>
      <c r="I330" s="408" t="s">
        <v>655</v>
      </c>
      <c r="J330" s="409"/>
      <c r="K330" s="404">
        <v>1</v>
      </c>
      <c r="L330" s="404"/>
      <c r="M330" s="406" t="s">
        <v>837</v>
      </c>
    </row>
    <row r="331" spans="1:13" ht="14">
      <c r="A331" s="402" t="s">
        <v>2003</v>
      </c>
      <c r="B331" s="403"/>
      <c r="C331" s="403">
        <v>12778</v>
      </c>
      <c r="D331" s="403"/>
      <c r="E331" s="403"/>
      <c r="F331" s="403"/>
      <c r="G331" s="404"/>
      <c r="H331" s="407" t="s">
        <v>1095</v>
      </c>
      <c r="I331" s="408" t="s">
        <v>72</v>
      </c>
      <c r="J331" s="409"/>
      <c r="K331" s="404">
        <v>1</v>
      </c>
      <c r="L331" s="404"/>
      <c r="M331" s="406" t="s">
        <v>837</v>
      </c>
    </row>
    <row r="332" spans="1:13" ht="14">
      <c r="A332" s="402" t="s">
        <v>2003</v>
      </c>
      <c r="B332" s="403"/>
      <c r="C332" s="403">
        <v>12779</v>
      </c>
      <c r="D332" s="403"/>
      <c r="E332" s="403"/>
      <c r="F332" s="403"/>
      <c r="G332" s="404"/>
      <c r="H332" s="405" t="s">
        <v>2227</v>
      </c>
      <c r="I332" s="405" t="s">
        <v>1955</v>
      </c>
      <c r="J332" s="404"/>
      <c r="K332" s="404">
        <v>4</v>
      </c>
      <c r="L332" s="404" t="s">
        <v>837</v>
      </c>
      <c r="M332" s="406"/>
    </row>
    <row r="333" spans="1:13" ht="14">
      <c r="A333" s="402" t="s">
        <v>2003</v>
      </c>
      <c r="B333" s="403"/>
      <c r="C333" s="403">
        <v>12781</v>
      </c>
      <c r="D333" s="403"/>
      <c r="E333" s="403"/>
      <c r="F333" s="403"/>
      <c r="G333" s="404"/>
      <c r="H333" s="405" t="s">
        <v>1713</v>
      </c>
      <c r="I333" s="405" t="s">
        <v>104</v>
      </c>
      <c r="J333" s="404"/>
      <c r="K333" s="404">
        <v>1</v>
      </c>
      <c r="L333" s="404"/>
      <c r="M333" s="406"/>
    </row>
    <row r="334" spans="1:13" ht="14">
      <c r="A334" s="402" t="s">
        <v>2003</v>
      </c>
      <c r="B334" s="403"/>
      <c r="C334" s="403">
        <v>12782</v>
      </c>
      <c r="D334" s="403"/>
      <c r="E334" s="403"/>
      <c r="F334" s="403"/>
      <c r="G334" s="404"/>
      <c r="H334" s="405" t="s">
        <v>262</v>
      </c>
      <c r="I334" s="405" t="s">
        <v>288</v>
      </c>
      <c r="J334" s="404"/>
      <c r="K334" s="404">
        <v>2</v>
      </c>
      <c r="L334" s="404" t="s">
        <v>837</v>
      </c>
      <c r="M334" s="406"/>
    </row>
    <row r="335" spans="1:13" ht="14">
      <c r="A335" s="402" t="s">
        <v>2003</v>
      </c>
      <c r="B335" s="403"/>
      <c r="C335" s="403">
        <v>12800</v>
      </c>
      <c r="D335" s="403"/>
      <c r="E335" s="403"/>
      <c r="F335" s="403"/>
      <c r="G335" s="404"/>
      <c r="H335" s="407" t="s">
        <v>534</v>
      </c>
      <c r="I335" s="408" t="s">
        <v>940</v>
      </c>
      <c r="J335" s="409"/>
      <c r="K335" s="404">
        <v>1</v>
      </c>
      <c r="L335" s="404"/>
      <c r="M335" s="406" t="s">
        <v>837</v>
      </c>
    </row>
    <row r="336" spans="1:13" ht="14">
      <c r="A336" s="402" t="s">
        <v>2003</v>
      </c>
      <c r="B336" s="403"/>
      <c r="C336" s="403">
        <v>12804</v>
      </c>
      <c r="D336" s="403"/>
      <c r="E336" s="403"/>
      <c r="F336" s="403"/>
      <c r="G336" s="404"/>
      <c r="H336" s="407" t="s">
        <v>781</v>
      </c>
      <c r="I336" s="408" t="s">
        <v>531</v>
      </c>
      <c r="J336" s="409"/>
      <c r="K336" s="404">
        <v>1</v>
      </c>
      <c r="L336" s="404"/>
      <c r="M336" s="406" t="s">
        <v>837</v>
      </c>
    </row>
    <row r="337" spans="1:13" ht="14">
      <c r="A337" s="402" t="s">
        <v>2003</v>
      </c>
      <c r="B337" s="403"/>
      <c r="C337" s="403">
        <v>12858</v>
      </c>
      <c r="D337" s="403"/>
      <c r="E337" s="403"/>
      <c r="F337" s="403"/>
      <c r="G337" s="404"/>
      <c r="H337" s="407" t="s">
        <v>667</v>
      </c>
      <c r="I337" s="408" t="s">
        <v>155</v>
      </c>
      <c r="J337" s="409"/>
      <c r="K337" s="404">
        <v>9</v>
      </c>
      <c r="L337" s="404" t="s">
        <v>46</v>
      </c>
      <c r="M337" s="406"/>
    </row>
    <row r="338" spans="1:13" ht="14">
      <c r="A338" s="402" t="s">
        <v>2003</v>
      </c>
      <c r="B338" s="403"/>
      <c r="C338" s="403">
        <v>12890</v>
      </c>
      <c r="D338" s="403"/>
      <c r="E338" s="403"/>
      <c r="F338" s="403"/>
      <c r="G338" s="404"/>
      <c r="H338" s="407" t="s">
        <v>861</v>
      </c>
      <c r="I338" s="408" t="s">
        <v>277</v>
      </c>
      <c r="J338" s="409"/>
      <c r="K338" s="404">
        <v>1</v>
      </c>
      <c r="L338" s="404"/>
      <c r="M338" s="406" t="s">
        <v>46</v>
      </c>
    </row>
    <row r="339" spans="1:13" ht="14">
      <c r="A339" s="402" t="s">
        <v>2003</v>
      </c>
      <c r="B339" s="403"/>
      <c r="C339" s="403">
        <v>12907</v>
      </c>
      <c r="D339" s="403"/>
      <c r="E339" s="403"/>
      <c r="F339" s="403"/>
      <c r="G339" s="404"/>
      <c r="H339" s="407" t="s">
        <v>226</v>
      </c>
      <c r="I339" s="408" t="s">
        <v>379</v>
      </c>
      <c r="J339" s="409"/>
      <c r="K339" s="404">
        <v>9</v>
      </c>
      <c r="L339" s="404" t="s">
        <v>46</v>
      </c>
      <c r="M339" s="406"/>
    </row>
    <row r="340" spans="1:13" ht="14">
      <c r="A340" s="402" t="s">
        <v>2003</v>
      </c>
      <c r="B340" s="403"/>
      <c r="C340" s="403">
        <v>12910</v>
      </c>
      <c r="D340" s="403"/>
      <c r="E340" s="403"/>
      <c r="F340" s="403"/>
      <c r="G340" s="404"/>
      <c r="H340" s="407" t="s">
        <v>853</v>
      </c>
      <c r="I340" s="408" t="s">
        <v>854</v>
      </c>
      <c r="J340" s="409"/>
      <c r="K340" s="404">
        <v>1</v>
      </c>
      <c r="L340" s="404"/>
      <c r="M340" s="406" t="s">
        <v>837</v>
      </c>
    </row>
    <row r="341" spans="1:13" ht="14">
      <c r="A341" s="402" t="s">
        <v>2003</v>
      </c>
      <c r="B341" s="403"/>
      <c r="C341" s="403">
        <v>12917</v>
      </c>
      <c r="D341" s="403"/>
      <c r="E341" s="403"/>
      <c r="F341" s="403"/>
      <c r="G341" s="404"/>
      <c r="H341" s="407" t="s">
        <v>378</v>
      </c>
      <c r="I341" s="408" t="s">
        <v>409</v>
      </c>
      <c r="J341" s="409"/>
      <c r="K341" s="404">
        <v>1</v>
      </c>
      <c r="L341" s="404"/>
      <c r="M341" s="406" t="s">
        <v>837</v>
      </c>
    </row>
    <row r="342" spans="1:13" ht="14">
      <c r="A342" s="402" t="s">
        <v>2003</v>
      </c>
      <c r="B342" s="403"/>
      <c r="C342" s="403">
        <v>12918</v>
      </c>
      <c r="D342" s="403"/>
      <c r="E342" s="403"/>
      <c r="F342" s="403"/>
      <c r="G342" s="404"/>
      <c r="H342" s="407" t="s">
        <v>301</v>
      </c>
      <c r="I342" s="408" t="s">
        <v>678</v>
      </c>
      <c r="J342" s="409"/>
      <c r="K342" s="404">
        <v>1</v>
      </c>
      <c r="L342" s="404"/>
      <c r="M342" s="406" t="s">
        <v>837</v>
      </c>
    </row>
    <row r="343" spans="1:13" ht="14">
      <c r="A343" s="402" t="s">
        <v>2003</v>
      </c>
      <c r="B343" s="403"/>
      <c r="C343" s="403">
        <v>12937</v>
      </c>
      <c r="D343" s="403"/>
      <c r="E343" s="403"/>
      <c r="F343" s="403"/>
      <c r="G343" s="404"/>
      <c r="H343" s="407" t="s">
        <v>708</v>
      </c>
      <c r="I343" s="408" t="s">
        <v>565</v>
      </c>
      <c r="J343" s="409"/>
      <c r="K343" s="404">
        <v>9</v>
      </c>
      <c r="L343" s="404" t="s">
        <v>837</v>
      </c>
      <c r="M343" s="406"/>
    </row>
    <row r="344" spans="1:13" ht="14">
      <c r="A344" s="402" t="s">
        <v>2003</v>
      </c>
      <c r="B344" s="403"/>
      <c r="C344" s="403">
        <v>12950</v>
      </c>
      <c r="D344" s="403"/>
      <c r="E344" s="403"/>
      <c r="F344" s="403"/>
      <c r="G344" s="404"/>
      <c r="H344" s="405" t="s">
        <v>1695</v>
      </c>
      <c r="I344" s="405" t="s">
        <v>705</v>
      </c>
      <c r="J344" s="404"/>
      <c r="K344" s="404">
        <v>3</v>
      </c>
      <c r="L344" s="404" t="s">
        <v>837</v>
      </c>
      <c r="M344" s="406"/>
    </row>
    <row r="345" spans="1:13" ht="14">
      <c r="A345" s="402" t="s">
        <v>2003</v>
      </c>
      <c r="B345" s="403"/>
      <c r="C345" s="403">
        <v>12977</v>
      </c>
      <c r="D345" s="403"/>
      <c r="E345" s="403"/>
      <c r="F345" s="403"/>
      <c r="G345" s="404"/>
      <c r="H345" s="407" t="s">
        <v>525</v>
      </c>
      <c r="I345" s="408" t="s">
        <v>596</v>
      </c>
      <c r="J345" s="409"/>
      <c r="K345" s="404">
        <v>2</v>
      </c>
      <c r="L345" s="404" t="s">
        <v>46</v>
      </c>
      <c r="M345" s="406"/>
    </row>
    <row r="346" spans="1:13" ht="14">
      <c r="A346" s="402" t="s">
        <v>2003</v>
      </c>
      <c r="B346" s="403"/>
      <c r="C346" s="403">
        <v>12990</v>
      </c>
      <c r="D346" s="403"/>
      <c r="E346" s="403"/>
      <c r="F346" s="403"/>
      <c r="G346" s="404"/>
      <c r="H346" s="405" t="s">
        <v>588</v>
      </c>
      <c r="I346" s="405" t="s">
        <v>238</v>
      </c>
      <c r="J346" s="404"/>
      <c r="K346" s="404">
        <v>2</v>
      </c>
      <c r="L346" s="404" t="s">
        <v>837</v>
      </c>
      <c r="M346" s="406"/>
    </row>
    <row r="347" spans="1:13" ht="14">
      <c r="A347" s="402" t="s">
        <v>2003</v>
      </c>
      <c r="B347" s="403"/>
      <c r="C347" s="403">
        <v>13012</v>
      </c>
      <c r="D347" s="403"/>
      <c r="E347" s="403"/>
      <c r="F347" s="403"/>
      <c r="G347" s="404"/>
      <c r="H347" s="405" t="s">
        <v>2229</v>
      </c>
      <c r="I347" s="405" t="s">
        <v>553</v>
      </c>
      <c r="J347" s="404"/>
      <c r="K347" s="404">
        <v>7</v>
      </c>
      <c r="L347" s="404" t="s">
        <v>837</v>
      </c>
      <c r="M347" s="406"/>
    </row>
    <row r="348" spans="1:13" ht="14">
      <c r="A348" s="402" t="s">
        <v>2003</v>
      </c>
      <c r="B348" s="403"/>
      <c r="C348" s="403">
        <v>13058</v>
      </c>
      <c r="D348" s="403"/>
      <c r="E348" s="403"/>
      <c r="F348" s="403"/>
      <c r="G348" s="404"/>
      <c r="H348" s="405" t="s">
        <v>2230</v>
      </c>
      <c r="I348" s="405" t="s">
        <v>2231</v>
      </c>
      <c r="J348" s="404"/>
      <c r="K348" s="404">
        <v>1</v>
      </c>
      <c r="L348" s="404"/>
      <c r="M348" s="406" t="s">
        <v>46</v>
      </c>
    </row>
    <row r="349" spans="1:13" ht="14">
      <c r="A349" s="402" t="s">
        <v>2003</v>
      </c>
      <c r="B349" s="403"/>
      <c r="C349" s="403">
        <v>13110</v>
      </c>
      <c r="D349" s="403"/>
      <c r="E349" s="403"/>
      <c r="F349" s="403"/>
      <c r="G349" s="404"/>
      <c r="H349" s="405" t="s">
        <v>1658</v>
      </c>
      <c r="I349" s="405" t="s">
        <v>1659</v>
      </c>
      <c r="J349" s="404"/>
      <c r="K349" s="404">
        <v>9</v>
      </c>
      <c r="L349" s="404" t="s">
        <v>837</v>
      </c>
      <c r="M349" s="406"/>
    </row>
    <row r="350" spans="1:13" ht="14">
      <c r="A350" s="402" t="s">
        <v>2003</v>
      </c>
      <c r="B350" s="403"/>
      <c r="C350" s="403">
        <v>13132</v>
      </c>
      <c r="D350" s="403"/>
      <c r="E350" s="403"/>
      <c r="F350" s="403"/>
      <c r="G350" s="404"/>
      <c r="H350" s="405" t="s">
        <v>1913</v>
      </c>
      <c r="I350" s="405" t="s">
        <v>136</v>
      </c>
      <c r="J350" s="404"/>
      <c r="K350" s="404">
        <v>2</v>
      </c>
      <c r="L350" s="404" t="s">
        <v>837</v>
      </c>
      <c r="M350" s="406"/>
    </row>
    <row r="351" spans="1:13" ht="14">
      <c r="A351" s="402" t="s">
        <v>2003</v>
      </c>
      <c r="B351" s="403"/>
      <c r="C351" s="403">
        <v>13151</v>
      </c>
      <c r="D351" s="403"/>
      <c r="E351" s="403"/>
      <c r="F351" s="403"/>
      <c r="G351" s="404"/>
      <c r="H351" s="405" t="s">
        <v>1641</v>
      </c>
      <c r="I351" s="405" t="s">
        <v>565</v>
      </c>
      <c r="J351" s="404"/>
      <c r="K351" s="404">
        <v>2</v>
      </c>
      <c r="L351" s="404" t="s">
        <v>837</v>
      </c>
      <c r="M351" s="406"/>
    </row>
    <row r="352" spans="1:13" ht="14">
      <c r="A352" s="402" t="s">
        <v>2003</v>
      </c>
      <c r="B352" s="403"/>
      <c r="C352" s="403">
        <v>13157</v>
      </c>
      <c r="D352" s="403"/>
      <c r="E352" s="403"/>
      <c r="F352" s="403"/>
      <c r="G352" s="404"/>
      <c r="H352" s="407" t="s">
        <v>665</v>
      </c>
      <c r="I352" s="408" t="s">
        <v>1124</v>
      </c>
      <c r="J352" s="409"/>
      <c r="K352" s="404">
        <v>9</v>
      </c>
      <c r="L352" s="404" t="s">
        <v>46</v>
      </c>
      <c r="M352" s="406"/>
    </row>
    <row r="353" spans="1:13" ht="14">
      <c r="A353" s="402" t="s">
        <v>2003</v>
      </c>
      <c r="B353" s="403"/>
      <c r="C353" s="403">
        <v>13167</v>
      </c>
      <c r="D353" s="403"/>
      <c r="E353" s="403"/>
      <c r="F353" s="403"/>
      <c r="G353" s="404"/>
      <c r="H353" s="405" t="s">
        <v>528</v>
      </c>
      <c r="I353" s="405" t="s">
        <v>2233</v>
      </c>
      <c r="J353" s="404"/>
      <c r="K353" s="404">
        <v>5</v>
      </c>
      <c r="L353" s="404" t="s">
        <v>838</v>
      </c>
      <c r="M353" s="406"/>
    </row>
    <row r="354" spans="1:13" ht="14">
      <c r="A354" s="402" t="s">
        <v>2003</v>
      </c>
      <c r="B354" s="403"/>
      <c r="C354" s="403">
        <v>13182</v>
      </c>
      <c r="D354" s="403"/>
      <c r="E354" s="403"/>
      <c r="F354" s="403"/>
      <c r="G354" s="404"/>
      <c r="H354" s="407" t="s">
        <v>660</v>
      </c>
      <c r="I354" s="408" t="s">
        <v>547</v>
      </c>
      <c r="J354" s="409"/>
      <c r="K354" s="404">
        <v>1</v>
      </c>
      <c r="L354" s="404"/>
      <c r="M354" s="406" t="s">
        <v>837</v>
      </c>
    </row>
    <row r="355" spans="1:13" ht="14">
      <c r="A355" s="402" t="s">
        <v>2003</v>
      </c>
      <c r="B355" s="403"/>
      <c r="C355" s="403">
        <v>13194</v>
      </c>
      <c r="D355" s="403"/>
      <c r="E355" s="403"/>
      <c r="F355" s="403"/>
      <c r="G355" s="404"/>
      <c r="H355" s="407" t="s">
        <v>990</v>
      </c>
      <c r="I355" s="408" t="s">
        <v>536</v>
      </c>
      <c r="J355" s="409"/>
      <c r="K355" s="404">
        <v>1</v>
      </c>
      <c r="L355" s="404"/>
      <c r="M355" s="406" t="s">
        <v>837</v>
      </c>
    </row>
    <row r="356" spans="1:13" ht="14">
      <c r="A356" s="402" t="s">
        <v>2003</v>
      </c>
      <c r="B356" s="403"/>
      <c r="C356" s="403">
        <v>13254</v>
      </c>
      <c r="D356" s="403"/>
      <c r="E356" s="403"/>
      <c r="F356" s="403"/>
      <c r="G356" s="404"/>
      <c r="H356" s="405" t="s">
        <v>143</v>
      </c>
      <c r="I356" s="405" t="s">
        <v>576</v>
      </c>
      <c r="J356" s="404"/>
      <c r="K356" s="404">
        <v>5</v>
      </c>
      <c r="L356" s="404" t="s">
        <v>837</v>
      </c>
      <c r="M356" s="406"/>
    </row>
    <row r="357" spans="1:13" ht="14">
      <c r="A357" s="402" t="s">
        <v>2003</v>
      </c>
      <c r="B357" s="403"/>
      <c r="C357" s="403">
        <v>13259</v>
      </c>
      <c r="D357" s="403"/>
      <c r="E357" s="403"/>
      <c r="F357" s="403"/>
      <c r="G357" s="404"/>
      <c r="H357" s="405" t="s">
        <v>2234</v>
      </c>
      <c r="I357" s="405" t="s">
        <v>2235</v>
      </c>
      <c r="J357" s="404"/>
      <c r="K357" s="404">
        <v>1</v>
      </c>
      <c r="L357" s="404"/>
      <c r="M357" s="406" t="s">
        <v>837</v>
      </c>
    </row>
    <row r="358" spans="1:13" ht="14">
      <c r="A358" s="402" t="s">
        <v>2003</v>
      </c>
      <c r="B358" s="403"/>
      <c r="C358" s="403">
        <v>13277</v>
      </c>
      <c r="D358" s="403"/>
      <c r="E358" s="403"/>
      <c r="F358" s="403"/>
      <c r="G358" s="404"/>
      <c r="H358" s="407" t="s">
        <v>989</v>
      </c>
      <c r="I358" s="408" t="s">
        <v>554</v>
      </c>
      <c r="J358" s="409"/>
      <c r="K358" s="404">
        <v>9</v>
      </c>
      <c r="L358" s="404" t="s">
        <v>837</v>
      </c>
      <c r="M358" s="406"/>
    </row>
    <row r="359" spans="1:13" ht="14">
      <c r="A359" s="402" t="s">
        <v>2003</v>
      </c>
      <c r="B359" s="403"/>
      <c r="C359" s="403">
        <v>13287</v>
      </c>
      <c r="D359" s="403"/>
      <c r="E359" s="403"/>
      <c r="F359" s="403"/>
      <c r="G359" s="404"/>
      <c r="H359" s="405" t="s">
        <v>1728</v>
      </c>
      <c r="I359" s="405" t="s">
        <v>135</v>
      </c>
      <c r="J359" s="404"/>
      <c r="K359" s="404">
        <v>1</v>
      </c>
      <c r="L359" s="404"/>
      <c r="M359" s="406" t="s">
        <v>837</v>
      </c>
    </row>
    <row r="360" spans="1:13" ht="14">
      <c r="A360" s="402" t="s">
        <v>2003</v>
      </c>
      <c r="B360" s="403"/>
      <c r="C360" s="403">
        <v>13323</v>
      </c>
      <c r="D360" s="403"/>
      <c r="E360" s="403"/>
      <c r="F360" s="403"/>
      <c r="G360" s="404"/>
      <c r="H360" s="407" t="s">
        <v>946</v>
      </c>
      <c r="I360" s="408" t="s">
        <v>138</v>
      </c>
      <c r="J360" s="409"/>
      <c r="K360" s="404">
        <v>1</v>
      </c>
      <c r="L360" s="404"/>
      <c r="M360" s="406" t="s">
        <v>46</v>
      </c>
    </row>
    <row r="361" spans="1:13" ht="14">
      <c r="A361" s="402" t="s">
        <v>2003</v>
      </c>
      <c r="B361" s="403"/>
      <c r="C361" s="403">
        <v>13325</v>
      </c>
      <c r="D361" s="403"/>
      <c r="E361" s="403"/>
      <c r="F361" s="403"/>
      <c r="G361" s="404"/>
      <c r="H361" s="405" t="s">
        <v>2236</v>
      </c>
      <c r="I361" s="405" t="s">
        <v>2237</v>
      </c>
      <c r="J361" s="404"/>
      <c r="K361" s="404">
        <v>6</v>
      </c>
      <c r="L361" s="404" t="s">
        <v>837</v>
      </c>
      <c r="M361" s="406"/>
    </row>
    <row r="362" spans="1:13" ht="14">
      <c r="A362" s="402" t="s">
        <v>2003</v>
      </c>
      <c r="B362" s="403"/>
      <c r="C362" s="403">
        <v>13339</v>
      </c>
      <c r="D362" s="403"/>
      <c r="E362" s="403"/>
      <c r="F362" s="403"/>
      <c r="G362" s="404"/>
      <c r="H362" s="405" t="s">
        <v>2238</v>
      </c>
      <c r="I362" s="405" t="s">
        <v>550</v>
      </c>
      <c r="J362" s="404"/>
      <c r="K362" s="404">
        <v>1</v>
      </c>
      <c r="L362" s="404"/>
      <c r="M362" s="406" t="s">
        <v>837</v>
      </c>
    </row>
    <row r="363" spans="1:13" ht="14">
      <c r="A363" s="402" t="s">
        <v>2003</v>
      </c>
      <c r="B363" s="403"/>
      <c r="C363" s="403">
        <v>13356</v>
      </c>
      <c r="D363" s="403"/>
      <c r="E363" s="403"/>
      <c r="F363" s="403"/>
      <c r="G363" s="404"/>
      <c r="H363" s="407" t="s">
        <v>90</v>
      </c>
      <c r="I363" s="408" t="s">
        <v>628</v>
      </c>
      <c r="J363" s="409"/>
      <c r="K363" s="404">
        <v>8</v>
      </c>
      <c r="L363" s="404" t="s">
        <v>837</v>
      </c>
      <c r="M363" s="406"/>
    </row>
    <row r="364" spans="1:13" ht="14">
      <c r="A364" s="402" t="s">
        <v>2003</v>
      </c>
      <c r="B364" s="403"/>
      <c r="C364" s="403">
        <v>13359</v>
      </c>
      <c r="D364" s="403"/>
      <c r="E364" s="403"/>
      <c r="F364" s="403"/>
      <c r="G364" s="404"/>
      <c r="H364" s="407" t="s">
        <v>741</v>
      </c>
      <c r="I364" s="408" t="s">
        <v>571</v>
      </c>
      <c r="J364" s="409"/>
      <c r="K364" s="404">
        <v>7</v>
      </c>
      <c r="L364" s="404" t="s">
        <v>46</v>
      </c>
      <c r="M364" s="406"/>
    </row>
    <row r="365" spans="1:13" ht="14">
      <c r="A365" s="402" t="s">
        <v>2003</v>
      </c>
      <c r="B365" s="403"/>
      <c r="C365" s="403">
        <v>13360</v>
      </c>
      <c r="D365" s="403"/>
      <c r="E365" s="403"/>
      <c r="F365" s="403"/>
      <c r="G365" s="404"/>
      <c r="H365" s="407" t="s">
        <v>371</v>
      </c>
      <c r="I365" s="408" t="s">
        <v>372</v>
      </c>
      <c r="J365" s="409"/>
      <c r="K365" s="404">
        <v>1</v>
      </c>
      <c r="L365" s="404"/>
      <c r="M365" s="406" t="s">
        <v>837</v>
      </c>
    </row>
    <row r="366" spans="1:13" ht="14">
      <c r="A366" s="402" t="s">
        <v>2003</v>
      </c>
      <c r="B366" s="403"/>
      <c r="C366" s="403">
        <v>13367</v>
      </c>
      <c r="D366" s="403"/>
      <c r="E366" s="403"/>
      <c r="F366" s="403"/>
      <c r="G366" s="404"/>
      <c r="H366" s="407" t="s">
        <v>751</v>
      </c>
      <c r="I366" s="408" t="s">
        <v>532</v>
      </c>
      <c r="J366" s="409"/>
      <c r="K366" s="404">
        <v>9</v>
      </c>
      <c r="L366" s="404" t="s">
        <v>837</v>
      </c>
      <c r="M366" s="406"/>
    </row>
    <row r="367" spans="1:13" ht="14">
      <c r="A367" s="402" t="s">
        <v>2003</v>
      </c>
      <c r="B367" s="403"/>
      <c r="C367" s="403">
        <v>13369</v>
      </c>
      <c r="D367" s="403"/>
      <c r="E367" s="403"/>
      <c r="F367" s="403"/>
      <c r="G367" s="404"/>
      <c r="H367" s="407" t="s">
        <v>586</v>
      </c>
      <c r="I367" s="408" t="s">
        <v>333</v>
      </c>
      <c r="J367" s="409"/>
      <c r="K367" s="404">
        <v>6</v>
      </c>
      <c r="L367" s="404" t="s">
        <v>837</v>
      </c>
      <c r="M367" s="406"/>
    </row>
    <row r="368" spans="1:13" ht="14">
      <c r="A368" s="402" t="s">
        <v>2003</v>
      </c>
      <c r="B368" s="403"/>
      <c r="C368" s="403">
        <v>13397</v>
      </c>
      <c r="D368" s="403"/>
      <c r="E368" s="403"/>
      <c r="F368" s="403"/>
      <c r="G368" s="404"/>
      <c r="H368" s="407" t="s">
        <v>758</v>
      </c>
      <c r="I368" s="408" t="s">
        <v>72</v>
      </c>
      <c r="J368" s="409"/>
      <c r="K368" s="404">
        <v>1</v>
      </c>
      <c r="L368" s="404"/>
      <c r="M368" s="406" t="s">
        <v>46</v>
      </c>
    </row>
    <row r="369" spans="1:13" ht="14">
      <c r="A369" s="402" t="s">
        <v>2003</v>
      </c>
      <c r="B369" s="403"/>
      <c r="C369" s="403">
        <v>13401</v>
      </c>
      <c r="D369" s="403"/>
      <c r="E369" s="403"/>
      <c r="F369" s="403"/>
      <c r="G369" s="404"/>
      <c r="H369" s="405" t="s">
        <v>484</v>
      </c>
      <c r="I369" s="405" t="s">
        <v>2209</v>
      </c>
      <c r="J369" s="403"/>
      <c r="K369" s="404">
        <v>1</v>
      </c>
      <c r="L369" s="404"/>
      <c r="M369" s="406"/>
    </row>
    <row r="370" spans="1:13" ht="14">
      <c r="A370" s="402" t="s">
        <v>2003</v>
      </c>
      <c r="B370" s="403"/>
      <c r="C370" s="403">
        <v>13403</v>
      </c>
      <c r="D370" s="403"/>
      <c r="E370" s="403"/>
      <c r="F370" s="403"/>
      <c r="G370" s="404"/>
      <c r="H370" s="407" t="s">
        <v>119</v>
      </c>
      <c r="I370" s="408" t="s">
        <v>285</v>
      </c>
      <c r="J370" s="409"/>
      <c r="K370" s="404">
        <v>1</v>
      </c>
      <c r="L370" s="404"/>
      <c r="M370" s="406" t="s">
        <v>837</v>
      </c>
    </row>
    <row r="371" spans="1:13" ht="14">
      <c r="A371" s="402" t="s">
        <v>2003</v>
      </c>
      <c r="B371" s="403"/>
      <c r="C371" s="403">
        <v>13408</v>
      </c>
      <c r="D371" s="403"/>
      <c r="E371" s="403"/>
      <c r="F371" s="403"/>
      <c r="G371" s="404"/>
      <c r="H371" s="405" t="s">
        <v>2837</v>
      </c>
      <c r="I371" s="405" t="s">
        <v>2838</v>
      </c>
      <c r="J371" s="403"/>
      <c r="K371" s="404">
        <v>8</v>
      </c>
      <c r="L371" s="404"/>
      <c r="M371" s="406"/>
    </row>
    <row r="372" spans="1:13" ht="14">
      <c r="A372" s="402" t="s">
        <v>2003</v>
      </c>
      <c r="B372" s="403"/>
      <c r="C372" s="403">
        <v>13442</v>
      </c>
      <c r="D372" s="403"/>
      <c r="E372" s="403"/>
      <c r="F372" s="403"/>
      <c r="G372" s="404"/>
      <c r="H372" s="407" t="s">
        <v>819</v>
      </c>
      <c r="I372" s="408" t="s">
        <v>546</v>
      </c>
      <c r="J372" s="409"/>
      <c r="K372" s="404">
        <v>1</v>
      </c>
      <c r="L372" s="404"/>
      <c r="M372" s="406" t="s">
        <v>837</v>
      </c>
    </row>
    <row r="373" spans="1:13" ht="14">
      <c r="A373" s="402" t="s">
        <v>2003</v>
      </c>
      <c r="B373" s="403"/>
      <c r="C373" s="403">
        <v>13472</v>
      </c>
      <c r="D373" s="403"/>
      <c r="E373" s="403"/>
      <c r="F373" s="403"/>
      <c r="G373" s="404"/>
      <c r="H373" s="405" t="s">
        <v>1298</v>
      </c>
      <c r="I373" s="405" t="s">
        <v>331</v>
      </c>
      <c r="J373" s="403"/>
      <c r="K373" s="404">
        <v>4</v>
      </c>
      <c r="L373" s="404"/>
      <c r="M373" s="406"/>
    </row>
    <row r="374" spans="1:13" ht="14">
      <c r="A374" s="402" t="s">
        <v>2003</v>
      </c>
      <c r="B374" s="403"/>
      <c r="C374" s="403">
        <v>13473</v>
      </c>
      <c r="D374" s="403"/>
      <c r="E374" s="403"/>
      <c r="F374" s="403"/>
      <c r="G374" s="404"/>
      <c r="H374" s="407" t="s">
        <v>601</v>
      </c>
      <c r="I374" s="408" t="s">
        <v>1097</v>
      </c>
      <c r="J374" s="409"/>
      <c r="K374" s="404">
        <v>7</v>
      </c>
      <c r="L374" s="404" t="s">
        <v>46</v>
      </c>
      <c r="M374" s="406"/>
    </row>
    <row r="375" spans="1:13" ht="14">
      <c r="A375" s="402" t="s">
        <v>2003</v>
      </c>
      <c r="B375" s="403"/>
      <c r="C375" s="403">
        <v>13475</v>
      </c>
      <c r="D375" s="403"/>
      <c r="E375" s="403"/>
      <c r="F375" s="403"/>
      <c r="G375" s="404"/>
      <c r="H375" s="407" t="s">
        <v>542</v>
      </c>
      <c r="I375" s="408" t="s">
        <v>197</v>
      </c>
      <c r="J375" s="409"/>
      <c r="K375" s="404">
        <v>1</v>
      </c>
      <c r="L375" s="404"/>
      <c r="M375" s="406" t="s">
        <v>46</v>
      </c>
    </row>
    <row r="376" spans="1:13" ht="14">
      <c r="A376" s="402" t="s">
        <v>2003</v>
      </c>
      <c r="B376" s="403"/>
      <c r="C376" s="403">
        <v>13483</v>
      </c>
      <c r="D376" s="403"/>
      <c r="E376" s="403"/>
      <c r="F376" s="403"/>
      <c r="G376" s="404"/>
      <c r="H376" s="407" t="s">
        <v>985</v>
      </c>
      <c r="I376" s="408" t="s">
        <v>986</v>
      </c>
      <c r="J376" s="409"/>
      <c r="K376" s="404">
        <v>1</v>
      </c>
      <c r="L376" s="404"/>
      <c r="M376" s="406" t="s">
        <v>837</v>
      </c>
    </row>
    <row r="377" spans="1:13" ht="14">
      <c r="A377" s="402" t="s">
        <v>2003</v>
      </c>
      <c r="B377" s="403"/>
      <c r="C377" s="403">
        <v>13485</v>
      </c>
      <c r="D377" s="403"/>
      <c r="E377" s="403"/>
      <c r="F377" s="403"/>
      <c r="G377" s="404"/>
      <c r="H377" s="407" t="s">
        <v>870</v>
      </c>
      <c r="I377" s="408" t="s">
        <v>72</v>
      </c>
      <c r="J377" s="409"/>
      <c r="K377" s="404">
        <v>1</v>
      </c>
      <c r="L377" s="404"/>
      <c r="M377" s="406" t="s">
        <v>837</v>
      </c>
    </row>
    <row r="378" spans="1:13" ht="14">
      <c r="A378" s="402" t="s">
        <v>2003</v>
      </c>
      <c r="B378" s="403"/>
      <c r="C378" s="403">
        <v>13490</v>
      </c>
      <c r="D378" s="403"/>
      <c r="E378" s="403"/>
      <c r="F378" s="403"/>
      <c r="G378" s="404"/>
      <c r="H378" s="405" t="s">
        <v>584</v>
      </c>
      <c r="I378" s="405" t="s">
        <v>171</v>
      </c>
      <c r="J378" s="404"/>
      <c r="K378" s="404">
        <v>2</v>
      </c>
      <c r="L378" s="404" t="s">
        <v>837</v>
      </c>
      <c r="M378" s="406"/>
    </row>
    <row r="379" spans="1:13" ht="14">
      <c r="A379" s="402" t="s">
        <v>2003</v>
      </c>
      <c r="B379" s="403"/>
      <c r="C379" s="403">
        <v>13527</v>
      </c>
      <c r="D379" s="403"/>
      <c r="E379" s="403"/>
      <c r="F379" s="403"/>
      <c r="G379" s="404"/>
      <c r="H379" s="407" t="s">
        <v>1199</v>
      </c>
      <c r="I379" s="408" t="s">
        <v>544</v>
      </c>
      <c r="J379" s="409"/>
      <c r="K379" s="404">
        <v>1</v>
      </c>
      <c r="L379" s="404"/>
      <c r="M379" s="406" t="s">
        <v>837</v>
      </c>
    </row>
    <row r="380" spans="1:13" ht="14">
      <c r="A380" s="402" t="s">
        <v>2003</v>
      </c>
      <c r="B380" s="403"/>
      <c r="C380" s="403">
        <v>13533</v>
      </c>
      <c r="D380" s="403"/>
      <c r="E380" s="403"/>
      <c r="F380" s="403"/>
      <c r="G380" s="404"/>
      <c r="H380" s="405" t="s">
        <v>1925</v>
      </c>
      <c r="I380" s="405" t="s">
        <v>136</v>
      </c>
      <c r="J380" s="404"/>
      <c r="K380" s="404">
        <v>1</v>
      </c>
      <c r="L380" s="404"/>
      <c r="M380" s="406"/>
    </row>
    <row r="381" spans="1:13" ht="14">
      <c r="A381" s="402" t="s">
        <v>2003</v>
      </c>
      <c r="B381" s="403"/>
      <c r="C381" s="403">
        <v>13546</v>
      </c>
      <c r="D381" s="403"/>
      <c r="E381" s="403"/>
      <c r="F381" s="403"/>
      <c r="G381" s="404"/>
      <c r="H381" s="407" t="s">
        <v>684</v>
      </c>
      <c r="I381" s="408" t="s">
        <v>625</v>
      </c>
      <c r="J381" s="409"/>
      <c r="K381" s="404">
        <v>8</v>
      </c>
      <c r="L381" s="404" t="s">
        <v>838</v>
      </c>
      <c r="M381" s="406"/>
    </row>
    <row r="382" spans="1:13" ht="14">
      <c r="A382" s="402" t="s">
        <v>2003</v>
      </c>
      <c r="B382" s="403"/>
      <c r="C382" s="403">
        <v>13549</v>
      </c>
      <c r="D382" s="403"/>
      <c r="E382" s="403"/>
      <c r="F382" s="403"/>
      <c r="G382" s="404"/>
      <c r="H382" s="407" t="s">
        <v>165</v>
      </c>
      <c r="I382" s="408" t="s">
        <v>900</v>
      </c>
      <c r="J382" s="409"/>
      <c r="K382" s="404">
        <v>1</v>
      </c>
      <c r="L382" s="404"/>
      <c r="M382" s="406" t="s">
        <v>837</v>
      </c>
    </row>
    <row r="383" spans="1:13" ht="14">
      <c r="A383" s="402" t="s">
        <v>2003</v>
      </c>
      <c r="B383" s="403"/>
      <c r="C383" s="403">
        <v>13593</v>
      </c>
      <c r="D383" s="403"/>
      <c r="E383" s="403"/>
      <c r="F383" s="403"/>
      <c r="G383" s="404"/>
      <c r="H383" s="407" t="s">
        <v>759</v>
      </c>
      <c r="I383" s="408" t="s">
        <v>565</v>
      </c>
      <c r="J383" s="409"/>
      <c r="K383" s="404">
        <v>4</v>
      </c>
      <c r="L383" s="404" t="s">
        <v>837</v>
      </c>
      <c r="M383" s="406"/>
    </row>
    <row r="384" spans="1:13" ht="14">
      <c r="A384" s="402" t="s">
        <v>2003</v>
      </c>
      <c r="B384" s="403"/>
      <c r="C384" s="403">
        <v>13595</v>
      </c>
      <c r="D384" s="403"/>
      <c r="E384" s="403"/>
      <c r="F384" s="403"/>
      <c r="G384" s="404"/>
      <c r="H384" s="405" t="s">
        <v>1283</v>
      </c>
      <c r="I384" s="405" t="s">
        <v>1284</v>
      </c>
      <c r="J384" s="404"/>
      <c r="K384" s="404">
        <v>6</v>
      </c>
      <c r="L384" s="404" t="s">
        <v>837</v>
      </c>
      <c r="M384" s="406"/>
    </row>
    <row r="385" spans="1:13" ht="14">
      <c r="A385" s="402" t="s">
        <v>2003</v>
      </c>
      <c r="B385" s="403"/>
      <c r="C385" s="403">
        <v>13606</v>
      </c>
      <c r="D385" s="403"/>
      <c r="E385" s="403"/>
      <c r="F385" s="403"/>
      <c r="G385" s="404"/>
      <c r="H385" s="405" t="s">
        <v>2241</v>
      </c>
      <c r="I385" s="405" t="s">
        <v>321</v>
      </c>
      <c r="J385" s="404"/>
      <c r="K385" s="404">
        <v>1</v>
      </c>
      <c r="L385" s="404"/>
      <c r="M385" s="406" t="s">
        <v>46</v>
      </c>
    </row>
    <row r="386" spans="1:13" ht="14">
      <c r="A386" s="402" t="s">
        <v>2003</v>
      </c>
      <c r="B386" s="403"/>
      <c r="C386" s="403">
        <v>13608</v>
      </c>
      <c r="D386" s="403"/>
      <c r="E386" s="403"/>
      <c r="F386" s="403"/>
      <c r="G386" s="404"/>
      <c r="H386" s="407" t="s">
        <v>601</v>
      </c>
      <c r="I386" s="408" t="s">
        <v>927</v>
      </c>
      <c r="J386" s="409"/>
      <c r="K386" s="404">
        <v>9</v>
      </c>
      <c r="L386" s="404" t="s">
        <v>46</v>
      </c>
      <c r="M386" s="406"/>
    </row>
    <row r="387" spans="1:13" ht="14">
      <c r="A387" s="402" t="s">
        <v>2003</v>
      </c>
      <c r="B387" s="403"/>
      <c r="C387" s="403">
        <v>13629</v>
      </c>
      <c r="D387" s="403"/>
      <c r="E387" s="403"/>
      <c r="F387" s="403"/>
      <c r="G387" s="404"/>
      <c r="H387" s="407" t="s">
        <v>601</v>
      </c>
      <c r="I387" s="408" t="s">
        <v>1580</v>
      </c>
      <c r="J387" s="409"/>
      <c r="K387" s="404">
        <v>1</v>
      </c>
      <c r="L387" s="404"/>
      <c r="M387" s="406" t="s">
        <v>837</v>
      </c>
    </row>
    <row r="388" spans="1:13" ht="14">
      <c r="A388" s="402" t="s">
        <v>2003</v>
      </c>
      <c r="B388" s="403"/>
      <c r="C388" s="403">
        <v>13654</v>
      </c>
      <c r="D388" s="403"/>
      <c r="E388" s="403"/>
      <c r="F388" s="403"/>
      <c r="G388" s="404"/>
      <c r="H388" s="405" t="s">
        <v>2243</v>
      </c>
      <c r="I388" s="405" t="s">
        <v>2244</v>
      </c>
      <c r="J388" s="404"/>
      <c r="K388" s="404">
        <v>1</v>
      </c>
      <c r="L388" s="404"/>
      <c r="M388" s="406" t="s">
        <v>837</v>
      </c>
    </row>
    <row r="389" spans="1:13" ht="14">
      <c r="A389" s="402" t="s">
        <v>2003</v>
      </c>
      <c r="B389" s="403"/>
      <c r="C389" s="403">
        <v>13658</v>
      </c>
      <c r="D389" s="403"/>
      <c r="E389" s="403"/>
      <c r="F389" s="403"/>
      <c r="G389" s="404"/>
      <c r="H389" s="407" t="s">
        <v>865</v>
      </c>
      <c r="I389" s="408" t="s">
        <v>866</v>
      </c>
      <c r="J389" s="409"/>
      <c r="K389" s="404">
        <v>8</v>
      </c>
      <c r="L389" s="404" t="s">
        <v>837</v>
      </c>
      <c r="M389" s="406"/>
    </row>
    <row r="390" spans="1:13" ht="14">
      <c r="A390" s="402" t="s">
        <v>2003</v>
      </c>
      <c r="B390" s="403"/>
      <c r="C390" s="403">
        <v>13677</v>
      </c>
      <c r="D390" s="403"/>
      <c r="E390" s="403"/>
      <c r="F390" s="403"/>
      <c r="G390" s="404"/>
      <c r="H390" s="405" t="s">
        <v>1848</v>
      </c>
      <c r="I390" s="405" t="s">
        <v>156</v>
      </c>
      <c r="J390" s="404"/>
      <c r="K390" s="404">
        <v>1</v>
      </c>
      <c r="L390" s="404"/>
      <c r="M390" s="406" t="s">
        <v>837</v>
      </c>
    </row>
    <row r="391" spans="1:13" ht="14">
      <c r="A391" s="402" t="s">
        <v>2003</v>
      </c>
      <c r="B391" s="403"/>
      <c r="C391" s="403">
        <v>13684</v>
      </c>
      <c r="D391" s="403"/>
      <c r="E391" s="403"/>
      <c r="F391" s="403"/>
      <c r="G391" s="404"/>
      <c r="H391" s="407" t="s">
        <v>975</v>
      </c>
      <c r="I391" s="408" t="s">
        <v>553</v>
      </c>
      <c r="J391" s="409"/>
      <c r="K391" s="404">
        <v>1</v>
      </c>
      <c r="L391" s="404"/>
      <c r="M391" s="406" t="s">
        <v>837</v>
      </c>
    </row>
    <row r="392" spans="1:13" ht="14">
      <c r="A392" s="402" t="s">
        <v>2003</v>
      </c>
      <c r="B392" s="403"/>
      <c r="C392" s="403">
        <v>13685</v>
      </c>
      <c r="D392" s="403"/>
      <c r="E392" s="403"/>
      <c r="F392" s="403"/>
      <c r="G392" s="404"/>
      <c r="H392" s="407" t="s">
        <v>942</v>
      </c>
      <c r="I392" s="408" t="s">
        <v>220</v>
      </c>
      <c r="J392" s="409"/>
      <c r="K392" s="404">
        <v>1</v>
      </c>
      <c r="L392" s="404"/>
      <c r="M392" s="406" t="s">
        <v>837</v>
      </c>
    </row>
    <row r="393" spans="1:13" ht="14">
      <c r="A393" s="402" t="s">
        <v>2003</v>
      </c>
      <c r="B393" s="403"/>
      <c r="C393" s="403">
        <v>13690</v>
      </c>
      <c r="D393" s="403"/>
      <c r="E393" s="403"/>
      <c r="F393" s="403"/>
      <c r="G393" s="404"/>
      <c r="H393" s="407" t="s">
        <v>923</v>
      </c>
      <c r="I393" s="408" t="s">
        <v>924</v>
      </c>
      <c r="J393" s="409"/>
      <c r="K393" s="404">
        <v>1</v>
      </c>
      <c r="L393" s="404"/>
      <c r="M393" s="406" t="s">
        <v>837</v>
      </c>
    </row>
    <row r="394" spans="1:13" ht="14">
      <c r="A394" s="402" t="s">
        <v>2003</v>
      </c>
      <c r="B394" s="403"/>
      <c r="C394" s="403">
        <v>13696</v>
      </c>
      <c r="D394" s="403"/>
      <c r="E394" s="403"/>
      <c r="F394" s="403"/>
      <c r="G394" s="404"/>
      <c r="H394" s="407" t="s">
        <v>980</v>
      </c>
      <c r="I394" s="408" t="s">
        <v>221</v>
      </c>
      <c r="J394" s="409"/>
      <c r="K394" s="404">
        <v>1</v>
      </c>
      <c r="L394" s="404"/>
      <c r="M394" s="406" t="s">
        <v>837</v>
      </c>
    </row>
    <row r="395" spans="1:13" ht="14">
      <c r="A395" s="402" t="s">
        <v>2003</v>
      </c>
      <c r="B395" s="403"/>
      <c r="C395" s="403">
        <v>13699</v>
      </c>
      <c r="D395" s="403"/>
      <c r="E395" s="403"/>
      <c r="F395" s="403"/>
      <c r="G395" s="404"/>
      <c r="H395" s="405" t="s">
        <v>2245</v>
      </c>
      <c r="I395" s="405" t="s">
        <v>247</v>
      </c>
      <c r="J395" s="404"/>
      <c r="K395" s="404">
        <v>1</v>
      </c>
      <c r="L395" s="404"/>
      <c r="M395" s="406" t="s">
        <v>837</v>
      </c>
    </row>
    <row r="396" spans="1:13" ht="14">
      <c r="A396" s="402" t="s">
        <v>2003</v>
      </c>
      <c r="B396" s="403"/>
      <c r="C396" s="403">
        <v>13707</v>
      </c>
      <c r="D396" s="403"/>
      <c r="E396" s="403"/>
      <c r="F396" s="403"/>
      <c r="G396" s="404"/>
      <c r="H396" s="405" t="s">
        <v>2246</v>
      </c>
      <c r="I396" s="405" t="s">
        <v>554</v>
      </c>
      <c r="J396" s="404"/>
      <c r="K396" s="404">
        <v>1</v>
      </c>
      <c r="L396" s="404"/>
      <c r="M396" s="406" t="s">
        <v>837</v>
      </c>
    </row>
    <row r="397" spans="1:13" ht="14">
      <c r="A397" s="402" t="s">
        <v>2003</v>
      </c>
      <c r="B397" s="403"/>
      <c r="C397" s="403">
        <v>13713</v>
      </c>
      <c r="D397" s="403"/>
      <c r="E397" s="403"/>
      <c r="F397" s="403"/>
      <c r="G397" s="404"/>
      <c r="H397" s="405" t="s">
        <v>2247</v>
      </c>
      <c r="I397" s="405" t="s">
        <v>547</v>
      </c>
      <c r="J397" s="404"/>
      <c r="K397" s="404">
        <v>1</v>
      </c>
      <c r="L397" s="404"/>
      <c r="M397" s="406" t="s">
        <v>837</v>
      </c>
    </row>
    <row r="398" spans="1:13" ht="14">
      <c r="A398" s="402" t="s">
        <v>2003</v>
      </c>
      <c r="B398" s="403"/>
      <c r="C398" s="403">
        <v>13750</v>
      </c>
      <c r="D398" s="403"/>
      <c r="E398" s="403"/>
      <c r="F398" s="403"/>
      <c r="G398" s="404"/>
      <c r="H398" s="405" t="s">
        <v>584</v>
      </c>
      <c r="I398" s="405" t="s">
        <v>2841</v>
      </c>
      <c r="J398" s="403"/>
      <c r="K398" s="404">
        <v>7</v>
      </c>
      <c r="L398" s="404"/>
      <c r="M398" s="406"/>
    </row>
    <row r="399" spans="1:13" ht="14">
      <c r="A399" s="402" t="s">
        <v>2003</v>
      </c>
      <c r="B399" s="403"/>
      <c r="C399" s="403">
        <v>13764</v>
      </c>
      <c r="D399" s="403"/>
      <c r="E399" s="403"/>
      <c r="F399" s="403"/>
      <c r="G399" s="404"/>
      <c r="H399" s="407" t="s">
        <v>708</v>
      </c>
      <c r="I399" s="408" t="s">
        <v>638</v>
      </c>
      <c r="J399" s="409"/>
      <c r="K399" s="404">
        <v>1</v>
      </c>
      <c r="L399" s="404"/>
      <c r="M399" s="406" t="s">
        <v>837</v>
      </c>
    </row>
    <row r="400" spans="1:13" ht="14">
      <c r="A400" s="402" t="s">
        <v>2003</v>
      </c>
      <c r="B400" s="403"/>
      <c r="C400" s="403">
        <v>13769</v>
      </c>
      <c r="D400" s="403"/>
      <c r="E400" s="403"/>
      <c r="F400" s="403"/>
      <c r="G400" s="404"/>
      <c r="H400" s="407" t="s">
        <v>761</v>
      </c>
      <c r="I400" s="408" t="s">
        <v>762</v>
      </c>
      <c r="J400" s="409"/>
      <c r="K400" s="404">
        <v>6</v>
      </c>
      <c r="L400" s="404" t="s">
        <v>838</v>
      </c>
      <c r="M400" s="406"/>
    </row>
    <row r="401" spans="1:13" ht="14">
      <c r="A401" s="402" t="s">
        <v>2003</v>
      </c>
      <c r="B401" s="403"/>
      <c r="C401" s="403">
        <v>13788</v>
      </c>
      <c r="D401" s="403"/>
      <c r="E401" s="403"/>
      <c r="F401" s="403"/>
      <c r="G401" s="404"/>
      <c r="H401" s="405" t="s">
        <v>109</v>
      </c>
      <c r="I401" s="405" t="s">
        <v>531</v>
      </c>
      <c r="J401" s="404"/>
      <c r="K401" s="404">
        <v>5</v>
      </c>
      <c r="L401" s="404" t="s">
        <v>837</v>
      </c>
      <c r="M401" s="406"/>
    </row>
    <row r="402" spans="1:13" ht="14">
      <c r="A402" s="402" t="s">
        <v>2003</v>
      </c>
      <c r="B402" s="403"/>
      <c r="C402" s="403">
        <v>13804</v>
      </c>
      <c r="D402" s="403"/>
      <c r="E402" s="403"/>
      <c r="F402" s="403"/>
      <c r="G402" s="404"/>
      <c r="H402" s="407" t="s">
        <v>1069</v>
      </c>
      <c r="I402" s="408" t="s">
        <v>206</v>
      </c>
      <c r="J402" s="409"/>
      <c r="K402" s="404">
        <v>1</v>
      </c>
      <c r="L402" s="404"/>
      <c r="M402" s="406" t="s">
        <v>837</v>
      </c>
    </row>
    <row r="403" spans="1:13" ht="14">
      <c r="A403" s="402" t="s">
        <v>2003</v>
      </c>
      <c r="B403" s="403"/>
      <c r="C403" s="403">
        <v>13807</v>
      </c>
      <c r="D403" s="403"/>
      <c r="E403" s="403"/>
      <c r="F403" s="403"/>
      <c r="G403" s="404"/>
      <c r="H403" s="407" t="s">
        <v>750</v>
      </c>
      <c r="I403" s="408" t="s">
        <v>105</v>
      </c>
      <c r="J403" s="409"/>
      <c r="K403" s="404">
        <v>2</v>
      </c>
      <c r="L403" s="404" t="s">
        <v>837</v>
      </c>
      <c r="M403" s="406"/>
    </row>
    <row r="404" spans="1:13" ht="14">
      <c r="A404" s="402" t="s">
        <v>2003</v>
      </c>
      <c r="B404" s="403"/>
      <c r="C404" s="403">
        <v>13834</v>
      </c>
      <c r="D404" s="403"/>
      <c r="E404" s="403"/>
      <c r="F404" s="403"/>
      <c r="G404" s="404"/>
      <c r="H404" s="407" t="s">
        <v>120</v>
      </c>
      <c r="I404" s="408" t="s">
        <v>904</v>
      </c>
      <c r="J404" s="409"/>
      <c r="K404" s="404">
        <v>1</v>
      </c>
      <c r="L404" s="404"/>
      <c r="M404" s="406" t="s">
        <v>837</v>
      </c>
    </row>
    <row r="405" spans="1:13" ht="14">
      <c r="A405" s="402" t="s">
        <v>2003</v>
      </c>
      <c r="B405" s="403"/>
      <c r="C405" s="403">
        <v>13910</v>
      </c>
      <c r="D405" s="403"/>
      <c r="E405" s="403"/>
      <c r="F405" s="403"/>
      <c r="G405" s="404"/>
      <c r="H405" s="405" t="s">
        <v>2251</v>
      </c>
      <c r="I405" s="405" t="s">
        <v>645</v>
      </c>
      <c r="J405" s="404"/>
      <c r="K405" s="404">
        <v>9</v>
      </c>
      <c r="L405" s="404" t="s">
        <v>837</v>
      </c>
      <c r="M405" s="406"/>
    </row>
    <row r="406" spans="1:13" ht="14">
      <c r="A406" s="402" t="s">
        <v>2003</v>
      </c>
      <c r="B406" s="403"/>
      <c r="C406" s="403">
        <v>13911</v>
      </c>
      <c r="D406" s="403"/>
      <c r="E406" s="403"/>
      <c r="F406" s="403"/>
      <c r="G406" s="404"/>
      <c r="H406" s="407" t="s">
        <v>935</v>
      </c>
      <c r="I406" s="408" t="s">
        <v>524</v>
      </c>
      <c r="J406" s="409"/>
      <c r="K406" s="404">
        <v>1</v>
      </c>
      <c r="L406" s="404"/>
      <c r="M406" s="406" t="s">
        <v>837</v>
      </c>
    </row>
    <row r="407" spans="1:13" ht="14">
      <c r="A407" s="402" t="s">
        <v>2003</v>
      </c>
      <c r="B407" s="403"/>
      <c r="C407" s="403">
        <v>13932</v>
      </c>
      <c r="D407" s="403"/>
      <c r="E407" s="403"/>
      <c r="F407" s="403"/>
      <c r="G407" s="404"/>
      <c r="H407" s="405" t="s">
        <v>2252</v>
      </c>
      <c r="I407" s="405" t="s">
        <v>404</v>
      </c>
      <c r="J407" s="404"/>
      <c r="K407" s="404">
        <v>1</v>
      </c>
      <c r="L407" s="404"/>
      <c r="M407" s="406" t="s">
        <v>46</v>
      </c>
    </row>
    <row r="408" spans="1:13" ht="14">
      <c r="A408" s="402" t="s">
        <v>2003</v>
      </c>
      <c r="B408" s="403"/>
      <c r="C408" s="403">
        <v>14101</v>
      </c>
      <c r="D408" s="403"/>
      <c r="E408" s="403"/>
      <c r="F408" s="403"/>
      <c r="G408" s="404"/>
      <c r="H408" s="407" t="s">
        <v>1197</v>
      </c>
      <c r="I408" s="408" t="s">
        <v>1198</v>
      </c>
      <c r="J408" s="409"/>
      <c r="K408" s="404">
        <v>1</v>
      </c>
      <c r="L408" s="404"/>
      <c r="M408" s="406" t="s">
        <v>837</v>
      </c>
    </row>
    <row r="409" spans="1:13" ht="14">
      <c r="A409" s="402" t="s">
        <v>2003</v>
      </c>
      <c r="B409" s="403"/>
      <c r="C409" s="403">
        <v>14103</v>
      </c>
      <c r="D409" s="403"/>
      <c r="E409" s="403"/>
      <c r="F409" s="403"/>
      <c r="G409" s="404"/>
      <c r="H409" s="407" t="s">
        <v>475</v>
      </c>
      <c r="I409" s="408" t="s">
        <v>756</v>
      </c>
      <c r="J409" s="409"/>
      <c r="K409" s="404">
        <v>4</v>
      </c>
      <c r="L409" s="404" t="s">
        <v>46</v>
      </c>
      <c r="M409" s="406"/>
    </row>
    <row r="410" spans="1:13" ht="14">
      <c r="A410" s="402" t="s">
        <v>2003</v>
      </c>
      <c r="B410" s="403"/>
      <c r="C410" s="403">
        <v>14109</v>
      </c>
      <c r="D410" s="403"/>
      <c r="E410" s="403"/>
      <c r="F410" s="403"/>
      <c r="G410" s="404"/>
      <c r="H410" s="407" t="s">
        <v>2253</v>
      </c>
      <c r="I410" s="408" t="s">
        <v>299</v>
      </c>
      <c r="J410" s="409"/>
      <c r="K410" s="404">
        <v>9</v>
      </c>
      <c r="L410" s="404" t="s">
        <v>837</v>
      </c>
      <c r="M410" s="406"/>
    </row>
    <row r="411" spans="1:13" ht="14">
      <c r="A411" s="402" t="s">
        <v>2003</v>
      </c>
      <c r="B411" s="403"/>
      <c r="C411" s="403">
        <v>14120</v>
      </c>
      <c r="D411" s="403"/>
      <c r="E411" s="403"/>
      <c r="F411" s="403"/>
      <c r="G411" s="404"/>
      <c r="H411" s="405" t="s">
        <v>2254</v>
      </c>
      <c r="I411" s="405" t="s">
        <v>521</v>
      </c>
      <c r="J411" s="404"/>
      <c r="K411" s="404">
        <v>1</v>
      </c>
      <c r="L411" s="404"/>
      <c r="M411" s="406" t="s">
        <v>837</v>
      </c>
    </row>
    <row r="412" spans="1:13" ht="14">
      <c r="A412" s="402" t="s">
        <v>2003</v>
      </c>
      <c r="B412" s="403"/>
      <c r="C412" s="403">
        <v>14137</v>
      </c>
      <c r="D412" s="403"/>
      <c r="E412" s="403"/>
      <c r="F412" s="403"/>
      <c r="G412" s="404"/>
      <c r="H412" s="407" t="s">
        <v>1298</v>
      </c>
      <c r="I412" s="408" t="s">
        <v>175</v>
      </c>
      <c r="J412" s="409"/>
      <c r="K412" s="404">
        <v>4</v>
      </c>
      <c r="L412" s="404" t="s">
        <v>837</v>
      </c>
      <c r="M412" s="406"/>
    </row>
    <row r="413" spans="1:13" ht="14">
      <c r="A413" s="402" t="s">
        <v>2003</v>
      </c>
      <c r="B413" s="403"/>
      <c r="C413" s="403">
        <v>14140</v>
      </c>
      <c r="D413" s="403"/>
      <c r="E413" s="403"/>
      <c r="F413" s="403"/>
      <c r="G413" s="404"/>
      <c r="H413" s="405" t="s">
        <v>514</v>
      </c>
      <c r="I413" s="405" t="s">
        <v>565</v>
      </c>
      <c r="J413" s="404"/>
      <c r="K413" s="404">
        <v>5</v>
      </c>
      <c r="L413" s="404" t="s">
        <v>837</v>
      </c>
      <c r="M413" s="406"/>
    </row>
    <row r="414" spans="1:13" ht="14">
      <c r="A414" s="402" t="s">
        <v>2003</v>
      </c>
      <c r="B414" s="403"/>
      <c r="C414" s="403">
        <v>14145</v>
      </c>
      <c r="D414" s="403"/>
      <c r="E414" s="403"/>
      <c r="F414" s="403"/>
      <c r="G414" s="404"/>
      <c r="H414" s="407" t="s">
        <v>214</v>
      </c>
      <c r="I414" s="408" t="s">
        <v>197</v>
      </c>
      <c r="J414" s="409"/>
      <c r="K414" s="404">
        <v>5</v>
      </c>
      <c r="L414" s="404" t="s">
        <v>837</v>
      </c>
      <c r="M414" s="406"/>
    </row>
    <row r="415" spans="1:13" ht="14">
      <c r="A415" s="402" t="s">
        <v>2003</v>
      </c>
      <c r="B415" s="403"/>
      <c r="C415" s="403">
        <v>14151</v>
      </c>
      <c r="D415" s="403"/>
      <c r="E415" s="403"/>
      <c r="F415" s="403"/>
      <c r="G415" s="404"/>
      <c r="H415" s="407" t="s">
        <v>1288</v>
      </c>
      <c r="I415" s="408" t="s">
        <v>545</v>
      </c>
      <c r="J415" s="409"/>
      <c r="K415" s="404">
        <v>1</v>
      </c>
      <c r="L415" s="404"/>
      <c r="M415" s="406" t="s">
        <v>837</v>
      </c>
    </row>
    <row r="416" spans="1:13" ht="14">
      <c r="A416" s="402" t="s">
        <v>2003</v>
      </c>
      <c r="B416" s="403"/>
      <c r="C416" s="403">
        <v>14169</v>
      </c>
      <c r="D416" s="403"/>
      <c r="E416" s="403"/>
      <c r="F416" s="403"/>
      <c r="G416" s="404"/>
      <c r="H416" s="407" t="s">
        <v>736</v>
      </c>
      <c r="I416" s="408" t="s">
        <v>547</v>
      </c>
      <c r="J416" s="409"/>
      <c r="K416" s="404">
        <v>1</v>
      </c>
      <c r="L416" s="404"/>
      <c r="M416" s="406" t="s">
        <v>837</v>
      </c>
    </row>
    <row r="417" spans="1:13" ht="14">
      <c r="A417" s="402" t="s">
        <v>2003</v>
      </c>
      <c r="B417" s="403"/>
      <c r="C417" s="403">
        <v>14225</v>
      </c>
      <c r="D417" s="403"/>
      <c r="E417" s="403"/>
      <c r="F417" s="403"/>
      <c r="G417" s="404"/>
      <c r="H417" s="407" t="s">
        <v>778</v>
      </c>
      <c r="I417" s="408" t="s">
        <v>779</v>
      </c>
      <c r="J417" s="409"/>
      <c r="K417" s="404">
        <v>9</v>
      </c>
      <c r="L417" s="404" t="s">
        <v>837</v>
      </c>
      <c r="M417" s="406"/>
    </row>
    <row r="418" spans="1:13" ht="14">
      <c r="A418" s="402" t="s">
        <v>2003</v>
      </c>
      <c r="B418" s="403"/>
      <c r="C418" s="403">
        <v>14244</v>
      </c>
      <c r="D418" s="403"/>
      <c r="E418" s="403"/>
      <c r="F418" s="403"/>
      <c r="G418" s="404"/>
      <c r="H418" s="407" t="s">
        <v>764</v>
      </c>
      <c r="I418" s="408" t="s">
        <v>310</v>
      </c>
      <c r="J418" s="409"/>
      <c r="K418" s="404">
        <v>1</v>
      </c>
      <c r="L418" s="404"/>
      <c r="M418" s="406" t="s">
        <v>837</v>
      </c>
    </row>
    <row r="419" spans="1:13" ht="14">
      <c r="A419" s="402" t="s">
        <v>2003</v>
      </c>
      <c r="B419" s="403"/>
      <c r="C419" s="403">
        <v>14288</v>
      </c>
      <c r="D419" s="403"/>
      <c r="E419" s="403"/>
      <c r="F419" s="403"/>
      <c r="G419" s="404"/>
      <c r="H419" s="407" t="s">
        <v>196</v>
      </c>
      <c r="I419" s="408" t="s">
        <v>106</v>
      </c>
      <c r="J419" s="409"/>
      <c r="K419" s="404">
        <v>1</v>
      </c>
      <c r="L419" s="404"/>
      <c r="M419" s="406" t="s">
        <v>837</v>
      </c>
    </row>
    <row r="420" spans="1:13" ht="14">
      <c r="A420" s="402" t="s">
        <v>2003</v>
      </c>
      <c r="B420" s="403"/>
      <c r="C420" s="403">
        <v>14320</v>
      </c>
      <c r="D420" s="403"/>
      <c r="E420" s="403"/>
      <c r="F420" s="403"/>
      <c r="G420" s="404"/>
      <c r="H420" s="407" t="s">
        <v>906</v>
      </c>
      <c r="I420" s="408" t="s">
        <v>325</v>
      </c>
      <c r="J420" s="409"/>
      <c r="K420" s="404">
        <v>6</v>
      </c>
      <c r="L420" s="404" t="s">
        <v>838</v>
      </c>
      <c r="M420" s="406"/>
    </row>
    <row r="421" spans="1:13" ht="14">
      <c r="A421" s="402" t="s">
        <v>2003</v>
      </c>
      <c r="B421" s="403"/>
      <c r="C421" s="403">
        <v>14329</v>
      </c>
      <c r="D421" s="403"/>
      <c r="E421" s="403"/>
      <c r="F421" s="403"/>
      <c r="G421" s="404"/>
      <c r="H421" s="405" t="s">
        <v>1607</v>
      </c>
      <c r="I421" s="405" t="s">
        <v>110</v>
      </c>
      <c r="J421" s="404"/>
      <c r="K421" s="404">
        <v>7</v>
      </c>
      <c r="L421" s="404" t="s">
        <v>837</v>
      </c>
      <c r="M421" s="406"/>
    </row>
    <row r="422" spans="1:13" ht="14">
      <c r="A422" s="402" t="s">
        <v>2003</v>
      </c>
      <c r="B422" s="403"/>
      <c r="C422" s="403">
        <v>14330</v>
      </c>
      <c r="D422" s="403"/>
      <c r="E422" s="403"/>
      <c r="F422" s="403"/>
      <c r="G422" s="404"/>
      <c r="H422" s="405" t="s">
        <v>102</v>
      </c>
      <c r="I422" s="405" t="s">
        <v>220</v>
      </c>
      <c r="J422" s="404"/>
      <c r="K422" s="404">
        <v>7</v>
      </c>
      <c r="L422" s="404" t="s">
        <v>46</v>
      </c>
      <c r="M422" s="406"/>
    </row>
    <row r="423" spans="1:13" ht="14">
      <c r="A423" s="402" t="s">
        <v>2003</v>
      </c>
      <c r="B423" s="403"/>
      <c r="C423" s="403">
        <v>14335</v>
      </c>
      <c r="D423" s="403"/>
      <c r="E423" s="403"/>
      <c r="F423" s="403"/>
      <c r="G423" s="404"/>
      <c r="H423" s="405" t="s">
        <v>25</v>
      </c>
      <c r="I423" s="405" t="s">
        <v>1741</v>
      </c>
      <c r="J423" s="404"/>
      <c r="K423" s="404">
        <v>3</v>
      </c>
      <c r="L423" s="404"/>
      <c r="M423" s="406"/>
    </row>
    <row r="424" spans="1:13" ht="14">
      <c r="A424" s="402" t="s">
        <v>2003</v>
      </c>
      <c r="B424" s="403"/>
      <c r="C424" s="403">
        <v>14352</v>
      </c>
      <c r="D424" s="403"/>
      <c r="E424" s="403"/>
      <c r="F424" s="403"/>
      <c r="G424" s="404"/>
      <c r="H424" s="407" t="s">
        <v>747</v>
      </c>
      <c r="I424" s="408" t="s">
        <v>530</v>
      </c>
      <c r="J424" s="409"/>
      <c r="K424" s="404">
        <v>8</v>
      </c>
      <c r="L424" s="404" t="s">
        <v>837</v>
      </c>
      <c r="M424" s="406"/>
    </row>
    <row r="425" spans="1:13" ht="14">
      <c r="A425" s="402" t="s">
        <v>2003</v>
      </c>
      <c r="B425" s="403"/>
      <c r="C425" s="403">
        <v>14382</v>
      </c>
      <c r="D425" s="403"/>
      <c r="E425" s="403"/>
      <c r="F425" s="403"/>
      <c r="G425" s="404"/>
      <c r="H425" s="407" t="s">
        <v>1008</v>
      </c>
      <c r="I425" s="408" t="s">
        <v>1271</v>
      </c>
      <c r="J425" s="409"/>
      <c r="K425" s="404">
        <v>1</v>
      </c>
      <c r="L425" s="404"/>
      <c r="M425" s="406" t="s">
        <v>46</v>
      </c>
    </row>
    <row r="426" spans="1:13" ht="14">
      <c r="A426" s="402" t="s">
        <v>2003</v>
      </c>
      <c r="B426" s="403"/>
      <c r="C426" s="403">
        <v>14388</v>
      </c>
      <c r="D426" s="403"/>
      <c r="E426" s="403"/>
      <c r="F426" s="403"/>
      <c r="G426" s="404"/>
      <c r="H426" s="407" t="s">
        <v>1064</v>
      </c>
      <c r="I426" s="408" t="s">
        <v>20</v>
      </c>
      <c r="J426" s="409"/>
      <c r="K426" s="404">
        <v>3</v>
      </c>
      <c r="L426" s="404" t="s">
        <v>46</v>
      </c>
      <c r="M426" s="406"/>
    </row>
    <row r="427" spans="1:13" ht="14">
      <c r="A427" s="402" t="s">
        <v>2003</v>
      </c>
      <c r="B427" s="403"/>
      <c r="C427" s="403">
        <v>14399</v>
      </c>
      <c r="D427" s="403"/>
      <c r="E427" s="403"/>
      <c r="F427" s="403"/>
      <c r="G427" s="404"/>
      <c r="H427" s="405" t="s">
        <v>1783</v>
      </c>
      <c r="I427" s="405" t="s">
        <v>180</v>
      </c>
      <c r="J427" s="404"/>
      <c r="K427" s="404">
        <v>1</v>
      </c>
      <c r="L427" s="404"/>
      <c r="M427" s="406"/>
    </row>
    <row r="428" spans="1:13" ht="14">
      <c r="A428" s="402" t="s">
        <v>2003</v>
      </c>
      <c r="B428" s="403"/>
      <c r="C428" s="403">
        <v>14453</v>
      </c>
      <c r="D428" s="403"/>
      <c r="E428" s="403"/>
      <c r="F428" s="403"/>
      <c r="G428" s="404"/>
      <c r="H428" s="407" t="s">
        <v>1246</v>
      </c>
      <c r="I428" s="408" t="s">
        <v>524</v>
      </c>
      <c r="J428" s="409"/>
      <c r="K428" s="404">
        <v>8</v>
      </c>
      <c r="L428" s="404" t="s">
        <v>837</v>
      </c>
      <c r="M428" s="406"/>
    </row>
    <row r="429" spans="1:13" ht="14">
      <c r="A429" s="402" t="s">
        <v>2003</v>
      </c>
      <c r="B429" s="403"/>
      <c r="C429" s="403">
        <v>14457</v>
      </c>
      <c r="D429" s="403"/>
      <c r="E429" s="403"/>
      <c r="F429" s="403"/>
      <c r="G429" s="404"/>
      <c r="H429" s="405" t="s">
        <v>2255</v>
      </c>
      <c r="I429" s="405" t="s">
        <v>613</v>
      </c>
      <c r="J429" s="404"/>
      <c r="K429" s="404">
        <v>1</v>
      </c>
      <c r="L429" s="404"/>
      <c r="M429" s="406" t="s">
        <v>46</v>
      </c>
    </row>
    <row r="430" spans="1:13" ht="14">
      <c r="A430" s="402" t="s">
        <v>2003</v>
      </c>
      <c r="B430" s="403"/>
      <c r="C430" s="403">
        <v>14467</v>
      </c>
      <c r="D430" s="403"/>
      <c r="E430" s="403"/>
      <c r="F430" s="403"/>
      <c r="G430" s="404"/>
      <c r="H430" s="405" t="s">
        <v>2256</v>
      </c>
      <c r="I430" s="405" t="s">
        <v>197</v>
      </c>
      <c r="J430" s="404"/>
      <c r="K430" s="404">
        <v>1</v>
      </c>
      <c r="L430" s="404"/>
      <c r="M430" s="406" t="s">
        <v>46</v>
      </c>
    </row>
    <row r="431" spans="1:13" ht="14">
      <c r="A431" s="402" t="s">
        <v>2003</v>
      </c>
      <c r="B431" s="403"/>
      <c r="C431" s="403">
        <v>14503</v>
      </c>
      <c r="D431" s="403"/>
      <c r="E431" s="403"/>
      <c r="F431" s="403"/>
      <c r="G431" s="404"/>
      <c r="H431" s="407" t="s">
        <v>313</v>
      </c>
      <c r="I431" s="408" t="s">
        <v>490</v>
      </c>
      <c r="J431" s="409"/>
      <c r="K431" s="404">
        <v>3</v>
      </c>
      <c r="L431" s="404" t="s">
        <v>837</v>
      </c>
      <c r="M431" s="406"/>
    </row>
    <row r="432" spans="1:13" ht="14">
      <c r="A432" s="402" t="s">
        <v>2003</v>
      </c>
      <c r="B432" s="403"/>
      <c r="C432" s="403">
        <v>14506</v>
      </c>
      <c r="D432" s="403"/>
      <c r="E432" s="403"/>
      <c r="F432" s="403"/>
      <c r="G432" s="404"/>
      <c r="H432" s="405" t="s">
        <v>1216</v>
      </c>
      <c r="I432" s="405" t="s">
        <v>1941</v>
      </c>
      <c r="J432" s="404"/>
      <c r="K432" s="404">
        <v>1</v>
      </c>
      <c r="L432" s="404"/>
      <c r="M432" s="406" t="s">
        <v>837</v>
      </c>
    </row>
    <row r="433" spans="1:13" ht="14">
      <c r="A433" s="402" t="s">
        <v>2003</v>
      </c>
      <c r="B433" s="403"/>
      <c r="C433" s="403">
        <v>14508</v>
      </c>
      <c r="D433" s="403"/>
      <c r="E433" s="403"/>
      <c r="F433" s="403"/>
      <c r="G433" s="404"/>
      <c r="H433" s="407" t="s">
        <v>6</v>
      </c>
      <c r="I433" s="408" t="s">
        <v>157</v>
      </c>
      <c r="J433" s="409"/>
      <c r="K433" s="404">
        <v>1</v>
      </c>
      <c r="L433" s="404"/>
      <c r="M433" s="406" t="s">
        <v>46</v>
      </c>
    </row>
    <row r="434" spans="1:13" ht="14">
      <c r="A434" s="402" t="s">
        <v>2003</v>
      </c>
      <c r="B434" s="403"/>
      <c r="C434" s="403">
        <v>14509</v>
      </c>
      <c r="D434" s="403"/>
      <c r="E434" s="403"/>
      <c r="F434" s="403"/>
      <c r="G434" s="404"/>
      <c r="H434" s="407" t="s">
        <v>165</v>
      </c>
      <c r="I434" s="408" t="s">
        <v>1207</v>
      </c>
      <c r="J434" s="409"/>
      <c r="K434" s="404">
        <v>1</v>
      </c>
      <c r="L434" s="404"/>
      <c r="M434" s="406" t="s">
        <v>837</v>
      </c>
    </row>
    <row r="435" spans="1:13" ht="14">
      <c r="A435" s="402" t="s">
        <v>2003</v>
      </c>
      <c r="B435" s="403"/>
      <c r="C435" s="403">
        <v>14515</v>
      </c>
      <c r="D435" s="403"/>
      <c r="E435" s="403"/>
      <c r="F435" s="403"/>
      <c r="G435" s="404"/>
      <c r="H435" s="405" t="s">
        <v>309</v>
      </c>
      <c r="I435" s="405" t="s">
        <v>589</v>
      </c>
      <c r="J435" s="404"/>
      <c r="K435" s="404">
        <v>4</v>
      </c>
      <c r="L435" s="404" t="s">
        <v>837</v>
      </c>
      <c r="M435" s="406"/>
    </row>
    <row r="436" spans="1:13" ht="14">
      <c r="A436" s="402" t="s">
        <v>2003</v>
      </c>
      <c r="B436" s="403"/>
      <c r="C436" s="403">
        <v>14523</v>
      </c>
      <c r="D436" s="403"/>
      <c r="E436" s="403"/>
      <c r="F436" s="403"/>
      <c r="G436" s="404"/>
      <c r="H436" s="407" t="s">
        <v>818</v>
      </c>
      <c r="I436" s="408" t="s">
        <v>591</v>
      </c>
      <c r="J436" s="409"/>
      <c r="K436" s="404">
        <v>2</v>
      </c>
      <c r="L436" s="404" t="s">
        <v>837</v>
      </c>
      <c r="M436" s="406"/>
    </row>
    <row r="437" spans="1:13" ht="14">
      <c r="A437" s="402" t="s">
        <v>2003</v>
      </c>
      <c r="B437" s="403"/>
      <c r="C437" s="403">
        <v>14545</v>
      </c>
      <c r="D437" s="403"/>
      <c r="E437" s="403"/>
      <c r="F437" s="403"/>
      <c r="G437" s="404"/>
      <c r="H437" s="405" t="s">
        <v>1616</v>
      </c>
      <c r="I437" s="405" t="s">
        <v>1039</v>
      </c>
      <c r="J437" s="404"/>
      <c r="K437" s="404">
        <v>1</v>
      </c>
      <c r="L437" s="404"/>
      <c r="M437" s="406" t="s">
        <v>837</v>
      </c>
    </row>
    <row r="438" spans="1:13" ht="14">
      <c r="A438" s="402" t="s">
        <v>2003</v>
      </c>
      <c r="B438" s="403"/>
      <c r="C438" s="403">
        <v>14553</v>
      </c>
      <c r="D438" s="403"/>
      <c r="E438" s="403"/>
      <c r="F438" s="403"/>
      <c r="G438" s="404"/>
      <c r="H438" s="407" t="s">
        <v>714</v>
      </c>
      <c r="I438" s="408" t="s">
        <v>635</v>
      </c>
      <c r="J438" s="409"/>
      <c r="K438" s="404">
        <v>9</v>
      </c>
      <c r="L438" s="404" t="s">
        <v>46</v>
      </c>
      <c r="M438" s="406"/>
    </row>
    <row r="439" spans="1:13" ht="14">
      <c r="A439" s="402" t="s">
        <v>2003</v>
      </c>
      <c r="B439" s="403"/>
      <c r="C439" s="403">
        <v>14555</v>
      </c>
      <c r="D439" s="403"/>
      <c r="E439" s="403"/>
      <c r="F439" s="403"/>
      <c r="G439" s="404"/>
      <c r="H439" s="405" t="s">
        <v>1798</v>
      </c>
      <c r="I439" s="405" t="s">
        <v>1799</v>
      </c>
      <c r="J439" s="404"/>
      <c r="K439" s="404">
        <v>3</v>
      </c>
      <c r="L439" s="404" t="s">
        <v>837</v>
      </c>
      <c r="M439" s="406"/>
    </row>
    <row r="440" spans="1:13" ht="14">
      <c r="A440" s="402" t="s">
        <v>2003</v>
      </c>
      <c r="B440" s="403"/>
      <c r="C440" s="403">
        <v>14556</v>
      </c>
      <c r="D440" s="403"/>
      <c r="E440" s="403"/>
      <c r="F440" s="403"/>
      <c r="G440" s="404"/>
      <c r="H440" s="405" t="s">
        <v>2257</v>
      </c>
      <c r="I440" s="405" t="s">
        <v>273</v>
      </c>
      <c r="J440" s="404"/>
      <c r="K440" s="404">
        <v>4</v>
      </c>
      <c r="L440" s="404" t="s">
        <v>838</v>
      </c>
      <c r="M440" s="406"/>
    </row>
    <row r="441" spans="1:13" ht="14">
      <c r="A441" s="402" t="s">
        <v>2003</v>
      </c>
      <c r="B441" s="403"/>
      <c r="C441" s="403">
        <v>14605</v>
      </c>
      <c r="D441" s="403"/>
      <c r="E441" s="403"/>
      <c r="F441" s="403"/>
      <c r="G441" s="404"/>
      <c r="H441" s="405" t="s">
        <v>1746</v>
      </c>
      <c r="I441" s="405" t="s">
        <v>138</v>
      </c>
      <c r="J441" s="404"/>
      <c r="K441" s="404">
        <v>1</v>
      </c>
      <c r="L441" s="404"/>
      <c r="M441" s="406" t="s">
        <v>837</v>
      </c>
    </row>
    <row r="442" spans="1:13" ht="14">
      <c r="A442" s="402" t="s">
        <v>2003</v>
      </c>
      <c r="B442" s="403"/>
      <c r="C442" s="403">
        <v>14636</v>
      </c>
      <c r="D442" s="403"/>
      <c r="E442" s="403"/>
      <c r="F442" s="403"/>
      <c r="G442" s="404"/>
      <c r="H442" s="405" t="s">
        <v>2258</v>
      </c>
      <c r="I442" s="405" t="s">
        <v>2259</v>
      </c>
      <c r="J442" s="404"/>
      <c r="K442" s="404">
        <v>2</v>
      </c>
      <c r="L442" s="404" t="s">
        <v>837</v>
      </c>
      <c r="M442" s="406"/>
    </row>
    <row r="443" spans="1:13" ht="14">
      <c r="A443" s="402" t="s">
        <v>2003</v>
      </c>
      <c r="B443" s="403"/>
      <c r="C443" s="403">
        <v>14646</v>
      </c>
      <c r="D443" s="403"/>
      <c r="E443" s="403"/>
      <c r="F443" s="403"/>
      <c r="G443" s="404"/>
      <c r="H443" s="407" t="s">
        <v>1062</v>
      </c>
      <c r="I443" s="408" t="s">
        <v>1063</v>
      </c>
      <c r="J443" s="409"/>
      <c r="K443" s="404">
        <v>1</v>
      </c>
      <c r="L443" s="404"/>
      <c r="M443" s="406" t="s">
        <v>837</v>
      </c>
    </row>
    <row r="444" spans="1:13" ht="14">
      <c r="A444" s="402" t="s">
        <v>2003</v>
      </c>
      <c r="B444" s="403"/>
      <c r="C444" s="403">
        <v>14655</v>
      </c>
      <c r="D444" s="403"/>
      <c r="E444" s="403"/>
      <c r="F444" s="403"/>
      <c r="G444" s="404"/>
      <c r="H444" s="405" t="s">
        <v>218</v>
      </c>
      <c r="I444" s="405" t="s">
        <v>2260</v>
      </c>
      <c r="J444" s="404"/>
      <c r="K444" s="404">
        <v>1</v>
      </c>
      <c r="L444" s="404"/>
      <c r="M444" s="406" t="s">
        <v>837</v>
      </c>
    </row>
    <row r="445" spans="1:13" ht="14">
      <c r="A445" s="402" t="s">
        <v>2003</v>
      </c>
      <c r="B445" s="403"/>
      <c r="C445" s="403">
        <v>14663</v>
      </c>
      <c r="D445" s="403"/>
      <c r="E445" s="403"/>
      <c r="F445" s="403"/>
      <c r="G445" s="404"/>
      <c r="H445" s="407" t="s">
        <v>586</v>
      </c>
      <c r="I445" s="408" t="s">
        <v>1292</v>
      </c>
      <c r="J445" s="409"/>
      <c r="K445" s="404">
        <v>1</v>
      </c>
      <c r="L445" s="404"/>
      <c r="M445" s="406" t="s">
        <v>837</v>
      </c>
    </row>
    <row r="446" spans="1:13" ht="14">
      <c r="A446" s="402" t="s">
        <v>2003</v>
      </c>
      <c r="B446" s="403"/>
      <c r="C446" s="403">
        <v>14665</v>
      </c>
      <c r="D446" s="403"/>
      <c r="E446" s="403"/>
      <c r="F446" s="403"/>
      <c r="G446" s="404"/>
      <c r="H446" s="407" t="s">
        <v>1294</v>
      </c>
      <c r="I446" s="408" t="s">
        <v>1295</v>
      </c>
      <c r="J446" s="409"/>
      <c r="K446" s="404">
        <v>1</v>
      </c>
      <c r="L446" s="404"/>
      <c r="M446" s="406" t="s">
        <v>837</v>
      </c>
    </row>
    <row r="447" spans="1:13" ht="14">
      <c r="A447" s="402" t="s">
        <v>2003</v>
      </c>
      <c r="B447" s="403"/>
      <c r="C447" s="403">
        <v>14672</v>
      </c>
      <c r="D447" s="403"/>
      <c r="E447" s="403"/>
      <c r="F447" s="403"/>
      <c r="G447" s="404"/>
      <c r="H447" s="407" t="s">
        <v>1117</v>
      </c>
      <c r="I447" s="408" t="s">
        <v>23</v>
      </c>
      <c r="J447" s="409"/>
      <c r="K447" s="404">
        <v>1</v>
      </c>
      <c r="L447" s="404"/>
      <c r="M447" s="406" t="s">
        <v>837</v>
      </c>
    </row>
    <row r="448" spans="1:13" ht="14">
      <c r="A448" s="402" t="s">
        <v>2003</v>
      </c>
      <c r="B448" s="403"/>
      <c r="C448" s="403">
        <v>14678</v>
      </c>
      <c r="D448" s="403"/>
      <c r="E448" s="403"/>
      <c r="F448" s="403"/>
      <c r="G448" s="404"/>
      <c r="H448" s="405" t="s">
        <v>1784</v>
      </c>
      <c r="I448" s="405" t="s">
        <v>1785</v>
      </c>
      <c r="J448" s="404"/>
      <c r="K448" s="404">
        <v>7</v>
      </c>
      <c r="L448" s="404"/>
      <c r="M448" s="406"/>
    </row>
    <row r="449" spans="1:13" ht="14">
      <c r="A449" s="402" t="s">
        <v>2003</v>
      </c>
      <c r="B449" s="403"/>
      <c r="C449" s="403">
        <v>14682</v>
      </c>
      <c r="D449" s="403"/>
      <c r="E449" s="403"/>
      <c r="F449" s="403"/>
      <c r="G449" s="404"/>
      <c r="H449" s="407" t="s">
        <v>988</v>
      </c>
      <c r="I449" s="408" t="s">
        <v>589</v>
      </c>
      <c r="J449" s="409"/>
      <c r="K449" s="404">
        <v>1</v>
      </c>
      <c r="L449" s="404"/>
      <c r="M449" s="406" t="s">
        <v>837</v>
      </c>
    </row>
    <row r="450" spans="1:13" ht="14">
      <c r="A450" s="402" t="s">
        <v>2003</v>
      </c>
      <c r="B450" s="403"/>
      <c r="C450" s="403">
        <v>14696</v>
      </c>
      <c r="D450" s="403"/>
      <c r="E450" s="403"/>
      <c r="F450" s="403"/>
      <c r="G450" s="404"/>
      <c r="H450" s="407" t="s">
        <v>871</v>
      </c>
      <c r="I450" s="408" t="s">
        <v>872</v>
      </c>
      <c r="J450" s="409"/>
      <c r="K450" s="404">
        <v>1</v>
      </c>
      <c r="L450" s="404"/>
      <c r="M450" s="406" t="s">
        <v>837</v>
      </c>
    </row>
    <row r="451" spans="1:13" ht="14">
      <c r="A451" s="402" t="s">
        <v>2003</v>
      </c>
      <c r="B451" s="403"/>
      <c r="C451" s="403">
        <v>14707</v>
      </c>
      <c r="D451" s="403"/>
      <c r="E451" s="403"/>
      <c r="F451" s="403"/>
      <c r="G451" s="404"/>
      <c r="H451" s="405" t="s">
        <v>1777</v>
      </c>
      <c r="I451" s="405" t="s">
        <v>1778</v>
      </c>
      <c r="J451" s="404"/>
      <c r="K451" s="404">
        <v>1</v>
      </c>
      <c r="L451" s="404"/>
      <c r="M451" s="406" t="s">
        <v>837</v>
      </c>
    </row>
    <row r="452" spans="1:13" ht="14">
      <c r="A452" s="402" t="s">
        <v>2003</v>
      </c>
      <c r="B452" s="403"/>
      <c r="C452" s="403">
        <v>14713</v>
      </c>
      <c r="D452" s="403"/>
      <c r="E452" s="403"/>
      <c r="F452" s="403"/>
      <c r="G452" s="404"/>
      <c r="H452" s="407" t="s">
        <v>829</v>
      </c>
      <c r="I452" s="408" t="s">
        <v>830</v>
      </c>
      <c r="J452" s="409"/>
      <c r="K452" s="404">
        <v>5</v>
      </c>
      <c r="L452" s="404" t="s">
        <v>837</v>
      </c>
      <c r="M452" s="406"/>
    </row>
    <row r="453" spans="1:13" ht="14">
      <c r="A453" s="402" t="s">
        <v>2003</v>
      </c>
      <c r="B453" s="403"/>
      <c r="C453" s="403">
        <v>14719</v>
      </c>
      <c r="D453" s="403"/>
      <c r="E453" s="403"/>
      <c r="F453" s="403"/>
      <c r="G453" s="404"/>
      <c r="H453" s="407" t="s">
        <v>757</v>
      </c>
      <c r="I453" s="408" t="s">
        <v>448</v>
      </c>
      <c r="J453" s="409"/>
      <c r="K453" s="404">
        <v>1</v>
      </c>
      <c r="L453" s="404"/>
      <c r="M453" s="406" t="s">
        <v>837</v>
      </c>
    </row>
    <row r="454" spans="1:13" ht="14">
      <c r="A454" s="402" t="s">
        <v>2003</v>
      </c>
      <c r="B454" s="403"/>
      <c r="C454" s="403">
        <v>14738</v>
      </c>
      <c r="D454" s="403"/>
      <c r="E454" s="403"/>
      <c r="F454" s="403"/>
      <c r="G454" s="404"/>
      <c r="H454" s="407" t="s">
        <v>192</v>
      </c>
      <c r="I454" s="408" t="s">
        <v>705</v>
      </c>
      <c r="J454" s="409"/>
      <c r="K454" s="404">
        <v>9</v>
      </c>
      <c r="L454" s="404" t="s">
        <v>837</v>
      </c>
      <c r="M454" s="406"/>
    </row>
    <row r="455" spans="1:13" ht="14">
      <c r="A455" s="402" t="s">
        <v>2003</v>
      </c>
      <c r="B455" s="403"/>
      <c r="C455" s="403">
        <v>14818</v>
      </c>
      <c r="D455" s="403"/>
      <c r="E455" s="403"/>
      <c r="F455" s="403"/>
      <c r="G455" s="404"/>
      <c r="H455" s="407" t="s">
        <v>341</v>
      </c>
      <c r="I455" s="408" t="s">
        <v>803</v>
      </c>
      <c r="J455" s="409"/>
      <c r="K455" s="404">
        <v>8</v>
      </c>
      <c r="L455" s="404" t="s">
        <v>837</v>
      </c>
      <c r="M455" s="406"/>
    </row>
    <row r="456" spans="1:13" ht="14">
      <c r="A456" s="402" t="s">
        <v>2003</v>
      </c>
      <c r="B456" s="403"/>
      <c r="C456" s="403">
        <v>14823</v>
      </c>
      <c r="D456" s="403"/>
      <c r="E456" s="403"/>
      <c r="F456" s="403"/>
      <c r="G456" s="404"/>
      <c r="H456" s="405" t="s">
        <v>2846</v>
      </c>
      <c r="I456" s="405" t="s">
        <v>168</v>
      </c>
      <c r="J456" s="403"/>
      <c r="K456" s="404">
        <v>1</v>
      </c>
      <c r="L456" s="404"/>
      <c r="M456" s="406"/>
    </row>
    <row r="457" spans="1:13" ht="14">
      <c r="A457" s="402" t="s">
        <v>2003</v>
      </c>
      <c r="B457" s="403"/>
      <c r="C457" s="403">
        <v>14832</v>
      </c>
      <c r="D457" s="403"/>
      <c r="E457" s="403"/>
      <c r="F457" s="403"/>
      <c r="G457" s="404"/>
      <c r="H457" s="405" t="s">
        <v>1935</v>
      </c>
      <c r="I457" s="405" t="s">
        <v>137</v>
      </c>
      <c r="J457" s="404"/>
      <c r="K457" s="404">
        <v>1</v>
      </c>
      <c r="L457" s="404"/>
      <c r="M457" s="406"/>
    </row>
    <row r="458" spans="1:13" ht="14">
      <c r="A458" s="402" t="s">
        <v>2003</v>
      </c>
      <c r="B458" s="403"/>
      <c r="C458" s="403">
        <v>14844</v>
      </c>
      <c r="D458" s="403"/>
      <c r="E458" s="403"/>
      <c r="F458" s="403"/>
      <c r="G458" s="404"/>
      <c r="H458" s="405" t="s">
        <v>1682</v>
      </c>
      <c r="I458" s="405" t="s">
        <v>531</v>
      </c>
      <c r="J458" s="404"/>
      <c r="K458" s="404">
        <v>1</v>
      </c>
      <c r="L458" s="404"/>
      <c r="M458" s="406"/>
    </row>
    <row r="459" spans="1:13" ht="14">
      <c r="A459" s="402" t="s">
        <v>2003</v>
      </c>
      <c r="B459" s="403"/>
      <c r="C459" s="403">
        <v>14862</v>
      </c>
      <c r="D459" s="403"/>
      <c r="E459" s="403"/>
      <c r="F459" s="403"/>
      <c r="G459" s="404"/>
      <c r="H459" s="407" t="s">
        <v>941</v>
      </c>
      <c r="I459" s="408" t="s">
        <v>287</v>
      </c>
      <c r="J459" s="409"/>
      <c r="K459" s="404">
        <v>1</v>
      </c>
      <c r="L459" s="404"/>
      <c r="M459" s="406" t="s">
        <v>837</v>
      </c>
    </row>
    <row r="460" spans="1:13" ht="14">
      <c r="A460" s="402" t="s">
        <v>2003</v>
      </c>
      <c r="B460" s="403"/>
      <c r="C460" s="403">
        <v>14875</v>
      </c>
      <c r="D460" s="403"/>
      <c r="E460" s="403"/>
      <c r="F460" s="403"/>
      <c r="G460" s="404"/>
      <c r="H460" s="407" t="s">
        <v>601</v>
      </c>
      <c r="I460" s="408" t="s">
        <v>393</v>
      </c>
      <c r="J460" s="409"/>
      <c r="K460" s="404">
        <v>1</v>
      </c>
      <c r="L460" s="404"/>
      <c r="M460" s="406" t="s">
        <v>46</v>
      </c>
    </row>
    <row r="461" spans="1:13" ht="14">
      <c r="A461" s="402" t="s">
        <v>2003</v>
      </c>
      <c r="B461" s="403"/>
      <c r="C461" s="403">
        <v>14885</v>
      </c>
      <c r="D461" s="403"/>
      <c r="E461" s="403"/>
      <c r="F461" s="403"/>
      <c r="G461" s="404"/>
      <c r="H461" s="407" t="s">
        <v>1029</v>
      </c>
      <c r="I461" s="408" t="s">
        <v>210</v>
      </c>
      <c r="J461" s="409"/>
      <c r="K461" s="404">
        <v>4</v>
      </c>
      <c r="L461" s="404" t="s">
        <v>837</v>
      </c>
      <c r="M461" s="406"/>
    </row>
    <row r="462" spans="1:13" ht="14">
      <c r="A462" s="402" t="s">
        <v>2003</v>
      </c>
      <c r="B462" s="403"/>
      <c r="C462" s="403">
        <v>14899</v>
      </c>
      <c r="D462" s="403"/>
      <c r="E462" s="403"/>
      <c r="F462" s="403"/>
      <c r="G462" s="404"/>
      <c r="H462" s="407" t="s">
        <v>102</v>
      </c>
      <c r="I462" s="408" t="s">
        <v>288</v>
      </c>
      <c r="J462" s="409"/>
      <c r="K462" s="404">
        <v>1</v>
      </c>
      <c r="L462" s="404"/>
      <c r="M462" s="406" t="s">
        <v>837</v>
      </c>
    </row>
    <row r="463" spans="1:13" ht="14">
      <c r="A463" s="402" t="s">
        <v>2003</v>
      </c>
      <c r="B463" s="403"/>
      <c r="C463" s="403">
        <v>14950</v>
      </c>
      <c r="D463" s="403"/>
      <c r="E463" s="403"/>
      <c r="F463" s="403"/>
      <c r="G463" s="404"/>
      <c r="H463" s="407" t="s">
        <v>1053</v>
      </c>
      <c r="I463" s="408" t="s">
        <v>1054</v>
      </c>
      <c r="J463" s="409"/>
      <c r="K463" s="404">
        <v>6</v>
      </c>
      <c r="L463" s="404" t="s">
        <v>838</v>
      </c>
      <c r="M463" s="406"/>
    </row>
    <row r="464" spans="1:13" ht="14">
      <c r="A464" s="402" t="s">
        <v>2003</v>
      </c>
      <c r="B464" s="403"/>
      <c r="C464" s="403">
        <v>14966</v>
      </c>
      <c r="D464" s="403"/>
      <c r="E464" s="403"/>
      <c r="F464" s="403"/>
      <c r="G464" s="404"/>
      <c r="H464" s="407" t="s">
        <v>1070</v>
      </c>
      <c r="I464" s="408" t="s">
        <v>193</v>
      </c>
      <c r="J464" s="409"/>
      <c r="K464" s="404">
        <v>1</v>
      </c>
      <c r="L464" s="404"/>
      <c r="M464" s="406" t="s">
        <v>837</v>
      </c>
    </row>
    <row r="465" spans="1:13" ht="14">
      <c r="A465" s="402" t="s">
        <v>2003</v>
      </c>
      <c r="B465" s="403"/>
      <c r="C465" s="403">
        <v>14974</v>
      </c>
      <c r="D465" s="403"/>
      <c r="E465" s="403"/>
      <c r="F465" s="403"/>
      <c r="G465" s="404"/>
      <c r="H465" s="407" t="s">
        <v>454</v>
      </c>
      <c r="I465" s="408" t="s">
        <v>571</v>
      </c>
      <c r="J465" s="409"/>
      <c r="K465" s="404">
        <v>1</v>
      </c>
      <c r="L465" s="404"/>
      <c r="M465" s="406" t="s">
        <v>46</v>
      </c>
    </row>
    <row r="466" spans="1:13" ht="14">
      <c r="A466" s="402" t="s">
        <v>2003</v>
      </c>
      <c r="B466" s="403"/>
      <c r="C466" s="403">
        <v>15007</v>
      </c>
      <c r="D466" s="403"/>
      <c r="E466" s="403"/>
      <c r="F466" s="403"/>
      <c r="G466" s="404"/>
      <c r="H466" s="407" t="s">
        <v>1071</v>
      </c>
      <c r="I466" s="408" t="s">
        <v>1113</v>
      </c>
      <c r="J466" s="409"/>
      <c r="K466" s="404">
        <v>1</v>
      </c>
      <c r="L466" s="404"/>
      <c r="M466" s="406" t="s">
        <v>837</v>
      </c>
    </row>
    <row r="467" spans="1:13" ht="14">
      <c r="A467" s="402" t="s">
        <v>2003</v>
      </c>
      <c r="B467" s="403"/>
      <c r="C467" s="403">
        <v>15010</v>
      </c>
      <c r="D467" s="403"/>
      <c r="E467" s="403"/>
      <c r="F467" s="403"/>
      <c r="G467" s="404"/>
      <c r="H467" s="405" t="s">
        <v>1771</v>
      </c>
      <c r="I467" s="405" t="s">
        <v>156</v>
      </c>
      <c r="J467" s="404"/>
      <c r="K467" s="404">
        <v>1</v>
      </c>
      <c r="L467" s="404"/>
      <c r="M467" s="406" t="s">
        <v>837</v>
      </c>
    </row>
    <row r="468" spans="1:13" ht="14">
      <c r="A468" s="402" t="s">
        <v>2003</v>
      </c>
      <c r="B468" s="403"/>
      <c r="C468" s="403">
        <v>15015</v>
      </c>
      <c r="D468" s="403"/>
      <c r="E468" s="403"/>
      <c r="F468" s="403"/>
      <c r="G468" s="404"/>
      <c r="H468" s="405" t="s">
        <v>193</v>
      </c>
      <c r="I468" s="405" t="s">
        <v>277</v>
      </c>
      <c r="J468" s="404"/>
      <c r="K468" s="404">
        <v>1</v>
      </c>
      <c r="L468" s="404"/>
      <c r="M468" s="406" t="s">
        <v>837</v>
      </c>
    </row>
    <row r="469" spans="1:13" ht="14">
      <c r="A469" s="402" t="s">
        <v>2003</v>
      </c>
      <c r="B469" s="403"/>
      <c r="C469" s="403">
        <v>15036</v>
      </c>
      <c r="D469" s="403"/>
      <c r="E469" s="403"/>
      <c r="F469" s="403"/>
      <c r="G469" s="404"/>
      <c r="H469" s="405" t="s">
        <v>2263</v>
      </c>
      <c r="I469" s="405" t="s">
        <v>352</v>
      </c>
      <c r="J469" s="404"/>
      <c r="K469" s="404">
        <v>1</v>
      </c>
      <c r="L469" s="404"/>
      <c r="M469" s="406" t="s">
        <v>837</v>
      </c>
    </row>
    <row r="470" spans="1:13" ht="14">
      <c r="A470" s="402" t="s">
        <v>2003</v>
      </c>
      <c r="B470" s="403"/>
      <c r="C470" s="403">
        <v>15043</v>
      </c>
      <c r="D470" s="403"/>
      <c r="E470" s="403"/>
      <c r="F470" s="403"/>
      <c r="G470" s="404"/>
      <c r="H470" s="407" t="s">
        <v>1151</v>
      </c>
      <c r="I470" s="408" t="s">
        <v>1152</v>
      </c>
      <c r="J470" s="409"/>
      <c r="K470" s="404">
        <v>1</v>
      </c>
      <c r="L470" s="404"/>
      <c r="M470" s="406" t="s">
        <v>837</v>
      </c>
    </row>
    <row r="471" spans="1:13" ht="14">
      <c r="A471" s="402" t="s">
        <v>2003</v>
      </c>
      <c r="B471" s="403"/>
      <c r="C471" s="403">
        <v>15051</v>
      </c>
      <c r="D471" s="403"/>
      <c r="E471" s="403"/>
      <c r="F471" s="403"/>
      <c r="G471" s="404"/>
      <c r="H471" s="405" t="s">
        <v>1636</v>
      </c>
      <c r="I471" s="405" t="s">
        <v>1637</v>
      </c>
      <c r="J471" s="404"/>
      <c r="K471" s="404">
        <v>1</v>
      </c>
      <c r="L471" s="404"/>
      <c r="M471" s="406"/>
    </row>
    <row r="472" spans="1:13" ht="14">
      <c r="A472" s="402" t="s">
        <v>2003</v>
      </c>
      <c r="B472" s="403"/>
      <c r="C472" s="403">
        <v>15055</v>
      </c>
      <c r="D472" s="403"/>
      <c r="E472" s="403"/>
      <c r="F472" s="403"/>
      <c r="G472" s="404"/>
      <c r="H472" s="405" t="s">
        <v>313</v>
      </c>
      <c r="I472" s="405" t="s">
        <v>2264</v>
      </c>
      <c r="J472" s="404"/>
      <c r="K472" s="404">
        <v>2</v>
      </c>
      <c r="L472" s="404" t="s">
        <v>46</v>
      </c>
      <c r="M472" s="406"/>
    </row>
    <row r="473" spans="1:13" ht="14">
      <c r="A473" s="402" t="s">
        <v>2003</v>
      </c>
      <c r="B473" s="403"/>
      <c r="C473" s="403">
        <v>15071</v>
      </c>
      <c r="D473" s="403"/>
      <c r="E473" s="403"/>
      <c r="F473" s="403"/>
      <c r="G473" s="404"/>
      <c r="H473" s="407" t="s">
        <v>1229</v>
      </c>
      <c r="I473" s="408" t="s">
        <v>547</v>
      </c>
      <c r="J473" s="409"/>
      <c r="K473" s="404">
        <v>1</v>
      </c>
      <c r="L473" s="404"/>
      <c r="M473" s="406" t="s">
        <v>837</v>
      </c>
    </row>
    <row r="474" spans="1:13" ht="14">
      <c r="A474" s="402" t="s">
        <v>2003</v>
      </c>
      <c r="B474" s="403"/>
      <c r="C474" s="403">
        <v>15082</v>
      </c>
      <c r="D474" s="403"/>
      <c r="E474" s="403"/>
      <c r="F474" s="403"/>
      <c r="G474" s="404"/>
      <c r="H474" s="407" t="s">
        <v>1000</v>
      </c>
      <c r="I474" s="408" t="s">
        <v>613</v>
      </c>
      <c r="J474" s="409"/>
      <c r="K474" s="404">
        <v>8</v>
      </c>
      <c r="L474" s="404" t="s">
        <v>837</v>
      </c>
      <c r="M474" s="406"/>
    </row>
    <row r="475" spans="1:13" ht="14">
      <c r="A475" s="402" t="s">
        <v>2003</v>
      </c>
      <c r="B475" s="403"/>
      <c r="C475" s="403">
        <v>15091</v>
      </c>
      <c r="D475" s="403"/>
      <c r="E475" s="403"/>
      <c r="F475" s="403"/>
      <c r="G475" s="404"/>
      <c r="H475" s="407" t="s">
        <v>274</v>
      </c>
      <c r="I475" s="408" t="s">
        <v>163</v>
      </c>
      <c r="J475" s="409"/>
      <c r="K475" s="404">
        <v>1</v>
      </c>
      <c r="L475" s="404"/>
      <c r="M475" s="406" t="s">
        <v>837</v>
      </c>
    </row>
    <row r="476" spans="1:13" ht="14">
      <c r="A476" s="402" t="s">
        <v>2003</v>
      </c>
      <c r="B476" s="403"/>
      <c r="C476" s="403">
        <v>15101</v>
      </c>
      <c r="D476" s="403"/>
      <c r="E476" s="403"/>
      <c r="F476" s="403"/>
      <c r="G476" s="404"/>
      <c r="H476" s="407" t="s">
        <v>1106</v>
      </c>
      <c r="I476" s="408" t="s">
        <v>106</v>
      </c>
      <c r="J476" s="409"/>
      <c r="K476" s="404">
        <v>1</v>
      </c>
      <c r="L476" s="404"/>
      <c r="M476" s="406" t="s">
        <v>837</v>
      </c>
    </row>
    <row r="477" spans="1:13" ht="14">
      <c r="A477" s="402" t="s">
        <v>2003</v>
      </c>
      <c r="B477" s="403"/>
      <c r="C477" s="403">
        <v>15106</v>
      </c>
      <c r="D477" s="403"/>
      <c r="E477" s="403"/>
      <c r="F477" s="403"/>
      <c r="G477" s="404"/>
      <c r="H477" s="405" t="s">
        <v>2848</v>
      </c>
      <c r="I477" s="405" t="s">
        <v>569</v>
      </c>
      <c r="J477" s="403"/>
      <c r="K477" s="404">
        <v>1</v>
      </c>
      <c r="L477" s="404"/>
      <c r="M477" s="406"/>
    </row>
    <row r="478" spans="1:13" ht="14">
      <c r="A478" s="402" t="s">
        <v>2003</v>
      </c>
      <c r="B478" s="403"/>
      <c r="C478" s="403">
        <v>15118</v>
      </c>
      <c r="D478" s="403"/>
      <c r="E478" s="403"/>
      <c r="F478" s="403"/>
      <c r="G478" s="404"/>
      <c r="H478" s="405" t="s">
        <v>2265</v>
      </c>
      <c r="I478" s="405" t="s">
        <v>2266</v>
      </c>
      <c r="J478" s="404"/>
      <c r="K478" s="404">
        <v>1</v>
      </c>
      <c r="L478" s="404"/>
      <c r="M478" s="406" t="s">
        <v>837</v>
      </c>
    </row>
    <row r="479" spans="1:13" ht="14">
      <c r="A479" s="402" t="s">
        <v>2003</v>
      </c>
      <c r="B479" s="403"/>
      <c r="C479" s="403">
        <v>15126</v>
      </c>
      <c r="D479" s="403"/>
      <c r="E479" s="403"/>
      <c r="F479" s="403"/>
      <c r="G479" s="404"/>
      <c r="H479" s="405" t="s">
        <v>2849</v>
      </c>
      <c r="I479" s="405" t="s">
        <v>571</v>
      </c>
      <c r="J479" s="403"/>
      <c r="K479" s="404">
        <v>1</v>
      </c>
      <c r="L479" s="404"/>
      <c r="M479" s="406" t="s">
        <v>837</v>
      </c>
    </row>
    <row r="480" spans="1:13" ht="14">
      <c r="A480" s="402" t="s">
        <v>2003</v>
      </c>
      <c r="B480" s="403"/>
      <c r="C480" s="403">
        <v>15130</v>
      </c>
      <c r="D480" s="403"/>
      <c r="E480" s="403"/>
      <c r="F480" s="403"/>
      <c r="G480" s="404"/>
      <c r="H480" s="405" t="s">
        <v>117</v>
      </c>
      <c r="I480" s="405" t="s">
        <v>260</v>
      </c>
      <c r="J480" s="404"/>
      <c r="K480" s="404">
        <v>1</v>
      </c>
      <c r="L480" s="404"/>
      <c r="M480" s="406" t="s">
        <v>837</v>
      </c>
    </row>
    <row r="481" spans="1:13" ht="14">
      <c r="A481" s="402" t="s">
        <v>2003</v>
      </c>
      <c r="B481" s="403"/>
      <c r="C481" s="403">
        <v>15136</v>
      </c>
      <c r="D481" s="403"/>
      <c r="E481" s="403"/>
      <c r="F481" s="403"/>
      <c r="G481" s="404"/>
      <c r="H481" s="407" t="s">
        <v>1224</v>
      </c>
      <c r="I481" s="408" t="s">
        <v>247</v>
      </c>
      <c r="J481" s="409"/>
      <c r="K481" s="404">
        <v>1</v>
      </c>
      <c r="L481" s="404"/>
      <c r="M481" s="406" t="s">
        <v>837</v>
      </c>
    </row>
    <row r="482" spans="1:13" ht="14">
      <c r="A482" s="402" t="s">
        <v>2003</v>
      </c>
      <c r="B482" s="403"/>
      <c r="C482" s="403">
        <v>15139</v>
      </c>
      <c r="D482" s="403"/>
      <c r="E482" s="403"/>
      <c r="F482" s="403"/>
      <c r="G482" s="404"/>
      <c r="H482" s="405" t="s">
        <v>1716</v>
      </c>
      <c r="I482" s="405" t="s">
        <v>1717</v>
      </c>
      <c r="J482" s="404"/>
      <c r="K482" s="404">
        <v>1</v>
      </c>
      <c r="L482" s="404"/>
      <c r="M482" s="406" t="s">
        <v>837</v>
      </c>
    </row>
    <row r="483" spans="1:13" ht="14">
      <c r="A483" s="402" t="s">
        <v>2003</v>
      </c>
      <c r="B483" s="403"/>
      <c r="C483" s="403">
        <v>15156</v>
      </c>
      <c r="D483" s="403"/>
      <c r="E483" s="403"/>
      <c r="F483" s="403"/>
      <c r="G483" s="404"/>
      <c r="H483" s="405" t="s">
        <v>195</v>
      </c>
      <c r="I483" s="405" t="s">
        <v>557</v>
      </c>
      <c r="J483" s="404"/>
      <c r="K483" s="404">
        <v>9</v>
      </c>
      <c r="L483" s="404" t="s">
        <v>46</v>
      </c>
      <c r="M483" s="406"/>
    </row>
    <row r="484" spans="1:13" ht="14">
      <c r="A484" s="402" t="s">
        <v>2003</v>
      </c>
      <c r="B484" s="403"/>
      <c r="C484" s="403">
        <v>15157</v>
      </c>
      <c r="D484" s="403"/>
      <c r="E484" s="403"/>
      <c r="F484" s="403"/>
      <c r="G484" s="404"/>
      <c r="H484" s="407" t="s">
        <v>1101</v>
      </c>
      <c r="I484" s="408" t="s">
        <v>217</v>
      </c>
      <c r="J484" s="409"/>
      <c r="K484" s="404">
        <v>1</v>
      </c>
      <c r="L484" s="404"/>
      <c r="M484" s="406" t="s">
        <v>837</v>
      </c>
    </row>
    <row r="485" spans="1:13" ht="14">
      <c r="A485" s="402" t="s">
        <v>2003</v>
      </c>
      <c r="B485" s="403"/>
      <c r="C485" s="403">
        <v>15170</v>
      </c>
      <c r="D485" s="403"/>
      <c r="E485" s="403"/>
      <c r="F485" s="403"/>
      <c r="G485" s="404"/>
      <c r="H485" s="407" t="s">
        <v>1266</v>
      </c>
      <c r="I485" s="408" t="s">
        <v>533</v>
      </c>
      <c r="J485" s="409"/>
      <c r="K485" s="404">
        <v>4</v>
      </c>
      <c r="L485" s="404" t="s">
        <v>46</v>
      </c>
      <c r="M485" s="406"/>
    </row>
    <row r="486" spans="1:13" ht="14">
      <c r="A486" s="402" t="s">
        <v>2003</v>
      </c>
      <c r="B486" s="403"/>
      <c r="C486" s="403">
        <v>15181</v>
      </c>
      <c r="D486" s="403"/>
      <c r="E486" s="403"/>
      <c r="F486" s="403"/>
      <c r="G486" s="404"/>
      <c r="H486" s="407" t="s">
        <v>931</v>
      </c>
      <c r="I486" s="408" t="s">
        <v>549</v>
      </c>
      <c r="J486" s="409"/>
      <c r="K486" s="404">
        <v>8</v>
      </c>
      <c r="L486" s="404" t="s">
        <v>837</v>
      </c>
      <c r="M486" s="406"/>
    </row>
    <row r="487" spans="1:13" ht="14">
      <c r="A487" s="402" t="s">
        <v>2003</v>
      </c>
      <c r="B487" s="403"/>
      <c r="C487" s="403">
        <v>15191</v>
      </c>
      <c r="D487" s="403"/>
      <c r="E487" s="403"/>
      <c r="F487" s="403"/>
      <c r="G487" s="404"/>
      <c r="H487" s="407" t="s">
        <v>800</v>
      </c>
      <c r="I487" s="408" t="s">
        <v>559</v>
      </c>
      <c r="J487" s="409"/>
      <c r="K487" s="404">
        <v>7</v>
      </c>
      <c r="L487" s="404" t="s">
        <v>837</v>
      </c>
      <c r="M487" s="406"/>
    </row>
    <row r="488" spans="1:13" ht="14">
      <c r="A488" s="402" t="s">
        <v>2003</v>
      </c>
      <c r="B488" s="403"/>
      <c r="C488" s="403">
        <v>15200</v>
      </c>
      <c r="D488" s="403"/>
      <c r="E488" s="403"/>
      <c r="F488" s="403"/>
      <c r="G488" s="404"/>
      <c r="H488" s="407" t="s">
        <v>1075</v>
      </c>
      <c r="I488" s="408" t="s">
        <v>1076</v>
      </c>
      <c r="J488" s="409"/>
      <c r="K488" s="404">
        <v>1</v>
      </c>
      <c r="L488" s="404"/>
      <c r="M488" s="406" t="s">
        <v>837</v>
      </c>
    </row>
    <row r="489" spans="1:13" ht="14">
      <c r="A489" s="402" t="s">
        <v>2003</v>
      </c>
      <c r="B489" s="403"/>
      <c r="C489" s="403">
        <v>15203</v>
      </c>
      <c r="D489" s="403"/>
      <c r="E489" s="403"/>
      <c r="F489" s="403"/>
      <c r="G489" s="404"/>
      <c r="H489" s="407" t="s">
        <v>1157</v>
      </c>
      <c r="I489" s="408" t="s">
        <v>571</v>
      </c>
      <c r="J489" s="409"/>
      <c r="K489" s="404">
        <v>1</v>
      </c>
      <c r="L489" s="404"/>
      <c r="M489" s="406" t="s">
        <v>837</v>
      </c>
    </row>
    <row r="490" spans="1:13" ht="14">
      <c r="A490" s="402" t="s">
        <v>2003</v>
      </c>
      <c r="B490" s="403"/>
      <c r="C490" s="403">
        <v>15231</v>
      </c>
      <c r="D490" s="403"/>
      <c r="E490" s="403"/>
      <c r="F490" s="403"/>
      <c r="G490" s="404"/>
      <c r="H490" s="405" t="s">
        <v>1902</v>
      </c>
      <c r="I490" s="405" t="s">
        <v>216</v>
      </c>
      <c r="J490" s="404"/>
      <c r="K490" s="404">
        <v>1</v>
      </c>
      <c r="L490" s="404"/>
      <c r="M490" s="406" t="s">
        <v>837</v>
      </c>
    </row>
    <row r="491" spans="1:13" ht="14">
      <c r="A491" s="402" t="s">
        <v>2003</v>
      </c>
      <c r="B491" s="403"/>
      <c r="C491" s="403">
        <v>15232</v>
      </c>
      <c r="D491" s="403"/>
      <c r="E491" s="403"/>
      <c r="F491" s="403"/>
      <c r="G491" s="404"/>
      <c r="H491" s="405" t="s">
        <v>1872</v>
      </c>
      <c r="I491" s="405" t="s">
        <v>600</v>
      </c>
      <c r="J491" s="404"/>
      <c r="K491" s="404">
        <v>1</v>
      </c>
      <c r="L491" s="404"/>
      <c r="M491" s="406" t="s">
        <v>46</v>
      </c>
    </row>
    <row r="492" spans="1:13" ht="14">
      <c r="A492" s="402" t="s">
        <v>2003</v>
      </c>
      <c r="B492" s="403"/>
      <c r="C492" s="403">
        <v>15240</v>
      </c>
      <c r="D492" s="403"/>
      <c r="E492" s="403"/>
      <c r="F492" s="403"/>
      <c r="G492" s="404"/>
      <c r="H492" s="407" t="s">
        <v>428</v>
      </c>
      <c r="I492" s="408" t="s">
        <v>105</v>
      </c>
      <c r="J492" s="409"/>
      <c r="K492" s="404">
        <v>1</v>
      </c>
      <c r="L492" s="404"/>
      <c r="M492" s="406" t="s">
        <v>837</v>
      </c>
    </row>
    <row r="493" spans="1:13" ht="14">
      <c r="A493" s="402" t="s">
        <v>2003</v>
      </c>
      <c r="B493" s="403"/>
      <c r="C493" s="403">
        <v>15291</v>
      </c>
      <c r="D493" s="403"/>
      <c r="E493" s="403"/>
      <c r="F493" s="403"/>
      <c r="G493" s="404"/>
      <c r="H493" s="407" t="s">
        <v>1018</v>
      </c>
      <c r="I493" s="408" t="s">
        <v>56</v>
      </c>
      <c r="J493" s="409"/>
      <c r="K493" s="404">
        <v>1</v>
      </c>
      <c r="L493" s="404"/>
      <c r="M493" s="406" t="s">
        <v>46</v>
      </c>
    </row>
    <row r="494" spans="1:13" ht="14">
      <c r="A494" s="402" t="s">
        <v>2003</v>
      </c>
      <c r="B494" s="403"/>
      <c r="C494" s="403">
        <v>15351</v>
      </c>
      <c r="D494" s="403"/>
      <c r="E494" s="403"/>
      <c r="F494" s="403"/>
      <c r="G494" s="404"/>
      <c r="H494" s="405" t="s">
        <v>2269</v>
      </c>
      <c r="I494" s="405" t="s">
        <v>2270</v>
      </c>
      <c r="J494" s="404"/>
      <c r="K494" s="404">
        <v>3</v>
      </c>
      <c r="L494" s="404" t="s">
        <v>837</v>
      </c>
      <c r="M494" s="406"/>
    </row>
    <row r="495" spans="1:13" ht="14">
      <c r="A495" s="402" t="s">
        <v>2003</v>
      </c>
      <c r="B495" s="403"/>
      <c r="C495" s="403">
        <v>15402</v>
      </c>
      <c r="D495" s="403"/>
      <c r="E495" s="403"/>
      <c r="F495" s="403"/>
      <c r="G495" s="404"/>
      <c r="H495" s="407" t="s">
        <v>1274</v>
      </c>
      <c r="I495" s="408" t="s">
        <v>124</v>
      </c>
      <c r="J495" s="409"/>
      <c r="K495" s="404">
        <v>4</v>
      </c>
      <c r="L495" s="404" t="s">
        <v>837</v>
      </c>
      <c r="M495" s="406"/>
    </row>
    <row r="496" spans="1:13" ht="14">
      <c r="A496" s="402" t="s">
        <v>2003</v>
      </c>
      <c r="B496" s="403"/>
      <c r="C496" s="403">
        <v>15407</v>
      </c>
      <c r="D496" s="403"/>
      <c r="E496" s="403"/>
      <c r="F496" s="403"/>
      <c r="G496" s="404"/>
      <c r="H496" s="405" t="s">
        <v>1847</v>
      </c>
      <c r="I496" s="405" t="s">
        <v>552</v>
      </c>
      <c r="J496" s="404"/>
      <c r="K496" s="404">
        <v>4</v>
      </c>
      <c r="L496" s="404"/>
      <c r="M496" s="406"/>
    </row>
    <row r="497" spans="1:13" ht="14">
      <c r="A497" s="402" t="s">
        <v>2003</v>
      </c>
      <c r="B497" s="403"/>
      <c r="C497" s="403">
        <v>15444</v>
      </c>
      <c r="D497" s="403"/>
      <c r="E497" s="403"/>
      <c r="F497" s="403"/>
      <c r="G497" s="404"/>
      <c r="H497" s="405" t="s">
        <v>2850</v>
      </c>
      <c r="I497" s="405" t="s">
        <v>287</v>
      </c>
      <c r="J497" s="403"/>
      <c r="K497" s="404">
        <v>1</v>
      </c>
      <c r="L497" s="404"/>
      <c r="M497" s="406"/>
    </row>
    <row r="498" spans="1:13" ht="14">
      <c r="A498" s="402" t="s">
        <v>2003</v>
      </c>
      <c r="B498" s="403"/>
      <c r="C498" s="403">
        <v>15447</v>
      </c>
      <c r="D498" s="403"/>
      <c r="E498" s="403"/>
      <c r="F498" s="403"/>
      <c r="G498" s="404"/>
      <c r="H498" s="407" t="s">
        <v>1021</v>
      </c>
      <c r="I498" s="408" t="s">
        <v>1022</v>
      </c>
      <c r="J498" s="409"/>
      <c r="K498" s="404">
        <v>3</v>
      </c>
      <c r="L498" s="404" t="s">
        <v>837</v>
      </c>
      <c r="M498" s="406"/>
    </row>
    <row r="499" spans="1:13" ht="14">
      <c r="A499" s="402" t="s">
        <v>2003</v>
      </c>
      <c r="B499" s="403"/>
      <c r="C499" s="403">
        <v>15463</v>
      </c>
      <c r="D499" s="403"/>
      <c r="E499" s="403"/>
      <c r="F499" s="403"/>
      <c r="G499" s="404"/>
      <c r="H499" s="405" t="s">
        <v>2271</v>
      </c>
      <c r="I499" s="405" t="s">
        <v>565</v>
      </c>
      <c r="J499" s="404"/>
      <c r="K499" s="404">
        <v>1</v>
      </c>
      <c r="L499" s="404"/>
      <c r="M499" s="406" t="s">
        <v>837</v>
      </c>
    </row>
    <row r="500" spans="1:13" ht="14">
      <c r="A500" s="402" t="s">
        <v>2003</v>
      </c>
      <c r="B500" s="403"/>
      <c r="C500" s="403">
        <v>15482</v>
      </c>
      <c r="D500" s="403"/>
      <c r="E500" s="403"/>
      <c r="F500" s="403"/>
      <c r="G500" s="404"/>
      <c r="H500" s="407" t="s">
        <v>485</v>
      </c>
      <c r="I500" s="408" t="s">
        <v>922</v>
      </c>
      <c r="J500" s="409"/>
      <c r="K500" s="404">
        <v>9</v>
      </c>
      <c r="L500" s="404" t="s">
        <v>837</v>
      </c>
      <c r="M500" s="406"/>
    </row>
    <row r="501" spans="1:13" ht="14">
      <c r="A501" s="402" t="s">
        <v>2003</v>
      </c>
      <c r="B501" s="403"/>
      <c r="C501" s="403">
        <v>15487</v>
      </c>
      <c r="D501" s="403"/>
      <c r="E501" s="403"/>
      <c r="F501" s="403"/>
      <c r="G501" s="404"/>
      <c r="H501" s="407" t="s">
        <v>193</v>
      </c>
      <c r="I501" s="408" t="s">
        <v>177</v>
      </c>
      <c r="J501" s="409"/>
      <c r="K501" s="404">
        <v>9</v>
      </c>
      <c r="L501" s="404" t="s">
        <v>838</v>
      </c>
      <c r="M501" s="406"/>
    </row>
    <row r="502" spans="1:13" ht="14">
      <c r="A502" s="402" t="s">
        <v>2003</v>
      </c>
      <c r="B502" s="403"/>
      <c r="C502" s="403">
        <v>15490</v>
      </c>
      <c r="D502" s="403"/>
      <c r="E502" s="403"/>
      <c r="F502" s="403"/>
      <c r="G502" s="404"/>
      <c r="H502" s="405" t="s">
        <v>102</v>
      </c>
      <c r="I502" s="405" t="s">
        <v>564</v>
      </c>
      <c r="J502" s="404"/>
      <c r="K502" s="404">
        <v>9</v>
      </c>
      <c r="L502" s="404" t="s">
        <v>46</v>
      </c>
      <c r="M502" s="406"/>
    </row>
    <row r="503" spans="1:13" ht="14">
      <c r="A503" s="402" t="s">
        <v>2003</v>
      </c>
      <c r="B503" s="403"/>
      <c r="C503" s="403">
        <v>15492</v>
      </c>
      <c r="D503" s="403"/>
      <c r="E503" s="403"/>
      <c r="F503" s="403"/>
      <c r="G503" s="404"/>
      <c r="H503" s="405" t="s">
        <v>2272</v>
      </c>
      <c r="I503" s="405" t="s">
        <v>532</v>
      </c>
      <c r="J503" s="404"/>
      <c r="K503" s="404">
        <v>1</v>
      </c>
      <c r="L503" s="404"/>
      <c r="M503" s="406" t="s">
        <v>46</v>
      </c>
    </row>
    <row r="504" spans="1:13" ht="14">
      <c r="A504" s="402" t="s">
        <v>2003</v>
      </c>
      <c r="B504" s="403"/>
      <c r="C504" s="403">
        <v>15502</v>
      </c>
      <c r="D504" s="403"/>
      <c r="E504" s="403"/>
      <c r="F504" s="403"/>
      <c r="G504" s="404"/>
      <c r="H504" s="405" t="s">
        <v>317</v>
      </c>
      <c r="I504" s="405" t="s">
        <v>2273</v>
      </c>
      <c r="J504" s="404"/>
      <c r="K504" s="404">
        <v>1</v>
      </c>
      <c r="L504" s="404"/>
      <c r="M504" s="406" t="s">
        <v>837</v>
      </c>
    </row>
    <row r="505" spans="1:13" ht="14">
      <c r="A505" s="402" t="s">
        <v>2003</v>
      </c>
      <c r="B505" s="403"/>
      <c r="C505" s="403">
        <v>15519</v>
      </c>
      <c r="D505" s="403"/>
      <c r="E505" s="403"/>
      <c r="F505" s="403"/>
      <c r="G505" s="404"/>
      <c r="H505" s="407" t="s">
        <v>770</v>
      </c>
      <c r="I505" s="408" t="s">
        <v>289</v>
      </c>
      <c r="J505" s="409"/>
      <c r="K505" s="404">
        <v>4</v>
      </c>
      <c r="L505" s="404" t="s">
        <v>837</v>
      </c>
      <c r="M505" s="406"/>
    </row>
    <row r="506" spans="1:13" ht="14">
      <c r="A506" s="402" t="s">
        <v>2003</v>
      </c>
      <c r="B506" s="403"/>
      <c r="C506" s="403">
        <v>15535</v>
      </c>
      <c r="D506" s="403"/>
      <c r="E506" s="403"/>
      <c r="F506" s="403"/>
      <c r="G506" s="404"/>
      <c r="H506" s="405" t="s">
        <v>1842</v>
      </c>
      <c r="I506" s="405" t="s">
        <v>80</v>
      </c>
      <c r="J506" s="404"/>
      <c r="K506" s="404">
        <v>2</v>
      </c>
      <c r="L506" s="404" t="s">
        <v>837</v>
      </c>
      <c r="M506" s="406"/>
    </row>
    <row r="507" spans="1:13" ht="14">
      <c r="A507" s="402" t="s">
        <v>2003</v>
      </c>
      <c r="B507" s="403"/>
      <c r="C507" s="403">
        <v>15538</v>
      </c>
      <c r="D507" s="403"/>
      <c r="E507" s="403"/>
      <c r="F507" s="403"/>
      <c r="G507" s="404"/>
      <c r="H507" s="407" t="s">
        <v>1307</v>
      </c>
      <c r="I507" s="408" t="s">
        <v>572</v>
      </c>
      <c r="J507" s="409"/>
      <c r="K507" s="404">
        <v>1</v>
      </c>
      <c r="L507" s="404"/>
      <c r="M507" s="406" t="s">
        <v>837</v>
      </c>
    </row>
    <row r="508" spans="1:13" ht="14">
      <c r="A508" s="402" t="s">
        <v>2003</v>
      </c>
      <c r="B508" s="403"/>
      <c r="C508" s="403">
        <v>15605</v>
      </c>
      <c r="D508" s="403"/>
      <c r="E508" s="403"/>
      <c r="F508" s="403"/>
      <c r="G508" s="404"/>
      <c r="H508" s="407" t="s">
        <v>497</v>
      </c>
      <c r="I508" s="412" t="s">
        <v>587</v>
      </c>
      <c r="J508" s="409"/>
      <c r="K508" s="404">
        <v>1</v>
      </c>
      <c r="L508" s="404"/>
      <c r="M508" s="406" t="s">
        <v>837</v>
      </c>
    </row>
    <row r="509" spans="1:13" ht="14">
      <c r="A509" s="402" t="s">
        <v>2003</v>
      </c>
      <c r="B509" s="403"/>
      <c r="C509" s="403">
        <v>15608</v>
      </c>
      <c r="D509" s="403"/>
      <c r="E509" s="403"/>
      <c r="F509" s="403"/>
      <c r="G509" s="404"/>
      <c r="H509" s="407" t="s">
        <v>1212</v>
      </c>
      <c r="I509" s="408" t="s">
        <v>1213</v>
      </c>
      <c r="J509" s="409"/>
      <c r="K509" s="404">
        <v>5</v>
      </c>
      <c r="L509" s="404" t="s">
        <v>837</v>
      </c>
      <c r="M509" s="406"/>
    </row>
    <row r="510" spans="1:13" ht="14">
      <c r="A510" s="402" t="s">
        <v>2003</v>
      </c>
      <c r="B510" s="403"/>
      <c r="C510" s="403">
        <v>15655</v>
      </c>
      <c r="D510" s="403"/>
      <c r="E510" s="403"/>
      <c r="F510" s="403"/>
      <c r="G510" s="404"/>
      <c r="H510" s="405" t="s">
        <v>534</v>
      </c>
      <c r="I510" s="405" t="s">
        <v>2274</v>
      </c>
      <c r="J510" s="404"/>
      <c r="K510" s="404">
        <v>1</v>
      </c>
      <c r="L510" s="404"/>
      <c r="M510" s="406" t="s">
        <v>837</v>
      </c>
    </row>
    <row r="511" spans="1:13" ht="14">
      <c r="A511" s="402" t="s">
        <v>2003</v>
      </c>
      <c r="B511" s="403"/>
      <c r="C511" s="403">
        <v>15672</v>
      </c>
      <c r="D511" s="403"/>
      <c r="E511" s="403"/>
      <c r="F511" s="403"/>
      <c r="G511" s="404"/>
      <c r="H511" s="407" t="s">
        <v>644</v>
      </c>
      <c r="I511" s="408" t="s">
        <v>595</v>
      </c>
      <c r="J511" s="409"/>
      <c r="K511" s="404">
        <v>7</v>
      </c>
      <c r="L511" s="404" t="s">
        <v>46</v>
      </c>
      <c r="M511" s="406"/>
    </row>
    <row r="512" spans="1:13" ht="14">
      <c r="A512" s="402" t="s">
        <v>2003</v>
      </c>
      <c r="B512" s="403"/>
      <c r="C512" s="403">
        <v>15694</v>
      </c>
      <c r="D512" s="403"/>
      <c r="E512" s="403"/>
      <c r="F512" s="403"/>
      <c r="G512" s="404"/>
      <c r="H512" s="407" t="s">
        <v>9</v>
      </c>
      <c r="I512" s="408" t="s">
        <v>375</v>
      </c>
      <c r="J512" s="409"/>
      <c r="K512" s="404">
        <v>2</v>
      </c>
      <c r="L512" s="404" t="s">
        <v>46</v>
      </c>
      <c r="M512" s="406"/>
    </row>
    <row r="513" spans="1:13" ht="14">
      <c r="A513" s="402" t="s">
        <v>2003</v>
      </c>
      <c r="B513" s="403"/>
      <c r="C513" s="403">
        <v>15697</v>
      </c>
      <c r="D513" s="403"/>
      <c r="E513" s="403"/>
      <c r="F513" s="403"/>
      <c r="G513" s="404"/>
      <c r="H513" s="405" t="s">
        <v>2851</v>
      </c>
      <c r="I513" s="405" t="s">
        <v>2852</v>
      </c>
      <c r="J513" s="403"/>
      <c r="K513" s="404">
        <v>3</v>
      </c>
      <c r="L513" s="404"/>
      <c r="M513" s="406"/>
    </row>
    <row r="514" spans="1:13" ht="14">
      <c r="A514" s="402" t="s">
        <v>2003</v>
      </c>
      <c r="B514" s="403"/>
      <c r="C514" s="403">
        <v>15764</v>
      </c>
      <c r="D514" s="403"/>
      <c r="E514" s="403"/>
      <c r="F514" s="403"/>
      <c r="G514" s="404"/>
      <c r="H514" s="407" t="s">
        <v>809</v>
      </c>
      <c r="I514" s="408" t="s">
        <v>839</v>
      </c>
      <c r="J514" s="409"/>
      <c r="K514" s="404">
        <v>1</v>
      </c>
      <c r="L514" s="404"/>
      <c r="M514" s="406" t="s">
        <v>837</v>
      </c>
    </row>
    <row r="515" spans="1:13" ht="14">
      <c r="A515" s="402" t="s">
        <v>2003</v>
      </c>
      <c r="B515" s="403"/>
      <c r="C515" s="403">
        <v>15767</v>
      </c>
      <c r="D515" s="403"/>
      <c r="E515" s="403"/>
      <c r="F515" s="403"/>
      <c r="G515" s="404"/>
      <c r="H515" s="405" t="s">
        <v>1794</v>
      </c>
      <c r="I515" s="405" t="s">
        <v>565</v>
      </c>
      <c r="J515" s="404"/>
      <c r="K515" s="404">
        <v>3</v>
      </c>
      <c r="L515" s="404" t="s">
        <v>46</v>
      </c>
      <c r="M515" s="406"/>
    </row>
    <row r="516" spans="1:13" ht="14">
      <c r="A516" s="402" t="s">
        <v>2003</v>
      </c>
      <c r="B516" s="403"/>
      <c r="C516" s="403">
        <v>15792</v>
      </c>
      <c r="D516" s="403"/>
      <c r="E516" s="403"/>
      <c r="F516" s="403"/>
      <c r="G516" s="404"/>
      <c r="H516" s="405" t="s">
        <v>1758</v>
      </c>
      <c r="I516" s="405" t="s">
        <v>1639</v>
      </c>
      <c r="J516" s="404"/>
      <c r="K516" s="404">
        <v>1</v>
      </c>
      <c r="L516" s="404"/>
      <c r="M516" s="406"/>
    </row>
    <row r="517" spans="1:13" ht="14">
      <c r="A517" s="402" t="s">
        <v>2003</v>
      </c>
      <c r="B517" s="403"/>
      <c r="C517" s="403">
        <v>15808</v>
      </c>
      <c r="D517" s="403"/>
      <c r="E517" s="403"/>
      <c r="F517" s="403"/>
      <c r="G517" s="404"/>
      <c r="H517" s="405" t="s">
        <v>2277</v>
      </c>
      <c r="I517" s="405" t="s">
        <v>565</v>
      </c>
      <c r="J517" s="404"/>
      <c r="K517" s="404">
        <v>2</v>
      </c>
      <c r="L517" s="404" t="s">
        <v>46</v>
      </c>
      <c r="M517" s="406"/>
    </row>
    <row r="518" spans="1:13" ht="14">
      <c r="A518" s="402" t="s">
        <v>2003</v>
      </c>
      <c r="B518" s="403"/>
      <c r="C518" s="403">
        <v>15817</v>
      </c>
      <c r="D518" s="403"/>
      <c r="E518" s="403"/>
      <c r="F518" s="403"/>
      <c r="G518" s="404"/>
      <c r="H518" s="405" t="s">
        <v>508</v>
      </c>
      <c r="I518" s="405" t="s">
        <v>238</v>
      </c>
      <c r="J518" s="404"/>
      <c r="K518" s="404">
        <v>5</v>
      </c>
      <c r="L518" s="404" t="s">
        <v>838</v>
      </c>
      <c r="M518" s="406"/>
    </row>
    <row r="519" spans="1:13" ht="14">
      <c r="A519" s="402" t="s">
        <v>2003</v>
      </c>
      <c r="B519" s="403"/>
      <c r="C519" s="403">
        <v>15821</v>
      </c>
      <c r="D519" s="403"/>
      <c r="E519" s="403"/>
      <c r="F519" s="403"/>
      <c r="G519" s="404"/>
      <c r="H519" s="407" t="s">
        <v>1280</v>
      </c>
      <c r="I519" s="408" t="s">
        <v>1281</v>
      </c>
      <c r="J519" s="409"/>
      <c r="K519" s="404">
        <v>1</v>
      </c>
      <c r="L519" s="404"/>
      <c r="M519" s="406" t="s">
        <v>837</v>
      </c>
    </row>
    <row r="520" spans="1:13" ht="14">
      <c r="A520" s="402" t="s">
        <v>2003</v>
      </c>
      <c r="B520" s="403"/>
      <c r="C520" s="403">
        <v>15832</v>
      </c>
      <c r="D520" s="403"/>
      <c r="E520" s="403"/>
      <c r="F520" s="403"/>
      <c r="G520" s="404"/>
      <c r="H520" s="407" t="s">
        <v>1066</v>
      </c>
      <c r="I520" s="408" t="s">
        <v>166</v>
      </c>
      <c r="J520" s="409"/>
      <c r="K520" s="404">
        <v>1</v>
      </c>
      <c r="L520" s="404"/>
      <c r="M520" s="406" t="s">
        <v>46</v>
      </c>
    </row>
    <row r="521" spans="1:13" ht="14">
      <c r="A521" s="402" t="s">
        <v>2003</v>
      </c>
      <c r="B521" s="403"/>
      <c r="C521" s="403">
        <v>15846</v>
      </c>
      <c r="D521" s="403"/>
      <c r="E521" s="403"/>
      <c r="F521" s="403"/>
      <c r="G521" s="404"/>
      <c r="H521" s="407" t="s">
        <v>1030</v>
      </c>
      <c r="I521" s="408" t="s">
        <v>613</v>
      </c>
      <c r="J521" s="409"/>
      <c r="K521" s="404">
        <v>1</v>
      </c>
      <c r="L521" s="404"/>
      <c r="M521" s="406" t="s">
        <v>837</v>
      </c>
    </row>
    <row r="522" spans="1:13" ht="14">
      <c r="A522" s="402" t="s">
        <v>2003</v>
      </c>
      <c r="B522" s="403"/>
      <c r="C522" s="403">
        <v>15859</v>
      </c>
      <c r="D522" s="403"/>
      <c r="E522" s="403"/>
      <c r="F522" s="403"/>
      <c r="G522" s="404"/>
      <c r="H522" s="407" t="s">
        <v>1227</v>
      </c>
      <c r="I522" s="408" t="s">
        <v>532</v>
      </c>
      <c r="J522" s="409"/>
      <c r="K522" s="404">
        <v>1</v>
      </c>
      <c r="L522" s="404"/>
      <c r="M522" s="406" t="s">
        <v>46</v>
      </c>
    </row>
    <row r="523" spans="1:13" ht="14">
      <c r="A523" s="402" t="s">
        <v>2003</v>
      </c>
      <c r="B523" s="403"/>
      <c r="C523" s="403">
        <v>15906</v>
      </c>
      <c r="D523" s="403"/>
      <c r="E523" s="403"/>
      <c r="F523" s="403"/>
      <c r="G523" s="404"/>
      <c r="H523" s="407" t="s">
        <v>784</v>
      </c>
      <c r="I523" s="408" t="s">
        <v>530</v>
      </c>
      <c r="J523" s="409"/>
      <c r="K523" s="404">
        <v>1</v>
      </c>
      <c r="L523" s="404"/>
      <c r="M523" s="406" t="s">
        <v>46</v>
      </c>
    </row>
    <row r="524" spans="1:13" ht="14">
      <c r="A524" s="402" t="s">
        <v>2003</v>
      </c>
      <c r="B524" s="403"/>
      <c r="C524" s="403">
        <v>15915</v>
      </c>
      <c r="D524" s="403"/>
      <c r="E524" s="403"/>
      <c r="F524" s="403"/>
      <c r="G524" s="404"/>
      <c r="H524" s="405" t="s">
        <v>2853</v>
      </c>
      <c r="I524" s="405" t="s">
        <v>177</v>
      </c>
      <c r="J524" s="403"/>
      <c r="K524" s="404">
        <v>1</v>
      </c>
      <c r="L524" s="404"/>
      <c r="M524" s="406" t="s">
        <v>837</v>
      </c>
    </row>
    <row r="525" spans="1:13" ht="14">
      <c r="A525" s="402" t="s">
        <v>2003</v>
      </c>
      <c r="B525" s="403"/>
      <c r="C525" s="403">
        <v>15958</v>
      </c>
      <c r="D525" s="403"/>
      <c r="E525" s="403"/>
      <c r="F525" s="403"/>
      <c r="G525" s="404"/>
      <c r="H525" s="407" t="s">
        <v>798</v>
      </c>
      <c r="I525" s="408" t="s">
        <v>118</v>
      </c>
      <c r="J525" s="409"/>
      <c r="K525" s="404">
        <v>9</v>
      </c>
      <c r="L525" s="404" t="s">
        <v>837</v>
      </c>
      <c r="M525" s="406"/>
    </row>
    <row r="526" spans="1:13" ht="14">
      <c r="A526" s="402" t="s">
        <v>2003</v>
      </c>
      <c r="B526" s="403"/>
      <c r="C526" s="403">
        <v>15964</v>
      </c>
      <c r="D526" s="403"/>
      <c r="E526" s="403"/>
      <c r="F526" s="403"/>
      <c r="G526" s="404"/>
      <c r="H526" s="405" t="s">
        <v>1810</v>
      </c>
      <c r="I526" s="405" t="s">
        <v>1811</v>
      </c>
      <c r="J526" s="404"/>
      <c r="K526" s="404">
        <v>1</v>
      </c>
      <c r="L526" s="404"/>
      <c r="M526" s="406" t="s">
        <v>837</v>
      </c>
    </row>
    <row r="527" spans="1:13" ht="14">
      <c r="A527" s="402" t="s">
        <v>2003</v>
      </c>
      <c r="B527" s="403"/>
      <c r="C527" s="403">
        <v>15971</v>
      </c>
      <c r="D527" s="403"/>
      <c r="E527" s="403"/>
      <c r="F527" s="403"/>
      <c r="G527" s="404"/>
      <c r="H527" s="405" t="s">
        <v>588</v>
      </c>
      <c r="I527" s="405" t="s">
        <v>184</v>
      </c>
      <c r="J527" s="404"/>
      <c r="K527" s="404">
        <v>5</v>
      </c>
      <c r="L527" s="404" t="s">
        <v>838</v>
      </c>
      <c r="M527" s="406"/>
    </row>
    <row r="528" spans="1:13" ht="14">
      <c r="A528" s="402" t="s">
        <v>2003</v>
      </c>
      <c r="B528" s="403"/>
      <c r="C528" s="403">
        <v>15979</v>
      </c>
      <c r="D528" s="403"/>
      <c r="E528" s="403"/>
      <c r="F528" s="403"/>
      <c r="G528" s="404"/>
      <c r="H528" s="405" t="s">
        <v>2280</v>
      </c>
      <c r="I528" s="405" t="s">
        <v>2281</v>
      </c>
      <c r="J528" s="404"/>
      <c r="K528" s="404">
        <v>1</v>
      </c>
      <c r="L528" s="404"/>
      <c r="M528" s="406" t="s">
        <v>837</v>
      </c>
    </row>
    <row r="529" spans="1:13" ht="14">
      <c r="A529" s="402" t="s">
        <v>2003</v>
      </c>
      <c r="B529" s="403"/>
      <c r="C529" s="403">
        <v>15988</v>
      </c>
      <c r="D529" s="403"/>
      <c r="E529" s="403"/>
      <c r="F529" s="403"/>
      <c r="G529" s="404"/>
      <c r="H529" s="405" t="s">
        <v>1723</v>
      </c>
      <c r="I529" s="405" t="s">
        <v>1724</v>
      </c>
      <c r="J529" s="404"/>
      <c r="K529" s="404">
        <v>2</v>
      </c>
      <c r="L529" s="404" t="s">
        <v>837</v>
      </c>
      <c r="M529" s="406"/>
    </row>
    <row r="530" spans="1:13" ht="14">
      <c r="A530" s="402" t="s">
        <v>2003</v>
      </c>
      <c r="B530" s="403"/>
      <c r="C530" s="403">
        <v>15994</v>
      </c>
      <c r="D530" s="403"/>
      <c r="E530" s="403"/>
      <c r="F530" s="403"/>
      <c r="G530" s="404"/>
      <c r="H530" s="405" t="s">
        <v>669</v>
      </c>
      <c r="I530" s="405" t="s">
        <v>2282</v>
      </c>
      <c r="J530" s="404"/>
      <c r="K530" s="404">
        <v>4</v>
      </c>
      <c r="L530" s="404" t="s">
        <v>46</v>
      </c>
      <c r="M530" s="406"/>
    </row>
    <row r="531" spans="1:13" ht="14">
      <c r="A531" s="402" t="s">
        <v>2003</v>
      </c>
      <c r="B531" s="403"/>
      <c r="C531" s="403">
        <v>16041</v>
      </c>
      <c r="D531" s="403"/>
      <c r="E531" s="403"/>
      <c r="F531" s="403"/>
      <c r="G531" s="404"/>
      <c r="H531" s="405" t="s">
        <v>1119</v>
      </c>
      <c r="I531" s="405" t="s">
        <v>2283</v>
      </c>
      <c r="J531" s="404"/>
      <c r="K531" s="404">
        <v>4</v>
      </c>
      <c r="L531" s="404" t="s">
        <v>838</v>
      </c>
      <c r="M531" s="406"/>
    </row>
    <row r="532" spans="1:13" ht="14">
      <c r="A532" s="402" t="s">
        <v>2003</v>
      </c>
      <c r="B532" s="403"/>
      <c r="C532" s="403">
        <v>16042</v>
      </c>
      <c r="D532" s="403"/>
      <c r="E532" s="403"/>
      <c r="F532" s="403"/>
      <c r="G532" s="404"/>
      <c r="H532" s="405" t="s">
        <v>1855</v>
      </c>
      <c r="I532" s="405" t="s">
        <v>168</v>
      </c>
      <c r="J532" s="404"/>
      <c r="K532" s="404">
        <v>7</v>
      </c>
      <c r="L532" s="404" t="s">
        <v>46</v>
      </c>
      <c r="M532" s="406"/>
    </row>
    <row r="533" spans="1:13" ht="14">
      <c r="A533" s="402" t="s">
        <v>2003</v>
      </c>
      <c r="B533" s="403"/>
      <c r="C533" s="403">
        <v>16058</v>
      </c>
      <c r="D533" s="403"/>
      <c r="E533" s="403"/>
      <c r="F533" s="403"/>
      <c r="G533" s="404"/>
      <c r="H533" s="407" t="s">
        <v>1276</v>
      </c>
      <c r="I533" s="408" t="s">
        <v>1092</v>
      </c>
      <c r="J533" s="409"/>
      <c r="K533" s="404">
        <v>1</v>
      </c>
      <c r="L533" s="404"/>
      <c r="M533" s="406" t="s">
        <v>837</v>
      </c>
    </row>
    <row r="534" spans="1:13" ht="14">
      <c r="A534" s="402" t="s">
        <v>2003</v>
      </c>
      <c r="B534" s="403"/>
      <c r="C534" s="403">
        <v>16094</v>
      </c>
      <c r="D534" s="403"/>
      <c r="E534" s="403"/>
      <c r="F534" s="403"/>
      <c r="G534" s="404"/>
      <c r="H534" s="405" t="s">
        <v>1921</v>
      </c>
      <c r="I534" s="405" t="s">
        <v>174</v>
      </c>
      <c r="J534" s="404"/>
      <c r="K534" s="404">
        <v>1</v>
      </c>
      <c r="L534" s="404"/>
      <c r="M534" s="406" t="s">
        <v>837</v>
      </c>
    </row>
    <row r="535" spans="1:13" ht="14">
      <c r="A535" s="402" t="s">
        <v>2003</v>
      </c>
      <c r="B535" s="403"/>
      <c r="C535" s="403">
        <v>16098</v>
      </c>
      <c r="D535" s="403"/>
      <c r="E535" s="403"/>
      <c r="F535" s="403"/>
      <c r="G535" s="404"/>
      <c r="H535" s="405" t="s">
        <v>2284</v>
      </c>
      <c r="I535" s="405" t="s">
        <v>288</v>
      </c>
      <c r="J535" s="404"/>
      <c r="K535" s="404">
        <v>2</v>
      </c>
      <c r="L535" s="404" t="s">
        <v>838</v>
      </c>
      <c r="M535" s="406"/>
    </row>
    <row r="536" spans="1:13" ht="14">
      <c r="A536" s="402" t="s">
        <v>2003</v>
      </c>
      <c r="B536" s="403"/>
      <c r="C536" s="403">
        <v>16106</v>
      </c>
      <c r="D536" s="403"/>
      <c r="E536" s="403"/>
      <c r="F536" s="403"/>
      <c r="G536" s="404"/>
      <c r="H536" s="407" t="s">
        <v>1289</v>
      </c>
      <c r="I536" s="408" t="s">
        <v>1290</v>
      </c>
      <c r="J536" s="409"/>
      <c r="K536" s="404">
        <v>1</v>
      </c>
      <c r="L536" s="404"/>
      <c r="M536" s="406" t="s">
        <v>837</v>
      </c>
    </row>
    <row r="537" spans="1:13" ht="14">
      <c r="A537" s="402" t="s">
        <v>2003</v>
      </c>
      <c r="B537" s="403"/>
      <c r="C537" s="403">
        <v>16110</v>
      </c>
      <c r="D537" s="403"/>
      <c r="E537" s="403"/>
      <c r="F537" s="403"/>
      <c r="G537" s="404"/>
      <c r="H537" s="407" t="s">
        <v>2285</v>
      </c>
      <c r="I537" s="408" t="s">
        <v>197</v>
      </c>
      <c r="J537" s="409"/>
      <c r="K537" s="404">
        <v>1</v>
      </c>
      <c r="L537" s="404"/>
      <c r="M537" s="406" t="s">
        <v>837</v>
      </c>
    </row>
    <row r="538" spans="1:13" ht="14">
      <c r="A538" s="402" t="s">
        <v>2003</v>
      </c>
      <c r="B538" s="403"/>
      <c r="C538" s="403">
        <v>16125</v>
      </c>
      <c r="D538" s="403"/>
      <c r="E538" s="403"/>
      <c r="F538" s="403"/>
      <c r="G538" s="404"/>
      <c r="H538" s="405" t="s">
        <v>2286</v>
      </c>
      <c r="I538" s="405" t="s">
        <v>545</v>
      </c>
      <c r="J538" s="404"/>
      <c r="K538" s="404">
        <v>1</v>
      </c>
      <c r="L538" s="404"/>
      <c r="M538" s="406" t="s">
        <v>837</v>
      </c>
    </row>
    <row r="539" spans="1:13" ht="14">
      <c r="A539" s="402" t="s">
        <v>2003</v>
      </c>
      <c r="B539" s="403"/>
      <c r="C539" s="403">
        <v>16130</v>
      </c>
      <c r="D539" s="403"/>
      <c r="E539" s="403"/>
      <c r="F539" s="403"/>
      <c r="G539" s="404"/>
      <c r="H539" s="407" t="s">
        <v>1158</v>
      </c>
      <c r="I539" s="408" t="s">
        <v>617</v>
      </c>
      <c r="J539" s="409"/>
      <c r="K539" s="404">
        <v>1</v>
      </c>
      <c r="L539" s="404"/>
      <c r="M539" s="406" t="s">
        <v>837</v>
      </c>
    </row>
    <row r="540" spans="1:13" ht="14">
      <c r="A540" s="402" t="s">
        <v>2003</v>
      </c>
      <c r="B540" s="403"/>
      <c r="C540" s="403">
        <v>16132</v>
      </c>
      <c r="D540" s="403"/>
      <c r="E540" s="403"/>
      <c r="F540" s="403"/>
      <c r="G540" s="404"/>
      <c r="H540" s="407" t="s">
        <v>1225</v>
      </c>
      <c r="I540" s="408" t="s">
        <v>564</v>
      </c>
      <c r="J540" s="409"/>
      <c r="K540" s="404">
        <v>1</v>
      </c>
      <c r="L540" s="404"/>
      <c r="M540" s="406" t="s">
        <v>837</v>
      </c>
    </row>
    <row r="541" spans="1:13" ht="14">
      <c r="A541" s="402" t="s">
        <v>2003</v>
      </c>
      <c r="B541" s="403"/>
      <c r="C541" s="403">
        <v>16159</v>
      </c>
      <c r="D541" s="403"/>
      <c r="E541" s="403"/>
      <c r="F541" s="403"/>
      <c r="G541" s="404"/>
      <c r="H541" s="407" t="s">
        <v>1066</v>
      </c>
      <c r="I541" s="408" t="s">
        <v>681</v>
      </c>
      <c r="J541" s="409"/>
      <c r="K541" s="404">
        <v>1</v>
      </c>
      <c r="L541" s="404"/>
      <c r="M541" s="406" t="s">
        <v>46</v>
      </c>
    </row>
    <row r="542" spans="1:13" ht="14">
      <c r="A542" s="402" t="s">
        <v>2003</v>
      </c>
      <c r="B542" s="403"/>
      <c r="C542" s="403">
        <v>16192</v>
      </c>
      <c r="D542" s="403"/>
      <c r="E542" s="403"/>
      <c r="F542" s="403"/>
      <c r="G542" s="404"/>
      <c r="H542" s="407" t="s">
        <v>884</v>
      </c>
      <c r="I542" s="408" t="s">
        <v>593</v>
      </c>
      <c r="J542" s="409"/>
      <c r="K542" s="404">
        <v>9</v>
      </c>
      <c r="L542" s="404" t="s">
        <v>46</v>
      </c>
      <c r="M542" s="406"/>
    </row>
    <row r="543" spans="1:13" ht="14">
      <c r="A543" s="402" t="s">
        <v>2003</v>
      </c>
      <c r="B543" s="403"/>
      <c r="C543" s="403">
        <v>16209</v>
      </c>
      <c r="D543" s="403"/>
      <c r="E543" s="403"/>
      <c r="F543" s="403"/>
      <c r="G543" s="404"/>
      <c r="H543" s="405" t="s">
        <v>1872</v>
      </c>
      <c r="I543" s="405" t="s">
        <v>247</v>
      </c>
      <c r="J543" s="404"/>
      <c r="K543" s="404">
        <v>1</v>
      </c>
      <c r="L543" s="404"/>
      <c r="M543" s="406" t="s">
        <v>837</v>
      </c>
    </row>
    <row r="544" spans="1:13" ht="14">
      <c r="A544" s="402" t="s">
        <v>2003</v>
      </c>
      <c r="B544" s="403"/>
      <c r="C544" s="403">
        <v>16211</v>
      </c>
      <c r="D544" s="403"/>
      <c r="E544" s="403"/>
      <c r="F544" s="403"/>
      <c r="G544" s="404"/>
      <c r="H544" s="407" t="s">
        <v>663</v>
      </c>
      <c r="I544" s="408" t="s">
        <v>105</v>
      </c>
      <c r="J544" s="409"/>
      <c r="K544" s="404">
        <v>3</v>
      </c>
      <c r="L544" s="404" t="s">
        <v>837</v>
      </c>
      <c r="M544" s="406"/>
    </row>
    <row r="545" spans="1:13" ht="14">
      <c r="A545" s="402" t="s">
        <v>2003</v>
      </c>
      <c r="B545" s="403"/>
      <c r="C545" s="403">
        <v>16221</v>
      </c>
      <c r="D545" s="403"/>
      <c r="E545" s="403"/>
      <c r="F545" s="403"/>
      <c r="G545" s="404"/>
      <c r="H545" s="405" t="s">
        <v>736</v>
      </c>
      <c r="I545" s="405" t="s">
        <v>301</v>
      </c>
      <c r="J545" s="404"/>
      <c r="K545" s="404">
        <v>8</v>
      </c>
      <c r="L545" s="404" t="s">
        <v>46</v>
      </c>
      <c r="M545" s="406"/>
    </row>
    <row r="546" spans="1:13" ht="14">
      <c r="A546" s="402" t="s">
        <v>2003</v>
      </c>
      <c r="B546" s="403"/>
      <c r="C546" s="403">
        <v>16265</v>
      </c>
      <c r="D546" s="403"/>
      <c r="E546" s="403"/>
      <c r="F546" s="403"/>
      <c r="G546" s="404"/>
      <c r="H546" s="407" t="s">
        <v>204</v>
      </c>
      <c r="I546" s="408" t="s">
        <v>72</v>
      </c>
      <c r="J546" s="409"/>
      <c r="K546" s="404">
        <v>1</v>
      </c>
      <c r="L546" s="404"/>
      <c r="M546" s="406" t="s">
        <v>46</v>
      </c>
    </row>
    <row r="547" spans="1:13" ht="14">
      <c r="A547" s="402" t="s">
        <v>2003</v>
      </c>
      <c r="B547" s="403"/>
      <c r="C547" s="403">
        <v>16266</v>
      </c>
      <c r="D547" s="403"/>
      <c r="E547" s="403"/>
      <c r="F547" s="403"/>
      <c r="G547" s="404"/>
      <c r="H547" s="405" t="s">
        <v>2854</v>
      </c>
      <c r="I547" s="405" t="s">
        <v>1663</v>
      </c>
      <c r="J547" s="403"/>
      <c r="K547" s="404">
        <v>1</v>
      </c>
      <c r="L547" s="404"/>
      <c r="M547" s="406"/>
    </row>
    <row r="548" spans="1:13" ht="14">
      <c r="A548" s="402" t="s">
        <v>2003</v>
      </c>
      <c r="B548" s="403"/>
      <c r="C548" s="403">
        <v>16271</v>
      </c>
      <c r="D548" s="403"/>
      <c r="E548" s="403"/>
      <c r="F548" s="403"/>
      <c r="G548" s="404"/>
      <c r="H548" s="405" t="s">
        <v>896</v>
      </c>
      <c r="I548" s="405" t="s">
        <v>277</v>
      </c>
      <c r="J548" s="404"/>
      <c r="K548" s="404">
        <v>3</v>
      </c>
      <c r="L548" s="404" t="s">
        <v>837</v>
      </c>
      <c r="M548" s="406"/>
    </row>
    <row r="549" spans="1:13" ht="14">
      <c r="A549" s="402" t="s">
        <v>2003</v>
      </c>
      <c r="B549" s="403"/>
      <c r="C549" s="403">
        <v>16279</v>
      </c>
      <c r="D549" s="403"/>
      <c r="E549" s="403"/>
      <c r="F549" s="403"/>
      <c r="G549" s="404"/>
      <c r="H549" s="405" t="s">
        <v>519</v>
      </c>
      <c r="I549" s="405" t="s">
        <v>72</v>
      </c>
      <c r="J549" s="404"/>
      <c r="K549" s="404">
        <v>1</v>
      </c>
      <c r="L549" s="404"/>
      <c r="M549" s="406" t="s">
        <v>46</v>
      </c>
    </row>
    <row r="550" spans="1:13" ht="14">
      <c r="A550" s="402" t="s">
        <v>2003</v>
      </c>
      <c r="B550" s="403"/>
      <c r="C550" s="403">
        <v>16285</v>
      </c>
      <c r="D550" s="403"/>
      <c r="E550" s="403"/>
      <c r="F550" s="403"/>
      <c r="G550" s="404"/>
      <c r="H550" s="405" t="s">
        <v>1740</v>
      </c>
      <c r="I550" s="405" t="s">
        <v>596</v>
      </c>
      <c r="J550" s="404"/>
      <c r="K550" s="404">
        <v>8</v>
      </c>
      <c r="L550" s="404" t="s">
        <v>837</v>
      </c>
      <c r="M550" s="406"/>
    </row>
    <row r="551" spans="1:13" ht="14">
      <c r="A551" s="402" t="s">
        <v>2003</v>
      </c>
      <c r="B551" s="403"/>
      <c r="C551" s="403">
        <v>16291</v>
      </c>
      <c r="D551" s="403"/>
      <c r="E551" s="403"/>
      <c r="F551" s="403"/>
      <c r="G551" s="404"/>
      <c r="H551" s="405" t="s">
        <v>2584</v>
      </c>
      <c r="I551" s="405" t="s">
        <v>220</v>
      </c>
      <c r="J551" s="404"/>
      <c r="K551" s="404">
        <v>2</v>
      </c>
      <c r="L551" s="404" t="s">
        <v>46</v>
      </c>
      <c r="M551" s="406"/>
    </row>
    <row r="552" spans="1:13" ht="14">
      <c r="A552" s="402" t="s">
        <v>2003</v>
      </c>
      <c r="B552" s="403"/>
      <c r="C552" s="403">
        <v>16313</v>
      </c>
      <c r="D552" s="403"/>
      <c r="E552" s="403"/>
      <c r="F552" s="403"/>
      <c r="G552" s="404"/>
      <c r="H552" s="407" t="s">
        <v>928</v>
      </c>
      <c r="I552" s="408" t="s">
        <v>929</v>
      </c>
      <c r="J552" s="409"/>
      <c r="K552" s="404">
        <v>4</v>
      </c>
      <c r="L552" s="404" t="s">
        <v>837</v>
      </c>
      <c r="M552" s="406"/>
    </row>
    <row r="553" spans="1:13" ht="14">
      <c r="A553" s="402" t="s">
        <v>2003</v>
      </c>
      <c r="B553" s="403"/>
      <c r="C553" s="403">
        <v>16317</v>
      </c>
      <c r="D553" s="403"/>
      <c r="E553" s="403"/>
      <c r="F553" s="403"/>
      <c r="G553" s="404"/>
      <c r="H553" s="407" t="s">
        <v>1214</v>
      </c>
      <c r="I553" s="408" t="s">
        <v>277</v>
      </c>
      <c r="J553" s="409"/>
      <c r="K553" s="404">
        <v>1</v>
      </c>
      <c r="L553" s="404"/>
      <c r="M553" s="406" t="s">
        <v>837</v>
      </c>
    </row>
    <row r="554" spans="1:13" ht="14">
      <c r="A554" s="402" t="s">
        <v>2003</v>
      </c>
      <c r="B554" s="403"/>
      <c r="C554" s="403">
        <v>16375</v>
      </c>
      <c r="D554" s="403"/>
      <c r="E554" s="403"/>
      <c r="F554" s="403"/>
      <c r="G554" s="404"/>
      <c r="H554" s="407" t="s">
        <v>799</v>
      </c>
      <c r="I554" s="408" t="s">
        <v>3369</v>
      </c>
      <c r="J554" s="409"/>
      <c r="K554" s="404">
        <v>9</v>
      </c>
      <c r="L554" s="404" t="s">
        <v>837</v>
      </c>
      <c r="M554" s="406"/>
    </row>
    <row r="555" spans="1:13" ht="14">
      <c r="A555" s="402" t="s">
        <v>2003</v>
      </c>
      <c r="B555" s="403"/>
      <c r="C555" s="403">
        <v>16377</v>
      </c>
      <c r="D555" s="403"/>
      <c r="E555" s="403"/>
      <c r="F555" s="403"/>
      <c r="G555" s="404"/>
      <c r="H555" s="405" t="s">
        <v>1656</v>
      </c>
      <c r="I555" s="405" t="s">
        <v>549</v>
      </c>
      <c r="J555" s="404"/>
      <c r="K555" s="404">
        <v>1</v>
      </c>
      <c r="L555" s="404"/>
      <c r="M555" s="406" t="s">
        <v>837</v>
      </c>
    </row>
    <row r="556" spans="1:13" ht="14">
      <c r="A556" s="402" t="s">
        <v>2003</v>
      </c>
      <c r="B556" s="403"/>
      <c r="C556" s="403">
        <v>16390</v>
      </c>
      <c r="D556" s="403"/>
      <c r="E556" s="403"/>
      <c r="F556" s="403"/>
      <c r="G556" s="404"/>
      <c r="H556" s="407" t="s">
        <v>1153</v>
      </c>
      <c r="I556" s="408" t="s">
        <v>293</v>
      </c>
      <c r="J556" s="409"/>
      <c r="K556" s="404">
        <v>1</v>
      </c>
      <c r="L556" s="404"/>
      <c r="M556" s="406" t="s">
        <v>46</v>
      </c>
    </row>
    <row r="557" spans="1:13" ht="14">
      <c r="A557" s="402" t="s">
        <v>2003</v>
      </c>
      <c r="B557" s="403"/>
      <c r="C557" s="403">
        <v>16398</v>
      </c>
      <c r="D557" s="403"/>
      <c r="E557" s="403"/>
      <c r="F557" s="403"/>
      <c r="G557" s="404"/>
      <c r="H557" s="405" t="s">
        <v>1829</v>
      </c>
      <c r="I557" s="405" t="s">
        <v>155</v>
      </c>
      <c r="J557" s="404"/>
      <c r="K557" s="404">
        <v>2</v>
      </c>
      <c r="L557" s="404" t="s">
        <v>837</v>
      </c>
      <c r="M557" s="406"/>
    </row>
    <row r="558" spans="1:13" ht="14">
      <c r="A558" s="402" t="s">
        <v>2003</v>
      </c>
      <c r="B558" s="403"/>
      <c r="C558" s="403">
        <v>16404</v>
      </c>
      <c r="D558" s="403"/>
      <c r="E558" s="403"/>
      <c r="F558" s="403"/>
      <c r="G558" s="404"/>
      <c r="H558" s="405" t="s">
        <v>2287</v>
      </c>
      <c r="I558" s="405" t="s">
        <v>82</v>
      </c>
      <c r="J558" s="404"/>
      <c r="K558" s="404">
        <v>4</v>
      </c>
      <c r="L558" s="404" t="s">
        <v>838</v>
      </c>
      <c r="M558" s="406"/>
    </row>
    <row r="559" spans="1:13" ht="14">
      <c r="A559" s="402" t="s">
        <v>2003</v>
      </c>
      <c r="B559" s="403"/>
      <c r="C559" s="403">
        <v>16417</v>
      </c>
      <c r="D559" s="403"/>
      <c r="E559" s="403"/>
      <c r="F559" s="403"/>
      <c r="G559" s="404"/>
      <c r="H559" s="405" t="s">
        <v>703</v>
      </c>
      <c r="I559" s="405" t="s">
        <v>132</v>
      </c>
      <c r="J559" s="404"/>
      <c r="K559" s="404">
        <v>5</v>
      </c>
      <c r="L559" s="404" t="s">
        <v>838</v>
      </c>
      <c r="M559" s="406"/>
    </row>
    <row r="560" spans="1:13" ht="14">
      <c r="A560" s="402" t="s">
        <v>2003</v>
      </c>
      <c r="B560" s="403"/>
      <c r="C560" s="403">
        <v>16418</v>
      </c>
      <c r="D560" s="403"/>
      <c r="E560" s="403"/>
      <c r="F560" s="403"/>
      <c r="G560" s="404"/>
      <c r="H560" s="405" t="s">
        <v>288</v>
      </c>
      <c r="I560" s="405" t="s">
        <v>208</v>
      </c>
      <c r="J560" s="404"/>
      <c r="K560" s="404">
        <v>1</v>
      </c>
      <c r="L560" s="404"/>
      <c r="M560" s="406" t="s">
        <v>46</v>
      </c>
    </row>
    <row r="561" spans="1:13" ht="14">
      <c r="A561" s="402" t="s">
        <v>2003</v>
      </c>
      <c r="B561" s="403"/>
      <c r="C561" s="403">
        <v>16429</v>
      </c>
      <c r="D561" s="403"/>
      <c r="E561" s="403"/>
      <c r="F561" s="403"/>
      <c r="G561" s="404"/>
      <c r="H561" s="405" t="s">
        <v>297</v>
      </c>
      <c r="I561" s="405" t="s">
        <v>523</v>
      </c>
      <c r="J561" s="404"/>
      <c r="K561" s="404">
        <v>7</v>
      </c>
      <c r="L561" s="404" t="s">
        <v>46</v>
      </c>
      <c r="M561" s="406"/>
    </row>
    <row r="562" spans="1:13" ht="14">
      <c r="A562" s="402" t="s">
        <v>2003</v>
      </c>
      <c r="B562" s="403"/>
      <c r="C562" s="403">
        <v>16432</v>
      </c>
      <c r="D562" s="403"/>
      <c r="E562" s="403"/>
      <c r="F562" s="403"/>
      <c r="G562" s="404"/>
      <c r="H562" s="405" t="s">
        <v>408</v>
      </c>
      <c r="I562" s="405" t="s">
        <v>1703</v>
      </c>
      <c r="J562" s="404"/>
      <c r="K562" s="404">
        <v>1</v>
      </c>
      <c r="L562" s="404"/>
      <c r="M562" s="406"/>
    </row>
    <row r="563" spans="1:13" ht="14">
      <c r="A563" s="402" t="s">
        <v>2003</v>
      </c>
      <c r="B563" s="403"/>
      <c r="C563" s="403">
        <v>16440</v>
      </c>
      <c r="D563" s="403"/>
      <c r="E563" s="403"/>
      <c r="F563" s="403"/>
      <c r="G563" s="404"/>
      <c r="H563" s="405" t="s">
        <v>1837</v>
      </c>
      <c r="I563" s="405" t="s">
        <v>138</v>
      </c>
      <c r="J563" s="404"/>
      <c r="K563" s="404">
        <v>1</v>
      </c>
      <c r="L563" s="404"/>
      <c r="M563" s="406" t="s">
        <v>837</v>
      </c>
    </row>
    <row r="564" spans="1:13" ht="14">
      <c r="A564" s="402" t="s">
        <v>2003</v>
      </c>
      <c r="B564" s="403"/>
      <c r="C564" s="403">
        <v>16446</v>
      </c>
      <c r="D564" s="403"/>
      <c r="E564" s="403"/>
      <c r="F564" s="403"/>
      <c r="G564" s="404"/>
      <c r="H564" s="405" t="s">
        <v>2288</v>
      </c>
      <c r="I564" s="405" t="s">
        <v>2289</v>
      </c>
      <c r="J564" s="404"/>
      <c r="K564" s="404">
        <v>8</v>
      </c>
      <c r="L564" s="404" t="s">
        <v>837</v>
      </c>
      <c r="M564" s="406"/>
    </row>
    <row r="565" spans="1:13" ht="14">
      <c r="A565" s="402" t="s">
        <v>2003</v>
      </c>
      <c r="B565" s="403"/>
      <c r="C565" s="403">
        <v>16448</v>
      </c>
      <c r="D565" s="403"/>
      <c r="E565" s="403"/>
      <c r="F565" s="403"/>
      <c r="G565" s="404"/>
      <c r="H565" s="405" t="s">
        <v>1838</v>
      </c>
      <c r="I565" s="405" t="s">
        <v>576</v>
      </c>
      <c r="J565" s="404"/>
      <c r="K565" s="404">
        <v>3</v>
      </c>
      <c r="L565" s="404" t="s">
        <v>837</v>
      </c>
      <c r="M565" s="406"/>
    </row>
    <row r="566" spans="1:13" ht="14">
      <c r="A566" s="402" t="s">
        <v>2003</v>
      </c>
      <c r="B566" s="403"/>
      <c r="C566" s="403">
        <v>16455</v>
      </c>
      <c r="D566" s="403"/>
      <c r="E566" s="403"/>
      <c r="F566" s="403"/>
      <c r="G566" s="404"/>
      <c r="H566" s="405" t="s">
        <v>318</v>
      </c>
      <c r="I566" s="405" t="s">
        <v>996</v>
      </c>
      <c r="J566" s="404"/>
      <c r="K566" s="404">
        <v>1</v>
      </c>
      <c r="L566" s="404"/>
      <c r="M566" s="406" t="s">
        <v>837</v>
      </c>
    </row>
    <row r="567" spans="1:13" ht="14">
      <c r="A567" s="402" t="s">
        <v>2003</v>
      </c>
      <c r="B567" s="403"/>
      <c r="C567" s="403">
        <v>16459</v>
      </c>
      <c r="D567" s="403"/>
      <c r="E567" s="403"/>
      <c r="F567" s="403"/>
      <c r="G567" s="404"/>
      <c r="H567" s="407" t="s">
        <v>115</v>
      </c>
      <c r="I567" s="408" t="s">
        <v>536</v>
      </c>
      <c r="J567" s="409"/>
      <c r="K567" s="404">
        <v>1</v>
      </c>
      <c r="L567" s="404"/>
      <c r="M567" s="406" t="s">
        <v>837</v>
      </c>
    </row>
    <row r="568" spans="1:13" ht="14">
      <c r="A568" s="402" t="s">
        <v>2003</v>
      </c>
      <c r="B568" s="403"/>
      <c r="C568" s="403">
        <v>16470</v>
      </c>
      <c r="D568" s="403"/>
      <c r="E568" s="403"/>
      <c r="F568" s="403"/>
      <c r="G568" s="404"/>
      <c r="H568" s="405" t="s">
        <v>534</v>
      </c>
      <c r="I568" s="405" t="s">
        <v>1865</v>
      </c>
      <c r="J568" s="404"/>
      <c r="K568" s="404">
        <v>1</v>
      </c>
      <c r="L568" s="404"/>
      <c r="M568" s="406" t="s">
        <v>837</v>
      </c>
    </row>
    <row r="569" spans="1:13" ht="14">
      <c r="A569" s="402" t="s">
        <v>2003</v>
      </c>
      <c r="B569" s="403"/>
      <c r="C569" s="403">
        <v>16524</v>
      </c>
      <c r="D569" s="403"/>
      <c r="E569" s="403"/>
      <c r="F569" s="403"/>
      <c r="G569" s="404"/>
      <c r="H569" s="407" t="s">
        <v>1311</v>
      </c>
      <c r="I569" s="408" t="s">
        <v>549</v>
      </c>
      <c r="J569" s="409"/>
      <c r="K569" s="404">
        <v>10</v>
      </c>
      <c r="L569" s="404" t="s">
        <v>837</v>
      </c>
      <c r="M569" s="406"/>
    </row>
    <row r="570" spans="1:13" ht="14">
      <c r="A570" s="402" t="s">
        <v>2003</v>
      </c>
      <c r="B570" s="403"/>
      <c r="C570" s="403">
        <v>16537</v>
      </c>
      <c r="D570" s="403"/>
      <c r="E570" s="403"/>
      <c r="F570" s="403"/>
      <c r="G570" s="404"/>
      <c r="H570" s="405" t="s">
        <v>2291</v>
      </c>
      <c r="I570" s="405" t="s">
        <v>2292</v>
      </c>
      <c r="J570" s="404"/>
      <c r="K570" s="404">
        <v>1</v>
      </c>
      <c r="L570" s="404"/>
      <c r="M570" s="406" t="s">
        <v>837</v>
      </c>
    </row>
    <row r="571" spans="1:13" ht="14">
      <c r="A571" s="402" t="s">
        <v>2003</v>
      </c>
      <c r="B571" s="403"/>
      <c r="C571" s="403">
        <v>16542</v>
      </c>
      <c r="D571" s="403"/>
      <c r="E571" s="403"/>
      <c r="F571" s="403"/>
      <c r="G571" s="404"/>
      <c r="H571" s="407" t="s">
        <v>2293</v>
      </c>
      <c r="I571" s="408" t="s">
        <v>1139</v>
      </c>
      <c r="J571" s="409"/>
      <c r="K571" s="404">
        <v>7</v>
      </c>
      <c r="L571" s="404" t="s">
        <v>46</v>
      </c>
      <c r="M571" s="406"/>
    </row>
    <row r="572" spans="1:13" ht="14">
      <c r="A572" s="402" t="s">
        <v>2003</v>
      </c>
      <c r="B572" s="403"/>
      <c r="C572" s="403">
        <v>16588</v>
      </c>
      <c r="D572" s="403"/>
      <c r="E572" s="403"/>
      <c r="F572" s="403"/>
      <c r="G572" s="404"/>
      <c r="H572" s="407" t="s">
        <v>968</v>
      </c>
      <c r="I572" s="408" t="s">
        <v>616</v>
      </c>
      <c r="J572" s="409"/>
      <c r="K572" s="404">
        <v>1</v>
      </c>
      <c r="L572" s="404"/>
      <c r="M572" s="406" t="s">
        <v>837</v>
      </c>
    </row>
    <row r="573" spans="1:13" ht="14">
      <c r="A573" s="402" t="s">
        <v>2003</v>
      </c>
      <c r="B573" s="403"/>
      <c r="C573" s="403">
        <v>16593</v>
      </c>
      <c r="D573" s="403"/>
      <c r="E573" s="403"/>
      <c r="F573" s="403"/>
      <c r="G573" s="404"/>
      <c r="H573" s="405" t="s">
        <v>2294</v>
      </c>
      <c r="I573" s="405" t="s">
        <v>105</v>
      </c>
      <c r="J573" s="404"/>
      <c r="K573" s="404">
        <v>3</v>
      </c>
      <c r="L573" s="404" t="s">
        <v>837</v>
      </c>
      <c r="M573" s="406"/>
    </row>
    <row r="574" spans="1:13" ht="14">
      <c r="A574" s="402" t="s">
        <v>2003</v>
      </c>
      <c r="B574" s="403"/>
      <c r="C574" s="403">
        <v>16623</v>
      </c>
      <c r="D574" s="403"/>
      <c r="E574" s="403"/>
      <c r="F574" s="403"/>
      <c r="G574" s="404"/>
      <c r="H574" s="407" t="s">
        <v>460</v>
      </c>
      <c r="I574" s="408" t="s">
        <v>592</v>
      </c>
      <c r="J574" s="409"/>
      <c r="K574" s="404">
        <v>7</v>
      </c>
      <c r="L574" s="404" t="s">
        <v>838</v>
      </c>
      <c r="M574" s="406"/>
    </row>
    <row r="575" spans="1:13" ht="14">
      <c r="A575" s="402" t="s">
        <v>2003</v>
      </c>
      <c r="B575" s="403"/>
      <c r="C575" s="403">
        <v>16634</v>
      </c>
      <c r="D575" s="403"/>
      <c r="E575" s="403"/>
      <c r="F575" s="403"/>
      <c r="G575" s="404"/>
      <c r="H575" s="405" t="s">
        <v>1884</v>
      </c>
      <c r="I575" s="405" t="s">
        <v>597</v>
      </c>
      <c r="J575" s="404"/>
      <c r="K575" s="404">
        <v>1</v>
      </c>
      <c r="L575" s="404"/>
      <c r="M575" s="406"/>
    </row>
    <row r="576" spans="1:13" ht="14">
      <c r="A576" s="402" t="s">
        <v>2003</v>
      </c>
      <c r="B576" s="403"/>
      <c r="C576" s="403">
        <v>16668</v>
      </c>
      <c r="D576" s="403"/>
      <c r="E576" s="403"/>
      <c r="F576" s="403"/>
      <c r="G576" s="404"/>
      <c r="H576" s="405" t="s">
        <v>1634</v>
      </c>
      <c r="I576" s="405" t="s">
        <v>138</v>
      </c>
      <c r="J576" s="404"/>
      <c r="K576" s="404">
        <v>1</v>
      </c>
      <c r="L576" s="404"/>
      <c r="M576" s="406"/>
    </row>
    <row r="577" spans="1:13" ht="14">
      <c r="A577" s="402" t="s">
        <v>2003</v>
      </c>
      <c r="B577" s="403"/>
      <c r="C577" s="403">
        <v>16729</v>
      </c>
      <c r="D577" s="403"/>
      <c r="E577" s="403"/>
      <c r="F577" s="403"/>
      <c r="G577" s="404"/>
      <c r="H577" s="405" t="s">
        <v>1841</v>
      </c>
      <c r="I577" s="405" t="s">
        <v>155</v>
      </c>
      <c r="J577" s="404"/>
      <c r="K577" s="404">
        <v>9</v>
      </c>
      <c r="L577" s="404" t="s">
        <v>46</v>
      </c>
      <c r="M577" s="406"/>
    </row>
    <row r="578" spans="1:13" ht="14">
      <c r="A578" s="402" t="s">
        <v>2003</v>
      </c>
      <c r="B578" s="403"/>
      <c r="C578" s="403">
        <v>16731</v>
      </c>
      <c r="D578" s="403"/>
      <c r="E578" s="403"/>
      <c r="F578" s="403"/>
      <c r="G578" s="404"/>
      <c r="H578" s="405" t="s">
        <v>1781</v>
      </c>
      <c r="I578" s="405" t="s">
        <v>1782</v>
      </c>
      <c r="J578" s="404"/>
      <c r="K578" s="404">
        <v>1</v>
      </c>
      <c r="L578" s="404"/>
      <c r="M578" s="406"/>
    </row>
    <row r="579" spans="1:13" ht="14">
      <c r="A579" s="402" t="s">
        <v>2003</v>
      </c>
      <c r="B579" s="403"/>
      <c r="C579" s="403">
        <v>16794</v>
      </c>
      <c r="D579" s="403"/>
      <c r="E579" s="403"/>
      <c r="F579" s="403"/>
      <c r="G579" s="404"/>
      <c r="H579" s="407" t="s">
        <v>138</v>
      </c>
      <c r="I579" s="408" t="s">
        <v>533</v>
      </c>
      <c r="J579" s="409"/>
      <c r="K579" s="404">
        <v>1</v>
      </c>
      <c r="L579" s="404"/>
      <c r="M579" s="406" t="s">
        <v>837</v>
      </c>
    </row>
    <row r="580" spans="1:13" ht="14">
      <c r="A580" s="402" t="s">
        <v>2003</v>
      </c>
      <c r="B580" s="403"/>
      <c r="C580" s="403">
        <v>16840</v>
      </c>
      <c r="D580" s="403"/>
      <c r="E580" s="403"/>
      <c r="F580" s="403"/>
      <c r="G580" s="404"/>
      <c r="H580" s="405" t="s">
        <v>100</v>
      </c>
      <c r="I580" s="405" t="s">
        <v>282</v>
      </c>
      <c r="J580" s="404"/>
      <c r="K580" s="404">
        <v>1</v>
      </c>
      <c r="L580" s="404"/>
      <c r="M580" s="406" t="s">
        <v>837</v>
      </c>
    </row>
    <row r="581" spans="1:13" ht="14">
      <c r="A581" s="402" t="s">
        <v>2003</v>
      </c>
      <c r="B581" s="403"/>
      <c r="C581" s="403">
        <v>16850</v>
      </c>
      <c r="D581" s="403"/>
      <c r="E581" s="403"/>
      <c r="F581" s="403"/>
      <c r="G581" s="404"/>
      <c r="H581" s="405" t="s">
        <v>2857</v>
      </c>
      <c r="I581" s="405" t="s">
        <v>2858</v>
      </c>
      <c r="J581" s="403"/>
      <c r="K581" s="404">
        <v>1</v>
      </c>
      <c r="L581" s="404"/>
      <c r="M581" s="406"/>
    </row>
    <row r="582" spans="1:13" ht="14">
      <c r="A582" s="402" t="s">
        <v>2003</v>
      </c>
      <c r="B582" s="403"/>
      <c r="C582" s="403">
        <v>16852</v>
      </c>
      <c r="D582" s="403"/>
      <c r="E582" s="403"/>
      <c r="F582" s="403"/>
      <c r="G582" s="404"/>
      <c r="H582" s="405" t="s">
        <v>1835</v>
      </c>
      <c r="I582" s="405" t="s">
        <v>553</v>
      </c>
      <c r="J582" s="404"/>
      <c r="K582" s="404">
        <v>3</v>
      </c>
      <c r="L582" s="404" t="s">
        <v>837</v>
      </c>
      <c r="M582" s="406"/>
    </row>
    <row r="583" spans="1:13" ht="14">
      <c r="A583" s="402" t="s">
        <v>2003</v>
      </c>
      <c r="B583" s="403"/>
      <c r="C583" s="403">
        <v>16873</v>
      </c>
      <c r="D583" s="403"/>
      <c r="E583" s="403"/>
      <c r="F583" s="403"/>
      <c r="G583" s="404"/>
      <c r="H583" s="405" t="s">
        <v>2859</v>
      </c>
      <c r="I583" s="405" t="s">
        <v>572</v>
      </c>
      <c r="J583" s="403"/>
      <c r="K583" s="404">
        <v>1</v>
      </c>
      <c r="L583" s="404"/>
      <c r="M583" s="406" t="s">
        <v>46</v>
      </c>
    </row>
    <row r="584" spans="1:13" ht="14">
      <c r="A584" s="402" t="s">
        <v>2003</v>
      </c>
      <c r="B584" s="403"/>
      <c r="C584" s="403">
        <v>16885</v>
      </c>
      <c r="D584" s="403"/>
      <c r="E584" s="403"/>
      <c r="F584" s="403"/>
      <c r="G584" s="404"/>
      <c r="H584" s="407" t="s">
        <v>467</v>
      </c>
      <c r="I584" s="408" t="s">
        <v>2298</v>
      </c>
      <c r="J584" s="409"/>
      <c r="K584" s="404">
        <v>5</v>
      </c>
      <c r="L584" s="404" t="s">
        <v>837</v>
      </c>
      <c r="M584" s="406"/>
    </row>
    <row r="585" spans="1:13" ht="14">
      <c r="A585" s="402" t="s">
        <v>2003</v>
      </c>
      <c r="B585" s="403"/>
      <c r="C585" s="403">
        <v>16909</v>
      </c>
      <c r="D585" s="403"/>
      <c r="E585" s="403"/>
      <c r="F585" s="403"/>
      <c r="G585" s="404"/>
      <c r="H585" s="407" t="s">
        <v>788</v>
      </c>
      <c r="I585" s="408" t="s">
        <v>802</v>
      </c>
      <c r="J585" s="409"/>
      <c r="K585" s="404">
        <v>3</v>
      </c>
      <c r="L585" s="404" t="s">
        <v>46</v>
      </c>
      <c r="M585" s="406"/>
    </row>
    <row r="586" spans="1:13" ht="14">
      <c r="A586" s="402" t="s">
        <v>2003</v>
      </c>
      <c r="B586" s="403"/>
      <c r="C586" s="403">
        <v>16958</v>
      </c>
      <c r="D586" s="403"/>
      <c r="E586" s="403"/>
      <c r="F586" s="403"/>
      <c r="G586" s="404"/>
      <c r="H586" s="405" t="s">
        <v>2301</v>
      </c>
      <c r="I586" s="405" t="s">
        <v>247</v>
      </c>
      <c r="J586" s="404"/>
      <c r="K586" s="404">
        <v>1</v>
      </c>
      <c r="L586" s="404"/>
      <c r="M586" s="406" t="s">
        <v>837</v>
      </c>
    </row>
    <row r="587" spans="1:13" ht="14">
      <c r="A587" s="402" t="s">
        <v>2003</v>
      </c>
      <c r="B587" s="403"/>
      <c r="C587" s="403">
        <v>16980</v>
      </c>
      <c r="D587" s="403"/>
      <c r="E587" s="403"/>
      <c r="F587" s="403"/>
      <c r="G587" s="404"/>
      <c r="H587" s="407" t="s">
        <v>1014</v>
      </c>
      <c r="I587" s="408" t="s">
        <v>197</v>
      </c>
      <c r="J587" s="409"/>
      <c r="K587" s="404">
        <v>1</v>
      </c>
      <c r="L587" s="404"/>
      <c r="M587" s="406" t="s">
        <v>837</v>
      </c>
    </row>
    <row r="588" spans="1:13" ht="14">
      <c r="A588" s="402" t="s">
        <v>2003</v>
      </c>
      <c r="B588" s="403"/>
      <c r="C588" s="403">
        <v>17002</v>
      </c>
      <c r="D588" s="403"/>
      <c r="E588" s="403"/>
      <c r="F588" s="403"/>
      <c r="G588" s="404"/>
      <c r="H588" s="405" t="s">
        <v>2302</v>
      </c>
      <c r="I588" s="405" t="s">
        <v>551</v>
      </c>
      <c r="J588" s="404"/>
      <c r="K588" s="404">
        <v>1</v>
      </c>
      <c r="L588" s="404"/>
      <c r="M588" s="406" t="s">
        <v>837</v>
      </c>
    </row>
    <row r="589" spans="1:13" ht="14">
      <c r="A589" s="402" t="s">
        <v>2003</v>
      </c>
      <c r="B589" s="403"/>
      <c r="C589" s="403">
        <v>17018</v>
      </c>
      <c r="D589" s="403"/>
      <c r="E589" s="403"/>
      <c r="F589" s="403"/>
      <c r="G589" s="404"/>
      <c r="H589" s="405" t="s">
        <v>165</v>
      </c>
      <c r="I589" s="405" t="s">
        <v>2303</v>
      </c>
      <c r="J589" s="404"/>
      <c r="K589" s="404">
        <v>1</v>
      </c>
      <c r="L589" s="404"/>
      <c r="M589" s="406" t="s">
        <v>837</v>
      </c>
    </row>
    <row r="590" spans="1:13" ht="14">
      <c r="A590" s="402" t="s">
        <v>2003</v>
      </c>
      <c r="B590" s="403"/>
      <c r="C590" s="403">
        <v>17023</v>
      </c>
      <c r="D590" s="403"/>
      <c r="E590" s="403"/>
      <c r="F590" s="403"/>
      <c r="G590" s="404"/>
      <c r="H590" s="407" t="s">
        <v>1554</v>
      </c>
      <c r="I590" s="408" t="s">
        <v>1555</v>
      </c>
      <c r="J590" s="409"/>
      <c r="K590" s="404">
        <v>8</v>
      </c>
      <c r="L590" s="404" t="s">
        <v>46</v>
      </c>
      <c r="M590" s="406"/>
    </row>
    <row r="591" spans="1:13" ht="14">
      <c r="A591" s="402" t="s">
        <v>2003</v>
      </c>
      <c r="B591" s="403"/>
      <c r="C591" s="403">
        <v>17030</v>
      </c>
      <c r="D591" s="403"/>
      <c r="E591" s="403"/>
      <c r="F591" s="403"/>
      <c r="G591" s="404"/>
      <c r="H591" s="407" t="s">
        <v>1073</v>
      </c>
      <c r="I591" s="408" t="s">
        <v>947</v>
      </c>
      <c r="J591" s="409"/>
      <c r="K591" s="404">
        <v>1</v>
      </c>
      <c r="L591" s="404"/>
      <c r="M591" s="406" t="s">
        <v>837</v>
      </c>
    </row>
    <row r="592" spans="1:13" ht="14">
      <c r="A592" s="402" t="s">
        <v>2003</v>
      </c>
      <c r="B592" s="403"/>
      <c r="C592" s="403">
        <v>17035</v>
      </c>
      <c r="D592" s="403"/>
      <c r="E592" s="403"/>
      <c r="F592" s="403"/>
      <c r="G592" s="404"/>
      <c r="H592" s="405" t="s">
        <v>1074</v>
      </c>
      <c r="I592" s="405" t="s">
        <v>80</v>
      </c>
      <c r="J592" s="404"/>
      <c r="K592" s="404">
        <v>1</v>
      </c>
      <c r="L592" s="404"/>
      <c r="M592" s="406"/>
    </row>
    <row r="593" spans="1:13" ht="14">
      <c r="A593" s="402" t="s">
        <v>2003</v>
      </c>
      <c r="B593" s="403"/>
      <c r="C593" s="403">
        <v>17062</v>
      </c>
      <c r="D593" s="403"/>
      <c r="E593" s="403"/>
      <c r="F593" s="403"/>
      <c r="G593" s="404"/>
      <c r="H593" s="407" t="s">
        <v>1148</v>
      </c>
      <c r="I593" s="408" t="s">
        <v>918</v>
      </c>
      <c r="J593" s="409"/>
      <c r="K593" s="404">
        <v>2</v>
      </c>
      <c r="L593" s="404" t="s">
        <v>837</v>
      </c>
      <c r="M593" s="406"/>
    </row>
    <row r="594" spans="1:13" ht="14">
      <c r="A594" s="402" t="s">
        <v>2003</v>
      </c>
      <c r="B594" s="403"/>
      <c r="C594" s="403">
        <v>17092</v>
      </c>
      <c r="D594" s="403"/>
      <c r="E594" s="403"/>
      <c r="F594" s="403"/>
      <c r="G594" s="404"/>
      <c r="H594" s="405" t="s">
        <v>2306</v>
      </c>
      <c r="I594" s="405" t="s">
        <v>82</v>
      </c>
      <c r="J594" s="404"/>
      <c r="K594" s="404">
        <v>1</v>
      </c>
      <c r="L594" s="404"/>
      <c r="M594" s="406" t="s">
        <v>837</v>
      </c>
    </row>
    <row r="595" spans="1:13" ht="14">
      <c r="A595" s="402" t="s">
        <v>2003</v>
      </c>
      <c r="B595" s="403"/>
      <c r="C595" s="403">
        <v>17098</v>
      </c>
      <c r="D595" s="403"/>
      <c r="E595" s="403"/>
      <c r="F595" s="403"/>
      <c r="G595" s="404"/>
      <c r="H595" s="405" t="s">
        <v>283</v>
      </c>
      <c r="I595" s="405" t="s">
        <v>612</v>
      </c>
      <c r="J595" s="404"/>
      <c r="K595" s="404">
        <v>8</v>
      </c>
      <c r="L595" s="404" t="s">
        <v>46</v>
      </c>
      <c r="M595" s="406"/>
    </row>
    <row r="596" spans="1:13" ht="14">
      <c r="A596" s="402" t="s">
        <v>2003</v>
      </c>
      <c r="B596" s="403"/>
      <c r="C596" s="403">
        <v>17169</v>
      </c>
      <c r="D596" s="403"/>
      <c r="E596" s="403"/>
      <c r="F596" s="403"/>
      <c r="G596" s="404"/>
      <c r="H596" s="405" t="s">
        <v>588</v>
      </c>
      <c r="I596" s="405" t="s">
        <v>565</v>
      </c>
      <c r="J596" s="403"/>
      <c r="K596" s="404">
        <v>1</v>
      </c>
      <c r="L596" s="404"/>
      <c r="M596" s="406"/>
    </row>
    <row r="597" spans="1:13" ht="14">
      <c r="A597" s="402" t="s">
        <v>2003</v>
      </c>
      <c r="B597" s="403"/>
      <c r="C597" s="403">
        <v>17179</v>
      </c>
      <c r="D597" s="403"/>
      <c r="E597" s="403"/>
      <c r="F597" s="403"/>
      <c r="G597" s="404"/>
      <c r="H597" s="405" t="s">
        <v>2862</v>
      </c>
      <c r="I597" s="405" t="s">
        <v>2863</v>
      </c>
      <c r="J597" s="403"/>
      <c r="K597" s="404">
        <v>1</v>
      </c>
      <c r="L597" s="404"/>
      <c r="M597" s="406"/>
    </row>
    <row r="598" spans="1:13" ht="14">
      <c r="A598" s="402" t="s">
        <v>2003</v>
      </c>
      <c r="B598" s="403"/>
      <c r="C598" s="403">
        <v>17181</v>
      </c>
      <c r="D598" s="403"/>
      <c r="E598" s="403"/>
      <c r="F598" s="403"/>
      <c r="G598" s="404"/>
      <c r="H598" s="407" t="s">
        <v>121</v>
      </c>
      <c r="I598" s="408" t="s">
        <v>930</v>
      </c>
      <c r="J598" s="409"/>
      <c r="K598" s="404">
        <v>1</v>
      </c>
      <c r="L598" s="404"/>
      <c r="M598" s="406" t="s">
        <v>837</v>
      </c>
    </row>
    <row r="599" spans="1:13" ht="14">
      <c r="A599" s="402" t="s">
        <v>2003</v>
      </c>
      <c r="B599" s="403"/>
      <c r="C599" s="403">
        <v>17216</v>
      </c>
      <c r="D599" s="403"/>
      <c r="E599" s="403"/>
      <c r="F599" s="403"/>
      <c r="G599" s="404"/>
      <c r="H599" s="405" t="s">
        <v>350</v>
      </c>
      <c r="I599" s="405" t="s">
        <v>1730</v>
      </c>
      <c r="J599" s="404"/>
      <c r="K599" s="404">
        <v>7</v>
      </c>
      <c r="L599" s="404" t="s">
        <v>837</v>
      </c>
      <c r="M599" s="406"/>
    </row>
    <row r="600" spans="1:13" ht="14">
      <c r="A600" s="402" t="s">
        <v>2003</v>
      </c>
      <c r="B600" s="403"/>
      <c r="C600" s="403">
        <v>17237</v>
      </c>
      <c r="D600" s="403"/>
      <c r="E600" s="403"/>
      <c r="F600" s="403"/>
      <c r="G600" s="404"/>
      <c r="H600" s="407" t="s">
        <v>702</v>
      </c>
      <c r="I600" s="408" t="s">
        <v>595</v>
      </c>
      <c r="J600" s="409"/>
      <c r="K600" s="404">
        <v>1</v>
      </c>
      <c r="L600" s="404"/>
      <c r="M600" s="406" t="s">
        <v>837</v>
      </c>
    </row>
    <row r="601" spans="1:13" ht="14">
      <c r="A601" s="402" t="s">
        <v>2003</v>
      </c>
      <c r="B601" s="403"/>
      <c r="C601" s="403">
        <v>17264</v>
      </c>
      <c r="D601" s="403"/>
      <c r="E601" s="403"/>
      <c r="F601" s="403"/>
      <c r="G601" s="404"/>
      <c r="H601" s="407" t="s">
        <v>1245</v>
      </c>
      <c r="I601" s="408" t="s">
        <v>72</v>
      </c>
      <c r="J601" s="409"/>
      <c r="K601" s="404">
        <v>1</v>
      </c>
      <c r="L601" s="404"/>
      <c r="M601" s="406" t="s">
        <v>837</v>
      </c>
    </row>
    <row r="602" spans="1:13" ht="14">
      <c r="A602" s="402" t="s">
        <v>2003</v>
      </c>
      <c r="B602" s="403"/>
      <c r="C602" s="403">
        <v>17278</v>
      </c>
      <c r="D602" s="403"/>
      <c r="E602" s="403"/>
      <c r="F602" s="403"/>
      <c r="G602" s="404"/>
      <c r="H602" s="405" t="s">
        <v>301</v>
      </c>
      <c r="I602" s="405" t="s">
        <v>137</v>
      </c>
      <c r="J602" s="404"/>
      <c r="K602" s="404">
        <v>3</v>
      </c>
      <c r="L602" s="404" t="s">
        <v>46</v>
      </c>
      <c r="M602" s="406"/>
    </row>
    <row r="603" spans="1:13" ht="14">
      <c r="A603" s="402" t="s">
        <v>2003</v>
      </c>
      <c r="B603" s="403"/>
      <c r="C603" s="403">
        <v>17281</v>
      </c>
      <c r="D603" s="403"/>
      <c r="E603" s="403"/>
      <c r="F603" s="403"/>
      <c r="G603" s="404"/>
      <c r="H603" s="405" t="s">
        <v>1146</v>
      </c>
      <c r="I603" s="405" t="s">
        <v>251</v>
      </c>
      <c r="J603" s="403"/>
      <c r="K603" s="404">
        <v>1</v>
      </c>
      <c r="L603" s="404"/>
      <c r="M603" s="406"/>
    </row>
    <row r="604" spans="1:13" ht="14">
      <c r="A604" s="402" t="s">
        <v>2003</v>
      </c>
      <c r="B604" s="403"/>
      <c r="C604" s="403">
        <v>17285</v>
      </c>
      <c r="D604" s="403"/>
      <c r="E604" s="403"/>
      <c r="F604" s="403"/>
      <c r="G604" s="404"/>
      <c r="H604" s="407" t="s">
        <v>901</v>
      </c>
      <c r="I604" s="408" t="s">
        <v>902</v>
      </c>
      <c r="J604" s="409"/>
      <c r="K604" s="404">
        <v>1</v>
      </c>
      <c r="L604" s="404"/>
      <c r="M604" s="406" t="s">
        <v>46</v>
      </c>
    </row>
    <row r="605" spans="1:13" ht="14">
      <c r="A605" s="402" t="s">
        <v>2003</v>
      </c>
      <c r="B605" s="403"/>
      <c r="C605" s="403">
        <v>17307</v>
      </c>
      <c r="D605" s="403"/>
      <c r="E605" s="403"/>
      <c r="F605" s="403"/>
      <c r="G605" s="404"/>
      <c r="H605" s="405" t="s">
        <v>2864</v>
      </c>
      <c r="I605" s="405" t="s">
        <v>589</v>
      </c>
      <c r="J605" s="403"/>
      <c r="K605" s="404">
        <v>7</v>
      </c>
      <c r="L605" s="404"/>
      <c r="M605" s="406"/>
    </row>
    <row r="606" spans="1:13" ht="14">
      <c r="A606" s="402" t="s">
        <v>2003</v>
      </c>
      <c r="B606" s="403"/>
      <c r="C606" s="403">
        <v>17355</v>
      </c>
      <c r="D606" s="403"/>
      <c r="E606" s="403"/>
      <c r="F606" s="403"/>
      <c r="G606" s="404"/>
      <c r="H606" s="405" t="s">
        <v>191</v>
      </c>
      <c r="I606" s="405" t="s">
        <v>1100</v>
      </c>
      <c r="J606" s="404"/>
      <c r="K606" s="404">
        <v>1</v>
      </c>
      <c r="L606" s="404"/>
      <c r="M606" s="406" t="s">
        <v>837</v>
      </c>
    </row>
    <row r="607" spans="1:13" ht="14">
      <c r="A607" s="402" t="s">
        <v>2003</v>
      </c>
      <c r="B607" s="403"/>
      <c r="C607" s="403">
        <v>17359</v>
      </c>
      <c r="D607" s="403"/>
      <c r="E607" s="403"/>
      <c r="F607" s="403"/>
      <c r="G607" s="404"/>
      <c r="H607" s="407" t="s">
        <v>288</v>
      </c>
      <c r="I607" s="408" t="s">
        <v>533</v>
      </c>
      <c r="J607" s="409"/>
      <c r="K607" s="404">
        <v>1</v>
      </c>
      <c r="L607" s="404"/>
      <c r="M607" s="406" t="s">
        <v>46</v>
      </c>
    </row>
    <row r="608" spans="1:13" ht="14">
      <c r="A608" s="402" t="s">
        <v>2003</v>
      </c>
      <c r="B608" s="403"/>
      <c r="C608" s="403">
        <v>17369</v>
      </c>
      <c r="D608" s="403"/>
      <c r="E608" s="403"/>
      <c r="F608" s="403"/>
      <c r="G608" s="404"/>
      <c r="H608" s="407" t="s">
        <v>297</v>
      </c>
      <c r="I608" s="408" t="s">
        <v>570</v>
      </c>
      <c r="J608" s="409"/>
      <c r="K608" s="404">
        <v>1</v>
      </c>
      <c r="L608" s="404"/>
      <c r="M608" s="406" t="s">
        <v>46</v>
      </c>
    </row>
    <row r="609" spans="1:13" ht="14">
      <c r="A609" s="402" t="s">
        <v>2003</v>
      </c>
      <c r="B609" s="403"/>
      <c r="C609" s="403">
        <v>17381</v>
      </c>
      <c r="D609" s="403"/>
      <c r="E609" s="403"/>
      <c r="F609" s="403"/>
      <c r="G609" s="404"/>
      <c r="H609" s="405" t="s">
        <v>2865</v>
      </c>
      <c r="I609" s="405" t="s">
        <v>531</v>
      </c>
      <c r="J609" s="403"/>
      <c r="K609" s="404">
        <v>1</v>
      </c>
      <c r="L609" s="404"/>
      <c r="M609" s="406" t="s">
        <v>46</v>
      </c>
    </row>
    <row r="610" spans="1:13" ht="14">
      <c r="A610" s="402" t="s">
        <v>2003</v>
      </c>
      <c r="B610" s="403"/>
      <c r="C610" s="403">
        <v>17418</v>
      </c>
      <c r="D610" s="403"/>
      <c r="E610" s="403"/>
      <c r="F610" s="403"/>
      <c r="G610" s="404"/>
      <c r="H610" s="405" t="s">
        <v>2309</v>
      </c>
      <c r="I610" s="405" t="s">
        <v>617</v>
      </c>
      <c r="J610" s="404"/>
      <c r="K610" s="404">
        <v>1</v>
      </c>
      <c r="L610" s="404"/>
      <c r="M610" s="406" t="s">
        <v>837</v>
      </c>
    </row>
    <row r="611" spans="1:13" ht="14">
      <c r="A611" s="402" t="s">
        <v>2003</v>
      </c>
      <c r="B611" s="403"/>
      <c r="C611" s="403">
        <v>17423</v>
      </c>
      <c r="D611" s="403"/>
      <c r="E611" s="403"/>
      <c r="F611" s="403"/>
      <c r="G611" s="404"/>
      <c r="H611" s="405" t="s">
        <v>1813</v>
      </c>
      <c r="I611" s="405" t="s">
        <v>1814</v>
      </c>
      <c r="J611" s="404"/>
      <c r="K611" s="404">
        <v>7</v>
      </c>
      <c r="L611" s="404" t="s">
        <v>837</v>
      </c>
      <c r="M611" s="406"/>
    </row>
    <row r="612" spans="1:13" ht="14">
      <c r="A612" s="402" t="s">
        <v>2003</v>
      </c>
      <c r="B612" s="403"/>
      <c r="C612" s="403">
        <v>17468</v>
      </c>
      <c r="D612" s="403"/>
      <c r="E612" s="403"/>
      <c r="F612" s="403"/>
      <c r="G612" s="404"/>
      <c r="H612" s="407" t="s">
        <v>348</v>
      </c>
      <c r="I612" s="408" t="s">
        <v>495</v>
      </c>
      <c r="J612" s="409"/>
      <c r="K612" s="404">
        <v>5</v>
      </c>
      <c r="L612" s="404" t="s">
        <v>837</v>
      </c>
      <c r="M612" s="406"/>
    </row>
    <row r="613" spans="1:13" ht="14">
      <c r="A613" s="402" t="s">
        <v>2003</v>
      </c>
      <c r="B613" s="403"/>
      <c r="C613" s="403">
        <v>17470</v>
      </c>
      <c r="D613" s="403"/>
      <c r="E613" s="403"/>
      <c r="F613" s="403"/>
      <c r="G613" s="404"/>
      <c r="H613" s="407" t="s">
        <v>1223</v>
      </c>
      <c r="I613" s="408" t="s">
        <v>559</v>
      </c>
      <c r="J613" s="409"/>
      <c r="K613" s="404">
        <v>1</v>
      </c>
      <c r="L613" s="404"/>
      <c r="M613" s="406" t="s">
        <v>837</v>
      </c>
    </row>
    <row r="614" spans="1:13" ht="14">
      <c r="A614" s="402" t="s">
        <v>2003</v>
      </c>
      <c r="B614" s="403"/>
      <c r="C614" s="403">
        <v>17473</v>
      </c>
      <c r="D614" s="403"/>
      <c r="E614" s="403"/>
      <c r="F614" s="403"/>
      <c r="G614" s="404"/>
      <c r="H614" s="405" t="s">
        <v>2866</v>
      </c>
      <c r="I614" s="405" t="s">
        <v>2867</v>
      </c>
      <c r="J614" s="403"/>
      <c r="K614" s="404">
        <v>9</v>
      </c>
      <c r="L614" s="404"/>
      <c r="M614" s="406"/>
    </row>
    <row r="615" spans="1:13" ht="14">
      <c r="A615" s="402" t="s">
        <v>2003</v>
      </c>
      <c r="B615" s="403"/>
      <c r="C615" s="403">
        <v>17478</v>
      </c>
      <c r="D615" s="403"/>
      <c r="E615" s="403"/>
      <c r="F615" s="403"/>
      <c r="G615" s="404"/>
      <c r="H615" s="405" t="s">
        <v>2311</v>
      </c>
      <c r="I615" s="405" t="s">
        <v>2312</v>
      </c>
      <c r="J615" s="404"/>
      <c r="K615" s="404">
        <v>9</v>
      </c>
      <c r="L615" s="404" t="s">
        <v>837</v>
      </c>
      <c r="M615" s="406"/>
    </row>
    <row r="616" spans="1:13" ht="14">
      <c r="A616" s="402" t="s">
        <v>2003</v>
      </c>
      <c r="B616" s="403"/>
      <c r="C616" s="403">
        <v>17489</v>
      </c>
      <c r="D616" s="403"/>
      <c r="E616" s="403"/>
      <c r="F616" s="403"/>
      <c r="G616" s="404"/>
      <c r="H616" s="405" t="s">
        <v>2313</v>
      </c>
      <c r="I616" s="405" t="s">
        <v>2314</v>
      </c>
      <c r="J616" s="404"/>
      <c r="K616" s="404">
        <v>1</v>
      </c>
      <c r="L616" s="404"/>
      <c r="M616" s="406" t="s">
        <v>837</v>
      </c>
    </row>
    <row r="617" spans="1:13" ht="14">
      <c r="A617" s="402" t="s">
        <v>2003</v>
      </c>
      <c r="B617" s="403"/>
      <c r="C617" s="403">
        <v>17505</v>
      </c>
      <c r="D617" s="403"/>
      <c r="E617" s="403"/>
      <c r="F617" s="403"/>
      <c r="G617" s="404"/>
      <c r="H617" s="405" t="s">
        <v>1064</v>
      </c>
      <c r="I617" s="405" t="s">
        <v>548</v>
      </c>
      <c r="J617" s="404"/>
      <c r="K617" s="404">
        <v>1</v>
      </c>
      <c r="L617" s="404"/>
      <c r="M617" s="406" t="s">
        <v>837</v>
      </c>
    </row>
    <row r="618" spans="1:13" ht="14">
      <c r="A618" s="402" t="s">
        <v>2003</v>
      </c>
      <c r="B618" s="403"/>
      <c r="C618" s="403">
        <v>17578</v>
      </c>
      <c r="D618" s="403"/>
      <c r="E618" s="403"/>
      <c r="F618" s="403"/>
      <c r="G618" s="404"/>
      <c r="H618" s="405" t="s">
        <v>1645</v>
      </c>
      <c r="I618" s="405" t="s">
        <v>2249</v>
      </c>
      <c r="J618" s="404"/>
      <c r="K618" s="404">
        <v>1</v>
      </c>
      <c r="L618" s="404"/>
      <c r="M618" s="406" t="s">
        <v>837</v>
      </c>
    </row>
    <row r="619" spans="1:13" ht="14">
      <c r="A619" s="402" t="s">
        <v>2003</v>
      </c>
      <c r="B619" s="403"/>
      <c r="C619" s="403">
        <v>17581</v>
      </c>
      <c r="D619" s="403"/>
      <c r="E619" s="403"/>
      <c r="F619" s="403"/>
      <c r="G619" s="404"/>
      <c r="H619" s="405" t="s">
        <v>615</v>
      </c>
      <c r="I619" s="405" t="s">
        <v>1886</v>
      </c>
      <c r="J619" s="404"/>
      <c r="K619" s="404">
        <v>1</v>
      </c>
      <c r="L619" s="404"/>
      <c r="M619" s="406"/>
    </row>
    <row r="620" spans="1:13" ht="14">
      <c r="A620" s="402" t="s">
        <v>2003</v>
      </c>
      <c r="B620" s="403"/>
      <c r="C620" s="403">
        <v>17583</v>
      </c>
      <c r="D620" s="403"/>
      <c r="E620" s="403"/>
      <c r="F620" s="403"/>
      <c r="G620" s="404"/>
      <c r="H620" s="405" t="s">
        <v>2316</v>
      </c>
      <c r="I620" s="405" t="s">
        <v>2317</v>
      </c>
      <c r="J620" s="404"/>
      <c r="K620" s="404">
        <v>1</v>
      </c>
      <c r="L620" s="404"/>
      <c r="M620" s="406" t="s">
        <v>837</v>
      </c>
    </row>
    <row r="621" spans="1:13" ht="14">
      <c r="A621" s="402" t="s">
        <v>2003</v>
      </c>
      <c r="B621" s="403"/>
      <c r="C621" s="403">
        <v>17585</v>
      </c>
      <c r="D621" s="403"/>
      <c r="E621" s="403"/>
      <c r="F621" s="403"/>
      <c r="G621" s="404"/>
      <c r="H621" s="407" t="s">
        <v>1242</v>
      </c>
      <c r="I621" s="408" t="s">
        <v>539</v>
      </c>
      <c r="J621" s="409"/>
      <c r="K621" s="404">
        <v>1</v>
      </c>
      <c r="L621" s="404"/>
      <c r="M621" s="406" t="s">
        <v>837</v>
      </c>
    </row>
    <row r="622" spans="1:13" ht="14">
      <c r="A622" s="402" t="s">
        <v>2003</v>
      </c>
      <c r="B622" s="403"/>
      <c r="C622" s="403">
        <v>17642</v>
      </c>
      <c r="D622" s="403"/>
      <c r="E622" s="403"/>
      <c r="F622" s="403"/>
      <c r="G622" s="404"/>
      <c r="H622" s="405" t="s">
        <v>1058</v>
      </c>
      <c r="I622" s="405" t="s">
        <v>2249</v>
      </c>
      <c r="J622" s="404"/>
      <c r="K622" s="404">
        <v>5</v>
      </c>
      <c r="L622" s="404" t="s">
        <v>46</v>
      </c>
      <c r="M622" s="406"/>
    </row>
    <row r="623" spans="1:13" ht="14">
      <c r="A623" s="402" t="s">
        <v>2003</v>
      </c>
      <c r="B623" s="403"/>
      <c r="C623" s="403">
        <v>17664</v>
      </c>
      <c r="D623" s="403"/>
      <c r="E623" s="403"/>
      <c r="F623" s="403"/>
      <c r="G623" s="404"/>
      <c r="H623" s="405" t="s">
        <v>1654</v>
      </c>
      <c r="I623" s="405" t="s">
        <v>600</v>
      </c>
      <c r="J623" s="404"/>
      <c r="K623" s="404">
        <v>1</v>
      </c>
      <c r="L623" s="404"/>
      <c r="M623" s="406"/>
    </row>
    <row r="624" spans="1:13" ht="14">
      <c r="A624" s="402" t="s">
        <v>2003</v>
      </c>
      <c r="B624" s="403"/>
      <c r="C624" s="403">
        <v>17682</v>
      </c>
      <c r="D624" s="403"/>
      <c r="E624" s="403"/>
      <c r="F624" s="403"/>
      <c r="G624" s="404"/>
      <c r="H624" s="405" t="s">
        <v>2319</v>
      </c>
      <c r="I624" s="405" t="s">
        <v>2320</v>
      </c>
      <c r="J624" s="404"/>
      <c r="K624" s="404">
        <v>1</v>
      </c>
      <c r="L624" s="404"/>
      <c r="M624" s="406" t="s">
        <v>837</v>
      </c>
    </row>
    <row r="625" spans="1:13" ht="14">
      <c r="A625" s="402" t="s">
        <v>2003</v>
      </c>
      <c r="B625" s="403"/>
      <c r="C625" s="403">
        <v>17684</v>
      </c>
      <c r="D625" s="403"/>
      <c r="E625" s="403"/>
      <c r="F625" s="403"/>
      <c r="G625" s="404"/>
      <c r="H625" s="405" t="s">
        <v>1789</v>
      </c>
      <c r="I625" s="405" t="s">
        <v>1790</v>
      </c>
      <c r="J625" s="404"/>
      <c r="K625" s="404">
        <v>5</v>
      </c>
      <c r="L625" s="404" t="s">
        <v>46</v>
      </c>
      <c r="M625" s="406"/>
    </row>
    <row r="626" spans="1:13" ht="14">
      <c r="A626" s="402" t="s">
        <v>2003</v>
      </c>
      <c r="B626" s="403"/>
      <c r="C626" s="403">
        <v>17714</v>
      </c>
      <c r="D626" s="403"/>
      <c r="E626" s="403"/>
      <c r="F626" s="403"/>
      <c r="G626" s="404"/>
      <c r="H626" s="407" t="s">
        <v>317</v>
      </c>
      <c r="I626" s="408" t="s">
        <v>969</v>
      </c>
      <c r="J626" s="409"/>
      <c r="K626" s="404">
        <v>7</v>
      </c>
      <c r="L626" s="404" t="s">
        <v>46</v>
      </c>
      <c r="M626" s="406"/>
    </row>
    <row r="627" spans="1:13" ht="14">
      <c r="A627" s="402" t="s">
        <v>2003</v>
      </c>
      <c r="B627" s="403"/>
      <c r="C627" s="403">
        <v>17719</v>
      </c>
      <c r="D627" s="403"/>
      <c r="E627" s="403"/>
      <c r="F627" s="403"/>
      <c r="G627" s="404"/>
      <c r="H627" s="407" t="s">
        <v>1086</v>
      </c>
      <c r="I627" s="408" t="s">
        <v>56</v>
      </c>
      <c r="J627" s="409"/>
      <c r="K627" s="404">
        <v>8</v>
      </c>
      <c r="L627" s="404" t="s">
        <v>46</v>
      </c>
      <c r="M627" s="406"/>
    </row>
    <row r="628" spans="1:13" ht="14">
      <c r="A628" s="402" t="s">
        <v>2003</v>
      </c>
      <c r="B628" s="403"/>
      <c r="C628" s="403">
        <v>17723</v>
      </c>
      <c r="D628" s="403"/>
      <c r="E628" s="403"/>
      <c r="F628" s="403"/>
      <c r="G628" s="404"/>
      <c r="H628" s="405" t="s">
        <v>2322</v>
      </c>
      <c r="I628" s="405" t="s">
        <v>2323</v>
      </c>
      <c r="J628" s="404"/>
      <c r="K628" s="404">
        <v>8</v>
      </c>
      <c r="L628" s="404" t="s">
        <v>838</v>
      </c>
      <c r="M628" s="406"/>
    </row>
    <row r="629" spans="1:13" ht="14">
      <c r="A629" s="402" t="s">
        <v>2003</v>
      </c>
      <c r="B629" s="403"/>
      <c r="C629" s="403">
        <v>17736</v>
      </c>
      <c r="D629" s="403"/>
      <c r="E629" s="403"/>
      <c r="F629" s="403"/>
      <c r="G629" s="404"/>
      <c r="H629" s="407" t="s">
        <v>297</v>
      </c>
      <c r="I629" s="408" t="s">
        <v>8</v>
      </c>
      <c r="J629" s="409"/>
      <c r="K629" s="404">
        <v>4</v>
      </c>
      <c r="L629" s="404" t="s">
        <v>837</v>
      </c>
      <c r="M629" s="406"/>
    </row>
    <row r="630" spans="1:13" ht="14">
      <c r="A630" s="402" t="s">
        <v>2003</v>
      </c>
      <c r="B630" s="403"/>
      <c r="C630" s="403">
        <v>17737</v>
      </c>
      <c r="D630" s="403"/>
      <c r="E630" s="403"/>
      <c r="F630" s="403"/>
      <c r="G630" s="404"/>
      <c r="H630" s="405" t="s">
        <v>347</v>
      </c>
      <c r="I630" s="405" t="s">
        <v>533</v>
      </c>
      <c r="J630" s="403"/>
      <c r="K630" s="404">
        <v>3</v>
      </c>
      <c r="L630" s="404"/>
      <c r="M630" s="406"/>
    </row>
    <row r="631" spans="1:13" ht="14">
      <c r="A631" s="402" t="s">
        <v>2003</v>
      </c>
      <c r="B631" s="403"/>
      <c r="C631" s="403">
        <v>17748</v>
      </c>
      <c r="D631" s="403"/>
      <c r="E631" s="403"/>
      <c r="F631" s="403"/>
      <c r="G631" s="404"/>
      <c r="H631" s="405" t="s">
        <v>2324</v>
      </c>
      <c r="I631" s="405" t="s">
        <v>2325</v>
      </c>
      <c r="J631" s="404"/>
      <c r="K631" s="404">
        <v>1</v>
      </c>
      <c r="L631" s="404"/>
      <c r="M631" s="406" t="s">
        <v>837</v>
      </c>
    </row>
    <row r="632" spans="1:13" ht="14">
      <c r="A632" s="402" t="s">
        <v>2003</v>
      </c>
      <c r="B632" s="403"/>
      <c r="C632" s="403">
        <v>17750</v>
      </c>
      <c r="D632" s="403"/>
      <c r="E632" s="403"/>
      <c r="F632" s="403"/>
      <c r="G632" s="404"/>
      <c r="H632" s="405" t="s">
        <v>1892</v>
      </c>
      <c r="I632" s="405" t="s">
        <v>273</v>
      </c>
      <c r="J632" s="404"/>
      <c r="K632" s="404">
        <v>9</v>
      </c>
      <c r="L632" s="404" t="s">
        <v>46</v>
      </c>
      <c r="M632" s="406"/>
    </row>
    <row r="633" spans="1:13" ht="14">
      <c r="A633" s="402" t="s">
        <v>2003</v>
      </c>
      <c r="B633" s="403"/>
      <c r="C633" s="403">
        <v>17783</v>
      </c>
      <c r="D633" s="403"/>
      <c r="E633" s="403"/>
      <c r="F633" s="403"/>
      <c r="G633" s="404"/>
      <c r="H633" s="405" t="s">
        <v>2326</v>
      </c>
      <c r="I633" s="405" t="s">
        <v>247</v>
      </c>
      <c r="J633" s="404"/>
      <c r="K633" s="404">
        <v>1</v>
      </c>
      <c r="L633" s="404"/>
      <c r="M633" s="406" t="s">
        <v>46</v>
      </c>
    </row>
    <row r="634" spans="1:13" ht="14">
      <c r="A634" s="402" t="s">
        <v>2003</v>
      </c>
      <c r="B634" s="403"/>
      <c r="C634" s="403">
        <v>17792</v>
      </c>
      <c r="D634" s="403"/>
      <c r="E634" s="403"/>
      <c r="F634" s="403"/>
      <c r="G634" s="404"/>
      <c r="H634" s="405" t="s">
        <v>1940</v>
      </c>
      <c r="I634" s="405" t="s">
        <v>645</v>
      </c>
      <c r="J634" s="404"/>
      <c r="K634" s="404">
        <v>1</v>
      </c>
      <c r="L634" s="404"/>
      <c r="M634" s="406" t="s">
        <v>837</v>
      </c>
    </row>
    <row r="635" spans="1:13" ht="14">
      <c r="A635" s="402" t="s">
        <v>2003</v>
      </c>
      <c r="B635" s="403"/>
      <c r="C635" s="403">
        <v>17806</v>
      </c>
      <c r="D635" s="403"/>
      <c r="E635" s="403"/>
      <c r="F635" s="403"/>
      <c r="G635" s="404"/>
      <c r="H635" s="407" t="s">
        <v>1190</v>
      </c>
      <c r="I635" s="408" t="s">
        <v>215</v>
      </c>
      <c r="J635" s="409"/>
      <c r="K635" s="404">
        <v>7</v>
      </c>
      <c r="L635" s="404" t="s">
        <v>837</v>
      </c>
      <c r="M635" s="406"/>
    </row>
    <row r="636" spans="1:13" ht="14">
      <c r="A636" s="402" t="s">
        <v>2003</v>
      </c>
      <c r="B636" s="403"/>
      <c r="C636" s="403">
        <v>17807</v>
      </c>
      <c r="D636" s="403"/>
      <c r="E636" s="403"/>
      <c r="F636" s="403"/>
      <c r="G636" s="404"/>
      <c r="H636" s="405" t="s">
        <v>279</v>
      </c>
      <c r="I636" s="405" t="s">
        <v>260</v>
      </c>
      <c r="J636" s="403"/>
      <c r="K636" s="404">
        <v>9</v>
      </c>
      <c r="L636" s="404"/>
      <c r="M636" s="406"/>
    </row>
    <row r="637" spans="1:13" ht="14">
      <c r="A637" s="402" t="s">
        <v>2003</v>
      </c>
      <c r="B637" s="403"/>
      <c r="C637" s="403">
        <v>17811</v>
      </c>
      <c r="D637" s="403"/>
      <c r="E637" s="403"/>
      <c r="F637" s="403"/>
      <c r="G637" s="404"/>
      <c r="H637" s="405" t="s">
        <v>2327</v>
      </c>
      <c r="I637" s="405" t="s">
        <v>197</v>
      </c>
      <c r="J637" s="404"/>
      <c r="K637" s="404">
        <v>1</v>
      </c>
      <c r="L637" s="404"/>
      <c r="M637" s="406" t="s">
        <v>46</v>
      </c>
    </row>
    <row r="638" spans="1:13" ht="14">
      <c r="A638" s="402" t="s">
        <v>2003</v>
      </c>
      <c r="B638" s="403"/>
      <c r="C638" s="403">
        <v>17821</v>
      </c>
      <c r="D638" s="403"/>
      <c r="E638" s="403"/>
      <c r="F638" s="403"/>
      <c r="G638" s="404"/>
      <c r="H638" s="405" t="s">
        <v>1828</v>
      </c>
      <c r="I638" s="405" t="s">
        <v>565</v>
      </c>
      <c r="J638" s="404"/>
      <c r="K638" s="404">
        <v>1</v>
      </c>
      <c r="L638" s="404"/>
      <c r="M638" s="406"/>
    </row>
    <row r="639" spans="1:13" ht="14">
      <c r="A639" s="402" t="s">
        <v>2003</v>
      </c>
      <c r="B639" s="403"/>
      <c r="C639" s="403">
        <v>17839</v>
      </c>
      <c r="D639" s="403"/>
      <c r="E639" s="403"/>
      <c r="F639" s="403"/>
      <c r="G639" s="404"/>
      <c r="H639" s="405" t="s">
        <v>1621</v>
      </c>
      <c r="I639" s="405" t="s">
        <v>1622</v>
      </c>
      <c r="J639" s="404"/>
      <c r="K639" s="404">
        <v>9</v>
      </c>
      <c r="L639" s="404" t="s">
        <v>838</v>
      </c>
      <c r="M639" s="406"/>
    </row>
    <row r="640" spans="1:13" ht="14">
      <c r="A640" s="402" t="s">
        <v>2003</v>
      </c>
      <c r="B640" s="403"/>
      <c r="C640" s="403">
        <v>17860</v>
      </c>
      <c r="D640" s="403"/>
      <c r="E640" s="403"/>
      <c r="F640" s="403"/>
      <c r="G640" s="404"/>
      <c r="H640" s="407" t="s">
        <v>165</v>
      </c>
      <c r="I640" s="408" t="s">
        <v>565</v>
      </c>
      <c r="J640" s="409"/>
      <c r="K640" s="404">
        <v>1</v>
      </c>
      <c r="L640" s="404"/>
      <c r="M640" s="406" t="s">
        <v>837</v>
      </c>
    </row>
    <row r="641" spans="1:13" ht="14">
      <c r="A641" s="402" t="s">
        <v>2003</v>
      </c>
      <c r="B641" s="403"/>
      <c r="C641" s="403">
        <v>17861</v>
      </c>
      <c r="D641" s="403"/>
      <c r="E641" s="403"/>
      <c r="F641" s="403"/>
      <c r="G641" s="404"/>
      <c r="H641" s="405" t="s">
        <v>1764</v>
      </c>
      <c r="I641" s="405" t="s">
        <v>1765</v>
      </c>
      <c r="J641" s="404"/>
      <c r="K641" s="404">
        <v>1</v>
      </c>
      <c r="L641" s="404"/>
      <c r="M641" s="406" t="s">
        <v>837</v>
      </c>
    </row>
    <row r="642" spans="1:13" ht="14">
      <c r="A642" s="402" t="s">
        <v>2003</v>
      </c>
      <c r="B642" s="403"/>
      <c r="C642" s="403">
        <v>17910</v>
      </c>
      <c r="D642" s="403"/>
      <c r="E642" s="403"/>
      <c r="F642" s="403"/>
      <c r="G642" s="404"/>
      <c r="H642" s="405" t="s">
        <v>143</v>
      </c>
      <c r="I642" s="405" t="s">
        <v>173</v>
      </c>
      <c r="J642" s="403"/>
      <c r="K642" s="404">
        <v>9</v>
      </c>
      <c r="L642" s="404"/>
      <c r="M642" s="406"/>
    </row>
    <row r="643" spans="1:13" ht="14">
      <c r="A643" s="402" t="s">
        <v>2003</v>
      </c>
      <c r="B643" s="403"/>
      <c r="C643" s="403">
        <v>17920</v>
      </c>
      <c r="D643" s="403"/>
      <c r="E643" s="403"/>
      <c r="F643" s="403"/>
      <c r="G643" s="404"/>
      <c r="H643" s="405" t="s">
        <v>1860</v>
      </c>
      <c r="I643" s="405" t="s">
        <v>600</v>
      </c>
      <c r="J643" s="404"/>
      <c r="K643" s="404">
        <v>1</v>
      </c>
      <c r="L643" s="404"/>
      <c r="M643" s="406" t="s">
        <v>837</v>
      </c>
    </row>
    <row r="644" spans="1:13" ht="14">
      <c r="A644" s="402" t="s">
        <v>2003</v>
      </c>
      <c r="B644" s="403"/>
      <c r="C644" s="403">
        <v>17922</v>
      </c>
      <c r="D644" s="403"/>
      <c r="E644" s="403"/>
      <c r="F644" s="403"/>
      <c r="G644" s="404"/>
      <c r="H644" s="407" t="s">
        <v>3349</v>
      </c>
      <c r="I644" s="408" t="s">
        <v>1006</v>
      </c>
      <c r="J644" s="409"/>
      <c r="K644" s="404">
        <v>4</v>
      </c>
      <c r="L644" s="404" t="s">
        <v>46</v>
      </c>
      <c r="M644" s="406"/>
    </row>
    <row r="645" spans="1:13" ht="14">
      <c r="A645" s="402" t="s">
        <v>2003</v>
      </c>
      <c r="B645" s="403"/>
      <c r="C645" s="403">
        <v>17975</v>
      </c>
      <c r="D645" s="403"/>
      <c r="E645" s="403"/>
      <c r="F645" s="403"/>
      <c r="G645" s="404"/>
      <c r="H645" s="407" t="s">
        <v>1080</v>
      </c>
      <c r="I645" s="408" t="s">
        <v>524</v>
      </c>
      <c r="J645" s="409"/>
      <c r="K645" s="404">
        <v>4</v>
      </c>
      <c r="L645" s="404" t="s">
        <v>837</v>
      </c>
      <c r="M645" s="406"/>
    </row>
    <row r="646" spans="1:13" ht="14">
      <c r="A646" s="402" t="s">
        <v>2003</v>
      </c>
      <c r="B646" s="403"/>
      <c r="C646" s="403">
        <v>18027</v>
      </c>
      <c r="D646" s="403"/>
      <c r="E646" s="403"/>
      <c r="F646" s="403"/>
      <c r="G646" s="404"/>
      <c r="H646" s="405" t="s">
        <v>2585</v>
      </c>
      <c r="I646" s="405" t="s">
        <v>2334</v>
      </c>
      <c r="J646" s="404"/>
      <c r="K646" s="404">
        <v>4</v>
      </c>
      <c r="L646" s="404" t="s">
        <v>46</v>
      </c>
      <c r="M646" s="406"/>
    </row>
    <row r="647" spans="1:13" ht="14">
      <c r="A647" s="402" t="s">
        <v>2003</v>
      </c>
      <c r="B647" s="403"/>
      <c r="C647" s="403">
        <v>18029</v>
      </c>
      <c r="D647" s="403"/>
      <c r="E647" s="403"/>
      <c r="F647" s="403"/>
      <c r="G647" s="404"/>
      <c r="H647" s="405" t="s">
        <v>117</v>
      </c>
      <c r="I647" s="405" t="s">
        <v>502</v>
      </c>
      <c r="J647" s="404"/>
      <c r="K647" s="404">
        <v>1</v>
      </c>
      <c r="L647" s="404"/>
      <c r="M647" s="406" t="s">
        <v>837</v>
      </c>
    </row>
    <row r="648" spans="1:13" ht="14">
      <c r="A648" s="402" t="s">
        <v>2003</v>
      </c>
      <c r="B648" s="403"/>
      <c r="C648" s="403">
        <v>18063</v>
      </c>
      <c r="D648" s="403"/>
      <c r="E648" s="403"/>
      <c r="F648" s="403"/>
      <c r="G648" s="404"/>
      <c r="H648" s="407" t="s">
        <v>1269</v>
      </c>
      <c r="I648" s="408" t="s">
        <v>547</v>
      </c>
      <c r="J648" s="409"/>
      <c r="K648" s="404">
        <v>9</v>
      </c>
      <c r="L648" s="404" t="s">
        <v>837</v>
      </c>
      <c r="M648" s="406"/>
    </row>
    <row r="649" spans="1:13" ht="14">
      <c r="A649" s="402" t="s">
        <v>2003</v>
      </c>
      <c r="B649" s="403"/>
      <c r="C649" s="403">
        <v>18076</v>
      </c>
      <c r="D649" s="403"/>
      <c r="E649" s="403"/>
      <c r="F649" s="403"/>
      <c r="G649" s="404"/>
      <c r="H649" s="407" t="s">
        <v>1128</v>
      </c>
      <c r="I649" s="408" t="s">
        <v>531</v>
      </c>
      <c r="J649" s="409"/>
      <c r="K649" s="404">
        <v>1</v>
      </c>
      <c r="L649" s="404"/>
      <c r="M649" s="406" t="s">
        <v>46</v>
      </c>
    </row>
    <row r="650" spans="1:13" ht="14">
      <c r="A650" s="402" t="s">
        <v>2003</v>
      </c>
      <c r="B650" s="403"/>
      <c r="C650" s="403">
        <v>18083</v>
      </c>
      <c r="D650" s="403"/>
      <c r="E650" s="403"/>
      <c r="F650" s="403"/>
      <c r="G650" s="404"/>
      <c r="H650" s="407" t="s">
        <v>460</v>
      </c>
      <c r="I650" s="408" t="s">
        <v>595</v>
      </c>
      <c r="J650" s="409"/>
      <c r="K650" s="404">
        <v>2</v>
      </c>
      <c r="L650" s="404" t="s">
        <v>46</v>
      </c>
      <c r="M650" s="406"/>
    </row>
    <row r="651" spans="1:13" ht="14">
      <c r="A651" s="402" t="s">
        <v>2003</v>
      </c>
      <c r="B651" s="403"/>
      <c r="C651" s="403">
        <v>18088</v>
      </c>
      <c r="D651" s="403"/>
      <c r="E651" s="403"/>
      <c r="F651" s="403"/>
      <c r="G651" s="404"/>
      <c r="H651" s="407" t="s">
        <v>1297</v>
      </c>
      <c r="I651" s="408" t="s">
        <v>600</v>
      </c>
      <c r="J651" s="409"/>
      <c r="K651" s="404">
        <v>1</v>
      </c>
      <c r="L651" s="404"/>
      <c r="M651" s="406" t="s">
        <v>837</v>
      </c>
    </row>
    <row r="652" spans="1:13" ht="14">
      <c r="A652" s="402" t="s">
        <v>2003</v>
      </c>
      <c r="B652" s="403"/>
      <c r="C652" s="403">
        <v>18105</v>
      </c>
      <c r="D652" s="403"/>
      <c r="E652" s="403"/>
      <c r="F652" s="403"/>
      <c r="G652" s="404"/>
      <c r="H652" s="405" t="s">
        <v>1809</v>
      </c>
      <c r="I652" s="405" t="s">
        <v>549</v>
      </c>
      <c r="J652" s="404"/>
      <c r="K652" s="404">
        <v>1</v>
      </c>
      <c r="L652" s="404"/>
      <c r="M652" s="406" t="s">
        <v>837</v>
      </c>
    </row>
    <row r="653" spans="1:13" ht="14">
      <c r="A653" s="402" t="s">
        <v>2003</v>
      </c>
      <c r="B653" s="403"/>
      <c r="C653" s="403">
        <v>18135</v>
      </c>
      <c r="D653" s="403"/>
      <c r="E653" s="403"/>
      <c r="F653" s="403"/>
      <c r="G653" s="404"/>
      <c r="H653" s="407" t="s">
        <v>181</v>
      </c>
      <c r="I653" s="408" t="s">
        <v>375</v>
      </c>
      <c r="J653" s="409"/>
      <c r="K653" s="404">
        <v>1</v>
      </c>
      <c r="L653" s="404"/>
      <c r="M653" s="406" t="s">
        <v>837</v>
      </c>
    </row>
    <row r="654" spans="1:13" ht="14">
      <c r="A654" s="402" t="s">
        <v>2003</v>
      </c>
      <c r="B654" s="403"/>
      <c r="C654" s="403">
        <v>18136</v>
      </c>
      <c r="D654" s="403"/>
      <c r="E654" s="403"/>
      <c r="F654" s="403"/>
      <c r="G654" s="404"/>
      <c r="H654" s="405" t="s">
        <v>248</v>
      </c>
      <c r="I654" s="405" t="s">
        <v>2337</v>
      </c>
      <c r="J654" s="404"/>
      <c r="K654" s="404">
        <v>9</v>
      </c>
      <c r="L654" s="404" t="s">
        <v>46</v>
      </c>
      <c r="M654" s="406"/>
    </row>
    <row r="655" spans="1:13" ht="14">
      <c r="A655" s="402" t="s">
        <v>2003</v>
      </c>
      <c r="B655" s="403"/>
      <c r="C655" s="403">
        <v>18140</v>
      </c>
      <c r="D655" s="403"/>
      <c r="E655" s="403"/>
      <c r="F655" s="403"/>
      <c r="G655" s="404"/>
      <c r="H655" s="405" t="s">
        <v>2338</v>
      </c>
      <c r="I655" s="405" t="s">
        <v>344</v>
      </c>
      <c r="J655" s="404"/>
      <c r="K655" s="404">
        <v>1</v>
      </c>
      <c r="L655" s="404"/>
      <c r="M655" s="406" t="s">
        <v>837</v>
      </c>
    </row>
    <row r="656" spans="1:13" ht="14">
      <c r="A656" s="402" t="s">
        <v>2003</v>
      </c>
      <c r="B656" s="403"/>
      <c r="C656" s="403">
        <v>18142</v>
      </c>
      <c r="D656" s="403"/>
      <c r="E656" s="403"/>
      <c r="F656" s="403"/>
      <c r="G656" s="404"/>
      <c r="H656" s="405" t="s">
        <v>2339</v>
      </c>
      <c r="I656" s="405" t="s">
        <v>645</v>
      </c>
      <c r="J656" s="404"/>
      <c r="K656" s="404">
        <v>2</v>
      </c>
      <c r="L656" s="404" t="s">
        <v>46</v>
      </c>
      <c r="M656" s="406"/>
    </row>
    <row r="657" spans="1:13" ht="14">
      <c r="A657" s="402" t="s">
        <v>2003</v>
      </c>
      <c r="B657" s="403"/>
      <c r="C657" s="403">
        <v>18186</v>
      </c>
      <c r="D657" s="403"/>
      <c r="E657" s="403"/>
      <c r="F657" s="403"/>
      <c r="G657" s="404"/>
      <c r="H657" s="405" t="s">
        <v>2871</v>
      </c>
      <c r="I657" s="405" t="s">
        <v>138</v>
      </c>
      <c r="J657" s="403"/>
      <c r="K657" s="404">
        <v>1</v>
      </c>
      <c r="L657" s="404"/>
      <c r="M657" s="406"/>
    </row>
    <row r="658" spans="1:13" ht="14">
      <c r="A658" s="402" t="s">
        <v>2003</v>
      </c>
      <c r="B658" s="403"/>
      <c r="C658" s="403">
        <v>18251</v>
      </c>
      <c r="D658" s="403"/>
      <c r="E658" s="403"/>
      <c r="F658" s="403"/>
      <c r="G658" s="404"/>
      <c r="H658" s="405" t="s">
        <v>2340</v>
      </c>
      <c r="I658" s="405" t="s">
        <v>2341</v>
      </c>
      <c r="J658" s="404"/>
      <c r="K658" s="404">
        <v>1</v>
      </c>
      <c r="L658" s="404"/>
      <c r="M658" s="406" t="s">
        <v>837</v>
      </c>
    </row>
    <row r="659" spans="1:13" ht="14">
      <c r="A659" s="402" t="s">
        <v>2003</v>
      </c>
      <c r="B659" s="403"/>
      <c r="C659" s="403">
        <v>18256</v>
      </c>
      <c r="D659" s="403"/>
      <c r="E659" s="403"/>
      <c r="F659" s="403"/>
      <c r="G659" s="404"/>
      <c r="H659" s="407" t="s">
        <v>1299</v>
      </c>
      <c r="I659" s="408" t="s">
        <v>951</v>
      </c>
      <c r="J659" s="409"/>
      <c r="K659" s="404">
        <v>1</v>
      </c>
      <c r="L659" s="404"/>
      <c r="M659" s="406" t="s">
        <v>837</v>
      </c>
    </row>
    <row r="660" spans="1:13" ht="14">
      <c r="A660" s="402" t="s">
        <v>2003</v>
      </c>
      <c r="B660" s="403"/>
      <c r="C660" s="403">
        <v>18282</v>
      </c>
      <c r="D660" s="403"/>
      <c r="E660" s="403"/>
      <c r="F660" s="403"/>
      <c r="G660" s="404"/>
      <c r="H660" s="407" t="s">
        <v>528</v>
      </c>
      <c r="I660" s="408" t="s">
        <v>840</v>
      </c>
      <c r="J660" s="409"/>
      <c r="K660" s="404">
        <v>1</v>
      </c>
      <c r="L660" s="404"/>
      <c r="M660" s="406" t="s">
        <v>46</v>
      </c>
    </row>
    <row r="661" spans="1:13" ht="14">
      <c r="A661" s="402" t="s">
        <v>2003</v>
      </c>
      <c r="B661" s="403"/>
      <c r="C661" s="403">
        <v>18288</v>
      </c>
      <c r="D661" s="403"/>
      <c r="E661" s="403"/>
      <c r="F661" s="403"/>
      <c r="G661" s="404"/>
      <c r="H661" s="407" t="s">
        <v>394</v>
      </c>
      <c r="I661" s="408" t="s">
        <v>595</v>
      </c>
      <c r="J661" s="409"/>
      <c r="K661" s="404">
        <v>7</v>
      </c>
      <c r="L661" s="404" t="s">
        <v>837</v>
      </c>
      <c r="M661" s="406"/>
    </row>
    <row r="662" spans="1:13" ht="14">
      <c r="A662" s="402" t="s">
        <v>2003</v>
      </c>
      <c r="B662" s="403"/>
      <c r="C662" s="403">
        <v>18306</v>
      </c>
      <c r="D662" s="403"/>
      <c r="E662" s="403"/>
      <c r="F662" s="403"/>
      <c r="G662" s="404"/>
      <c r="H662" s="407" t="s">
        <v>1306</v>
      </c>
      <c r="I662" s="408" t="s">
        <v>288</v>
      </c>
      <c r="J662" s="409"/>
      <c r="K662" s="404">
        <v>1</v>
      </c>
      <c r="L662" s="404"/>
      <c r="M662" s="406" t="s">
        <v>46</v>
      </c>
    </row>
    <row r="663" spans="1:13" ht="14">
      <c r="A663" s="402" t="s">
        <v>2003</v>
      </c>
      <c r="B663" s="403"/>
      <c r="C663" s="403">
        <v>18325</v>
      </c>
      <c r="D663" s="403"/>
      <c r="E663" s="403"/>
      <c r="F663" s="403"/>
      <c r="G663" s="404"/>
      <c r="H663" s="405" t="s">
        <v>1735</v>
      </c>
      <c r="I663" s="405" t="s">
        <v>288</v>
      </c>
      <c r="J663" s="404"/>
      <c r="K663" s="404">
        <v>1</v>
      </c>
      <c r="L663" s="404"/>
      <c r="M663" s="406" t="s">
        <v>46</v>
      </c>
    </row>
    <row r="664" spans="1:13" ht="14">
      <c r="A664" s="402" t="s">
        <v>2003</v>
      </c>
      <c r="B664" s="403"/>
      <c r="C664" s="403">
        <v>18332</v>
      </c>
      <c r="D664" s="403"/>
      <c r="E664" s="403"/>
      <c r="F664" s="403"/>
      <c r="G664" s="404"/>
      <c r="H664" s="405" t="s">
        <v>2342</v>
      </c>
      <c r="I664" s="405" t="s">
        <v>572</v>
      </c>
      <c r="J664" s="404"/>
      <c r="K664" s="404">
        <v>1</v>
      </c>
      <c r="L664" s="404"/>
      <c r="M664" s="406" t="s">
        <v>837</v>
      </c>
    </row>
    <row r="665" spans="1:13" ht="14">
      <c r="A665" s="402" t="s">
        <v>2003</v>
      </c>
      <c r="B665" s="403"/>
      <c r="C665" s="403">
        <v>18341</v>
      </c>
      <c r="D665" s="403"/>
      <c r="E665" s="403"/>
      <c r="F665" s="403"/>
      <c r="G665" s="404"/>
      <c r="H665" s="405" t="s">
        <v>631</v>
      </c>
      <c r="I665" s="405" t="s">
        <v>1816</v>
      </c>
      <c r="J665" s="404"/>
      <c r="K665" s="404">
        <v>1</v>
      </c>
      <c r="L665" s="404"/>
      <c r="M665" s="406" t="s">
        <v>837</v>
      </c>
    </row>
    <row r="666" spans="1:13" ht="14">
      <c r="A666" s="402" t="s">
        <v>2003</v>
      </c>
      <c r="B666" s="403"/>
      <c r="C666" s="403">
        <v>18347</v>
      </c>
      <c r="D666" s="403"/>
      <c r="E666" s="403"/>
      <c r="F666" s="403"/>
      <c r="G666" s="404"/>
      <c r="H666" s="405" t="s">
        <v>1934</v>
      </c>
      <c r="I666" s="405" t="s">
        <v>544</v>
      </c>
      <c r="J666" s="404"/>
      <c r="K666" s="404">
        <v>1</v>
      </c>
      <c r="L666" s="404"/>
      <c r="M666" s="406" t="s">
        <v>46</v>
      </c>
    </row>
    <row r="667" spans="1:13" ht="14">
      <c r="A667" s="402" t="s">
        <v>2003</v>
      </c>
      <c r="B667" s="403"/>
      <c r="C667" s="403">
        <v>18361</v>
      </c>
      <c r="D667" s="403"/>
      <c r="E667" s="403"/>
      <c r="F667" s="403"/>
      <c r="G667" s="404"/>
      <c r="H667" s="405" t="s">
        <v>970</v>
      </c>
      <c r="I667" s="405" t="s">
        <v>251</v>
      </c>
      <c r="J667" s="404"/>
      <c r="K667" s="404">
        <v>1</v>
      </c>
      <c r="L667" s="404"/>
      <c r="M667" s="406" t="s">
        <v>837</v>
      </c>
    </row>
    <row r="668" spans="1:13" ht="14">
      <c r="A668" s="402" t="s">
        <v>2003</v>
      </c>
      <c r="B668" s="403"/>
      <c r="C668" s="403">
        <v>18365</v>
      </c>
      <c r="D668" s="403"/>
      <c r="E668" s="403"/>
      <c r="F668" s="403"/>
      <c r="G668" s="404"/>
      <c r="H668" s="405" t="s">
        <v>259</v>
      </c>
      <c r="I668" s="405" t="s">
        <v>1683</v>
      </c>
      <c r="J668" s="404"/>
      <c r="K668" s="404">
        <v>3</v>
      </c>
      <c r="L668" s="404" t="s">
        <v>46</v>
      </c>
      <c r="M668" s="406"/>
    </row>
    <row r="669" spans="1:13" ht="14">
      <c r="A669" s="402" t="s">
        <v>2003</v>
      </c>
      <c r="B669" s="403"/>
      <c r="C669" s="403">
        <v>18371</v>
      </c>
      <c r="D669" s="403"/>
      <c r="E669" s="403"/>
      <c r="F669" s="403"/>
      <c r="G669" s="404"/>
      <c r="H669" s="405" t="s">
        <v>2395</v>
      </c>
      <c r="I669" s="405" t="s">
        <v>2872</v>
      </c>
      <c r="J669" s="403"/>
      <c r="K669" s="404">
        <v>6</v>
      </c>
      <c r="L669" s="404" t="s">
        <v>837</v>
      </c>
      <c r="M669" s="406"/>
    </row>
    <row r="670" spans="1:13" ht="14">
      <c r="A670" s="402" t="s">
        <v>2003</v>
      </c>
      <c r="B670" s="403"/>
      <c r="C670" s="403">
        <v>18376</v>
      </c>
      <c r="D670" s="403"/>
      <c r="E670" s="403"/>
      <c r="F670" s="403"/>
      <c r="G670" s="404"/>
      <c r="H670" s="405" t="s">
        <v>2343</v>
      </c>
      <c r="I670" s="405" t="s">
        <v>986</v>
      </c>
      <c r="J670" s="404"/>
      <c r="K670" s="404">
        <v>1</v>
      </c>
      <c r="L670" s="404"/>
      <c r="M670" s="406" t="s">
        <v>837</v>
      </c>
    </row>
    <row r="671" spans="1:13" ht="14">
      <c r="A671" s="402" t="s">
        <v>2003</v>
      </c>
      <c r="B671" s="403"/>
      <c r="C671" s="403">
        <v>18399</v>
      </c>
      <c r="D671" s="403"/>
      <c r="E671" s="403"/>
      <c r="F671" s="403"/>
      <c r="G671" s="404"/>
      <c r="H671" s="405" t="s">
        <v>428</v>
      </c>
      <c r="I671" s="405" t="s">
        <v>536</v>
      </c>
      <c r="J671" s="404"/>
      <c r="K671" s="404">
        <v>7</v>
      </c>
      <c r="L671" s="404" t="s">
        <v>46</v>
      </c>
      <c r="M671" s="406"/>
    </row>
    <row r="672" spans="1:13" ht="14">
      <c r="A672" s="402" t="s">
        <v>2003</v>
      </c>
      <c r="B672" s="403"/>
      <c r="C672" s="403">
        <v>18421</v>
      </c>
      <c r="D672" s="403"/>
      <c r="E672" s="403"/>
      <c r="F672" s="403"/>
      <c r="G672" s="404"/>
      <c r="H672" s="405" t="s">
        <v>2874</v>
      </c>
      <c r="I672" s="405" t="s">
        <v>571</v>
      </c>
      <c r="J672" s="403"/>
      <c r="K672" s="404">
        <v>1</v>
      </c>
      <c r="L672" s="404"/>
      <c r="M672" s="406"/>
    </row>
    <row r="673" spans="1:13" ht="14">
      <c r="A673" s="402" t="s">
        <v>2003</v>
      </c>
      <c r="B673" s="403"/>
      <c r="C673" s="403">
        <v>18425</v>
      </c>
      <c r="D673" s="403"/>
      <c r="E673" s="403"/>
      <c r="F673" s="403"/>
      <c r="G673" s="404"/>
      <c r="H673" s="405" t="s">
        <v>2347</v>
      </c>
      <c r="I673" s="405" t="s">
        <v>418</v>
      </c>
      <c r="J673" s="404"/>
      <c r="K673" s="404">
        <v>9</v>
      </c>
      <c r="L673" s="404" t="s">
        <v>837</v>
      </c>
      <c r="M673" s="406"/>
    </row>
    <row r="674" spans="1:13" ht="14">
      <c r="A674" s="402" t="s">
        <v>2003</v>
      </c>
      <c r="B674" s="403"/>
      <c r="C674" s="403">
        <v>18433</v>
      </c>
      <c r="D674" s="403"/>
      <c r="E674" s="403"/>
      <c r="F674" s="403"/>
      <c r="G674" s="404"/>
      <c r="H674" s="405" t="s">
        <v>2348</v>
      </c>
      <c r="I674" s="405" t="s">
        <v>2349</v>
      </c>
      <c r="J674" s="404"/>
      <c r="K674" s="404">
        <v>3</v>
      </c>
      <c r="L674" s="404" t="s">
        <v>837</v>
      </c>
      <c r="M674" s="406"/>
    </row>
    <row r="675" spans="1:13" ht="14">
      <c r="A675" s="402" t="s">
        <v>2003</v>
      </c>
      <c r="B675" s="403"/>
      <c r="C675" s="403">
        <v>18454</v>
      </c>
      <c r="D675" s="403"/>
      <c r="E675" s="403"/>
      <c r="F675" s="403"/>
      <c r="G675" s="404"/>
      <c r="H675" s="405" t="s">
        <v>91</v>
      </c>
      <c r="I675" s="405" t="s">
        <v>551</v>
      </c>
      <c r="J675" s="404"/>
      <c r="K675" s="404">
        <v>1</v>
      </c>
      <c r="L675" s="404"/>
      <c r="M675" s="406" t="s">
        <v>837</v>
      </c>
    </row>
    <row r="676" spans="1:13" ht="14">
      <c r="A676" s="402" t="s">
        <v>2003</v>
      </c>
      <c r="B676" s="403"/>
      <c r="C676" s="403">
        <v>18475</v>
      </c>
      <c r="D676" s="403"/>
      <c r="E676" s="403"/>
      <c r="F676" s="403"/>
      <c r="G676" s="404"/>
      <c r="H676" s="405" t="s">
        <v>2350</v>
      </c>
      <c r="I676" s="405" t="s">
        <v>2351</v>
      </c>
      <c r="J676" s="404"/>
      <c r="K676" s="404">
        <v>1</v>
      </c>
      <c r="L676" s="404"/>
      <c r="M676" s="406" t="s">
        <v>837</v>
      </c>
    </row>
    <row r="677" spans="1:13" ht="14">
      <c r="A677" s="402" t="s">
        <v>2003</v>
      </c>
      <c r="B677" s="403"/>
      <c r="C677" s="403">
        <v>18482</v>
      </c>
      <c r="D677" s="403"/>
      <c r="E677" s="403"/>
      <c r="F677" s="403"/>
      <c r="G677" s="404"/>
      <c r="H677" s="405" t="s">
        <v>2352</v>
      </c>
      <c r="I677" s="405" t="s">
        <v>545</v>
      </c>
      <c r="J677" s="404"/>
      <c r="K677" s="404">
        <v>3</v>
      </c>
      <c r="L677" s="404" t="s">
        <v>837</v>
      </c>
      <c r="M677" s="406"/>
    </row>
    <row r="678" spans="1:13" ht="14">
      <c r="A678" s="402" t="s">
        <v>2003</v>
      </c>
      <c r="B678" s="403"/>
      <c r="C678" s="403">
        <v>18496</v>
      </c>
      <c r="D678" s="403"/>
      <c r="E678" s="403"/>
      <c r="F678" s="403"/>
      <c r="G678" s="404"/>
      <c r="H678" s="407" t="s">
        <v>631</v>
      </c>
      <c r="I678" s="408" t="s">
        <v>381</v>
      </c>
      <c r="J678" s="409"/>
      <c r="K678" s="404">
        <v>1</v>
      </c>
      <c r="L678" s="404"/>
      <c r="M678" s="406" t="s">
        <v>837</v>
      </c>
    </row>
    <row r="679" spans="1:13" ht="14">
      <c r="A679" s="402" t="s">
        <v>2003</v>
      </c>
      <c r="B679" s="403"/>
      <c r="C679" s="403">
        <v>18554</v>
      </c>
      <c r="D679" s="403"/>
      <c r="E679" s="403"/>
      <c r="F679" s="403"/>
      <c r="G679" s="404"/>
      <c r="H679" s="405" t="s">
        <v>3006</v>
      </c>
      <c r="I679" s="405" t="s">
        <v>3384</v>
      </c>
      <c r="J679" s="403"/>
      <c r="K679" s="404">
        <v>1</v>
      </c>
      <c r="L679" s="404"/>
      <c r="M679" s="406"/>
    </row>
    <row r="680" spans="1:13" ht="14">
      <c r="A680" s="402" t="s">
        <v>2003</v>
      </c>
      <c r="B680" s="403"/>
      <c r="C680" s="403">
        <v>18581</v>
      </c>
      <c r="D680" s="403"/>
      <c r="E680" s="403"/>
      <c r="F680" s="403"/>
      <c r="G680" s="404"/>
      <c r="H680" s="407" t="s">
        <v>1257</v>
      </c>
      <c r="I680" s="408" t="s">
        <v>118</v>
      </c>
      <c r="J680" s="409"/>
      <c r="K680" s="404">
        <v>1</v>
      </c>
      <c r="L680" s="404"/>
      <c r="M680" s="406" t="s">
        <v>46</v>
      </c>
    </row>
    <row r="681" spans="1:13" ht="14">
      <c r="A681" s="402" t="s">
        <v>2003</v>
      </c>
      <c r="B681" s="403"/>
      <c r="C681" s="403">
        <v>18587</v>
      </c>
      <c r="D681" s="403"/>
      <c r="E681" s="403"/>
      <c r="F681" s="403"/>
      <c r="G681" s="404"/>
      <c r="H681" s="405" t="s">
        <v>262</v>
      </c>
      <c r="I681" s="405" t="s">
        <v>2875</v>
      </c>
      <c r="J681" s="403"/>
      <c r="K681" s="404">
        <v>9</v>
      </c>
      <c r="L681" s="404"/>
      <c r="M681" s="406"/>
    </row>
    <row r="682" spans="1:13" ht="14">
      <c r="A682" s="402" t="s">
        <v>2003</v>
      </c>
      <c r="B682" s="403"/>
      <c r="C682" s="403">
        <v>18592</v>
      </c>
      <c r="D682" s="403"/>
      <c r="E682" s="403"/>
      <c r="F682" s="403"/>
      <c r="G682" s="404"/>
      <c r="H682" s="405" t="s">
        <v>525</v>
      </c>
      <c r="I682" s="405" t="s">
        <v>342</v>
      </c>
      <c r="J682" s="404"/>
      <c r="K682" s="404">
        <v>1</v>
      </c>
      <c r="L682" s="404"/>
      <c r="M682" s="406"/>
    </row>
    <row r="683" spans="1:13" ht="14">
      <c r="A683" s="402" t="s">
        <v>2003</v>
      </c>
      <c r="B683" s="403"/>
      <c r="C683" s="403">
        <v>18593</v>
      </c>
      <c r="D683" s="403"/>
      <c r="E683" s="403"/>
      <c r="F683" s="403"/>
      <c r="G683" s="404"/>
      <c r="H683" s="405" t="s">
        <v>2876</v>
      </c>
      <c r="I683" s="405" t="s">
        <v>117</v>
      </c>
      <c r="J683" s="403"/>
      <c r="K683" s="404">
        <v>1</v>
      </c>
      <c r="L683" s="404"/>
      <c r="M683" s="406"/>
    </row>
    <row r="684" spans="1:13" ht="14">
      <c r="A684" s="402" t="s">
        <v>2003</v>
      </c>
      <c r="B684" s="403"/>
      <c r="C684" s="403">
        <v>18600</v>
      </c>
      <c r="D684" s="403"/>
      <c r="E684" s="403"/>
      <c r="F684" s="403"/>
      <c r="G684" s="404"/>
      <c r="H684" s="407" t="s">
        <v>1249</v>
      </c>
      <c r="I684" s="408" t="s">
        <v>118</v>
      </c>
      <c r="J684" s="409"/>
      <c r="K684" s="404">
        <v>1</v>
      </c>
      <c r="L684" s="404"/>
      <c r="M684" s="406" t="s">
        <v>837</v>
      </c>
    </row>
    <row r="685" spans="1:13" ht="14">
      <c r="A685" s="402" t="s">
        <v>2003</v>
      </c>
      <c r="B685" s="403"/>
      <c r="C685" s="403">
        <v>18603</v>
      </c>
      <c r="D685" s="403"/>
      <c r="E685" s="403"/>
      <c r="F685" s="403"/>
      <c r="G685" s="404"/>
      <c r="H685" s="405" t="s">
        <v>2877</v>
      </c>
      <c r="I685" s="405" t="s">
        <v>2878</v>
      </c>
      <c r="J685" s="403"/>
      <c r="K685" s="404">
        <v>2</v>
      </c>
      <c r="L685" s="404" t="s">
        <v>837</v>
      </c>
      <c r="M685" s="406"/>
    </row>
    <row r="686" spans="1:13" ht="14">
      <c r="A686" s="402" t="s">
        <v>2003</v>
      </c>
      <c r="B686" s="403"/>
      <c r="C686" s="403">
        <v>18690</v>
      </c>
      <c r="D686" s="403"/>
      <c r="E686" s="403"/>
      <c r="F686" s="403"/>
      <c r="G686" s="404"/>
      <c r="H686" s="405" t="s">
        <v>2879</v>
      </c>
      <c r="I686" s="405" t="s">
        <v>220</v>
      </c>
      <c r="J686" s="403"/>
      <c r="K686" s="404">
        <v>9</v>
      </c>
      <c r="L686" s="404"/>
      <c r="M686" s="406"/>
    </row>
    <row r="687" spans="1:13" ht="14">
      <c r="A687" s="402" t="s">
        <v>2003</v>
      </c>
      <c r="B687" s="403"/>
      <c r="C687" s="403">
        <v>18699</v>
      </c>
      <c r="D687" s="403"/>
      <c r="E687" s="403"/>
      <c r="F687" s="403"/>
      <c r="G687" s="404"/>
      <c r="H687" s="405" t="s">
        <v>1830</v>
      </c>
      <c r="I687" s="405" t="s">
        <v>220</v>
      </c>
      <c r="J687" s="404"/>
      <c r="K687" s="404">
        <v>1</v>
      </c>
      <c r="L687" s="404"/>
      <c r="M687" s="406" t="s">
        <v>837</v>
      </c>
    </row>
    <row r="688" spans="1:13" ht="14">
      <c r="A688" s="402" t="s">
        <v>2003</v>
      </c>
      <c r="B688" s="403"/>
      <c r="C688" s="403">
        <v>18721</v>
      </c>
      <c r="D688" s="403"/>
      <c r="E688" s="403"/>
      <c r="F688" s="403"/>
      <c r="G688" s="404"/>
      <c r="H688" s="407" t="s">
        <v>1007</v>
      </c>
      <c r="I688" s="408" t="s">
        <v>257</v>
      </c>
      <c r="J688" s="409"/>
      <c r="K688" s="404">
        <v>7</v>
      </c>
      <c r="L688" s="404" t="s">
        <v>837</v>
      </c>
      <c r="M688" s="406"/>
    </row>
    <row r="689" spans="1:13" ht="14">
      <c r="A689" s="402" t="s">
        <v>2003</v>
      </c>
      <c r="B689" s="403"/>
      <c r="C689" s="403">
        <v>18790</v>
      </c>
      <c r="D689" s="403"/>
      <c r="E689" s="403"/>
      <c r="F689" s="403"/>
      <c r="G689" s="404"/>
      <c r="H689" s="407" t="s">
        <v>1044</v>
      </c>
      <c r="I689" s="408" t="s">
        <v>23</v>
      </c>
      <c r="J689" s="409"/>
      <c r="K689" s="404">
        <v>1</v>
      </c>
      <c r="L689" s="404"/>
      <c r="M689" s="406" t="s">
        <v>46</v>
      </c>
    </row>
    <row r="690" spans="1:13" ht="14">
      <c r="A690" s="402" t="s">
        <v>2003</v>
      </c>
      <c r="B690" s="403"/>
      <c r="C690" s="403">
        <v>18792</v>
      </c>
      <c r="D690" s="403"/>
      <c r="E690" s="403"/>
      <c r="F690" s="403"/>
      <c r="G690" s="404"/>
      <c r="H690" s="405" t="s">
        <v>2355</v>
      </c>
      <c r="I690" s="405" t="s">
        <v>151</v>
      </c>
      <c r="J690" s="404"/>
      <c r="K690" s="404">
        <v>1</v>
      </c>
      <c r="L690" s="404"/>
      <c r="M690" s="406" t="s">
        <v>46</v>
      </c>
    </row>
    <row r="691" spans="1:13" ht="14">
      <c r="A691" s="402" t="s">
        <v>2003</v>
      </c>
      <c r="B691" s="403"/>
      <c r="C691" s="403">
        <v>18806</v>
      </c>
      <c r="D691" s="403"/>
      <c r="E691" s="403"/>
      <c r="F691" s="403"/>
      <c r="G691" s="404"/>
      <c r="H691" s="405" t="s">
        <v>2356</v>
      </c>
      <c r="I691" s="405" t="s">
        <v>260</v>
      </c>
      <c r="J691" s="404"/>
      <c r="K691" s="404">
        <v>1</v>
      </c>
      <c r="L691" s="404"/>
      <c r="M691" s="406" t="s">
        <v>837</v>
      </c>
    </row>
    <row r="692" spans="1:13" ht="14">
      <c r="A692" s="402" t="s">
        <v>2003</v>
      </c>
      <c r="B692" s="403"/>
      <c r="C692" s="403">
        <v>18848</v>
      </c>
      <c r="D692" s="403"/>
      <c r="E692" s="403"/>
      <c r="F692" s="403"/>
      <c r="G692" s="404"/>
      <c r="H692" s="405" t="s">
        <v>2358</v>
      </c>
      <c r="I692" s="405" t="s">
        <v>2359</v>
      </c>
      <c r="J692" s="404"/>
      <c r="K692" s="404">
        <v>2</v>
      </c>
      <c r="L692" s="404" t="s">
        <v>837</v>
      </c>
      <c r="M692" s="406"/>
    </row>
    <row r="693" spans="1:13" ht="14">
      <c r="A693" s="402" t="s">
        <v>2003</v>
      </c>
      <c r="B693" s="403"/>
      <c r="C693" s="403">
        <v>18873</v>
      </c>
      <c r="D693" s="403"/>
      <c r="E693" s="403"/>
      <c r="F693" s="403"/>
      <c r="G693" s="404"/>
      <c r="H693" s="405" t="s">
        <v>1648</v>
      </c>
      <c r="I693" s="405" t="s">
        <v>1649</v>
      </c>
      <c r="J693" s="404"/>
      <c r="K693" s="404">
        <v>1</v>
      </c>
      <c r="L693" s="404"/>
      <c r="M693" s="406" t="s">
        <v>837</v>
      </c>
    </row>
    <row r="694" spans="1:13" ht="14">
      <c r="A694" s="402" t="s">
        <v>2003</v>
      </c>
      <c r="B694" s="403"/>
      <c r="C694" s="403">
        <v>18881</v>
      </c>
      <c r="D694" s="403"/>
      <c r="E694" s="403"/>
      <c r="F694" s="403"/>
      <c r="G694" s="404"/>
      <c r="H694" s="405" t="s">
        <v>2360</v>
      </c>
      <c r="I694" s="405" t="s">
        <v>2361</v>
      </c>
      <c r="J694" s="404"/>
      <c r="K694" s="404">
        <v>3</v>
      </c>
      <c r="L694" s="404" t="s">
        <v>837</v>
      </c>
      <c r="M694" s="406"/>
    </row>
    <row r="695" spans="1:13" ht="14">
      <c r="A695" s="402" t="s">
        <v>2003</v>
      </c>
      <c r="B695" s="403"/>
      <c r="C695" s="403">
        <v>18890</v>
      </c>
      <c r="D695" s="403"/>
      <c r="E695" s="403"/>
      <c r="F695" s="403"/>
      <c r="G695" s="404"/>
      <c r="H695" s="407" t="s">
        <v>899</v>
      </c>
      <c r="I695" s="408" t="s">
        <v>547</v>
      </c>
      <c r="J695" s="409"/>
      <c r="K695" s="404">
        <v>1</v>
      </c>
      <c r="L695" s="404"/>
      <c r="M695" s="406" t="s">
        <v>837</v>
      </c>
    </row>
    <row r="696" spans="1:13" ht="14">
      <c r="A696" s="402" t="s">
        <v>2003</v>
      </c>
      <c r="B696" s="403"/>
      <c r="C696" s="403">
        <v>18899</v>
      </c>
      <c r="D696" s="403"/>
      <c r="E696" s="403"/>
      <c r="F696" s="403"/>
      <c r="G696" s="404"/>
      <c r="H696" s="405" t="s">
        <v>2881</v>
      </c>
      <c r="I696" s="405" t="s">
        <v>2882</v>
      </c>
      <c r="J696" s="403"/>
      <c r="K696" s="404">
        <v>6</v>
      </c>
      <c r="L696" s="404"/>
      <c r="M696" s="406"/>
    </row>
    <row r="697" spans="1:13" ht="14">
      <c r="A697" s="402" t="s">
        <v>2003</v>
      </c>
      <c r="B697" s="403"/>
      <c r="C697" s="403">
        <v>18905</v>
      </c>
      <c r="D697" s="403"/>
      <c r="E697" s="403"/>
      <c r="F697" s="403"/>
      <c r="G697" s="404"/>
      <c r="H697" s="405" t="s">
        <v>259</v>
      </c>
      <c r="I697" s="405" t="s">
        <v>2883</v>
      </c>
      <c r="J697" s="403"/>
      <c r="K697" s="404">
        <v>9</v>
      </c>
      <c r="L697" s="404"/>
      <c r="M697" s="406"/>
    </row>
    <row r="698" spans="1:13" ht="14">
      <c r="A698" s="402" t="s">
        <v>2003</v>
      </c>
      <c r="B698" s="403"/>
      <c r="C698" s="403">
        <v>19159</v>
      </c>
      <c r="D698" s="403"/>
      <c r="E698" s="403"/>
      <c r="F698" s="403"/>
      <c r="G698" s="404"/>
      <c r="H698" s="405" t="s">
        <v>1647</v>
      </c>
      <c r="I698" s="405" t="s">
        <v>287</v>
      </c>
      <c r="J698" s="404"/>
      <c r="K698" s="404">
        <v>1</v>
      </c>
      <c r="L698" s="404"/>
      <c r="M698" s="406" t="s">
        <v>837</v>
      </c>
    </row>
    <row r="699" spans="1:13" ht="14">
      <c r="A699" s="402" t="s">
        <v>2003</v>
      </c>
      <c r="B699" s="403"/>
      <c r="C699" s="403">
        <v>19170</v>
      </c>
      <c r="D699" s="403"/>
      <c r="E699" s="403"/>
      <c r="F699" s="403"/>
      <c r="G699" s="404"/>
      <c r="H699" s="405" t="s">
        <v>310</v>
      </c>
      <c r="I699" s="405" t="s">
        <v>156</v>
      </c>
      <c r="J699" s="404"/>
      <c r="K699" s="404">
        <v>9</v>
      </c>
      <c r="L699" s="404" t="s">
        <v>46</v>
      </c>
      <c r="M699" s="406"/>
    </row>
    <row r="700" spans="1:13" ht="14">
      <c r="A700" s="402" t="s">
        <v>2003</v>
      </c>
      <c r="B700" s="403"/>
      <c r="C700" s="403">
        <v>19191</v>
      </c>
      <c r="D700" s="403"/>
      <c r="E700" s="403"/>
      <c r="F700" s="403"/>
      <c r="G700" s="404"/>
      <c r="H700" s="407" t="s">
        <v>1302</v>
      </c>
      <c r="I700" s="408" t="s">
        <v>221</v>
      </c>
      <c r="J700" s="409"/>
      <c r="K700" s="404">
        <v>1</v>
      </c>
      <c r="L700" s="404"/>
      <c r="M700" s="406" t="s">
        <v>837</v>
      </c>
    </row>
    <row r="701" spans="1:13" ht="14">
      <c r="A701" s="402" t="s">
        <v>2003</v>
      </c>
      <c r="B701" s="403"/>
      <c r="C701" s="403">
        <v>19192</v>
      </c>
      <c r="D701" s="403"/>
      <c r="E701" s="403"/>
      <c r="F701" s="403"/>
      <c r="G701" s="404"/>
      <c r="H701" s="405" t="s">
        <v>2366</v>
      </c>
      <c r="I701" s="405" t="s">
        <v>2367</v>
      </c>
      <c r="J701" s="404"/>
      <c r="K701" s="404">
        <v>1</v>
      </c>
      <c r="L701" s="404"/>
      <c r="M701" s="406" t="s">
        <v>837</v>
      </c>
    </row>
    <row r="702" spans="1:13" ht="14">
      <c r="A702" s="402" t="s">
        <v>2003</v>
      </c>
      <c r="B702" s="403"/>
      <c r="C702" s="403">
        <v>19199</v>
      </c>
      <c r="D702" s="403"/>
      <c r="E702" s="403"/>
      <c r="F702" s="403"/>
      <c r="G702" s="404"/>
      <c r="H702" s="407" t="s">
        <v>1296</v>
      </c>
      <c r="I702" s="408" t="s">
        <v>996</v>
      </c>
      <c r="J702" s="409"/>
      <c r="K702" s="404">
        <v>1</v>
      </c>
      <c r="L702" s="404"/>
      <c r="M702" s="406" t="s">
        <v>46</v>
      </c>
    </row>
    <row r="703" spans="1:13" ht="14">
      <c r="A703" s="402" t="s">
        <v>2003</v>
      </c>
      <c r="B703" s="403"/>
      <c r="C703" s="403">
        <v>19212</v>
      </c>
      <c r="D703" s="403"/>
      <c r="E703" s="403"/>
      <c r="F703" s="403"/>
      <c r="G703" s="404"/>
      <c r="H703" s="405" t="s">
        <v>3388</v>
      </c>
      <c r="I703" s="405" t="s">
        <v>288</v>
      </c>
      <c r="J703" s="403"/>
      <c r="K703" s="404">
        <v>7</v>
      </c>
      <c r="L703" s="404"/>
      <c r="M703" s="406"/>
    </row>
    <row r="704" spans="1:13" ht="14">
      <c r="A704" s="402" t="s">
        <v>2003</v>
      </c>
      <c r="B704" s="403"/>
      <c r="C704" s="403">
        <v>19231</v>
      </c>
      <c r="D704" s="403"/>
      <c r="E704" s="403"/>
      <c r="F704" s="403"/>
      <c r="G704" s="404"/>
      <c r="H704" s="405" t="s">
        <v>1618</v>
      </c>
      <c r="I704" s="405" t="s">
        <v>393</v>
      </c>
      <c r="J704" s="404"/>
      <c r="K704" s="404">
        <v>1</v>
      </c>
      <c r="L704" s="404"/>
      <c r="M704" s="406" t="s">
        <v>46</v>
      </c>
    </row>
    <row r="705" spans="1:13" ht="14">
      <c r="A705" s="402" t="s">
        <v>2003</v>
      </c>
      <c r="B705" s="403"/>
      <c r="C705" s="403">
        <v>19243</v>
      </c>
      <c r="D705" s="403"/>
      <c r="E705" s="403"/>
      <c r="F705" s="403"/>
      <c r="G705" s="404"/>
      <c r="H705" s="405" t="s">
        <v>1624</v>
      </c>
      <c r="I705" s="405" t="s">
        <v>1211</v>
      </c>
      <c r="J705" s="404"/>
      <c r="K705" s="404">
        <v>1</v>
      </c>
      <c r="L705" s="404"/>
      <c r="M705" s="406" t="s">
        <v>46</v>
      </c>
    </row>
    <row r="706" spans="1:13" ht="14">
      <c r="A706" s="402" t="s">
        <v>2003</v>
      </c>
      <c r="B706" s="403"/>
      <c r="C706" s="403">
        <v>19246</v>
      </c>
      <c r="D706" s="403"/>
      <c r="E706" s="403"/>
      <c r="F706" s="403"/>
      <c r="G706" s="404"/>
      <c r="H706" s="405" t="s">
        <v>707</v>
      </c>
      <c r="I706" s="405" t="s">
        <v>151</v>
      </c>
      <c r="J706" s="404"/>
      <c r="K706" s="404">
        <v>1</v>
      </c>
      <c r="L706" s="404"/>
      <c r="M706" s="406" t="s">
        <v>46</v>
      </c>
    </row>
    <row r="707" spans="1:13" ht="14">
      <c r="A707" s="402" t="s">
        <v>2003</v>
      </c>
      <c r="B707" s="403"/>
      <c r="C707" s="403">
        <v>19250</v>
      </c>
      <c r="D707" s="403"/>
      <c r="E707" s="403"/>
      <c r="F707" s="403"/>
      <c r="G707" s="404"/>
      <c r="H707" s="405" t="s">
        <v>2586</v>
      </c>
      <c r="I707" s="405" t="s">
        <v>961</v>
      </c>
      <c r="J707" s="404"/>
      <c r="K707" s="404">
        <v>4</v>
      </c>
      <c r="L707" s="404" t="s">
        <v>837</v>
      </c>
      <c r="M707" s="406"/>
    </row>
    <row r="708" spans="1:13" ht="14">
      <c r="A708" s="402" t="s">
        <v>2003</v>
      </c>
      <c r="B708" s="403"/>
      <c r="C708" s="403">
        <v>19266</v>
      </c>
      <c r="D708" s="403"/>
      <c r="E708" s="403"/>
      <c r="F708" s="403"/>
      <c r="G708" s="404"/>
      <c r="H708" s="405" t="s">
        <v>1947</v>
      </c>
      <c r="I708" s="405" t="s">
        <v>288</v>
      </c>
      <c r="J708" s="404"/>
      <c r="K708" s="404">
        <v>1</v>
      </c>
      <c r="L708" s="404"/>
      <c r="M708" s="406" t="s">
        <v>837</v>
      </c>
    </row>
    <row r="709" spans="1:13" ht="14">
      <c r="A709" s="402" t="s">
        <v>2003</v>
      </c>
      <c r="B709" s="403"/>
      <c r="C709" s="403">
        <v>19267</v>
      </c>
      <c r="D709" s="403"/>
      <c r="E709" s="403"/>
      <c r="F709" s="403"/>
      <c r="G709" s="404"/>
      <c r="H709" s="405" t="s">
        <v>199</v>
      </c>
      <c r="I709" s="405" t="s">
        <v>108</v>
      </c>
      <c r="J709" s="404"/>
      <c r="K709" s="404">
        <v>3</v>
      </c>
      <c r="L709" s="404" t="s">
        <v>837</v>
      </c>
      <c r="M709" s="406"/>
    </row>
    <row r="710" spans="1:13" ht="14">
      <c r="A710" s="402" t="s">
        <v>2003</v>
      </c>
      <c r="B710" s="403"/>
      <c r="C710" s="403">
        <v>19268</v>
      </c>
      <c r="D710" s="403"/>
      <c r="E710" s="403"/>
      <c r="F710" s="403"/>
      <c r="G710" s="404"/>
      <c r="H710" s="405" t="s">
        <v>1687</v>
      </c>
      <c r="I710" s="405" t="s">
        <v>564</v>
      </c>
      <c r="J710" s="404"/>
      <c r="K710" s="404">
        <v>1</v>
      </c>
      <c r="L710" s="404"/>
      <c r="M710" s="406" t="s">
        <v>837</v>
      </c>
    </row>
    <row r="711" spans="1:13" ht="14">
      <c r="A711" s="402" t="s">
        <v>2003</v>
      </c>
      <c r="B711" s="403"/>
      <c r="C711" s="403">
        <v>19269</v>
      </c>
      <c r="D711" s="403"/>
      <c r="E711" s="403"/>
      <c r="F711" s="403"/>
      <c r="G711" s="404"/>
      <c r="H711" s="405" t="s">
        <v>1040</v>
      </c>
      <c r="I711" s="405" t="s">
        <v>1802</v>
      </c>
      <c r="J711" s="404"/>
      <c r="K711" s="404">
        <v>1</v>
      </c>
      <c r="L711" s="404"/>
      <c r="M711" s="406" t="s">
        <v>837</v>
      </c>
    </row>
    <row r="712" spans="1:13" ht="14">
      <c r="A712" s="402" t="s">
        <v>2003</v>
      </c>
      <c r="B712" s="403"/>
      <c r="C712" s="403">
        <v>19276</v>
      </c>
      <c r="D712" s="403"/>
      <c r="E712" s="403"/>
      <c r="F712" s="403"/>
      <c r="G712" s="404"/>
      <c r="H712" s="407" t="s">
        <v>528</v>
      </c>
      <c r="I712" s="408" t="s">
        <v>1100</v>
      </c>
      <c r="J712" s="409"/>
      <c r="K712" s="404">
        <v>1</v>
      </c>
      <c r="L712" s="404"/>
      <c r="M712" s="406" t="s">
        <v>837</v>
      </c>
    </row>
    <row r="713" spans="1:13" ht="14">
      <c r="A713" s="402" t="s">
        <v>2003</v>
      </c>
      <c r="B713" s="403"/>
      <c r="C713" s="403">
        <v>19285</v>
      </c>
      <c r="D713" s="403"/>
      <c r="E713" s="403"/>
      <c r="F713" s="403"/>
      <c r="G713" s="404"/>
      <c r="H713" s="405" t="s">
        <v>2886</v>
      </c>
      <c r="I713" s="405" t="s">
        <v>547</v>
      </c>
      <c r="J713" s="403"/>
      <c r="K713" s="404">
        <v>1</v>
      </c>
      <c r="L713" s="404"/>
      <c r="M713" s="406"/>
    </row>
    <row r="714" spans="1:13" ht="14">
      <c r="A714" s="402" t="s">
        <v>2003</v>
      </c>
      <c r="B714" s="403"/>
      <c r="C714" s="403">
        <v>19294</v>
      </c>
      <c r="D714" s="403"/>
      <c r="E714" s="403"/>
      <c r="F714" s="403"/>
      <c r="G714" s="404"/>
      <c r="H714" s="407" t="s">
        <v>1043</v>
      </c>
      <c r="I714" s="408" t="s">
        <v>220</v>
      </c>
      <c r="J714" s="409"/>
      <c r="K714" s="404">
        <v>7</v>
      </c>
      <c r="L714" s="404" t="s">
        <v>837</v>
      </c>
      <c r="M714" s="406"/>
    </row>
    <row r="715" spans="1:13" ht="14">
      <c r="A715" s="402" t="s">
        <v>2003</v>
      </c>
      <c r="B715" s="403"/>
      <c r="C715" s="403">
        <v>19311</v>
      </c>
      <c r="D715" s="403"/>
      <c r="E715" s="403"/>
      <c r="F715" s="403"/>
      <c r="G715" s="404"/>
      <c r="H715" s="407" t="s">
        <v>1300</v>
      </c>
      <c r="I715" s="408" t="s">
        <v>1123</v>
      </c>
      <c r="J715" s="409"/>
      <c r="K715" s="404">
        <v>1</v>
      </c>
      <c r="L715" s="404"/>
      <c r="M715" s="406" t="s">
        <v>837</v>
      </c>
    </row>
    <row r="716" spans="1:13" ht="14">
      <c r="A716" s="402" t="s">
        <v>2003</v>
      </c>
      <c r="B716" s="403"/>
      <c r="C716" s="403">
        <v>19331</v>
      </c>
      <c r="D716" s="403"/>
      <c r="E716" s="403"/>
      <c r="F716" s="403"/>
      <c r="G716" s="404"/>
      <c r="H716" s="405" t="s">
        <v>852</v>
      </c>
      <c r="I716" s="405" t="s">
        <v>565</v>
      </c>
      <c r="J716" s="404"/>
      <c r="K716" s="404">
        <v>5</v>
      </c>
      <c r="L716" s="404" t="s">
        <v>46</v>
      </c>
      <c r="M716" s="406"/>
    </row>
    <row r="717" spans="1:13" ht="14">
      <c r="A717" s="402" t="s">
        <v>2003</v>
      </c>
      <c r="B717" s="403"/>
      <c r="C717" s="403">
        <v>19334</v>
      </c>
      <c r="D717" s="403"/>
      <c r="E717" s="403"/>
      <c r="F717" s="403"/>
      <c r="G717" s="404"/>
      <c r="H717" s="405" t="s">
        <v>584</v>
      </c>
      <c r="I717" s="405" t="s">
        <v>40</v>
      </c>
      <c r="J717" s="404"/>
      <c r="K717" s="404">
        <v>7</v>
      </c>
      <c r="L717" s="404" t="s">
        <v>46</v>
      </c>
      <c r="M717" s="406"/>
    </row>
    <row r="718" spans="1:13" ht="14">
      <c r="A718" s="402" t="s">
        <v>2003</v>
      </c>
      <c r="B718" s="403"/>
      <c r="C718" s="403">
        <v>19348</v>
      </c>
      <c r="D718" s="403"/>
      <c r="E718" s="403"/>
      <c r="F718" s="403"/>
      <c r="G718" s="404"/>
      <c r="H718" s="405" t="s">
        <v>1044</v>
      </c>
      <c r="I718" s="405" t="s">
        <v>494</v>
      </c>
      <c r="J718" s="404"/>
      <c r="K718" s="404">
        <v>8</v>
      </c>
      <c r="L718" s="404" t="s">
        <v>837</v>
      </c>
      <c r="M718" s="406"/>
    </row>
    <row r="719" spans="1:13" ht="14">
      <c r="A719" s="402" t="s">
        <v>2003</v>
      </c>
      <c r="B719" s="403"/>
      <c r="C719" s="403">
        <v>19357</v>
      </c>
      <c r="D719" s="403"/>
      <c r="E719" s="403"/>
      <c r="F719" s="403"/>
      <c r="G719" s="404"/>
      <c r="H719" s="405" t="s">
        <v>2889</v>
      </c>
      <c r="I719" s="405" t="s">
        <v>600</v>
      </c>
      <c r="J719" s="403"/>
      <c r="K719" s="404">
        <v>1</v>
      </c>
      <c r="L719" s="404"/>
      <c r="M719" s="406"/>
    </row>
    <row r="720" spans="1:13" ht="14">
      <c r="A720" s="402" t="s">
        <v>2003</v>
      </c>
      <c r="B720" s="403"/>
      <c r="C720" s="403">
        <v>19432</v>
      </c>
      <c r="D720" s="403"/>
      <c r="E720" s="403"/>
      <c r="F720" s="403"/>
      <c r="G720" s="404"/>
      <c r="H720" s="405" t="s">
        <v>3342</v>
      </c>
      <c r="I720" s="405" t="s">
        <v>1147</v>
      </c>
      <c r="J720" s="404"/>
      <c r="K720" s="404">
        <v>4</v>
      </c>
      <c r="L720" s="404" t="s">
        <v>838</v>
      </c>
      <c r="M720" s="406"/>
    </row>
    <row r="721" spans="1:13" ht="14">
      <c r="A721" s="402" t="s">
        <v>2003</v>
      </c>
      <c r="B721" s="403"/>
      <c r="C721" s="403">
        <v>19456</v>
      </c>
      <c r="D721" s="403"/>
      <c r="E721" s="403"/>
      <c r="F721" s="403"/>
      <c r="G721" s="404"/>
      <c r="H721" s="405" t="s">
        <v>1706</v>
      </c>
      <c r="I721" s="405" t="s">
        <v>547</v>
      </c>
      <c r="J721" s="404"/>
      <c r="K721" s="404">
        <v>1</v>
      </c>
      <c r="L721" s="404"/>
      <c r="M721" s="406" t="s">
        <v>837</v>
      </c>
    </row>
    <row r="722" spans="1:13" ht="14">
      <c r="A722" s="402" t="s">
        <v>2003</v>
      </c>
      <c r="B722" s="403"/>
      <c r="C722" s="403">
        <v>19457</v>
      </c>
      <c r="D722" s="403"/>
      <c r="E722" s="403"/>
      <c r="F722" s="403"/>
      <c r="G722" s="404"/>
      <c r="H722" s="405" t="s">
        <v>528</v>
      </c>
      <c r="I722" s="405" t="s">
        <v>577</v>
      </c>
      <c r="J722" s="404"/>
      <c r="K722" s="404">
        <v>1</v>
      </c>
      <c r="L722" s="404"/>
      <c r="M722" s="406" t="s">
        <v>837</v>
      </c>
    </row>
    <row r="723" spans="1:13" ht="14">
      <c r="A723" s="402" t="s">
        <v>2003</v>
      </c>
      <c r="B723" s="403"/>
      <c r="C723" s="403">
        <v>19477</v>
      </c>
      <c r="D723" s="403"/>
      <c r="E723" s="403"/>
      <c r="F723" s="403"/>
      <c r="G723" s="404"/>
      <c r="H723" s="405" t="s">
        <v>2369</v>
      </c>
      <c r="I723" s="405" t="s">
        <v>277</v>
      </c>
      <c r="J723" s="404"/>
      <c r="K723" s="404">
        <v>4</v>
      </c>
      <c r="L723" s="404" t="s">
        <v>837</v>
      </c>
      <c r="M723" s="406"/>
    </row>
    <row r="724" spans="1:13" ht="14">
      <c r="A724" s="402" t="s">
        <v>2003</v>
      </c>
      <c r="B724" s="403"/>
      <c r="C724" s="403">
        <v>19480</v>
      </c>
      <c r="D724" s="403"/>
      <c r="E724" s="403"/>
      <c r="F724" s="403"/>
      <c r="G724" s="404"/>
      <c r="H724" s="405" t="s">
        <v>2370</v>
      </c>
      <c r="I724" s="405" t="s">
        <v>549</v>
      </c>
      <c r="J724" s="404"/>
      <c r="K724" s="404">
        <v>1</v>
      </c>
      <c r="L724" s="404"/>
      <c r="M724" s="406" t="s">
        <v>46</v>
      </c>
    </row>
    <row r="725" spans="1:13" ht="14">
      <c r="A725" s="402" t="s">
        <v>2003</v>
      </c>
      <c r="B725" s="403"/>
      <c r="C725" s="403">
        <v>19516</v>
      </c>
      <c r="D725" s="403"/>
      <c r="E725" s="403"/>
      <c r="F725" s="403"/>
      <c r="G725" s="404"/>
      <c r="H725" s="405" t="s">
        <v>1692</v>
      </c>
      <c r="I725" s="405" t="s">
        <v>2372</v>
      </c>
      <c r="J725" s="404"/>
      <c r="K725" s="404">
        <v>1</v>
      </c>
      <c r="L725" s="404"/>
      <c r="M725" s="406" t="s">
        <v>837</v>
      </c>
    </row>
    <row r="726" spans="1:13" ht="14">
      <c r="A726" s="402" t="s">
        <v>2003</v>
      </c>
      <c r="B726" s="403"/>
      <c r="C726" s="403">
        <v>19518</v>
      </c>
      <c r="D726" s="403"/>
      <c r="E726" s="403"/>
      <c r="F726" s="403"/>
      <c r="G726" s="404"/>
      <c r="H726" s="405" t="s">
        <v>2894</v>
      </c>
      <c r="I726" s="405" t="s">
        <v>502</v>
      </c>
      <c r="J726" s="403"/>
      <c r="K726" s="404">
        <v>1</v>
      </c>
      <c r="L726" s="404"/>
      <c r="M726" s="406"/>
    </row>
    <row r="727" spans="1:13" ht="14">
      <c r="A727" s="402" t="s">
        <v>2003</v>
      </c>
      <c r="B727" s="403"/>
      <c r="C727" s="403">
        <v>19521</v>
      </c>
      <c r="D727" s="403"/>
      <c r="E727" s="403"/>
      <c r="F727" s="403"/>
      <c r="G727" s="404"/>
      <c r="H727" s="405" t="s">
        <v>608</v>
      </c>
      <c r="I727" s="405" t="s">
        <v>1955</v>
      </c>
      <c r="J727" s="404"/>
      <c r="K727" s="404">
        <v>4</v>
      </c>
      <c r="L727" s="404" t="s">
        <v>837</v>
      </c>
      <c r="M727" s="406"/>
    </row>
    <row r="728" spans="1:13" ht="14">
      <c r="A728" s="402" t="s">
        <v>2003</v>
      </c>
      <c r="B728" s="403"/>
      <c r="C728" s="403">
        <v>19528</v>
      </c>
      <c r="D728" s="403"/>
      <c r="E728" s="403"/>
      <c r="F728" s="403"/>
      <c r="G728" s="404"/>
      <c r="H728" s="405" t="s">
        <v>2374</v>
      </c>
      <c r="I728" s="405" t="s">
        <v>576</v>
      </c>
      <c r="J728" s="404"/>
      <c r="K728" s="404">
        <v>7</v>
      </c>
      <c r="L728" s="404" t="s">
        <v>46</v>
      </c>
      <c r="M728" s="406"/>
    </row>
    <row r="729" spans="1:13" ht="14">
      <c r="A729" s="402" t="s">
        <v>2003</v>
      </c>
      <c r="B729" s="403"/>
      <c r="C729" s="403">
        <v>19529</v>
      </c>
      <c r="D729" s="403"/>
      <c r="E729" s="403"/>
      <c r="F729" s="403"/>
      <c r="G729" s="404"/>
      <c r="H729" s="405" t="s">
        <v>2895</v>
      </c>
      <c r="I729" s="405" t="s">
        <v>372</v>
      </c>
      <c r="J729" s="403"/>
      <c r="K729" s="404">
        <v>1</v>
      </c>
      <c r="L729" s="404"/>
      <c r="M729" s="406"/>
    </row>
    <row r="730" spans="1:13" ht="14">
      <c r="A730" s="402" t="s">
        <v>2003</v>
      </c>
      <c r="B730" s="403"/>
      <c r="C730" s="403">
        <v>19533</v>
      </c>
      <c r="D730" s="403"/>
      <c r="E730" s="403"/>
      <c r="F730" s="403"/>
      <c r="G730" s="404"/>
      <c r="H730" s="405" t="s">
        <v>341</v>
      </c>
      <c r="I730" s="405" t="s">
        <v>288</v>
      </c>
      <c r="J730" s="404"/>
      <c r="K730" s="404">
        <v>10</v>
      </c>
      <c r="L730" s="404" t="s">
        <v>837</v>
      </c>
      <c r="M730" s="406"/>
    </row>
    <row r="731" spans="1:13" ht="14">
      <c r="A731" s="402" t="s">
        <v>2003</v>
      </c>
      <c r="B731" s="403"/>
      <c r="C731" s="403">
        <v>19535</v>
      </c>
      <c r="D731" s="403"/>
      <c r="E731" s="403"/>
      <c r="F731" s="403"/>
      <c r="G731" s="404"/>
      <c r="H731" s="405" t="s">
        <v>2376</v>
      </c>
      <c r="I731" s="405" t="s">
        <v>549</v>
      </c>
      <c r="J731" s="404"/>
      <c r="K731" s="404">
        <v>1</v>
      </c>
      <c r="L731" s="404"/>
      <c r="M731" s="406" t="s">
        <v>837</v>
      </c>
    </row>
    <row r="732" spans="1:13" ht="14">
      <c r="A732" s="402" t="s">
        <v>2003</v>
      </c>
      <c r="B732" s="403"/>
      <c r="C732" s="403">
        <v>19546</v>
      </c>
      <c r="D732" s="403"/>
      <c r="E732" s="403"/>
      <c r="F732" s="403"/>
      <c r="G732" s="404"/>
      <c r="H732" s="407" t="s">
        <v>1083</v>
      </c>
      <c r="I732" s="408" t="s">
        <v>237</v>
      </c>
      <c r="J732" s="409"/>
      <c r="K732" s="404">
        <v>1</v>
      </c>
      <c r="L732" s="404"/>
      <c r="M732" s="406" t="s">
        <v>837</v>
      </c>
    </row>
    <row r="733" spans="1:13" ht="14">
      <c r="A733" s="402" t="s">
        <v>2003</v>
      </c>
      <c r="B733" s="403"/>
      <c r="C733" s="403">
        <v>19548</v>
      </c>
      <c r="D733" s="403"/>
      <c r="E733" s="403"/>
      <c r="F733" s="403"/>
      <c r="G733" s="404"/>
      <c r="H733" s="405" t="s">
        <v>2378</v>
      </c>
      <c r="I733" s="405" t="s">
        <v>1680</v>
      </c>
      <c r="J733" s="404"/>
      <c r="K733" s="404">
        <v>1</v>
      </c>
      <c r="L733" s="404"/>
      <c r="M733" s="406" t="s">
        <v>837</v>
      </c>
    </row>
    <row r="734" spans="1:13" ht="14">
      <c r="A734" s="402" t="s">
        <v>2003</v>
      </c>
      <c r="B734" s="403"/>
      <c r="C734" s="403">
        <v>19552</v>
      </c>
      <c r="D734" s="403"/>
      <c r="E734" s="403"/>
      <c r="F734" s="403"/>
      <c r="G734" s="404"/>
      <c r="H734" s="405" t="s">
        <v>262</v>
      </c>
      <c r="I734" s="405" t="s">
        <v>1681</v>
      </c>
      <c r="J734" s="404"/>
      <c r="K734" s="404">
        <v>8</v>
      </c>
      <c r="L734" s="404" t="s">
        <v>837</v>
      </c>
      <c r="M734" s="406"/>
    </row>
    <row r="735" spans="1:13" ht="14">
      <c r="A735" s="402" t="s">
        <v>2003</v>
      </c>
      <c r="B735" s="403"/>
      <c r="C735" s="403">
        <v>19553</v>
      </c>
      <c r="D735" s="403"/>
      <c r="E735" s="403"/>
      <c r="F735" s="403"/>
      <c r="G735" s="404"/>
      <c r="H735" s="405" t="s">
        <v>2896</v>
      </c>
      <c r="I735" s="405" t="s">
        <v>2897</v>
      </c>
      <c r="J735" s="403"/>
      <c r="K735" s="404">
        <v>8</v>
      </c>
      <c r="L735" s="404"/>
      <c r="M735" s="406"/>
    </row>
    <row r="736" spans="1:13" ht="14">
      <c r="A736" s="402" t="s">
        <v>2003</v>
      </c>
      <c r="B736" s="403"/>
      <c r="C736" s="403">
        <v>19561</v>
      </c>
      <c r="D736" s="403"/>
      <c r="E736" s="403"/>
      <c r="F736" s="403"/>
      <c r="G736" s="404"/>
      <c r="H736" s="405" t="s">
        <v>2379</v>
      </c>
      <c r="I736" s="405" t="s">
        <v>1700</v>
      </c>
      <c r="J736" s="404"/>
      <c r="K736" s="404">
        <v>1</v>
      </c>
      <c r="L736" s="404"/>
      <c r="M736" s="406" t="s">
        <v>46</v>
      </c>
    </row>
    <row r="737" spans="1:13" ht="14">
      <c r="A737" s="402" t="s">
        <v>2003</v>
      </c>
      <c r="B737" s="403"/>
      <c r="C737" s="403">
        <v>19563</v>
      </c>
      <c r="D737" s="403"/>
      <c r="E737" s="403"/>
      <c r="F737" s="403"/>
      <c r="G737" s="404"/>
      <c r="H737" s="405" t="s">
        <v>2898</v>
      </c>
      <c r="I737" s="405" t="s">
        <v>552</v>
      </c>
      <c r="J737" s="403"/>
      <c r="K737" s="404">
        <v>4</v>
      </c>
      <c r="L737" s="404"/>
      <c r="M737" s="406"/>
    </row>
    <row r="738" spans="1:13" ht="14">
      <c r="A738" s="402" t="s">
        <v>2003</v>
      </c>
      <c r="B738" s="403"/>
      <c r="C738" s="403">
        <v>19577</v>
      </c>
      <c r="D738" s="403"/>
      <c r="E738" s="403"/>
      <c r="F738" s="403"/>
      <c r="G738" s="404"/>
      <c r="H738" s="405" t="s">
        <v>170</v>
      </c>
      <c r="I738" s="405" t="s">
        <v>220</v>
      </c>
      <c r="J738" s="404"/>
      <c r="K738" s="404">
        <v>8</v>
      </c>
      <c r="L738" s="404" t="s">
        <v>46</v>
      </c>
      <c r="M738" s="406"/>
    </row>
    <row r="739" spans="1:13" ht="14">
      <c r="A739" s="402" t="s">
        <v>2003</v>
      </c>
      <c r="B739" s="403"/>
      <c r="C739" s="403">
        <v>19580</v>
      </c>
      <c r="D739" s="403"/>
      <c r="E739" s="403"/>
      <c r="F739" s="403"/>
      <c r="G739" s="404"/>
      <c r="H739" s="405" t="s">
        <v>475</v>
      </c>
      <c r="I739" s="405" t="s">
        <v>2899</v>
      </c>
      <c r="J739" s="403"/>
      <c r="K739" s="404">
        <v>1</v>
      </c>
      <c r="L739" s="404"/>
      <c r="M739" s="406" t="s">
        <v>837</v>
      </c>
    </row>
    <row r="740" spans="1:13" ht="14">
      <c r="A740" s="402" t="s">
        <v>2003</v>
      </c>
      <c r="B740" s="403"/>
      <c r="C740" s="403">
        <v>19582</v>
      </c>
      <c r="D740" s="403"/>
      <c r="E740" s="403"/>
      <c r="F740" s="403"/>
      <c r="G740" s="404"/>
      <c r="H740" s="405" t="s">
        <v>334</v>
      </c>
      <c r="I740" s="405" t="s">
        <v>544</v>
      </c>
      <c r="J740" s="404"/>
      <c r="K740" s="404">
        <v>1</v>
      </c>
      <c r="L740" s="404"/>
      <c r="M740" s="406"/>
    </row>
    <row r="741" spans="1:13" ht="14">
      <c r="A741" s="402" t="s">
        <v>2003</v>
      </c>
      <c r="B741" s="403"/>
      <c r="C741" s="403">
        <v>19583</v>
      </c>
      <c r="D741" s="403"/>
      <c r="E741" s="403"/>
      <c r="F741" s="403"/>
      <c r="G741" s="404"/>
      <c r="H741" s="405" t="s">
        <v>1861</v>
      </c>
      <c r="I741" s="405" t="s">
        <v>104</v>
      </c>
      <c r="J741" s="404"/>
      <c r="K741" s="404">
        <v>1</v>
      </c>
      <c r="L741" s="404"/>
      <c r="M741" s="406" t="s">
        <v>837</v>
      </c>
    </row>
    <row r="742" spans="1:13" ht="14">
      <c r="A742" s="402" t="s">
        <v>2003</v>
      </c>
      <c r="B742" s="403"/>
      <c r="C742" s="403">
        <v>19609</v>
      </c>
      <c r="D742" s="403"/>
      <c r="E742" s="403"/>
      <c r="F742" s="403"/>
      <c r="G742" s="404"/>
      <c r="H742" s="405" t="s">
        <v>2900</v>
      </c>
      <c r="I742" s="405" t="s">
        <v>106</v>
      </c>
      <c r="J742" s="403"/>
      <c r="K742" s="404">
        <v>1</v>
      </c>
      <c r="L742" s="404"/>
      <c r="M742" s="406"/>
    </row>
    <row r="743" spans="1:13" ht="14">
      <c r="A743" s="402" t="s">
        <v>2003</v>
      </c>
      <c r="B743" s="403"/>
      <c r="C743" s="403">
        <v>19615</v>
      </c>
      <c r="D743" s="403"/>
      <c r="E743" s="403"/>
      <c r="F743" s="403"/>
      <c r="G743" s="404"/>
      <c r="H743" s="405" t="s">
        <v>2385</v>
      </c>
      <c r="I743" s="405" t="s">
        <v>589</v>
      </c>
      <c r="J743" s="404"/>
      <c r="K743" s="404">
        <v>9</v>
      </c>
      <c r="L743" s="404" t="s">
        <v>46</v>
      </c>
      <c r="M743" s="406"/>
    </row>
    <row r="744" spans="1:13" ht="14">
      <c r="A744" s="402" t="s">
        <v>2003</v>
      </c>
      <c r="B744" s="403"/>
      <c r="C744" s="403">
        <v>19625</v>
      </c>
      <c r="D744" s="403"/>
      <c r="E744" s="403"/>
      <c r="F744" s="403"/>
      <c r="G744" s="404"/>
      <c r="H744" s="405" t="s">
        <v>2901</v>
      </c>
      <c r="I744" s="405" t="s">
        <v>617</v>
      </c>
      <c r="J744" s="403"/>
      <c r="K744" s="404">
        <v>3</v>
      </c>
      <c r="L744" s="404"/>
      <c r="M744" s="406"/>
    </row>
    <row r="745" spans="1:13" ht="14">
      <c r="A745" s="402" t="s">
        <v>2003</v>
      </c>
      <c r="B745" s="403"/>
      <c r="C745" s="403">
        <v>19634</v>
      </c>
      <c r="D745" s="403"/>
      <c r="E745" s="403"/>
      <c r="F745" s="403"/>
      <c r="G745" s="404"/>
      <c r="H745" s="405" t="s">
        <v>2386</v>
      </c>
      <c r="I745" s="405" t="s">
        <v>124</v>
      </c>
      <c r="J745" s="404"/>
      <c r="K745" s="404">
        <v>2</v>
      </c>
      <c r="L745" s="404" t="s">
        <v>837</v>
      </c>
      <c r="M745" s="406"/>
    </row>
    <row r="746" spans="1:13" ht="14">
      <c r="A746" s="402" t="s">
        <v>2003</v>
      </c>
      <c r="B746" s="403"/>
      <c r="C746" s="403">
        <v>19635</v>
      </c>
      <c r="D746" s="403"/>
      <c r="E746" s="403"/>
      <c r="F746" s="403"/>
      <c r="G746" s="404"/>
      <c r="H746" s="405" t="s">
        <v>1239</v>
      </c>
      <c r="I746" s="405" t="s">
        <v>1240</v>
      </c>
      <c r="J746" s="404"/>
      <c r="K746" s="404">
        <v>5</v>
      </c>
      <c r="L746" s="404" t="s">
        <v>837</v>
      </c>
      <c r="M746" s="406"/>
    </row>
    <row r="747" spans="1:13" ht="14">
      <c r="A747" s="402" t="s">
        <v>2003</v>
      </c>
      <c r="B747" s="403"/>
      <c r="C747" s="403">
        <v>19644</v>
      </c>
      <c r="D747" s="403"/>
      <c r="E747" s="403"/>
      <c r="F747" s="403"/>
      <c r="G747" s="404"/>
      <c r="H747" s="405" t="s">
        <v>2902</v>
      </c>
      <c r="I747" s="405" t="s">
        <v>607</v>
      </c>
      <c r="J747" s="403"/>
      <c r="K747" s="404">
        <v>8</v>
      </c>
      <c r="L747" s="404"/>
      <c r="M747" s="406"/>
    </row>
    <row r="748" spans="1:13" ht="14">
      <c r="A748" s="402" t="s">
        <v>2003</v>
      </c>
      <c r="B748" s="403"/>
      <c r="C748" s="403">
        <v>19646</v>
      </c>
      <c r="D748" s="403"/>
      <c r="E748" s="403"/>
      <c r="F748" s="403"/>
      <c r="G748" s="404"/>
      <c r="H748" s="405" t="s">
        <v>1731</v>
      </c>
      <c r="I748" s="405" t="s">
        <v>547</v>
      </c>
      <c r="J748" s="404"/>
      <c r="K748" s="404">
        <v>1</v>
      </c>
      <c r="L748" s="404"/>
      <c r="M748" s="406" t="s">
        <v>46</v>
      </c>
    </row>
    <row r="749" spans="1:13" ht="14">
      <c r="A749" s="402" t="s">
        <v>2003</v>
      </c>
      <c r="B749" s="403"/>
      <c r="C749" s="403">
        <v>19666</v>
      </c>
      <c r="D749" s="403"/>
      <c r="E749" s="403"/>
      <c r="F749" s="403"/>
      <c r="G749" s="404"/>
      <c r="H749" s="405" t="s">
        <v>945</v>
      </c>
      <c r="I749" s="405" t="s">
        <v>523</v>
      </c>
      <c r="J749" s="403"/>
      <c r="K749" s="404">
        <v>1</v>
      </c>
      <c r="L749" s="404"/>
      <c r="M749" s="406" t="s">
        <v>837</v>
      </c>
    </row>
    <row r="750" spans="1:13" ht="14">
      <c r="A750" s="402" t="s">
        <v>2003</v>
      </c>
      <c r="B750" s="403"/>
      <c r="C750" s="403">
        <v>19667</v>
      </c>
      <c r="D750" s="403"/>
      <c r="E750" s="403"/>
      <c r="F750" s="403"/>
      <c r="G750" s="404"/>
      <c r="H750" s="405" t="s">
        <v>2388</v>
      </c>
      <c r="I750" s="405" t="s">
        <v>174</v>
      </c>
      <c r="J750" s="404"/>
      <c r="K750" s="404">
        <v>7</v>
      </c>
      <c r="L750" s="404" t="s">
        <v>46</v>
      </c>
      <c r="M750" s="406"/>
    </row>
    <row r="751" spans="1:13" ht="14">
      <c r="A751" s="402" t="s">
        <v>2003</v>
      </c>
      <c r="B751" s="403"/>
      <c r="C751" s="403">
        <v>19671</v>
      </c>
      <c r="D751" s="403"/>
      <c r="E751" s="403"/>
      <c r="F751" s="403"/>
      <c r="G751" s="404"/>
      <c r="H751" s="405" t="s">
        <v>1895</v>
      </c>
      <c r="I751" s="405" t="s">
        <v>1896</v>
      </c>
      <c r="J751" s="404"/>
      <c r="K751" s="404">
        <v>1</v>
      </c>
      <c r="L751" s="404"/>
      <c r="M751" s="406"/>
    </row>
    <row r="752" spans="1:13" ht="14">
      <c r="A752" s="402" t="s">
        <v>2003</v>
      </c>
      <c r="B752" s="403"/>
      <c r="C752" s="403">
        <v>19682</v>
      </c>
      <c r="D752" s="403"/>
      <c r="E752" s="403"/>
      <c r="F752" s="403"/>
      <c r="G752" s="404"/>
      <c r="H752" s="405" t="s">
        <v>901</v>
      </c>
      <c r="I752" s="405" t="s">
        <v>539</v>
      </c>
      <c r="J752" s="404"/>
      <c r="K752" s="404">
        <v>1</v>
      </c>
      <c r="L752" s="404"/>
      <c r="M752" s="406" t="s">
        <v>837</v>
      </c>
    </row>
    <row r="753" spans="1:13" ht="14">
      <c r="A753" s="402" t="s">
        <v>2003</v>
      </c>
      <c r="B753" s="403"/>
      <c r="C753" s="403">
        <v>19686</v>
      </c>
      <c r="D753" s="403"/>
      <c r="E753" s="403"/>
      <c r="F753" s="403"/>
      <c r="G753" s="404"/>
      <c r="H753" s="405" t="s">
        <v>600</v>
      </c>
      <c r="I753" s="405" t="s">
        <v>547</v>
      </c>
      <c r="J753" s="404"/>
      <c r="K753" s="404">
        <v>1</v>
      </c>
      <c r="L753" s="404"/>
      <c r="M753" s="406" t="s">
        <v>837</v>
      </c>
    </row>
    <row r="754" spans="1:13" ht="14">
      <c r="A754" s="402" t="s">
        <v>2003</v>
      </c>
      <c r="B754" s="403"/>
      <c r="C754" s="403">
        <v>19703</v>
      </c>
      <c r="D754" s="403"/>
      <c r="E754" s="403"/>
      <c r="F754" s="403"/>
      <c r="G754" s="404"/>
      <c r="H754" s="405" t="s">
        <v>1836</v>
      </c>
      <c r="I754" s="405" t="s">
        <v>247</v>
      </c>
      <c r="J754" s="404"/>
      <c r="K754" s="404">
        <v>3</v>
      </c>
      <c r="L754" s="404" t="s">
        <v>837</v>
      </c>
      <c r="M754" s="406"/>
    </row>
    <row r="755" spans="1:13" ht="14">
      <c r="A755" s="402" t="s">
        <v>2003</v>
      </c>
      <c r="B755" s="403"/>
      <c r="C755" s="403">
        <v>19705</v>
      </c>
      <c r="D755" s="403"/>
      <c r="E755" s="403"/>
      <c r="F755" s="403"/>
      <c r="G755" s="404"/>
      <c r="H755" s="405" t="s">
        <v>2903</v>
      </c>
      <c r="I755" s="405" t="s">
        <v>531</v>
      </c>
      <c r="J755" s="403"/>
      <c r="K755" s="404">
        <v>1</v>
      </c>
      <c r="L755" s="404"/>
      <c r="M755" s="406" t="s">
        <v>837</v>
      </c>
    </row>
    <row r="756" spans="1:13" ht="14">
      <c r="A756" s="402" t="s">
        <v>2003</v>
      </c>
      <c r="B756" s="403"/>
      <c r="C756" s="403">
        <v>19710</v>
      </c>
      <c r="D756" s="403"/>
      <c r="E756" s="403"/>
      <c r="F756" s="403"/>
      <c r="G756" s="404"/>
      <c r="H756" s="405" t="s">
        <v>2390</v>
      </c>
      <c r="I756" s="405" t="s">
        <v>2391</v>
      </c>
      <c r="J756" s="404"/>
      <c r="K756" s="404">
        <v>10</v>
      </c>
      <c r="L756" s="404" t="s">
        <v>46</v>
      </c>
      <c r="M756" s="406"/>
    </row>
    <row r="757" spans="1:13" ht="14">
      <c r="A757" s="402" t="s">
        <v>2003</v>
      </c>
      <c r="B757" s="403"/>
      <c r="C757" s="403">
        <v>19712</v>
      </c>
      <c r="D757" s="403"/>
      <c r="E757" s="403"/>
      <c r="F757" s="403"/>
      <c r="G757" s="404"/>
      <c r="H757" s="405" t="s">
        <v>159</v>
      </c>
      <c r="I757" s="405" t="s">
        <v>645</v>
      </c>
      <c r="J757" s="404"/>
      <c r="K757" s="404">
        <v>1</v>
      </c>
      <c r="L757" s="404"/>
      <c r="M757" s="406" t="s">
        <v>837</v>
      </c>
    </row>
    <row r="758" spans="1:13" ht="14">
      <c r="A758" s="402" t="s">
        <v>2003</v>
      </c>
      <c r="B758" s="403"/>
      <c r="C758" s="403">
        <v>19727</v>
      </c>
      <c r="D758" s="403"/>
      <c r="E758" s="403"/>
      <c r="F758" s="403"/>
      <c r="G758" s="404"/>
      <c r="H758" s="405" t="s">
        <v>2905</v>
      </c>
      <c r="I758" s="405" t="s">
        <v>536</v>
      </c>
      <c r="J758" s="403"/>
      <c r="K758" s="404">
        <v>4</v>
      </c>
      <c r="L758" s="404"/>
      <c r="M758" s="406"/>
    </row>
    <row r="759" spans="1:13" ht="14">
      <c r="A759" s="402" t="s">
        <v>2003</v>
      </c>
      <c r="B759" s="403"/>
      <c r="C759" s="403">
        <v>19731</v>
      </c>
      <c r="D759" s="403"/>
      <c r="E759" s="403"/>
      <c r="F759" s="403"/>
      <c r="G759" s="404"/>
      <c r="H759" s="405" t="s">
        <v>1945</v>
      </c>
      <c r="I759" s="405" t="s">
        <v>1946</v>
      </c>
      <c r="J759" s="404"/>
      <c r="K759" s="404">
        <v>1</v>
      </c>
      <c r="L759" s="404"/>
      <c r="M759" s="406" t="s">
        <v>837</v>
      </c>
    </row>
    <row r="760" spans="1:13" ht="14">
      <c r="A760" s="402" t="s">
        <v>2003</v>
      </c>
      <c r="B760" s="403"/>
      <c r="C760" s="403">
        <v>19754</v>
      </c>
      <c r="D760" s="403"/>
      <c r="E760" s="403"/>
      <c r="F760" s="403"/>
      <c r="G760" s="404"/>
      <c r="H760" s="405" t="s">
        <v>2587</v>
      </c>
      <c r="I760" s="405" t="s">
        <v>2588</v>
      </c>
      <c r="J760" s="404"/>
      <c r="K760" s="404">
        <v>1</v>
      </c>
      <c r="L760" s="404"/>
      <c r="M760" s="406" t="s">
        <v>46</v>
      </c>
    </row>
    <row r="761" spans="1:13" ht="14">
      <c r="A761" s="402" t="s">
        <v>2003</v>
      </c>
      <c r="B761" s="403"/>
      <c r="C761" s="403">
        <v>19756</v>
      </c>
      <c r="D761" s="403"/>
      <c r="E761" s="403"/>
      <c r="F761" s="403"/>
      <c r="G761" s="404"/>
      <c r="H761" s="407" t="s">
        <v>1184</v>
      </c>
      <c r="I761" s="408" t="s">
        <v>1185</v>
      </c>
      <c r="J761" s="409"/>
      <c r="K761" s="404">
        <v>1</v>
      </c>
      <c r="L761" s="404"/>
      <c r="M761" s="406" t="s">
        <v>837</v>
      </c>
    </row>
    <row r="762" spans="1:13" ht="14">
      <c r="A762" s="402" t="s">
        <v>2003</v>
      </c>
      <c r="B762" s="403"/>
      <c r="C762" s="403">
        <v>19766</v>
      </c>
      <c r="D762" s="403"/>
      <c r="E762" s="403"/>
      <c r="F762" s="403"/>
      <c r="G762" s="404"/>
      <c r="H762" s="405" t="s">
        <v>1691</v>
      </c>
      <c r="I762" s="405" t="s">
        <v>602</v>
      </c>
      <c r="J762" s="404"/>
      <c r="K762" s="404">
        <v>1</v>
      </c>
      <c r="L762" s="404"/>
      <c r="M762" s="406" t="s">
        <v>837</v>
      </c>
    </row>
    <row r="763" spans="1:13" ht="14">
      <c r="A763" s="402" t="s">
        <v>2003</v>
      </c>
      <c r="B763" s="403"/>
      <c r="C763" s="403">
        <v>19768</v>
      </c>
      <c r="D763" s="403"/>
      <c r="E763" s="403"/>
      <c r="F763" s="403"/>
      <c r="G763" s="404"/>
      <c r="H763" s="405" t="s">
        <v>2906</v>
      </c>
      <c r="I763" s="405" t="s">
        <v>2907</v>
      </c>
      <c r="J763" s="403"/>
      <c r="K763" s="404">
        <v>4</v>
      </c>
      <c r="L763" s="404"/>
      <c r="M763" s="406"/>
    </row>
    <row r="764" spans="1:13" ht="14">
      <c r="A764" s="402" t="s">
        <v>2003</v>
      </c>
      <c r="B764" s="403"/>
      <c r="C764" s="403">
        <v>19780</v>
      </c>
      <c r="D764" s="403"/>
      <c r="E764" s="403"/>
      <c r="F764" s="403"/>
      <c r="G764" s="404"/>
      <c r="H764" s="405" t="s">
        <v>2909</v>
      </c>
      <c r="I764" s="405" t="s">
        <v>2910</v>
      </c>
      <c r="J764" s="403"/>
      <c r="K764" s="404">
        <v>4</v>
      </c>
      <c r="L764" s="404"/>
      <c r="M764" s="406"/>
    </row>
    <row r="765" spans="1:13" ht="14">
      <c r="A765" s="402" t="s">
        <v>2003</v>
      </c>
      <c r="B765" s="403"/>
      <c r="C765" s="403">
        <v>19785</v>
      </c>
      <c r="D765" s="403"/>
      <c r="E765" s="403"/>
      <c r="F765" s="403"/>
      <c r="G765" s="404"/>
      <c r="H765" s="405" t="s">
        <v>2911</v>
      </c>
      <c r="I765" s="405" t="s">
        <v>247</v>
      </c>
      <c r="J765" s="403"/>
      <c r="K765" s="404">
        <v>1</v>
      </c>
      <c r="L765" s="404"/>
      <c r="M765" s="406"/>
    </row>
    <row r="766" spans="1:13" ht="14">
      <c r="A766" s="402" t="s">
        <v>2003</v>
      </c>
      <c r="B766" s="403"/>
      <c r="C766" s="403">
        <v>19789</v>
      </c>
      <c r="D766" s="403"/>
      <c r="E766" s="403"/>
      <c r="F766" s="403"/>
      <c r="G766" s="404"/>
      <c r="H766" s="405" t="s">
        <v>292</v>
      </c>
      <c r="I766" s="405" t="s">
        <v>110</v>
      </c>
      <c r="J766" s="404"/>
      <c r="K766" s="404">
        <v>1</v>
      </c>
      <c r="L766" s="404"/>
      <c r="M766" s="406" t="s">
        <v>837</v>
      </c>
    </row>
    <row r="767" spans="1:13" ht="14">
      <c r="A767" s="402" t="s">
        <v>2003</v>
      </c>
      <c r="B767" s="403"/>
      <c r="C767" s="403">
        <v>19800</v>
      </c>
      <c r="D767" s="403"/>
      <c r="E767" s="403"/>
      <c r="F767" s="403"/>
      <c r="G767" s="404"/>
      <c r="H767" s="405" t="s">
        <v>1676</v>
      </c>
      <c r="I767" s="405" t="s">
        <v>639</v>
      </c>
      <c r="J767" s="404"/>
      <c r="K767" s="404">
        <v>1</v>
      </c>
      <c r="L767" s="404"/>
      <c r="M767" s="406" t="s">
        <v>837</v>
      </c>
    </row>
    <row r="768" spans="1:13" ht="14">
      <c r="A768" s="402" t="s">
        <v>2003</v>
      </c>
      <c r="B768" s="403"/>
      <c r="C768" s="403">
        <v>19805</v>
      </c>
      <c r="D768" s="403"/>
      <c r="E768" s="403"/>
      <c r="F768" s="403"/>
      <c r="G768" s="404"/>
      <c r="H768" s="405" t="s">
        <v>1655</v>
      </c>
      <c r="I768" s="405" t="s">
        <v>197</v>
      </c>
      <c r="J768" s="404"/>
      <c r="K768" s="404">
        <v>1</v>
      </c>
      <c r="L768" s="404"/>
      <c r="M768" s="406" t="s">
        <v>46</v>
      </c>
    </row>
    <row r="769" spans="1:13" ht="14">
      <c r="A769" s="402" t="s">
        <v>2003</v>
      </c>
      <c r="B769" s="403"/>
      <c r="C769" s="403">
        <v>19814</v>
      </c>
      <c r="D769" s="403"/>
      <c r="E769" s="403"/>
      <c r="F769" s="403"/>
      <c r="G769" s="404"/>
      <c r="H769" s="407" t="s">
        <v>1125</v>
      </c>
      <c r="I769" s="408" t="s">
        <v>617</v>
      </c>
      <c r="J769" s="409"/>
      <c r="K769" s="404">
        <v>1</v>
      </c>
      <c r="L769" s="404"/>
      <c r="M769" s="406" t="s">
        <v>837</v>
      </c>
    </row>
    <row r="770" spans="1:13" ht="14">
      <c r="A770" s="402" t="s">
        <v>2003</v>
      </c>
      <c r="B770" s="403"/>
      <c r="C770" s="403">
        <v>19826</v>
      </c>
      <c r="D770" s="403"/>
      <c r="E770" s="403"/>
      <c r="F770" s="403"/>
      <c r="G770" s="404"/>
      <c r="H770" s="405" t="s">
        <v>601</v>
      </c>
      <c r="I770" s="405" t="s">
        <v>805</v>
      </c>
      <c r="J770" s="404"/>
      <c r="K770" s="404">
        <v>1</v>
      </c>
      <c r="L770" s="404"/>
      <c r="M770" s="406" t="s">
        <v>837</v>
      </c>
    </row>
    <row r="771" spans="1:13" ht="14">
      <c r="A771" s="402" t="s">
        <v>2003</v>
      </c>
      <c r="B771" s="403"/>
      <c r="C771" s="403">
        <v>19845</v>
      </c>
      <c r="D771" s="403"/>
      <c r="E771" s="403"/>
      <c r="F771" s="403"/>
      <c r="G771" s="404"/>
      <c r="H771" s="405" t="s">
        <v>2396</v>
      </c>
      <c r="I771" s="405" t="s">
        <v>277</v>
      </c>
      <c r="J771" s="404"/>
      <c r="K771" s="404">
        <v>1</v>
      </c>
      <c r="L771" s="404"/>
      <c r="M771" s="406" t="s">
        <v>46</v>
      </c>
    </row>
    <row r="772" spans="1:13" ht="14">
      <c r="A772" s="402" t="s">
        <v>2003</v>
      </c>
      <c r="B772" s="403"/>
      <c r="C772" s="403">
        <v>19848</v>
      </c>
      <c r="D772" s="403"/>
      <c r="E772" s="403"/>
      <c r="F772" s="403"/>
      <c r="G772" s="404"/>
      <c r="H772" s="407" t="s">
        <v>584</v>
      </c>
      <c r="I772" s="408" t="s">
        <v>1183</v>
      </c>
      <c r="J772" s="409"/>
      <c r="K772" s="404">
        <v>1</v>
      </c>
      <c r="L772" s="404"/>
      <c r="M772" s="406" t="s">
        <v>46</v>
      </c>
    </row>
    <row r="773" spans="1:13" ht="14">
      <c r="A773" s="402" t="s">
        <v>2003</v>
      </c>
      <c r="B773" s="403"/>
      <c r="C773" s="403">
        <v>19865</v>
      </c>
      <c r="D773" s="403"/>
      <c r="E773" s="403"/>
      <c r="F773" s="403"/>
      <c r="G773" s="404"/>
      <c r="H773" s="405" t="s">
        <v>383</v>
      </c>
      <c r="I773" s="405" t="s">
        <v>636</v>
      </c>
      <c r="J773" s="404"/>
      <c r="K773" s="404">
        <v>1</v>
      </c>
      <c r="L773" s="404"/>
      <c r="M773" s="406" t="s">
        <v>46</v>
      </c>
    </row>
    <row r="774" spans="1:13" ht="14">
      <c r="A774" s="402" t="s">
        <v>2003</v>
      </c>
      <c r="B774" s="403"/>
      <c r="C774" s="403">
        <v>19872</v>
      </c>
      <c r="D774" s="403"/>
      <c r="E774" s="403"/>
      <c r="F774" s="403"/>
      <c r="G774" s="404"/>
      <c r="H774" s="405" t="s">
        <v>2398</v>
      </c>
      <c r="I774" s="405" t="s">
        <v>592</v>
      </c>
      <c r="J774" s="404"/>
      <c r="K774" s="404">
        <v>9</v>
      </c>
      <c r="L774" s="404" t="s">
        <v>46</v>
      </c>
      <c r="M774" s="406"/>
    </row>
    <row r="775" spans="1:13" ht="14">
      <c r="A775" s="402" t="s">
        <v>2003</v>
      </c>
      <c r="B775" s="403"/>
      <c r="C775" s="403">
        <v>19873</v>
      </c>
      <c r="D775" s="403"/>
      <c r="E775" s="403"/>
      <c r="F775" s="403"/>
      <c r="G775" s="404"/>
      <c r="H775" s="405" t="s">
        <v>2286</v>
      </c>
      <c r="I775" s="405" t="s">
        <v>260</v>
      </c>
      <c r="J775" s="404"/>
      <c r="K775" s="404">
        <v>3</v>
      </c>
      <c r="L775" s="404" t="s">
        <v>837</v>
      </c>
      <c r="M775" s="406"/>
    </row>
    <row r="776" spans="1:13" ht="14">
      <c r="A776" s="402" t="s">
        <v>2003</v>
      </c>
      <c r="B776" s="403"/>
      <c r="C776" s="403">
        <v>19878</v>
      </c>
      <c r="D776" s="403"/>
      <c r="E776" s="403"/>
      <c r="F776" s="403"/>
      <c r="G776" s="404"/>
      <c r="H776" s="407" t="s">
        <v>1127</v>
      </c>
      <c r="I776" s="408" t="s">
        <v>613</v>
      </c>
      <c r="J776" s="409"/>
      <c r="K776" s="404">
        <v>9</v>
      </c>
      <c r="L776" s="404" t="s">
        <v>46</v>
      </c>
      <c r="M776" s="406"/>
    </row>
    <row r="777" spans="1:13" ht="14">
      <c r="A777" s="402" t="s">
        <v>2003</v>
      </c>
      <c r="B777" s="403"/>
      <c r="C777" s="403">
        <v>19881</v>
      </c>
      <c r="D777" s="403"/>
      <c r="E777" s="403"/>
      <c r="F777" s="403"/>
      <c r="G777" s="404"/>
      <c r="H777" s="405" t="s">
        <v>2399</v>
      </c>
      <c r="I777" s="405" t="s">
        <v>1907</v>
      </c>
      <c r="J777" s="404"/>
      <c r="K777" s="404">
        <v>1</v>
      </c>
      <c r="L777" s="404"/>
      <c r="M777" s="406" t="s">
        <v>837</v>
      </c>
    </row>
    <row r="778" spans="1:13" ht="14">
      <c r="A778" s="402" t="s">
        <v>2003</v>
      </c>
      <c r="B778" s="403"/>
      <c r="C778" s="403">
        <v>19884</v>
      </c>
      <c r="D778" s="403"/>
      <c r="E778" s="403"/>
      <c r="F778" s="403"/>
      <c r="G778" s="404"/>
      <c r="H778" s="405" t="s">
        <v>297</v>
      </c>
      <c r="I778" s="405" t="s">
        <v>41</v>
      </c>
      <c r="J778" s="404"/>
      <c r="K778" s="404">
        <v>1</v>
      </c>
      <c r="L778" s="404"/>
      <c r="M778" s="406" t="s">
        <v>837</v>
      </c>
    </row>
    <row r="779" spans="1:13" ht="14">
      <c r="A779" s="402" t="s">
        <v>2003</v>
      </c>
      <c r="B779" s="403"/>
      <c r="C779" s="403">
        <v>19903</v>
      </c>
      <c r="D779" s="403"/>
      <c r="E779" s="403"/>
      <c r="F779" s="403"/>
      <c r="G779" s="404"/>
      <c r="H779" s="405" t="s">
        <v>1807</v>
      </c>
      <c r="I779" s="405" t="s">
        <v>1808</v>
      </c>
      <c r="J779" s="404"/>
      <c r="K779" s="404">
        <v>1</v>
      </c>
      <c r="L779" s="404"/>
      <c r="M779" s="406" t="s">
        <v>837</v>
      </c>
    </row>
    <row r="780" spans="1:13" ht="14">
      <c r="A780" s="402" t="s">
        <v>2003</v>
      </c>
      <c r="B780" s="403"/>
      <c r="C780" s="403">
        <v>19909</v>
      </c>
      <c r="D780" s="403"/>
      <c r="E780" s="403"/>
      <c r="F780" s="403"/>
      <c r="G780" s="404"/>
      <c r="H780" s="405" t="s">
        <v>1918</v>
      </c>
      <c r="I780" s="405" t="s">
        <v>117</v>
      </c>
      <c r="J780" s="404"/>
      <c r="K780" s="404">
        <v>5</v>
      </c>
      <c r="L780" s="404" t="s">
        <v>838</v>
      </c>
      <c r="M780" s="406"/>
    </row>
    <row r="781" spans="1:13" ht="14">
      <c r="A781" s="402" t="s">
        <v>2003</v>
      </c>
      <c r="B781" s="403"/>
      <c r="C781" s="403">
        <v>19938</v>
      </c>
      <c r="D781" s="403"/>
      <c r="E781" s="403"/>
      <c r="F781" s="403"/>
      <c r="G781" s="404"/>
      <c r="H781" s="405" t="s">
        <v>1944</v>
      </c>
      <c r="I781" s="405" t="s">
        <v>216</v>
      </c>
      <c r="J781" s="404"/>
      <c r="K781" s="404">
        <v>9</v>
      </c>
      <c r="L781" s="404"/>
      <c r="M781" s="406"/>
    </row>
    <row r="782" spans="1:13" ht="14">
      <c r="A782" s="402" t="s">
        <v>2003</v>
      </c>
      <c r="B782" s="403"/>
      <c r="C782" s="403">
        <v>19940</v>
      </c>
      <c r="D782" s="403"/>
      <c r="E782" s="403"/>
      <c r="F782" s="403"/>
      <c r="G782" s="404"/>
      <c r="H782" s="405" t="s">
        <v>252</v>
      </c>
      <c r="I782" s="405" t="s">
        <v>2589</v>
      </c>
      <c r="J782" s="404"/>
      <c r="K782" s="404">
        <v>1</v>
      </c>
      <c r="L782" s="404"/>
      <c r="M782" s="406" t="s">
        <v>837</v>
      </c>
    </row>
    <row r="783" spans="1:13" ht="14">
      <c r="A783" s="402" t="s">
        <v>2003</v>
      </c>
      <c r="B783" s="403"/>
      <c r="C783" s="403">
        <v>19942</v>
      </c>
      <c r="D783" s="403"/>
      <c r="E783" s="403"/>
      <c r="F783" s="403"/>
      <c r="G783" s="404"/>
      <c r="H783" s="405" t="s">
        <v>1833</v>
      </c>
      <c r="I783" s="405" t="s">
        <v>1834</v>
      </c>
      <c r="J783" s="404"/>
      <c r="K783" s="404">
        <v>1</v>
      </c>
      <c r="L783" s="404"/>
      <c r="M783" s="406" t="s">
        <v>837</v>
      </c>
    </row>
    <row r="784" spans="1:13" ht="14">
      <c r="A784" s="402" t="s">
        <v>2003</v>
      </c>
      <c r="B784" s="403"/>
      <c r="C784" s="403">
        <v>19951</v>
      </c>
      <c r="D784" s="403"/>
      <c r="E784" s="403"/>
      <c r="F784" s="403"/>
      <c r="G784" s="404"/>
      <c r="H784" s="405" t="s">
        <v>117</v>
      </c>
      <c r="I784" s="405" t="s">
        <v>557</v>
      </c>
      <c r="J784" s="404"/>
      <c r="K784" s="404">
        <v>1</v>
      </c>
      <c r="L784" s="404"/>
      <c r="M784" s="406" t="s">
        <v>837</v>
      </c>
    </row>
    <row r="785" spans="1:13" ht="14">
      <c r="A785" s="402" t="s">
        <v>2003</v>
      </c>
      <c r="B785" s="403"/>
      <c r="C785" s="403">
        <v>19952</v>
      </c>
      <c r="D785" s="403"/>
      <c r="E785" s="403"/>
      <c r="F785" s="403"/>
      <c r="G785" s="404"/>
      <c r="H785" s="405" t="s">
        <v>2405</v>
      </c>
      <c r="I785" s="405" t="s">
        <v>2406</v>
      </c>
      <c r="J785" s="404"/>
      <c r="K785" s="404">
        <v>8</v>
      </c>
      <c r="L785" s="404" t="s">
        <v>46</v>
      </c>
      <c r="M785" s="406"/>
    </row>
    <row r="786" spans="1:13" ht="14">
      <c r="A786" s="402" t="s">
        <v>2003</v>
      </c>
      <c r="B786" s="403"/>
      <c r="C786" s="403">
        <v>19961</v>
      </c>
      <c r="D786" s="403"/>
      <c r="E786" s="403"/>
      <c r="F786" s="403"/>
      <c r="G786" s="404"/>
      <c r="H786" s="405" t="s">
        <v>2408</v>
      </c>
      <c r="I786" s="405" t="s">
        <v>2409</v>
      </c>
      <c r="J786" s="404"/>
      <c r="K786" s="404">
        <v>5</v>
      </c>
      <c r="L786" s="404" t="s">
        <v>837</v>
      </c>
      <c r="M786" s="406"/>
    </row>
    <row r="787" spans="1:13" ht="14">
      <c r="A787" s="402" t="s">
        <v>2003</v>
      </c>
      <c r="B787" s="403"/>
      <c r="C787" s="403">
        <v>19967</v>
      </c>
      <c r="D787" s="403"/>
      <c r="E787" s="403"/>
      <c r="F787" s="403"/>
      <c r="G787" s="404"/>
      <c r="H787" s="405" t="s">
        <v>707</v>
      </c>
      <c r="I787" s="405" t="s">
        <v>549</v>
      </c>
      <c r="J787" s="403"/>
      <c r="K787" s="404">
        <v>9</v>
      </c>
      <c r="L787" s="404"/>
      <c r="M787" s="406"/>
    </row>
    <row r="788" spans="1:13" ht="14">
      <c r="A788" s="402" t="s">
        <v>2003</v>
      </c>
      <c r="B788" s="403"/>
      <c r="C788" s="403">
        <v>19968</v>
      </c>
      <c r="D788" s="403"/>
      <c r="E788" s="403"/>
      <c r="F788" s="403"/>
      <c r="G788" s="404"/>
      <c r="H788" s="405" t="s">
        <v>1843</v>
      </c>
      <c r="I788" s="405" t="s">
        <v>269</v>
      </c>
      <c r="J788" s="404"/>
      <c r="K788" s="404">
        <v>9</v>
      </c>
      <c r="L788" s="404" t="s">
        <v>837</v>
      </c>
      <c r="M788" s="406"/>
    </row>
    <row r="789" spans="1:13" ht="14">
      <c r="A789" s="402" t="s">
        <v>2003</v>
      </c>
      <c r="B789" s="403"/>
      <c r="C789" s="403">
        <v>20010</v>
      </c>
      <c r="D789" s="403"/>
      <c r="E789" s="403"/>
      <c r="F789" s="403"/>
      <c r="G789" s="404"/>
      <c r="H789" s="405" t="s">
        <v>120</v>
      </c>
      <c r="I789" s="405" t="s">
        <v>1799</v>
      </c>
      <c r="J789" s="404"/>
      <c r="K789" s="404">
        <v>1</v>
      </c>
      <c r="L789" s="404"/>
      <c r="M789" s="406" t="s">
        <v>837</v>
      </c>
    </row>
    <row r="790" spans="1:13" ht="14">
      <c r="A790" s="402" t="s">
        <v>2003</v>
      </c>
      <c r="B790" s="403"/>
      <c r="C790" s="403">
        <v>20022</v>
      </c>
      <c r="D790" s="403"/>
      <c r="E790" s="403"/>
      <c r="F790" s="403"/>
      <c r="G790" s="404"/>
      <c r="H790" s="405" t="s">
        <v>214</v>
      </c>
      <c r="I790" s="405" t="s">
        <v>2924</v>
      </c>
      <c r="J790" s="403"/>
      <c r="K790" s="404">
        <v>6</v>
      </c>
      <c r="L790" s="404"/>
      <c r="M790" s="406"/>
    </row>
    <row r="791" spans="1:13" ht="14">
      <c r="A791" s="402" t="s">
        <v>2003</v>
      </c>
      <c r="B791" s="403"/>
      <c r="C791" s="403">
        <v>20023</v>
      </c>
      <c r="D791" s="403"/>
      <c r="E791" s="403"/>
      <c r="F791" s="403"/>
      <c r="G791" s="404"/>
      <c r="H791" s="405" t="s">
        <v>528</v>
      </c>
      <c r="I791" s="405" t="s">
        <v>1709</v>
      </c>
      <c r="J791" s="404"/>
      <c r="K791" s="404">
        <v>1</v>
      </c>
      <c r="L791" s="404"/>
      <c r="M791" s="406" t="s">
        <v>837</v>
      </c>
    </row>
    <row r="792" spans="1:13" ht="14">
      <c r="A792" s="402" t="s">
        <v>2003</v>
      </c>
      <c r="B792" s="403"/>
      <c r="C792" s="403">
        <v>20030</v>
      </c>
      <c r="D792" s="403"/>
      <c r="E792" s="403"/>
      <c r="F792" s="403"/>
      <c r="G792" s="404"/>
      <c r="H792" s="405" t="s">
        <v>1684</v>
      </c>
      <c r="I792" s="405" t="s">
        <v>705</v>
      </c>
      <c r="J792" s="404"/>
      <c r="K792" s="404">
        <v>1</v>
      </c>
      <c r="L792" s="404"/>
      <c r="M792" s="406"/>
    </row>
    <row r="793" spans="1:13" ht="14">
      <c r="A793" s="402" t="s">
        <v>2003</v>
      </c>
      <c r="B793" s="403"/>
      <c r="C793" s="403">
        <v>20034</v>
      </c>
      <c r="D793" s="403"/>
      <c r="E793" s="403"/>
      <c r="F793" s="403"/>
      <c r="G793" s="404"/>
      <c r="H793" s="405" t="s">
        <v>2411</v>
      </c>
      <c r="I793" s="405" t="s">
        <v>163</v>
      </c>
      <c r="J793" s="404"/>
      <c r="K793" s="404">
        <v>9</v>
      </c>
      <c r="L793" s="404" t="s">
        <v>837</v>
      </c>
      <c r="M793" s="406"/>
    </row>
    <row r="794" spans="1:13" ht="14">
      <c r="A794" s="402" t="s">
        <v>2003</v>
      </c>
      <c r="B794" s="403"/>
      <c r="C794" s="403">
        <v>20040</v>
      </c>
      <c r="D794" s="403"/>
      <c r="E794" s="403"/>
      <c r="F794" s="403"/>
      <c r="G794" s="404"/>
      <c r="H794" s="405" t="s">
        <v>1846</v>
      </c>
      <c r="I794" s="405" t="s">
        <v>548</v>
      </c>
      <c r="J794" s="404"/>
      <c r="K794" s="404">
        <v>9</v>
      </c>
      <c r="L794" s="404" t="s">
        <v>837</v>
      </c>
      <c r="M794" s="406"/>
    </row>
    <row r="795" spans="1:13" ht="14">
      <c r="A795" s="402" t="s">
        <v>2003</v>
      </c>
      <c r="B795" s="403"/>
      <c r="C795" s="403">
        <v>20041</v>
      </c>
      <c r="D795" s="403"/>
      <c r="E795" s="403"/>
      <c r="F795" s="403"/>
      <c r="G795" s="404"/>
      <c r="H795" s="407" t="s">
        <v>1310</v>
      </c>
      <c r="I795" s="408" t="s">
        <v>20</v>
      </c>
      <c r="J795" s="409"/>
      <c r="K795" s="404">
        <v>1</v>
      </c>
      <c r="L795" s="404"/>
      <c r="M795" s="406" t="s">
        <v>837</v>
      </c>
    </row>
    <row r="796" spans="1:13" ht="14">
      <c r="A796" s="402" t="s">
        <v>2003</v>
      </c>
      <c r="B796" s="403"/>
      <c r="C796" s="403">
        <v>20042</v>
      </c>
      <c r="D796" s="403"/>
      <c r="E796" s="403"/>
      <c r="F796" s="403"/>
      <c r="G796" s="404"/>
      <c r="H796" s="405" t="s">
        <v>566</v>
      </c>
      <c r="I796" s="405" t="s">
        <v>225</v>
      </c>
      <c r="J796" s="404"/>
      <c r="K796" s="404">
        <v>1</v>
      </c>
      <c r="L796" s="404"/>
      <c r="M796" s="406"/>
    </row>
    <row r="797" spans="1:13" ht="14">
      <c r="A797" s="402" t="s">
        <v>2003</v>
      </c>
      <c r="B797" s="403"/>
      <c r="C797" s="403">
        <v>20047</v>
      </c>
      <c r="D797" s="403"/>
      <c r="E797" s="403"/>
      <c r="F797" s="403"/>
      <c r="G797" s="404"/>
      <c r="H797" s="405" t="s">
        <v>195</v>
      </c>
      <c r="I797" s="405" t="s">
        <v>155</v>
      </c>
      <c r="J797" s="404"/>
      <c r="K797" s="404">
        <v>7</v>
      </c>
      <c r="L797" s="404" t="s">
        <v>46</v>
      </c>
      <c r="M797" s="406"/>
    </row>
    <row r="798" spans="1:13" ht="14">
      <c r="A798" s="402" t="s">
        <v>2003</v>
      </c>
      <c r="B798" s="403"/>
      <c r="C798" s="403">
        <v>20060</v>
      </c>
      <c r="D798" s="403"/>
      <c r="E798" s="403"/>
      <c r="F798" s="403"/>
      <c r="G798" s="404"/>
      <c r="H798" s="405" t="s">
        <v>2927</v>
      </c>
      <c r="I798" s="405" t="s">
        <v>247</v>
      </c>
      <c r="J798" s="403"/>
      <c r="K798" s="404">
        <v>1</v>
      </c>
      <c r="L798" s="404"/>
      <c r="M798" s="406"/>
    </row>
    <row r="799" spans="1:13" ht="14">
      <c r="A799" s="402" t="s">
        <v>2003</v>
      </c>
      <c r="B799" s="403"/>
      <c r="C799" s="403">
        <v>20074</v>
      </c>
      <c r="D799" s="403"/>
      <c r="E799" s="403"/>
      <c r="F799" s="403"/>
      <c r="G799" s="404"/>
      <c r="H799" s="405" t="s">
        <v>615</v>
      </c>
      <c r="I799" s="405" t="s">
        <v>151</v>
      </c>
      <c r="J799" s="404"/>
      <c r="K799" s="404">
        <v>1</v>
      </c>
      <c r="L799" s="404"/>
      <c r="M799" s="406" t="s">
        <v>837</v>
      </c>
    </row>
    <row r="800" spans="1:13" ht="14">
      <c r="A800" s="402" t="s">
        <v>2003</v>
      </c>
      <c r="B800" s="403"/>
      <c r="C800" s="403">
        <v>20078</v>
      </c>
      <c r="D800" s="403"/>
      <c r="E800" s="403"/>
      <c r="F800" s="403"/>
      <c r="G800" s="404"/>
      <c r="H800" s="405" t="s">
        <v>11</v>
      </c>
      <c r="I800" s="405" t="s">
        <v>236</v>
      </c>
      <c r="J800" s="404"/>
      <c r="K800" s="404">
        <v>3</v>
      </c>
      <c r="L800" s="404" t="s">
        <v>837</v>
      </c>
      <c r="M800" s="406"/>
    </row>
    <row r="801" spans="1:13" ht="14">
      <c r="A801" s="402" t="s">
        <v>2003</v>
      </c>
      <c r="B801" s="403"/>
      <c r="C801" s="403">
        <v>20100</v>
      </c>
      <c r="D801" s="403"/>
      <c r="E801" s="403"/>
      <c r="F801" s="403"/>
      <c r="G801" s="404"/>
      <c r="H801" s="407" t="s">
        <v>436</v>
      </c>
      <c r="I801" s="408" t="s">
        <v>1169</v>
      </c>
      <c r="J801" s="409"/>
      <c r="K801" s="404">
        <v>1</v>
      </c>
      <c r="L801" s="404"/>
      <c r="M801" s="406" t="s">
        <v>837</v>
      </c>
    </row>
    <row r="802" spans="1:13" ht="14">
      <c r="A802" s="402" t="s">
        <v>2003</v>
      </c>
      <c r="B802" s="403"/>
      <c r="C802" s="403">
        <v>20122</v>
      </c>
      <c r="D802" s="403"/>
      <c r="E802" s="403"/>
      <c r="F802" s="403"/>
      <c r="G802" s="404"/>
      <c r="H802" s="405" t="s">
        <v>626</v>
      </c>
      <c r="I802" s="405" t="s">
        <v>168</v>
      </c>
      <c r="J802" s="403"/>
      <c r="K802" s="404">
        <v>8</v>
      </c>
      <c r="L802" s="404" t="s">
        <v>46</v>
      </c>
      <c r="M802" s="406"/>
    </row>
    <row r="803" spans="1:13" ht="14">
      <c r="A803" s="402" t="s">
        <v>2003</v>
      </c>
      <c r="B803" s="403"/>
      <c r="C803" s="403">
        <v>20165</v>
      </c>
      <c r="D803" s="403"/>
      <c r="E803" s="403"/>
      <c r="F803" s="403"/>
      <c r="G803" s="404"/>
      <c r="H803" s="405" t="s">
        <v>2932</v>
      </c>
      <c r="I803" s="405" t="s">
        <v>2933</v>
      </c>
      <c r="J803" s="403"/>
      <c r="K803" s="404">
        <v>3</v>
      </c>
      <c r="L803" s="404" t="s">
        <v>46</v>
      </c>
      <c r="M803" s="406"/>
    </row>
    <row r="804" spans="1:13" ht="14">
      <c r="A804" s="402" t="s">
        <v>2003</v>
      </c>
      <c r="B804" s="403"/>
      <c r="C804" s="403">
        <v>20175</v>
      </c>
      <c r="D804" s="403"/>
      <c r="E804" s="403"/>
      <c r="F804" s="403"/>
      <c r="G804" s="404"/>
      <c r="H804" s="405" t="s">
        <v>1640</v>
      </c>
      <c r="I804" s="405" t="s">
        <v>607</v>
      </c>
      <c r="J804" s="404"/>
      <c r="K804" s="404">
        <v>1</v>
      </c>
      <c r="L804" s="404"/>
      <c r="M804" s="406" t="s">
        <v>46</v>
      </c>
    </row>
    <row r="805" spans="1:13" ht="14">
      <c r="A805" s="402" t="s">
        <v>2003</v>
      </c>
      <c r="B805" s="403"/>
      <c r="C805" s="403">
        <v>20177</v>
      </c>
      <c r="D805" s="403"/>
      <c r="E805" s="403"/>
      <c r="F805" s="403"/>
      <c r="G805" s="404"/>
      <c r="H805" s="405" t="s">
        <v>2420</v>
      </c>
      <c r="I805" s="405" t="s">
        <v>448</v>
      </c>
      <c r="J805" s="404"/>
      <c r="K805" s="404">
        <v>1</v>
      </c>
      <c r="L805" s="404"/>
      <c r="M805" s="406" t="s">
        <v>837</v>
      </c>
    </row>
    <row r="806" spans="1:13" ht="14">
      <c r="A806" s="402" t="s">
        <v>2003</v>
      </c>
      <c r="B806" s="403"/>
      <c r="C806" s="403">
        <v>20186</v>
      </c>
      <c r="D806" s="403"/>
      <c r="E806" s="403"/>
      <c r="F806" s="403"/>
      <c r="G806" s="404"/>
      <c r="H806" s="407" t="s">
        <v>1125</v>
      </c>
      <c r="I806" s="408" t="s">
        <v>150</v>
      </c>
      <c r="J806" s="409"/>
      <c r="K806" s="404">
        <v>1</v>
      </c>
      <c r="L806" s="404"/>
      <c r="M806" s="406"/>
    </row>
    <row r="807" spans="1:13" ht="14">
      <c r="A807" s="402" t="s">
        <v>2003</v>
      </c>
      <c r="B807" s="403"/>
      <c r="C807" s="403">
        <v>20190</v>
      </c>
      <c r="D807" s="403"/>
      <c r="E807" s="403"/>
      <c r="F807" s="403"/>
      <c r="G807" s="404"/>
      <c r="H807" s="405" t="s">
        <v>601</v>
      </c>
      <c r="I807" s="405" t="s">
        <v>559</v>
      </c>
      <c r="J807" s="403"/>
      <c r="K807" s="404">
        <v>1</v>
      </c>
      <c r="L807" s="404"/>
      <c r="M807" s="406"/>
    </row>
    <row r="808" spans="1:13" ht="14">
      <c r="A808" s="402" t="s">
        <v>2003</v>
      </c>
      <c r="B808" s="403"/>
      <c r="C808" s="403">
        <v>20198</v>
      </c>
      <c r="D808" s="403"/>
      <c r="E808" s="403"/>
      <c r="F808" s="403"/>
      <c r="G808" s="404"/>
      <c r="H808" s="405" t="s">
        <v>2423</v>
      </c>
      <c r="I808" s="405" t="s">
        <v>607</v>
      </c>
      <c r="J808" s="404"/>
      <c r="K808" s="404">
        <v>1</v>
      </c>
      <c r="L808" s="404"/>
      <c r="M808" s="406" t="s">
        <v>46</v>
      </c>
    </row>
    <row r="809" spans="1:13" ht="14">
      <c r="A809" s="402" t="s">
        <v>2003</v>
      </c>
      <c r="B809" s="403"/>
      <c r="C809" s="403">
        <v>20205</v>
      </c>
      <c r="D809" s="403"/>
      <c r="E809" s="403"/>
      <c r="F809" s="403"/>
      <c r="G809" s="404"/>
      <c r="H809" s="405" t="s">
        <v>1623</v>
      </c>
      <c r="I809" s="405" t="s">
        <v>560</v>
      </c>
      <c r="J809" s="404"/>
      <c r="K809" s="404">
        <v>1</v>
      </c>
      <c r="L809" s="404"/>
      <c r="M809" s="406" t="s">
        <v>837</v>
      </c>
    </row>
    <row r="810" spans="1:13" ht="14">
      <c r="A810" s="402" t="s">
        <v>2003</v>
      </c>
      <c r="B810" s="403"/>
      <c r="C810" s="403">
        <v>20209</v>
      </c>
      <c r="D810" s="403"/>
      <c r="E810" s="403"/>
      <c r="F810" s="403"/>
      <c r="G810" s="404"/>
      <c r="H810" s="405" t="s">
        <v>3408</v>
      </c>
      <c r="I810" s="405" t="s">
        <v>174</v>
      </c>
      <c r="J810" s="403"/>
      <c r="K810" s="404">
        <v>1</v>
      </c>
      <c r="L810" s="404"/>
      <c r="M810" s="406"/>
    </row>
    <row r="811" spans="1:13" ht="14">
      <c r="A811" s="402" t="s">
        <v>2003</v>
      </c>
      <c r="B811" s="403"/>
      <c r="C811" s="403">
        <v>20218</v>
      </c>
      <c r="D811" s="403"/>
      <c r="E811" s="403"/>
      <c r="F811" s="403"/>
      <c r="G811" s="404"/>
      <c r="H811" s="405" t="s">
        <v>259</v>
      </c>
      <c r="I811" s="405" t="s">
        <v>2426</v>
      </c>
      <c r="J811" s="404"/>
      <c r="K811" s="404">
        <v>1</v>
      </c>
      <c r="L811" s="404"/>
      <c r="M811" s="406" t="s">
        <v>837</v>
      </c>
    </row>
    <row r="812" spans="1:13" ht="14">
      <c r="A812" s="402" t="s">
        <v>2003</v>
      </c>
      <c r="B812" s="403"/>
      <c r="C812" s="403">
        <v>20227</v>
      </c>
      <c r="D812" s="403"/>
      <c r="E812" s="403"/>
      <c r="F812" s="403"/>
      <c r="G812" s="404"/>
      <c r="H812" s="405" t="s">
        <v>1268</v>
      </c>
      <c r="I812" s="405" t="s">
        <v>247</v>
      </c>
      <c r="J812" s="403"/>
      <c r="K812" s="404">
        <v>1</v>
      </c>
      <c r="L812" s="404"/>
      <c r="M812" s="406"/>
    </row>
    <row r="813" spans="1:13" ht="14">
      <c r="A813" s="402" t="s">
        <v>2003</v>
      </c>
      <c r="B813" s="403"/>
      <c r="C813" s="403">
        <v>20233</v>
      </c>
      <c r="D813" s="403"/>
      <c r="E813" s="403"/>
      <c r="F813" s="403"/>
      <c r="G813" s="404"/>
      <c r="H813" s="405" t="s">
        <v>2427</v>
      </c>
      <c r="I813" s="405" t="s">
        <v>2428</v>
      </c>
      <c r="J813" s="404"/>
      <c r="K813" s="404">
        <v>8</v>
      </c>
      <c r="L813" s="404" t="s">
        <v>837</v>
      </c>
      <c r="M813" s="406"/>
    </row>
    <row r="814" spans="1:13" ht="14">
      <c r="A814" s="402" t="s">
        <v>2003</v>
      </c>
      <c r="B814" s="403"/>
      <c r="C814" s="403">
        <v>20237</v>
      </c>
      <c r="D814" s="403"/>
      <c r="E814" s="403"/>
      <c r="F814" s="403"/>
      <c r="G814" s="404"/>
      <c r="H814" s="405" t="s">
        <v>2429</v>
      </c>
      <c r="I814" s="405" t="s">
        <v>571</v>
      </c>
      <c r="J814" s="404"/>
      <c r="K814" s="404">
        <v>1</v>
      </c>
      <c r="L814" s="404"/>
      <c r="M814" s="406" t="s">
        <v>837</v>
      </c>
    </row>
    <row r="815" spans="1:13" ht="14">
      <c r="A815" s="402" t="s">
        <v>2003</v>
      </c>
      <c r="B815" s="403"/>
      <c r="C815" s="403">
        <v>20243</v>
      </c>
      <c r="D815" s="403"/>
      <c r="E815" s="403"/>
      <c r="F815" s="403"/>
      <c r="G815" s="404"/>
      <c r="H815" s="405" t="s">
        <v>2430</v>
      </c>
      <c r="I815" s="405" t="s">
        <v>951</v>
      </c>
      <c r="J815" s="404"/>
      <c r="K815" s="404">
        <v>1</v>
      </c>
      <c r="L815" s="404"/>
      <c r="M815" s="406" t="s">
        <v>46</v>
      </c>
    </row>
    <row r="816" spans="1:13" ht="14">
      <c r="A816" s="402" t="s">
        <v>2003</v>
      </c>
      <c r="B816" s="403"/>
      <c r="C816" s="403">
        <v>20263</v>
      </c>
      <c r="D816" s="403"/>
      <c r="E816" s="403"/>
      <c r="F816" s="403"/>
      <c r="G816" s="404"/>
      <c r="H816" s="405" t="s">
        <v>2432</v>
      </c>
      <c r="I816" s="405" t="s">
        <v>2433</v>
      </c>
      <c r="J816" s="404"/>
      <c r="K816" s="404">
        <v>2</v>
      </c>
      <c r="L816" s="404" t="s">
        <v>837</v>
      </c>
      <c r="M816" s="406"/>
    </row>
    <row r="817" spans="1:13" ht="14">
      <c r="A817" s="402" t="s">
        <v>2003</v>
      </c>
      <c r="B817" s="403"/>
      <c r="C817" s="403">
        <v>20312</v>
      </c>
      <c r="D817" s="403"/>
      <c r="E817" s="403"/>
      <c r="F817" s="403"/>
      <c r="G817" s="404"/>
      <c r="H817" s="405" t="s">
        <v>2438</v>
      </c>
      <c r="I817" s="405" t="s">
        <v>904</v>
      </c>
      <c r="J817" s="404"/>
      <c r="K817" s="404">
        <v>1</v>
      </c>
      <c r="L817" s="404"/>
      <c r="M817" s="406" t="s">
        <v>837</v>
      </c>
    </row>
    <row r="818" spans="1:13" ht="14">
      <c r="A818" s="402" t="s">
        <v>2003</v>
      </c>
      <c r="B818" s="403"/>
      <c r="C818" s="403">
        <v>20323</v>
      </c>
      <c r="D818" s="403"/>
      <c r="E818" s="403"/>
      <c r="F818" s="403"/>
      <c r="G818" s="404"/>
      <c r="H818" s="405" t="s">
        <v>2935</v>
      </c>
      <c r="I818" s="405" t="s">
        <v>2936</v>
      </c>
      <c r="J818" s="403"/>
      <c r="K818" s="404">
        <v>1</v>
      </c>
      <c r="L818" s="404"/>
      <c r="M818" s="406" t="s">
        <v>837</v>
      </c>
    </row>
    <row r="819" spans="1:13" ht="14">
      <c r="A819" s="402" t="s">
        <v>2003</v>
      </c>
      <c r="B819" s="403"/>
      <c r="C819" s="403">
        <v>20329</v>
      </c>
      <c r="D819" s="403"/>
      <c r="E819" s="403"/>
      <c r="F819" s="403"/>
      <c r="G819" s="404"/>
      <c r="H819" s="405" t="s">
        <v>1893</v>
      </c>
      <c r="I819" s="405" t="s">
        <v>1894</v>
      </c>
      <c r="J819" s="404"/>
      <c r="K819" s="404">
        <v>1</v>
      </c>
      <c r="L819" s="404"/>
      <c r="M819" s="406" t="s">
        <v>837</v>
      </c>
    </row>
    <row r="820" spans="1:13" ht="14">
      <c r="A820" s="402" t="s">
        <v>2003</v>
      </c>
      <c r="B820" s="403"/>
      <c r="C820" s="403">
        <v>20332</v>
      </c>
      <c r="D820" s="403"/>
      <c r="E820" s="403"/>
      <c r="F820" s="403"/>
      <c r="G820" s="404"/>
      <c r="H820" s="405" t="s">
        <v>586</v>
      </c>
      <c r="I820" s="405" t="s">
        <v>589</v>
      </c>
      <c r="J820" s="404"/>
      <c r="K820" s="404">
        <v>9</v>
      </c>
      <c r="L820" s="404" t="s">
        <v>46</v>
      </c>
      <c r="M820" s="406"/>
    </row>
    <row r="821" spans="1:13" ht="14">
      <c r="A821" s="402" t="s">
        <v>2003</v>
      </c>
      <c r="B821" s="403"/>
      <c r="C821" s="403">
        <v>20334</v>
      </c>
      <c r="D821" s="403"/>
      <c r="E821" s="403"/>
      <c r="F821" s="403"/>
      <c r="G821" s="404"/>
      <c r="H821" s="405" t="s">
        <v>2590</v>
      </c>
      <c r="I821" s="405" t="s">
        <v>547</v>
      </c>
      <c r="J821" s="404"/>
      <c r="K821" s="404">
        <v>1</v>
      </c>
      <c r="L821" s="404"/>
      <c r="M821" s="406" t="s">
        <v>46</v>
      </c>
    </row>
    <row r="822" spans="1:13" ht="14">
      <c r="A822" s="402" t="s">
        <v>2003</v>
      </c>
      <c r="B822" s="403"/>
      <c r="C822" s="403">
        <v>20339</v>
      </c>
      <c r="D822" s="403"/>
      <c r="E822" s="403"/>
      <c r="F822" s="403"/>
      <c r="G822" s="404"/>
      <c r="H822" s="405" t="s">
        <v>643</v>
      </c>
      <c r="I822" s="405" t="s">
        <v>531</v>
      </c>
      <c r="J822" s="404"/>
      <c r="K822" s="404">
        <v>1</v>
      </c>
      <c r="L822" s="404"/>
      <c r="M822" s="406" t="s">
        <v>837</v>
      </c>
    </row>
    <row r="823" spans="1:13" ht="14">
      <c r="A823" s="402" t="s">
        <v>2003</v>
      </c>
      <c r="B823" s="403"/>
      <c r="C823" s="403">
        <v>20344</v>
      </c>
      <c r="D823" s="403"/>
      <c r="E823" s="403"/>
      <c r="F823" s="403"/>
      <c r="G823" s="404"/>
      <c r="H823" s="405" t="s">
        <v>1657</v>
      </c>
      <c r="I823" s="405" t="s">
        <v>208</v>
      </c>
      <c r="J823" s="404"/>
      <c r="K823" s="404">
        <v>1</v>
      </c>
      <c r="L823" s="404"/>
      <c r="M823" s="406"/>
    </row>
    <row r="824" spans="1:13" ht="14">
      <c r="A824" s="402" t="s">
        <v>2003</v>
      </c>
      <c r="B824" s="403"/>
      <c r="C824" s="403">
        <v>20368</v>
      </c>
      <c r="D824" s="403"/>
      <c r="E824" s="403"/>
      <c r="F824" s="403"/>
      <c r="G824" s="404"/>
      <c r="H824" s="405" t="s">
        <v>1879</v>
      </c>
      <c r="I824" s="405" t="s">
        <v>147</v>
      </c>
      <c r="J824" s="404"/>
      <c r="K824" s="404">
        <v>1</v>
      </c>
      <c r="L824" s="404"/>
      <c r="M824" s="406" t="s">
        <v>837</v>
      </c>
    </row>
    <row r="825" spans="1:13" ht="14">
      <c r="A825" s="402" t="s">
        <v>2003</v>
      </c>
      <c r="B825" s="403"/>
      <c r="C825" s="403">
        <v>20370</v>
      </c>
      <c r="D825" s="403"/>
      <c r="E825" s="403"/>
      <c r="F825" s="403"/>
      <c r="G825" s="404"/>
      <c r="H825" s="405" t="s">
        <v>412</v>
      </c>
      <c r="I825" s="405" t="s">
        <v>343</v>
      </c>
      <c r="J825" s="404"/>
      <c r="K825" s="404">
        <v>1</v>
      </c>
      <c r="L825" s="404"/>
      <c r="M825" s="406" t="s">
        <v>46</v>
      </c>
    </row>
    <row r="826" spans="1:13" ht="14">
      <c r="A826" s="402" t="s">
        <v>2003</v>
      </c>
      <c r="B826" s="403"/>
      <c r="C826" s="403">
        <v>20383</v>
      </c>
      <c r="D826" s="403"/>
      <c r="E826" s="403"/>
      <c r="F826" s="403"/>
      <c r="G826" s="404"/>
      <c r="H826" s="405" t="s">
        <v>1889</v>
      </c>
      <c r="I826" s="405" t="s">
        <v>482</v>
      </c>
      <c r="J826" s="404"/>
      <c r="K826" s="404">
        <v>1</v>
      </c>
      <c r="L826" s="404"/>
      <c r="M826" s="406" t="s">
        <v>837</v>
      </c>
    </row>
    <row r="827" spans="1:13" ht="14">
      <c r="A827" s="402" t="s">
        <v>2003</v>
      </c>
      <c r="B827" s="403"/>
      <c r="C827" s="403">
        <v>20387</v>
      </c>
      <c r="D827" s="403"/>
      <c r="E827" s="403"/>
      <c r="F827" s="403"/>
      <c r="G827" s="404"/>
      <c r="H827" s="407" t="s">
        <v>1042</v>
      </c>
      <c r="I827" s="408" t="s">
        <v>110</v>
      </c>
      <c r="J827" s="409"/>
      <c r="K827" s="404">
        <v>1</v>
      </c>
      <c r="L827" s="404"/>
      <c r="M827" s="406" t="s">
        <v>46</v>
      </c>
    </row>
    <row r="828" spans="1:13" ht="14">
      <c r="A828" s="402" t="s">
        <v>2003</v>
      </c>
      <c r="B828" s="403"/>
      <c r="C828" s="403">
        <v>20395</v>
      </c>
      <c r="D828" s="403"/>
      <c r="E828" s="403"/>
      <c r="F828" s="403"/>
      <c r="G828" s="404"/>
      <c r="H828" s="407" t="s">
        <v>1262</v>
      </c>
      <c r="I828" s="408" t="s">
        <v>220</v>
      </c>
      <c r="J828" s="409"/>
      <c r="K828" s="404">
        <v>1</v>
      </c>
      <c r="L828" s="404"/>
      <c r="M828" s="406" t="s">
        <v>46</v>
      </c>
    </row>
    <row r="829" spans="1:13" ht="14">
      <c r="A829" s="402" t="s">
        <v>2003</v>
      </c>
      <c r="B829" s="403"/>
      <c r="C829" s="403">
        <v>20399</v>
      </c>
      <c r="D829" s="403"/>
      <c r="E829" s="403"/>
      <c r="F829" s="403"/>
      <c r="G829" s="404"/>
      <c r="H829" s="405" t="s">
        <v>2446</v>
      </c>
      <c r="I829" s="405" t="s">
        <v>589</v>
      </c>
      <c r="J829" s="404"/>
      <c r="K829" s="404">
        <v>1</v>
      </c>
      <c r="L829" s="404"/>
      <c r="M829" s="406" t="s">
        <v>837</v>
      </c>
    </row>
    <row r="830" spans="1:13" ht="14">
      <c r="A830" s="402" t="s">
        <v>2003</v>
      </c>
      <c r="B830" s="403"/>
      <c r="C830" s="403">
        <v>20430</v>
      </c>
      <c r="D830" s="403"/>
      <c r="E830" s="403"/>
      <c r="F830" s="403"/>
      <c r="G830" s="404"/>
      <c r="H830" s="405" t="s">
        <v>528</v>
      </c>
      <c r="I830" s="405" t="s">
        <v>1710</v>
      </c>
      <c r="J830" s="404"/>
      <c r="K830" s="404">
        <v>1</v>
      </c>
      <c r="L830" s="404"/>
      <c r="M830" s="406" t="s">
        <v>837</v>
      </c>
    </row>
    <row r="831" spans="1:13" ht="14">
      <c r="A831" s="402" t="s">
        <v>2003</v>
      </c>
      <c r="B831" s="410"/>
      <c r="C831" s="410">
        <v>20463</v>
      </c>
      <c r="D831" s="410"/>
      <c r="E831" s="410"/>
      <c r="F831" s="403"/>
      <c r="G831" s="404"/>
      <c r="H831" s="405" t="s">
        <v>121</v>
      </c>
      <c r="I831" s="405" t="s">
        <v>3649</v>
      </c>
      <c r="J831" s="403"/>
      <c r="K831" s="404">
        <v>5</v>
      </c>
      <c r="L831" s="404"/>
      <c r="M831" s="406"/>
    </row>
    <row r="832" spans="1:13" ht="14">
      <c r="A832" s="402" t="s">
        <v>2003</v>
      </c>
      <c r="B832" s="403"/>
      <c r="C832" s="403">
        <v>20468</v>
      </c>
      <c r="D832" s="403"/>
      <c r="E832" s="403"/>
      <c r="F832" s="403"/>
      <c r="G832" s="404"/>
      <c r="H832" s="405" t="s">
        <v>413</v>
      </c>
      <c r="I832" s="405" t="s">
        <v>1954</v>
      </c>
      <c r="J832" s="404"/>
      <c r="K832" s="404">
        <v>1</v>
      </c>
      <c r="L832" s="404"/>
      <c r="M832" s="406" t="s">
        <v>837</v>
      </c>
    </row>
    <row r="833" spans="1:13" ht="14">
      <c r="A833" s="402" t="s">
        <v>2003</v>
      </c>
      <c r="B833" s="403"/>
      <c r="C833" s="403">
        <v>20476</v>
      </c>
      <c r="D833" s="403"/>
      <c r="E833" s="403"/>
      <c r="F833" s="403"/>
      <c r="G833" s="404"/>
      <c r="H833" s="405" t="s">
        <v>2449</v>
      </c>
      <c r="I833" s="405" t="s">
        <v>265</v>
      </c>
      <c r="J833" s="404"/>
      <c r="K833" s="404">
        <v>1</v>
      </c>
      <c r="L833" s="404"/>
      <c r="M833" s="406" t="s">
        <v>837</v>
      </c>
    </row>
    <row r="834" spans="1:13" ht="14">
      <c r="A834" s="402" t="s">
        <v>2003</v>
      </c>
      <c r="B834" s="403"/>
      <c r="C834" s="403">
        <v>20493</v>
      </c>
      <c r="D834" s="403"/>
      <c r="E834" s="403"/>
      <c r="F834" s="403"/>
      <c r="G834" s="404"/>
      <c r="H834" s="405" t="s">
        <v>2451</v>
      </c>
      <c r="I834" s="405" t="s">
        <v>602</v>
      </c>
      <c r="J834" s="404"/>
      <c r="K834" s="404">
        <v>3</v>
      </c>
      <c r="L834" s="404" t="s">
        <v>46</v>
      </c>
      <c r="M834" s="406"/>
    </row>
    <row r="835" spans="1:13" ht="14">
      <c r="A835" s="402" t="s">
        <v>2003</v>
      </c>
      <c r="B835" s="403"/>
      <c r="C835" s="403">
        <v>20494</v>
      </c>
      <c r="D835" s="403"/>
      <c r="E835" s="403"/>
      <c r="F835" s="403"/>
      <c r="G835" s="404"/>
      <c r="H835" s="405" t="s">
        <v>3413</v>
      </c>
      <c r="I835" s="405" t="s">
        <v>215</v>
      </c>
      <c r="J835" s="403"/>
      <c r="K835" s="404">
        <v>1</v>
      </c>
      <c r="L835" s="404"/>
      <c r="M835" s="406"/>
    </row>
    <row r="836" spans="1:13" ht="14">
      <c r="A836" s="402" t="s">
        <v>2003</v>
      </c>
      <c r="B836" s="403"/>
      <c r="C836" s="403">
        <v>20501</v>
      </c>
      <c r="D836" s="403"/>
      <c r="E836" s="403"/>
      <c r="F836" s="403"/>
      <c r="G836" s="404"/>
      <c r="H836" s="405" t="s">
        <v>2452</v>
      </c>
      <c r="I836" s="405" t="s">
        <v>524</v>
      </c>
      <c r="J836" s="404"/>
      <c r="K836" s="404">
        <v>8</v>
      </c>
      <c r="L836" s="404" t="s">
        <v>46</v>
      </c>
      <c r="M836" s="406"/>
    </row>
    <row r="837" spans="1:13" ht="14">
      <c r="A837" s="402" t="s">
        <v>2003</v>
      </c>
      <c r="B837" s="403"/>
      <c r="C837" s="403">
        <v>20510</v>
      </c>
      <c r="D837" s="403"/>
      <c r="E837" s="403"/>
      <c r="F837" s="403"/>
      <c r="G837" s="404"/>
      <c r="H837" s="405" t="s">
        <v>2941</v>
      </c>
      <c r="I837" s="405" t="s">
        <v>124</v>
      </c>
      <c r="J837" s="403"/>
      <c r="K837" s="404">
        <v>9</v>
      </c>
      <c r="L837" s="404"/>
      <c r="M837" s="406"/>
    </row>
    <row r="838" spans="1:13" ht="14">
      <c r="A838" s="402" t="s">
        <v>2003</v>
      </c>
      <c r="B838" s="403"/>
      <c r="C838" s="403">
        <v>20533</v>
      </c>
      <c r="D838" s="403"/>
      <c r="E838" s="403"/>
      <c r="F838" s="403"/>
      <c r="G838" s="404"/>
      <c r="H838" s="405" t="s">
        <v>2943</v>
      </c>
      <c r="I838" s="405" t="s">
        <v>1824</v>
      </c>
      <c r="J838" s="403"/>
      <c r="K838" s="404">
        <v>9</v>
      </c>
      <c r="L838" s="404"/>
      <c r="M838" s="406"/>
    </row>
    <row r="839" spans="1:13" ht="14">
      <c r="A839" s="402" t="s">
        <v>2003</v>
      </c>
      <c r="B839" s="403"/>
      <c r="C839" s="403">
        <v>20541</v>
      </c>
      <c r="D839" s="403"/>
      <c r="E839" s="403"/>
      <c r="F839" s="403"/>
      <c r="G839" s="404"/>
      <c r="H839" s="405" t="s">
        <v>2945</v>
      </c>
      <c r="I839" s="405" t="s">
        <v>2946</v>
      </c>
      <c r="J839" s="403"/>
      <c r="K839" s="404">
        <v>1</v>
      </c>
      <c r="L839" s="404"/>
      <c r="M839" s="406"/>
    </row>
    <row r="840" spans="1:13" ht="14">
      <c r="A840" s="402" t="s">
        <v>2003</v>
      </c>
      <c r="B840" s="403"/>
      <c r="C840" s="403">
        <v>20555</v>
      </c>
      <c r="D840" s="403"/>
      <c r="E840" s="403"/>
      <c r="F840" s="403"/>
      <c r="G840" s="404"/>
      <c r="H840" s="405" t="s">
        <v>2949</v>
      </c>
      <c r="I840" s="405" t="s">
        <v>1769</v>
      </c>
      <c r="J840" s="403"/>
      <c r="K840" s="404">
        <v>1</v>
      </c>
      <c r="L840" s="404"/>
      <c r="M840" s="406" t="s">
        <v>46</v>
      </c>
    </row>
    <row r="841" spans="1:13" ht="14">
      <c r="A841" s="402" t="s">
        <v>2003</v>
      </c>
      <c r="B841" s="403"/>
      <c r="C841" s="403">
        <v>20565</v>
      </c>
      <c r="D841" s="403"/>
      <c r="E841" s="403"/>
      <c r="F841" s="403"/>
      <c r="G841" s="404"/>
      <c r="H841" s="405" t="s">
        <v>2950</v>
      </c>
      <c r="I841" s="405" t="s">
        <v>279</v>
      </c>
      <c r="J841" s="403"/>
      <c r="K841" s="404">
        <v>1</v>
      </c>
      <c r="L841" s="404"/>
      <c r="M841" s="406" t="s">
        <v>837</v>
      </c>
    </row>
    <row r="842" spans="1:13" ht="14">
      <c r="A842" s="402" t="s">
        <v>2003</v>
      </c>
      <c r="B842" s="403"/>
      <c r="C842" s="403">
        <v>20582</v>
      </c>
      <c r="D842" s="403"/>
      <c r="E842" s="403"/>
      <c r="F842" s="403"/>
      <c r="G842" s="404"/>
      <c r="H842" s="405" t="s">
        <v>818</v>
      </c>
      <c r="I842" s="405" t="s">
        <v>117</v>
      </c>
      <c r="J842" s="403"/>
      <c r="K842" s="404">
        <v>1</v>
      </c>
      <c r="L842" s="404"/>
      <c r="M842" s="406"/>
    </row>
    <row r="843" spans="1:13" ht="14">
      <c r="A843" s="402" t="s">
        <v>2003</v>
      </c>
      <c r="B843" s="403"/>
      <c r="C843" s="403">
        <v>20589</v>
      </c>
      <c r="D843" s="403"/>
      <c r="E843" s="403"/>
      <c r="F843" s="403"/>
      <c r="G843" s="404"/>
      <c r="H843" s="405" t="s">
        <v>1664</v>
      </c>
      <c r="I843" s="405" t="s">
        <v>1665</v>
      </c>
      <c r="J843" s="404"/>
      <c r="K843" s="404">
        <v>1</v>
      </c>
      <c r="L843" s="404"/>
      <c r="M843" s="406"/>
    </row>
    <row r="844" spans="1:13" ht="14">
      <c r="A844" s="402" t="s">
        <v>2003</v>
      </c>
      <c r="B844" s="403"/>
      <c r="C844" s="403">
        <v>20617</v>
      </c>
      <c r="D844" s="403"/>
      <c r="E844" s="403"/>
      <c r="F844" s="403"/>
      <c r="G844" s="404"/>
      <c r="H844" s="405" t="s">
        <v>508</v>
      </c>
      <c r="I844" s="405" t="s">
        <v>3416</v>
      </c>
      <c r="J844" s="404"/>
      <c r="K844" s="404">
        <v>1</v>
      </c>
      <c r="L844" s="404"/>
      <c r="M844" s="406" t="s">
        <v>837</v>
      </c>
    </row>
    <row r="845" spans="1:13" ht="14">
      <c r="A845" s="402" t="s">
        <v>2003</v>
      </c>
      <c r="B845" s="403"/>
      <c r="C845" s="403">
        <v>20631</v>
      </c>
      <c r="D845" s="403"/>
      <c r="E845" s="403"/>
      <c r="F845" s="403"/>
      <c r="G845" s="404"/>
      <c r="H845" s="405" t="s">
        <v>1744</v>
      </c>
      <c r="I845" s="405" t="s">
        <v>539</v>
      </c>
      <c r="J845" s="404"/>
      <c r="K845" s="404">
        <v>1</v>
      </c>
      <c r="L845" s="404"/>
      <c r="M845" s="406" t="s">
        <v>837</v>
      </c>
    </row>
    <row r="846" spans="1:13" ht="14">
      <c r="A846" s="402" t="s">
        <v>2003</v>
      </c>
      <c r="B846" s="403"/>
      <c r="C846" s="403">
        <v>20638</v>
      </c>
      <c r="D846" s="403"/>
      <c r="E846" s="403"/>
      <c r="F846" s="403"/>
      <c r="G846" s="404"/>
      <c r="H846" s="405" t="s">
        <v>588</v>
      </c>
      <c r="I846" s="405" t="s">
        <v>589</v>
      </c>
      <c r="J846" s="403"/>
      <c r="K846" s="404">
        <v>1</v>
      </c>
      <c r="L846" s="404"/>
      <c r="M846" s="406"/>
    </row>
    <row r="847" spans="1:13" ht="14">
      <c r="A847" s="402" t="s">
        <v>2003</v>
      </c>
      <c r="B847" s="403"/>
      <c r="C847" s="403">
        <v>20643</v>
      </c>
      <c r="D847" s="403"/>
      <c r="E847" s="403"/>
      <c r="F847" s="403"/>
      <c r="G847" s="404"/>
      <c r="H847" s="405" t="s">
        <v>1862</v>
      </c>
      <c r="I847" s="405" t="s">
        <v>1054</v>
      </c>
      <c r="J847" s="404"/>
      <c r="K847" s="404">
        <v>1</v>
      </c>
      <c r="L847" s="404"/>
      <c r="M847" s="406"/>
    </row>
    <row r="848" spans="1:13" ht="14">
      <c r="A848" s="402" t="s">
        <v>2003</v>
      </c>
      <c r="B848" s="403"/>
      <c r="C848" s="403">
        <v>20667</v>
      </c>
      <c r="D848" s="403"/>
      <c r="E848" s="403"/>
      <c r="F848" s="403"/>
      <c r="G848" s="404"/>
      <c r="H848" s="405" t="s">
        <v>2954</v>
      </c>
      <c r="I848" s="405" t="s">
        <v>2955</v>
      </c>
      <c r="J848" s="403"/>
      <c r="K848" s="404">
        <v>1</v>
      </c>
      <c r="L848" s="404"/>
      <c r="M848" s="406"/>
    </row>
    <row r="849" spans="1:13" ht="14">
      <c r="A849" s="402" t="s">
        <v>2003</v>
      </c>
      <c r="B849" s="403"/>
      <c r="C849" s="403">
        <v>20739</v>
      </c>
      <c r="D849" s="403"/>
      <c r="E849" s="403"/>
      <c r="F849" s="403"/>
      <c r="G849" s="404"/>
      <c r="H849" s="405" t="s">
        <v>508</v>
      </c>
      <c r="I849" s="405" t="s">
        <v>1284</v>
      </c>
      <c r="J849" s="404"/>
      <c r="K849" s="404">
        <v>1</v>
      </c>
      <c r="L849" s="404"/>
      <c r="M849" s="406" t="s">
        <v>837</v>
      </c>
    </row>
    <row r="850" spans="1:13" ht="14">
      <c r="A850" s="402" t="s">
        <v>2003</v>
      </c>
      <c r="B850" s="403"/>
      <c r="C850" s="403">
        <v>20802</v>
      </c>
      <c r="D850" s="403"/>
      <c r="E850" s="403"/>
      <c r="F850" s="403"/>
      <c r="G850" s="404"/>
      <c r="H850" s="405" t="s">
        <v>2956</v>
      </c>
      <c r="I850" s="405" t="s">
        <v>2957</v>
      </c>
      <c r="J850" s="403"/>
      <c r="K850" s="404">
        <v>1</v>
      </c>
      <c r="L850" s="404"/>
      <c r="M850" s="406"/>
    </row>
    <row r="851" spans="1:13" ht="14">
      <c r="A851" s="402" t="s">
        <v>2003</v>
      </c>
      <c r="B851" s="403"/>
      <c r="C851" s="403">
        <v>20926</v>
      </c>
      <c r="D851" s="403"/>
      <c r="E851" s="403"/>
      <c r="F851" s="403"/>
      <c r="G851" s="404"/>
      <c r="H851" s="405" t="s">
        <v>528</v>
      </c>
      <c r="I851" s="405" t="s">
        <v>2958</v>
      </c>
      <c r="J851" s="403"/>
      <c r="K851" s="404">
        <v>3</v>
      </c>
      <c r="L851" s="404" t="s">
        <v>837</v>
      </c>
      <c r="M851" s="406"/>
    </row>
    <row r="852" spans="1:13" ht="14">
      <c r="A852" s="402" t="s">
        <v>2003</v>
      </c>
      <c r="B852" s="403"/>
      <c r="C852" s="403">
        <v>20962</v>
      </c>
      <c r="D852" s="403"/>
      <c r="E852" s="403"/>
      <c r="F852" s="403"/>
      <c r="G852" s="404"/>
      <c r="H852" s="405" t="s">
        <v>165</v>
      </c>
      <c r="I852" s="405" t="s">
        <v>2959</v>
      </c>
      <c r="J852" s="403"/>
      <c r="K852" s="404">
        <v>1</v>
      </c>
      <c r="L852" s="404"/>
      <c r="M852" s="406" t="s">
        <v>837</v>
      </c>
    </row>
    <row r="853" spans="1:13" ht="14">
      <c r="A853" s="402" t="s">
        <v>2003</v>
      </c>
      <c r="B853" s="403"/>
      <c r="C853" s="403">
        <v>21018</v>
      </c>
      <c r="D853" s="403"/>
      <c r="E853" s="403"/>
      <c r="F853" s="403"/>
      <c r="G853" s="404"/>
      <c r="H853" s="405" t="s">
        <v>525</v>
      </c>
      <c r="I853" s="405" t="s">
        <v>585</v>
      </c>
      <c r="J853" s="404"/>
      <c r="K853" s="404">
        <v>1</v>
      </c>
      <c r="L853" s="404"/>
      <c r="M853" s="406" t="s">
        <v>46</v>
      </c>
    </row>
    <row r="854" spans="1:13" ht="14">
      <c r="A854" s="402" t="s">
        <v>2003</v>
      </c>
      <c r="B854" s="403"/>
      <c r="C854" s="403">
        <v>21025</v>
      </c>
      <c r="D854" s="403"/>
      <c r="E854" s="403"/>
      <c r="F854" s="403"/>
      <c r="G854" s="404"/>
      <c r="H854" s="405" t="s">
        <v>2200</v>
      </c>
      <c r="I854" s="405" t="s">
        <v>304</v>
      </c>
      <c r="J854" s="404"/>
      <c r="K854" s="404">
        <v>1</v>
      </c>
      <c r="L854" s="404"/>
      <c r="M854" s="406" t="s">
        <v>837</v>
      </c>
    </row>
    <row r="855" spans="1:13" ht="14">
      <c r="A855" s="402" t="s">
        <v>2003</v>
      </c>
      <c r="B855" s="403"/>
      <c r="C855" s="403">
        <v>21065</v>
      </c>
      <c r="D855" s="403"/>
      <c r="E855" s="403"/>
      <c r="F855" s="403"/>
      <c r="G855" s="404"/>
      <c r="H855" s="405" t="s">
        <v>2462</v>
      </c>
      <c r="I855" s="405" t="s">
        <v>251</v>
      </c>
      <c r="J855" s="404"/>
      <c r="K855" s="404">
        <v>1</v>
      </c>
      <c r="L855" s="404"/>
      <c r="M855" s="406" t="s">
        <v>46</v>
      </c>
    </row>
    <row r="856" spans="1:13" ht="14">
      <c r="A856" s="402" t="s">
        <v>2003</v>
      </c>
      <c r="B856" s="403"/>
      <c r="C856" s="403">
        <v>21087</v>
      </c>
      <c r="D856" s="403"/>
      <c r="E856" s="403"/>
      <c r="F856" s="403"/>
      <c r="G856" s="404"/>
      <c r="H856" s="405" t="s">
        <v>1695</v>
      </c>
      <c r="I856" s="405" t="s">
        <v>1696</v>
      </c>
      <c r="J856" s="404"/>
      <c r="K856" s="404">
        <v>1</v>
      </c>
      <c r="L856" s="404"/>
      <c r="M856" s="406" t="s">
        <v>837</v>
      </c>
    </row>
    <row r="857" spans="1:13" ht="14">
      <c r="A857" s="402" t="s">
        <v>2003</v>
      </c>
      <c r="B857" s="403"/>
      <c r="C857" s="403">
        <v>21092</v>
      </c>
      <c r="D857" s="403"/>
      <c r="E857" s="403"/>
      <c r="F857" s="403"/>
      <c r="G857" s="404"/>
      <c r="H857" s="405" t="s">
        <v>2961</v>
      </c>
      <c r="I857" s="405" t="s">
        <v>220</v>
      </c>
      <c r="J857" s="403"/>
      <c r="K857" s="404">
        <v>1</v>
      </c>
      <c r="L857" s="404"/>
      <c r="M857" s="406"/>
    </row>
    <row r="858" spans="1:13" ht="14">
      <c r="A858" s="402" t="s">
        <v>2003</v>
      </c>
      <c r="B858" s="403"/>
      <c r="C858" s="403">
        <v>21111</v>
      </c>
      <c r="D858" s="403"/>
      <c r="E858" s="403"/>
      <c r="F858" s="403"/>
      <c r="G858" s="404"/>
      <c r="H858" s="405" t="s">
        <v>1951</v>
      </c>
      <c r="I858" s="405" t="s">
        <v>151</v>
      </c>
      <c r="J858" s="404"/>
      <c r="K858" s="404">
        <v>1</v>
      </c>
      <c r="L858" s="404"/>
      <c r="M858" s="406" t="s">
        <v>837</v>
      </c>
    </row>
    <row r="859" spans="1:13" ht="14">
      <c r="A859" s="402" t="s">
        <v>2003</v>
      </c>
      <c r="B859" s="403"/>
      <c r="C859" s="403">
        <v>21127</v>
      </c>
      <c r="D859" s="403"/>
      <c r="E859" s="403"/>
      <c r="F859" s="403"/>
      <c r="G859" s="404"/>
      <c r="H859" s="405" t="s">
        <v>121</v>
      </c>
      <c r="I859" s="405" t="s">
        <v>2463</v>
      </c>
      <c r="J859" s="404"/>
      <c r="K859" s="404">
        <v>4</v>
      </c>
      <c r="L859" s="404" t="s">
        <v>838</v>
      </c>
      <c r="M859" s="406"/>
    </row>
    <row r="860" spans="1:13" ht="14">
      <c r="A860" s="402" t="s">
        <v>2003</v>
      </c>
      <c r="B860" s="410"/>
      <c r="C860" s="410">
        <v>21131</v>
      </c>
      <c r="D860" s="410"/>
      <c r="E860" s="410"/>
      <c r="F860" s="403"/>
      <c r="G860" s="404"/>
      <c r="H860" s="405" t="s">
        <v>3650</v>
      </c>
      <c r="I860" s="405" t="s">
        <v>565</v>
      </c>
      <c r="J860" s="403"/>
      <c r="K860" s="404">
        <v>1</v>
      </c>
      <c r="L860" s="404"/>
      <c r="M860" s="406"/>
    </row>
    <row r="861" spans="1:13" ht="14">
      <c r="A861" s="402" t="s">
        <v>2003</v>
      </c>
      <c r="B861" s="403"/>
      <c r="C861" s="403">
        <v>21139</v>
      </c>
      <c r="D861" s="403"/>
      <c r="E861" s="403"/>
      <c r="F861" s="403"/>
      <c r="G861" s="404"/>
      <c r="H861" s="405" t="s">
        <v>2594</v>
      </c>
      <c r="I861" s="405" t="s">
        <v>571</v>
      </c>
      <c r="J861" s="404"/>
      <c r="K861" s="404">
        <v>2</v>
      </c>
      <c r="L861" s="404" t="s">
        <v>837</v>
      </c>
      <c r="M861" s="406"/>
    </row>
    <row r="862" spans="1:13" ht="14">
      <c r="A862" s="402" t="s">
        <v>2003</v>
      </c>
      <c r="B862" s="403"/>
      <c r="C862" s="403">
        <v>21163</v>
      </c>
      <c r="D862" s="403"/>
      <c r="E862" s="403"/>
      <c r="F862" s="403"/>
      <c r="G862" s="404"/>
      <c r="H862" s="405" t="s">
        <v>520</v>
      </c>
      <c r="I862" s="405" t="s">
        <v>1857</v>
      </c>
      <c r="J862" s="403"/>
      <c r="K862" s="404">
        <v>1</v>
      </c>
      <c r="L862" s="404"/>
      <c r="M862" s="406"/>
    </row>
    <row r="863" spans="1:13" ht="14">
      <c r="A863" s="402" t="s">
        <v>2003</v>
      </c>
      <c r="B863" s="403"/>
      <c r="C863" s="403">
        <v>21189</v>
      </c>
      <c r="D863" s="403"/>
      <c r="E863" s="403"/>
      <c r="F863" s="403"/>
      <c r="G863" s="404"/>
      <c r="H863" s="405" t="s">
        <v>1773</v>
      </c>
      <c r="I863" s="405" t="s">
        <v>63</v>
      </c>
      <c r="J863" s="404"/>
      <c r="K863" s="404">
        <v>1</v>
      </c>
      <c r="L863" s="404"/>
      <c r="M863" s="406" t="s">
        <v>837</v>
      </c>
    </row>
    <row r="864" spans="1:13" ht="14">
      <c r="A864" s="402" t="s">
        <v>2003</v>
      </c>
      <c r="B864" s="403"/>
      <c r="C864" s="403">
        <v>21197</v>
      </c>
      <c r="D864" s="403"/>
      <c r="E864" s="403"/>
      <c r="F864" s="403"/>
      <c r="G864" s="404"/>
      <c r="H864" s="405" t="s">
        <v>313</v>
      </c>
      <c r="I864" s="405" t="s">
        <v>2464</v>
      </c>
      <c r="J864" s="404"/>
      <c r="K864" s="404">
        <v>1</v>
      </c>
      <c r="L864" s="404"/>
      <c r="M864" s="406" t="s">
        <v>46</v>
      </c>
    </row>
    <row r="865" spans="1:13" ht="14">
      <c r="A865" s="402" t="s">
        <v>2003</v>
      </c>
      <c r="B865" s="403"/>
      <c r="C865" s="403">
        <v>21293</v>
      </c>
      <c r="D865" s="403"/>
      <c r="E865" s="403"/>
      <c r="F865" s="403"/>
      <c r="G865" s="404"/>
      <c r="H865" s="405" t="s">
        <v>2966</v>
      </c>
      <c r="I865" s="405" t="s">
        <v>2967</v>
      </c>
      <c r="J865" s="403"/>
      <c r="K865" s="404">
        <v>8</v>
      </c>
      <c r="L865" s="404"/>
      <c r="M865" s="406"/>
    </row>
    <row r="866" spans="1:13" ht="14">
      <c r="A866" s="402" t="s">
        <v>2003</v>
      </c>
      <c r="B866" s="403"/>
      <c r="C866" s="403">
        <v>21304</v>
      </c>
      <c r="D866" s="403"/>
      <c r="E866" s="403"/>
      <c r="F866" s="403"/>
      <c r="G866" s="404"/>
      <c r="H866" s="405" t="s">
        <v>2968</v>
      </c>
      <c r="I866" s="405" t="s">
        <v>168</v>
      </c>
      <c r="J866" s="403"/>
      <c r="K866" s="404">
        <v>2</v>
      </c>
      <c r="L866" s="404" t="s">
        <v>837</v>
      </c>
      <c r="M866" s="406"/>
    </row>
    <row r="867" spans="1:13" ht="14">
      <c r="A867" s="402" t="s">
        <v>2003</v>
      </c>
      <c r="B867" s="403"/>
      <c r="C867" s="403">
        <v>21319</v>
      </c>
      <c r="D867" s="403"/>
      <c r="E867" s="403"/>
      <c r="F867" s="403"/>
      <c r="G867" s="404"/>
      <c r="H867" s="405" t="s">
        <v>2969</v>
      </c>
      <c r="I867" s="405" t="s">
        <v>356</v>
      </c>
      <c r="J867" s="403"/>
      <c r="K867" s="404">
        <v>1</v>
      </c>
      <c r="L867" s="404"/>
      <c r="M867" s="406"/>
    </row>
    <row r="868" spans="1:13" ht="14">
      <c r="A868" s="402" t="s">
        <v>2003</v>
      </c>
      <c r="B868" s="403"/>
      <c r="C868" s="403">
        <v>21327</v>
      </c>
      <c r="D868" s="403"/>
      <c r="E868" s="403"/>
      <c r="F868" s="403"/>
      <c r="G868" s="404"/>
      <c r="H868" s="405" t="s">
        <v>2971</v>
      </c>
      <c r="I868" s="405" t="s">
        <v>2972</v>
      </c>
      <c r="J868" s="403"/>
      <c r="K868" s="404">
        <v>1</v>
      </c>
      <c r="L868" s="404"/>
      <c r="M868" s="406"/>
    </row>
    <row r="869" spans="1:13" ht="14">
      <c r="A869" s="402" t="s">
        <v>2003</v>
      </c>
      <c r="B869" s="403"/>
      <c r="C869" s="403">
        <v>21333</v>
      </c>
      <c r="D869" s="403"/>
      <c r="E869" s="403"/>
      <c r="F869" s="403"/>
      <c r="G869" s="404"/>
      <c r="H869" s="405" t="s">
        <v>252</v>
      </c>
      <c r="I869" s="405" t="s">
        <v>602</v>
      </c>
      <c r="J869" s="404"/>
      <c r="K869" s="404">
        <v>1</v>
      </c>
      <c r="L869" s="404"/>
      <c r="M869" s="406"/>
    </row>
    <row r="870" spans="1:13" ht="14">
      <c r="A870" s="402" t="s">
        <v>2003</v>
      </c>
      <c r="B870" s="403"/>
      <c r="C870" s="403">
        <v>21345</v>
      </c>
      <c r="D870" s="403"/>
      <c r="E870" s="403"/>
      <c r="F870" s="403"/>
      <c r="G870" s="404"/>
      <c r="H870" s="405" t="s">
        <v>2973</v>
      </c>
      <c r="I870" s="405" t="s">
        <v>2974</v>
      </c>
      <c r="J870" s="403"/>
      <c r="K870" s="404">
        <v>1</v>
      </c>
      <c r="L870" s="404"/>
      <c r="M870" s="406" t="s">
        <v>46</v>
      </c>
    </row>
    <row r="871" spans="1:13" ht="14">
      <c r="A871" s="402" t="s">
        <v>2003</v>
      </c>
      <c r="B871" s="403"/>
      <c r="C871" s="403">
        <v>21366</v>
      </c>
      <c r="D871" s="403"/>
      <c r="E871" s="403"/>
      <c r="F871" s="403"/>
      <c r="G871" s="404"/>
      <c r="H871" s="405" t="s">
        <v>2384</v>
      </c>
      <c r="I871" s="405" t="s">
        <v>1076</v>
      </c>
      <c r="J871" s="404"/>
      <c r="K871" s="404">
        <v>1</v>
      </c>
      <c r="L871" s="404"/>
      <c r="M871" s="406" t="s">
        <v>837</v>
      </c>
    </row>
    <row r="872" spans="1:13" ht="14">
      <c r="A872" s="402" t="s">
        <v>2003</v>
      </c>
      <c r="B872" s="403"/>
      <c r="C872" s="403">
        <v>21386</v>
      </c>
      <c r="D872" s="403"/>
      <c r="E872" s="403"/>
      <c r="F872" s="403"/>
      <c r="G872" s="404"/>
      <c r="H872" s="405" t="s">
        <v>2976</v>
      </c>
      <c r="I872" s="405" t="s">
        <v>596</v>
      </c>
      <c r="J872" s="403"/>
      <c r="K872" s="404">
        <v>2</v>
      </c>
      <c r="L872" s="404" t="s">
        <v>838</v>
      </c>
      <c r="M872" s="406"/>
    </row>
    <row r="873" spans="1:13" ht="14">
      <c r="A873" s="402" t="s">
        <v>2003</v>
      </c>
      <c r="B873" s="403"/>
      <c r="C873" s="403">
        <v>21453</v>
      </c>
      <c r="D873" s="403"/>
      <c r="E873" s="403"/>
      <c r="F873" s="403"/>
      <c r="G873" s="404"/>
      <c r="H873" s="405" t="s">
        <v>2978</v>
      </c>
      <c r="I873" s="405" t="s">
        <v>2979</v>
      </c>
      <c r="J873" s="403"/>
      <c r="K873" s="404">
        <v>1</v>
      </c>
      <c r="L873" s="404"/>
      <c r="M873" s="406" t="s">
        <v>46</v>
      </c>
    </row>
    <row r="874" spans="1:13" ht="14">
      <c r="A874" s="402" t="s">
        <v>2003</v>
      </c>
      <c r="B874" s="403"/>
      <c r="C874" s="403">
        <v>21535</v>
      </c>
      <c r="D874" s="403"/>
      <c r="E874" s="403"/>
      <c r="F874" s="403"/>
      <c r="G874" s="404"/>
      <c r="H874" s="405" t="s">
        <v>3425</v>
      </c>
      <c r="I874" s="405" t="s">
        <v>986</v>
      </c>
      <c r="J874" s="403"/>
      <c r="K874" s="404">
        <v>6</v>
      </c>
      <c r="L874" s="404"/>
      <c r="M874" s="406"/>
    </row>
    <row r="875" spans="1:13" ht="14">
      <c r="A875" s="402" t="s">
        <v>2003</v>
      </c>
      <c r="B875" s="403"/>
      <c r="C875" s="403">
        <v>21541</v>
      </c>
      <c r="D875" s="403"/>
      <c r="E875" s="403"/>
      <c r="F875" s="403"/>
      <c r="G875" s="404"/>
      <c r="H875" s="405" t="s">
        <v>2478</v>
      </c>
      <c r="I875" s="405" t="s">
        <v>2479</v>
      </c>
      <c r="J875" s="404"/>
      <c r="K875" s="404">
        <v>1</v>
      </c>
      <c r="L875" s="404"/>
      <c r="M875" s="406" t="s">
        <v>837</v>
      </c>
    </row>
    <row r="876" spans="1:13" ht="14">
      <c r="A876" s="402" t="s">
        <v>2003</v>
      </c>
      <c r="B876" s="403"/>
      <c r="C876" s="403">
        <v>21634</v>
      </c>
      <c r="D876" s="403"/>
      <c r="E876" s="403"/>
      <c r="F876" s="403"/>
      <c r="G876" s="404"/>
      <c r="H876" s="405" t="s">
        <v>2982</v>
      </c>
      <c r="I876" s="405" t="s">
        <v>1265</v>
      </c>
      <c r="J876" s="403"/>
      <c r="K876" s="404">
        <v>4</v>
      </c>
      <c r="L876" s="404" t="s">
        <v>46</v>
      </c>
      <c r="M876" s="406"/>
    </row>
    <row r="877" spans="1:13" ht="14">
      <c r="A877" s="402" t="s">
        <v>2003</v>
      </c>
      <c r="B877" s="403"/>
      <c r="C877" s="403">
        <v>21656</v>
      </c>
      <c r="D877" s="403"/>
      <c r="E877" s="403"/>
      <c r="F877" s="403"/>
      <c r="G877" s="404"/>
      <c r="H877" s="405" t="s">
        <v>292</v>
      </c>
      <c r="I877" s="405" t="s">
        <v>2488</v>
      </c>
      <c r="J877" s="404"/>
      <c r="K877" s="404">
        <v>1</v>
      </c>
      <c r="L877" s="404"/>
      <c r="M877" s="406" t="s">
        <v>837</v>
      </c>
    </row>
    <row r="878" spans="1:13" ht="14">
      <c r="A878" s="402" t="s">
        <v>2003</v>
      </c>
      <c r="B878" s="403"/>
      <c r="C878" s="403">
        <v>21728</v>
      </c>
      <c r="D878" s="403"/>
      <c r="E878" s="403"/>
      <c r="F878" s="403"/>
      <c r="G878" s="404"/>
      <c r="H878" s="405" t="s">
        <v>1849</v>
      </c>
      <c r="I878" s="405" t="s">
        <v>589</v>
      </c>
      <c r="J878" s="404"/>
      <c r="K878" s="404">
        <v>1</v>
      </c>
      <c r="L878" s="404"/>
      <c r="M878" s="406" t="s">
        <v>837</v>
      </c>
    </row>
    <row r="879" spans="1:13" ht="14">
      <c r="A879" s="402" t="s">
        <v>2003</v>
      </c>
      <c r="B879" s="403"/>
      <c r="C879" s="403">
        <v>21735</v>
      </c>
      <c r="D879" s="403"/>
      <c r="E879" s="403"/>
      <c r="F879" s="403"/>
      <c r="G879" s="404"/>
      <c r="H879" s="405" t="s">
        <v>2489</v>
      </c>
      <c r="I879" s="405" t="s">
        <v>2490</v>
      </c>
      <c r="J879" s="404"/>
      <c r="K879" s="404">
        <v>2</v>
      </c>
      <c r="L879" s="404" t="s">
        <v>837</v>
      </c>
      <c r="M879" s="406"/>
    </row>
    <row r="880" spans="1:13" ht="14">
      <c r="A880" s="402" t="s">
        <v>2003</v>
      </c>
      <c r="B880" s="403"/>
      <c r="C880" s="403">
        <v>21794</v>
      </c>
      <c r="D880" s="403"/>
      <c r="E880" s="403"/>
      <c r="F880" s="403"/>
      <c r="G880" s="404"/>
      <c r="H880" s="405" t="s">
        <v>1612</v>
      </c>
      <c r="I880" s="405" t="s">
        <v>1613</v>
      </c>
      <c r="J880" s="404"/>
      <c r="K880" s="404">
        <v>3</v>
      </c>
      <c r="L880" s="404" t="s">
        <v>837</v>
      </c>
      <c r="M880" s="406"/>
    </row>
    <row r="881" spans="1:13" ht="14">
      <c r="A881" s="402" t="s">
        <v>2003</v>
      </c>
      <c r="B881" s="403"/>
      <c r="C881" s="403">
        <v>21896</v>
      </c>
      <c r="D881" s="403"/>
      <c r="E881" s="403"/>
      <c r="F881" s="403"/>
      <c r="G881" s="404"/>
      <c r="H881" s="405" t="s">
        <v>982</v>
      </c>
      <c r="I881" s="405" t="s">
        <v>1795</v>
      </c>
      <c r="J881" s="404"/>
      <c r="K881" s="404">
        <v>1</v>
      </c>
      <c r="L881" s="404"/>
      <c r="M881" s="406"/>
    </row>
    <row r="882" spans="1:13" ht="14">
      <c r="A882" s="402" t="s">
        <v>2003</v>
      </c>
      <c r="B882" s="403"/>
      <c r="C882" s="403">
        <v>22036</v>
      </c>
      <c r="D882" s="403"/>
      <c r="E882" s="403"/>
      <c r="F882" s="403"/>
      <c r="G882" s="404"/>
      <c r="H882" s="405" t="s">
        <v>514</v>
      </c>
      <c r="I882" s="405" t="s">
        <v>1857</v>
      </c>
      <c r="J882" s="404"/>
      <c r="K882" s="404">
        <v>1</v>
      </c>
      <c r="L882" s="404"/>
      <c r="M882" s="406" t="s">
        <v>837</v>
      </c>
    </row>
    <row r="883" spans="1:13" ht="14">
      <c r="A883" s="402" t="s">
        <v>2003</v>
      </c>
      <c r="B883" s="403"/>
      <c r="C883" s="403">
        <v>22052</v>
      </c>
      <c r="D883" s="403"/>
      <c r="E883" s="403"/>
      <c r="F883" s="403"/>
      <c r="G883" s="404"/>
      <c r="H883" s="405" t="s">
        <v>1210</v>
      </c>
      <c r="I883" s="405" t="s">
        <v>216</v>
      </c>
      <c r="J883" s="404"/>
      <c r="K883" s="404">
        <v>1</v>
      </c>
      <c r="L883" s="404"/>
      <c r="M883" s="406" t="s">
        <v>46</v>
      </c>
    </row>
    <row r="884" spans="1:13" ht="14">
      <c r="A884" s="402" t="s">
        <v>2003</v>
      </c>
      <c r="B884" s="403"/>
      <c r="C884" s="403">
        <v>22093</v>
      </c>
      <c r="D884" s="403"/>
      <c r="E884" s="403"/>
      <c r="F884" s="403"/>
      <c r="G884" s="404"/>
      <c r="H884" s="405" t="s">
        <v>206</v>
      </c>
      <c r="I884" s="405" t="s">
        <v>2308</v>
      </c>
      <c r="J884" s="403"/>
      <c r="K884" s="404">
        <v>7</v>
      </c>
      <c r="L884" s="404"/>
      <c r="M884" s="406"/>
    </row>
    <row r="885" spans="1:13" ht="14">
      <c r="A885" s="402" t="s">
        <v>2003</v>
      </c>
      <c r="B885" s="410"/>
      <c r="C885" s="410">
        <v>22116</v>
      </c>
      <c r="D885" s="410"/>
      <c r="E885" s="410"/>
      <c r="F885" s="403"/>
      <c r="G885" s="404"/>
      <c r="H885" s="405" t="s">
        <v>3652</v>
      </c>
      <c r="I885" s="405" t="s">
        <v>3653</v>
      </c>
      <c r="J885" s="403"/>
      <c r="K885" s="404">
        <v>1</v>
      </c>
      <c r="L885" s="404"/>
      <c r="M885" s="406"/>
    </row>
    <row r="886" spans="1:13" ht="14">
      <c r="A886" s="402" t="s">
        <v>2003</v>
      </c>
      <c r="B886" s="403"/>
      <c r="C886" s="403">
        <v>22164</v>
      </c>
      <c r="D886" s="403"/>
      <c r="E886" s="403"/>
      <c r="F886" s="403"/>
      <c r="G886" s="404"/>
      <c r="H886" s="405" t="s">
        <v>2217</v>
      </c>
      <c r="I886" s="405" t="s">
        <v>1855</v>
      </c>
      <c r="J886" s="404"/>
      <c r="K886" s="404">
        <v>2</v>
      </c>
      <c r="L886" s="404" t="s">
        <v>837</v>
      </c>
      <c r="M886" s="406"/>
    </row>
    <row r="887" spans="1:13" ht="14">
      <c r="A887" s="402" t="s">
        <v>2003</v>
      </c>
      <c r="B887" s="403"/>
      <c r="C887" s="403">
        <v>22169</v>
      </c>
      <c r="D887" s="403"/>
      <c r="E887" s="403"/>
      <c r="F887" s="403"/>
      <c r="G887" s="404"/>
      <c r="H887" s="405" t="s">
        <v>1943</v>
      </c>
      <c r="I887" s="405" t="s">
        <v>1038</v>
      </c>
      <c r="J887" s="403"/>
      <c r="K887" s="404">
        <v>9</v>
      </c>
      <c r="L887" s="404" t="s">
        <v>46</v>
      </c>
      <c r="M887" s="406"/>
    </row>
    <row r="888" spans="1:13" ht="14">
      <c r="A888" s="402" t="s">
        <v>2003</v>
      </c>
      <c r="B888" s="403"/>
      <c r="C888" s="403">
        <v>22175</v>
      </c>
      <c r="D888" s="403"/>
      <c r="E888" s="403"/>
      <c r="F888" s="403"/>
      <c r="G888" s="404"/>
      <c r="H888" s="405" t="s">
        <v>2497</v>
      </c>
      <c r="I888" s="405" t="s">
        <v>273</v>
      </c>
      <c r="J888" s="404"/>
      <c r="K888" s="404">
        <v>1</v>
      </c>
      <c r="L888" s="404"/>
      <c r="M888" s="406" t="s">
        <v>837</v>
      </c>
    </row>
    <row r="889" spans="1:13" ht="14">
      <c r="A889" s="402" t="s">
        <v>2003</v>
      </c>
      <c r="B889" s="403"/>
      <c r="C889" s="403">
        <v>22176</v>
      </c>
      <c r="D889" s="403"/>
      <c r="E889" s="403"/>
      <c r="F889" s="403"/>
      <c r="G889" s="404"/>
      <c r="H889" s="405" t="s">
        <v>575</v>
      </c>
      <c r="I889" s="405" t="s">
        <v>2994</v>
      </c>
      <c r="J889" s="403"/>
      <c r="K889" s="404">
        <v>1</v>
      </c>
      <c r="L889" s="404"/>
      <c r="M889" s="406"/>
    </row>
    <row r="890" spans="1:13" ht="14">
      <c r="A890" s="402" t="s">
        <v>2003</v>
      </c>
      <c r="B890" s="403"/>
      <c r="C890" s="403">
        <v>22202</v>
      </c>
      <c r="D890" s="403"/>
      <c r="E890" s="403"/>
      <c r="F890" s="403"/>
      <c r="G890" s="404"/>
      <c r="H890" s="405" t="s">
        <v>2999</v>
      </c>
      <c r="I890" s="405" t="s">
        <v>3000</v>
      </c>
      <c r="J890" s="403"/>
      <c r="K890" s="404">
        <v>6</v>
      </c>
      <c r="L890" s="404"/>
      <c r="M890" s="406"/>
    </row>
    <row r="891" spans="1:13" ht="14">
      <c r="A891" s="402" t="s">
        <v>2003</v>
      </c>
      <c r="B891" s="403"/>
      <c r="C891" s="403">
        <v>22218</v>
      </c>
      <c r="D891" s="403"/>
      <c r="E891" s="403"/>
      <c r="F891" s="403"/>
      <c r="G891" s="404"/>
      <c r="H891" s="405" t="s">
        <v>2498</v>
      </c>
      <c r="I891" s="405" t="s">
        <v>2499</v>
      </c>
      <c r="J891" s="404"/>
      <c r="K891" s="404">
        <v>1</v>
      </c>
      <c r="L891" s="404"/>
      <c r="M891" s="406" t="s">
        <v>837</v>
      </c>
    </row>
    <row r="892" spans="1:13" ht="14">
      <c r="A892" s="402" t="s">
        <v>2003</v>
      </c>
      <c r="B892" s="403"/>
      <c r="C892" s="403">
        <v>22248</v>
      </c>
      <c r="D892" s="403"/>
      <c r="E892" s="403"/>
      <c r="F892" s="403"/>
      <c r="G892" s="404"/>
      <c r="H892" s="405" t="s">
        <v>2181</v>
      </c>
      <c r="I892" s="405" t="s">
        <v>166</v>
      </c>
      <c r="J892" s="404"/>
      <c r="K892" s="404">
        <v>1</v>
      </c>
      <c r="L892" s="404"/>
      <c r="M892" s="406" t="s">
        <v>837</v>
      </c>
    </row>
    <row r="893" spans="1:13" ht="14">
      <c r="A893" s="402" t="s">
        <v>2003</v>
      </c>
      <c r="B893" s="403"/>
      <c r="C893" s="403">
        <v>22254</v>
      </c>
      <c r="D893" s="403"/>
      <c r="E893" s="403"/>
      <c r="F893" s="403"/>
      <c r="G893" s="404"/>
      <c r="H893" s="405" t="s">
        <v>525</v>
      </c>
      <c r="I893" s="405" t="s">
        <v>536</v>
      </c>
      <c r="J893" s="403"/>
      <c r="K893" s="404">
        <v>5</v>
      </c>
      <c r="L893" s="404"/>
      <c r="M893" s="406"/>
    </row>
    <row r="894" spans="1:13" ht="14">
      <c r="A894" s="402" t="s">
        <v>2003</v>
      </c>
      <c r="B894" s="403"/>
      <c r="C894" s="403">
        <v>22296</v>
      </c>
      <c r="D894" s="403"/>
      <c r="E894" s="403"/>
      <c r="F894" s="403"/>
      <c r="G894" s="404"/>
      <c r="H894" s="405" t="s">
        <v>1175</v>
      </c>
      <c r="I894" s="405" t="s">
        <v>536</v>
      </c>
      <c r="J894" s="404"/>
      <c r="K894" s="404">
        <v>1</v>
      </c>
      <c r="L894" s="404"/>
      <c r="M894" s="406" t="s">
        <v>837</v>
      </c>
    </row>
    <row r="895" spans="1:13" ht="14">
      <c r="A895" s="402" t="s">
        <v>2003</v>
      </c>
      <c r="B895" s="403"/>
      <c r="C895" s="403">
        <v>22310</v>
      </c>
      <c r="D895" s="403"/>
      <c r="E895" s="403"/>
      <c r="F895" s="403"/>
      <c r="G895" s="404"/>
      <c r="H895" s="405" t="s">
        <v>165</v>
      </c>
      <c r="I895" s="405" t="s">
        <v>545</v>
      </c>
      <c r="J895" s="404"/>
      <c r="K895" s="404">
        <v>1</v>
      </c>
      <c r="L895" s="404"/>
      <c r="M895" s="406" t="s">
        <v>837</v>
      </c>
    </row>
    <row r="896" spans="1:13" ht="14">
      <c r="A896" s="402" t="s">
        <v>2003</v>
      </c>
      <c r="B896" s="403"/>
      <c r="C896" s="403">
        <v>22323</v>
      </c>
      <c r="D896" s="403"/>
      <c r="E896" s="403"/>
      <c r="F896" s="403"/>
      <c r="G896" s="404"/>
      <c r="H896" s="405" t="s">
        <v>3006</v>
      </c>
      <c r="I896" s="405" t="s">
        <v>1857</v>
      </c>
      <c r="J896" s="403"/>
      <c r="K896" s="404">
        <v>1</v>
      </c>
      <c r="L896" s="404"/>
      <c r="M896" s="406"/>
    </row>
    <row r="897" spans="1:13" ht="14">
      <c r="A897" s="402" t="s">
        <v>2003</v>
      </c>
      <c r="B897" s="403"/>
      <c r="C897" s="403">
        <v>22343</v>
      </c>
      <c r="D897" s="403"/>
      <c r="E897" s="403"/>
      <c r="F897" s="403"/>
      <c r="G897" s="404"/>
      <c r="H897" s="405" t="s">
        <v>2502</v>
      </c>
      <c r="I897" s="405" t="s">
        <v>1663</v>
      </c>
      <c r="J897" s="404"/>
      <c r="K897" s="404">
        <v>1</v>
      </c>
      <c r="L897" s="404"/>
      <c r="M897" s="406" t="s">
        <v>837</v>
      </c>
    </row>
    <row r="898" spans="1:13" ht="14">
      <c r="A898" s="402" t="s">
        <v>2003</v>
      </c>
      <c r="B898" s="403"/>
      <c r="C898" s="403">
        <v>22358</v>
      </c>
      <c r="D898" s="403"/>
      <c r="E898" s="403"/>
      <c r="F898" s="403"/>
      <c r="G898" s="404"/>
      <c r="H898" s="405" t="s">
        <v>2503</v>
      </c>
      <c r="I898" s="405" t="s">
        <v>532</v>
      </c>
      <c r="J898" s="404"/>
      <c r="K898" s="404">
        <v>1</v>
      </c>
      <c r="L898" s="404"/>
      <c r="M898" s="406" t="s">
        <v>837</v>
      </c>
    </row>
    <row r="899" spans="1:13" ht="14">
      <c r="A899" s="402" t="s">
        <v>2003</v>
      </c>
      <c r="B899" s="403"/>
      <c r="C899" s="403">
        <v>22449</v>
      </c>
      <c r="D899" s="403"/>
      <c r="E899" s="403"/>
      <c r="F899" s="403"/>
      <c r="G899" s="404"/>
      <c r="H899" s="405" t="s">
        <v>165</v>
      </c>
      <c r="I899" s="405" t="s">
        <v>1876</v>
      </c>
      <c r="J899" s="404"/>
      <c r="K899" s="404">
        <v>1</v>
      </c>
      <c r="L899" s="404"/>
      <c r="M899" s="406" t="s">
        <v>837</v>
      </c>
    </row>
    <row r="900" spans="1:13" ht="14">
      <c r="A900" s="402" t="s">
        <v>2003</v>
      </c>
      <c r="B900" s="403"/>
      <c r="C900" s="403">
        <v>22828</v>
      </c>
      <c r="D900" s="403"/>
      <c r="E900" s="403"/>
      <c r="F900" s="403"/>
      <c r="G900" s="404"/>
      <c r="H900" s="405" t="s">
        <v>3444</v>
      </c>
      <c r="I900" s="405" t="s">
        <v>540</v>
      </c>
      <c r="J900" s="403"/>
      <c r="K900" s="404">
        <v>1</v>
      </c>
      <c r="L900" s="404"/>
      <c r="M900" s="406"/>
    </row>
    <row r="901" spans="1:13" ht="14">
      <c r="A901" s="402" t="s">
        <v>2003</v>
      </c>
      <c r="B901" s="403"/>
      <c r="C901" s="403">
        <v>22906</v>
      </c>
      <c r="D901" s="403"/>
      <c r="E901" s="403"/>
      <c r="F901" s="403"/>
      <c r="G901" s="404"/>
      <c r="H901" s="405" t="s">
        <v>510</v>
      </c>
      <c r="I901" s="405" t="s">
        <v>3019</v>
      </c>
      <c r="J901" s="403"/>
      <c r="K901" s="404">
        <v>2</v>
      </c>
      <c r="L901" s="404" t="s">
        <v>837</v>
      </c>
      <c r="M901" s="406"/>
    </row>
    <row r="902" spans="1:13" ht="14">
      <c r="A902" s="402" t="s">
        <v>2003</v>
      </c>
      <c r="B902" s="403"/>
      <c r="C902" s="403">
        <v>22913</v>
      </c>
      <c r="D902" s="403"/>
      <c r="E902" s="403"/>
      <c r="F902" s="403"/>
      <c r="G902" s="404"/>
      <c r="H902" s="405" t="s">
        <v>3020</v>
      </c>
      <c r="I902" s="405" t="s">
        <v>585</v>
      </c>
      <c r="J902" s="403"/>
      <c r="K902" s="404">
        <v>1</v>
      </c>
      <c r="L902" s="404"/>
      <c r="M902" s="406"/>
    </row>
    <row r="903" spans="1:13" ht="14">
      <c r="A903" s="402" t="s">
        <v>2003</v>
      </c>
      <c r="B903" s="403"/>
      <c r="C903" s="403">
        <v>22915</v>
      </c>
      <c r="D903" s="403"/>
      <c r="E903" s="403"/>
      <c r="F903" s="403"/>
      <c r="G903" s="404"/>
      <c r="H903" s="405" t="s">
        <v>522</v>
      </c>
      <c r="I903" s="405" t="s">
        <v>597</v>
      </c>
      <c r="J903" s="403"/>
      <c r="K903" s="404">
        <v>1</v>
      </c>
      <c r="L903" s="404"/>
      <c r="M903" s="406"/>
    </row>
    <row r="904" spans="1:13" ht="14">
      <c r="A904" s="402" t="s">
        <v>2003</v>
      </c>
      <c r="B904" s="403"/>
      <c r="C904" s="403">
        <v>22982</v>
      </c>
      <c r="D904" s="403"/>
      <c r="E904" s="403"/>
      <c r="F904" s="403"/>
      <c r="G904" s="404"/>
      <c r="H904" s="405" t="s">
        <v>121</v>
      </c>
      <c r="I904" s="405" t="s">
        <v>565</v>
      </c>
      <c r="J904" s="403"/>
      <c r="K904" s="404">
        <v>1</v>
      </c>
      <c r="L904" s="404"/>
      <c r="M904" s="406"/>
    </row>
    <row r="905" spans="1:13" ht="14">
      <c r="A905" s="402" t="s">
        <v>2003</v>
      </c>
      <c r="B905" s="403"/>
      <c r="C905" s="403">
        <v>23095</v>
      </c>
      <c r="D905" s="403"/>
      <c r="E905" s="403"/>
      <c r="F905" s="403"/>
      <c r="G905" s="404"/>
      <c r="H905" s="405" t="s">
        <v>669</v>
      </c>
      <c r="I905" s="405" t="s">
        <v>247</v>
      </c>
      <c r="J905" s="403"/>
      <c r="K905" s="404">
        <v>1</v>
      </c>
      <c r="L905" s="404"/>
      <c r="M905" s="406"/>
    </row>
    <row r="906" spans="1:13" ht="14">
      <c r="A906" s="402" t="s">
        <v>2003</v>
      </c>
      <c r="B906" s="403"/>
      <c r="C906" s="403">
        <v>23191</v>
      </c>
      <c r="D906" s="403"/>
      <c r="E906" s="403"/>
      <c r="F906" s="403"/>
      <c r="G906" s="404"/>
      <c r="H906" s="405" t="s">
        <v>3022</v>
      </c>
      <c r="I906" s="405" t="s">
        <v>596</v>
      </c>
      <c r="J906" s="403"/>
      <c r="K906" s="404">
        <v>1</v>
      </c>
      <c r="L906" s="404"/>
      <c r="M906" s="406"/>
    </row>
    <row r="907" spans="1:13" ht="14">
      <c r="A907" s="402" t="s">
        <v>2003</v>
      </c>
      <c r="B907" s="403"/>
      <c r="C907" s="403">
        <v>23264</v>
      </c>
      <c r="D907" s="403"/>
      <c r="E907" s="403"/>
      <c r="F907" s="403"/>
      <c r="G907" s="404"/>
      <c r="H907" s="405" t="s">
        <v>3024</v>
      </c>
      <c r="I907" s="405" t="s">
        <v>3025</v>
      </c>
      <c r="J907" s="403"/>
      <c r="K907" s="404">
        <v>9</v>
      </c>
      <c r="L907" s="404"/>
      <c r="M907" s="406"/>
    </row>
    <row r="908" spans="1:13" ht="14">
      <c r="A908" s="402" t="s">
        <v>2003</v>
      </c>
      <c r="B908" s="403"/>
      <c r="C908" s="403">
        <v>23292</v>
      </c>
      <c r="D908" s="403"/>
      <c r="E908" s="403"/>
      <c r="F908" s="403"/>
      <c r="G908" s="404"/>
      <c r="H908" s="405" t="s">
        <v>2510</v>
      </c>
      <c r="I908" s="405" t="s">
        <v>2511</v>
      </c>
      <c r="J908" s="404"/>
      <c r="K908" s="404">
        <v>1</v>
      </c>
      <c r="L908" s="404"/>
      <c r="M908" s="406" t="s">
        <v>46</v>
      </c>
    </row>
    <row r="909" spans="1:13" ht="14">
      <c r="A909" s="402" t="s">
        <v>2003</v>
      </c>
      <c r="B909" s="403"/>
      <c r="C909" s="403">
        <v>23293</v>
      </c>
      <c r="D909" s="403"/>
      <c r="E909" s="403"/>
      <c r="F909" s="403"/>
      <c r="G909" s="404"/>
      <c r="H909" s="405" t="s">
        <v>1742</v>
      </c>
      <c r="I909" s="405" t="s">
        <v>1743</v>
      </c>
      <c r="J909" s="404"/>
      <c r="K909" s="404">
        <v>1</v>
      </c>
      <c r="L909" s="404"/>
      <c r="M909" s="406" t="s">
        <v>837</v>
      </c>
    </row>
    <row r="910" spans="1:13" ht="14">
      <c r="A910" s="402" t="s">
        <v>2003</v>
      </c>
      <c r="B910" s="403"/>
      <c r="C910" s="403">
        <v>23310</v>
      </c>
      <c r="D910" s="403"/>
      <c r="E910" s="403"/>
      <c r="F910" s="403"/>
      <c r="G910" s="404"/>
      <c r="H910" s="405" t="s">
        <v>341</v>
      </c>
      <c r="I910" s="405" t="s">
        <v>2514</v>
      </c>
      <c r="J910" s="404"/>
      <c r="K910" s="404">
        <v>1</v>
      </c>
      <c r="L910" s="404"/>
      <c r="M910" s="406" t="s">
        <v>46</v>
      </c>
    </row>
    <row r="911" spans="1:13" ht="14">
      <c r="A911" s="402" t="s">
        <v>2003</v>
      </c>
      <c r="B911" s="403"/>
      <c r="C911" s="403">
        <v>23324</v>
      </c>
      <c r="D911" s="403"/>
      <c r="E911" s="403"/>
      <c r="F911" s="403"/>
      <c r="G911" s="404"/>
      <c r="H911" s="405" t="s">
        <v>3028</v>
      </c>
      <c r="I911" s="405" t="s">
        <v>154</v>
      </c>
      <c r="J911" s="403"/>
      <c r="K911" s="404">
        <v>1</v>
      </c>
      <c r="L911" s="404"/>
      <c r="M911" s="406"/>
    </row>
    <row r="912" spans="1:13" ht="14">
      <c r="A912" s="402" t="s">
        <v>2003</v>
      </c>
      <c r="B912" s="403"/>
      <c r="C912" s="403">
        <v>23420</v>
      </c>
      <c r="D912" s="403"/>
      <c r="E912" s="403"/>
      <c r="F912" s="403"/>
      <c r="G912" s="404"/>
      <c r="H912" s="405" t="s">
        <v>1912</v>
      </c>
      <c r="I912" s="405" t="s">
        <v>1649</v>
      </c>
      <c r="J912" s="403"/>
      <c r="K912" s="404">
        <v>1</v>
      </c>
      <c r="L912" s="404"/>
      <c r="M912" s="406" t="s">
        <v>837</v>
      </c>
    </row>
    <row r="913" spans="1:13" ht="14">
      <c r="A913" s="402" t="s">
        <v>2003</v>
      </c>
      <c r="B913" s="403"/>
      <c r="C913" s="403">
        <v>23425</v>
      </c>
      <c r="D913" s="403"/>
      <c r="E913" s="403"/>
      <c r="F913" s="403"/>
      <c r="G913" s="404"/>
      <c r="H913" s="405" t="s">
        <v>2449</v>
      </c>
      <c r="I913" s="405" t="s">
        <v>269</v>
      </c>
      <c r="J913" s="403"/>
      <c r="K913" s="404">
        <v>1</v>
      </c>
      <c r="L913" s="404"/>
      <c r="M913" s="406"/>
    </row>
    <row r="914" spans="1:13" ht="14">
      <c r="A914" s="402" t="s">
        <v>2003</v>
      </c>
      <c r="B914" s="403"/>
      <c r="C914" s="403">
        <v>23449</v>
      </c>
      <c r="D914" s="403"/>
      <c r="E914" s="403"/>
      <c r="F914" s="403"/>
      <c r="G914" s="404"/>
      <c r="H914" s="405" t="s">
        <v>3453</v>
      </c>
      <c r="I914" s="405" t="s">
        <v>3454</v>
      </c>
      <c r="J914" s="403"/>
      <c r="K914" s="404">
        <v>1</v>
      </c>
      <c r="L914" s="404"/>
      <c r="M914" s="406"/>
    </row>
    <row r="915" spans="1:13" ht="14">
      <c r="A915" s="402" t="s">
        <v>2003</v>
      </c>
      <c r="B915" s="403"/>
      <c r="C915" s="403">
        <v>23465</v>
      </c>
      <c r="D915" s="403"/>
      <c r="E915" s="403"/>
      <c r="F915" s="403"/>
      <c r="G915" s="404"/>
      <c r="H915" s="405" t="s">
        <v>252</v>
      </c>
      <c r="I915" s="405" t="s">
        <v>324</v>
      </c>
      <c r="J915" s="403"/>
      <c r="K915" s="404">
        <v>1</v>
      </c>
      <c r="L915" s="404"/>
      <c r="M915" s="406"/>
    </row>
    <row r="916" spans="1:13" ht="14">
      <c r="A916" s="402" t="s">
        <v>2003</v>
      </c>
      <c r="B916" s="403"/>
      <c r="C916" s="403">
        <v>23493</v>
      </c>
      <c r="D916" s="403"/>
      <c r="E916" s="403"/>
      <c r="F916" s="403"/>
      <c r="G916" s="404"/>
      <c r="H916" s="405" t="s">
        <v>2516</v>
      </c>
      <c r="I916" s="405" t="s">
        <v>220</v>
      </c>
      <c r="J916" s="404"/>
      <c r="K916" s="404">
        <v>1</v>
      </c>
      <c r="L916" s="404"/>
      <c r="M916" s="406" t="s">
        <v>837</v>
      </c>
    </row>
    <row r="917" spans="1:13" ht="14">
      <c r="A917" s="402" t="s">
        <v>2003</v>
      </c>
      <c r="B917" s="410"/>
      <c r="C917" s="410">
        <v>23552</v>
      </c>
      <c r="D917" s="410"/>
      <c r="E917" s="410"/>
      <c r="F917" s="403"/>
      <c r="G917" s="404"/>
      <c r="H917" s="405" t="s">
        <v>3660</v>
      </c>
      <c r="I917" s="405" t="s">
        <v>3661</v>
      </c>
      <c r="J917" s="403"/>
      <c r="K917" s="404">
        <v>10</v>
      </c>
      <c r="L917" s="404"/>
      <c r="M917" s="406"/>
    </row>
    <row r="918" spans="1:13" ht="14">
      <c r="A918" s="402" t="s">
        <v>2003</v>
      </c>
      <c r="B918" s="403"/>
      <c r="C918" s="403">
        <v>23559</v>
      </c>
      <c r="D918" s="403"/>
      <c r="E918" s="403"/>
      <c r="F918" s="403"/>
      <c r="G918" s="404"/>
      <c r="H918" s="405" t="s">
        <v>2518</v>
      </c>
      <c r="I918" s="405" t="s">
        <v>549</v>
      </c>
      <c r="J918" s="404"/>
      <c r="K918" s="404">
        <v>5</v>
      </c>
      <c r="L918" s="404" t="s">
        <v>837</v>
      </c>
      <c r="M918" s="406"/>
    </row>
    <row r="919" spans="1:13" ht="14">
      <c r="A919" s="402" t="s">
        <v>2003</v>
      </c>
      <c r="B919" s="403"/>
      <c r="C919" s="403">
        <v>23794</v>
      </c>
      <c r="D919" s="403"/>
      <c r="E919" s="403"/>
      <c r="F919" s="403"/>
      <c r="G919" s="404"/>
      <c r="H919" s="405" t="s">
        <v>3033</v>
      </c>
      <c r="I919" s="405" t="s">
        <v>539</v>
      </c>
      <c r="J919" s="403"/>
      <c r="K919" s="404">
        <v>5</v>
      </c>
      <c r="L919" s="404" t="s">
        <v>837</v>
      </c>
      <c r="M919" s="406"/>
    </row>
    <row r="920" spans="1:13" ht="14">
      <c r="A920" s="402" t="s">
        <v>2003</v>
      </c>
      <c r="B920" s="403"/>
      <c r="C920" s="403">
        <v>24363</v>
      </c>
      <c r="D920" s="403"/>
      <c r="E920" s="403"/>
      <c r="F920" s="403"/>
      <c r="G920" s="404"/>
      <c r="H920" s="405" t="s">
        <v>3471</v>
      </c>
      <c r="I920" s="405" t="s">
        <v>1100</v>
      </c>
      <c r="J920" s="403"/>
      <c r="K920" s="404">
        <v>1</v>
      </c>
      <c r="L920" s="404"/>
      <c r="M920" s="406"/>
    </row>
    <row r="921" spans="1:13" ht="14">
      <c r="A921" s="402" t="s">
        <v>2003</v>
      </c>
      <c r="B921" s="410"/>
      <c r="C921" s="410">
        <v>24388</v>
      </c>
      <c r="D921" s="410"/>
      <c r="E921" s="410"/>
      <c r="F921" s="403"/>
      <c r="G921" s="404"/>
      <c r="H921" s="405" t="s">
        <v>165</v>
      </c>
      <c r="I921" s="405" t="s">
        <v>565</v>
      </c>
      <c r="J921" s="403"/>
      <c r="K921" s="404">
        <v>4</v>
      </c>
      <c r="L921" s="404"/>
      <c r="M921" s="406"/>
    </row>
    <row r="922" spans="1:13" ht="14">
      <c r="A922" s="402" t="s">
        <v>2003</v>
      </c>
      <c r="B922" s="403"/>
      <c r="C922" s="403">
        <v>24486</v>
      </c>
      <c r="D922" s="403"/>
      <c r="E922" s="403"/>
      <c r="F922" s="403"/>
      <c r="G922" s="404"/>
      <c r="H922" s="405" t="s">
        <v>2522</v>
      </c>
      <c r="I922" s="405" t="s">
        <v>220</v>
      </c>
      <c r="J922" s="404"/>
      <c r="K922" s="404">
        <v>1</v>
      </c>
      <c r="L922" s="404"/>
      <c r="M922" s="406" t="s">
        <v>46</v>
      </c>
    </row>
    <row r="923" spans="1:13" ht="14">
      <c r="A923" s="402" t="s">
        <v>2003</v>
      </c>
      <c r="B923" s="403"/>
      <c r="C923" s="403">
        <v>24491</v>
      </c>
      <c r="D923" s="403"/>
      <c r="E923" s="403"/>
      <c r="F923" s="403"/>
      <c r="G923" s="404"/>
      <c r="H923" s="405" t="s">
        <v>3041</v>
      </c>
      <c r="I923" s="405" t="s">
        <v>118</v>
      </c>
      <c r="J923" s="403"/>
      <c r="K923" s="404">
        <v>7</v>
      </c>
      <c r="L923" s="404"/>
      <c r="M923" s="406"/>
    </row>
    <row r="924" spans="1:13" ht="14">
      <c r="A924" s="402" t="s">
        <v>2003</v>
      </c>
      <c r="B924" s="403"/>
      <c r="C924" s="403">
        <v>24584</v>
      </c>
      <c r="D924" s="403"/>
      <c r="E924" s="403"/>
      <c r="F924" s="403"/>
      <c r="G924" s="404"/>
      <c r="H924" s="405" t="s">
        <v>1910</v>
      </c>
      <c r="I924" s="405" t="s">
        <v>616</v>
      </c>
      <c r="J924" s="404"/>
      <c r="K924" s="404">
        <v>1</v>
      </c>
      <c r="L924" s="404"/>
      <c r="M924" s="406" t="s">
        <v>837</v>
      </c>
    </row>
    <row r="925" spans="1:13" ht="14">
      <c r="A925" s="402" t="s">
        <v>2003</v>
      </c>
      <c r="B925" s="403"/>
      <c r="C925" s="403">
        <v>24591</v>
      </c>
      <c r="D925" s="403"/>
      <c r="E925" s="403"/>
      <c r="F925" s="403"/>
      <c r="G925" s="404"/>
      <c r="H925" s="405" t="s">
        <v>1712</v>
      </c>
      <c r="I925" s="405" t="s">
        <v>554</v>
      </c>
      <c r="J925" s="404"/>
      <c r="K925" s="404">
        <v>1</v>
      </c>
      <c r="L925" s="404"/>
      <c r="M925" s="406" t="s">
        <v>837</v>
      </c>
    </row>
    <row r="926" spans="1:13" ht="14">
      <c r="A926" s="402" t="s">
        <v>2003</v>
      </c>
      <c r="B926" s="403"/>
      <c r="C926" s="403">
        <v>24671</v>
      </c>
      <c r="D926" s="403"/>
      <c r="E926" s="403"/>
      <c r="F926" s="403"/>
      <c r="G926" s="404"/>
      <c r="H926" s="405" t="s">
        <v>143</v>
      </c>
      <c r="I926" s="405" t="s">
        <v>600</v>
      </c>
      <c r="J926" s="404"/>
      <c r="K926" s="404">
        <v>10</v>
      </c>
      <c r="L926" s="404" t="s">
        <v>837</v>
      </c>
      <c r="M926" s="406"/>
    </row>
    <row r="927" spans="1:13" ht="14">
      <c r="A927" s="402" t="s">
        <v>2003</v>
      </c>
      <c r="B927" s="410"/>
      <c r="C927" s="410">
        <v>24681</v>
      </c>
      <c r="D927" s="410"/>
      <c r="E927" s="410"/>
      <c r="F927" s="403"/>
      <c r="G927" s="404"/>
      <c r="H927" s="405" t="s">
        <v>3664</v>
      </c>
      <c r="I927" s="405" t="s">
        <v>495</v>
      </c>
      <c r="J927" s="403"/>
      <c r="K927" s="404">
        <v>1</v>
      </c>
      <c r="L927" s="404"/>
      <c r="M927" s="406"/>
    </row>
    <row r="928" spans="1:13" ht="14">
      <c r="A928" s="402" t="s">
        <v>2003</v>
      </c>
      <c r="B928" s="403"/>
      <c r="C928" s="403">
        <v>24750</v>
      </c>
      <c r="D928" s="403"/>
      <c r="E928" s="403"/>
      <c r="F928" s="403"/>
      <c r="G928" s="404"/>
      <c r="H928" s="405" t="s">
        <v>913</v>
      </c>
      <c r="I928" s="405" t="s">
        <v>2270</v>
      </c>
      <c r="J928" s="403"/>
      <c r="K928" s="404">
        <v>1</v>
      </c>
      <c r="L928" s="404"/>
      <c r="M928" s="406"/>
    </row>
    <row r="929" spans="1:13" ht="14">
      <c r="A929" s="402" t="s">
        <v>2003</v>
      </c>
      <c r="B929" s="403"/>
      <c r="C929" s="403">
        <v>24765</v>
      </c>
      <c r="D929" s="403"/>
      <c r="E929" s="403"/>
      <c r="F929" s="403"/>
      <c r="G929" s="404"/>
      <c r="H929" s="405" t="s">
        <v>3048</v>
      </c>
      <c r="I929" s="405" t="s">
        <v>577</v>
      </c>
      <c r="J929" s="403"/>
      <c r="K929" s="404">
        <v>2</v>
      </c>
      <c r="L929" s="404" t="s">
        <v>837</v>
      </c>
      <c r="M929" s="406"/>
    </row>
    <row r="930" spans="1:13" ht="14">
      <c r="A930" s="402" t="s">
        <v>2003</v>
      </c>
      <c r="B930" s="410"/>
      <c r="C930" s="410">
        <v>24935</v>
      </c>
      <c r="D930" s="410"/>
      <c r="E930" s="410"/>
      <c r="F930" s="403"/>
      <c r="G930" s="404"/>
      <c r="H930" s="405" t="s">
        <v>3665</v>
      </c>
      <c r="I930" s="405" t="s">
        <v>545</v>
      </c>
      <c r="J930" s="403"/>
      <c r="K930" s="404">
        <v>1</v>
      </c>
      <c r="L930" s="404"/>
      <c r="M930" s="406"/>
    </row>
    <row r="931" spans="1:13" ht="14">
      <c r="A931" s="402" t="s">
        <v>2003</v>
      </c>
      <c r="B931" s="403"/>
      <c r="C931" s="403">
        <v>24988</v>
      </c>
      <c r="D931" s="403"/>
      <c r="E931" s="403"/>
      <c r="F931" s="403"/>
      <c r="G931" s="404"/>
      <c r="H931" s="405" t="s">
        <v>2405</v>
      </c>
      <c r="I931" s="405" t="s">
        <v>236</v>
      </c>
      <c r="J931" s="403"/>
      <c r="K931" s="404">
        <v>1</v>
      </c>
      <c r="L931" s="404"/>
      <c r="M931" s="406"/>
    </row>
    <row r="932" spans="1:13" ht="14">
      <c r="A932" s="402" t="s">
        <v>2003</v>
      </c>
      <c r="B932" s="403"/>
      <c r="C932" s="403">
        <v>25075</v>
      </c>
      <c r="D932" s="403"/>
      <c r="E932" s="403"/>
      <c r="F932" s="403"/>
      <c r="G932" s="404"/>
      <c r="H932" s="405" t="s">
        <v>3053</v>
      </c>
      <c r="I932" s="405" t="s">
        <v>1667</v>
      </c>
      <c r="J932" s="403"/>
      <c r="K932" s="404">
        <v>1</v>
      </c>
      <c r="L932" s="404"/>
      <c r="M932" s="406"/>
    </row>
    <row r="933" spans="1:13" ht="14">
      <c r="A933" s="402" t="s">
        <v>2003</v>
      </c>
      <c r="B933" s="403"/>
      <c r="C933" s="403">
        <v>25078</v>
      </c>
      <c r="D933" s="403"/>
      <c r="E933" s="403"/>
      <c r="F933" s="403"/>
      <c r="G933" s="404"/>
      <c r="H933" s="405" t="s">
        <v>3054</v>
      </c>
      <c r="I933" s="405" t="s">
        <v>372</v>
      </c>
      <c r="J933" s="403"/>
      <c r="K933" s="404">
        <v>1</v>
      </c>
      <c r="L933" s="404"/>
      <c r="M933" s="406"/>
    </row>
    <row r="934" spans="1:13" ht="14">
      <c r="A934" s="402" t="s">
        <v>2003</v>
      </c>
      <c r="B934" s="403"/>
      <c r="C934" s="403">
        <v>25097</v>
      </c>
      <c r="D934" s="403"/>
      <c r="E934" s="403"/>
      <c r="F934" s="403"/>
      <c r="G934" s="404"/>
      <c r="H934" s="405" t="s">
        <v>100</v>
      </c>
      <c r="I934" s="405" t="s">
        <v>307</v>
      </c>
      <c r="J934" s="403"/>
      <c r="K934" s="404">
        <v>1</v>
      </c>
      <c r="L934" s="404"/>
      <c r="M934" s="406" t="s">
        <v>837</v>
      </c>
    </row>
    <row r="935" spans="1:13" ht="14">
      <c r="A935" s="402" t="s">
        <v>2003</v>
      </c>
      <c r="B935" s="403"/>
      <c r="C935" s="403">
        <v>25174</v>
      </c>
      <c r="D935" s="403"/>
      <c r="E935" s="403"/>
      <c r="F935" s="403"/>
      <c r="G935" s="404"/>
      <c r="H935" s="405" t="s">
        <v>3056</v>
      </c>
      <c r="I935" s="405" t="s">
        <v>3057</v>
      </c>
      <c r="J935" s="403"/>
      <c r="K935" s="404">
        <v>1</v>
      </c>
      <c r="L935" s="404"/>
      <c r="M935" s="406" t="s">
        <v>837</v>
      </c>
    </row>
    <row r="936" spans="1:13" ht="14">
      <c r="A936" s="402" t="s">
        <v>2003</v>
      </c>
      <c r="B936" s="403"/>
      <c r="C936" s="403">
        <v>25348</v>
      </c>
      <c r="D936" s="403"/>
      <c r="E936" s="403"/>
      <c r="F936" s="403"/>
      <c r="G936" s="404"/>
      <c r="H936" s="405" t="s">
        <v>3491</v>
      </c>
      <c r="I936" s="405" t="s">
        <v>315</v>
      </c>
      <c r="J936" s="403"/>
      <c r="K936" s="404">
        <v>1</v>
      </c>
      <c r="L936" s="404"/>
      <c r="M936" s="406"/>
    </row>
    <row r="937" spans="1:13" ht="14">
      <c r="A937" s="402" t="s">
        <v>2003</v>
      </c>
      <c r="B937" s="403"/>
      <c r="C937" s="403">
        <v>25388</v>
      </c>
      <c r="D937" s="403"/>
      <c r="E937" s="403"/>
      <c r="F937" s="403"/>
      <c r="G937" s="404"/>
      <c r="H937" s="405" t="s">
        <v>3059</v>
      </c>
      <c r="I937" s="405" t="s">
        <v>600</v>
      </c>
      <c r="J937" s="403"/>
      <c r="K937" s="404">
        <v>1</v>
      </c>
      <c r="L937" s="404"/>
      <c r="M937" s="406" t="s">
        <v>837</v>
      </c>
    </row>
    <row r="938" spans="1:13" ht="14">
      <c r="A938" s="402" t="s">
        <v>2003</v>
      </c>
      <c r="B938" s="403"/>
      <c r="C938" s="403">
        <v>25413</v>
      </c>
      <c r="D938" s="403"/>
      <c r="E938" s="403"/>
      <c r="F938" s="403"/>
      <c r="G938" s="404"/>
      <c r="H938" s="405" t="s">
        <v>3060</v>
      </c>
      <c r="I938" s="405" t="s">
        <v>3061</v>
      </c>
      <c r="J938" s="403"/>
      <c r="K938" s="404">
        <v>1</v>
      </c>
      <c r="L938" s="404"/>
      <c r="M938" s="406"/>
    </row>
    <row r="939" spans="1:13" ht="14">
      <c r="A939" s="402" t="s">
        <v>2003</v>
      </c>
      <c r="B939" s="403"/>
      <c r="C939" s="403">
        <v>25416</v>
      </c>
      <c r="D939" s="403"/>
      <c r="E939" s="403"/>
      <c r="F939" s="403"/>
      <c r="G939" s="404"/>
      <c r="H939" s="405" t="s">
        <v>3494</v>
      </c>
      <c r="I939" s="405" t="s">
        <v>3495</v>
      </c>
      <c r="J939" s="403"/>
      <c r="K939" s="404">
        <v>1</v>
      </c>
      <c r="L939" s="404"/>
      <c r="M939" s="406"/>
    </row>
    <row r="940" spans="1:13" ht="14">
      <c r="A940" s="402" t="s">
        <v>2003</v>
      </c>
      <c r="B940" s="403"/>
      <c r="C940" s="403">
        <v>25459</v>
      </c>
      <c r="D940" s="403"/>
      <c r="E940" s="403"/>
      <c r="F940" s="403"/>
      <c r="G940" s="404"/>
      <c r="H940" s="405" t="s">
        <v>3063</v>
      </c>
      <c r="I940" s="405" t="s">
        <v>3064</v>
      </c>
      <c r="J940" s="403"/>
      <c r="K940" s="404">
        <v>9</v>
      </c>
      <c r="L940" s="404" t="s">
        <v>837</v>
      </c>
      <c r="M940" s="406"/>
    </row>
    <row r="941" spans="1:13" ht="14">
      <c r="A941" s="402" t="s">
        <v>2003</v>
      </c>
      <c r="B941" s="410"/>
      <c r="C941" s="410">
        <v>25476</v>
      </c>
      <c r="D941" s="410"/>
      <c r="E941" s="410"/>
      <c r="F941" s="403"/>
      <c r="G941" s="404"/>
      <c r="H941" s="405" t="s">
        <v>3666</v>
      </c>
      <c r="I941" s="405" t="s">
        <v>372</v>
      </c>
      <c r="J941" s="403"/>
      <c r="K941" s="404">
        <v>7</v>
      </c>
      <c r="L941" s="404"/>
      <c r="M941" s="406"/>
    </row>
    <row r="942" spans="1:13" ht="14">
      <c r="A942" s="402" t="s">
        <v>2003</v>
      </c>
      <c r="B942" s="403"/>
      <c r="C942" s="403">
        <v>25512</v>
      </c>
      <c r="D942" s="403"/>
      <c r="E942" s="403"/>
      <c r="F942" s="403"/>
      <c r="G942" s="404"/>
      <c r="H942" s="405" t="s">
        <v>884</v>
      </c>
      <c r="I942" s="405" t="s">
        <v>552</v>
      </c>
      <c r="J942" s="403"/>
      <c r="K942" s="404">
        <v>1</v>
      </c>
      <c r="L942" s="404"/>
      <c r="M942" s="406"/>
    </row>
    <row r="943" spans="1:13" ht="14">
      <c r="A943" s="402" t="s">
        <v>2003</v>
      </c>
      <c r="B943" s="403"/>
      <c r="C943" s="403">
        <v>25650</v>
      </c>
      <c r="D943" s="403"/>
      <c r="E943" s="403"/>
      <c r="F943" s="403"/>
      <c r="G943" s="404"/>
      <c r="H943" s="405" t="s">
        <v>3507</v>
      </c>
      <c r="I943" s="405" t="s">
        <v>3508</v>
      </c>
      <c r="J943" s="403"/>
      <c r="K943" s="404">
        <v>1</v>
      </c>
      <c r="L943" s="404"/>
      <c r="M943" s="406"/>
    </row>
    <row r="944" spans="1:13" ht="14">
      <c r="A944" s="402" t="s">
        <v>2003</v>
      </c>
      <c r="B944" s="403"/>
      <c r="C944" s="403">
        <v>25663</v>
      </c>
      <c r="D944" s="403"/>
      <c r="E944" s="403"/>
      <c r="F944" s="403"/>
      <c r="G944" s="404"/>
      <c r="H944" s="405" t="s">
        <v>178</v>
      </c>
      <c r="I944" s="405" t="s">
        <v>3510</v>
      </c>
      <c r="J944" s="403"/>
      <c r="K944" s="404">
        <v>1</v>
      </c>
      <c r="L944" s="404"/>
      <c r="M944" s="406"/>
    </row>
    <row r="945" spans="1:13" ht="14">
      <c r="A945" s="402" t="s">
        <v>2003</v>
      </c>
      <c r="B945" s="403"/>
      <c r="C945" s="403">
        <v>25665</v>
      </c>
      <c r="D945" s="403"/>
      <c r="E945" s="403"/>
      <c r="F945" s="403"/>
      <c r="G945" s="404"/>
      <c r="H945" s="405" t="s">
        <v>3069</v>
      </c>
      <c r="I945" s="405" t="s">
        <v>244</v>
      </c>
      <c r="J945" s="403"/>
      <c r="K945" s="404">
        <v>1</v>
      </c>
      <c r="L945" s="404"/>
      <c r="M945" s="406"/>
    </row>
    <row r="946" spans="1:13" ht="14">
      <c r="A946" s="402" t="s">
        <v>2003</v>
      </c>
      <c r="B946" s="403"/>
      <c r="C946" s="403">
        <v>25804</v>
      </c>
      <c r="D946" s="403"/>
      <c r="E946" s="403"/>
      <c r="F946" s="403"/>
      <c r="G946" s="404"/>
      <c r="H946" s="405" t="s">
        <v>3513</v>
      </c>
      <c r="I946" s="405" t="s">
        <v>157</v>
      </c>
      <c r="J946" s="403"/>
      <c r="K946" s="404">
        <v>1</v>
      </c>
      <c r="L946" s="404"/>
      <c r="M946" s="406"/>
    </row>
    <row r="947" spans="1:13" ht="14">
      <c r="A947" s="402" t="s">
        <v>2003</v>
      </c>
      <c r="B947" s="403"/>
      <c r="C947" s="403">
        <v>25822</v>
      </c>
      <c r="D947" s="403"/>
      <c r="E947" s="403"/>
      <c r="F947" s="403"/>
      <c r="G947" s="404"/>
      <c r="H947" s="405" t="s">
        <v>3519</v>
      </c>
      <c r="I947" s="405" t="s">
        <v>1894</v>
      </c>
      <c r="J947" s="403"/>
      <c r="K947" s="404">
        <v>5</v>
      </c>
      <c r="L947" s="404"/>
      <c r="M947" s="406"/>
    </row>
    <row r="948" spans="1:13" ht="14">
      <c r="A948" s="402" t="s">
        <v>2003</v>
      </c>
      <c r="B948" s="403"/>
      <c r="C948" s="403">
        <v>25830</v>
      </c>
      <c r="D948" s="403"/>
      <c r="E948" s="403"/>
      <c r="F948" s="403"/>
      <c r="G948" s="404"/>
      <c r="H948" s="405" t="s">
        <v>3520</v>
      </c>
      <c r="I948" s="405" t="s">
        <v>581</v>
      </c>
      <c r="J948" s="403"/>
      <c r="K948" s="404">
        <v>1</v>
      </c>
      <c r="L948" s="404"/>
      <c r="M948" s="406"/>
    </row>
    <row r="949" spans="1:13" ht="14">
      <c r="A949" s="402" t="s">
        <v>2003</v>
      </c>
      <c r="B949" s="403"/>
      <c r="C949" s="403">
        <v>26068</v>
      </c>
      <c r="D949" s="403"/>
      <c r="E949" s="403"/>
      <c r="F949" s="403"/>
      <c r="G949" s="404"/>
      <c r="H949" s="405" t="s">
        <v>3528</v>
      </c>
      <c r="I949" s="405" t="s">
        <v>3529</v>
      </c>
      <c r="J949" s="403"/>
      <c r="K949" s="404">
        <v>1</v>
      </c>
      <c r="L949" s="404"/>
      <c r="M949" s="406"/>
    </row>
    <row r="950" spans="1:13" ht="14">
      <c r="A950" s="402" t="s">
        <v>2003</v>
      </c>
      <c r="B950" s="403"/>
      <c r="C950" s="403">
        <v>26364</v>
      </c>
      <c r="D950" s="403"/>
      <c r="E950" s="403"/>
      <c r="F950" s="403"/>
      <c r="G950" s="404"/>
      <c r="H950" s="405" t="s">
        <v>3098</v>
      </c>
      <c r="I950" s="405" t="s">
        <v>3051</v>
      </c>
      <c r="J950" s="403"/>
      <c r="K950" s="404">
        <v>1</v>
      </c>
      <c r="L950" s="404"/>
      <c r="M950" s="406"/>
    </row>
    <row r="951" spans="1:13" ht="14">
      <c r="A951" s="402" t="s">
        <v>2003</v>
      </c>
      <c r="B951" s="403"/>
      <c r="C951" s="403">
        <v>27458</v>
      </c>
      <c r="D951" s="403"/>
      <c r="E951" s="403"/>
      <c r="F951" s="403"/>
      <c r="G951" s="404"/>
      <c r="H951" s="405" t="s">
        <v>1766</v>
      </c>
      <c r="I951" s="405" t="s">
        <v>1767</v>
      </c>
      <c r="J951" s="404"/>
      <c r="K951" s="404">
        <v>1</v>
      </c>
      <c r="L951" s="404"/>
      <c r="M951" s="406" t="s">
        <v>46</v>
      </c>
    </row>
    <row r="952" spans="1:13" ht="14">
      <c r="A952" s="402" t="s">
        <v>2003</v>
      </c>
      <c r="B952" s="403"/>
      <c r="C952" s="403">
        <v>27459</v>
      </c>
      <c r="D952" s="403"/>
      <c r="E952" s="403"/>
      <c r="F952" s="403"/>
      <c r="G952" s="404"/>
      <c r="H952" s="405" t="s">
        <v>1927</v>
      </c>
      <c r="I952" s="405" t="s">
        <v>2531</v>
      </c>
      <c r="J952" s="404"/>
      <c r="K952" s="404">
        <v>3</v>
      </c>
      <c r="L952" s="404" t="s">
        <v>46</v>
      </c>
      <c r="M952" s="406"/>
    </row>
    <row r="953" spans="1:13" ht="14">
      <c r="A953" s="402" t="s">
        <v>2003</v>
      </c>
      <c r="B953" s="403"/>
      <c r="C953" s="403">
        <v>27460</v>
      </c>
      <c r="D953" s="403"/>
      <c r="E953" s="403"/>
      <c r="F953" s="403"/>
      <c r="G953" s="404"/>
      <c r="H953" s="405" t="s">
        <v>1952</v>
      </c>
      <c r="I953" s="405" t="s">
        <v>1953</v>
      </c>
      <c r="J953" s="404"/>
      <c r="K953" s="404">
        <v>1</v>
      </c>
      <c r="L953" s="404"/>
      <c r="M953" s="406" t="s">
        <v>837</v>
      </c>
    </row>
    <row r="954" spans="1:13" ht="14">
      <c r="A954" s="402" t="s">
        <v>2003</v>
      </c>
      <c r="B954" s="403"/>
      <c r="C954" s="403">
        <v>27461</v>
      </c>
      <c r="D954" s="403"/>
      <c r="E954" s="403"/>
      <c r="F954" s="403"/>
      <c r="G954" s="404"/>
      <c r="H954" s="405" t="s">
        <v>1604</v>
      </c>
      <c r="I954" s="405" t="s">
        <v>1605</v>
      </c>
      <c r="J954" s="404"/>
      <c r="K954" s="404">
        <v>8</v>
      </c>
      <c r="L954" s="404" t="s">
        <v>46</v>
      </c>
      <c r="M954" s="406"/>
    </row>
    <row r="955" spans="1:13" ht="14">
      <c r="A955" s="402" t="s">
        <v>2003</v>
      </c>
      <c r="B955" s="403"/>
      <c r="C955" s="403">
        <v>27473</v>
      </c>
      <c r="D955" s="403"/>
      <c r="E955" s="403"/>
      <c r="F955" s="403"/>
      <c r="G955" s="404"/>
      <c r="H955" s="405" t="s">
        <v>3103</v>
      </c>
      <c r="I955" s="405" t="s">
        <v>3104</v>
      </c>
      <c r="J955" s="403"/>
      <c r="K955" s="404">
        <v>1</v>
      </c>
      <c r="L955" s="404"/>
      <c r="M955" s="406"/>
    </row>
    <row r="956" spans="1:13" ht="14">
      <c r="A956" s="402" t="s">
        <v>2003</v>
      </c>
      <c r="B956" s="403"/>
      <c r="C956" s="403">
        <v>27505</v>
      </c>
      <c r="D956" s="403"/>
      <c r="E956" s="403"/>
      <c r="F956" s="403"/>
      <c r="G956" s="404"/>
      <c r="H956" s="405" t="s">
        <v>2534</v>
      </c>
      <c r="I956" s="405" t="s">
        <v>2535</v>
      </c>
      <c r="J956" s="404"/>
      <c r="K956" s="404">
        <v>1</v>
      </c>
      <c r="L956" s="404"/>
      <c r="M956" s="406" t="s">
        <v>837</v>
      </c>
    </row>
    <row r="957" spans="1:13" ht="14">
      <c r="A957" s="402" t="s">
        <v>2003</v>
      </c>
      <c r="B957" s="403"/>
      <c r="C957" s="403">
        <v>27513</v>
      </c>
      <c r="D957" s="403"/>
      <c r="E957" s="403"/>
      <c r="F957" s="403"/>
      <c r="G957" s="404"/>
      <c r="H957" s="405" t="s">
        <v>2537</v>
      </c>
      <c r="I957" s="405" t="s">
        <v>2538</v>
      </c>
      <c r="J957" s="404"/>
      <c r="K957" s="404">
        <v>1</v>
      </c>
      <c r="L957" s="404"/>
      <c r="M957" s="406" t="s">
        <v>46</v>
      </c>
    </row>
    <row r="958" spans="1:13" ht="14">
      <c r="A958" s="402" t="s">
        <v>2003</v>
      </c>
      <c r="B958" s="403"/>
      <c r="C958" s="403">
        <v>27515</v>
      </c>
      <c r="D958" s="403"/>
      <c r="E958" s="403"/>
      <c r="F958" s="403"/>
      <c r="G958" s="404"/>
      <c r="H958" s="405" t="s">
        <v>2539</v>
      </c>
      <c r="I958" s="405" t="s">
        <v>2540</v>
      </c>
      <c r="J958" s="404"/>
      <c r="K958" s="404">
        <v>1</v>
      </c>
      <c r="L958" s="404"/>
      <c r="M958" s="406" t="s">
        <v>837</v>
      </c>
    </row>
    <row r="959" spans="1:13" ht="14">
      <c r="A959" s="402" t="s">
        <v>2003</v>
      </c>
      <c r="B959" s="403"/>
      <c r="C959" s="403">
        <v>27583</v>
      </c>
      <c r="D959" s="403"/>
      <c r="E959" s="403"/>
      <c r="F959" s="403"/>
      <c r="G959" s="404"/>
      <c r="H959" s="405" t="s">
        <v>3562</v>
      </c>
      <c r="I959" s="405" t="s">
        <v>307</v>
      </c>
      <c r="J959" s="403"/>
      <c r="K959" s="404">
        <v>1</v>
      </c>
      <c r="L959" s="404"/>
      <c r="M959" s="406"/>
    </row>
    <row r="960" spans="1:13" ht="14">
      <c r="A960" s="402" t="s">
        <v>2003</v>
      </c>
      <c r="B960" s="403"/>
      <c r="C960" s="403">
        <v>29754</v>
      </c>
      <c r="D960" s="403"/>
      <c r="E960" s="403"/>
      <c r="F960" s="403"/>
      <c r="G960" s="404"/>
      <c r="H960" s="405" t="s">
        <v>3585</v>
      </c>
      <c r="I960" s="405" t="s">
        <v>72</v>
      </c>
      <c r="J960" s="403"/>
      <c r="K960" s="404">
        <v>1</v>
      </c>
      <c r="L960" s="404"/>
      <c r="M960" s="406"/>
    </row>
    <row r="961" spans="1:13" ht="14">
      <c r="A961" s="402" t="s">
        <v>2003</v>
      </c>
      <c r="B961" s="403"/>
      <c r="C961" s="403">
        <v>29832</v>
      </c>
      <c r="D961" s="403"/>
      <c r="E961" s="403"/>
      <c r="F961" s="403"/>
      <c r="G961" s="404"/>
      <c r="H961" s="405" t="s">
        <v>3587</v>
      </c>
      <c r="I961" s="405" t="s">
        <v>279</v>
      </c>
      <c r="J961" s="403"/>
      <c r="K961" s="404">
        <v>1</v>
      </c>
      <c r="L961" s="404"/>
      <c r="M961" s="406"/>
    </row>
    <row r="962" spans="1:13" ht="14">
      <c r="A962" s="402" t="s">
        <v>2003</v>
      </c>
      <c r="B962" s="403"/>
      <c r="C962" s="403">
        <v>29976</v>
      </c>
      <c r="D962" s="403"/>
      <c r="E962" s="403"/>
      <c r="F962" s="403"/>
      <c r="G962" s="404"/>
      <c r="H962" s="405" t="s">
        <v>3593</v>
      </c>
      <c r="I962" s="405" t="s">
        <v>539</v>
      </c>
      <c r="J962" s="403"/>
      <c r="K962" s="404">
        <v>6</v>
      </c>
      <c r="L962" s="404"/>
      <c r="M962" s="406"/>
    </row>
  </sheetData>
  <sortState xmlns:xlrd2="http://schemas.microsoft.com/office/spreadsheetml/2017/richdata2" ref="A2:M2661">
    <sortCondition ref="A2:A2661"/>
    <sortCondition ref="C2:C2661"/>
  </sortState>
  <pageMargins left="0.7" right="0.7" top="0.75" bottom="0.75" header="0.3" footer="0.3"/>
  <ignoredErrors>
    <ignoredError sqref="G1"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9D075-D867-854A-980B-0A779998E3AF}">
  <sheetPr>
    <tabColor rgb="FFFF0000"/>
  </sheetPr>
  <dimension ref="A1:B190"/>
  <sheetViews>
    <sheetView zoomScale="110" zoomScaleNormal="110" workbookViewId="0">
      <pane ySplit="4" topLeftCell="A5" activePane="bottomLeft" state="frozen"/>
      <selection pane="bottomLeft" activeCell="B23" sqref="B23"/>
    </sheetView>
  </sheetViews>
  <sheetFormatPr baseColWidth="10" defaultRowHeight="13"/>
  <cols>
    <col min="1" max="1" width="18.6640625" style="193" customWidth="1"/>
    <col min="2" max="2" width="100.5" style="193" customWidth="1"/>
    <col min="3" max="16384" width="10.83203125" style="193"/>
  </cols>
  <sheetData>
    <row r="1" spans="1:2" s="192" customFormat="1" ht="27" customHeight="1">
      <c r="A1" s="456" t="s">
        <v>2613</v>
      </c>
      <c r="B1" s="456"/>
    </row>
    <row r="2" spans="1:2" s="192" customFormat="1" ht="20" customHeight="1">
      <c r="A2" s="191"/>
    </row>
    <row r="3" spans="1:2" ht="22" customHeight="1">
      <c r="A3" s="197" t="s">
        <v>2683</v>
      </c>
    </row>
    <row r="4" spans="1:2" ht="19" customHeight="1">
      <c r="A4" s="196" t="s">
        <v>2682</v>
      </c>
    </row>
    <row r="5" spans="1:2" s="194" customFormat="1" ht="20" customHeight="1"/>
    <row r="6" spans="1:2" s="198" customFormat="1" ht="20" customHeight="1">
      <c r="A6" s="455" t="s">
        <v>2697</v>
      </c>
      <c r="B6" s="455"/>
    </row>
    <row r="7" spans="1:2" s="194" customFormat="1" ht="15" customHeight="1">
      <c r="A7" s="195" t="s">
        <v>2034</v>
      </c>
      <c r="B7" s="194" t="s">
        <v>2698</v>
      </c>
    </row>
    <row r="8" spans="1:2" s="194" customFormat="1" ht="15" customHeight="1">
      <c r="A8" s="195"/>
      <c r="B8" s="194" t="s">
        <v>2800</v>
      </c>
    </row>
    <row r="9" spans="1:2" s="194" customFormat="1" ht="15" customHeight="1">
      <c r="A9" s="195"/>
      <c r="B9" s="194" t="s">
        <v>2801</v>
      </c>
    </row>
    <row r="10" spans="1:2" s="194" customFormat="1" ht="15" customHeight="1">
      <c r="A10" s="195"/>
      <c r="B10" s="194" t="s">
        <v>2804</v>
      </c>
    </row>
    <row r="11" spans="1:2" s="194" customFormat="1" ht="15" customHeight="1">
      <c r="A11" s="195" t="s">
        <v>3701</v>
      </c>
      <c r="B11" s="194" t="s">
        <v>3980</v>
      </c>
    </row>
    <row r="12" spans="1:2" s="194" customFormat="1" ht="15" customHeight="1">
      <c r="A12" s="195" t="s">
        <v>3700</v>
      </c>
      <c r="B12" s="194" t="s">
        <v>4219</v>
      </c>
    </row>
    <row r="13" spans="1:2" s="194" customFormat="1" ht="15" customHeight="1">
      <c r="A13" s="195" t="s">
        <v>3981</v>
      </c>
      <c r="B13" s="194" t="s">
        <v>4218</v>
      </c>
    </row>
    <row r="14" spans="1:2" s="194" customFormat="1" ht="15" customHeight="1">
      <c r="A14" s="195" t="s">
        <v>1961</v>
      </c>
      <c r="B14" s="194" t="s">
        <v>2699</v>
      </c>
    </row>
    <row r="15" spans="1:2" s="194" customFormat="1" ht="15" customHeight="1">
      <c r="A15" s="195" t="s">
        <v>1960</v>
      </c>
      <c r="B15" s="194" t="s">
        <v>2700</v>
      </c>
    </row>
    <row r="16" spans="1:2" s="194" customFormat="1" ht="15" customHeight="1">
      <c r="A16" s="258" t="s">
        <v>3151</v>
      </c>
      <c r="B16" s="194" t="s">
        <v>3152</v>
      </c>
    </row>
    <row r="17" spans="1:2" s="194" customFormat="1" ht="15" customHeight="1">
      <c r="A17" s="195" t="s">
        <v>92</v>
      </c>
      <c r="B17" s="194" t="s">
        <v>2701</v>
      </c>
    </row>
    <row r="18" spans="1:2" s="194" customFormat="1" ht="15" customHeight="1">
      <c r="A18" s="195"/>
      <c r="B18" s="194" t="s">
        <v>2802</v>
      </c>
    </row>
    <row r="19" spans="1:2" s="194" customFormat="1" ht="15" customHeight="1">
      <c r="A19" s="195"/>
      <c r="B19" s="194" t="s">
        <v>2803</v>
      </c>
    </row>
    <row r="20" spans="1:2" s="194" customFormat="1" ht="15" customHeight="1">
      <c r="A20" s="195" t="s">
        <v>93</v>
      </c>
      <c r="B20" s="194" t="s">
        <v>2702</v>
      </c>
    </row>
    <row r="21" spans="1:2" s="194" customFormat="1" ht="15" customHeight="1">
      <c r="A21" s="195" t="s">
        <v>228</v>
      </c>
      <c r="B21" s="194" t="s">
        <v>2703</v>
      </c>
    </row>
    <row r="22" spans="1:2" s="194" customFormat="1" ht="15" customHeight="1">
      <c r="A22" s="195" t="s">
        <v>94</v>
      </c>
      <c r="B22" s="194" t="s">
        <v>4220</v>
      </c>
    </row>
    <row r="23" spans="1:2" s="194" customFormat="1" ht="15" customHeight="1">
      <c r="A23" s="195" t="s">
        <v>2547</v>
      </c>
      <c r="B23" s="194" t="s">
        <v>2704</v>
      </c>
    </row>
    <row r="24" spans="1:2" s="194" customFormat="1" ht="15" customHeight="1">
      <c r="A24" s="195" t="s">
        <v>2548</v>
      </c>
      <c r="B24" s="194" t="s">
        <v>2705</v>
      </c>
    </row>
    <row r="25" spans="1:2" s="194" customFormat="1" ht="15" customHeight="1">
      <c r="A25" s="195"/>
    </row>
    <row r="26" spans="1:2" s="199" customFormat="1" ht="20" customHeight="1">
      <c r="A26" s="455" t="s">
        <v>2686</v>
      </c>
      <c r="B26" s="455"/>
    </row>
    <row r="27" spans="1:2" s="194" customFormat="1" ht="15" customHeight="1">
      <c r="A27" s="195" t="s">
        <v>1997</v>
      </c>
      <c r="B27" s="194" t="s">
        <v>2687</v>
      </c>
    </row>
    <row r="28" spans="1:2" s="194" customFormat="1" ht="15" customHeight="1">
      <c r="A28" s="195" t="s">
        <v>1998</v>
      </c>
      <c r="B28" s="194" t="s">
        <v>2688</v>
      </c>
    </row>
    <row r="29" spans="1:2" s="194" customFormat="1" ht="15" customHeight="1">
      <c r="A29" s="195" t="s">
        <v>2608</v>
      </c>
      <c r="B29" s="194" t="s">
        <v>2689</v>
      </c>
    </row>
    <row r="30" spans="1:2" s="194" customFormat="1" ht="15" customHeight="1">
      <c r="A30" s="195" t="s">
        <v>1994</v>
      </c>
      <c r="B30" s="194" t="s">
        <v>2690</v>
      </c>
    </row>
    <row r="31" spans="1:2" s="194" customFormat="1" ht="15" customHeight="1">
      <c r="A31" s="195" t="s">
        <v>1995</v>
      </c>
      <c r="B31" s="194" t="s">
        <v>2691</v>
      </c>
    </row>
    <row r="32" spans="1:2" s="194" customFormat="1" ht="15" customHeight="1">
      <c r="A32" s="195" t="s">
        <v>1996</v>
      </c>
      <c r="B32" s="194" t="s">
        <v>2692</v>
      </c>
    </row>
    <row r="33" spans="1:2" s="194" customFormat="1" ht="15" customHeight="1">
      <c r="A33" s="195" t="s">
        <v>2001</v>
      </c>
      <c r="B33" s="194" t="s">
        <v>2693</v>
      </c>
    </row>
    <row r="34" spans="1:2" s="194" customFormat="1" ht="15" customHeight="1">
      <c r="A34" s="195" t="s">
        <v>2002</v>
      </c>
      <c r="B34" s="194" t="s">
        <v>2694</v>
      </c>
    </row>
    <row r="35" spans="1:2" s="194" customFormat="1" ht="15" customHeight="1">
      <c r="A35" s="195" t="s">
        <v>1999</v>
      </c>
      <c r="B35" s="194" t="s">
        <v>2695</v>
      </c>
    </row>
    <row r="36" spans="1:2" s="194" customFormat="1" ht="15" customHeight="1">
      <c r="A36" s="195" t="s">
        <v>2000</v>
      </c>
      <c r="B36" s="194" t="s">
        <v>2696</v>
      </c>
    </row>
    <row r="37" spans="1:2" s="194" customFormat="1" ht="15" customHeight="1">
      <c r="A37" s="195" t="s">
        <v>3976</v>
      </c>
      <c r="B37" s="194" t="s">
        <v>3978</v>
      </c>
    </row>
    <row r="38" spans="1:2" s="194" customFormat="1" ht="15" customHeight="1">
      <c r="A38" s="195" t="s">
        <v>3977</v>
      </c>
      <c r="B38" s="194" t="s">
        <v>3979</v>
      </c>
    </row>
    <row r="39" spans="1:2" s="194" customFormat="1" ht="15" customHeight="1"/>
    <row r="40" spans="1:2" s="199" customFormat="1" ht="20" customHeight="1">
      <c r="A40" s="455" t="s">
        <v>2614</v>
      </c>
      <c r="B40" s="455"/>
    </row>
    <row r="41" spans="1:2" s="194" customFormat="1" ht="15" customHeight="1">
      <c r="A41" s="195" t="s">
        <v>1598</v>
      </c>
      <c r="B41" s="194" t="s">
        <v>2615</v>
      </c>
    </row>
    <row r="42" spans="1:2" s="194" customFormat="1" ht="15" customHeight="1">
      <c r="A42" s="195" t="s">
        <v>95</v>
      </c>
      <c r="B42" s="194" t="s">
        <v>2616</v>
      </c>
    </row>
    <row r="43" spans="1:2" s="194" customFormat="1" ht="15" customHeight="1">
      <c r="A43" s="195" t="s">
        <v>2549</v>
      </c>
      <c r="B43" s="194" t="s">
        <v>2617</v>
      </c>
    </row>
    <row r="44" spans="1:2" s="194" customFormat="1" ht="15" customHeight="1">
      <c r="A44" s="195" t="s">
        <v>2550</v>
      </c>
      <c r="B44" s="194" t="s">
        <v>2618</v>
      </c>
    </row>
    <row r="45" spans="1:2" s="194" customFormat="1" ht="15" customHeight="1">
      <c r="A45" s="195" t="s">
        <v>97</v>
      </c>
      <c r="B45" s="194" t="s">
        <v>3898</v>
      </c>
    </row>
    <row r="46" spans="1:2" s="194" customFormat="1" ht="15" customHeight="1">
      <c r="A46" s="195" t="s">
        <v>98</v>
      </c>
      <c r="B46" s="194" t="s">
        <v>2619</v>
      </c>
    </row>
    <row r="47" spans="1:2" s="194" customFormat="1" ht="15" customHeight="1">
      <c r="A47" s="195" t="s">
        <v>99</v>
      </c>
      <c r="B47" s="194" t="s">
        <v>2620</v>
      </c>
    </row>
    <row r="48" spans="1:2" s="194" customFormat="1" ht="15" customHeight="1">
      <c r="A48" s="195" t="s">
        <v>882</v>
      </c>
      <c r="B48" s="194" t="s">
        <v>2621</v>
      </c>
    </row>
    <row r="49" spans="1:2" s="194" customFormat="1" ht="15" customHeight="1">
      <c r="A49" s="195" t="s">
        <v>837</v>
      </c>
      <c r="B49" s="194" t="s">
        <v>2622</v>
      </c>
    </row>
    <row r="50" spans="1:2" s="194" customFormat="1" ht="15" customHeight="1">
      <c r="A50" s="195" t="s">
        <v>2551</v>
      </c>
      <c r="B50" s="194" t="s">
        <v>2623</v>
      </c>
    </row>
    <row r="51" spans="1:2" s="194" customFormat="1" ht="15" customHeight="1">
      <c r="A51" s="195" t="s">
        <v>879</v>
      </c>
      <c r="B51" s="194" t="s">
        <v>2624</v>
      </c>
    </row>
    <row r="52" spans="1:2" s="194" customFormat="1" ht="15" customHeight="1">
      <c r="A52" s="195" t="s">
        <v>2822</v>
      </c>
      <c r="B52" s="194" t="s">
        <v>3120</v>
      </c>
    </row>
    <row r="53" spans="1:2" s="194" customFormat="1" ht="15" customHeight="1">
      <c r="A53" s="195" t="s">
        <v>2552</v>
      </c>
      <c r="B53" s="194" t="s">
        <v>2665</v>
      </c>
    </row>
    <row r="54" spans="1:2" s="194" customFormat="1" ht="15" customHeight="1">
      <c r="A54" s="195" t="s">
        <v>2553</v>
      </c>
      <c r="B54" s="194" t="s">
        <v>2666</v>
      </c>
    </row>
    <row r="55" spans="1:2" s="194" customFormat="1" ht="15" customHeight="1">
      <c r="A55" s="195" t="s">
        <v>2554</v>
      </c>
      <c r="B55" s="194" t="s">
        <v>2625</v>
      </c>
    </row>
    <row r="56" spans="1:2" s="194" customFormat="1" ht="15" customHeight="1">
      <c r="A56" s="195" t="s">
        <v>2626</v>
      </c>
      <c r="B56" s="194" t="s">
        <v>2627</v>
      </c>
    </row>
    <row r="57" spans="1:2" s="194" customFormat="1" ht="15" customHeight="1">
      <c r="A57" s="195" t="s">
        <v>480</v>
      </c>
      <c r="B57" s="194" t="s">
        <v>2629</v>
      </c>
    </row>
    <row r="58" spans="1:2" s="194" customFormat="1" ht="15" customHeight="1">
      <c r="A58" s="195" t="s">
        <v>2555</v>
      </c>
      <c r="B58" s="194" t="s">
        <v>2628</v>
      </c>
    </row>
    <row r="59" spans="1:2" s="194" customFormat="1" ht="15" customHeight="1">
      <c r="A59" s="195" t="s">
        <v>2556</v>
      </c>
      <c r="B59" s="194" t="s">
        <v>2630</v>
      </c>
    </row>
    <row r="60" spans="1:2" s="194" customFormat="1" ht="15" customHeight="1">
      <c r="A60" s="195" t="s">
        <v>2557</v>
      </c>
      <c r="B60" s="194" t="s">
        <v>2631</v>
      </c>
    </row>
    <row r="61" spans="1:2" s="194" customFormat="1" ht="15" customHeight="1">
      <c r="A61" s="195" t="s">
        <v>2558</v>
      </c>
      <c r="B61" s="194" t="s">
        <v>2632</v>
      </c>
    </row>
    <row r="62" spans="1:2" s="194" customFormat="1" ht="15" customHeight="1">
      <c r="A62" s="195" t="s">
        <v>2823</v>
      </c>
      <c r="B62" s="194" t="s">
        <v>3122</v>
      </c>
    </row>
    <row r="63" spans="1:2" s="194" customFormat="1" ht="15" customHeight="1">
      <c r="A63" s="195" t="s">
        <v>3903</v>
      </c>
      <c r="B63" s="194" t="s">
        <v>3904</v>
      </c>
    </row>
    <row r="64" spans="1:2" s="194" customFormat="1" ht="15" customHeight="1">
      <c r="A64" s="195" t="s">
        <v>2824</v>
      </c>
      <c r="B64" s="194" t="s">
        <v>3123</v>
      </c>
    </row>
    <row r="65" spans="1:2" s="194" customFormat="1" ht="15" customHeight="1">
      <c r="A65" s="195" t="s">
        <v>3121</v>
      </c>
      <c r="B65" s="194" t="s">
        <v>3124</v>
      </c>
    </row>
    <row r="66" spans="1:2" s="194" customFormat="1" ht="15" customHeight="1">
      <c r="A66" s="195" t="s">
        <v>3893</v>
      </c>
      <c r="B66" s="194" t="s">
        <v>3899</v>
      </c>
    </row>
    <row r="67" spans="1:2" s="194" customFormat="1" ht="15" customHeight="1">
      <c r="A67" s="195" t="s">
        <v>3900</v>
      </c>
      <c r="B67" s="194" t="s">
        <v>3902</v>
      </c>
    </row>
    <row r="68" spans="1:2" s="194" customFormat="1" ht="15" customHeight="1">
      <c r="A68" s="195" t="s">
        <v>2559</v>
      </c>
      <c r="B68" s="194" t="s">
        <v>2633</v>
      </c>
    </row>
    <row r="69" spans="1:2" s="194" customFormat="1" ht="15" customHeight="1">
      <c r="A69" s="195" t="s">
        <v>2560</v>
      </c>
      <c r="B69" s="194" t="s">
        <v>2634</v>
      </c>
    </row>
    <row r="70" spans="1:2" s="194" customFormat="1" ht="15" customHeight="1">
      <c r="A70" s="195" t="s">
        <v>880</v>
      </c>
      <c r="B70" s="194" t="s">
        <v>2635</v>
      </c>
    </row>
    <row r="71" spans="1:2" s="194" customFormat="1" ht="15" customHeight="1">
      <c r="A71" s="195" t="s">
        <v>881</v>
      </c>
      <c r="B71" s="194" t="s">
        <v>2636</v>
      </c>
    </row>
    <row r="72" spans="1:2" s="194" customFormat="1" ht="15" customHeight="1">
      <c r="A72" s="195" t="s">
        <v>1599</v>
      </c>
      <c r="B72" s="194" t="s">
        <v>2637</v>
      </c>
    </row>
    <row r="73" spans="1:2" s="194" customFormat="1" ht="15" customHeight="1">
      <c r="A73" s="195" t="s">
        <v>2561</v>
      </c>
      <c r="B73" s="194" t="s">
        <v>2638</v>
      </c>
    </row>
    <row r="74" spans="1:2" s="194" customFormat="1" ht="15" customHeight="1">
      <c r="A74" s="195" t="s">
        <v>3894</v>
      </c>
      <c r="B74" s="194" t="s">
        <v>3906</v>
      </c>
    </row>
    <row r="75" spans="1:2" s="194" customFormat="1" ht="15" customHeight="1">
      <c r="A75" s="195" t="s">
        <v>2562</v>
      </c>
      <c r="B75" s="194" t="s">
        <v>2639</v>
      </c>
    </row>
    <row r="76" spans="1:2" s="194" customFormat="1" ht="15" customHeight="1">
      <c r="A76" s="195" t="s">
        <v>3895</v>
      </c>
    </row>
    <row r="77" spans="1:2" s="194" customFormat="1" ht="15" customHeight="1">
      <c r="A77" s="195" t="s">
        <v>3896</v>
      </c>
      <c r="B77" s="194" t="s">
        <v>3905</v>
      </c>
    </row>
    <row r="78" spans="1:2" s="194" customFormat="1" ht="15" customHeight="1">
      <c r="A78" s="195" t="s">
        <v>2563</v>
      </c>
      <c r="B78" s="194" t="s">
        <v>2640</v>
      </c>
    </row>
    <row r="79" spans="1:2" s="194" customFormat="1" ht="15" customHeight="1">
      <c r="A79" s="195" t="s">
        <v>2716</v>
      </c>
      <c r="B79" s="194" t="s">
        <v>3125</v>
      </c>
    </row>
    <row r="80" spans="1:2" s="194" customFormat="1" ht="15" customHeight="1">
      <c r="A80" s="195" t="s">
        <v>2564</v>
      </c>
      <c r="B80" s="194" t="s">
        <v>2641</v>
      </c>
    </row>
    <row r="81" spans="1:2" s="194" customFormat="1" ht="15" customHeight="1">
      <c r="A81" s="195" t="s">
        <v>3897</v>
      </c>
    </row>
    <row r="82" spans="1:2" s="194" customFormat="1" ht="15" customHeight="1">
      <c r="A82" s="195" t="s">
        <v>2565</v>
      </c>
      <c r="B82" s="194" t="s">
        <v>2642</v>
      </c>
    </row>
    <row r="83" spans="1:2" s="194" customFormat="1" ht="15" customHeight="1">
      <c r="A83" s="195" t="s">
        <v>2567</v>
      </c>
      <c r="B83" s="194" t="s">
        <v>2649</v>
      </c>
    </row>
    <row r="84" spans="1:2" s="194" customFormat="1" ht="15" customHeight="1"/>
    <row r="85" spans="1:2" s="199" customFormat="1" ht="20" customHeight="1">
      <c r="A85" s="455" t="s">
        <v>2643</v>
      </c>
      <c r="B85" s="455"/>
    </row>
    <row r="86" spans="1:2" s="194" customFormat="1" ht="15" customHeight="1">
      <c r="A86" s="195" t="s">
        <v>3613</v>
      </c>
      <c r="B86" s="194" t="s">
        <v>2644</v>
      </c>
    </row>
    <row r="87" spans="1:2" s="194" customFormat="1" ht="15" customHeight="1">
      <c r="A87" s="195" t="s">
        <v>3929</v>
      </c>
      <c r="B87" s="194" t="s">
        <v>3930</v>
      </c>
    </row>
    <row r="88" spans="1:2" s="194" customFormat="1" ht="15" customHeight="1">
      <c r="A88" s="195" t="s">
        <v>3615</v>
      </c>
      <c r="B88" s="194" t="s">
        <v>3931</v>
      </c>
    </row>
    <row r="89" spans="1:2" s="194" customFormat="1" ht="15" customHeight="1">
      <c r="A89" s="195" t="s">
        <v>3616</v>
      </c>
      <c r="B89" s="194" t="s">
        <v>2645</v>
      </c>
    </row>
    <row r="90" spans="1:2" s="194" customFormat="1" ht="15" customHeight="1">
      <c r="A90" s="195" t="s">
        <v>3908</v>
      </c>
      <c r="B90" s="194" t="s">
        <v>3932</v>
      </c>
    </row>
    <row r="91" spans="1:2" s="194" customFormat="1" ht="15" customHeight="1">
      <c r="A91" s="195" t="s">
        <v>3618</v>
      </c>
      <c r="B91" s="194" t="s">
        <v>3933</v>
      </c>
    </row>
    <row r="92" spans="1:2" s="194" customFormat="1" ht="15" customHeight="1">
      <c r="A92" s="195" t="s">
        <v>3926</v>
      </c>
      <c r="B92" s="194" t="s">
        <v>3934</v>
      </c>
    </row>
    <row r="93" spans="1:2" s="194" customFormat="1" ht="15" customHeight="1">
      <c r="A93" s="195" t="s">
        <v>3927</v>
      </c>
      <c r="B93" s="194" t="s">
        <v>3935</v>
      </c>
    </row>
    <row r="94" spans="1:2" s="194" customFormat="1" ht="15" customHeight="1">
      <c r="A94" s="195" t="s">
        <v>3928</v>
      </c>
      <c r="B94" s="194" t="s">
        <v>3936</v>
      </c>
    </row>
    <row r="95" spans="1:2" s="194" customFormat="1" ht="15" customHeight="1">
      <c r="A95" s="195" t="s">
        <v>3619</v>
      </c>
      <c r="B95" s="194" t="s">
        <v>3940</v>
      </c>
    </row>
    <row r="96" spans="1:2" s="194" customFormat="1" ht="15" customHeight="1">
      <c r="A96" s="195" t="s">
        <v>3620</v>
      </c>
      <c r="B96" s="194" t="s">
        <v>3941</v>
      </c>
    </row>
    <row r="97" spans="1:2" s="194" customFormat="1" ht="15" customHeight="1">
      <c r="A97" s="195" t="s">
        <v>3621</v>
      </c>
      <c r="B97" s="194" t="s">
        <v>3942</v>
      </c>
    </row>
    <row r="98" spans="1:2" s="194" customFormat="1" ht="15" customHeight="1">
      <c r="A98" s="195" t="s">
        <v>3938</v>
      </c>
      <c r="B98" s="194" t="s">
        <v>3939</v>
      </c>
    </row>
    <row r="99" spans="1:2" s="194" customFormat="1" ht="15" customHeight="1">
      <c r="A99" s="195" t="s">
        <v>3622</v>
      </c>
      <c r="B99" s="194" t="s">
        <v>2646</v>
      </c>
    </row>
    <row r="100" spans="1:2" s="194" customFormat="1" ht="15" customHeight="1">
      <c r="A100" s="195" t="s">
        <v>3623</v>
      </c>
      <c r="B100" s="194" t="s">
        <v>3944</v>
      </c>
    </row>
    <row r="101" spans="1:2" s="194" customFormat="1" ht="15" customHeight="1">
      <c r="A101" s="195" t="s">
        <v>3624</v>
      </c>
      <c r="B101" s="194" t="s">
        <v>3945</v>
      </c>
    </row>
    <row r="102" spans="1:2" s="194" customFormat="1" ht="15" customHeight="1">
      <c r="A102" s="195" t="s">
        <v>3943</v>
      </c>
      <c r="B102" s="194" t="s">
        <v>3946</v>
      </c>
    </row>
    <row r="103" spans="1:2" s="194" customFormat="1" ht="15" customHeight="1">
      <c r="A103" s="195" t="s">
        <v>3625</v>
      </c>
      <c r="B103" s="194" t="s">
        <v>2647</v>
      </c>
    </row>
    <row r="104" spans="1:2" s="194" customFormat="1" ht="15" customHeight="1">
      <c r="A104" s="195" t="s">
        <v>3626</v>
      </c>
      <c r="B104" s="194" t="s">
        <v>3948</v>
      </c>
    </row>
    <row r="105" spans="1:2" s="194" customFormat="1" ht="15" customHeight="1">
      <c r="A105" s="195" t="s">
        <v>3627</v>
      </c>
      <c r="B105" s="194" t="s">
        <v>3949</v>
      </c>
    </row>
    <row r="106" spans="1:2" s="194" customFormat="1" ht="15" customHeight="1">
      <c r="A106" s="195" t="s">
        <v>3947</v>
      </c>
      <c r="B106" s="194" t="s">
        <v>3950</v>
      </c>
    </row>
    <row r="107" spans="1:2" s="194" customFormat="1" ht="15" customHeight="1">
      <c r="A107" s="195" t="s">
        <v>3628</v>
      </c>
      <c r="B107" s="194" t="s">
        <v>2648</v>
      </c>
    </row>
    <row r="108" spans="1:2" s="194" customFormat="1" ht="15" customHeight="1">
      <c r="A108" s="195" t="s">
        <v>3629</v>
      </c>
      <c r="B108" s="194" t="s">
        <v>3952</v>
      </c>
    </row>
    <row r="109" spans="1:2" s="194" customFormat="1" ht="15" customHeight="1">
      <c r="A109" s="195" t="s">
        <v>3630</v>
      </c>
      <c r="B109" s="194" t="s">
        <v>3953</v>
      </c>
    </row>
    <row r="110" spans="1:2" s="194" customFormat="1" ht="15" customHeight="1">
      <c r="A110" s="195" t="s">
        <v>3951</v>
      </c>
      <c r="B110" s="194" t="s">
        <v>3954</v>
      </c>
    </row>
    <row r="111" spans="1:2" s="194" customFormat="1" ht="15" customHeight="1">
      <c r="A111" s="195" t="s">
        <v>3631</v>
      </c>
      <c r="B111" s="194" t="s">
        <v>3957</v>
      </c>
    </row>
    <row r="112" spans="1:2" s="194" customFormat="1" ht="15" customHeight="1">
      <c r="A112" s="195" t="s">
        <v>3632</v>
      </c>
      <c r="B112" s="194" t="s">
        <v>3958</v>
      </c>
    </row>
    <row r="113" spans="1:2" s="194" customFormat="1" ht="15" customHeight="1">
      <c r="A113" s="195" t="s">
        <v>3633</v>
      </c>
      <c r="B113" s="194" t="s">
        <v>3959</v>
      </c>
    </row>
    <row r="114" spans="1:2" s="194" customFormat="1" ht="15" customHeight="1">
      <c r="A114" s="195" t="s">
        <v>3955</v>
      </c>
      <c r="B114" s="194" t="s">
        <v>3960</v>
      </c>
    </row>
    <row r="115" spans="1:2" s="194" customFormat="1" ht="15" customHeight="1">
      <c r="A115" s="195" t="s">
        <v>3956</v>
      </c>
      <c r="B115" s="194" t="s">
        <v>3961</v>
      </c>
    </row>
    <row r="116" spans="1:2" s="194" customFormat="1" ht="15" customHeight="1">
      <c r="A116" s="195" t="s">
        <v>3634</v>
      </c>
      <c r="B116" s="194" t="s">
        <v>3964</v>
      </c>
    </row>
    <row r="117" spans="1:2" s="194" customFormat="1" ht="15" customHeight="1">
      <c r="A117" s="195" t="s">
        <v>3635</v>
      </c>
      <c r="B117" s="194" t="s">
        <v>3965</v>
      </c>
    </row>
    <row r="118" spans="1:2" s="194" customFormat="1" ht="15" customHeight="1">
      <c r="A118" s="195" t="s">
        <v>3636</v>
      </c>
      <c r="B118" s="194" t="s">
        <v>3966</v>
      </c>
    </row>
    <row r="119" spans="1:2" s="194" customFormat="1" ht="15" customHeight="1">
      <c r="A119" s="195" t="s">
        <v>3962</v>
      </c>
      <c r="B119" s="194" t="s">
        <v>3967</v>
      </c>
    </row>
    <row r="120" spans="1:2" s="194" customFormat="1" ht="15" customHeight="1">
      <c r="A120" s="195" t="s">
        <v>3963</v>
      </c>
      <c r="B120" s="194" t="s">
        <v>3968</v>
      </c>
    </row>
    <row r="121" spans="1:2" s="194" customFormat="1" ht="15" customHeight="1">
      <c r="A121" s="195" t="s">
        <v>3637</v>
      </c>
      <c r="B121" s="194" t="s">
        <v>3971</v>
      </c>
    </row>
    <row r="122" spans="1:2" s="194" customFormat="1" ht="15" customHeight="1">
      <c r="A122" s="195" t="s">
        <v>3638</v>
      </c>
      <c r="B122" s="194" t="s">
        <v>3972</v>
      </c>
    </row>
    <row r="123" spans="1:2" s="194" customFormat="1" ht="15" customHeight="1">
      <c r="A123" s="195" t="s">
        <v>3639</v>
      </c>
      <c r="B123" s="194" t="s">
        <v>3973</v>
      </c>
    </row>
    <row r="124" spans="1:2" s="194" customFormat="1" ht="15" customHeight="1">
      <c r="A124" s="195" t="s">
        <v>3969</v>
      </c>
      <c r="B124" s="194" t="s">
        <v>3974</v>
      </c>
    </row>
    <row r="125" spans="1:2" s="194" customFormat="1" ht="15" customHeight="1">
      <c r="A125" s="195" t="s">
        <v>3970</v>
      </c>
      <c r="B125" s="194" t="s">
        <v>3975</v>
      </c>
    </row>
    <row r="126" spans="1:2" s="194" customFormat="1" ht="15" customHeight="1">
      <c r="A126" s="195" t="s">
        <v>3640</v>
      </c>
      <c r="B126" s="194" t="s">
        <v>3937</v>
      </c>
    </row>
    <row r="127" spans="1:2" s="194" customFormat="1" ht="15" customHeight="1">
      <c r="A127" s="195" t="s">
        <v>2566</v>
      </c>
      <c r="B127" s="194" t="s">
        <v>3126</v>
      </c>
    </row>
    <row r="128" spans="1:2" s="194" customFormat="1" ht="15" customHeight="1"/>
    <row r="129" spans="1:2" s="199" customFormat="1" ht="20" customHeight="1">
      <c r="A129" s="455" t="s">
        <v>2650</v>
      </c>
      <c r="B129" s="455"/>
    </row>
    <row r="130" spans="1:2" s="194" customFormat="1" ht="15" customHeight="1">
      <c r="A130" s="195" t="s">
        <v>1598</v>
      </c>
      <c r="B130" s="194" t="s">
        <v>2654</v>
      </c>
    </row>
    <row r="131" spans="1:2" s="194" customFormat="1" ht="15" customHeight="1">
      <c r="A131" s="195" t="s">
        <v>883</v>
      </c>
      <c r="B131" s="194" t="s">
        <v>2655</v>
      </c>
    </row>
    <row r="132" spans="1:2" s="194" customFormat="1" ht="15" customHeight="1">
      <c r="A132" s="195" t="s">
        <v>2570</v>
      </c>
      <c r="B132" s="194" t="s">
        <v>2656</v>
      </c>
    </row>
    <row r="133" spans="1:2" s="194" customFormat="1" ht="15" customHeight="1">
      <c r="A133" s="195" t="s">
        <v>2568</v>
      </c>
      <c r="B133" s="194" t="s">
        <v>2651</v>
      </c>
    </row>
    <row r="134" spans="1:2" s="194" customFormat="1" ht="15" customHeight="1">
      <c r="A134" s="195" t="s">
        <v>46</v>
      </c>
      <c r="B134" s="194" t="s">
        <v>2652</v>
      </c>
    </row>
    <row r="135" spans="1:2" s="194" customFormat="1" ht="15" customHeight="1">
      <c r="A135" s="195" t="s">
        <v>2569</v>
      </c>
      <c r="B135" s="194" t="s">
        <v>2653</v>
      </c>
    </row>
    <row r="136" spans="1:2" s="194" customFormat="1" ht="15" customHeight="1">
      <c r="A136" s="195" t="s">
        <v>96</v>
      </c>
      <c r="B136" s="194" t="s">
        <v>2657</v>
      </c>
    </row>
    <row r="137" spans="1:2" s="194" customFormat="1" ht="15" customHeight="1">
      <c r="A137" s="195" t="s">
        <v>3127</v>
      </c>
      <c r="B137" s="194" t="s">
        <v>3129</v>
      </c>
    </row>
    <row r="138" spans="1:2" s="194" customFormat="1" ht="15" customHeight="1">
      <c r="A138" s="195" t="s">
        <v>3128</v>
      </c>
      <c r="B138" s="194" t="s">
        <v>3130</v>
      </c>
    </row>
    <row r="139" spans="1:2" s="194" customFormat="1" ht="15" customHeight="1">
      <c r="A139" s="195" t="s">
        <v>2571</v>
      </c>
      <c r="B139" s="194" t="s">
        <v>2658</v>
      </c>
    </row>
    <row r="140" spans="1:2" s="194" customFormat="1" ht="15" customHeight="1">
      <c r="A140" s="195" t="s">
        <v>2550</v>
      </c>
      <c r="B140" s="194" t="s">
        <v>2659</v>
      </c>
    </row>
    <row r="141" spans="1:2" s="194" customFormat="1" ht="15" customHeight="1">
      <c r="A141" s="195" t="s">
        <v>837</v>
      </c>
      <c r="B141" s="194" t="s">
        <v>2660</v>
      </c>
    </row>
    <row r="142" spans="1:2" s="194" customFormat="1" ht="15" customHeight="1">
      <c r="A142" s="195" t="s">
        <v>2572</v>
      </c>
      <c r="B142" s="194" t="s">
        <v>2661</v>
      </c>
    </row>
    <row r="143" spans="1:2" s="194" customFormat="1" ht="15" customHeight="1">
      <c r="A143" s="195" t="s">
        <v>882</v>
      </c>
      <c r="B143" s="194" t="s">
        <v>2662</v>
      </c>
    </row>
    <row r="144" spans="1:2" s="194" customFormat="1" ht="15" customHeight="1">
      <c r="A144" s="195" t="s">
        <v>2552</v>
      </c>
      <c r="B144" s="194" t="s">
        <v>2664</v>
      </c>
    </row>
    <row r="145" spans="1:2" s="194" customFormat="1" ht="15" customHeight="1">
      <c r="A145" s="195" t="s">
        <v>2553</v>
      </c>
      <c r="B145" s="194" t="s">
        <v>2663</v>
      </c>
    </row>
    <row r="146" spans="1:2" s="194" customFormat="1" ht="15" customHeight="1">
      <c r="A146" s="195" t="s">
        <v>2606</v>
      </c>
      <c r="B146" s="194" t="s">
        <v>2667</v>
      </c>
    </row>
    <row r="147" spans="1:2" s="194" customFormat="1" ht="15" customHeight="1">
      <c r="A147" s="195" t="s">
        <v>2573</v>
      </c>
      <c r="B147" s="194" t="s">
        <v>2668</v>
      </c>
    </row>
    <row r="148" spans="1:2" s="194" customFormat="1" ht="15" customHeight="1">
      <c r="A148" s="195" t="s">
        <v>2574</v>
      </c>
      <c r="B148" s="194" t="s">
        <v>2669</v>
      </c>
    </row>
    <row r="149" spans="1:2" s="194" customFormat="1" ht="15" customHeight="1">
      <c r="A149" s="195" t="s">
        <v>2554</v>
      </c>
      <c r="B149" s="194" t="s">
        <v>2625</v>
      </c>
    </row>
    <row r="150" spans="1:2" s="194" customFormat="1" ht="15" customHeight="1">
      <c r="A150" s="195" t="s">
        <v>1379</v>
      </c>
      <c r="B150" s="194" t="s">
        <v>2670</v>
      </c>
    </row>
    <row r="151" spans="1:2" s="194" customFormat="1" ht="15" customHeight="1">
      <c r="A151" s="195" t="s">
        <v>2166</v>
      </c>
      <c r="B151" s="194" t="s">
        <v>2671</v>
      </c>
    </row>
    <row r="152" spans="1:2" s="194" customFormat="1" ht="15" customHeight="1">
      <c r="A152" s="195" t="s">
        <v>1958</v>
      </c>
      <c r="B152" s="194" t="s">
        <v>2672</v>
      </c>
    </row>
    <row r="153" spans="1:2" s="194" customFormat="1" ht="15" customHeight="1">
      <c r="A153" s="195" t="s">
        <v>3889</v>
      </c>
      <c r="B153" s="194" t="s">
        <v>3891</v>
      </c>
    </row>
    <row r="154" spans="1:2" s="194" customFormat="1" ht="15" customHeight="1">
      <c r="A154" s="195" t="s">
        <v>878</v>
      </c>
      <c r="B154" s="194" t="s">
        <v>2673</v>
      </c>
    </row>
    <row r="155" spans="1:2" s="194" customFormat="1" ht="15" customHeight="1">
      <c r="A155" s="195" t="s">
        <v>3890</v>
      </c>
    </row>
    <row r="156" spans="1:2" s="194" customFormat="1" ht="15" customHeight="1">
      <c r="A156" s="195" t="s">
        <v>1957</v>
      </c>
      <c r="B156" s="194" t="s">
        <v>2674</v>
      </c>
    </row>
    <row r="157" spans="1:2" s="194" customFormat="1" ht="15" customHeight="1">
      <c r="A157" s="195" t="s">
        <v>2559</v>
      </c>
      <c r="B157" s="194" t="s">
        <v>2633</v>
      </c>
    </row>
    <row r="158" spans="1:2" s="194" customFormat="1" ht="15" customHeight="1">
      <c r="A158" s="195" t="s">
        <v>2575</v>
      </c>
      <c r="B158" s="194" t="s">
        <v>2675</v>
      </c>
    </row>
    <row r="159" spans="1:2" s="194" customFormat="1" ht="15" customHeight="1">
      <c r="A159" s="195" t="s">
        <v>2826</v>
      </c>
      <c r="B159" s="194" t="s">
        <v>3131</v>
      </c>
    </row>
    <row r="160" spans="1:2" s="194" customFormat="1" ht="15" customHeight="1">
      <c r="A160" s="195" t="s">
        <v>3132</v>
      </c>
      <c r="B160" s="194" t="s">
        <v>3133</v>
      </c>
    </row>
    <row r="161" spans="1:2" s="194" customFormat="1" ht="15" customHeight="1">
      <c r="A161" s="195" t="s">
        <v>2824</v>
      </c>
      <c r="B161" s="194" t="s">
        <v>3134</v>
      </c>
    </row>
    <row r="162" spans="1:2" s="194" customFormat="1" ht="15" customHeight="1">
      <c r="A162" s="195" t="s">
        <v>3121</v>
      </c>
      <c r="B162" s="194" t="s">
        <v>3135</v>
      </c>
    </row>
    <row r="163" spans="1:2" s="194" customFormat="1" ht="15" customHeight="1">
      <c r="A163" s="195" t="s">
        <v>2828</v>
      </c>
      <c r="B163" s="194" t="s">
        <v>3901</v>
      </c>
    </row>
    <row r="164" spans="1:2" s="194" customFormat="1" ht="15" customHeight="1">
      <c r="A164" s="195" t="s">
        <v>2716</v>
      </c>
      <c r="B164" s="194" t="s">
        <v>3125</v>
      </c>
    </row>
    <row r="165" spans="1:2" s="194" customFormat="1" ht="15" customHeight="1">
      <c r="A165" s="195" t="s">
        <v>2576</v>
      </c>
      <c r="B165" s="194" t="s">
        <v>2676</v>
      </c>
    </row>
    <row r="166" spans="1:2" s="194" customFormat="1" ht="15" customHeight="1">
      <c r="A166" s="195" t="s">
        <v>2577</v>
      </c>
      <c r="B166" s="194" t="s">
        <v>2677</v>
      </c>
    </row>
    <row r="167" spans="1:2" s="194" customFormat="1" ht="15" customHeight="1">
      <c r="A167" s="195" t="s">
        <v>2578</v>
      </c>
      <c r="B167" s="194" t="s">
        <v>2678</v>
      </c>
    </row>
    <row r="168" spans="1:2" s="194" customFormat="1" ht="15" customHeight="1">
      <c r="A168" s="195" t="s">
        <v>2167</v>
      </c>
      <c r="B168" s="194" t="s">
        <v>2679</v>
      </c>
    </row>
    <row r="169" spans="1:2" s="194" customFormat="1" ht="15" customHeight="1">
      <c r="A169" s="195" t="s">
        <v>2579</v>
      </c>
      <c r="B169" s="194" t="s">
        <v>2680</v>
      </c>
    </row>
    <row r="170" spans="1:2" s="194" customFormat="1" ht="15" customHeight="1">
      <c r="A170" s="195" t="s">
        <v>2580</v>
      </c>
      <c r="B170" s="194" t="s">
        <v>2681</v>
      </c>
    </row>
    <row r="171" spans="1:2" s="194" customFormat="1" ht="15" customHeight="1"/>
    <row r="172" spans="1:2" s="199" customFormat="1" ht="20" customHeight="1">
      <c r="A172" s="455" t="s">
        <v>2684</v>
      </c>
      <c r="B172" s="455"/>
    </row>
    <row r="173" spans="1:2" s="194" customFormat="1" ht="15" customHeight="1">
      <c r="A173" s="195" t="s">
        <v>2609</v>
      </c>
      <c r="B173" s="194" t="s">
        <v>2685</v>
      </c>
    </row>
    <row r="174" spans="1:2" s="194" customFormat="1" ht="14"/>
    <row r="186" s="194" customFormat="1" ht="14"/>
    <row r="187" s="194" customFormat="1" ht="14"/>
    <row r="188" s="194" customFormat="1" ht="14"/>
    <row r="189" s="194" customFormat="1" ht="14"/>
    <row r="190" s="194" customFormat="1" ht="14"/>
  </sheetData>
  <mergeCells count="7">
    <mergeCell ref="A40:B40"/>
    <mergeCell ref="A85:B85"/>
    <mergeCell ref="A129:B129"/>
    <mergeCell ref="A1:B1"/>
    <mergeCell ref="A172:B172"/>
    <mergeCell ref="A26:B26"/>
    <mergeCell ref="A6:B6"/>
  </mergeCells>
  <hyperlinks>
    <hyperlink ref="A4" r:id="rId1" xr:uid="{88A4A269-3E42-6649-A3B3-0B5ADEEBCF1D}"/>
  </hyperlinks>
  <pageMargins left="0.7" right="0.7" top="0.75" bottom="0.75" header="0.3" footer="0.3"/>
  <pageSetup orientation="portrait" horizontalDpi="0" verticalDpi="0"/>
  <ignoredErrors>
    <ignoredError sqref="A16"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7475B-70E1-F04D-A639-7F1F922F81F3}">
  <dimension ref="A1:AE26"/>
  <sheetViews>
    <sheetView zoomScaleNormal="100" workbookViewId="0">
      <pane xSplit="2" ySplit="1" topLeftCell="C2" activePane="bottomRight" state="frozen"/>
      <selection pane="topRight" activeCell="C1" sqref="C1"/>
      <selection pane="bottomLeft" activeCell="A2" sqref="A2"/>
      <selection pane="bottomRight" activeCell="F30" sqref="F30"/>
    </sheetView>
  </sheetViews>
  <sheetFormatPr baseColWidth="10" defaultColWidth="10.83203125" defaultRowHeight="15"/>
  <cols>
    <col min="1" max="1" width="6.1640625" style="1" customWidth="1"/>
    <col min="2" max="2" width="18" style="1" customWidth="1"/>
    <col min="3" max="3" width="11.5" style="1" customWidth="1"/>
    <col min="4" max="4" width="15.83203125" style="1" customWidth="1"/>
    <col min="5" max="5" width="24.83203125" style="1" customWidth="1"/>
    <col min="6" max="6" width="11.6640625" style="2" customWidth="1"/>
    <col min="7" max="7" width="4.33203125" style="2" customWidth="1"/>
    <col min="8" max="8" width="7.33203125" style="2" customWidth="1"/>
    <col min="9" max="10" width="5.6640625" style="2" customWidth="1"/>
    <col min="11" max="14" width="5" style="2" customWidth="1"/>
    <col min="15" max="15" width="5.5" style="2" customWidth="1"/>
    <col min="16" max="19" width="5.83203125" style="2" customWidth="1"/>
    <col min="20" max="23" width="5.6640625" style="2" customWidth="1"/>
    <col min="24" max="24" width="6.6640625" style="2" customWidth="1"/>
    <col min="25" max="25" width="7" style="2" customWidth="1"/>
    <col min="26" max="28" width="5" style="2" customWidth="1"/>
    <col min="29" max="29" width="5.83203125" style="2" customWidth="1"/>
    <col min="30" max="30" width="6.1640625" style="2" customWidth="1"/>
    <col min="31" max="31" width="8.5" style="2" customWidth="1"/>
    <col min="32" max="16384" width="10.83203125" style="1"/>
  </cols>
  <sheetData>
    <row r="1" spans="1:31" ht="47" customHeight="1" thickTop="1">
      <c r="A1" s="428" t="s">
        <v>1354</v>
      </c>
      <c r="B1" s="429" t="s">
        <v>1360</v>
      </c>
      <c r="C1" s="429" t="s">
        <v>1361</v>
      </c>
      <c r="D1" s="429" t="s">
        <v>1362</v>
      </c>
      <c r="E1" s="429" t="s">
        <v>1363</v>
      </c>
      <c r="F1" s="430" t="s">
        <v>2611</v>
      </c>
      <c r="G1" s="431" t="s">
        <v>4212</v>
      </c>
      <c r="H1" s="431" t="s">
        <v>1378</v>
      </c>
      <c r="I1" s="431" t="s">
        <v>882</v>
      </c>
      <c r="J1" s="431" t="s">
        <v>2610</v>
      </c>
      <c r="K1" s="431" t="s">
        <v>879</v>
      </c>
      <c r="L1" s="431" t="s">
        <v>1957</v>
      </c>
      <c r="M1" s="431" t="s">
        <v>880</v>
      </c>
      <c r="N1" s="431" t="s">
        <v>881</v>
      </c>
      <c r="O1" s="431" t="s">
        <v>1599</v>
      </c>
      <c r="P1" s="431" t="s">
        <v>3640</v>
      </c>
      <c r="Q1" s="431" t="s">
        <v>2566</v>
      </c>
      <c r="R1" s="431" t="s">
        <v>2565</v>
      </c>
      <c r="S1" s="430" t="s">
        <v>2567</v>
      </c>
      <c r="T1" s="432" t="s">
        <v>2568</v>
      </c>
      <c r="U1" s="433" t="s">
        <v>46</v>
      </c>
      <c r="V1" s="433" t="s">
        <v>2569</v>
      </c>
      <c r="W1" s="431" t="s">
        <v>883</v>
      </c>
      <c r="X1" s="431" t="s">
        <v>2541</v>
      </c>
      <c r="Y1" s="431" t="s">
        <v>4208</v>
      </c>
      <c r="Z1" s="431" t="s">
        <v>1379</v>
      </c>
      <c r="AA1" s="431" t="s">
        <v>2166</v>
      </c>
      <c r="AB1" s="431" t="s">
        <v>1958</v>
      </c>
      <c r="AC1" s="431" t="s">
        <v>878</v>
      </c>
      <c r="AD1" s="434" t="s">
        <v>2612</v>
      </c>
      <c r="AE1" s="435" t="s">
        <v>2609</v>
      </c>
    </row>
    <row r="2" spans="1:31" ht="20" customHeight="1" thickBot="1">
      <c r="A2" s="418" t="s">
        <v>18</v>
      </c>
      <c r="B2" s="220" t="s">
        <v>1321</v>
      </c>
      <c r="C2" s="220" t="s">
        <v>1333</v>
      </c>
      <c r="D2" s="220" t="s">
        <v>1510</v>
      </c>
      <c r="E2" s="221" t="s">
        <v>1511</v>
      </c>
      <c r="F2" s="222"/>
      <c r="G2" s="223">
        <f>VLOOKUP(A2,Rosters!A:W,5,FALSE)</f>
        <v>40</v>
      </c>
      <c r="H2" s="224">
        <f>VLOOKUP($A2,Rosters!$A$2:EX$4020,27,FALSE)</f>
        <v>8311</v>
      </c>
      <c r="I2" s="225">
        <f>VLOOKUP($A2,Rosters!$A$2:EX$4020,33,FALSE)</f>
        <v>310</v>
      </c>
      <c r="J2" s="226">
        <f t="shared" ref="J2:J22" si="0">I2/H2</f>
        <v>3.7299963903260736E-2</v>
      </c>
      <c r="K2" s="225">
        <f>VLOOKUP($A2,Rosters!$A$2:EX$4020,36,FALSE)</f>
        <v>177</v>
      </c>
      <c r="L2" s="227">
        <f>VLOOKUP($A2,Rosters!$A$2:EX$4020,57,FALSE)</f>
        <v>0.25540195946852773</v>
      </c>
      <c r="M2" s="227">
        <f>VLOOKUP($A2,Rosters!$A$2:EX$4020,58,FALSE)</f>
        <v>0.32973169843389583</v>
      </c>
      <c r="N2" s="227">
        <f>VLOOKUP($A2,Rosters!$A$2:EX$4020,59,FALSE)</f>
        <v>0.43457254059857736</v>
      </c>
      <c r="O2" s="228">
        <f>VLOOKUP($A2,Rosters!$A$2:EX$4020,60,FALSE)</f>
        <v>0.76430423903247324</v>
      </c>
      <c r="P2" s="229">
        <f>VLOOKUP($A2,Rosters!$A$2:EW$4020,112,FALSE)</f>
        <v>19</v>
      </c>
      <c r="Q2" s="229">
        <f>VLOOKUP($A2,Rosters!$A$2:EX$4020,113,FALSE)</f>
        <v>-25.448791235685157</v>
      </c>
      <c r="R2" s="229">
        <f>VLOOKUP($A2,Rosters!$A$2:EX$4020,70,FALSE)</f>
        <v>129.83844847553141</v>
      </c>
      <c r="S2" s="426">
        <f>VLOOKUP($A2,Rosters!$A$2:EX$4020,71,FALSE)</f>
        <v>39.368127723438057</v>
      </c>
      <c r="T2" s="416">
        <f>VLOOKUP($A2,Rosters!$A$2:EX$4020,117,FALSE)</f>
        <v>138</v>
      </c>
      <c r="U2" s="225">
        <f>VLOOKUP($A2,Rosters!$A$2:EX$4020,118,FALSE)</f>
        <v>113</v>
      </c>
      <c r="V2" s="225">
        <f>VLOOKUP($A2,Rosters!$A$2:EX$4020,119,FALSE)</f>
        <v>46</v>
      </c>
      <c r="W2" s="225">
        <f>VLOOKUP($A2,Rosters!$A$2:EX$4020,115,FALSE)</f>
        <v>302</v>
      </c>
      <c r="X2" s="225">
        <f>VLOOKUP($A2,Rosters!$A$2:EX$4020,114,FALSE)-W2</f>
        <v>267</v>
      </c>
      <c r="Y2" s="227">
        <f>VLOOKUP($A2,Rosters!$A$2:EU$4020,140,FALSE)</f>
        <v>0.24408828166053601</v>
      </c>
      <c r="Z2" s="229">
        <f>VLOOKUP($A2,Rosters!$A$2:EX$4020,134,FALSE)</f>
        <v>9.7188511326860869</v>
      </c>
      <c r="AA2" s="229">
        <f>VLOOKUP($A2,Rosters!$A$2:EX$4020,135,FALSE)</f>
        <v>2.9783576051779943</v>
      </c>
      <c r="AB2" s="229">
        <f>VLOOKUP($A2,Rosters!$A$2:EX$4020,136,FALSE)</f>
        <v>1.3703478964401297</v>
      </c>
      <c r="AC2" s="230">
        <f>VLOOKUP($A2,Rosters!$A$2:EX$4020,138,FALSE)</f>
        <v>1.281856796116505</v>
      </c>
      <c r="AD2" s="425">
        <f>VLOOKUP($A2,Rosters!$A$2:EX$4020,154,FALSE)</f>
        <v>24.558894944377208</v>
      </c>
      <c r="AE2" s="422">
        <f t="shared" ref="AE2:AE22" si="1">S2+AD2</f>
        <v>63.927022667815265</v>
      </c>
    </row>
    <row r="3" spans="1:31" ht="20" customHeight="1" thickBot="1">
      <c r="A3" s="419" t="s">
        <v>239</v>
      </c>
      <c r="B3" s="231" t="s">
        <v>1319</v>
      </c>
      <c r="C3" s="231" t="s">
        <v>1332</v>
      </c>
      <c r="D3" s="231" t="s">
        <v>1334</v>
      </c>
      <c r="E3" s="232" t="s">
        <v>1335</v>
      </c>
      <c r="F3" s="233" t="s">
        <v>2009</v>
      </c>
      <c r="G3" s="223">
        <f>VLOOKUP(A3,Rosters!A:W,5,FALSE)</f>
        <v>40</v>
      </c>
      <c r="H3" s="224">
        <f>VLOOKUP($A3,Rosters!$A$2:EX$4020,27,FALSE)</f>
        <v>9572</v>
      </c>
      <c r="I3" s="225">
        <f>VLOOKUP($A3,Rosters!$A$2:EX$4020,33,FALSE)</f>
        <v>299</v>
      </c>
      <c r="J3" s="226">
        <f t="shared" si="0"/>
        <v>3.1236941078144589E-2</v>
      </c>
      <c r="K3" s="225">
        <f>VLOOKUP($A3,Rosters!$A$2:EX$4020,36,FALSE)</f>
        <v>214</v>
      </c>
      <c r="L3" s="227">
        <f>VLOOKUP($A3,Rosters!$A$2:EX$4020,57,FALSE)</f>
        <v>0.24988273921200752</v>
      </c>
      <c r="M3" s="227">
        <f>VLOOKUP($A3,Rosters!$A$2:EX$4020,58,FALSE)</f>
        <v>0.32767527675276753</v>
      </c>
      <c r="N3" s="227">
        <f>VLOOKUP($A3,Rosters!$A$2:EX$4020,59,FALSE)</f>
        <v>0.41228893058161353</v>
      </c>
      <c r="O3" s="228">
        <f>VLOOKUP($A3,Rosters!$A$2:EX$4020,60,FALSE)</f>
        <v>0.73996420733438106</v>
      </c>
      <c r="P3" s="229">
        <f>VLOOKUP($A3,Rosters!$A$2:EW$4020,112,FALSE)</f>
        <v>-17</v>
      </c>
      <c r="Q3" s="229">
        <f>VLOOKUP($A3,Rosters!$A$2:EX$4020,113,FALSE)</f>
        <v>-29.692381309112406</v>
      </c>
      <c r="R3" s="229">
        <f>VLOOKUP($A3,Rosters!$A$2:EX$4020,70,FALSE)</f>
        <v>97.090980188580232</v>
      </c>
      <c r="S3" s="426">
        <f>VLOOKUP($A3,Rosters!$A$2:EX$4020,71,FALSE)</f>
        <v>39.90036953804065</v>
      </c>
      <c r="T3" s="416">
        <f>VLOOKUP($A3,Rosters!$A$2:EX$4020,117,FALSE)</f>
        <v>95</v>
      </c>
      <c r="U3" s="225">
        <f>VLOOKUP($A3,Rosters!$A$2:EX$4020,118,FALSE)</f>
        <v>79</v>
      </c>
      <c r="V3" s="225">
        <f>VLOOKUP($A3,Rosters!$A$2:EX$4020,119,FALSE)</f>
        <v>118</v>
      </c>
      <c r="W3" s="225">
        <f>VLOOKUP($A3,Rosters!$A$2:EX$4020,115,FALSE)</f>
        <v>171</v>
      </c>
      <c r="X3" s="225">
        <f>VLOOKUP($A3,Rosters!$A$2:EX$4020,114,FALSE)-W3</f>
        <v>512</v>
      </c>
      <c r="Y3" s="227">
        <f>VLOOKUP($A3,Rosters!$A$2:EU$4020,140,FALSE)</f>
        <v>0.23507594489579653</v>
      </c>
      <c r="Z3" s="229">
        <f>VLOOKUP($A3,Rosters!$A$2:EX$4020,134,FALSE)</f>
        <v>9.9602399083496191</v>
      </c>
      <c r="AA3" s="229">
        <f>VLOOKUP($A3,Rosters!$A$2:EX$4020,135,FALSE)</f>
        <v>2.8708133971291865</v>
      </c>
      <c r="AB3" s="229">
        <f>VLOOKUP($A3,Rosters!$A$2:EX$4020,136,FALSE)</f>
        <v>1.091717770739268</v>
      </c>
      <c r="AC3" s="230">
        <f>VLOOKUP($A3,Rosters!$A$2:EX$4020,138,FALSE)</f>
        <v>1.2177370442752207</v>
      </c>
      <c r="AD3" s="425">
        <f>VLOOKUP($A3,Rosters!$A$2:EX$4020,154,FALSE)</f>
        <v>23.848779458552546</v>
      </c>
      <c r="AE3" s="422">
        <f t="shared" si="1"/>
        <v>63.749148996593192</v>
      </c>
    </row>
    <row r="4" spans="1:31" ht="20" customHeight="1" thickBot="1">
      <c r="A4" s="419" t="s">
        <v>470</v>
      </c>
      <c r="B4" s="231" t="s">
        <v>1330</v>
      </c>
      <c r="C4" s="231" t="s">
        <v>1332</v>
      </c>
      <c r="D4" s="231" t="s">
        <v>1338</v>
      </c>
      <c r="E4" s="232" t="s">
        <v>1346</v>
      </c>
      <c r="F4" s="233"/>
      <c r="G4" s="223">
        <f>VLOOKUP(A4,Rosters!A:W,5,FALSE)</f>
        <v>37</v>
      </c>
      <c r="H4" s="224">
        <f>VLOOKUP($A4,Rosters!$A$2:EX$4020,27,FALSE)</f>
        <v>8228</v>
      </c>
      <c r="I4" s="225">
        <f>VLOOKUP($A4,Rosters!$A$2:EX$4020,33,FALSE)</f>
        <v>220</v>
      </c>
      <c r="J4" s="226">
        <f t="shared" si="0"/>
        <v>2.6737967914438502E-2</v>
      </c>
      <c r="K4" s="225">
        <f>VLOOKUP($A4,Rosters!$A$2:EX$4020,36,FALSE)</f>
        <v>164</v>
      </c>
      <c r="L4" s="227">
        <f>VLOOKUP($A4,Rosters!$A$2:EX$4020,57,FALSE)</f>
        <v>0.24939336748449717</v>
      </c>
      <c r="M4" s="227">
        <f>VLOOKUP($A4,Rosters!$A$2:EX$4020,58,FALSE)</f>
        <v>0.31804243836624557</v>
      </c>
      <c r="N4" s="227">
        <f>VLOOKUP($A4,Rosters!$A$2:EX$4020,59,FALSE)</f>
        <v>0.39606362901051495</v>
      </c>
      <c r="O4" s="228">
        <f>VLOOKUP($A4,Rosters!$A$2:EX$4020,60,FALSE)</f>
        <v>0.71410606737676052</v>
      </c>
      <c r="P4" s="229">
        <f>VLOOKUP($A4,Rosters!$A$2:EW$4020,112,FALSE)</f>
        <v>-27</v>
      </c>
      <c r="Q4" s="229">
        <f>VLOOKUP($A4,Rosters!$A$2:EX$4020,113,FALSE)</f>
        <v>39.198208218440193</v>
      </c>
      <c r="R4" s="229">
        <f>VLOOKUP($A4,Rosters!$A$2:EX$4020,70,FALSE)</f>
        <v>16.023472205425996</v>
      </c>
      <c r="S4" s="426">
        <f>VLOOKUP($A4,Rosters!$A$2:EX$4020,71,FALSE)</f>
        <v>34.001155146291488</v>
      </c>
      <c r="T4" s="416">
        <f>VLOOKUP($A4,Rosters!$A$2:EX$4020,117,FALSE)</f>
        <v>90</v>
      </c>
      <c r="U4" s="225">
        <f>VLOOKUP($A4,Rosters!$A$2:EX$4020,118,FALSE)</f>
        <v>71</v>
      </c>
      <c r="V4" s="225">
        <f>VLOOKUP($A4,Rosters!$A$2:EX$4020,119,FALSE)</f>
        <v>50</v>
      </c>
      <c r="W4" s="225">
        <f>VLOOKUP($A4,Rosters!$A$2:EX$4020,115,FALSE)</f>
        <v>218</v>
      </c>
      <c r="X4" s="225">
        <f>VLOOKUP($A4,Rosters!$A$2:EX$4020,114,FALSE)-W4</f>
        <v>215</v>
      </c>
      <c r="Y4" s="227">
        <f>VLOOKUP($A4,Rosters!$A$2:EU$4020,140,FALSE)</f>
        <v>0.23519645821804094</v>
      </c>
      <c r="Z4" s="229">
        <f>VLOOKUP($A4,Rosters!$A$2:EX$4020,134,FALSE)</f>
        <v>9.4628796400449939</v>
      </c>
      <c r="AA4" s="229">
        <f>VLOOKUP($A4,Rosters!$A$2:EX$4020,135,FALSE)</f>
        <v>3.1214848143982001</v>
      </c>
      <c r="AB4" s="229">
        <f>VLOOKUP($A4,Rosters!$A$2:EX$4020,136,FALSE)</f>
        <v>1.1248593925759278</v>
      </c>
      <c r="AC4" s="230">
        <f>VLOOKUP($A4,Rosters!$A$2:EX$4020,138,FALSE)</f>
        <v>1.2528121484814398</v>
      </c>
      <c r="AD4" s="425">
        <f>VLOOKUP($A4,Rosters!$A$2:EX$4020,154,FALSE)</f>
        <v>23.742483225651068</v>
      </c>
      <c r="AE4" s="422">
        <f t="shared" si="1"/>
        <v>57.743638371942552</v>
      </c>
    </row>
    <row r="5" spans="1:31" ht="20" customHeight="1" thickBot="1">
      <c r="A5" s="420" t="s">
        <v>16</v>
      </c>
      <c r="B5" s="234" t="s">
        <v>1364</v>
      </c>
      <c r="C5" s="234" t="s">
        <v>1332</v>
      </c>
      <c r="D5" s="234" t="s">
        <v>1376</v>
      </c>
      <c r="E5" s="232" t="s">
        <v>1375</v>
      </c>
      <c r="F5" s="233"/>
      <c r="G5" s="223">
        <f>VLOOKUP(A5,Rosters!A:W,5,FALSE)</f>
        <v>40</v>
      </c>
      <c r="H5" s="224">
        <f>VLOOKUP($A5,Rosters!$A$2:EX$4020,27,FALSE)</f>
        <v>9569</v>
      </c>
      <c r="I5" s="225">
        <f>VLOOKUP($A5,Rosters!$A$2:EX$4020,33,FALSE)</f>
        <v>309</v>
      </c>
      <c r="J5" s="226">
        <f t="shared" si="0"/>
        <v>3.2291775525133244E-2</v>
      </c>
      <c r="K5" s="225">
        <f>VLOOKUP($A5,Rosters!$A$2:EX$4020,36,FALSE)</f>
        <v>227</v>
      </c>
      <c r="L5" s="227">
        <f>VLOOKUP($A5,Rosters!$A$2:EX$4020,57,FALSE)</f>
        <v>0.25049401371614555</v>
      </c>
      <c r="M5" s="227">
        <f>VLOOKUP($A5,Rosters!$A$2:EX$4020,58,FALSE)</f>
        <v>0.32235318880235742</v>
      </c>
      <c r="N5" s="227">
        <f>VLOOKUP($A5,Rosters!$A$2:EX$4020,59,FALSE)</f>
        <v>0.41067069626874347</v>
      </c>
      <c r="O5" s="228">
        <f>VLOOKUP($A5,Rosters!$A$2:EX$4020,60,FALSE)</f>
        <v>0.73302388507110083</v>
      </c>
      <c r="P5" s="229">
        <f>VLOOKUP($A5,Rosters!$A$2:EW$4020,112,FALSE)</f>
        <v>-11</v>
      </c>
      <c r="Q5" s="229">
        <f>VLOOKUP($A5,Rosters!$A$2:EX$4020,113,FALSE)</f>
        <v>-1.193818187340991</v>
      </c>
      <c r="R5" s="229">
        <f>VLOOKUP($A5,Rosters!$A$2:EX$4020,70,FALSE)</f>
        <v>72.447763428953081</v>
      </c>
      <c r="S5" s="426">
        <f>VLOOKUP($A5,Rosters!$A$2:EX$4020,71,FALSE)</f>
        <v>40.278214876766221</v>
      </c>
      <c r="T5" s="416">
        <f>VLOOKUP($A5,Rosters!$A$2:EX$4020,117,FALSE)</f>
        <v>68</v>
      </c>
      <c r="U5" s="225">
        <f>VLOOKUP($A5,Rosters!$A$2:EX$4020,118,FALSE)</f>
        <v>71</v>
      </c>
      <c r="V5" s="225">
        <f>VLOOKUP($A5,Rosters!$A$2:EX$4020,119,FALSE)</f>
        <v>57</v>
      </c>
      <c r="W5" s="225">
        <f>VLOOKUP($A5,Rosters!$A$2:EX$4020,115,FALSE)</f>
        <v>133</v>
      </c>
      <c r="X5" s="225">
        <f>VLOOKUP($A5,Rosters!$A$2:EX$4020,114,FALSE)-W5</f>
        <v>462</v>
      </c>
      <c r="Y5" s="227">
        <f>VLOOKUP($A5,Rosters!$A$2:EU$4020,140,FALSE)</f>
        <v>0.23248618784530387</v>
      </c>
      <c r="Z5" s="229">
        <f>VLOOKUP($A5,Rosters!$A$2:EX$4020,134,FALSE)</f>
        <v>10.460215778826703</v>
      </c>
      <c r="AA5" s="229">
        <f>VLOOKUP($A5,Rosters!$A$2:EX$4020,135,FALSE)</f>
        <v>3.2619689817936615</v>
      </c>
      <c r="AB5" s="229">
        <f>VLOOKUP($A5,Rosters!$A$2:EX$4020,136,FALSE)</f>
        <v>1.2306136210384355</v>
      </c>
      <c r="AC5" s="230">
        <f>VLOOKUP($A5,Rosters!$A$2:EX$4020,138,FALSE)</f>
        <v>1.2677006068779499</v>
      </c>
      <c r="AD5" s="425">
        <f>VLOOKUP($A5,Rosters!$A$2:EX$4020,154,FALSE)</f>
        <v>15.963644210249139</v>
      </c>
      <c r="AE5" s="422">
        <f t="shared" si="1"/>
        <v>56.241859087015357</v>
      </c>
    </row>
    <row r="6" spans="1:31" ht="20" customHeight="1" thickBot="1">
      <c r="A6" s="419" t="s">
        <v>29</v>
      </c>
      <c r="B6" s="231" t="s">
        <v>1331</v>
      </c>
      <c r="C6" s="231" t="s">
        <v>1333</v>
      </c>
      <c r="D6" s="231" t="s">
        <v>2004</v>
      </c>
      <c r="E6" s="232" t="s">
        <v>2008</v>
      </c>
      <c r="F6" s="233" t="s">
        <v>2010</v>
      </c>
      <c r="G6" s="223">
        <f>VLOOKUP(A6,Rosters!A:W,5,FALSE)</f>
        <v>40</v>
      </c>
      <c r="H6" s="224">
        <f>VLOOKUP($A6,Rosters!$A$2:EX$4020,27,FALSE)</f>
        <v>8318</v>
      </c>
      <c r="I6" s="225">
        <f>VLOOKUP($A6,Rosters!$A$2:EX$4020,33,FALSE)</f>
        <v>264</v>
      </c>
      <c r="J6" s="226">
        <f t="shared" si="0"/>
        <v>3.173839865352248E-2</v>
      </c>
      <c r="K6" s="225">
        <f>VLOOKUP($A6,Rosters!$A$2:EX$4020,36,FALSE)</f>
        <v>159</v>
      </c>
      <c r="L6" s="227">
        <f>VLOOKUP($A6,Rosters!$A$2:EX$4020,57,FALSE)</f>
        <v>0.24505981986826186</v>
      </c>
      <c r="M6" s="227">
        <f>VLOOKUP($A6,Rosters!$A$2:EX$4020,58,FALSE)</f>
        <v>0.32089190499272902</v>
      </c>
      <c r="N6" s="227">
        <f>VLOOKUP($A6,Rosters!$A$2:EX$4020,59,FALSE)</f>
        <v>0.40650625084016667</v>
      </c>
      <c r="O6" s="228">
        <f>VLOOKUP($A6,Rosters!$A$2:EX$4020,60,FALSE)</f>
        <v>0.72739815583289569</v>
      </c>
      <c r="P6" s="229">
        <f>VLOOKUP($A6,Rosters!$A$2:EW$4020,112,FALSE)</f>
        <v>2</v>
      </c>
      <c r="Q6" s="229">
        <f>VLOOKUP($A6,Rosters!$A$2:EX$4020,113,FALSE)</f>
        <v>-22.000311408191756</v>
      </c>
      <c r="R6" s="229">
        <f>VLOOKUP($A6,Rosters!$A$2:EX$4020,70,FALSE)</f>
        <v>42.083674395536846</v>
      </c>
      <c r="S6" s="426">
        <f>VLOOKUP($A6,Rosters!$A$2:EX$4020,71,FALSE)</f>
        <v>30.693154506694167</v>
      </c>
      <c r="T6" s="416">
        <f>VLOOKUP($A6,Rosters!$A$2:EX$4020,117,FALSE)</f>
        <v>108</v>
      </c>
      <c r="U6" s="225">
        <f>VLOOKUP($A6,Rosters!$A$2:EX$4020,118,FALSE)</f>
        <v>98</v>
      </c>
      <c r="V6" s="225">
        <f>VLOOKUP($A6,Rosters!$A$2:EX$4020,119,FALSE)</f>
        <v>77</v>
      </c>
      <c r="W6" s="225">
        <f>VLOOKUP($A6,Rosters!$A$2:EX$4020,115,FALSE)</f>
        <v>209</v>
      </c>
      <c r="X6" s="225">
        <f>VLOOKUP($A6,Rosters!$A$2:EX$4020,114,FALSE)-W6</f>
        <v>461</v>
      </c>
      <c r="Y6" s="227">
        <f>VLOOKUP($A6,Rosters!$A$2:EU$4020,140,FALSE)</f>
        <v>0.22326181642200355</v>
      </c>
      <c r="Z6" s="229">
        <f>VLOOKUP($A6,Rosters!$A$2:EX$4020,134,FALSE)</f>
        <v>10.511294632013604</v>
      </c>
      <c r="AA6" s="229">
        <f>VLOOKUP($A6,Rosters!$A$2:EX$4020,135,FALSE)</f>
        <v>3.3823172212776296</v>
      </c>
      <c r="AB6" s="229">
        <f>VLOOKUP($A6,Rosters!$A$2:EX$4020,136,FALSE)</f>
        <v>1.1233908185572019</v>
      </c>
      <c r="AC6" s="230">
        <f>VLOOKUP($A6,Rosters!$A$2:EX$4020,138,FALSE)</f>
        <v>1.2199417051250914</v>
      </c>
      <c r="AD6" s="425">
        <f>VLOOKUP($A6,Rosters!$A$2:EX$4020,154,FALSE)</f>
        <v>24.88454689458009</v>
      </c>
      <c r="AE6" s="422">
        <f t="shared" si="1"/>
        <v>55.577701401274254</v>
      </c>
    </row>
    <row r="7" spans="1:31" ht="20" customHeight="1" thickBot="1">
      <c r="A7" s="420" t="s">
        <v>2177</v>
      </c>
      <c r="B7" s="234" t="s">
        <v>1499</v>
      </c>
      <c r="C7" s="234" t="s">
        <v>1332</v>
      </c>
      <c r="D7" s="234" t="s">
        <v>1366</v>
      </c>
      <c r="E7" s="232" t="s">
        <v>1369</v>
      </c>
      <c r="F7" s="233" t="s">
        <v>2062</v>
      </c>
      <c r="G7" s="223">
        <f>VLOOKUP(A7,Rosters!A:W,5,FALSE)</f>
        <v>40</v>
      </c>
      <c r="H7" s="224">
        <f>VLOOKUP($A7,Rosters!$A$2:EX$4020,27,FALSE)</f>
        <v>7956</v>
      </c>
      <c r="I7" s="225">
        <f>VLOOKUP($A7,Rosters!$A$2:EX$4020,33,FALSE)</f>
        <v>188</v>
      </c>
      <c r="J7" s="226">
        <f t="shared" si="0"/>
        <v>2.3629964806435394E-2</v>
      </c>
      <c r="K7" s="225">
        <f>VLOOKUP($A7,Rosters!$A$2:EX$4020,36,FALSE)</f>
        <v>215</v>
      </c>
      <c r="L7" s="227">
        <f>VLOOKUP($A7,Rosters!$A$2:EX$4020,57,FALSE)</f>
        <v>0.25834034202410988</v>
      </c>
      <c r="M7" s="227">
        <f>VLOOKUP($A7,Rosters!$A$2:EX$4020,58,FALSE)</f>
        <v>0.33134442046464391</v>
      </c>
      <c r="N7" s="227">
        <f>VLOOKUP($A7,Rosters!$A$2:EX$4020,59,FALSE)</f>
        <v>0.39276703111858707</v>
      </c>
      <c r="O7" s="228">
        <f>VLOOKUP($A7,Rosters!$A$2:EX$4020,60,FALSE)</f>
        <v>0.72411145158323098</v>
      </c>
      <c r="P7" s="229">
        <f>VLOOKUP($A7,Rosters!$A$2:EW$4020,112,FALSE)</f>
        <v>55</v>
      </c>
      <c r="Q7" s="229">
        <f>VLOOKUP($A7,Rosters!$A$2:EX$4020,113,FALSE)</f>
        <v>-17.437960134819075</v>
      </c>
      <c r="R7" s="229">
        <f>VLOOKUP($A7,Rosters!$A$2:EX$4020,70,FALSE)</f>
        <v>27.994788502262089</v>
      </c>
      <c r="S7" s="426">
        <f>VLOOKUP($A7,Rosters!$A$2:EX$4020,71,FALSE)</f>
        <v>28.438780430008169</v>
      </c>
      <c r="T7" s="416">
        <f>VLOOKUP($A7,Rosters!$A$2:EX$4020,117,FALSE)</f>
        <v>85</v>
      </c>
      <c r="U7" s="225">
        <f>VLOOKUP($A7,Rosters!$A$2:EX$4020,118,FALSE)</f>
        <v>74</v>
      </c>
      <c r="V7" s="225">
        <f>VLOOKUP($A7,Rosters!$A$2:EX$4020,119,FALSE)</f>
        <v>32</v>
      </c>
      <c r="W7" s="225">
        <f>VLOOKUP($A7,Rosters!$A$2:EX$4020,115,FALSE)</f>
        <v>158</v>
      </c>
      <c r="X7" s="225">
        <f>VLOOKUP($A7,Rosters!$A$2:EX$4020,114,FALSE)-W7</f>
        <v>381</v>
      </c>
      <c r="Y7" s="227">
        <f>VLOOKUP($A7,Rosters!$A$2:EU$4020,140,FALSE)</f>
        <v>0.23283283283283282</v>
      </c>
      <c r="Z7" s="229">
        <f>VLOOKUP($A7,Rosters!$A$2:EX$4020,134,FALSE)</f>
        <v>10.192147034252297</v>
      </c>
      <c r="AA7" s="229">
        <f>VLOOKUP($A7,Rosters!$A$2:EX$4020,135,FALSE)</f>
        <v>2.8556239082554868</v>
      </c>
      <c r="AB7" s="229">
        <f>VLOOKUP($A7,Rosters!$A$2:EX$4020,136,FALSE)</f>
        <v>1.1847801321485532</v>
      </c>
      <c r="AC7" s="230">
        <f>VLOOKUP($A7,Rosters!$A$2:EX$4020,138,FALSE)</f>
        <v>1.2052859421280473</v>
      </c>
      <c r="AD7" s="425">
        <f>VLOOKUP($A7,Rosters!$A$2:EX$4020,154,FALSE)</f>
        <v>21.550235691014635</v>
      </c>
      <c r="AE7" s="422">
        <f t="shared" si="1"/>
        <v>49.9890161210228</v>
      </c>
    </row>
    <row r="8" spans="1:31" ht="20" customHeight="1" thickBot="1">
      <c r="A8" s="419" t="s">
        <v>14</v>
      </c>
      <c r="B8" s="231" t="s">
        <v>1329</v>
      </c>
      <c r="C8" s="231" t="s">
        <v>1332</v>
      </c>
      <c r="D8" s="231" t="s">
        <v>1340</v>
      </c>
      <c r="E8" s="232" t="s">
        <v>1343</v>
      </c>
      <c r="F8" s="233"/>
      <c r="G8" s="223">
        <f>VLOOKUP(A8,Rosters!A:W,5,FALSE)</f>
        <v>40</v>
      </c>
      <c r="H8" s="224">
        <f>VLOOKUP($A8,Rosters!$A$2:EX$4020,27,FALSE)</f>
        <v>8013</v>
      </c>
      <c r="I8" s="225">
        <f>VLOOKUP($A8,Rosters!$A$2:EX$4020,33,FALSE)</f>
        <v>288</v>
      </c>
      <c r="J8" s="226">
        <f t="shared" si="0"/>
        <v>3.5941594908274054E-2</v>
      </c>
      <c r="K8" s="225">
        <f>VLOOKUP($A8,Rosters!$A$2:EX$4020,36,FALSE)</f>
        <v>127</v>
      </c>
      <c r="L8" s="227">
        <f>VLOOKUP($A8,Rosters!$A$2:EX$4020,57,FALSE)</f>
        <v>0.25220680958385877</v>
      </c>
      <c r="M8" s="227">
        <f>VLOOKUP($A8,Rosters!$A$2:EX$4020,58,FALSE)</f>
        <v>0.33299811439346322</v>
      </c>
      <c r="N8" s="227">
        <f>VLOOKUP($A8,Rosters!$A$2:EX$4020,59,FALSE)</f>
        <v>0.43211433375367803</v>
      </c>
      <c r="O8" s="228">
        <f>VLOOKUP($A8,Rosters!$A$2:EX$4020,60,FALSE)</f>
        <v>0.76511244814714119</v>
      </c>
      <c r="P8" s="229">
        <f>VLOOKUP($A8,Rosters!$A$2:EW$4020,112,FALSE)</f>
        <v>-6</v>
      </c>
      <c r="Q8" s="229">
        <f>VLOOKUP($A8,Rosters!$A$2:EX$4020,113,FALSE)</f>
        <v>-18.551363259553913</v>
      </c>
      <c r="R8" s="229">
        <f>VLOOKUP($A8,Rosters!$A$2:EX$4020,70,FALSE)</f>
        <v>115.92787033833835</v>
      </c>
      <c r="S8" s="426">
        <f>VLOOKUP($A8,Rosters!$A$2:EX$4020,71,FALSE)</f>
        <v>37.589414562266299</v>
      </c>
      <c r="T8" s="416">
        <f>VLOOKUP($A8,Rosters!$A$2:EX$4020,117,FALSE)</f>
        <v>56</v>
      </c>
      <c r="U8" s="225">
        <f>VLOOKUP($A8,Rosters!$A$2:EX$4020,118,FALSE)</f>
        <v>58</v>
      </c>
      <c r="V8" s="225">
        <f>VLOOKUP($A8,Rosters!$A$2:EX$4020,119,FALSE)</f>
        <v>7</v>
      </c>
      <c r="W8" s="225">
        <f>VLOOKUP($A8,Rosters!$A$2:EX$4020,115,FALSE)</f>
        <v>154</v>
      </c>
      <c r="X8" s="225">
        <f>VLOOKUP($A8,Rosters!$A$2:EX$4020,114,FALSE)-W8</f>
        <v>269</v>
      </c>
      <c r="Y8" s="227">
        <f>VLOOKUP($A8,Rosters!$A$2:EU$4020,140,FALSE)</f>
        <v>0.2539644970414201</v>
      </c>
      <c r="Z8" s="229">
        <f>VLOOKUP($A8,Rosters!$A$2:EX$4020,134,FALSE)</f>
        <v>9.2577224527431952</v>
      </c>
      <c r="AA8" s="229">
        <f>VLOOKUP($A8,Rosters!$A$2:EX$4020,135,FALSE)</f>
        <v>3.1166436145689245</v>
      </c>
      <c r="AB8" s="229">
        <f>VLOOKUP($A8,Rosters!$A$2:EX$4020,136,FALSE)</f>
        <v>1.3646841862609491</v>
      </c>
      <c r="AC8" s="230">
        <f>VLOOKUP($A8,Rosters!$A$2:EX$4020,138,FALSE)</f>
        <v>1.3517750115260483</v>
      </c>
      <c r="AD8" s="425">
        <f>VLOOKUP($A8,Rosters!$A$2:EX$4020,154,FALSE)</f>
        <v>10.091295029968</v>
      </c>
      <c r="AE8" s="422">
        <f t="shared" si="1"/>
        <v>47.680709592234301</v>
      </c>
    </row>
    <row r="9" spans="1:31" ht="20" customHeight="1" thickBot="1">
      <c r="A9" s="419" t="s">
        <v>2172</v>
      </c>
      <c r="B9" s="231" t="s">
        <v>3196</v>
      </c>
      <c r="C9" s="231" t="s">
        <v>1333</v>
      </c>
      <c r="D9" s="231" t="s">
        <v>3741</v>
      </c>
      <c r="E9" s="337" t="s">
        <v>3740</v>
      </c>
      <c r="F9" s="233"/>
      <c r="G9" s="223">
        <f>VLOOKUP(A9,Rosters!A:W,5,FALSE)</f>
        <v>40</v>
      </c>
      <c r="H9" s="224">
        <f>VLOOKUP($A9,Rosters!$A$2:EX$4020,27,FALSE)</f>
        <v>7685</v>
      </c>
      <c r="I9" s="225">
        <f>VLOOKUP($A9,Rosters!$A$2:EX$4020,33,FALSE)</f>
        <v>228</v>
      </c>
      <c r="J9" s="226">
        <f t="shared" si="0"/>
        <v>2.966818477553676E-2</v>
      </c>
      <c r="K9" s="225">
        <f>VLOOKUP($A9,Rosters!$A$2:EX$4020,36,FALSE)</f>
        <v>148</v>
      </c>
      <c r="L9" s="227">
        <f>VLOOKUP($A9,Rosters!$A$2:EX$4020,57,FALSE)</f>
        <v>0.24418942475305055</v>
      </c>
      <c r="M9" s="227">
        <f>VLOOKUP($A9,Rosters!$A$2:EX$4020,58,FALSE)</f>
        <v>0.31822362370253582</v>
      </c>
      <c r="N9" s="227">
        <f>VLOOKUP($A9,Rosters!$A$2:EX$4020,59,FALSE)</f>
        <v>0.40107495642068564</v>
      </c>
      <c r="O9" s="228">
        <f>VLOOKUP($A9,Rosters!$A$2:EX$4020,60,FALSE)</f>
        <v>0.71929858012322145</v>
      </c>
      <c r="P9" s="229">
        <f>VLOOKUP($A9,Rosters!$A$2:EW$4020,112,FALSE)</f>
        <v>-11</v>
      </c>
      <c r="Q9" s="229">
        <f>VLOOKUP($A9,Rosters!$A$2:EX$4020,113,FALSE)</f>
        <v>0.26905792392795824</v>
      </c>
      <c r="R9" s="229">
        <f>VLOOKUP($A9,Rosters!$A$2:EX$4020,70,FALSE)</f>
        <v>0.47067362782002986</v>
      </c>
      <c r="S9" s="426">
        <f>VLOOKUP($A9,Rosters!$A$2:EX$4020,71,FALSE)</f>
        <v>26.513459824406407</v>
      </c>
      <c r="T9" s="416">
        <f>VLOOKUP($A9,Rosters!$A$2:EX$4020,117,FALSE)</f>
        <v>82</v>
      </c>
      <c r="U9" s="225">
        <f>VLOOKUP($A9,Rosters!$A$2:EX$4020,118,FALSE)</f>
        <v>76</v>
      </c>
      <c r="V9" s="225">
        <f>VLOOKUP($A9,Rosters!$A$2:EX$4020,119,FALSE)</f>
        <v>63</v>
      </c>
      <c r="W9" s="225">
        <f>VLOOKUP($A9,Rosters!$A$2:EX$4020,115,FALSE)</f>
        <v>173</v>
      </c>
      <c r="X9" s="225">
        <f>VLOOKUP($A9,Rosters!$A$2:EX$4020,114,FALSE)-W9</f>
        <v>428</v>
      </c>
      <c r="Y9" s="227">
        <f>VLOOKUP($A9,Rosters!$A$2:EU$4020,140,FALSE)</f>
        <v>0.233531784136739</v>
      </c>
      <c r="Z9" s="229">
        <f>VLOOKUP($A9,Rosters!$A$2:EX$4020,134,FALSE)</f>
        <v>9.971447397320448</v>
      </c>
      <c r="AA9" s="229">
        <f>VLOOKUP($A9,Rosters!$A$2:EX$4020,135,FALSE)</f>
        <v>3.3018522585840837</v>
      </c>
      <c r="AB9" s="229">
        <f>VLOOKUP($A9,Rosters!$A$2:EX$4020,136,FALSE)</f>
        <v>1.1421041071820777</v>
      </c>
      <c r="AC9" s="230">
        <f>VLOOKUP($A9,Rosters!$A$2:EX$4020,138,FALSE)</f>
        <v>1.2599751079874075</v>
      </c>
      <c r="AD9" s="425">
        <f>VLOOKUP($A9,Rosters!$A$2:EX$4020,154,FALSE)</f>
        <v>18.111415032297348</v>
      </c>
      <c r="AE9" s="422">
        <f t="shared" si="1"/>
        <v>44.624874856703755</v>
      </c>
    </row>
    <row r="10" spans="1:31" ht="20" customHeight="1" thickBot="1">
      <c r="A10" s="420" t="s">
        <v>15</v>
      </c>
      <c r="B10" s="234" t="s">
        <v>2028</v>
      </c>
      <c r="C10" s="234" t="s">
        <v>1333</v>
      </c>
      <c r="D10" s="234" t="s">
        <v>1367</v>
      </c>
      <c r="E10" s="232" t="s">
        <v>1368</v>
      </c>
      <c r="F10" s="233"/>
      <c r="G10" s="223">
        <f>VLOOKUP(A10,Rosters!A:W,5,FALSE)</f>
        <v>40</v>
      </c>
      <c r="H10" s="224">
        <f>VLOOKUP($A10,Rosters!$A$2:EX$4020,27,FALSE)</f>
        <v>8698</v>
      </c>
      <c r="I10" s="225">
        <f>VLOOKUP($A10,Rosters!$A$2:EX$4020,33,FALSE)</f>
        <v>268</v>
      </c>
      <c r="J10" s="226">
        <f t="shared" si="0"/>
        <v>3.0811680846171533E-2</v>
      </c>
      <c r="K10" s="225">
        <f>VLOOKUP($A10,Rosters!$A$2:EX$4020,36,FALSE)</f>
        <v>162</v>
      </c>
      <c r="L10" s="227">
        <f>VLOOKUP($A10,Rosters!$A$2:EX$4020,57,FALSE)</f>
        <v>0.24850184878235368</v>
      </c>
      <c r="M10" s="227">
        <f>VLOOKUP($A10,Rosters!$A$2:EX$4020,58,FALSE)</f>
        <v>0.31727748691099478</v>
      </c>
      <c r="N10" s="227">
        <f>VLOOKUP($A10,Rosters!$A$2:EX$4020,59,FALSE)</f>
        <v>0.41412724722682648</v>
      </c>
      <c r="O10" s="228">
        <f>VLOOKUP($A10,Rosters!$A$2:EX$4020,60,FALSE)</f>
        <v>0.73140473413782126</v>
      </c>
      <c r="P10" s="229">
        <f>VLOOKUP($A10,Rosters!$A$2:EW$4020,112,FALSE)</f>
        <v>6</v>
      </c>
      <c r="Q10" s="229">
        <f>VLOOKUP($A10,Rosters!$A$2:EX$4020,113,FALSE)</f>
        <v>-35.099866010248569</v>
      </c>
      <c r="R10" s="229">
        <f>VLOOKUP($A10,Rosters!$A$2:EX$4020,70,FALSE)</f>
        <v>13.071004656129713</v>
      </c>
      <c r="S10" s="426">
        <f>VLOOKUP($A10,Rosters!$A$2:EX$4020,71,FALSE)</f>
        <v>27.649470093077259</v>
      </c>
      <c r="T10" s="416">
        <f>VLOOKUP($A10,Rosters!$A$2:EX$4020,117,FALSE)</f>
        <v>95</v>
      </c>
      <c r="U10" s="225">
        <f>VLOOKUP($A10,Rosters!$A$2:EX$4020,118,FALSE)</f>
        <v>84</v>
      </c>
      <c r="V10" s="225">
        <f>VLOOKUP($A10,Rosters!$A$2:EX$4020,119,FALSE)</f>
        <v>37</v>
      </c>
      <c r="W10" s="225">
        <f>VLOOKUP($A10,Rosters!$A$2:EX$4020,115,FALSE)</f>
        <v>217</v>
      </c>
      <c r="X10" s="225">
        <f>VLOOKUP($A10,Rosters!$A$2:EX$4020,114,FALSE)-W10</f>
        <v>279</v>
      </c>
      <c r="Y10" s="227">
        <f>VLOOKUP($A10,Rosters!$A$2:EU$4020,140,FALSE)</f>
        <v>0.22875588902460303</v>
      </c>
      <c r="Z10" s="229">
        <f>VLOOKUP($A10,Rosters!$A$2:EX$4020,134,FALSE)</f>
        <v>9.2858091065976378</v>
      </c>
      <c r="AA10" s="229">
        <f>VLOOKUP($A10,Rosters!$A$2:EX$4020,135,FALSE)</f>
        <v>3.1262445240939867</v>
      </c>
      <c r="AB10" s="229">
        <f>VLOOKUP($A10,Rosters!$A$2:EX$4020,136,FALSE)</f>
        <v>1.3872295234302403</v>
      </c>
      <c r="AC10" s="230">
        <f>VLOOKUP($A10,Rosters!$A$2:EX$4020,138,FALSE)</f>
        <v>1.2292579317668924</v>
      </c>
      <c r="AD10" s="425">
        <f>VLOOKUP($A10,Rosters!$A$2:EX$4020,154,FALSE)</f>
        <v>16.199993246933406</v>
      </c>
      <c r="AE10" s="422">
        <f t="shared" si="1"/>
        <v>43.849463340010665</v>
      </c>
    </row>
    <row r="11" spans="1:31" ht="20" customHeight="1" thickBot="1">
      <c r="A11" s="419" t="s">
        <v>567</v>
      </c>
      <c r="B11" s="231" t="s">
        <v>1323</v>
      </c>
      <c r="C11" s="231" t="s">
        <v>1333</v>
      </c>
      <c r="D11" s="231" t="s">
        <v>1344</v>
      </c>
      <c r="E11" s="232" t="s">
        <v>1347</v>
      </c>
      <c r="F11" s="233"/>
      <c r="G11" s="223">
        <f>VLOOKUP(A11,Rosters!A:W,5,FALSE)</f>
        <v>40</v>
      </c>
      <c r="H11" s="224">
        <f>VLOOKUP($A11,Rosters!$A$2:EX$4020,27,FALSE)</f>
        <v>8487</v>
      </c>
      <c r="I11" s="225">
        <f>VLOOKUP($A11,Rosters!$A$2:EX$4020,33,FALSE)</f>
        <v>305</v>
      </c>
      <c r="J11" s="226">
        <f t="shared" si="0"/>
        <v>3.5937315894898077E-2</v>
      </c>
      <c r="K11" s="225">
        <f>VLOOKUP($A11,Rosters!$A$2:EX$4020,36,FALSE)</f>
        <v>149</v>
      </c>
      <c r="L11" s="227">
        <f>VLOOKUP($A11,Rosters!$A$2:EX$4020,57,FALSE)</f>
        <v>0.24091449715871546</v>
      </c>
      <c r="M11" s="227">
        <f>VLOOKUP($A11,Rosters!$A$2:EX$4020,58,FALSE)</f>
        <v>0.31861986912552054</v>
      </c>
      <c r="N11" s="227">
        <f>VLOOKUP($A11,Rosters!$A$2:EX$4020,59,FALSE)</f>
        <v>0.41773490154618736</v>
      </c>
      <c r="O11" s="228">
        <f>VLOOKUP($A11,Rosters!$A$2:EX$4020,60,FALSE)</f>
        <v>0.73635477067170796</v>
      </c>
      <c r="P11" s="229">
        <f>VLOOKUP($A11,Rosters!$A$2:EW$4020,112,FALSE)</f>
        <v>-5</v>
      </c>
      <c r="Q11" s="229">
        <f>VLOOKUP($A11,Rosters!$A$2:EX$4020,113,FALSE)</f>
        <v>-32.546123679727316</v>
      </c>
      <c r="R11" s="229">
        <f>VLOOKUP($A11,Rosters!$A$2:EX$4020,70,FALSE)</f>
        <v>50.77267588502653</v>
      </c>
      <c r="S11" s="426">
        <f>VLOOKUP($A11,Rosters!$A$2:EX$4020,71,FALSE)</f>
        <v>31.093139780020671</v>
      </c>
      <c r="T11" s="416">
        <f>VLOOKUP($A11,Rosters!$A$2:EX$4020,117,FALSE)</f>
        <v>74</v>
      </c>
      <c r="U11" s="225">
        <f>VLOOKUP($A11,Rosters!$A$2:EX$4020,118,FALSE)</f>
        <v>67</v>
      </c>
      <c r="V11" s="225">
        <f>VLOOKUP($A11,Rosters!$A$2:EX$4020,119,FALSE)</f>
        <v>58</v>
      </c>
      <c r="W11" s="225">
        <f>VLOOKUP($A11,Rosters!$A$2:EX$4020,115,FALSE)</f>
        <v>117</v>
      </c>
      <c r="X11" s="225">
        <f>VLOOKUP($A11,Rosters!$A$2:EX$4020,114,FALSE)-W11</f>
        <v>387</v>
      </c>
      <c r="Y11" s="227">
        <f>VLOOKUP($A11,Rosters!$A$2:EU$4020,140,FALSE)</f>
        <v>0.23406349987693822</v>
      </c>
      <c r="Z11" s="229">
        <f>VLOOKUP($A11,Rosters!$A$2:EX$4020,134,FALSE)</f>
        <v>9.3622164373372971</v>
      </c>
      <c r="AA11" s="229">
        <f>VLOOKUP($A11,Rosters!$A$2:EX$4020,135,FALSE)</f>
        <v>3.7281517292673843</v>
      </c>
      <c r="AB11" s="229">
        <f>VLOOKUP($A11,Rosters!$A$2:EX$4020,136,FALSE)</f>
        <v>1.180736333209371</v>
      </c>
      <c r="AC11" s="230">
        <f>VLOOKUP($A11,Rosters!$A$2:EX$4020,138,FALSE)</f>
        <v>1.3071773893640755</v>
      </c>
      <c r="AD11" s="425">
        <f>VLOOKUP($A11,Rosters!$A$2:EX$4020,154,FALSE)</f>
        <v>9.7407013461924983</v>
      </c>
      <c r="AE11" s="422">
        <f t="shared" si="1"/>
        <v>40.833841126213173</v>
      </c>
    </row>
    <row r="12" spans="1:31" ht="20" customHeight="1" thickBot="1">
      <c r="A12" s="419" t="s">
        <v>188</v>
      </c>
      <c r="B12" s="231" t="s">
        <v>2151</v>
      </c>
      <c r="C12" s="231" t="s">
        <v>1333</v>
      </c>
      <c r="D12" s="231" t="s">
        <v>1345</v>
      </c>
      <c r="E12" s="232" t="s">
        <v>1349</v>
      </c>
      <c r="F12" s="233"/>
      <c r="G12" s="223">
        <f>VLOOKUP(A12,Rosters!A:W,5,FALSE)</f>
        <v>40</v>
      </c>
      <c r="H12" s="224">
        <f>VLOOKUP($A12,Rosters!$A$2:EX$4020,27,FALSE)</f>
        <v>7433</v>
      </c>
      <c r="I12" s="225">
        <f>VLOOKUP($A12,Rosters!$A$2:EX$4020,33,FALSE)</f>
        <v>251</v>
      </c>
      <c r="J12" s="226">
        <f t="shared" si="0"/>
        <v>3.3768330418404414E-2</v>
      </c>
      <c r="K12" s="225">
        <f>VLOOKUP($A12,Rosters!$A$2:EX$4020,36,FALSE)</f>
        <v>122</v>
      </c>
      <c r="L12" s="227">
        <f>VLOOKUP($A12,Rosters!$A$2:EX$4020,57,FALSE)</f>
        <v>0.24100719424460432</v>
      </c>
      <c r="M12" s="227">
        <f>VLOOKUP($A12,Rosters!$A$2:EX$4020,58,FALSE)</f>
        <v>0.31851450257522362</v>
      </c>
      <c r="N12" s="227">
        <f>VLOOKUP($A12,Rosters!$A$2:EX$4020,59,FALSE)</f>
        <v>0.41142086330935251</v>
      </c>
      <c r="O12" s="228">
        <f>VLOOKUP($A12,Rosters!$A$2:EX$4020,60,FALSE)</f>
        <v>0.72993536588457619</v>
      </c>
      <c r="P12" s="229">
        <f>VLOOKUP($A12,Rosters!$A$2:EW$4020,112,FALSE)</f>
        <v>9</v>
      </c>
      <c r="Q12" s="229">
        <f>VLOOKUP($A12,Rosters!$A$2:EX$4020,113,FALSE)</f>
        <v>-54.920449605211488</v>
      </c>
      <c r="R12" s="229">
        <f>VLOOKUP($A12,Rosters!$A$2:EX$4020,70,FALSE)</f>
        <v>12.777582849170082</v>
      </c>
      <c r="S12" s="426">
        <f>VLOOKUP($A12,Rosters!$A$2:EX$4020,71,FALSE)</f>
        <v>21.227605078611113</v>
      </c>
      <c r="T12" s="416">
        <f>VLOOKUP($A12,Rosters!$A$2:EX$4020,117,FALSE)</f>
        <v>76</v>
      </c>
      <c r="U12" s="225">
        <f>VLOOKUP($A12,Rosters!$A$2:EX$4020,118,FALSE)</f>
        <v>68</v>
      </c>
      <c r="V12" s="225">
        <f>VLOOKUP($A12,Rosters!$A$2:EX$4020,119,FALSE)</f>
        <v>49</v>
      </c>
      <c r="W12" s="225">
        <f>VLOOKUP($A12,Rosters!$A$2:EX$4020,115,FALSE)</f>
        <v>157</v>
      </c>
      <c r="X12" s="225">
        <f>VLOOKUP($A12,Rosters!$A$2:EX$4020,114,FALSE)-W12</f>
        <v>401</v>
      </c>
      <c r="Y12" s="227">
        <f>VLOOKUP($A12,Rosters!$A$2:EU$4020,140,FALSE)</f>
        <v>0.22887473460721869</v>
      </c>
      <c r="Z12" s="229">
        <f>VLOOKUP($A12,Rosters!$A$2:EX$4020,134,FALSE)</f>
        <v>9.967948717948719</v>
      </c>
      <c r="AA12" s="229">
        <f>VLOOKUP($A12,Rosters!$A$2:EX$4020,135,FALSE)</f>
        <v>3.2532051282051282</v>
      </c>
      <c r="AB12" s="229">
        <f>VLOOKUP($A12,Rosters!$A$2:EX$4020,136,FALSE)</f>
        <v>1.1217948717948718</v>
      </c>
      <c r="AC12" s="230">
        <f>VLOOKUP($A12,Rosters!$A$2:EX$4020,138,FALSE)</f>
        <v>1.2291666666666667</v>
      </c>
      <c r="AD12" s="425">
        <f>VLOOKUP($A12,Rosters!$A$2:EX$4020,154,FALSE)</f>
        <v>18.972134031355335</v>
      </c>
      <c r="AE12" s="422">
        <f t="shared" si="1"/>
        <v>40.199739109966444</v>
      </c>
    </row>
    <row r="13" spans="1:31" ht="20" customHeight="1" thickBot="1">
      <c r="A13" s="418" t="s">
        <v>17</v>
      </c>
      <c r="B13" s="220" t="s">
        <v>1496</v>
      </c>
      <c r="C13" s="231" t="s">
        <v>1333</v>
      </c>
      <c r="D13" s="231" t="s">
        <v>1498</v>
      </c>
      <c r="E13" s="232" t="s">
        <v>1509</v>
      </c>
      <c r="F13" s="233"/>
      <c r="G13" s="223">
        <f>VLOOKUP(A13,Rosters!A:W,5,FALSE)</f>
        <v>40</v>
      </c>
      <c r="H13" s="224">
        <f>VLOOKUP($A13,Rosters!$A$2:EX$4020,27,FALSE)</f>
        <v>7795</v>
      </c>
      <c r="I13" s="225">
        <f>VLOOKUP($A13,Rosters!$A$2:EX$4020,33,FALSE)</f>
        <v>239</v>
      </c>
      <c r="J13" s="226">
        <f t="shared" si="0"/>
        <v>3.0660679923027581E-2</v>
      </c>
      <c r="K13" s="225">
        <f>VLOOKUP($A13,Rosters!$A$2:EX$4020,36,FALSE)</f>
        <v>95</v>
      </c>
      <c r="L13" s="227">
        <f>VLOOKUP($A13,Rosters!$A$2:EX$4020,57,FALSE)</f>
        <v>0.24974838245866282</v>
      </c>
      <c r="M13" s="227">
        <f>VLOOKUP($A13,Rosters!$A$2:EX$4020,58,FALSE)</f>
        <v>0.32858622475401345</v>
      </c>
      <c r="N13" s="227">
        <f>VLOOKUP($A13,Rosters!$A$2:EX$4020,59,FALSE)</f>
        <v>0.41107117181883535</v>
      </c>
      <c r="O13" s="228">
        <f>VLOOKUP($A13,Rosters!$A$2:EX$4020,60,FALSE)</f>
        <v>0.73965739657284879</v>
      </c>
      <c r="P13" s="229">
        <f>VLOOKUP($A13,Rosters!$A$2:EW$4020,112,FALSE)</f>
        <v>-32</v>
      </c>
      <c r="Q13" s="229">
        <f>VLOOKUP($A13,Rosters!$A$2:EX$4020,113,FALSE)</f>
        <v>-14.095916107296992</v>
      </c>
      <c r="R13" s="229">
        <f>VLOOKUP($A13,Rosters!$A$2:EX$4020,70,FALSE)</f>
        <v>31.283803950334391</v>
      </c>
      <c r="S13" s="426">
        <f>VLOOKUP($A13,Rosters!$A$2:EX$4020,71,FALSE)</f>
        <v>28.585530864857283</v>
      </c>
      <c r="T13" s="416">
        <f>VLOOKUP($A13,Rosters!$A$2:EX$4020,117,FALSE)</f>
        <v>82</v>
      </c>
      <c r="U13" s="225">
        <f>VLOOKUP($A13,Rosters!$A$2:EX$4020,118,FALSE)</f>
        <v>81</v>
      </c>
      <c r="V13" s="225">
        <f>VLOOKUP($A13,Rosters!$A$2:EX$4020,119,FALSE)</f>
        <v>76</v>
      </c>
      <c r="W13" s="225">
        <f>VLOOKUP($A13,Rosters!$A$2:EX$4020,115,FALSE)</f>
        <v>174</v>
      </c>
      <c r="X13" s="225">
        <f>VLOOKUP($A13,Rosters!$A$2:EX$4020,114,FALSE)-W13</f>
        <v>297</v>
      </c>
      <c r="Y13" s="227">
        <f>VLOOKUP($A13,Rosters!$A$2:EU$4020,140,FALSE)</f>
        <v>0.24931622133389439</v>
      </c>
      <c r="Z13" s="229">
        <f>VLOOKUP($A13,Rosters!$A$2:EX$4020,134,FALSE)</f>
        <v>9.5743811780083359</v>
      </c>
      <c r="AA13" s="229">
        <f>VLOOKUP($A13,Rosters!$A$2:EX$4020,135,FALSE)</f>
        <v>3.4801078343272618</v>
      </c>
      <c r="AB13" s="229">
        <f>VLOOKUP($A13,Rosters!$A$2:EX$4020,136,FALSE)</f>
        <v>1.4051139612776735</v>
      </c>
      <c r="AC13" s="230">
        <f>VLOOKUP($A13,Rosters!$A$2:EX$4020,138,FALSE)</f>
        <v>1.3552814312556167</v>
      </c>
      <c r="AD13" s="425">
        <f>VLOOKUP($A13,Rosters!$A$2:EX$4020,154,FALSE)</f>
        <v>11.417125739157189</v>
      </c>
      <c r="AE13" s="422">
        <f t="shared" si="1"/>
        <v>40.002656604014476</v>
      </c>
    </row>
    <row r="14" spans="1:31" ht="20" customHeight="1" thickBot="1">
      <c r="A14" s="419" t="s">
        <v>276</v>
      </c>
      <c r="B14" s="231" t="s">
        <v>1327</v>
      </c>
      <c r="C14" s="231" t="s">
        <v>1332</v>
      </c>
      <c r="D14" s="231" t="s">
        <v>1352</v>
      </c>
      <c r="E14" s="232" t="s">
        <v>1351</v>
      </c>
      <c r="F14" s="233"/>
      <c r="G14" s="223">
        <f>VLOOKUP(A14,Rosters!A:W,5,FALSE)</f>
        <v>40</v>
      </c>
      <c r="H14" s="224">
        <f>VLOOKUP($A14,Rosters!$A$2:EX$4020,27,FALSE)</f>
        <v>6775</v>
      </c>
      <c r="I14" s="225">
        <f>VLOOKUP($A14,Rosters!$A$2:EX$4020,33,FALSE)</f>
        <v>222</v>
      </c>
      <c r="J14" s="226">
        <f t="shared" si="0"/>
        <v>3.2767527675276756E-2</v>
      </c>
      <c r="K14" s="225">
        <f>VLOOKUP($A14,Rosters!$A$2:EX$4020,36,FALSE)</f>
        <v>151</v>
      </c>
      <c r="L14" s="227">
        <f>VLOOKUP($A14,Rosters!$A$2:EX$4020,57,FALSE)</f>
        <v>0.23272607910717216</v>
      </c>
      <c r="M14" s="227">
        <f>VLOOKUP($A14,Rosters!$A$2:EX$4020,58,FALSE)</f>
        <v>0.30613460393091124</v>
      </c>
      <c r="N14" s="227">
        <f>VLOOKUP($A14,Rosters!$A$2:EX$4020,59,FALSE)</f>
        <v>0.39504349253241422</v>
      </c>
      <c r="O14" s="228">
        <f>VLOOKUP($A14,Rosters!$A$2:EX$4020,60,FALSE)</f>
        <v>0.70117809646332541</v>
      </c>
      <c r="P14" s="229">
        <f>VLOOKUP($A14,Rosters!$A$2:EW$4020,112,FALSE)</f>
        <v>27</v>
      </c>
      <c r="Q14" s="229">
        <f>VLOOKUP($A14,Rosters!$A$2:EX$4020,113,FALSE)</f>
        <v>-22.576597418636066</v>
      </c>
      <c r="R14" s="229">
        <f>VLOOKUP($A14,Rosters!$A$2:EX$4020,70,FALSE)</f>
        <v>-17.078995604216132</v>
      </c>
      <c r="S14" s="426">
        <f>VLOOKUP($A14,Rosters!$A$2:EX$4020,71,FALSE)</f>
        <v>19.213244462687051</v>
      </c>
      <c r="T14" s="416">
        <f>VLOOKUP($A14,Rosters!$A$2:EX$4020,117,FALSE)</f>
        <v>84</v>
      </c>
      <c r="U14" s="225">
        <f>VLOOKUP($A14,Rosters!$A$2:EX$4020,118,FALSE)</f>
        <v>84</v>
      </c>
      <c r="V14" s="225">
        <f>VLOOKUP($A14,Rosters!$A$2:EX$4020,119,FALSE)</f>
        <v>41</v>
      </c>
      <c r="W14" s="225">
        <f>VLOOKUP($A14,Rosters!$A$2:EX$4020,115,FALSE)</f>
        <v>167</v>
      </c>
      <c r="X14" s="225">
        <f>VLOOKUP($A14,Rosters!$A$2:EX$4020,114,FALSE)-W14</f>
        <v>480</v>
      </c>
      <c r="Y14" s="227">
        <f>VLOOKUP($A14,Rosters!$A$2:EU$4020,140,FALSE)</f>
        <v>0.21999256781865478</v>
      </c>
      <c r="Z14" s="229">
        <f>VLOOKUP($A14,Rosters!$A$2:EX$4020,134,FALSE)</f>
        <v>9.7911865353725815</v>
      </c>
      <c r="AA14" s="229">
        <f>VLOOKUP($A14,Rosters!$A$2:EX$4020,135,FALSE)</f>
        <v>3.4499615894964735</v>
      </c>
      <c r="AB14" s="229">
        <f>VLOOKUP($A14,Rosters!$A$2:EX$4020,136,FALSE)</f>
        <v>1.1872337453732804</v>
      </c>
      <c r="AC14" s="230">
        <f>VLOOKUP($A14,Rosters!$A$2:EX$4020,138,FALSE)</f>
        <v>1.2165654026119144</v>
      </c>
      <c r="AD14" s="425">
        <f>VLOOKUP($A14,Rosters!$A$2:EX$4020,154,FALSE)</f>
        <v>16.522438540123389</v>
      </c>
      <c r="AE14" s="422">
        <f t="shared" si="1"/>
        <v>35.73568300281044</v>
      </c>
    </row>
    <row r="15" spans="1:31" ht="20" customHeight="1" thickBot="1">
      <c r="A15" s="419" t="s">
        <v>609</v>
      </c>
      <c r="B15" s="231" t="s">
        <v>1317</v>
      </c>
      <c r="C15" s="231" t="s">
        <v>1332</v>
      </c>
      <c r="D15" s="231" t="s">
        <v>2006</v>
      </c>
      <c r="E15" s="232" t="s">
        <v>2007</v>
      </c>
      <c r="F15" s="233"/>
      <c r="G15" s="223">
        <f>VLOOKUP(A15,Rosters!A:W,5,FALSE)</f>
        <v>40</v>
      </c>
      <c r="H15" s="224">
        <f>VLOOKUP($A15,Rosters!$A$2:EX$4020,27,FALSE)</f>
        <v>6894</v>
      </c>
      <c r="I15" s="225">
        <f>VLOOKUP($A15,Rosters!$A$2:EX$4020,33,FALSE)</f>
        <v>208</v>
      </c>
      <c r="J15" s="226">
        <f t="shared" si="0"/>
        <v>3.0171163330432259E-2</v>
      </c>
      <c r="K15" s="225">
        <f>VLOOKUP($A15,Rosters!$A$2:EX$4020,36,FALSE)</f>
        <v>183</v>
      </c>
      <c r="L15" s="227">
        <f>VLOOKUP($A15,Rosters!$A$2:EX$4020,57,FALSE)</f>
        <v>0.23270240178145379</v>
      </c>
      <c r="M15" s="227">
        <f>VLOOKUP($A15,Rosters!$A$2:EX$4020,58,FALSE)</f>
        <v>0.29571073049333918</v>
      </c>
      <c r="N15" s="227">
        <f>VLOOKUP($A15,Rosters!$A$2:EX$4020,59,FALSE)</f>
        <v>0.39032925083505648</v>
      </c>
      <c r="O15" s="228">
        <f>VLOOKUP($A15,Rosters!$A$2:EX$4020,60,FALSE)</f>
        <v>0.68603998132839572</v>
      </c>
      <c r="P15" s="229">
        <f>VLOOKUP($A15,Rosters!$A$2:EW$4020,112,FALSE)</f>
        <v>-12</v>
      </c>
      <c r="Q15" s="229">
        <f>VLOOKUP($A15,Rosters!$A$2:EX$4020,113,FALSE)</f>
        <v>-25.555331166833597</v>
      </c>
      <c r="R15" s="229">
        <f>VLOOKUP($A15,Rosters!$A$2:EX$4020,70,FALSE)</f>
        <v>-86.199305211446827</v>
      </c>
      <c r="S15" s="426">
        <f>VLOOKUP($A15,Rosters!$A$2:EX$4020,71,FALSE)</f>
        <v>12.142121667790201</v>
      </c>
      <c r="T15" s="416">
        <f>VLOOKUP($A15,Rosters!$A$2:EX$4020,117,FALSE)</f>
        <v>103</v>
      </c>
      <c r="U15" s="225">
        <f>VLOOKUP($A15,Rosters!$A$2:EX$4020,118,FALSE)</f>
        <v>102</v>
      </c>
      <c r="V15" s="225">
        <f>VLOOKUP($A15,Rosters!$A$2:EX$4020,119,FALSE)</f>
        <v>55</v>
      </c>
      <c r="W15" s="225">
        <f>VLOOKUP($A15,Rosters!$A$2:EX$4020,115,FALSE)</f>
        <v>219</v>
      </c>
      <c r="X15" s="225">
        <f>VLOOKUP($A15,Rosters!$A$2:EX$4020,114,FALSE)-W15</f>
        <v>522</v>
      </c>
      <c r="Y15" s="227">
        <f>VLOOKUP($A15,Rosters!$A$2:EU$4020,140,FALSE)</f>
        <v>0.24593682919349893</v>
      </c>
      <c r="Z15" s="229">
        <f>VLOOKUP($A15,Rosters!$A$2:EX$4020,134,FALSE)</f>
        <v>10.0595947556615</v>
      </c>
      <c r="AA15" s="229">
        <f>VLOOKUP($A15,Rosters!$A$2:EX$4020,135,FALSE)</f>
        <v>3.2359952324195467</v>
      </c>
      <c r="AB15" s="229">
        <f>VLOOKUP($A15,Rosters!$A$2:EX$4020,136,FALSE)</f>
        <v>1.2455303933253872</v>
      </c>
      <c r="AC15" s="230">
        <f>VLOOKUP($A15,Rosters!$A$2:EX$4020,138,FALSE)</f>
        <v>1.3277711561382597</v>
      </c>
      <c r="AD15" s="425">
        <f>VLOOKUP($A15,Rosters!$A$2:EX$4020,154,FALSE)</f>
        <v>21.813967753201695</v>
      </c>
      <c r="AE15" s="422">
        <f t="shared" si="1"/>
        <v>33.956089420991894</v>
      </c>
    </row>
    <row r="16" spans="1:31" ht="20" customHeight="1" thickBot="1">
      <c r="A16" s="420" t="s">
        <v>129</v>
      </c>
      <c r="B16" s="234" t="s">
        <v>1314</v>
      </c>
      <c r="C16" s="234" t="s">
        <v>1332</v>
      </c>
      <c r="D16" s="234" t="s">
        <v>3611</v>
      </c>
      <c r="E16" s="232" t="s">
        <v>3612</v>
      </c>
      <c r="F16" s="233"/>
      <c r="G16" s="223">
        <f>VLOOKUP(A16,Rosters!A:W,5,FALSE)</f>
        <v>40</v>
      </c>
      <c r="H16" s="224">
        <f>VLOOKUP($A16,Rosters!$A$2:EX$4020,27,FALSE)</f>
        <v>7170</v>
      </c>
      <c r="I16" s="225">
        <f>VLOOKUP($A16,Rosters!$A$2:EX$4020,33,FALSE)</f>
        <v>221</v>
      </c>
      <c r="J16" s="226">
        <f t="shared" si="0"/>
        <v>3.082287308228731E-2</v>
      </c>
      <c r="K16" s="225">
        <f>VLOOKUP($A16,Rosters!$A$2:EX$4020,36,FALSE)</f>
        <v>108</v>
      </c>
      <c r="L16" s="227">
        <f>VLOOKUP($A16,Rosters!$A$2:EX$4020,57,FALSE)</f>
        <v>0.23762528912875869</v>
      </c>
      <c r="M16" s="227">
        <f>VLOOKUP($A16,Rosters!$A$2:EX$4020,58,FALSE)</f>
        <v>0.30685971324149564</v>
      </c>
      <c r="N16" s="227">
        <f>VLOOKUP($A16,Rosters!$A$2:EX$4020,59,FALSE)</f>
        <v>0.38997686969930612</v>
      </c>
      <c r="O16" s="228">
        <f>VLOOKUP($A16,Rosters!$A$2:EX$4020,60,FALSE)</f>
        <v>0.69683658294080175</v>
      </c>
      <c r="P16" s="229">
        <f>VLOOKUP($A16,Rosters!$A$2:EW$4020,112,FALSE)</f>
        <v>15</v>
      </c>
      <c r="Q16" s="229">
        <f>VLOOKUP($A16,Rosters!$A$2:EX$4020,113,FALSE)</f>
        <v>-50.704215427860518</v>
      </c>
      <c r="R16" s="229">
        <f>VLOOKUP($A16,Rosters!$A$2:EX$4020,70,FALSE)</f>
        <v>-43.427714253100447</v>
      </c>
      <c r="S16" s="426">
        <f>VLOOKUP($A16,Rosters!$A$2:EX$4020,71,FALSE)</f>
        <v>14.950290982092147</v>
      </c>
      <c r="T16" s="416">
        <f>VLOOKUP($A16,Rosters!$A$2:EX$4020,117,FALSE)</f>
        <v>89</v>
      </c>
      <c r="U16" s="225">
        <f>VLOOKUP($A16,Rosters!$A$2:EX$4020,118,FALSE)</f>
        <v>105</v>
      </c>
      <c r="V16" s="225">
        <f>VLOOKUP($A16,Rosters!$A$2:EX$4020,119,FALSE)</f>
        <v>14</v>
      </c>
      <c r="W16" s="225">
        <f>VLOOKUP($A16,Rosters!$A$2:EX$4020,115,FALSE)</f>
        <v>232</v>
      </c>
      <c r="X16" s="225">
        <f>VLOOKUP($A16,Rosters!$A$2:EX$4020,114,FALSE)-W16</f>
        <v>338</v>
      </c>
      <c r="Y16" s="227">
        <f>VLOOKUP($A16,Rosters!$A$2:EU$4020,140,FALSE)</f>
        <v>0.23226023933928872</v>
      </c>
      <c r="Z16" s="229">
        <f>VLOOKUP($A16,Rosters!$A$2:EX$4020,134,FALSE)</f>
        <v>10.13522215067611</v>
      </c>
      <c r="AA16" s="229">
        <f>VLOOKUP($A16,Rosters!$A$2:EX$4020,135,FALSE)</f>
        <v>3.1680618158403089</v>
      </c>
      <c r="AB16" s="229">
        <f>VLOOKUP($A16,Rosters!$A$2:EX$4020,136,FALSE)</f>
        <v>1.3393432066967159</v>
      </c>
      <c r="AC16" s="230">
        <f>VLOOKUP($A16,Rosters!$A$2:EX$4020,138,FALSE)</f>
        <v>1.2620734063103671</v>
      </c>
      <c r="AD16" s="425">
        <f>VLOOKUP($A16,Rosters!$A$2:EX$4020,154,FALSE)</f>
        <v>18.977337640710132</v>
      </c>
      <c r="AE16" s="422">
        <f t="shared" si="1"/>
        <v>33.927628622802281</v>
      </c>
    </row>
    <row r="17" spans="1:31" ht="20" customHeight="1" thickBot="1">
      <c r="A17" s="419" t="s">
        <v>563</v>
      </c>
      <c r="B17" s="231" t="s">
        <v>1322</v>
      </c>
      <c r="C17" s="231" t="s">
        <v>1332</v>
      </c>
      <c r="D17" s="231" t="s">
        <v>1336</v>
      </c>
      <c r="E17" s="232" t="s">
        <v>1341</v>
      </c>
      <c r="F17" s="233" t="s">
        <v>2063</v>
      </c>
      <c r="G17" s="223">
        <f>VLOOKUP(A17,Rosters!A:W,5,FALSE)</f>
        <v>41</v>
      </c>
      <c r="H17" s="224">
        <f>VLOOKUP($A17,Rosters!$A$2:EX$4020,27,FALSE)</f>
        <v>6886</v>
      </c>
      <c r="I17" s="225">
        <f>VLOOKUP($A17,Rosters!$A$2:EX$4020,33,FALSE)</f>
        <v>195</v>
      </c>
      <c r="J17" s="226">
        <f t="shared" si="0"/>
        <v>2.8318327040371769E-2</v>
      </c>
      <c r="K17" s="225">
        <f>VLOOKUP($A17,Rosters!$A$2:EX$4020,36,FALSE)</f>
        <v>156</v>
      </c>
      <c r="L17" s="227">
        <f>VLOOKUP($A17,Rosters!$A$2:EX$4020,57,FALSE)</f>
        <v>0.24444807315480077</v>
      </c>
      <c r="M17" s="227">
        <f>VLOOKUP($A17,Rosters!$A$2:EX$4020,58,FALSE)</f>
        <v>0.32424508941659336</v>
      </c>
      <c r="N17" s="227">
        <f>VLOOKUP($A17,Rosters!$A$2:EX$4020,59,FALSE)</f>
        <v>0.40104506858262573</v>
      </c>
      <c r="O17" s="228">
        <f>VLOOKUP($A17,Rosters!$A$2:EX$4020,60,FALSE)</f>
        <v>0.72529015799921903</v>
      </c>
      <c r="P17" s="229">
        <f>VLOOKUP($A17,Rosters!$A$2:EW$4020,112,FALSE)</f>
        <v>10</v>
      </c>
      <c r="Q17" s="229">
        <f>VLOOKUP($A17,Rosters!$A$2:EX$4020,113,FALSE)</f>
        <v>-27.71164640737689</v>
      </c>
      <c r="R17" s="229">
        <f>VLOOKUP($A17,Rosters!$A$2:EX$4020,70,FALSE)</f>
        <v>19.020004571623573</v>
      </c>
      <c r="S17" s="426">
        <f>VLOOKUP($A17,Rosters!$A$2:EX$4020,71,FALSE)</f>
        <v>22.777468102548692</v>
      </c>
      <c r="T17" s="416">
        <f>VLOOKUP($A17,Rosters!$A$2:EX$4020,117,FALSE)</f>
        <v>66</v>
      </c>
      <c r="U17" s="225">
        <f>VLOOKUP($A17,Rosters!$A$2:EX$4020,118,FALSE)</f>
        <v>69</v>
      </c>
      <c r="V17" s="225">
        <f>VLOOKUP($A17,Rosters!$A$2:EX$4020,119,FALSE)</f>
        <v>30</v>
      </c>
      <c r="W17" s="225">
        <f>VLOOKUP($A17,Rosters!$A$2:EX$4020,115,FALSE)</f>
        <v>160</v>
      </c>
      <c r="X17" s="225">
        <f>VLOOKUP($A17,Rosters!$A$2:EX$4020,114,FALSE)-W17</f>
        <v>336</v>
      </c>
      <c r="Y17" s="227">
        <f>VLOOKUP($A17,Rosters!$A$2:EU$4020,140,FALSE)</f>
        <v>0.25040453074433655</v>
      </c>
      <c r="Z17" s="229">
        <f>VLOOKUP($A17,Rosters!$A$2:EX$4020,134,FALSE)</f>
        <v>9.065847511027096</v>
      </c>
      <c r="AA17" s="229">
        <f>VLOOKUP($A17,Rosters!$A$2:EX$4020,135,FALSE)</f>
        <v>3.2136105860113422</v>
      </c>
      <c r="AB17" s="229">
        <f>VLOOKUP($A17,Rosters!$A$2:EX$4020,136,FALSE)</f>
        <v>1.3705103969754253</v>
      </c>
      <c r="AC17" s="230">
        <f>VLOOKUP($A17,Rosters!$A$2:EX$4020,138,FALSE)</f>
        <v>1.3358538122243226</v>
      </c>
      <c r="AD17" s="425">
        <f>VLOOKUP($A17,Rosters!$A$2:EX$4020,154,FALSE)</f>
        <v>10.904543122276642</v>
      </c>
      <c r="AE17" s="422">
        <f t="shared" si="1"/>
        <v>33.682011224825331</v>
      </c>
    </row>
    <row r="18" spans="1:31" ht="20" customHeight="1" thickBot="1">
      <c r="A18" s="419" t="s">
        <v>555</v>
      </c>
      <c r="B18" s="231" t="s">
        <v>1316</v>
      </c>
      <c r="C18" s="234" t="s">
        <v>1333</v>
      </c>
      <c r="D18" s="234" t="s">
        <v>1529</v>
      </c>
      <c r="E18" s="232" t="s">
        <v>1530</v>
      </c>
      <c r="F18" s="233" t="s">
        <v>2061</v>
      </c>
      <c r="G18" s="223">
        <f>VLOOKUP(A18,Rosters!A:W,5,FALSE)</f>
        <v>40</v>
      </c>
      <c r="H18" s="224">
        <f>VLOOKUP($A18,Rosters!$A$2:EX$4020,27,FALSE)</f>
        <v>7116</v>
      </c>
      <c r="I18" s="225">
        <f>VLOOKUP($A18,Rosters!$A$2:EX$4020,33,FALSE)</f>
        <v>241</v>
      </c>
      <c r="J18" s="226">
        <f t="shared" si="0"/>
        <v>3.3867341202922993E-2</v>
      </c>
      <c r="K18" s="225">
        <f>VLOOKUP($A18,Rosters!$A$2:EX$4020,36,FALSE)</f>
        <v>95</v>
      </c>
      <c r="L18" s="227">
        <f>VLOOKUP($A18,Rosters!$A$2:EX$4020,57,FALSE)</f>
        <v>0.24892772041302622</v>
      </c>
      <c r="M18" s="227">
        <f>VLOOKUP($A18,Rosters!$A$2:EX$4020,58,FALSE)</f>
        <v>0.33451503119682358</v>
      </c>
      <c r="N18" s="227">
        <f>VLOOKUP($A18,Rosters!$A$2:EX$4020,59,FALSE)</f>
        <v>0.41493248610007943</v>
      </c>
      <c r="O18" s="228">
        <f>VLOOKUP($A18,Rosters!$A$2:EX$4020,60,FALSE)</f>
        <v>0.74944751729690307</v>
      </c>
      <c r="P18" s="229">
        <f>VLOOKUP($A18,Rosters!$A$2:EW$4020,112,FALSE)</f>
        <v>-12</v>
      </c>
      <c r="Q18" s="229">
        <f>VLOOKUP($A18,Rosters!$A$2:EX$4020,113,FALSE)</f>
        <v>-59.70243699999989</v>
      </c>
      <c r="R18" s="229">
        <f>VLOOKUP($A18,Rosters!$A$2:EX$4020,70,FALSE)</f>
        <v>51.373056650182711</v>
      </c>
      <c r="S18" s="426">
        <f>VLOOKUP($A18,Rosters!$A$2:EX$4020,71,FALSE)</f>
        <v>23.613836426814864</v>
      </c>
      <c r="T18" s="416">
        <f>VLOOKUP($A18,Rosters!$A$2:EX$4020,117,FALSE)</f>
        <v>80</v>
      </c>
      <c r="U18" s="225">
        <f>VLOOKUP($A18,Rosters!$A$2:EX$4020,118,FALSE)</f>
        <v>78</v>
      </c>
      <c r="V18" s="225">
        <f>VLOOKUP($A18,Rosters!$A$2:EX$4020,119,FALSE)</f>
        <v>30</v>
      </c>
      <c r="W18" s="225">
        <f>VLOOKUP($A18,Rosters!$A$2:EX$4020,115,FALSE)</f>
        <v>158</v>
      </c>
      <c r="X18" s="225">
        <f>VLOOKUP($A18,Rosters!$A$2:EX$4020,114,FALSE)-W18</f>
        <v>428</v>
      </c>
      <c r="Y18" s="227">
        <f>VLOOKUP($A18,Rosters!$A$2:EU$4020,140,FALSE)</f>
        <v>0.24805407619827941</v>
      </c>
      <c r="Z18" s="229">
        <f>VLOOKUP($A18,Rosters!$A$2:EX$4020,134,FALSE)</f>
        <v>9.474679058045206</v>
      </c>
      <c r="AA18" s="229">
        <f>VLOOKUP($A18,Rosters!$A$2:EX$4020,135,FALSE)</f>
        <v>3.4890131527132389</v>
      </c>
      <c r="AB18" s="229">
        <f>VLOOKUP($A18,Rosters!$A$2:EX$4020,136,FALSE)</f>
        <v>1.4649129715680869</v>
      </c>
      <c r="AC18" s="230">
        <f>VLOOKUP($A18,Rosters!$A$2:EX$4020,138,FALSE)</f>
        <v>1.3530755296526737</v>
      </c>
      <c r="AD18" s="425">
        <f>VLOOKUP($A18,Rosters!$A$2:EX$4020,154,FALSE)</f>
        <v>9.1999271735548707</v>
      </c>
      <c r="AE18" s="422">
        <f t="shared" si="1"/>
        <v>32.813763600369732</v>
      </c>
    </row>
    <row r="19" spans="1:31" ht="20" customHeight="1" thickBot="1">
      <c r="A19" s="419" t="s">
        <v>2170</v>
      </c>
      <c r="B19" s="231" t="s">
        <v>3150</v>
      </c>
      <c r="C19" s="231" t="s">
        <v>1333</v>
      </c>
      <c r="D19" s="231" t="s">
        <v>2817</v>
      </c>
      <c r="E19" s="235" t="s">
        <v>2818</v>
      </c>
      <c r="F19" s="233"/>
      <c r="G19" s="223">
        <f>VLOOKUP(A19,Rosters!A:W,5,FALSE)</f>
        <v>38</v>
      </c>
      <c r="H19" s="224">
        <f>VLOOKUP($A19,Rosters!$A$2:EX$4020,27,FALSE)</f>
        <v>7125</v>
      </c>
      <c r="I19" s="225">
        <f>VLOOKUP($A19,Rosters!$A$2:EX$4020,33,FALSE)</f>
        <v>213</v>
      </c>
      <c r="J19" s="226">
        <f t="shared" si="0"/>
        <v>2.9894736842105262E-2</v>
      </c>
      <c r="K19" s="225">
        <f>VLOOKUP($A19,Rosters!$A$2:EX$4020,36,FALSE)</f>
        <v>138</v>
      </c>
      <c r="L19" s="227">
        <f>VLOOKUP($A19,Rosters!$A$2:EX$4020,57,FALSE)</f>
        <v>0.24362562189054726</v>
      </c>
      <c r="M19" s="227">
        <f>VLOOKUP($A19,Rosters!$A$2:EX$4020,58,FALSE)</f>
        <v>0.31380042462845009</v>
      </c>
      <c r="N19" s="227">
        <f>VLOOKUP($A19,Rosters!$A$2:EX$4020,59,FALSE)</f>
        <v>0.40236318407960198</v>
      </c>
      <c r="O19" s="228">
        <f>VLOOKUP($A19,Rosters!$A$2:EX$4020,60,FALSE)</f>
        <v>0.71616360870805207</v>
      </c>
      <c r="P19" s="229">
        <f>VLOOKUP($A19,Rosters!$A$2:EW$4020,112,FALSE)</f>
        <v>-25</v>
      </c>
      <c r="Q19" s="229">
        <f>VLOOKUP($A19,Rosters!$A$2:EX$4020,113,FALSE)</f>
        <v>-22.892134405672522</v>
      </c>
      <c r="R19" s="229">
        <f>VLOOKUP($A19,Rosters!$A$2:EX$4020,70,FALSE)</f>
        <v>10.16830464791045</v>
      </c>
      <c r="S19" s="426">
        <f>VLOOKUP($A19,Rosters!$A$2:EX$4020,71,FALSE)</f>
        <v>23.22229844372233</v>
      </c>
      <c r="T19" s="416">
        <f>VLOOKUP($A19,Rosters!$A$2:EX$4020,117,FALSE)</f>
        <v>43</v>
      </c>
      <c r="U19" s="225">
        <f>VLOOKUP($A19,Rosters!$A$2:EX$4020,118,FALSE)</f>
        <v>65</v>
      </c>
      <c r="V19" s="225">
        <f>VLOOKUP($A19,Rosters!$A$2:EX$4020,119,FALSE)</f>
        <v>41</v>
      </c>
      <c r="W19" s="225">
        <f>VLOOKUP($A19,Rosters!$A$2:EX$4020,115,FALSE)</f>
        <v>109</v>
      </c>
      <c r="X19" s="225">
        <f>VLOOKUP($A19,Rosters!$A$2:EX$4020,114,FALSE)-W19</f>
        <v>340</v>
      </c>
      <c r="Y19" s="227">
        <f>VLOOKUP($A19,Rosters!$A$2:EU$4020,140,FALSE)</f>
        <v>0.23925667828106853</v>
      </c>
      <c r="Z19" s="229">
        <f>VLOOKUP($A19,Rosters!$A$2:EX$4020,134,FALSE)</f>
        <v>10.173087660524844</v>
      </c>
      <c r="AA19" s="229">
        <f>VLOOKUP($A19,Rosters!$A$2:EX$4020,135,FALSE)</f>
        <v>4.3216080402010038</v>
      </c>
      <c r="AB19" s="229">
        <f>VLOOKUP($A19,Rosters!$A$2:EX$4020,136,FALSE)</f>
        <v>1.3176996091568951</v>
      </c>
      <c r="AC19" s="230">
        <f>VLOOKUP($A19,Rosters!$A$2:EX$4020,138,FALSE)</f>
        <v>1.4126186487995529</v>
      </c>
      <c r="AD19" s="425">
        <f>VLOOKUP($A19,Rosters!$A$2:EX$4020,154,FALSE)</f>
        <v>6.9378774659707734</v>
      </c>
      <c r="AE19" s="422">
        <f t="shared" si="1"/>
        <v>30.160175909693102</v>
      </c>
    </row>
    <row r="20" spans="1:31" ht="20" customHeight="1" thickBot="1">
      <c r="A20" s="419" t="s">
        <v>598</v>
      </c>
      <c r="B20" s="231" t="s">
        <v>2156</v>
      </c>
      <c r="C20" s="231" t="s">
        <v>1332</v>
      </c>
      <c r="D20" s="231" t="s">
        <v>3685</v>
      </c>
      <c r="E20" s="313" t="s">
        <v>3688</v>
      </c>
      <c r="F20" s="233"/>
      <c r="G20" s="223">
        <f>VLOOKUP(A20,Rosters!A:W,5,FALSE)</f>
        <v>41</v>
      </c>
      <c r="H20" s="224">
        <f>VLOOKUP($A20,Rosters!$A$2:EX$4020,27,FALSE)</f>
        <v>5184</v>
      </c>
      <c r="I20" s="225">
        <f>VLOOKUP($A20,Rosters!$A$2:EX$4020,33,FALSE)</f>
        <v>138</v>
      </c>
      <c r="J20" s="226">
        <f t="shared" si="0"/>
        <v>2.6620370370370371E-2</v>
      </c>
      <c r="K20" s="225">
        <f>VLOOKUP($A20,Rosters!$A$2:EX$4020,36,FALSE)</f>
        <v>99</v>
      </c>
      <c r="L20" s="227">
        <f>VLOOKUP($A20,Rosters!$A$2:EX$4020,57,FALSE)</f>
        <v>0.25147476512999783</v>
      </c>
      <c r="M20" s="227">
        <f>VLOOKUP($A20,Rosters!$A$2:EX$4020,58,FALSE)</f>
        <v>0.33209466066888321</v>
      </c>
      <c r="N20" s="227">
        <f>VLOOKUP($A20,Rosters!$A$2:EX$4020,59,FALSE)</f>
        <v>0.40659820843347172</v>
      </c>
      <c r="O20" s="228">
        <f>VLOOKUP($A20,Rosters!$A$2:EX$4020,60,FALSE)</f>
        <v>0.73869286910235488</v>
      </c>
      <c r="P20" s="229">
        <f>VLOOKUP($A20,Rosters!$A$2:EW$4020,112,FALSE)</f>
        <v>19</v>
      </c>
      <c r="Q20" s="229">
        <f>VLOOKUP($A20,Rosters!$A$2:EX$4020,113,FALSE)</f>
        <v>-25.575685720890654</v>
      </c>
      <c r="R20" s="229">
        <f>VLOOKUP($A20,Rosters!$A$2:EX$4020,70,FALSE)</f>
        <v>44.340170483200666</v>
      </c>
      <c r="S20" s="426">
        <f>VLOOKUP($A20,Rosters!$A$2:EX$4020,71,FALSE)</f>
        <v>19.771658216534007</v>
      </c>
      <c r="T20" s="416">
        <f>VLOOKUP($A20,Rosters!$A$2:EX$4020,117,FALSE)</f>
        <v>54</v>
      </c>
      <c r="U20" s="225">
        <f>VLOOKUP($A20,Rosters!$A$2:EX$4020,118,FALSE)</f>
        <v>63</v>
      </c>
      <c r="V20" s="225">
        <f>VLOOKUP($A20,Rosters!$A$2:EX$4020,119,FALSE)</f>
        <v>58</v>
      </c>
      <c r="W20" s="225">
        <f>VLOOKUP($A20,Rosters!$A$2:EX$4020,115,FALSE)</f>
        <v>102</v>
      </c>
      <c r="X20" s="225">
        <f>VLOOKUP($A20,Rosters!$A$2:EX$4020,114,FALSE)-W20</f>
        <v>466</v>
      </c>
      <c r="Y20" s="227">
        <f>VLOOKUP($A20,Rosters!$A$2:EU$4020,140,FALSE)</f>
        <v>0.24488697524219591</v>
      </c>
      <c r="Z20" s="229">
        <f>VLOOKUP($A20,Rosters!$A$2:EX$4020,134,FALSE)</f>
        <v>9.8485639686684046</v>
      </c>
      <c r="AA20" s="229">
        <f>VLOOKUP($A20,Rosters!$A$2:EX$4020,135,FALSE)</f>
        <v>3.7493472584856384</v>
      </c>
      <c r="AB20" s="229">
        <f>VLOOKUP($A20,Rosters!$A$2:EX$4020,136,FALSE)</f>
        <v>1.3472584856396863</v>
      </c>
      <c r="AC20" s="230">
        <f>VLOOKUP($A20,Rosters!$A$2:EX$4020,138,FALSE)</f>
        <v>1.3566579634464748</v>
      </c>
      <c r="AD20" s="425">
        <f>VLOOKUP($A20,Rosters!$A$2:EX$4020,154,FALSE)</f>
        <v>8.3857040582224514</v>
      </c>
      <c r="AE20" s="422">
        <f t="shared" si="1"/>
        <v>28.157362274756458</v>
      </c>
    </row>
    <row r="21" spans="1:31" ht="20" customHeight="1" thickBot="1">
      <c r="A21" s="419" t="s">
        <v>13</v>
      </c>
      <c r="B21" s="231" t="s">
        <v>1326</v>
      </c>
      <c r="C21" s="231" t="s">
        <v>1333</v>
      </c>
      <c r="D21" s="231" t="s">
        <v>1348</v>
      </c>
      <c r="E21" s="232" t="s">
        <v>1342</v>
      </c>
      <c r="F21" s="233"/>
      <c r="G21" s="223">
        <f>VLOOKUP(A21,Rosters!A:W,5,FALSE)</f>
        <v>40</v>
      </c>
      <c r="H21" s="224">
        <f>VLOOKUP($A21,Rosters!$A$2:EX$4020,27,FALSE)</f>
        <v>7101</v>
      </c>
      <c r="I21" s="225">
        <f>VLOOKUP($A21,Rosters!$A$2:EX$4020,33,FALSE)</f>
        <v>183</v>
      </c>
      <c r="J21" s="226">
        <f t="shared" si="0"/>
        <v>2.5771018166455429E-2</v>
      </c>
      <c r="K21" s="225">
        <f>VLOOKUP($A21,Rosters!$A$2:EX$4020,36,FALSE)</f>
        <v>138</v>
      </c>
      <c r="L21" s="227">
        <f>VLOOKUP($A21,Rosters!$A$2:EX$4020,57,FALSE)</f>
        <v>0.23889499293674463</v>
      </c>
      <c r="M21" s="227">
        <f>VLOOKUP($A21,Rosters!$A$2:EX$4020,58,FALSE)</f>
        <v>0.3110858118685072</v>
      </c>
      <c r="N21" s="227">
        <f>VLOOKUP($A21,Rosters!$A$2:EX$4020,59,FALSE)</f>
        <v>0.37246900015696122</v>
      </c>
      <c r="O21" s="228">
        <f>VLOOKUP($A21,Rosters!$A$2:EX$4020,60,FALSE)</f>
        <v>0.68355481202546842</v>
      </c>
      <c r="P21" s="229">
        <f>VLOOKUP($A21,Rosters!$A$2:EW$4020,112,FALSE)</f>
        <v>41</v>
      </c>
      <c r="Q21" s="229">
        <f>VLOOKUP($A21,Rosters!$A$2:EX$4020,113,FALSE)</f>
        <v>12.290835350751884</v>
      </c>
      <c r="R21" s="229">
        <f>VLOOKUP($A21,Rosters!$A$2:EX$4020,70,FALSE)</f>
        <v>-62.356011132048238</v>
      </c>
      <c r="S21" s="426">
        <f>VLOOKUP($A21,Rosters!$A$2:EX$4020,71,FALSE)</f>
        <v>19.269508948040588</v>
      </c>
      <c r="T21" s="416">
        <f>VLOOKUP($A21,Rosters!$A$2:EX$4020,117,FALSE)</f>
        <v>50</v>
      </c>
      <c r="U21" s="225">
        <f>VLOOKUP($A21,Rosters!$A$2:EX$4020,118,FALSE)</f>
        <v>40</v>
      </c>
      <c r="V21" s="225">
        <f>VLOOKUP($A21,Rosters!$A$2:EX$4020,119,FALSE)</f>
        <v>34</v>
      </c>
      <c r="W21" s="225">
        <f>VLOOKUP($A21,Rosters!$A$2:EX$4020,115,FALSE)</f>
        <v>58</v>
      </c>
      <c r="X21" s="225">
        <f>VLOOKUP($A21,Rosters!$A$2:EX$4020,114,FALSE)-W21</f>
        <v>523</v>
      </c>
      <c r="Y21" s="227">
        <f>VLOOKUP($A21,Rosters!$A$2:EU$4020,140,FALSE)</f>
        <v>0.24119947848761408</v>
      </c>
      <c r="Z21" s="229">
        <f>VLOOKUP($A21,Rosters!$A$2:EX$4020,134,FALSE)</f>
        <v>9.8170128585558842</v>
      </c>
      <c r="AA21" s="229">
        <f>VLOOKUP($A21,Rosters!$A$2:EX$4020,135,FALSE)</f>
        <v>4.2532146389713148</v>
      </c>
      <c r="AB21" s="229">
        <f>VLOOKUP($A21,Rosters!$A$2:EX$4020,136,FALSE)</f>
        <v>1.0509396636993074</v>
      </c>
      <c r="AC21" s="230">
        <f>VLOOKUP($A21,Rosters!$A$2:EX$4020,138,FALSE)</f>
        <v>1.3996043521266071</v>
      </c>
      <c r="AD21" s="425">
        <f>VLOOKUP($A21,Rosters!$A$2:EX$4020,154,FALSE)</f>
        <v>6.672034662216892</v>
      </c>
      <c r="AE21" s="422">
        <f t="shared" si="1"/>
        <v>25.941543610257479</v>
      </c>
    </row>
    <row r="22" spans="1:31" s="236" customFormat="1" ht="26" customHeight="1" thickBot="1">
      <c r="A22" s="421" t="s">
        <v>2543</v>
      </c>
      <c r="B22" s="241" t="s">
        <v>2542</v>
      </c>
      <c r="C22" s="241"/>
      <c r="D22" s="241"/>
      <c r="E22" s="242"/>
      <c r="F22" s="243"/>
      <c r="G22" s="244">
        <f>SUM(G2:G21)</f>
        <v>797</v>
      </c>
      <c r="H22" s="266">
        <f>SUM(H2:H21)</f>
        <v>154316</v>
      </c>
      <c r="I22" s="248">
        <f>SUM(I2:I21)</f>
        <v>4790</v>
      </c>
      <c r="J22" s="246">
        <f t="shared" si="0"/>
        <v>3.104020321936805E-2</v>
      </c>
      <c r="K22" s="248">
        <f>SUM(K2:K21)</f>
        <v>3027</v>
      </c>
      <c r="L22" s="245"/>
      <c r="M22" s="245"/>
      <c r="N22" s="245"/>
      <c r="O22" s="247"/>
      <c r="P22" s="427">
        <f t="shared" ref="P22:X22" si="2">SUM(P2:P21)</f>
        <v>45</v>
      </c>
      <c r="Q22" s="427">
        <f t="shared" si="2"/>
        <v>-433.94692699133782</v>
      </c>
      <c r="R22" s="427">
        <f t="shared" si="2"/>
        <v>525.62224865521443</v>
      </c>
      <c r="S22" s="436">
        <f t="shared" si="2"/>
        <v>540.29884967470764</v>
      </c>
      <c r="T22" s="417">
        <f t="shared" si="2"/>
        <v>1618</v>
      </c>
      <c r="U22" s="248">
        <f t="shared" si="2"/>
        <v>1546</v>
      </c>
      <c r="V22" s="248">
        <f t="shared" si="2"/>
        <v>973</v>
      </c>
      <c r="W22" s="248">
        <f t="shared" si="2"/>
        <v>3388</v>
      </c>
      <c r="X22" s="248">
        <f t="shared" si="2"/>
        <v>7792</v>
      </c>
      <c r="Y22" s="249"/>
      <c r="Z22" s="250"/>
      <c r="AA22" s="250"/>
      <c r="AB22" s="250"/>
      <c r="AC22" s="251"/>
      <c r="AD22" s="436">
        <f>SUM(AD2:AD21)</f>
        <v>318.49507926660533</v>
      </c>
      <c r="AE22" s="423">
        <f t="shared" si="1"/>
        <v>858.79392894131297</v>
      </c>
    </row>
    <row r="23" spans="1:31" s="236" customFormat="1" ht="26" customHeight="1" thickBot="1">
      <c r="A23" s="437" t="s">
        <v>19</v>
      </c>
      <c r="B23" s="438" t="s">
        <v>1556</v>
      </c>
      <c r="C23" s="438"/>
      <c r="D23" s="438"/>
      <c r="E23" s="439"/>
      <c r="F23" s="440"/>
      <c r="G23" s="440">
        <f>VLOOKUP(A23,Rosters!A:W,5,FALSE)</f>
        <v>715</v>
      </c>
      <c r="H23" s="441">
        <f>VLOOKUP($A23,Rosters!$A$2:EX$4020,27,FALSE)</f>
        <v>28131</v>
      </c>
      <c r="I23" s="441">
        <f>VLOOKUP($A23,Rosters!$A$2:EX$4020,33,FALSE)</f>
        <v>663</v>
      </c>
      <c r="J23" s="442">
        <f t="shared" ref="J23" si="3">I23/H23</f>
        <v>2.3568305428175323E-2</v>
      </c>
      <c r="K23" s="441">
        <f>VLOOKUP($A23,Rosters!$A$2:EX$4020,36,FALSE)</f>
        <v>590</v>
      </c>
      <c r="L23" s="443">
        <f>VLOOKUP($A23,Rosters!$A$2:EX$4020,57,FALSE)</f>
        <v>0.22820007877116974</v>
      </c>
      <c r="M23" s="443">
        <f>VLOOKUP($A23,Rosters!$A$2:EX$4020,58,FALSE)</f>
        <v>0.29647735442127965</v>
      </c>
      <c r="N23" s="443">
        <f>VLOOKUP($A23,Rosters!$A$2:EX$4020,59,FALSE)</f>
        <v>0.36069318629381647</v>
      </c>
      <c r="O23" s="444">
        <f>VLOOKUP($A23,Rosters!$A$2:EX$4020,60,FALSE)</f>
        <v>0.65717054071509606</v>
      </c>
      <c r="P23" s="445">
        <f>VLOOKUP($A23,Rosters!$A$2:EW$4020,112,FALSE)</f>
        <v>-70</v>
      </c>
      <c r="Q23" s="446">
        <f>VLOOKUP($A23,Rosters!$A$2:EX$4020,113,FALSE)</f>
        <v>-146.16236308950434</v>
      </c>
      <c r="R23" s="446">
        <f>VLOOKUP($A23,Rosters!$A$2:EX$4020,70,FALSE)</f>
        <v>-505.3128639448372</v>
      </c>
      <c r="S23" s="446">
        <f>VLOOKUP($A23,Rosters!$A$2:EX$4020,71,FALSE)</f>
        <v>29.484039977919576</v>
      </c>
      <c r="T23" s="447">
        <f>VLOOKUP($A23,Rosters!$A$2:EX$4020,117,FALSE)</f>
        <v>811</v>
      </c>
      <c r="U23" s="441">
        <f>VLOOKUP($A23,Rosters!$A$2:EX$4020,118,FALSE)</f>
        <v>883</v>
      </c>
      <c r="V23" s="441">
        <f>VLOOKUP($A23,Rosters!$A$2:EX$4020,119,FALSE)</f>
        <v>252</v>
      </c>
      <c r="W23" s="441">
        <f>VLOOKUP($A23,Rosters!$A$2:EX$4020,115,FALSE)</f>
        <v>1470</v>
      </c>
      <c r="X23" s="441">
        <f>VLOOKUP($A23,Rosters!$A$2:EX$4020,114,FALSE)-W23</f>
        <v>7954</v>
      </c>
      <c r="Y23" s="443">
        <f>VLOOKUP($A23,Rosters!$A$2:EU$4020,140,FALSE)</f>
        <v>0.24726821061899595</v>
      </c>
      <c r="Z23" s="448">
        <f>VLOOKUP($A23,Rosters!$A$2:EX$4020,134,FALSE)</f>
        <v>9.3024671813730677</v>
      </c>
      <c r="AA23" s="448">
        <f>VLOOKUP($A23,Rosters!$A$2:EX$4020,135,FALSE)</f>
        <v>3.7409581334177333</v>
      </c>
      <c r="AB23" s="448">
        <f>VLOOKUP($A23,Rosters!$A$2:EX$4020,136,FALSE)</f>
        <v>1.2944786770257326</v>
      </c>
      <c r="AC23" s="449">
        <f>VLOOKUP($A23,Rosters!$A$2:EX$4020,138,FALSE)</f>
        <v>1.3812440634209193</v>
      </c>
      <c r="AD23" s="441">
        <f>VLOOKUP($A23,Rosters!$A$2:EX$4020,154,FALSE)</f>
        <v>112.5625797718201</v>
      </c>
      <c r="AE23" s="450">
        <f t="shared" ref="AE23" si="4">S23+AD23</f>
        <v>142.04661974973968</v>
      </c>
    </row>
    <row r="24" spans="1:31" ht="16" thickTop="1"/>
    <row r="25" spans="1:31">
      <c r="G25" s="267"/>
      <c r="H25" s="267"/>
      <c r="I25" s="267"/>
      <c r="J25" s="267"/>
      <c r="K25" s="267"/>
      <c r="L25" s="267"/>
      <c r="M25" s="267"/>
      <c r="N25" s="267"/>
      <c r="O25" s="267"/>
      <c r="P25" s="424"/>
      <c r="Q25" s="424"/>
      <c r="R25" s="424"/>
      <c r="S25" s="424"/>
      <c r="T25" s="267"/>
      <c r="U25" s="267"/>
      <c r="V25" s="267"/>
      <c r="W25" s="267"/>
      <c r="X25" s="267"/>
      <c r="Y25" s="267"/>
      <c r="Z25" s="267"/>
      <c r="AA25" s="267"/>
      <c r="AB25" s="267"/>
      <c r="AC25" s="267"/>
      <c r="AD25" s="424"/>
      <c r="AE25" s="424"/>
    </row>
    <row r="26" spans="1:31">
      <c r="AE26" s="424"/>
    </row>
  </sheetData>
  <sortState xmlns:xlrd2="http://schemas.microsoft.com/office/spreadsheetml/2017/richdata2" ref="A2:AE21">
    <sortCondition descending="1" ref="AE2:AE21"/>
    <sortCondition ref="B2:B21"/>
  </sortState>
  <conditionalFormatting sqref="I2:I21">
    <cfRule type="colorScale" priority="1">
      <colorScale>
        <cfvo type="min"/>
        <cfvo type="percentile" val="50"/>
        <cfvo type="max"/>
        <color rgb="FFF8696B"/>
        <color rgb="FFFCFCFF"/>
        <color rgb="FF63BE7B"/>
      </colorScale>
    </cfRule>
  </conditionalFormatting>
  <conditionalFormatting sqref="J2:J21">
    <cfRule type="colorScale" priority="18">
      <colorScale>
        <cfvo type="min"/>
        <cfvo type="percentile" val="50"/>
        <cfvo type="max"/>
        <color rgb="FFF8696B"/>
        <color rgb="FFFCFCFF"/>
        <color rgb="FF63BE7B"/>
      </colorScale>
    </cfRule>
  </conditionalFormatting>
  <conditionalFormatting sqref="K2:K21">
    <cfRule type="colorScale" priority="17">
      <colorScale>
        <cfvo type="min"/>
        <cfvo type="percentile" val="50"/>
        <cfvo type="max"/>
        <color rgb="FFF8696B"/>
        <color rgb="FFFCFCFF"/>
        <color rgb="FF63BE7B"/>
      </colorScale>
    </cfRule>
  </conditionalFormatting>
  <conditionalFormatting sqref="L2:L21">
    <cfRule type="colorScale" priority="16">
      <colorScale>
        <cfvo type="min"/>
        <cfvo type="percentile" val="50"/>
        <cfvo type="max"/>
        <color rgb="FFF8696B"/>
        <color rgb="FFFCFCFF"/>
        <color rgb="FF63BE7B"/>
      </colorScale>
    </cfRule>
  </conditionalFormatting>
  <conditionalFormatting sqref="M2:M21">
    <cfRule type="colorScale" priority="15">
      <colorScale>
        <cfvo type="min"/>
        <cfvo type="percentile" val="50"/>
        <cfvo type="max"/>
        <color rgb="FFF8696B"/>
        <color rgb="FFFCFCFF"/>
        <color rgb="FF63BE7B"/>
      </colorScale>
    </cfRule>
  </conditionalFormatting>
  <conditionalFormatting sqref="N2:N21">
    <cfRule type="colorScale" priority="14">
      <colorScale>
        <cfvo type="min"/>
        <cfvo type="percentile" val="50"/>
        <cfvo type="max"/>
        <color rgb="FFF8696B"/>
        <color rgb="FFFCFCFF"/>
        <color rgb="FF63BE7B"/>
      </colorScale>
    </cfRule>
  </conditionalFormatting>
  <conditionalFormatting sqref="O2:O21">
    <cfRule type="colorScale" priority="13">
      <colorScale>
        <cfvo type="min"/>
        <cfvo type="percentile" val="50"/>
        <cfvo type="max"/>
        <color rgb="FFF8696B"/>
        <color rgb="FFFCFCFF"/>
        <color rgb="FF63BE7B"/>
      </colorScale>
    </cfRule>
  </conditionalFormatting>
  <conditionalFormatting sqref="P2:P21">
    <cfRule type="colorScale" priority="12">
      <colorScale>
        <cfvo type="min"/>
        <cfvo type="percentile" val="50"/>
        <cfvo type="max"/>
        <color rgb="FFF8696B"/>
        <color rgb="FFFCFCFF"/>
        <color rgb="FF63BE7B"/>
      </colorScale>
    </cfRule>
  </conditionalFormatting>
  <conditionalFormatting sqref="Q2:Q21">
    <cfRule type="colorScale" priority="11">
      <colorScale>
        <cfvo type="min"/>
        <cfvo type="percentile" val="50"/>
        <cfvo type="max"/>
        <color rgb="FFF8696B"/>
        <color rgb="FFFCFCFF"/>
        <color rgb="FF63BE7B"/>
      </colorScale>
    </cfRule>
  </conditionalFormatting>
  <conditionalFormatting sqref="R2:R21">
    <cfRule type="colorScale" priority="10">
      <colorScale>
        <cfvo type="min"/>
        <cfvo type="percentile" val="50"/>
        <cfvo type="max"/>
        <color rgb="FFF8696B"/>
        <color rgb="FFFCFCFF"/>
        <color rgb="FF63BE7B"/>
      </colorScale>
    </cfRule>
  </conditionalFormatting>
  <conditionalFormatting sqref="S2:S21">
    <cfRule type="colorScale" priority="9">
      <colorScale>
        <cfvo type="min"/>
        <cfvo type="percentile" val="50"/>
        <cfvo type="max"/>
        <color rgb="FFF8696B"/>
        <color rgb="FFFCFCFF"/>
        <color rgb="FF63BE7B"/>
      </colorScale>
    </cfRule>
  </conditionalFormatting>
  <conditionalFormatting sqref="Y2:Y21">
    <cfRule type="colorScale" priority="8">
      <colorScale>
        <cfvo type="min"/>
        <cfvo type="percentile" val="50"/>
        <cfvo type="max"/>
        <color rgb="FF63BE7B"/>
        <color rgb="FFFCFCFF"/>
        <color rgb="FFF8696B"/>
      </colorScale>
    </cfRule>
  </conditionalFormatting>
  <conditionalFormatting sqref="Z2:Z21">
    <cfRule type="colorScale" priority="7">
      <colorScale>
        <cfvo type="min"/>
        <cfvo type="percentile" val="50"/>
        <cfvo type="max"/>
        <color rgb="FFF8696B"/>
        <color rgb="FFFCFCFF"/>
        <color rgb="FF63BE7B"/>
      </colorScale>
    </cfRule>
  </conditionalFormatting>
  <conditionalFormatting sqref="AA2:AA21">
    <cfRule type="colorScale" priority="6">
      <colorScale>
        <cfvo type="min"/>
        <cfvo type="percentile" val="50"/>
        <cfvo type="max"/>
        <color rgb="FF63BE7B"/>
        <color rgb="FFFCFCFF"/>
        <color rgb="FFF8696B"/>
      </colorScale>
    </cfRule>
  </conditionalFormatting>
  <conditionalFormatting sqref="AB2:AB21">
    <cfRule type="colorScale" priority="5">
      <colorScale>
        <cfvo type="min"/>
        <cfvo type="percentile" val="50"/>
        <cfvo type="max"/>
        <color rgb="FF63BE7B"/>
        <color rgb="FFFCFCFF"/>
        <color rgb="FFF8696B"/>
      </colorScale>
    </cfRule>
  </conditionalFormatting>
  <conditionalFormatting sqref="AC2:AC21">
    <cfRule type="colorScale" priority="4">
      <colorScale>
        <cfvo type="min"/>
        <cfvo type="percentile" val="50"/>
        <cfvo type="max"/>
        <color rgb="FF63BE7B"/>
        <color rgb="FFFCFCFF"/>
        <color rgb="FFF8696B"/>
      </colorScale>
    </cfRule>
  </conditionalFormatting>
  <conditionalFormatting sqref="AD2:AD21">
    <cfRule type="colorScale" priority="3">
      <colorScale>
        <cfvo type="min"/>
        <cfvo type="percentile" val="50"/>
        <cfvo type="max"/>
        <color rgb="FFF8696B"/>
        <color rgb="FFFCFCFF"/>
        <color rgb="FF63BE7B"/>
      </colorScale>
    </cfRule>
  </conditionalFormatting>
  <conditionalFormatting sqref="AE2:AE21">
    <cfRule type="colorScale" priority="2">
      <colorScale>
        <cfvo type="min"/>
        <cfvo type="percentile" val="50"/>
        <cfvo type="max"/>
        <color rgb="FFF8696B"/>
        <color rgb="FFFCFCFF"/>
        <color rgb="FF63BE7B"/>
      </colorScale>
    </cfRule>
  </conditionalFormatting>
  <hyperlinks>
    <hyperlink ref="E3" r:id="rId1" xr:uid="{1460DB8E-11B1-3848-8E45-324AFEBA6D82}"/>
    <hyperlink ref="E17" r:id="rId2" xr:uid="{A549350E-A16C-C343-99E7-A822236E3579}"/>
    <hyperlink ref="E21" r:id="rId3" xr:uid="{B0D05874-2249-EF46-9AEB-0271B728108C}"/>
    <hyperlink ref="E8" r:id="rId4" xr:uid="{21E2492B-B8F5-F641-B544-9F5B73419ED4}"/>
    <hyperlink ref="E4" r:id="rId5" xr:uid="{94C04973-729A-2145-B2E1-4C4A6E38B23A}"/>
    <hyperlink ref="E11" r:id="rId6" xr:uid="{5AB8316D-371C-2A4F-957C-CC0F3C5103E9}"/>
    <hyperlink ref="E12" r:id="rId7" xr:uid="{D787CAFD-9788-3B4F-B57E-C083A1ECD3AF}"/>
    <hyperlink ref="E14" r:id="rId8" xr:uid="{F8D1A522-1E02-7A4E-A0A0-867B52CD7E5E}"/>
    <hyperlink ref="E15" r:id="rId9" xr:uid="{4B6208C2-893A-8F4F-A251-ABDD99E55609}"/>
    <hyperlink ref="E10" r:id="rId10" xr:uid="{CDD70D95-CB41-9140-ADDC-3320A2BDA419}"/>
    <hyperlink ref="E7" r:id="rId11" xr:uid="{2EF5D65B-9D51-0940-870C-467C89F38B30}"/>
    <hyperlink ref="E13" r:id="rId12" xr:uid="{E27CCC95-DF88-1E4C-AA0E-1880AD27A5C8}"/>
    <hyperlink ref="E2" r:id="rId13" xr:uid="{8BD9E349-0B9C-664C-B9D9-4D3BC40A54EA}"/>
    <hyperlink ref="E6" r:id="rId14" xr:uid="{5C8D90D5-1C5D-5644-A167-AE17C64036E2}"/>
    <hyperlink ref="E19" r:id="rId15" xr:uid="{45F9C8B9-98A4-F740-BF60-4A0CDA78FAA1}"/>
    <hyperlink ref="E20" r:id="rId16" xr:uid="{262601D2-C366-4E41-BD95-B48E32980964}"/>
    <hyperlink ref="E9" r:id="rId17" xr:uid="{AF0586CF-D25D-5F42-B48A-B1022E19F6DD}"/>
  </hyperlinks>
  <pageMargins left="0.7" right="0.7" top="0.75" bottom="0.75" header="0.3" footer="0.3"/>
  <pageSetup orientation="portrait" horizontalDpi="0" verticalDpi="0"/>
  <ignoredErrors>
    <ignoredError sqref="Z22:AD22 Q22:X22 G22 H22:P22"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97B4D-A204-F94B-A1B1-68AE29ED8DBE}">
  <dimension ref="A1:E375"/>
  <sheetViews>
    <sheetView zoomScaleNormal="100" workbookViewId="0">
      <pane ySplit="1" topLeftCell="A26" activePane="bottomLeft" state="frozen"/>
      <selection pane="bottomLeft" activeCell="E47" sqref="E47"/>
    </sheetView>
  </sheetViews>
  <sheetFormatPr baseColWidth="10" defaultColWidth="9.1640625" defaultRowHeight="15"/>
  <cols>
    <col min="1" max="1" width="16.83203125" style="70" customWidth="1"/>
    <col min="2" max="3" width="26.5" style="4" customWidth="1"/>
    <col min="4" max="5" width="26.6640625" style="4" customWidth="1"/>
    <col min="6" max="16384" width="9.1640625" style="4"/>
  </cols>
  <sheetData>
    <row r="1" spans="1:5" ht="33" customHeight="1">
      <c r="A1" s="68" t="s">
        <v>1501</v>
      </c>
      <c r="B1" s="9" t="s">
        <v>1500</v>
      </c>
      <c r="C1" s="9" t="s">
        <v>1502</v>
      </c>
      <c r="D1" s="9" t="s">
        <v>1503</v>
      </c>
      <c r="E1" s="9" t="s">
        <v>1504</v>
      </c>
    </row>
    <row r="2" spans="1:5" ht="28" customHeight="1">
      <c r="A2" s="451" t="s">
        <v>1508</v>
      </c>
      <c r="B2" s="451"/>
      <c r="C2" s="451"/>
      <c r="D2" s="451"/>
      <c r="E2" s="451"/>
    </row>
    <row r="3" spans="1:5">
      <c r="A3" s="69" t="s">
        <v>1507</v>
      </c>
      <c r="B3" s="4" t="s">
        <v>3165</v>
      </c>
      <c r="C3" s="4" t="s">
        <v>1505</v>
      </c>
      <c r="D3" s="4" t="s">
        <v>1322</v>
      </c>
    </row>
    <row r="4" spans="1:5">
      <c r="A4" s="69" t="s">
        <v>1507</v>
      </c>
      <c r="B4" s="4" t="s">
        <v>3165</v>
      </c>
      <c r="C4" s="4" t="s">
        <v>1337</v>
      </c>
      <c r="D4" s="4" t="s">
        <v>1321</v>
      </c>
    </row>
    <row r="5" spans="1:5">
      <c r="A5" s="69" t="s">
        <v>1507</v>
      </c>
      <c r="B5" s="4" t="s">
        <v>3165</v>
      </c>
      <c r="C5" s="4" t="s">
        <v>1365</v>
      </c>
      <c r="D5" s="4" t="s">
        <v>1364</v>
      </c>
    </row>
    <row r="6" spans="1:5">
      <c r="A6" s="69" t="s">
        <v>1507</v>
      </c>
      <c r="B6" s="4" t="s">
        <v>3165</v>
      </c>
      <c r="C6" s="4" t="s">
        <v>1339</v>
      </c>
      <c r="D6" s="4" t="s">
        <v>1324</v>
      </c>
    </row>
    <row r="7" spans="1:5">
      <c r="A7" s="69" t="s">
        <v>1507</v>
      </c>
      <c r="B7" s="4" t="s">
        <v>1336</v>
      </c>
      <c r="C7" s="4" t="s">
        <v>1506</v>
      </c>
      <c r="D7" s="4" t="s">
        <v>1322</v>
      </c>
      <c r="E7" s="4" t="s">
        <v>1314</v>
      </c>
    </row>
    <row r="8" spans="1:5">
      <c r="A8" s="69" t="s">
        <v>1507</v>
      </c>
      <c r="B8" s="4" t="s">
        <v>1374</v>
      </c>
      <c r="C8" s="4" t="s">
        <v>1506</v>
      </c>
      <c r="D8" s="4" t="s">
        <v>1497</v>
      </c>
      <c r="E8" s="4" t="s">
        <v>1328</v>
      </c>
    </row>
    <row r="9" spans="1:5">
      <c r="A9" s="69" t="s">
        <v>1507</v>
      </c>
      <c r="B9" s="4" t="s">
        <v>1376</v>
      </c>
      <c r="C9" s="4" t="s">
        <v>1506</v>
      </c>
      <c r="D9" s="4" t="s">
        <v>1314</v>
      </c>
      <c r="E9" s="4" t="s">
        <v>1318</v>
      </c>
    </row>
    <row r="10" spans="1:5">
      <c r="A10" s="69" t="s">
        <v>1507</v>
      </c>
      <c r="B10" s="4" t="s">
        <v>3164</v>
      </c>
      <c r="C10" s="4" t="s">
        <v>1506</v>
      </c>
      <c r="D10" s="4" t="s">
        <v>1499</v>
      </c>
      <c r="E10" s="4" t="s">
        <v>1315</v>
      </c>
    </row>
    <row r="11" spans="1:5">
      <c r="A11" s="69" t="s">
        <v>1513</v>
      </c>
      <c r="B11" s="4" t="s">
        <v>1498</v>
      </c>
      <c r="C11" s="4" t="s">
        <v>1506</v>
      </c>
      <c r="D11" s="4" t="s">
        <v>1496</v>
      </c>
      <c r="E11" s="4" t="s">
        <v>1514</v>
      </c>
    </row>
    <row r="12" spans="1:5">
      <c r="A12" s="69" t="s">
        <v>1513</v>
      </c>
      <c r="B12" s="4" t="s">
        <v>1510</v>
      </c>
      <c r="C12" s="4" t="s">
        <v>1506</v>
      </c>
      <c r="D12" s="4" t="s">
        <v>1321</v>
      </c>
      <c r="E12" s="4" t="s">
        <v>1515</v>
      </c>
    </row>
    <row r="13" spans="1:5">
      <c r="A13" s="69" t="s">
        <v>1513</v>
      </c>
      <c r="B13" s="4" t="s">
        <v>1512</v>
      </c>
      <c r="C13" s="4" t="s">
        <v>1506</v>
      </c>
      <c r="D13" s="4" t="s">
        <v>1324</v>
      </c>
      <c r="E13" s="4" t="s">
        <v>1516</v>
      </c>
    </row>
    <row r="14" spans="1:5">
      <c r="A14" s="69" t="s">
        <v>1513</v>
      </c>
      <c r="B14" s="4" t="s">
        <v>1529</v>
      </c>
      <c r="C14" s="4" t="s">
        <v>1506</v>
      </c>
      <c r="D14" s="4" t="s">
        <v>1364</v>
      </c>
      <c r="E14" s="4" t="s">
        <v>1517</v>
      </c>
    </row>
    <row r="15" spans="1:5">
      <c r="A15" s="69" t="s">
        <v>1513</v>
      </c>
      <c r="B15" s="4" t="s">
        <v>3165</v>
      </c>
      <c r="C15" s="4" t="s">
        <v>2023</v>
      </c>
      <c r="D15" s="4" t="s">
        <v>1331</v>
      </c>
    </row>
    <row r="16" spans="1:5">
      <c r="A16" s="69" t="s">
        <v>1513</v>
      </c>
      <c r="B16" s="4" t="s">
        <v>2004</v>
      </c>
      <c r="C16" s="4" t="s">
        <v>2023</v>
      </c>
      <c r="D16" s="4" t="s">
        <v>1331</v>
      </c>
    </row>
    <row r="17" spans="1:5" ht="28" customHeight="1">
      <c r="A17" s="451" t="s">
        <v>2030</v>
      </c>
      <c r="B17" s="451"/>
      <c r="C17" s="451"/>
      <c r="D17" s="451"/>
      <c r="E17" s="451"/>
    </row>
    <row r="18" spans="1:5">
      <c r="A18" s="69" t="s">
        <v>2024</v>
      </c>
      <c r="B18" s="4" t="s">
        <v>2004</v>
      </c>
      <c r="C18" s="4" t="s">
        <v>1506</v>
      </c>
      <c r="D18" s="4" t="s">
        <v>1331</v>
      </c>
      <c r="E18" s="4" t="s">
        <v>2029</v>
      </c>
    </row>
    <row r="19" spans="1:5" ht="28" customHeight="1">
      <c r="A19" s="451" t="s">
        <v>2031</v>
      </c>
      <c r="B19" s="451"/>
      <c r="C19" s="451"/>
      <c r="D19" s="451"/>
      <c r="E19" s="451"/>
    </row>
    <row r="20" spans="1:5">
      <c r="A20" s="69" t="s">
        <v>2025</v>
      </c>
      <c r="B20" s="4" t="s">
        <v>3165</v>
      </c>
      <c r="C20" s="4" t="s">
        <v>1374</v>
      </c>
      <c r="D20" s="4" t="s">
        <v>1497</v>
      </c>
    </row>
    <row r="21" spans="1:5">
      <c r="A21" s="69" t="s">
        <v>2025</v>
      </c>
      <c r="B21" s="4" t="s">
        <v>3165</v>
      </c>
      <c r="C21" s="4" t="s">
        <v>2026</v>
      </c>
      <c r="D21" s="4" t="s">
        <v>1319</v>
      </c>
    </row>
    <row r="22" spans="1:5">
      <c r="A22" s="69" t="s">
        <v>2025</v>
      </c>
      <c r="B22" s="4" t="s">
        <v>2005</v>
      </c>
      <c r="C22" s="4" t="s">
        <v>1374</v>
      </c>
      <c r="D22" s="4" t="s">
        <v>1497</v>
      </c>
    </row>
    <row r="23" spans="1:5">
      <c r="A23" s="69" t="s">
        <v>2025</v>
      </c>
      <c r="B23" s="4" t="s">
        <v>2006</v>
      </c>
      <c r="C23" s="4" t="s">
        <v>2026</v>
      </c>
      <c r="D23" s="4" t="s">
        <v>1319</v>
      </c>
      <c r="E23" s="4" t="s">
        <v>1319</v>
      </c>
    </row>
    <row r="24" spans="1:5">
      <c r="A24" s="69" t="s">
        <v>2025</v>
      </c>
      <c r="B24" s="4" t="s">
        <v>1367</v>
      </c>
      <c r="C24" s="4" t="s">
        <v>1506</v>
      </c>
      <c r="D24" s="4" t="s">
        <v>2028</v>
      </c>
      <c r="E24" s="4" t="s">
        <v>1320</v>
      </c>
    </row>
    <row r="25" spans="1:5" ht="28" customHeight="1">
      <c r="A25" s="451" t="s">
        <v>2149</v>
      </c>
      <c r="B25" s="451"/>
      <c r="C25" s="451"/>
      <c r="D25" s="451"/>
      <c r="E25" s="451"/>
    </row>
    <row r="26" spans="1:5">
      <c r="A26" s="69" t="s">
        <v>2150</v>
      </c>
      <c r="B26" s="4" t="s">
        <v>3165</v>
      </c>
      <c r="C26" s="4" t="s">
        <v>2158</v>
      </c>
      <c r="D26" s="4" t="s">
        <v>1325</v>
      </c>
    </row>
    <row r="27" spans="1:5">
      <c r="A27" s="69" t="s">
        <v>2150</v>
      </c>
      <c r="B27" s="4" t="s">
        <v>2006</v>
      </c>
      <c r="C27" s="4" t="s">
        <v>3161</v>
      </c>
      <c r="D27" s="4" t="s">
        <v>1317</v>
      </c>
      <c r="E27" s="4" t="s">
        <v>1319</v>
      </c>
    </row>
    <row r="28" spans="1:5">
      <c r="A28" s="69" t="s">
        <v>2150</v>
      </c>
      <c r="B28" s="4" t="s">
        <v>1334</v>
      </c>
      <c r="C28" s="4" t="s">
        <v>3160</v>
      </c>
      <c r="D28" s="4" t="s">
        <v>1319</v>
      </c>
      <c r="E28" s="4" t="s">
        <v>1317</v>
      </c>
    </row>
    <row r="29" spans="1:5">
      <c r="A29" s="69" t="s">
        <v>2150</v>
      </c>
      <c r="B29" s="4" t="s">
        <v>1345</v>
      </c>
      <c r="C29" s="4" t="s">
        <v>3162</v>
      </c>
      <c r="D29" s="4" t="s">
        <v>2151</v>
      </c>
      <c r="E29" s="4" t="s">
        <v>1316</v>
      </c>
    </row>
    <row r="30" spans="1:5">
      <c r="A30" s="69" t="s">
        <v>2150</v>
      </c>
      <c r="B30" s="4" t="s">
        <v>1529</v>
      </c>
      <c r="C30" s="4" t="s">
        <v>3163</v>
      </c>
      <c r="D30" s="4" t="s">
        <v>1316</v>
      </c>
      <c r="E30" s="4" t="s">
        <v>1364</v>
      </c>
    </row>
    <row r="31" spans="1:5">
      <c r="A31" s="69" t="s">
        <v>2150</v>
      </c>
      <c r="B31" s="4" t="s">
        <v>1376</v>
      </c>
      <c r="C31" s="4" t="s">
        <v>1506</v>
      </c>
      <c r="D31" s="4" t="s">
        <v>1364</v>
      </c>
      <c r="E31" s="4" t="s">
        <v>1314</v>
      </c>
    </row>
    <row r="32" spans="1:5">
      <c r="A32" s="69" t="s">
        <v>2150</v>
      </c>
      <c r="B32" s="4" t="s">
        <v>2005</v>
      </c>
      <c r="C32" s="4" t="s">
        <v>1506</v>
      </c>
      <c r="D32" s="4" t="s">
        <v>1314</v>
      </c>
      <c r="E32" s="4" t="s">
        <v>1497</v>
      </c>
    </row>
    <row r="33" spans="1:5">
      <c r="A33" s="69" t="s">
        <v>2157</v>
      </c>
      <c r="B33" s="4" t="s">
        <v>1512</v>
      </c>
      <c r="C33" s="4" t="s">
        <v>2027</v>
      </c>
      <c r="D33" s="4" t="s">
        <v>1497</v>
      </c>
      <c r="E33" s="4" t="s">
        <v>1324</v>
      </c>
    </row>
    <row r="34" spans="1:5">
      <c r="A34" s="69" t="s">
        <v>2157</v>
      </c>
      <c r="B34" s="4" t="s">
        <v>2152</v>
      </c>
      <c r="C34" s="4" t="s">
        <v>2158</v>
      </c>
      <c r="D34" s="4" t="s">
        <v>2156</v>
      </c>
      <c r="E34" s="4" t="s">
        <v>1325</v>
      </c>
    </row>
    <row r="35" spans="1:5" ht="28" customHeight="1">
      <c r="A35" s="451" t="s">
        <v>3158</v>
      </c>
      <c r="B35" s="451"/>
      <c r="C35" s="451"/>
      <c r="D35" s="451"/>
      <c r="E35" s="451"/>
    </row>
    <row r="36" spans="1:5">
      <c r="A36" s="69" t="s">
        <v>3159</v>
      </c>
      <c r="B36" s="4" t="s">
        <v>3165</v>
      </c>
      <c r="C36" s="4" t="s">
        <v>1512</v>
      </c>
      <c r="D36" s="4" t="s">
        <v>1497</v>
      </c>
    </row>
    <row r="37" spans="1:5">
      <c r="A37" s="69" t="s">
        <v>3159</v>
      </c>
      <c r="B37" s="4" t="s">
        <v>2817</v>
      </c>
      <c r="C37" s="4" t="s">
        <v>1512</v>
      </c>
      <c r="D37" s="4" t="s">
        <v>3150</v>
      </c>
      <c r="E37" s="4" t="s">
        <v>1497</v>
      </c>
    </row>
    <row r="38" spans="1:5">
      <c r="A38" s="69" t="s">
        <v>3705</v>
      </c>
      <c r="B38" s="4" t="s">
        <v>3165</v>
      </c>
      <c r="C38" s="4" t="s">
        <v>2152</v>
      </c>
      <c r="D38" s="4" t="s">
        <v>2156</v>
      </c>
    </row>
    <row r="39" spans="1:5">
      <c r="A39" s="69" t="s">
        <v>3706</v>
      </c>
      <c r="B39" s="4" t="s">
        <v>3165</v>
      </c>
      <c r="C39" s="4" t="s">
        <v>2005</v>
      </c>
      <c r="D39" s="4" t="s">
        <v>1314</v>
      </c>
    </row>
    <row r="40" spans="1:5" ht="28" customHeight="1">
      <c r="A40" s="451" t="s">
        <v>3678</v>
      </c>
      <c r="B40" s="451"/>
      <c r="C40" s="451"/>
      <c r="D40" s="451"/>
      <c r="E40" s="451"/>
    </row>
    <row r="41" spans="1:5">
      <c r="A41" s="69" t="s">
        <v>3704</v>
      </c>
      <c r="B41" s="4" t="s">
        <v>3611</v>
      </c>
      <c r="C41" s="4" t="s">
        <v>1506</v>
      </c>
      <c r="D41" s="4" t="s">
        <v>1314</v>
      </c>
    </row>
    <row r="42" spans="1:5">
      <c r="A42" s="69" t="s">
        <v>3704</v>
      </c>
      <c r="B42" s="4" t="s">
        <v>3685</v>
      </c>
      <c r="C42" s="4" t="s">
        <v>1506</v>
      </c>
      <c r="D42" s="4" t="s">
        <v>2156</v>
      </c>
    </row>
    <row r="43" spans="1:5">
      <c r="A43" s="69" t="s">
        <v>3742</v>
      </c>
      <c r="B43" s="4" t="s">
        <v>3165</v>
      </c>
      <c r="C43" s="4" t="s">
        <v>1350</v>
      </c>
      <c r="D43" s="4" t="s">
        <v>1330</v>
      </c>
    </row>
    <row r="44" spans="1:5">
      <c r="A44" s="69" t="s">
        <v>3742</v>
      </c>
      <c r="B44" s="4" t="s">
        <v>3741</v>
      </c>
      <c r="C44" s="4" t="s">
        <v>1506</v>
      </c>
      <c r="D44" s="4" t="s">
        <v>3196</v>
      </c>
      <c r="E44" s="4" t="s">
        <v>1330</v>
      </c>
    </row>
    <row r="45" spans="1:5" ht="28" customHeight="1">
      <c r="A45" s="451" t="s">
        <v>3907</v>
      </c>
      <c r="B45" s="451"/>
      <c r="C45" s="451"/>
      <c r="D45" s="451"/>
      <c r="E45" s="451"/>
    </row>
    <row r="46" spans="1:5">
      <c r="A46" s="69" t="s">
        <v>4214</v>
      </c>
      <c r="B46" s="4" t="s">
        <v>1338</v>
      </c>
      <c r="C46" s="4" t="s">
        <v>1506</v>
      </c>
      <c r="D46" s="4" t="s">
        <v>1330</v>
      </c>
      <c r="E46" s="4" t="s">
        <v>1546</v>
      </c>
    </row>
    <row r="47" spans="1:5">
      <c r="A47" s="69"/>
    </row>
    <row r="48" spans="1:5">
      <c r="A48" s="69"/>
    </row>
    <row r="49" spans="1:1">
      <c r="A49" s="69"/>
    </row>
    <row r="50" spans="1:1">
      <c r="A50" s="69"/>
    </row>
    <row r="51" spans="1:1">
      <c r="A51" s="69"/>
    </row>
    <row r="52" spans="1:1">
      <c r="A52" s="69"/>
    </row>
    <row r="53" spans="1:1">
      <c r="A53" s="69"/>
    </row>
    <row r="54" spans="1:1">
      <c r="A54" s="69"/>
    </row>
    <row r="55" spans="1:1">
      <c r="A55" s="69"/>
    </row>
    <row r="56" spans="1:1">
      <c r="A56" s="69"/>
    </row>
    <row r="57" spans="1:1">
      <c r="A57" s="69"/>
    </row>
    <row r="58" spans="1:1">
      <c r="A58" s="69"/>
    </row>
    <row r="59" spans="1:1">
      <c r="A59" s="69"/>
    </row>
    <row r="60" spans="1:1">
      <c r="A60" s="69"/>
    </row>
    <row r="61" spans="1:1">
      <c r="A61" s="69"/>
    </row>
    <row r="62" spans="1:1">
      <c r="A62" s="69"/>
    </row>
    <row r="63" spans="1:1">
      <c r="A63" s="69"/>
    </row>
    <row r="64" spans="1:1">
      <c r="A64" s="69"/>
    </row>
    <row r="65" spans="1:1">
      <c r="A65" s="69"/>
    </row>
    <row r="66" spans="1:1">
      <c r="A66" s="69"/>
    </row>
    <row r="67" spans="1:1">
      <c r="A67" s="69"/>
    </row>
    <row r="68" spans="1:1">
      <c r="A68" s="69"/>
    </row>
    <row r="69" spans="1:1">
      <c r="A69" s="69"/>
    </row>
    <row r="70" spans="1:1">
      <c r="A70" s="69"/>
    </row>
    <row r="71" spans="1:1">
      <c r="A71" s="69"/>
    </row>
    <row r="72" spans="1:1">
      <c r="A72" s="69"/>
    </row>
    <row r="73" spans="1:1">
      <c r="A73" s="69"/>
    </row>
    <row r="74" spans="1:1">
      <c r="A74" s="69"/>
    </row>
    <row r="75" spans="1:1">
      <c r="A75" s="69"/>
    </row>
    <row r="76" spans="1:1">
      <c r="A76" s="69"/>
    </row>
    <row r="77" spans="1:1">
      <c r="A77" s="69"/>
    </row>
    <row r="78" spans="1:1">
      <c r="A78" s="69"/>
    </row>
    <row r="79" spans="1:1">
      <c r="A79" s="69"/>
    </row>
    <row r="80" spans="1:1">
      <c r="A80" s="69"/>
    </row>
    <row r="81" spans="1:1">
      <c r="A81" s="69"/>
    </row>
    <row r="82" spans="1:1">
      <c r="A82" s="69"/>
    </row>
    <row r="83" spans="1:1">
      <c r="A83" s="69"/>
    </row>
    <row r="84" spans="1:1">
      <c r="A84" s="69"/>
    </row>
    <row r="85" spans="1:1">
      <c r="A85" s="69"/>
    </row>
    <row r="86" spans="1:1">
      <c r="A86" s="69"/>
    </row>
    <row r="87" spans="1:1">
      <c r="A87" s="69"/>
    </row>
    <row r="88" spans="1:1">
      <c r="A88" s="69"/>
    </row>
    <row r="89" spans="1:1">
      <c r="A89" s="69"/>
    </row>
    <row r="90" spans="1:1">
      <c r="A90" s="69"/>
    </row>
    <row r="91" spans="1:1">
      <c r="A91" s="69"/>
    </row>
    <row r="92" spans="1:1">
      <c r="A92" s="69"/>
    </row>
    <row r="93" spans="1:1">
      <c r="A93" s="69"/>
    </row>
    <row r="94" spans="1:1">
      <c r="A94" s="69"/>
    </row>
    <row r="95" spans="1:1">
      <c r="A95" s="69"/>
    </row>
    <row r="96" spans="1:1">
      <c r="A96" s="69"/>
    </row>
    <row r="97" spans="1:1">
      <c r="A97" s="69"/>
    </row>
    <row r="98" spans="1:1">
      <c r="A98" s="69"/>
    </row>
    <row r="99" spans="1:1">
      <c r="A99" s="69"/>
    </row>
    <row r="100" spans="1:1">
      <c r="A100" s="69"/>
    </row>
    <row r="101" spans="1:1">
      <c r="A101" s="69"/>
    </row>
    <row r="102" spans="1:1">
      <c r="A102" s="69"/>
    </row>
    <row r="103" spans="1:1">
      <c r="A103" s="69"/>
    </row>
    <row r="104" spans="1:1">
      <c r="A104" s="69"/>
    </row>
    <row r="105" spans="1:1">
      <c r="A105" s="69"/>
    </row>
    <row r="106" spans="1:1">
      <c r="A106" s="69"/>
    </row>
    <row r="107" spans="1:1">
      <c r="A107" s="69"/>
    </row>
    <row r="108" spans="1:1">
      <c r="A108" s="69"/>
    </row>
    <row r="109" spans="1:1">
      <c r="A109" s="69"/>
    </row>
    <row r="110" spans="1:1">
      <c r="A110" s="69"/>
    </row>
    <row r="111" spans="1:1">
      <c r="A111" s="69"/>
    </row>
    <row r="112" spans="1:1">
      <c r="A112" s="69"/>
    </row>
    <row r="113" spans="1:1">
      <c r="A113" s="69"/>
    </row>
    <row r="114" spans="1:1">
      <c r="A114" s="69"/>
    </row>
    <row r="115" spans="1:1">
      <c r="A115" s="69"/>
    </row>
    <row r="116" spans="1:1">
      <c r="A116" s="69"/>
    </row>
    <row r="117" spans="1:1">
      <c r="A117" s="69"/>
    </row>
    <row r="118" spans="1:1">
      <c r="A118" s="69"/>
    </row>
    <row r="119" spans="1:1">
      <c r="A119" s="69"/>
    </row>
    <row r="120" spans="1:1">
      <c r="A120" s="69"/>
    </row>
    <row r="121" spans="1:1">
      <c r="A121" s="69"/>
    </row>
    <row r="122" spans="1:1">
      <c r="A122" s="69"/>
    </row>
    <row r="123" spans="1:1">
      <c r="A123" s="69"/>
    </row>
    <row r="124" spans="1:1">
      <c r="A124" s="69"/>
    </row>
    <row r="125" spans="1:1">
      <c r="A125" s="69"/>
    </row>
    <row r="126" spans="1:1">
      <c r="A126" s="69"/>
    </row>
    <row r="127" spans="1:1">
      <c r="A127" s="69"/>
    </row>
    <row r="128" spans="1:1">
      <c r="A128" s="69"/>
    </row>
    <row r="129" spans="1:1">
      <c r="A129" s="69"/>
    </row>
    <row r="130" spans="1:1">
      <c r="A130" s="69"/>
    </row>
    <row r="131" spans="1:1">
      <c r="A131" s="69"/>
    </row>
    <row r="132" spans="1:1">
      <c r="A132" s="69"/>
    </row>
    <row r="133" spans="1:1">
      <c r="A133" s="69"/>
    </row>
    <row r="134" spans="1:1">
      <c r="A134" s="69"/>
    </row>
    <row r="135" spans="1:1">
      <c r="A135" s="69"/>
    </row>
    <row r="136" spans="1:1">
      <c r="A136" s="69"/>
    </row>
    <row r="137" spans="1:1">
      <c r="A137" s="69"/>
    </row>
    <row r="138" spans="1:1">
      <c r="A138" s="69"/>
    </row>
    <row r="139" spans="1:1">
      <c r="A139" s="69"/>
    </row>
    <row r="140" spans="1:1">
      <c r="A140" s="69"/>
    </row>
    <row r="141" spans="1:1">
      <c r="A141" s="69"/>
    </row>
    <row r="142" spans="1:1">
      <c r="A142" s="69"/>
    </row>
    <row r="143" spans="1:1">
      <c r="A143" s="69"/>
    </row>
    <row r="144" spans="1:1">
      <c r="A144" s="69"/>
    </row>
    <row r="145" spans="1:1">
      <c r="A145" s="69"/>
    </row>
    <row r="146" spans="1:1">
      <c r="A146" s="69"/>
    </row>
    <row r="147" spans="1:1">
      <c r="A147" s="69"/>
    </row>
    <row r="148" spans="1:1">
      <c r="A148" s="69"/>
    </row>
    <row r="149" spans="1:1">
      <c r="A149" s="69"/>
    </row>
    <row r="150" spans="1:1">
      <c r="A150" s="69"/>
    </row>
    <row r="151" spans="1:1">
      <c r="A151" s="69"/>
    </row>
    <row r="152" spans="1:1">
      <c r="A152" s="69"/>
    </row>
    <row r="153" spans="1:1">
      <c r="A153" s="69"/>
    </row>
    <row r="154" spans="1:1">
      <c r="A154" s="69"/>
    </row>
    <row r="155" spans="1:1">
      <c r="A155" s="69"/>
    </row>
    <row r="156" spans="1:1">
      <c r="A156" s="69"/>
    </row>
    <row r="157" spans="1:1">
      <c r="A157" s="69"/>
    </row>
    <row r="158" spans="1:1">
      <c r="A158" s="69"/>
    </row>
    <row r="159" spans="1:1">
      <c r="A159" s="69"/>
    </row>
    <row r="160" spans="1:1">
      <c r="A160" s="69"/>
    </row>
    <row r="161" spans="1:1">
      <c r="A161" s="69"/>
    </row>
    <row r="162" spans="1:1">
      <c r="A162" s="69"/>
    </row>
    <row r="163" spans="1:1">
      <c r="A163" s="69"/>
    </row>
    <row r="164" spans="1:1">
      <c r="A164" s="69"/>
    </row>
    <row r="165" spans="1:1">
      <c r="A165" s="69"/>
    </row>
    <row r="166" spans="1:1">
      <c r="A166" s="69"/>
    </row>
    <row r="167" spans="1:1">
      <c r="A167" s="69"/>
    </row>
    <row r="168" spans="1:1">
      <c r="A168" s="69"/>
    </row>
    <row r="169" spans="1:1">
      <c r="A169" s="69"/>
    </row>
    <row r="170" spans="1:1">
      <c r="A170" s="69"/>
    </row>
    <row r="171" spans="1:1">
      <c r="A171" s="69"/>
    </row>
    <row r="172" spans="1:1">
      <c r="A172" s="69"/>
    </row>
    <row r="173" spans="1:1">
      <c r="A173" s="69"/>
    </row>
    <row r="174" spans="1:1">
      <c r="A174" s="69"/>
    </row>
    <row r="175" spans="1:1">
      <c r="A175" s="69"/>
    </row>
    <row r="176" spans="1:1">
      <c r="A176" s="69"/>
    </row>
    <row r="177" spans="1:1">
      <c r="A177" s="69"/>
    </row>
    <row r="178" spans="1:1">
      <c r="A178" s="69"/>
    </row>
    <row r="179" spans="1:1">
      <c r="A179" s="69"/>
    </row>
    <row r="180" spans="1:1">
      <c r="A180" s="69"/>
    </row>
    <row r="181" spans="1:1">
      <c r="A181" s="69"/>
    </row>
    <row r="182" spans="1:1">
      <c r="A182" s="69"/>
    </row>
    <row r="183" spans="1:1">
      <c r="A183" s="69"/>
    </row>
    <row r="184" spans="1:1">
      <c r="A184" s="69"/>
    </row>
    <row r="185" spans="1:1">
      <c r="A185" s="69"/>
    </row>
    <row r="186" spans="1:1">
      <c r="A186" s="69"/>
    </row>
    <row r="187" spans="1:1">
      <c r="A187" s="69"/>
    </row>
    <row r="188" spans="1:1">
      <c r="A188" s="69"/>
    </row>
    <row r="189" spans="1:1">
      <c r="A189" s="69"/>
    </row>
    <row r="190" spans="1:1">
      <c r="A190" s="69"/>
    </row>
    <row r="191" spans="1:1">
      <c r="A191" s="69"/>
    </row>
    <row r="192" spans="1:1">
      <c r="A192" s="69"/>
    </row>
    <row r="193" spans="1:1">
      <c r="A193" s="69"/>
    </row>
    <row r="194" spans="1:1">
      <c r="A194" s="69"/>
    </row>
    <row r="195" spans="1:1">
      <c r="A195" s="69"/>
    </row>
    <row r="196" spans="1:1">
      <c r="A196" s="69"/>
    </row>
    <row r="197" spans="1:1">
      <c r="A197" s="69"/>
    </row>
    <row r="198" spans="1:1">
      <c r="A198" s="69"/>
    </row>
    <row r="199" spans="1:1">
      <c r="A199" s="69"/>
    </row>
    <row r="200" spans="1:1">
      <c r="A200" s="69"/>
    </row>
    <row r="201" spans="1:1">
      <c r="A201" s="69"/>
    </row>
    <row r="202" spans="1:1">
      <c r="A202" s="69"/>
    </row>
    <row r="203" spans="1:1">
      <c r="A203" s="69"/>
    </row>
    <row r="204" spans="1:1">
      <c r="A204" s="69"/>
    </row>
    <row r="205" spans="1:1">
      <c r="A205" s="69"/>
    </row>
    <row r="206" spans="1:1">
      <c r="A206" s="69"/>
    </row>
    <row r="207" spans="1:1">
      <c r="A207" s="69"/>
    </row>
    <row r="208" spans="1:1">
      <c r="A208" s="69"/>
    </row>
    <row r="209" spans="1:1">
      <c r="A209" s="69"/>
    </row>
    <row r="210" spans="1:1">
      <c r="A210" s="69"/>
    </row>
    <row r="211" spans="1:1">
      <c r="A211" s="69"/>
    </row>
    <row r="212" spans="1:1">
      <c r="A212" s="69"/>
    </row>
    <row r="213" spans="1:1">
      <c r="A213" s="69"/>
    </row>
    <row r="214" spans="1:1">
      <c r="A214" s="69"/>
    </row>
    <row r="215" spans="1:1">
      <c r="A215" s="69"/>
    </row>
    <row r="216" spans="1:1">
      <c r="A216" s="69"/>
    </row>
    <row r="217" spans="1:1">
      <c r="A217" s="69"/>
    </row>
    <row r="218" spans="1:1">
      <c r="A218" s="69"/>
    </row>
    <row r="219" spans="1:1">
      <c r="A219" s="69"/>
    </row>
    <row r="220" spans="1:1">
      <c r="A220" s="69"/>
    </row>
    <row r="221" spans="1:1">
      <c r="A221" s="69"/>
    </row>
    <row r="222" spans="1:1">
      <c r="A222" s="69"/>
    </row>
    <row r="223" spans="1:1">
      <c r="A223" s="69"/>
    </row>
    <row r="224" spans="1:1">
      <c r="A224" s="69"/>
    </row>
    <row r="225" spans="1:1">
      <c r="A225" s="69"/>
    </row>
    <row r="226" spans="1:1">
      <c r="A226" s="69"/>
    </row>
    <row r="227" spans="1:1">
      <c r="A227" s="69"/>
    </row>
    <row r="228" spans="1:1">
      <c r="A228" s="69"/>
    </row>
    <row r="229" spans="1:1">
      <c r="A229" s="69"/>
    </row>
    <row r="230" spans="1:1">
      <c r="A230" s="69"/>
    </row>
    <row r="231" spans="1:1">
      <c r="A231" s="69"/>
    </row>
    <row r="232" spans="1:1">
      <c r="A232" s="69"/>
    </row>
    <row r="233" spans="1:1">
      <c r="A233" s="69"/>
    </row>
    <row r="234" spans="1:1">
      <c r="A234" s="69"/>
    </row>
    <row r="235" spans="1:1">
      <c r="A235" s="69"/>
    </row>
    <row r="236" spans="1:1">
      <c r="A236" s="69"/>
    </row>
    <row r="237" spans="1:1">
      <c r="A237" s="69"/>
    </row>
    <row r="238" spans="1:1">
      <c r="A238" s="69"/>
    </row>
    <row r="239" spans="1:1">
      <c r="A239" s="69"/>
    </row>
    <row r="240" spans="1:1">
      <c r="A240" s="69"/>
    </row>
    <row r="241" spans="1:1">
      <c r="A241" s="69"/>
    </row>
    <row r="242" spans="1:1">
      <c r="A242" s="69"/>
    </row>
    <row r="243" spans="1:1">
      <c r="A243" s="69"/>
    </row>
    <row r="244" spans="1:1">
      <c r="A244" s="69"/>
    </row>
    <row r="245" spans="1:1">
      <c r="A245" s="69"/>
    </row>
    <row r="246" spans="1:1">
      <c r="A246" s="69"/>
    </row>
    <row r="247" spans="1:1">
      <c r="A247" s="69"/>
    </row>
    <row r="248" spans="1:1">
      <c r="A248" s="69"/>
    </row>
    <row r="249" spans="1:1">
      <c r="A249" s="69"/>
    </row>
    <row r="250" spans="1:1">
      <c r="A250" s="69"/>
    </row>
    <row r="251" spans="1:1">
      <c r="A251" s="69"/>
    </row>
    <row r="252" spans="1:1">
      <c r="A252" s="69"/>
    </row>
    <row r="253" spans="1:1">
      <c r="A253" s="69"/>
    </row>
    <row r="254" spans="1:1">
      <c r="A254" s="69"/>
    </row>
    <row r="255" spans="1:1">
      <c r="A255" s="69"/>
    </row>
    <row r="256" spans="1:1">
      <c r="A256" s="69"/>
    </row>
    <row r="257" spans="1:1">
      <c r="A257" s="69"/>
    </row>
    <row r="258" spans="1:1">
      <c r="A258" s="69"/>
    </row>
    <row r="259" spans="1:1">
      <c r="A259" s="69"/>
    </row>
    <row r="260" spans="1:1">
      <c r="A260" s="69"/>
    </row>
    <row r="261" spans="1:1">
      <c r="A261" s="69"/>
    </row>
    <row r="262" spans="1:1">
      <c r="A262" s="69"/>
    </row>
    <row r="263" spans="1:1">
      <c r="A263" s="69"/>
    </row>
    <row r="264" spans="1:1">
      <c r="A264" s="69"/>
    </row>
    <row r="265" spans="1:1">
      <c r="A265" s="69"/>
    </row>
    <row r="266" spans="1:1">
      <c r="A266" s="69"/>
    </row>
    <row r="267" spans="1:1">
      <c r="A267" s="69"/>
    </row>
    <row r="268" spans="1:1">
      <c r="A268" s="69"/>
    </row>
    <row r="269" spans="1:1">
      <c r="A269" s="69"/>
    </row>
    <row r="270" spans="1:1">
      <c r="A270" s="69"/>
    </row>
    <row r="271" spans="1:1">
      <c r="A271" s="69"/>
    </row>
    <row r="272" spans="1:1">
      <c r="A272" s="69"/>
    </row>
    <row r="273" spans="1:1">
      <c r="A273" s="69"/>
    </row>
    <row r="274" spans="1:1">
      <c r="A274" s="69"/>
    </row>
    <row r="275" spans="1:1">
      <c r="A275" s="69"/>
    </row>
    <row r="276" spans="1:1">
      <c r="A276" s="69"/>
    </row>
    <row r="277" spans="1:1">
      <c r="A277" s="69"/>
    </row>
    <row r="278" spans="1:1">
      <c r="A278" s="69"/>
    </row>
    <row r="279" spans="1:1">
      <c r="A279" s="69"/>
    </row>
    <row r="280" spans="1:1">
      <c r="A280" s="69"/>
    </row>
    <row r="281" spans="1:1">
      <c r="A281" s="69"/>
    </row>
    <row r="282" spans="1:1">
      <c r="A282" s="69"/>
    </row>
    <row r="283" spans="1:1">
      <c r="A283" s="69"/>
    </row>
    <row r="284" spans="1:1">
      <c r="A284" s="69"/>
    </row>
    <row r="285" spans="1:1">
      <c r="A285" s="69"/>
    </row>
    <row r="286" spans="1:1">
      <c r="A286" s="69"/>
    </row>
    <row r="287" spans="1:1">
      <c r="A287" s="69"/>
    </row>
    <row r="288" spans="1:1">
      <c r="A288" s="69"/>
    </row>
    <row r="289" spans="1:1">
      <c r="A289" s="69"/>
    </row>
    <row r="290" spans="1:1">
      <c r="A290" s="69"/>
    </row>
    <row r="291" spans="1:1">
      <c r="A291" s="69"/>
    </row>
    <row r="292" spans="1:1">
      <c r="A292" s="69"/>
    </row>
    <row r="293" spans="1:1">
      <c r="A293" s="69"/>
    </row>
    <row r="294" spans="1:1">
      <c r="A294" s="69"/>
    </row>
    <row r="295" spans="1:1">
      <c r="A295" s="69"/>
    </row>
    <row r="296" spans="1:1">
      <c r="A296" s="69"/>
    </row>
    <row r="297" spans="1:1">
      <c r="A297" s="69"/>
    </row>
    <row r="298" spans="1:1">
      <c r="A298" s="69"/>
    </row>
    <row r="299" spans="1:1">
      <c r="A299" s="69"/>
    </row>
    <row r="300" spans="1:1">
      <c r="A300" s="69"/>
    </row>
    <row r="301" spans="1:1">
      <c r="A301" s="69"/>
    </row>
    <row r="302" spans="1:1">
      <c r="A302" s="69"/>
    </row>
    <row r="303" spans="1:1">
      <c r="A303" s="69"/>
    </row>
    <row r="304" spans="1:1">
      <c r="A304" s="69"/>
    </row>
    <row r="305" spans="1:1">
      <c r="A305" s="69"/>
    </row>
    <row r="306" spans="1:1">
      <c r="A306" s="69"/>
    </row>
    <row r="307" spans="1:1">
      <c r="A307" s="69"/>
    </row>
    <row r="308" spans="1:1">
      <c r="A308" s="69"/>
    </row>
    <row r="309" spans="1:1">
      <c r="A309" s="69"/>
    </row>
    <row r="310" spans="1:1">
      <c r="A310" s="69"/>
    </row>
    <row r="311" spans="1:1">
      <c r="A311" s="69"/>
    </row>
    <row r="312" spans="1:1">
      <c r="A312" s="69"/>
    </row>
    <row r="313" spans="1:1">
      <c r="A313" s="69"/>
    </row>
    <row r="314" spans="1:1">
      <c r="A314" s="69"/>
    </row>
    <row r="315" spans="1:1">
      <c r="A315" s="69"/>
    </row>
    <row r="316" spans="1:1">
      <c r="A316" s="69"/>
    </row>
    <row r="317" spans="1:1">
      <c r="A317" s="69"/>
    </row>
    <row r="318" spans="1:1">
      <c r="A318" s="69"/>
    </row>
    <row r="319" spans="1:1">
      <c r="A319" s="69"/>
    </row>
    <row r="320" spans="1:1">
      <c r="A320" s="69"/>
    </row>
    <row r="321" spans="1:1">
      <c r="A321" s="69"/>
    </row>
    <row r="322" spans="1:1">
      <c r="A322" s="69"/>
    </row>
    <row r="323" spans="1:1">
      <c r="A323" s="69"/>
    </row>
    <row r="324" spans="1:1">
      <c r="A324" s="69"/>
    </row>
    <row r="325" spans="1:1">
      <c r="A325" s="69"/>
    </row>
    <row r="326" spans="1:1">
      <c r="A326" s="69"/>
    </row>
    <row r="327" spans="1:1">
      <c r="A327" s="69"/>
    </row>
    <row r="328" spans="1:1">
      <c r="A328" s="69"/>
    </row>
    <row r="329" spans="1:1">
      <c r="A329" s="69"/>
    </row>
    <row r="330" spans="1:1">
      <c r="A330" s="69"/>
    </row>
    <row r="331" spans="1:1">
      <c r="A331" s="69"/>
    </row>
    <row r="332" spans="1:1">
      <c r="A332" s="69"/>
    </row>
    <row r="333" spans="1:1">
      <c r="A333" s="69"/>
    </row>
    <row r="334" spans="1:1">
      <c r="A334" s="69"/>
    </row>
    <row r="335" spans="1:1">
      <c r="A335" s="69"/>
    </row>
    <row r="336" spans="1:1">
      <c r="A336" s="69"/>
    </row>
    <row r="337" spans="1:1">
      <c r="A337" s="69"/>
    </row>
    <row r="338" spans="1:1">
      <c r="A338" s="69"/>
    </row>
    <row r="339" spans="1:1">
      <c r="A339" s="69"/>
    </row>
    <row r="340" spans="1:1">
      <c r="A340" s="69"/>
    </row>
    <row r="341" spans="1:1">
      <c r="A341" s="69"/>
    </row>
    <row r="342" spans="1:1">
      <c r="A342" s="69"/>
    </row>
    <row r="343" spans="1:1">
      <c r="A343" s="69"/>
    </row>
    <row r="344" spans="1:1">
      <c r="A344" s="69"/>
    </row>
    <row r="345" spans="1:1">
      <c r="A345" s="69"/>
    </row>
    <row r="346" spans="1:1">
      <c r="A346" s="69"/>
    </row>
    <row r="347" spans="1:1">
      <c r="A347" s="69"/>
    </row>
    <row r="348" spans="1:1">
      <c r="A348" s="69"/>
    </row>
    <row r="349" spans="1:1">
      <c r="A349" s="69"/>
    </row>
    <row r="350" spans="1:1">
      <c r="A350" s="69"/>
    </row>
    <row r="351" spans="1:1">
      <c r="A351" s="69"/>
    </row>
    <row r="352" spans="1:1">
      <c r="A352" s="69"/>
    </row>
    <row r="353" spans="1:1">
      <c r="A353" s="69"/>
    </row>
    <row r="354" spans="1:1">
      <c r="A354" s="69"/>
    </row>
    <row r="355" spans="1:1">
      <c r="A355" s="69"/>
    </row>
    <row r="356" spans="1:1">
      <c r="A356" s="69"/>
    </row>
    <row r="357" spans="1:1">
      <c r="A357" s="69"/>
    </row>
    <row r="358" spans="1:1">
      <c r="A358" s="69"/>
    </row>
    <row r="359" spans="1:1">
      <c r="A359" s="69"/>
    </row>
    <row r="360" spans="1:1">
      <c r="A360" s="69"/>
    </row>
    <row r="361" spans="1:1">
      <c r="A361" s="69"/>
    </row>
    <row r="362" spans="1:1">
      <c r="A362" s="69"/>
    </row>
    <row r="363" spans="1:1">
      <c r="A363" s="69"/>
    </row>
    <row r="364" spans="1:1">
      <c r="A364" s="69"/>
    </row>
    <row r="365" spans="1:1">
      <c r="A365" s="69"/>
    </row>
    <row r="366" spans="1:1">
      <c r="A366" s="69"/>
    </row>
    <row r="367" spans="1:1">
      <c r="A367" s="69"/>
    </row>
    <row r="368" spans="1:1">
      <c r="A368" s="69"/>
    </row>
    <row r="369" spans="1:1">
      <c r="A369" s="69"/>
    </row>
    <row r="370" spans="1:1">
      <c r="A370" s="69"/>
    </row>
    <row r="371" spans="1:1">
      <c r="A371" s="69"/>
    </row>
    <row r="372" spans="1:1">
      <c r="A372" s="69"/>
    </row>
    <row r="373" spans="1:1">
      <c r="A373" s="69"/>
    </row>
    <row r="374" spans="1:1">
      <c r="A374" s="69"/>
    </row>
    <row r="375" spans="1:1">
      <c r="A375" s="69"/>
    </row>
  </sheetData>
  <mergeCells count="7">
    <mergeCell ref="A45:E45"/>
    <mergeCell ref="A40:E40"/>
    <mergeCell ref="A2:E2"/>
    <mergeCell ref="A17:E17"/>
    <mergeCell ref="A19:E19"/>
    <mergeCell ref="A25:E25"/>
    <mergeCell ref="A35:E35"/>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5C90F-5DB1-1F4A-864D-8CA9D8C56D8B}">
  <dimension ref="A1:F286"/>
  <sheetViews>
    <sheetView zoomScaleNormal="100" workbookViewId="0">
      <pane ySplit="1" topLeftCell="A2" activePane="bottomLeft" state="frozen"/>
      <selection pane="bottomLeft" activeCell="F31" sqref="F31"/>
    </sheetView>
  </sheetViews>
  <sheetFormatPr baseColWidth="10" defaultColWidth="9.1640625" defaultRowHeight="15"/>
  <cols>
    <col min="1" max="1" width="26.6640625" style="10" customWidth="1"/>
    <col min="2" max="3" width="26.6640625" style="4" customWidth="1"/>
    <col min="4" max="4" width="2" style="4" customWidth="1"/>
    <col min="5" max="6" width="10" style="70" customWidth="1"/>
    <col min="7" max="16384" width="9.1640625" style="4"/>
  </cols>
  <sheetData>
    <row r="1" spans="1:6" ht="55" customHeight="1">
      <c r="A1" s="9" t="s">
        <v>1313</v>
      </c>
      <c r="B1" s="9" t="s">
        <v>3173</v>
      </c>
      <c r="C1" s="9" t="s">
        <v>3194</v>
      </c>
      <c r="E1" s="263" t="s">
        <v>3204</v>
      </c>
      <c r="F1" s="263" t="s">
        <v>3205</v>
      </c>
    </row>
    <row r="2" spans="1:6">
      <c r="A2" s="7" t="s">
        <v>1315</v>
      </c>
      <c r="B2" s="4" t="s">
        <v>3177</v>
      </c>
      <c r="E2" s="264"/>
      <c r="F2" s="264"/>
    </row>
    <row r="3" spans="1:6">
      <c r="A3" s="7" t="s">
        <v>1316</v>
      </c>
      <c r="B3" s="4" t="s">
        <v>3208</v>
      </c>
      <c r="C3" s="4" t="s">
        <v>1529</v>
      </c>
      <c r="E3" s="264">
        <v>2022</v>
      </c>
      <c r="F3" s="264">
        <v>2026</v>
      </c>
    </row>
    <row r="4" spans="1:6">
      <c r="A4" s="7" t="s">
        <v>1496</v>
      </c>
      <c r="B4" s="4" t="s">
        <v>3195</v>
      </c>
      <c r="C4" s="4" t="s">
        <v>1498</v>
      </c>
      <c r="E4" s="264">
        <v>2021</v>
      </c>
      <c r="F4" s="264">
        <v>2026</v>
      </c>
    </row>
    <row r="5" spans="1:6">
      <c r="A5" s="7" t="s">
        <v>1317</v>
      </c>
      <c r="B5" s="4" t="s">
        <v>3183</v>
      </c>
      <c r="C5" s="4" t="s">
        <v>2006</v>
      </c>
      <c r="E5" s="264">
        <v>2021</v>
      </c>
      <c r="F5" s="264">
        <v>2025</v>
      </c>
    </row>
    <row r="6" spans="1:6">
      <c r="A6" s="7" t="s">
        <v>1314</v>
      </c>
      <c r="B6" s="4" t="s">
        <v>3209</v>
      </c>
      <c r="C6" s="4" t="s">
        <v>3679</v>
      </c>
      <c r="E6" s="264">
        <v>2022</v>
      </c>
      <c r="F6" s="264">
        <v>2026</v>
      </c>
    </row>
    <row r="7" spans="1:6">
      <c r="A7" s="7" t="s">
        <v>1546</v>
      </c>
      <c r="B7" s="4" t="s">
        <v>3187</v>
      </c>
      <c r="C7" s="314"/>
      <c r="E7" s="264"/>
      <c r="F7" s="264"/>
    </row>
    <row r="8" spans="1:6">
      <c r="A8" s="7" t="s">
        <v>3185</v>
      </c>
      <c r="B8" s="4" t="s">
        <v>3186</v>
      </c>
      <c r="C8" s="4" t="s">
        <v>1345</v>
      </c>
      <c r="E8" s="264">
        <v>2021</v>
      </c>
      <c r="F8" s="264">
        <v>2025</v>
      </c>
    </row>
    <row r="9" spans="1:6">
      <c r="A9" s="7" t="s">
        <v>3199</v>
      </c>
      <c r="B9" s="4" t="s">
        <v>3200</v>
      </c>
      <c r="C9" s="314"/>
      <c r="E9" s="264"/>
      <c r="F9" s="264"/>
    </row>
    <row r="10" spans="1:6">
      <c r="A10" s="7" t="s">
        <v>1318</v>
      </c>
      <c r="B10" s="4" t="s">
        <v>3181</v>
      </c>
      <c r="C10" s="314"/>
      <c r="E10" s="264"/>
      <c r="F10" s="264"/>
    </row>
    <row r="11" spans="1:6">
      <c r="A11" s="7" t="s">
        <v>1319</v>
      </c>
      <c r="B11" s="4" t="s">
        <v>3180</v>
      </c>
      <c r="C11" s="4" t="s">
        <v>1334</v>
      </c>
      <c r="E11" s="264">
        <v>2021</v>
      </c>
      <c r="F11" s="264">
        <v>2025</v>
      </c>
    </row>
    <row r="12" spans="1:6">
      <c r="A12" s="7" t="s">
        <v>1320</v>
      </c>
      <c r="B12" s="4" t="s">
        <v>3191</v>
      </c>
      <c r="C12" s="314"/>
      <c r="E12" s="264"/>
      <c r="F12" s="264"/>
    </row>
    <row r="13" spans="1:6">
      <c r="A13" s="7" t="s">
        <v>3150</v>
      </c>
      <c r="B13" s="4" t="s">
        <v>3188</v>
      </c>
      <c r="C13" s="4" t="s">
        <v>2817</v>
      </c>
      <c r="E13" s="264">
        <v>2023</v>
      </c>
      <c r="F13" s="264">
        <v>2027</v>
      </c>
    </row>
    <row r="14" spans="1:6">
      <c r="A14" s="7" t="s">
        <v>1321</v>
      </c>
      <c r="B14" s="4" t="s">
        <v>3175</v>
      </c>
      <c r="C14" s="4" t="s">
        <v>1510</v>
      </c>
      <c r="E14" s="264">
        <v>2021</v>
      </c>
      <c r="F14" s="264">
        <v>2025</v>
      </c>
    </row>
    <row r="15" spans="1:6">
      <c r="A15" s="7" t="s">
        <v>2028</v>
      </c>
      <c r="B15" s="4" t="s">
        <v>3182</v>
      </c>
      <c r="C15" s="4" t="s">
        <v>1367</v>
      </c>
      <c r="E15" s="264">
        <v>2021</v>
      </c>
      <c r="F15" s="264">
        <v>2025</v>
      </c>
    </row>
    <row r="16" spans="1:6">
      <c r="A16" s="7" t="s">
        <v>3189</v>
      </c>
      <c r="B16" s="4" t="s">
        <v>3190</v>
      </c>
      <c r="C16" s="314"/>
      <c r="E16" s="264"/>
      <c r="F16" s="264"/>
    </row>
    <row r="17" spans="1:6">
      <c r="A17" s="7" t="s">
        <v>1322</v>
      </c>
      <c r="B17" s="4" t="s">
        <v>3174</v>
      </c>
      <c r="C17" s="4" t="s">
        <v>1336</v>
      </c>
      <c r="E17" s="264">
        <v>2021</v>
      </c>
      <c r="F17" s="264">
        <v>2025</v>
      </c>
    </row>
    <row r="18" spans="1:6">
      <c r="A18" s="7" t="s">
        <v>1323</v>
      </c>
      <c r="B18" s="4" t="s">
        <v>3686</v>
      </c>
      <c r="C18" s="4" t="s">
        <v>3687</v>
      </c>
      <c r="E18" s="264">
        <v>2000</v>
      </c>
      <c r="F18" s="264">
        <v>2024</v>
      </c>
    </row>
    <row r="19" spans="1:6">
      <c r="A19" s="7" t="s">
        <v>1324</v>
      </c>
      <c r="B19" s="4" t="s">
        <v>3178</v>
      </c>
      <c r="C19" s="314"/>
      <c r="E19" s="264"/>
      <c r="F19" s="264"/>
    </row>
    <row r="20" spans="1:6">
      <c r="A20" s="7" t="s">
        <v>1364</v>
      </c>
      <c r="B20" s="4" t="s">
        <v>3210</v>
      </c>
      <c r="C20" s="4" t="s">
        <v>1376</v>
      </c>
      <c r="E20" s="264">
        <v>2022</v>
      </c>
      <c r="F20" s="264">
        <v>2026</v>
      </c>
    </row>
    <row r="21" spans="1:6">
      <c r="A21" s="7" t="s">
        <v>3201</v>
      </c>
      <c r="B21" s="4" t="s">
        <v>3202</v>
      </c>
      <c r="C21" s="314"/>
      <c r="E21" s="264"/>
      <c r="F21" s="264"/>
    </row>
    <row r="22" spans="1:6">
      <c r="A22" s="7" t="s">
        <v>1326</v>
      </c>
      <c r="B22" s="4" t="s">
        <v>3179</v>
      </c>
      <c r="C22" s="4" t="s">
        <v>1348</v>
      </c>
      <c r="E22" s="264">
        <v>2020</v>
      </c>
      <c r="F22" s="264">
        <v>2024</v>
      </c>
    </row>
    <row r="23" spans="1:6">
      <c r="A23" s="7" t="s">
        <v>1497</v>
      </c>
      <c r="B23" s="4" t="s">
        <v>3198</v>
      </c>
      <c r="C23" s="314"/>
      <c r="E23" s="264"/>
      <c r="F23" s="264"/>
    </row>
    <row r="24" spans="1:6">
      <c r="A24" s="7" t="s">
        <v>3196</v>
      </c>
      <c r="B24" s="4" t="s">
        <v>3197</v>
      </c>
      <c r="C24" s="4" t="s">
        <v>3741</v>
      </c>
      <c r="E24" s="264">
        <v>2024</v>
      </c>
      <c r="F24" s="264">
        <v>2028</v>
      </c>
    </row>
    <row r="25" spans="1:6">
      <c r="A25" s="7" t="s">
        <v>1499</v>
      </c>
      <c r="B25" s="4" t="s">
        <v>3193</v>
      </c>
      <c r="C25" s="4" t="s">
        <v>3164</v>
      </c>
      <c r="E25" s="264">
        <v>2021</v>
      </c>
      <c r="F25" s="264">
        <v>2025</v>
      </c>
    </row>
    <row r="26" spans="1:6">
      <c r="A26" s="7" t="s">
        <v>2156</v>
      </c>
      <c r="B26" s="4" t="s">
        <v>3206</v>
      </c>
      <c r="C26" s="4" t="s">
        <v>3685</v>
      </c>
      <c r="E26" s="264">
        <v>2023</v>
      </c>
      <c r="F26" s="264">
        <v>2027</v>
      </c>
    </row>
    <row r="27" spans="1:6">
      <c r="A27" s="7" t="s">
        <v>1327</v>
      </c>
      <c r="B27" s="4" t="s">
        <v>3176</v>
      </c>
      <c r="C27" s="4" t="s">
        <v>1352</v>
      </c>
      <c r="E27" s="264">
        <v>2020</v>
      </c>
      <c r="F27" s="264">
        <v>2024</v>
      </c>
    </row>
    <row r="28" spans="1:6">
      <c r="A28" s="7" t="s">
        <v>1328</v>
      </c>
      <c r="B28" s="4" t="s">
        <v>3207</v>
      </c>
      <c r="C28" s="314"/>
      <c r="E28" s="264"/>
      <c r="F28" s="264"/>
    </row>
    <row r="29" spans="1:6">
      <c r="A29" s="7" t="s">
        <v>1329</v>
      </c>
      <c r="B29" s="4" t="s">
        <v>3184</v>
      </c>
      <c r="C29" s="4" t="s">
        <v>1340</v>
      </c>
      <c r="E29" s="264">
        <v>2020</v>
      </c>
      <c r="F29" s="264">
        <v>2024</v>
      </c>
    </row>
    <row r="30" spans="1:6">
      <c r="A30" s="7" t="s">
        <v>1330</v>
      </c>
      <c r="B30" s="4" t="s">
        <v>3203</v>
      </c>
      <c r="C30" s="4" t="s">
        <v>1338</v>
      </c>
      <c r="E30" s="264">
        <v>2025</v>
      </c>
      <c r="F30" s="264">
        <v>2029</v>
      </c>
    </row>
    <row r="31" spans="1:6">
      <c r="A31" s="7" t="s">
        <v>1331</v>
      </c>
      <c r="B31" s="4" t="s">
        <v>3192</v>
      </c>
      <c r="C31" s="4" t="s">
        <v>2004</v>
      </c>
      <c r="E31" s="264">
        <v>2021</v>
      </c>
      <c r="F31" s="264">
        <v>2025</v>
      </c>
    </row>
    <row r="32" spans="1:6">
      <c r="E32" s="264"/>
      <c r="F32" s="264"/>
    </row>
    <row r="33" spans="5:6">
      <c r="E33" s="69"/>
      <c r="F33" s="69"/>
    </row>
    <row r="34" spans="5:6">
      <c r="E34" s="69"/>
      <c r="F34" s="69"/>
    </row>
    <row r="35" spans="5:6">
      <c r="E35" s="69"/>
      <c r="F35" s="69"/>
    </row>
    <row r="36" spans="5:6">
      <c r="E36" s="69"/>
      <c r="F36" s="69"/>
    </row>
    <row r="37" spans="5:6">
      <c r="E37" s="69"/>
      <c r="F37" s="69"/>
    </row>
    <row r="38" spans="5:6">
      <c r="E38" s="69"/>
      <c r="F38" s="69"/>
    </row>
    <row r="39" spans="5:6">
      <c r="E39" s="69"/>
      <c r="F39" s="69"/>
    </row>
    <row r="40" spans="5:6">
      <c r="E40" s="69"/>
      <c r="F40" s="69"/>
    </row>
    <row r="41" spans="5:6">
      <c r="E41" s="69"/>
      <c r="F41" s="69"/>
    </row>
    <row r="42" spans="5:6">
      <c r="E42" s="69"/>
      <c r="F42" s="69"/>
    </row>
    <row r="43" spans="5:6">
      <c r="E43" s="69"/>
      <c r="F43" s="69"/>
    </row>
    <row r="44" spans="5:6">
      <c r="E44" s="69"/>
      <c r="F44" s="69"/>
    </row>
    <row r="45" spans="5:6">
      <c r="E45" s="69"/>
      <c r="F45" s="69"/>
    </row>
    <row r="46" spans="5:6">
      <c r="E46" s="69"/>
      <c r="F46" s="69"/>
    </row>
    <row r="47" spans="5:6">
      <c r="E47" s="69"/>
      <c r="F47" s="69"/>
    </row>
    <row r="48" spans="5:6">
      <c r="E48" s="69"/>
      <c r="F48" s="69"/>
    </row>
    <row r="49" spans="5:6">
      <c r="E49" s="69"/>
      <c r="F49" s="69"/>
    </row>
    <row r="50" spans="5:6">
      <c r="E50" s="69"/>
      <c r="F50" s="69"/>
    </row>
    <row r="51" spans="5:6">
      <c r="E51" s="69"/>
      <c r="F51" s="69"/>
    </row>
    <row r="52" spans="5:6">
      <c r="E52" s="69"/>
      <c r="F52" s="69"/>
    </row>
    <row r="53" spans="5:6">
      <c r="E53" s="69"/>
      <c r="F53" s="69"/>
    </row>
    <row r="54" spans="5:6">
      <c r="E54" s="69"/>
      <c r="F54" s="69"/>
    </row>
    <row r="55" spans="5:6">
      <c r="E55" s="69"/>
      <c r="F55" s="69"/>
    </row>
    <row r="56" spans="5:6">
      <c r="E56" s="69"/>
      <c r="F56" s="69"/>
    </row>
    <row r="57" spans="5:6">
      <c r="E57" s="69"/>
      <c r="F57" s="69"/>
    </row>
    <row r="58" spans="5:6">
      <c r="E58" s="69"/>
      <c r="F58" s="69"/>
    </row>
    <row r="59" spans="5:6">
      <c r="E59" s="69"/>
      <c r="F59" s="69"/>
    </row>
    <row r="60" spans="5:6">
      <c r="E60" s="69"/>
      <c r="F60" s="69"/>
    </row>
    <row r="61" spans="5:6">
      <c r="E61" s="69"/>
      <c r="F61" s="69"/>
    </row>
    <row r="62" spans="5:6">
      <c r="E62" s="69"/>
      <c r="F62" s="69"/>
    </row>
    <row r="63" spans="5:6">
      <c r="E63" s="69"/>
      <c r="F63" s="69"/>
    </row>
    <row r="64" spans="5:6">
      <c r="E64" s="69"/>
      <c r="F64" s="69"/>
    </row>
    <row r="65" spans="5:6">
      <c r="E65" s="69"/>
      <c r="F65" s="69"/>
    </row>
    <row r="66" spans="5:6">
      <c r="E66" s="69"/>
      <c r="F66" s="69"/>
    </row>
    <row r="67" spans="5:6">
      <c r="E67" s="69"/>
      <c r="F67" s="69"/>
    </row>
    <row r="68" spans="5:6">
      <c r="E68" s="69"/>
      <c r="F68" s="69"/>
    </row>
    <row r="69" spans="5:6">
      <c r="E69" s="69"/>
      <c r="F69" s="69"/>
    </row>
    <row r="70" spans="5:6">
      <c r="E70" s="69"/>
      <c r="F70" s="69"/>
    </row>
    <row r="71" spans="5:6">
      <c r="E71" s="69"/>
      <c r="F71" s="69"/>
    </row>
    <row r="72" spans="5:6">
      <c r="E72" s="69"/>
      <c r="F72" s="69"/>
    </row>
    <row r="73" spans="5:6">
      <c r="E73" s="69"/>
      <c r="F73" s="69"/>
    </row>
    <row r="74" spans="5:6">
      <c r="E74" s="69"/>
      <c r="F74" s="69"/>
    </row>
    <row r="75" spans="5:6">
      <c r="E75" s="69"/>
      <c r="F75" s="69"/>
    </row>
    <row r="76" spans="5:6">
      <c r="E76" s="69"/>
      <c r="F76" s="69"/>
    </row>
    <row r="77" spans="5:6">
      <c r="E77" s="69"/>
      <c r="F77" s="69"/>
    </row>
    <row r="78" spans="5:6">
      <c r="E78" s="69"/>
      <c r="F78" s="69"/>
    </row>
    <row r="79" spans="5:6">
      <c r="E79" s="69"/>
      <c r="F79" s="69"/>
    </row>
    <row r="80" spans="5:6">
      <c r="E80" s="69"/>
      <c r="F80" s="69"/>
    </row>
    <row r="81" spans="5:6">
      <c r="E81" s="69"/>
      <c r="F81" s="69"/>
    </row>
    <row r="82" spans="5:6">
      <c r="E82" s="69"/>
      <c r="F82" s="69"/>
    </row>
    <row r="83" spans="5:6">
      <c r="E83" s="69"/>
      <c r="F83" s="69"/>
    </row>
    <row r="84" spans="5:6">
      <c r="E84" s="69"/>
      <c r="F84" s="69"/>
    </row>
    <row r="85" spans="5:6">
      <c r="E85" s="69"/>
      <c r="F85" s="69"/>
    </row>
    <row r="86" spans="5:6">
      <c r="E86" s="69"/>
      <c r="F86" s="69"/>
    </row>
    <row r="87" spans="5:6">
      <c r="E87" s="69"/>
      <c r="F87" s="69"/>
    </row>
    <row r="88" spans="5:6">
      <c r="E88" s="69"/>
      <c r="F88" s="69"/>
    </row>
    <row r="89" spans="5:6">
      <c r="E89" s="69"/>
      <c r="F89" s="69"/>
    </row>
    <row r="90" spans="5:6">
      <c r="E90" s="69"/>
      <c r="F90" s="69"/>
    </row>
    <row r="91" spans="5:6">
      <c r="E91" s="69"/>
      <c r="F91" s="69"/>
    </row>
    <row r="92" spans="5:6">
      <c r="E92" s="69"/>
      <c r="F92" s="69"/>
    </row>
    <row r="93" spans="5:6">
      <c r="E93" s="69"/>
      <c r="F93" s="69"/>
    </row>
    <row r="94" spans="5:6">
      <c r="E94" s="69"/>
      <c r="F94" s="69"/>
    </row>
    <row r="95" spans="5:6">
      <c r="E95" s="69"/>
      <c r="F95" s="69"/>
    </row>
    <row r="96" spans="5:6">
      <c r="E96" s="69"/>
      <c r="F96" s="69"/>
    </row>
    <row r="97" spans="5:6">
      <c r="E97" s="69"/>
      <c r="F97" s="69"/>
    </row>
    <row r="98" spans="5:6">
      <c r="E98" s="69"/>
      <c r="F98" s="69"/>
    </row>
    <row r="99" spans="5:6">
      <c r="E99" s="69"/>
      <c r="F99" s="69"/>
    </row>
    <row r="100" spans="5:6">
      <c r="E100" s="69"/>
      <c r="F100" s="69"/>
    </row>
    <row r="101" spans="5:6">
      <c r="E101" s="69"/>
      <c r="F101" s="69"/>
    </row>
    <row r="102" spans="5:6">
      <c r="E102" s="69"/>
      <c r="F102" s="69"/>
    </row>
    <row r="103" spans="5:6">
      <c r="E103" s="69"/>
      <c r="F103" s="69"/>
    </row>
    <row r="104" spans="5:6">
      <c r="E104" s="69"/>
      <c r="F104" s="69"/>
    </row>
    <row r="105" spans="5:6">
      <c r="E105" s="69"/>
      <c r="F105" s="69"/>
    </row>
    <row r="106" spans="5:6">
      <c r="E106" s="69"/>
      <c r="F106" s="69"/>
    </row>
    <row r="107" spans="5:6">
      <c r="E107" s="69"/>
      <c r="F107" s="69"/>
    </row>
    <row r="108" spans="5:6">
      <c r="E108" s="69"/>
      <c r="F108" s="69"/>
    </row>
    <row r="109" spans="5:6">
      <c r="E109" s="69"/>
      <c r="F109" s="69"/>
    </row>
    <row r="110" spans="5:6">
      <c r="E110" s="69"/>
      <c r="F110" s="69"/>
    </row>
    <row r="111" spans="5:6">
      <c r="E111" s="69"/>
      <c r="F111" s="69"/>
    </row>
    <row r="112" spans="5:6">
      <c r="E112" s="69"/>
      <c r="F112" s="69"/>
    </row>
    <row r="113" spans="5:6">
      <c r="E113" s="69"/>
      <c r="F113" s="69"/>
    </row>
    <row r="114" spans="5:6">
      <c r="E114" s="69"/>
      <c r="F114" s="69"/>
    </row>
    <row r="115" spans="5:6">
      <c r="E115" s="69"/>
      <c r="F115" s="69"/>
    </row>
    <row r="116" spans="5:6">
      <c r="E116" s="69"/>
      <c r="F116" s="69"/>
    </row>
    <row r="117" spans="5:6">
      <c r="E117" s="69"/>
      <c r="F117" s="69"/>
    </row>
    <row r="118" spans="5:6">
      <c r="E118" s="69"/>
      <c r="F118" s="69"/>
    </row>
    <row r="119" spans="5:6">
      <c r="E119" s="69"/>
      <c r="F119" s="69"/>
    </row>
    <row r="120" spans="5:6">
      <c r="E120" s="69"/>
      <c r="F120" s="69"/>
    </row>
    <row r="121" spans="5:6">
      <c r="E121" s="69"/>
      <c r="F121" s="69"/>
    </row>
    <row r="122" spans="5:6">
      <c r="E122" s="69"/>
      <c r="F122" s="69"/>
    </row>
    <row r="123" spans="5:6">
      <c r="E123" s="69"/>
      <c r="F123" s="69"/>
    </row>
    <row r="124" spans="5:6">
      <c r="E124" s="69"/>
      <c r="F124" s="69"/>
    </row>
    <row r="125" spans="5:6">
      <c r="E125" s="69"/>
      <c r="F125" s="69"/>
    </row>
    <row r="126" spans="5:6">
      <c r="E126" s="69"/>
      <c r="F126" s="69"/>
    </row>
    <row r="127" spans="5:6">
      <c r="E127" s="69"/>
      <c r="F127" s="69"/>
    </row>
    <row r="128" spans="5:6">
      <c r="E128" s="69"/>
      <c r="F128" s="69"/>
    </row>
    <row r="129" spans="5:6">
      <c r="E129" s="69"/>
      <c r="F129" s="69"/>
    </row>
    <row r="130" spans="5:6">
      <c r="E130" s="69"/>
      <c r="F130" s="69"/>
    </row>
    <row r="131" spans="5:6">
      <c r="E131" s="69"/>
      <c r="F131" s="69"/>
    </row>
    <row r="132" spans="5:6">
      <c r="E132" s="69"/>
      <c r="F132" s="69"/>
    </row>
    <row r="133" spans="5:6">
      <c r="E133" s="69"/>
      <c r="F133" s="69"/>
    </row>
    <row r="134" spans="5:6">
      <c r="E134" s="69"/>
      <c r="F134" s="69"/>
    </row>
    <row r="135" spans="5:6">
      <c r="E135" s="69"/>
      <c r="F135" s="69"/>
    </row>
    <row r="136" spans="5:6">
      <c r="E136" s="69"/>
      <c r="F136" s="69"/>
    </row>
    <row r="137" spans="5:6">
      <c r="E137" s="69"/>
      <c r="F137" s="69"/>
    </row>
    <row r="138" spans="5:6">
      <c r="E138" s="69"/>
      <c r="F138" s="69"/>
    </row>
    <row r="139" spans="5:6">
      <c r="E139" s="69"/>
      <c r="F139" s="69"/>
    </row>
    <row r="140" spans="5:6">
      <c r="E140" s="69"/>
      <c r="F140" s="69"/>
    </row>
    <row r="141" spans="5:6">
      <c r="E141" s="69"/>
      <c r="F141" s="69"/>
    </row>
    <row r="142" spans="5:6">
      <c r="E142" s="69"/>
      <c r="F142" s="69"/>
    </row>
    <row r="143" spans="5:6">
      <c r="E143" s="69"/>
      <c r="F143" s="69"/>
    </row>
    <row r="144" spans="5:6">
      <c r="E144" s="69"/>
      <c r="F144" s="69"/>
    </row>
    <row r="145" spans="5:6">
      <c r="E145" s="69"/>
      <c r="F145" s="69"/>
    </row>
    <row r="146" spans="5:6">
      <c r="E146" s="69"/>
      <c r="F146" s="69"/>
    </row>
    <row r="147" spans="5:6">
      <c r="E147" s="69"/>
      <c r="F147" s="69"/>
    </row>
    <row r="148" spans="5:6">
      <c r="E148" s="69"/>
      <c r="F148" s="69"/>
    </row>
    <row r="149" spans="5:6">
      <c r="E149" s="69"/>
      <c r="F149" s="69"/>
    </row>
    <row r="150" spans="5:6">
      <c r="E150" s="69"/>
      <c r="F150" s="69"/>
    </row>
    <row r="151" spans="5:6">
      <c r="E151" s="69"/>
      <c r="F151" s="69"/>
    </row>
    <row r="152" spans="5:6">
      <c r="E152" s="69"/>
      <c r="F152" s="69"/>
    </row>
    <row r="153" spans="5:6">
      <c r="E153" s="69"/>
      <c r="F153" s="69"/>
    </row>
    <row r="154" spans="5:6">
      <c r="E154" s="69"/>
      <c r="F154" s="69"/>
    </row>
    <row r="155" spans="5:6">
      <c r="E155" s="69"/>
      <c r="F155" s="69"/>
    </row>
    <row r="156" spans="5:6">
      <c r="E156" s="69"/>
      <c r="F156" s="69"/>
    </row>
    <row r="157" spans="5:6">
      <c r="E157" s="69"/>
      <c r="F157" s="69"/>
    </row>
    <row r="158" spans="5:6">
      <c r="E158" s="69"/>
      <c r="F158" s="69"/>
    </row>
    <row r="159" spans="5:6">
      <c r="E159" s="69"/>
      <c r="F159" s="69"/>
    </row>
    <row r="160" spans="5:6">
      <c r="E160" s="69"/>
      <c r="F160" s="69"/>
    </row>
    <row r="161" spans="5:6">
      <c r="E161" s="69"/>
      <c r="F161" s="69"/>
    </row>
    <row r="162" spans="5:6">
      <c r="E162" s="69"/>
      <c r="F162" s="69"/>
    </row>
    <row r="163" spans="5:6">
      <c r="E163" s="69"/>
      <c r="F163" s="69"/>
    </row>
    <row r="164" spans="5:6">
      <c r="E164" s="69"/>
      <c r="F164" s="69"/>
    </row>
    <row r="165" spans="5:6">
      <c r="E165" s="69"/>
      <c r="F165" s="69"/>
    </row>
    <row r="166" spans="5:6">
      <c r="E166" s="69"/>
      <c r="F166" s="69"/>
    </row>
    <row r="167" spans="5:6">
      <c r="E167" s="69"/>
      <c r="F167" s="69"/>
    </row>
    <row r="168" spans="5:6">
      <c r="E168" s="69"/>
      <c r="F168" s="69"/>
    </row>
    <row r="169" spans="5:6">
      <c r="E169" s="69"/>
      <c r="F169" s="69"/>
    </row>
    <row r="170" spans="5:6">
      <c r="E170" s="69"/>
      <c r="F170" s="69"/>
    </row>
    <row r="171" spans="5:6">
      <c r="E171" s="69"/>
      <c r="F171" s="69"/>
    </row>
    <row r="172" spans="5:6">
      <c r="E172" s="69"/>
      <c r="F172" s="69"/>
    </row>
    <row r="173" spans="5:6">
      <c r="E173" s="69"/>
      <c r="F173" s="69"/>
    </row>
    <row r="174" spans="5:6">
      <c r="E174" s="69"/>
      <c r="F174" s="69"/>
    </row>
    <row r="175" spans="5:6">
      <c r="E175" s="69"/>
      <c r="F175" s="69"/>
    </row>
    <row r="176" spans="5:6">
      <c r="E176" s="69"/>
      <c r="F176" s="69"/>
    </row>
    <row r="177" spans="5:6">
      <c r="E177" s="69"/>
      <c r="F177" s="69"/>
    </row>
    <row r="178" spans="5:6">
      <c r="E178" s="69"/>
      <c r="F178" s="69"/>
    </row>
    <row r="179" spans="5:6">
      <c r="E179" s="69"/>
      <c r="F179" s="69"/>
    </row>
    <row r="180" spans="5:6">
      <c r="E180" s="69"/>
      <c r="F180" s="69"/>
    </row>
    <row r="181" spans="5:6">
      <c r="E181" s="69"/>
      <c r="F181" s="69"/>
    </row>
    <row r="182" spans="5:6">
      <c r="E182" s="69"/>
      <c r="F182" s="69"/>
    </row>
    <row r="183" spans="5:6">
      <c r="E183" s="69"/>
      <c r="F183" s="69"/>
    </row>
    <row r="184" spans="5:6">
      <c r="E184" s="69"/>
      <c r="F184" s="69"/>
    </row>
    <row r="185" spans="5:6">
      <c r="E185" s="69"/>
      <c r="F185" s="69"/>
    </row>
    <row r="186" spans="5:6">
      <c r="E186" s="69"/>
      <c r="F186" s="69"/>
    </row>
    <row r="187" spans="5:6">
      <c r="E187" s="69"/>
      <c r="F187" s="69"/>
    </row>
    <row r="188" spans="5:6">
      <c r="E188" s="69"/>
      <c r="F188" s="69"/>
    </row>
    <row r="189" spans="5:6">
      <c r="E189" s="69"/>
      <c r="F189" s="69"/>
    </row>
    <row r="190" spans="5:6">
      <c r="E190" s="69"/>
      <c r="F190" s="69"/>
    </row>
    <row r="191" spans="5:6">
      <c r="E191" s="69"/>
      <c r="F191" s="69"/>
    </row>
    <row r="192" spans="5:6">
      <c r="E192" s="69"/>
      <c r="F192" s="69"/>
    </row>
    <row r="193" spans="5:6">
      <c r="E193" s="69"/>
      <c r="F193" s="69"/>
    </row>
    <row r="194" spans="5:6">
      <c r="E194" s="69"/>
      <c r="F194" s="69"/>
    </row>
    <row r="195" spans="5:6">
      <c r="E195" s="69"/>
      <c r="F195" s="69"/>
    </row>
    <row r="196" spans="5:6">
      <c r="E196" s="69"/>
      <c r="F196" s="69"/>
    </row>
    <row r="197" spans="5:6">
      <c r="E197" s="69"/>
      <c r="F197" s="69"/>
    </row>
    <row r="198" spans="5:6">
      <c r="E198" s="69"/>
      <c r="F198" s="69"/>
    </row>
    <row r="199" spans="5:6">
      <c r="E199" s="69"/>
      <c r="F199" s="69"/>
    </row>
    <row r="200" spans="5:6">
      <c r="E200" s="69"/>
      <c r="F200" s="69"/>
    </row>
    <row r="201" spans="5:6">
      <c r="E201" s="69"/>
      <c r="F201" s="69"/>
    </row>
    <row r="202" spans="5:6">
      <c r="E202" s="69"/>
      <c r="F202" s="69"/>
    </row>
    <row r="203" spans="5:6">
      <c r="E203" s="69"/>
      <c r="F203" s="69"/>
    </row>
    <row r="204" spans="5:6">
      <c r="E204" s="69"/>
      <c r="F204" s="69"/>
    </row>
    <row r="205" spans="5:6">
      <c r="E205" s="69"/>
      <c r="F205" s="69"/>
    </row>
    <row r="206" spans="5:6">
      <c r="E206" s="69"/>
      <c r="F206" s="69"/>
    </row>
    <row r="207" spans="5:6">
      <c r="E207" s="69"/>
      <c r="F207" s="69"/>
    </row>
    <row r="208" spans="5:6">
      <c r="E208" s="69"/>
      <c r="F208" s="69"/>
    </row>
    <row r="209" spans="5:6">
      <c r="E209" s="69"/>
      <c r="F209" s="69"/>
    </row>
    <row r="210" spans="5:6">
      <c r="E210" s="69"/>
      <c r="F210" s="69"/>
    </row>
    <row r="211" spans="5:6">
      <c r="E211" s="69"/>
      <c r="F211" s="69"/>
    </row>
    <row r="212" spans="5:6">
      <c r="E212" s="69"/>
      <c r="F212" s="69"/>
    </row>
    <row r="213" spans="5:6">
      <c r="E213" s="69"/>
      <c r="F213" s="69"/>
    </row>
    <row r="214" spans="5:6">
      <c r="E214" s="69"/>
      <c r="F214" s="69"/>
    </row>
    <row r="215" spans="5:6">
      <c r="E215" s="69"/>
      <c r="F215" s="69"/>
    </row>
    <row r="216" spans="5:6">
      <c r="E216" s="69"/>
      <c r="F216" s="69"/>
    </row>
    <row r="217" spans="5:6">
      <c r="E217" s="69"/>
      <c r="F217" s="69"/>
    </row>
    <row r="218" spans="5:6">
      <c r="E218" s="69"/>
      <c r="F218" s="69"/>
    </row>
    <row r="219" spans="5:6">
      <c r="E219" s="69"/>
      <c r="F219" s="69"/>
    </row>
    <row r="220" spans="5:6">
      <c r="E220" s="69"/>
      <c r="F220" s="69"/>
    </row>
    <row r="221" spans="5:6">
      <c r="E221" s="69"/>
      <c r="F221" s="69"/>
    </row>
    <row r="222" spans="5:6">
      <c r="E222" s="69"/>
      <c r="F222" s="69"/>
    </row>
    <row r="223" spans="5:6">
      <c r="E223" s="69"/>
      <c r="F223" s="69"/>
    </row>
    <row r="224" spans="5:6">
      <c r="E224" s="69"/>
      <c r="F224" s="69"/>
    </row>
    <row r="225" spans="5:6">
      <c r="E225" s="69"/>
      <c r="F225" s="69"/>
    </row>
    <row r="226" spans="5:6">
      <c r="E226" s="69"/>
      <c r="F226" s="69"/>
    </row>
    <row r="227" spans="5:6">
      <c r="E227" s="69"/>
      <c r="F227" s="69"/>
    </row>
    <row r="228" spans="5:6">
      <c r="E228" s="69"/>
      <c r="F228" s="69"/>
    </row>
    <row r="229" spans="5:6">
      <c r="E229" s="69"/>
      <c r="F229" s="69"/>
    </row>
    <row r="230" spans="5:6">
      <c r="E230" s="69"/>
      <c r="F230" s="69"/>
    </row>
    <row r="231" spans="5:6">
      <c r="E231" s="69"/>
      <c r="F231" s="69"/>
    </row>
    <row r="232" spans="5:6">
      <c r="E232" s="69"/>
      <c r="F232" s="69"/>
    </row>
    <row r="233" spans="5:6">
      <c r="E233" s="69"/>
      <c r="F233" s="69"/>
    </row>
    <row r="234" spans="5:6">
      <c r="E234" s="69"/>
      <c r="F234" s="69"/>
    </row>
    <row r="235" spans="5:6">
      <c r="E235" s="69"/>
      <c r="F235" s="69"/>
    </row>
    <row r="236" spans="5:6">
      <c r="E236" s="69"/>
      <c r="F236" s="69"/>
    </row>
    <row r="237" spans="5:6">
      <c r="E237" s="69"/>
      <c r="F237" s="69"/>
    </row>
    <row r="238" spans="5:6">
      <c r="E238" s="69"/>
      <c r="F238" s="69"/>
    </row>
    <row r="239" spans="5:6">
      <c r="E239" s="69"/>
      <c r="F239" s="69"/>
    </row>
    <row r="240" spans="5:6">
      <c r="E240" s="69"/>
      <c r="F240" s="69"/>
    </row>
    <row r="241" spans="5:6">
      <c r="E241" s="69"/>
      <c r="F241" s="69"/>
    </row>
    <row r="242" spans="5:6">
      <c r="E242" s="69"/>
      <c r="F242" s="69"/>
    </row>
    <row r="243" spans="5:6">
      <c r="E243" s="69"/>
      <c r="F243" s="69"/>
    </row>
    <row r="244" spans="5:6">
      <c r="E244" s="69"/>
      <c r="F244" s="69"/>
    </row>
    <row r="245" spans="5:6">
      <c r="E245" s="69"/>
      <c r="F245" s="69"/>
    </row>
    <row r="246" spans="5:6">
      <c r="E246" s="69"/>
      <c r="F246" s="69"/>
    </row>
    <row r="247" spans="5:6">
      <c r="E247" s="69"/>
      <c r="F247" s="69"/>
    </row>
    <row r="248" spans="5:6">
      <c r="E248" s="69"/>
      <c r="F248" s="69"/>
    </row>
    <row r="249" spans="5:6">
      <c r="E249" s="69"/>
      <c r="F249" s="69"/>
    </row>
    <row r="250" spans="5:6">
      <c r="E250" s="69"/>
      <c r="F250" s="69"/>
    </row>
    <row r="251" spans="5:6">
      <c r="E251" s="69"/>
      <c r="F251" s="69"/>
    </row>
    <row r="252" spans="5:6">
      <c r="E252" s="69"/>
      <c r="F252" s="69"/>
    </row>
    <row r="253" spans="5:6">
      <c r="E253" s="69"/>
      <c r="F253" s="69"/>
    </row>
    <row r="254" spans="5:6">
      <c r="E254" s="69"/>
      <c r="F254" s="69"/>
    </row>
    <row r="255" spans="5:6">
      <c r="E255" s="69"/>
      <c r="F255" s="69"/>
    </row>
    <row r="256" spans="5:6">
      <c r="E256" s="69"/>
      <c r="F256" s="69"/>
    </row>
    <row r="257" spans="5:6">
      <c r="E257" s="69"/>
      <c r="F257" s="69"/>
    </row>
    <row r="258" spans="5:6">
      <c r="E258" s="69"/>
      <c r="F258" s="69"/>
    </row>
    <row r="259" spans="5:6">
      <c r="E259" s="69"/>
      <c r="F259" s="69"/>
    </row>
    <row r="260" spans="5:6">
      <c r="E260" s="69"/>
      <c r="F260" s="69"/>
    </row>
    <row r="261" spans="5:6">
      <c r="E261" s="69"/>
      <c r="F261" s="69"/>
    </row>
    <row r="262" spans="5:6">
      <c r="E262" s="69"/>
      <c r="F262" s="69"/>
    </row>
    <row r="263" spans="5:6">
      <c r="E263" s="69"/>
      <c r="F263" s="69"/>
    </row>
    <row r="264" spans="5:6">
      <c r="E264" s="69"/>
      <c r="F264" s="69"/>
    </row>
    <row r="265" spans="5:6">
      <c r="E265" s="69"/>
      <c r="F265" s="69"/>
    </row>
    <row r="266" spans="5:6">
      <c r="E266" s="69"/>
      <c r="F266" s="69"/>
    </row>
    <row r="267" spans="5:6">
      <c r="E267" s="69"/>
      <c r="F267" s="69"/>
    </row>
    <row r="268" spans="5:6">
      <c r="E268" s="69"/>
      <c r="F268" s="69"/>
    </row>
    <row r="269" spans="5:6">
      <c r="E269" s="69"/>
      <c r="F269" s="69"/>
    </row>
    <row r="270" spans="5:6">
      <c r="E270" s="69"/>
      <c r="F270" s="69"/>
    </row>
    <row r="271" spans="5:6">
      <c r="E271" s="69"/>
      <c r="F271" s="69"/>
    </row>
    <row r="272" spans="5:6">
      <c r="E272" s="69"/>
      <c r="F272" s="69"/>
    </row>
    <row r="273" spans="5:6">
      <c r="E273" s="69"/>
      <c r="F273" s="69"/>
    </row>
    <row r="274" spans="5:6">
      <c r="E274" s="69"/>
      <c r="F274" s="69"/>
    </row>
    <row r="275" spans="5:6">
      <c r="E275" s="69"/>
      <c r="F275" s="69"/>
    </row>
    <row r="276" spans="5:6">
      <c r="E276" s="69"/>
      <c r="F276" s="69"/>
    </row>
    <row r="277" spans="5:6">
      <c r="E277" s="69"/>
      <c r="F277" s="69"/>
    </row>
    <row r="278" spans="5:6">
      <c r="E278" s="69"/>
      <c r="F278" s="69"/>
    </row>
    <row r="279" spans="5:6">
      <c r="E279" s="69"/>
      <c r="F279" s="69"/>
    </row>
    <row r="280" spans="5:6">
      <c r="E280" s="69"/>
      <c r="F280" s="69"/>
    </row>
    <row r="281" spans="5:6">
      <c r="E281" s="69"/>
      <c r="F281" s="69"/>
    </row>
    <row r="282" spans="5:6">
      <c r="E282" s="69"/>
      <c r="F282" s="69"/>
    </row>
    <row r="283" spans="5:6">
      <c r="E283" s="69"/>
      <c r="F283" s="69"/>
    </row>
    <row r="284" spans="5:6">
      <c r="E284" s="69"/>
      <c r="F284" s="69"/>
    </row>
    <row r="285" spans="5:6">
      <c r="E285" s="69"/>
      <c r="F285" s="69"/>
    </row>
    <row r="286" spans="5:6">
      <c r="E286" s="69"/>
      <c r="F286" s="69"/>
    </row>
  </sheetData>
  <sortState xmlns:xlrd2="http://schemas.microsoft.com/office/spreadsheetml/2017/richdata2" ref="A2:G407">
    <sortCondition ref="A2:A407"/>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D483"/>
  <sheetViews>
    <sheetView zoomScaleNormal="100" workbookViewId="0">
      <pane ySplit="1" topLeftCell="A419" activePane="bottomLeft" state="frozen"/>
      <selection activeCell="D226" sqref="D226:M226"/>
      <selection pane="bottomLeft" activeCell="D442" sqref="D442"/>
    </sheetView>
  </sheetViews>
  <sheetFormatPr baseColWidth="10" defaultColWidth="9.1640625" defaultRowHeight="15"/>
  <cols>
    <col min="1" max="1" width="10" style="17" customWidth="1"/>
    <col min="2" max="2" width="11.6640625" style="4" bestFit="1" customWidth="1"/>
    <col min="3" max="3" width="17" style="4" customWidth="1"/>
    <col min="4" max="4" width="108.33203125" style="4" customWidth="1"/>
    <col min="5" max="16384" width="9.1640625" style="4"/>
  </cols>
  <sheetData>
    <row r="1" spans="1:4" ht="33" customHeight="1">
      <c r="A1" s="8" t="s">
        <v>1358</v>
      </c>
      <c r="B1" s="9" t="s">
        <v>1359</v>
      </c>
      <c r="C1" s="9" t="s">
        <v>1313</v>
      </c>
      <c r="D1" s="9" t="s">
        <v>1353</v>
      </c>
    </row>
    <row r="2" spans="1:4" s="265" customFormat="1" ht="17" customHeight="1">
      <c r="A2" s="452" t="s">
        <v>1519</v>
      </c>
      <c r="B2" s="452"/>
      <c r="C2" s="452"/>
      <c r="D2" s="452"/>
    </row>
    <row r="3" spans="1:4">
      <c r="A3" s="16">
        <v>1</v>
      </c>
      <c r="B3" s="15">
        <v>43935</v>
      </c>
      <c r="C3" s="4" t="s">
        <v>1380</v>
      </c>
      <c r="D3" s="4" t="s">
        <v>1381</v>
      </c>
    </row>
    <row r="4" spans="1:4">
      <c r="A4" s="63">
        <v>1</v>
      </c>
      <c r="B4" s="64">
        <v>43935</v>
      </c>
      <c r="C4" s="13" t="s">
        <v>1382</v>
      </c>
      <c r="D4" s="13" t="s">
        <v>1383</v>
      </c>
    </row>
    <row r="5" spans="1:4">
      <c r="A5" s="16">
        <v>2</v>
      </c>
      <c r="B5" s="15">
        <v>43936</v>
      </c>
      <c r="C5" s="4" t="s">
        <v>1384</v>
      </c>
      <c r="D5" s="4" t="s">
        <v>1385</v>
      </c>
    </row>
    <row r="6" spans="1:4">
      <c r="A6" s="63">
        <v>2</v>
      </c>
      <c r="B6" s="64">
        <v>43936</v>
      </c>
      <c r="C6" s="13" t="s">
        <v>1386</v>
      </c>
      <c r="D6" s="13" t="s">
        <v>1387</v>
      </c>
    </row>
    <row r="7" spans="1:4">
      <c r="A7" s="16">
        <v>3</v>
      </c>
      <c r="B7" s="15">
        <v>43939</v>
      </c>
      <c r="C7" s="4" t="s">
        <v>1382</v>
      </c>
      <c r="D7" s="4" t="s">
        <v>1388</v>
      </c>
    </row>
    <row r="8" spans="1:4">
      <c r="A8" s="63">
        <v>3</v>
      </c>
      <c r="B8" s="64">
        <v>43939</v>
      </c>
      <c r="C8" s="13" t="s">
        <v>1389</v>
      </c>
      <c r="D8" s="13" t="s">
        <v>1390</v>
      </c>
    </row>
    <row r="9" spans="1:4">
      <c r="A9" s="16">
        <v>4</v>
      </c>
      <c r="B9" s="15">
        <v>43941</v>
      </c>
      <c r="C9" s="4" t="s">
        <v>1413</v>
      </c>
      <c r="D9" s="4" t="s">
        <v>1414</v>
      </c>
    </row>
    <row r="10" spans="1:4">
      <c r="A10" s="63">
        <v>4</v>
      </c>
      <c r="B10" s="64">
        <v>43941</v>
      </c>
      <c r="C10" s="13" t="s">
        <v>1398</v>
      </c>
      <c r="D10" s="13" t="s">
        <v>1415</v>
      </c>
    </row>
    <row r="11" spans="1:4">
      <c r="A11" s="16">
        <v>5</v>
      </c>
      <c r="B11" s="15">
        <v>43943</v>
      </c>
      <c r="C11" s="4" t="s">
        <v>1382</v>
      </c>
      <c r="D11" s="4" t="s">
        <v>1424</v>
      </c>
    </row>
    <row r="12" spans="1:4">
      <c r="A12" s="63">
        <v>5</v>
      </c>
      <c r="B12" s="64">
        <v>43943</v>
      </c>
      <c r="C12" s="13" t="s">
        <v>1395</v>
      </c>
      <c r="D12" s="13" t="s">
        <v>1425</v>
      </c>
    </row>
    <row r="13" spans="1:4">
      <c r="A13" s="16">
        <v>6</v>
      </c>
      <c r="B13" s="15">
        <v>43944</v>
      </c>
      <c r="C13" s="4" t="s">
        <v>1386</v>
      </c>
      <c r="D13" s="4" t="s">
        <v>1426</v>
      </c>
    </row>
    <row r="14" spans="1:4">
      <c r="A14" s="63">
        <v>6</v>
      </c>
      <c r="B14" s="64">
        <v>43944</v>
      </c>
      <c r="C14" s="13" t="s">
        <v>1395</v>
      </c>
      <c r="D14" s="13" t="s">
        <v>1427</v>
      </c>
    </row>
    <row r="15" spans="1:4">
      <c r="A15" s="16">
        <v>7</v>
      </c>
      <c r="B15" s="15">
        <v>43946</v>
      </c>
      <c r="C15" s="4" t="s">
        <v>1380</v>
      </c>
      <c r="D15" s="4" t="s">
        <v>1428</v>
      </c>
    </row>
    <row r="16" spans="1:4">
      <c r="A16" s="63">
        <v>7</v>
      </c>
      <c r="B16" s="64">
        <v>43946</v>
      </c>
      <c r="C16" s="13" t="s">
        <v>1420</v>
      </c>
      <c r="D16" s="13" t="s">
        <v>1429</v>
      </c>
    </row>
    <row r="17" spans="1:4">
      <c r="A17" s="16">
        <v>8</v>
      </c>
      <c r="B17" s="15">
        <v>43947</v>
      </c>
      <c r="C17" s="4" t="s">
        <v>1382</v>
      </c>
      <c r="D17" s="4" t="s">
        <v>1430</v>
      </c>
    </row>
    <row r="18" spans="1:4">
      <c r="A18" s="63">
        <v>8</v>
      </c>
      <c r="B18" s="64">
        <v>43947</v>
      </c>
      <c r="C18" s="13" t="s">
        <v>1398</v>
      </c>
      <c r="D18" s="13" t="s">
        <v>1431</v>
      </c>
    </row>
    <row r="19" spans="1:4">
      <c r="A19" s="16">
        <v>9</v>
      </c>
      <c r="B19" s="15">
        <v>43951</v>
      </c>
      <c r="C19" s="4" t="s">
        <v>1421</v>
      </c>
      <c r="D19" s="4" t="s">
        <v>1440</v>
      </c>
    </row>
    <row r="20" spans="1:4">
      <c r="A20" s="63">
        <v>9</v>
      </c>
      <c r="B20" s="64">
        <v>43951</v>
      </c>
      <c r="C20" s="13" t="s">
        <v>1418</v>
      </c>
      <c r="D20" s="13" t="s">
        <v>1441</v>
      </c>
    </row>
    <row r="21" spans="1:4">
      <c r="A21" s="16">
        <v>10</v>
      </c>
      <c r="B21" s="15">
        <v>43952</v>
      </c>
      <c r="C21" s="4" t="s">
        <v>1380</v>
      </c>
      <c r="D21" s="4" t="s">
        <v>1447</v>
      </c>
    </row>
    <row r="22" spans="1:4">
      <c r="A22" s="63">
        <v>10</v>
      </c>
      <c r="B22" s="64">
        <v>43952</v>
      </c>
      <c r="C22" s="13" t="s">
        <v>1418</v>
      </c>
      <c r="D22" s="13" t="s">
        <v>1448</v>
      </c>
    </row>
    <row r="23" spans="1:4">
      <c r="A23" s="16">
        <v>11</v>
      </c>
      <c r="B23" s="15">
        <v>43952</v>
      </c>
      <c r="C23" s="4" t="s">
        <v>1400</v>
      </c>
      <c r="D23" s="4" t="s">
        <v>1451</v>
      </c>
    </row>
    <row r="24" spans="1:4">
      <c r="A24" s="63">
        <v>11</v>
      </c>
      <c r="B24" s="64">
        <v>43952</v>
      </c>
      <c r="C24" s="13" t="s">
        <v>1413</v>
      </c>
      <c r="D24" s="13" t="s">
        <v>1452</v>
      </c>
    </row>
    <row r="25" spans="1:4">
      <c r="A25" s="16">
        <v>12</v>
      </c>
      <c r="B25" s="15">
        <v>43959</v>
      </c>
      <c r="C25" s="4" t="s">
        <v>1380</v>
      </c>
      <c r="D25" s="4" t="s">
        <v>1454</v>
      </c>
    </row>
    <row r="26" spans="1:4">
      <c r="A26" s="63">
        <v>12</v>
      </c>
      <c r="B26" s="64">
        <v>43959</v>
      </c>
      <c r="C26" s="13" t="s">
        <v>1417</v>
      </c>
      <c r="D26" s="13" t="s">
        <v>1455</v>
      </c>
    </row>
    <row r="27" spans="1:4">
      <c r="A27" s="16">
        <v>13</v>
      </c>
      <c r="B27" s="15">
        <v>43960</v>
      </c>
      <c r="C27" s="4" t="s">
        <v>1413</v>
      </c>
      <c r="D27" s="4" t="s">
        <v>1456</v>
      </c>
    </row>
    <row r="28" spans="1:4">
      <c r="A28" s="63">
        <v>13</v>
      </c>
      <c r="B28" s="64">
        <v>43960</v>
      </c>
      <c r="C28" s="13" t="s">
        <v>1417</v>
      </c>
      <c r="D28" s="13" t="s">
        <v>1457</v>
      </c>
    </row>
    <row r="29" spans="1:4">
      <c r="A29" s="16">
        <v>14</v>
      </c>
      <c r="B29" s="15">
        <v>43961</v>
      </c>
      <c r="C29" s="4" t="s">
        <v>1382</v>
      </c>
      <c r="D29" s="4" t="s">
        <v>1458</v>
      </c>
    </row>
    <row r="30" spans="1:4">
      <c r="A30" s="63">
        <v>14</v>
      </c>
      <c r="B30" s="64">
        <v>43961</v>
      </c>
      <c r="C30" s="13" t="s">
        <v>1400</v>
      </c>
      <c r="D30" s="13" t="s">
        <v>1459</v>
      </c>
    </row>
    <row r="31" spans="1:4">
      <c r="A31" s="16">
        <v>15</v>
      </c>
      <c r="B31" s="15">
        <v>43962</v>
      </c>
      <c r="C31" s="4" t="s">
        <v>1421</v>
      </c>
      <c r="D31" s="4" t="s">
        <v>1460</v>
      </c>
    </row>
    <row r="32" spans="1:4">
      <c r="A32" s="63">
        <v>15</v>
      </c>
      <c r="B32" s="64">
        <v>43962</v>
      </c>
      <c r="C32" s="13" t="s">
        <v>1400</v>
      </c>
      <c r="D32" s="13" t="s">
        <v>1461</v>
      </c>
    </row>
    <row r="33" spans="1:4">
      <c r="A33" s="65">
        <v>16</v>
      </c>
      <c r="B33" s="67">
        <v>43967</v>
      </c>
      <c r="C33" s="49" t="s">
        <v>1421</v>
      </c>
      <c r="D33" s="49" t="s">
        <v>1495</v>
      </c>
    </row>
    <row r="34" spans="1:4">
      <c r="A34" s="63">
        <v>16</v>
      </c>
      <c r="B34" s="64">
        <v>43967</v>
      </c>
      <c r="C34" s="13" t="s">
        <v>1413</v>
      </c>
      <c r="D34" s="13" t="s">
        <v>1473</v>
      </c>
    </row>
    <row r="35" spans="1:4">
      <c r="A35" s="65">
        <v>17</v>
      </c>
      <c r="B35" s="67">
        <v>43968</v>
      </c>
      <c r="C35" s="49" t="s">
        <v>1380</v>
      </c>
      <c r="D35" s="49" t="s">
        <v>1474</v>
      </c>
    </row>
    <row r="36" spans="1:4">
      <c r="A36" s="63">
        <v>17</v>
      </c>
      <c r="B36" s="64">
        <v>43968</v>
      </c>
      <c r="C36" s="13" t="s">
        <v>1419</v>
      </c>
      <c r="D36" s="13" t="s">
        <v>1475</v>
      </c>
    </row>
    <row r="37" spans="1:4">
      <c r="A37" s="16">
        <v>18</v>
      </c>
      <c r="B37" s="15">
        <v>43969</v>
      </c>
      <c r="C37" s="4" t="s">
        <v>1380</v>
      </c>
      <c r="D37" s="4" t="s">
        <v>1470</v>
      </c>
    </row>
    <row r="38" spans="1:4">
      <c r="A38" s="63">
        <v>18</v>
      </c>
      <c r="B38" s="64">
        <v>43969</v>
      </c>
      <c r="C38" s="13" t="s">
        <v>1471</v>
      </c>
      <c r="D38" s="13" t="s">
        <v>1472</v>
      </c>
    </row>
    <row r="39" spans="1:4">
      <c r="A39" s="16">
        <v>19</v>
      </c>
      <c r="B39" s="15">
        <v>43971</v>
      </c>
      <c r="C39" s="4" t="s">
        <v>1382</v>
      </c>
      <c r="D39" s="4" t="s">
        <v>1476</v>
      </c>
    </row>
    <row r="40" spans="1:4">
      <c r="A40" s="63">
        <v>19</v>
      </c>
      <c r="B40" s="64">
        <v>43971</v>
      </c>
      <c r="C40" s="13" t="s">
        <v>1386</v>
      </c>
      <c r="D40" s="13" t="s">
        <v>1477</v>
      </c>
    </row>
    <row r="41" spans="1:4">
      <c r="A41" s="16">
        <v>20</v>
      </c>
      <c r="B41" s="15">
        <v>43971</v>
      </c>
      <c r="C41" s="4" t="s">
        <v>1380</v>
      </c>
      <c r="D41" s="4" t="s">
        <v>1490</v>
      </c>
    </row>
    <row r="42" spans="1:4">
      <c r="A42" s="63">
        <v>20</v>
      </c>
      <c r="B42" s="64">
        <v>43971</v>
      </c>
      <c r="C42" s="13" t="s">
        <v>1386</v>
      </c>
      <c r="D42" s="13" t="s">
        <v>1491</v>
      </c>
    </row>
    <row r="43" spans="1:4">
      <c r="A43" s="16">
        <v>21</v>
      </c>
      <c r="B43" s="15">
        <v>43972</v>
      </c>
      <c r="C43" s="4" t="s">
        <v>1380</v>
      </c>
      <c r="D43" s="4" t="s">
        <v>1492</v>
      </c>
    </row>
    <row r="44" spans="1:4">
      <c r="A44" s="63">
        <v>21</v>
      </c>
      <c r="B44" s="64">
        <v>43972</v>
      </c>
      <c r="C44" s="13" t="s">
        <v>1420</v>
      </c>
      <c r="D44" s="13" t="s">
        <v>1489</v>
      </c>
    </row>
    <row r="45" spans="1:4">
      <c r="A45" s="16">
        <v>22</v>
      </c>
      <c r="B45" s="15">
        <v>43972</v>
      </c>
      <c r="C45" s="4" t="s">
        <v>1380</v>
      </c>
      <c r="D45" s="4" t="s">
        <v>1493</v>
      </c>
    </row>
    <row r="46" spans="1:4">
      <c r="A46" s="63">
        <v>22</v>
      </c>
      <c r="B46" s="64">
        <v>43972</v>
      </c>
      <c r="C46" s="13" t="s">
        <v>1382</v>
      </c>
      <c r="D46" s="13" t="s">
        <v>1494</v>
      </c>
    </row>
    <row r="47" spans="1:4" s="265" customFormat="1" ht="17" customHeight="1">
      <c r="A47" s="452" t="s">
        <v>1518</v>
      </c>
      <c r="B47" s="452"/>
      <c r="C47" s="452"/>
      <c r="D47" s="452"/>
    </row>
    <row r="48" spans="1:4">
      <c r="A48" s="16">
        <v>23</v>
      </c>
      <c r="B48" s="15">
        <v>44014</v>
      </c>
      <c r="C48" s="4" t="s">
        <v>1419</v>
      </c>
      <c r="D48" s="4" t="s">
        <v>1520</v>
      </c>
    </row>
    <row r="49" spans="1:4">
      <c r="A49" s="63">
        <v>23</v>
      </c>
      <c r="B49" s="64">
        <v>44014</v>
      </c>
      <c r="C49" s="13" t="s">
        <v>1521</v>
      </c>
      <c r="D49" s="13" t="s">
        <v>1522</v>
      </c>
    </row>
    <row r="50" spans="1:4">
      <c r="A50" s="16">
        <v>24</v>
      </c>
      <c r="B50" s="15">
        <v>44017</v>
      </c>
      <c r="C50" s="4" t="s">
        <v>1382</v>
      </c>
      <c r="D50" s="4" t="s">
        <v>1523</v>
      </c>
    </row>
    <row r="51" spans="1:4">
      <c r="A51" s="63">
        <v>24</v>
      </c>
      <c r="B51" s="64">
        <v>44017</v>
      </c>
      <c r="C51" s="13" t="s">
        <v>1397</v>
      </c>
      <c r="D51" s="13" t="s">
        <v>1524</v>
      </c>
    </row>
    <row r="52" spans="1:4">
      <c r="A52" s="16">
        <v>25</v>
      </c>
      <c r="B52" s="15">
        <v>44019</v>
      </c>
      <c r="C52" s="4" t="s">
        <v>1382</v>
      </c>
      <c r="D52" s="4" t="s">
        <v>1525</v>
      </c>
    </row>
    <row r="53" spans="1:4">
      <c r="A53" s="63">
        <v>25</v>
      </c>
      <c r="B53" s="64">
        <v>44019</v>
      </c>
      <c r="C53" s="13" t="s">
        <v>1521</v>
      </c>
      <c r="D53" s="13" t="s">
        <v>1526</v>
      </c>
    </row>
    <row r="54" spans="1:4">
      <c r="A54" s="16">
        <v>26</v>
      </c>
      <c r="B54" s="15">
        <v>44019</v>
      </c>
      <c r="C54" s="4" t="s">
        <v>1382</v>
      </c>
      <c r="D54" s="4" t="s">
        <v>1527</v>
      </c>
    </row>
    <row r="55" spans="1:4">
      <c r="A55" s="63">
        <v>26</v>
      </c>
      <c r="B55" s="64">
        <v>44019</v>
      </c>
      <c r="C55" s="13" t="s">
        <v>1419</v>
      </c>
      <c r="D55" s="13" t="s">
        <v>1528</v>
      </c>
    </row>
    <row r="56" spans="1:4">
      <c r="A56" s="16">
        <v>27</v>
      </c>
      <c r="B56" s="15">
        <v>44020</v>
      </c>
      <c r="C56" s="4" t="s">
        <v>1413</v>
      </c>
      <c r="D56" s="4" t="s">
        <v>1532</v>
      </c>
    </row>
    <row r="57" spans="1:4">
      <c r="A57" s="63">
        <v>27</v>
      </c>
      <c r="B57" s="64">
        <v>44020</v>
      </c>
      <c r="C57" s="13" t="s">
        <v>1531</v>
      </c>
      <c r="D57" s="13" t="s">
        <v>1533</v>
      </c>
    </row>
    <row r="58" spans="1:4">
      <c r="A58" s="16">
        <v>28</v>
      </c>
      <c r="B58" s="15">
        <v>44021</v>
      </c>
      <c r="C58" s="4" t="s">
        <v>1421</v>
      </c>
      <c r="D58" s="4" t="s">
        <v>1534</v>
      </c>
    </row>
    <row r="59" spans="1:4">
      <c r="A59" s="63">
        <v>28</v>
      </c>
      <c r="B59" s="64">
        <v>44021</v>
      </c>
      <c r="C59" s="13" t="s">
        <v>1413</v>
      </c>
      <c r="D59" s="13" t="s">
        <v>1535</v>
      </c>
    </row>
    <row r="60" spans="1:4">
      <c r="A60" s="16">
        <v>29</v>
      </c>
      <c r="B60" s="15">
        <v>44021</v>
      </c>
      <c r="C60" s="4" t="s">
        <v>1413</v>
      </c>
      <c r="D60" s="4" t="s">
        <v>1537</v>
      </c>
    </row>
    <row r="61" spans="1:4">
      <c r="A61" s="63">
        <v>29</v>
      </c>
      <c r="B61" s="64">
        <v>44021</v>
      </c>
      <c r="C61" s="13" t="s">
        <v>1521</v>
      </c>
      <c r="D61" s="13" t="s">
        <v>1536</v>
      </c>
    </row>
    <row r="62" spans="1:4">
      <c r="A62" s="16">
        <v>30</v>
      </c>
      <c r="B62" s="15">
        <v>44022</v>
      </c>
      <c r="C62" s="4" t="s">
        <v>1421</v>
      </c>
      <c r="D62" s="4" t="s">
        <v>1538</v>
      </c>
    </row>
    <row r="63" spans="1:4">
      <c r="A63" s="63">
        <v>30</v>
      </c>
      <c r="B63" s="64">
        <v>44022</v>
      </c>
      <c r="C63" s="13" t="s">
        <v>1531</v>
      </c>
      <c r="D63" s="13" t="s">
        <v>1539</v>
      </c>
    </row>
    <row r="64" spans="1:4">
      <c r="A64" s="16">
        <v>31</v>
      </c>
      <c r="B64" s="15">
        <v>44022</v>
      </c>
      <c r="C64" s="4" t="s">
        <v>1413</v>
      </c>
      <c r="D64" s="4" t="s">
        <v>1542</v>
      </c>
    </row>
    <row r="65" spans="1:4">
      <c r="A65" s="63">
        <v>31</v>
      </c>
      <c r="B65" s="64">
        <v>44022</v>
      </c>
      <c r="C65" s="13" t="s">
        <v>1540</v>
      </c>
      <c r="D65" s="13" t="s">
        <v>1541</v>
      </c>
    </row>
    <row r="66" spans="1:4">
      <c r="A66" s="16">
        <v>32</v>
      </c>
      <c r="B66" s="15">
        <v>44027</v>
      </c>
      <c r="C66" s="4" t="s">
        <v>1543</v>
      </c>
      <c r="D66" s="4" t="s">
        <v>1544</v>
      </c>
    </row>
    <row r="67" spans="1:4">
      <c r="A67" s="63">
        <v>32</v>
      </c>
      <c r="B67" s="64">
        <v>44027</v>
      </c>
      <c r="C67" s="13" t="s">
        <v>1521</v>
      </c>
      <c r="D67" s="13" t="s">
        <v>1545</v>
      </c>
    </row>
    <row r="68" spans="1:4">
      <c r="A68" s="16">
        <v>33</v>
      </c>
      <c r="B68" s="15">
        <v>44050</v>
      </c>
      <c r="C68" s="4" t="s">
        <v>1416</v>
      </c>
      <c r="D68" s="4" t="s">
        <v>1550</v>
      </c>
    </row>
    <row r="69" spans="1:4">
      <c r="A69" s="63">
        <v>33</v>
      </c>
      <c r="B69" s="64">
        <v>44050</v>
      </c>
      <c r="C69" s="13" t="s">
        <v>1395</v>
      </c>
      <c r="D69" s="13" t="s">
        <v>1551</v>
      </c>
    </row>
    <row r="70" spans="1:4">
      <c r="A70" s="16">
        <v>34</v>
      </c>
      <c r="B70" s="15">
        <v>44050</v>
      </c>
      <c r="C70" s="4" t="s">
        <v>1421</v>
      </c>
      <c r="D70" s="4" t="s">
        <v>1552</v>
      </c>
    </row>
    <row r="71" spans="1:4">
      <c r="A71" s="63">
        <v>34</v>
      </c>
      <c r="B71" s="64">
        <v>44050</v>
      </c>
      <c r="C71" s="13" t="s">
        <v>1531</v>
      </c>
      <c r="D71" s="13" t="s">
        <v>1553</v>
      </c>
    </row>
    <row r="72" spans="1:4">
      <c r="A72" s="16">
        <v>35</v>
      </c>
      <c r="B72" s="15">
        <v>44065</v>
      </c>
      <c r="C72" s="4" t="s">
        <v>1521</v>
      </c>
      <c r="D72" s="4" t="s">
        <v>1558</v>
      </c>
    </row>
    <row r="73" spans="1:4">
      <c r="A73" s="63">
        <v>35</v>
      </c>
      <c r="B73" s="64">
        <v>44065</v>
      </c>
      <c r="C73" s="13" t="s">
        <v>1386</v>
      </c>
      <c r="D73" s="13" t="s">
        <v>1559</v>
      </c>
    </row>
    <row r="74" spans="1:4">
      <c r="A74" s="16">
        <v>36</v>
      </c>
      <c r="B74" s="15">
        <v>44068</v>
      </c>
      <c r="C74" s="4" t="s">
        <v>1543</v>
      </c>
      <c r="D74" s="4" t="s">
        <v>1560</v>
      </c>
    </row>
    <row r="75" spans="1:4">
      <c r="A75" s="63">
        <v>36</v>
      </c>
      <c r="B75" s="64">
        <v>44068</v>
      </c>
      <c r="C75" s="13" t="s">
        <v>1382</v>
      </c>
      <c r="D75" s="13" t="s">
        <v>1561</v>
      </c>
    </row>
    <row r="76" spans="1:4">
      <c r="A76" s="16">
        <v>37</v>
      </c>
      <c r="B76" s="15">
        <v>44077</v>
      </c>
      <c r="C76" s="4" t="s">
        <v>1413</v>
      </c>
      <c r="D76" s="4" t="s">
        <v>1562</v>
      </c>
    </row>
    <row r="77" spans="1:4">
      <c r="A77" s="63">
        <v>37</v>
      </c>
      <c r="B77" s="64">
        <v>44077</v>
      </c>
      <c r="C77" s="13" t="s">
        <v>1419</v>
      </c>
      <c r="D77" s="13" t="s">
        <v>1563</v>
      </c>
    </row>
    <row r="78" spans="1:4">
      <c r="A78" s="16">
        <v>38</v>
      </c>
      <c r="B78" s="15">
        <v>44078</v>
      </c>
      <c r="C78" s="4" t="s">
        <v>1384</v>
      </c>
      <c r="D78" s="4" t="s">
        <v>1576</v>
      </c>
    </row>
    <row r="79" spans="1:4">
      <c r="A79" s="63">
        <v>38</v>
      </c>
      <c r="B79" s="64">
        <v>44078</v>
      </c>
      <c r="C79" s="13" t="s">
        <v>1399</v>
      </c>
      <c r="D79" s="13" t="s">
        <v>1425</v>
      </c>
    </row>
    <row r="80" spans="1:4">
      <c r="A80" s="16">
        <v>39</v>
      </c>
      <c r="B80" s="15">
        <v>44085</v>
      </c>
      <c r="C80" s="4" t="s">
        <v>1540</v>
      </c>
      <c r="D80" s="4" t="s">
        <v>1578</v>
      </c>
    </row>
    <row r="81" spans="1:4">
      <c r="A81" s="63">
        <v>39</v>
      </c>
      <c r="B81" s="64">
        <v>44085</v>
      </c>
      <c r="C81" s="13" t="s">
        <v>1521</v>
      </c>
      <c r="D81" s="13" t="s">
        <v>1579</v>
      </c>
    </row>
    <row r="82" spans="1:4">
      <c r="A82" s="16">
        <v>40</v>
      </c>
      <c r="B82" s="15">
        <v>44102</v>
      </c>
      <c r="C82" s="4" t="s">
        <v>1386</v>
      </c>
      <c r="D82" s="4" t="s">
        <v>1596</v>
      </c>
    </row>
    <row r="83" spans="1:4">
      <c r="A83" s="63">
        <v>40</v>
      </c>
      <c r="B83" s="64">
        <v>44102</v>
      </c>
      <c r="C83" s="13" t="s">
        <v>1521</v>
      </c>
      <c r="D83" s="13" t="s">
        <v>1597</v>
      </c>
    </row>
    <row r="84" spans="1:4">
      <c r="A84" s="16">
        <v>41</v>
      </c>
      <c r="B84" s="15">
        <v>44105</v>
      </c>
      <c r="C84" s="4" t="s">
        <v>1543</v>
      </c>
      <c r="D84" s="4" t="s">
        <v>1963</v>
      </c>
    </row>
    <row r="85" spans="1:4">
      <c r="A85" s="63">
        <v>41</v>
      </c>
      <c r="B85" s="64">
        <v>44105</v>
      </c>
      <c r="C85" s="13" t="s">
        <v>1397</v>
      </c>
      <c r="D85" s="13" t="s">
        <v>1962</v>
      </c>
    </row>
    <row r="86" spans="1:4">
      <c r="A86" s="16">
        <v>42</v>
      </c>
      <c r="B86" s="15">
        <v>44109</v>
      </c>
      <c r="C86" s="4" t="s">
        <v>1419</v>
      </c>
      <c r="D86" s="4" t="s">
        <v>1964</v>
      </c>
    </row>
    <row r="87" spans="1:4">
      <c r="A87" s="63">
        <v>42</v>
      </c>
      <c r="B87" s="64">
        <v>44109</v>
      </c>
      <c r="C87" s="13" t="s">
        <v>1540</v>
      </c>
      <c r="D87" s="13" t="s">
        <v>1965</v>
      </c>
    </row>
    <row r="88" spans="1:4">
      <c r="A88" s="16">
        <v>43</v>
      </c>
      <c r="B88" s="15">
        <v>44118</v>
      </c>
      <c r="C88" s="4" t="s">
        <v>1419</v>
      </c>
      <c r="D88" s="4" t="s">
        <v>1966</v>
      </c>
    </row>
    <row r="89" spans="1:4">
      <c r="A89" s="63">
        <v>43</v>
      </c>
      <c r="B89" s="64">
        <v>44118</v>
      </c>
      <c r="C89" s="13" t="s">
        <v>1521</v>
      </c>
      <c r="D89" s="13" t="s">
        <v>1967</v>
      </c>
    </row>
    <row r="90" spans="1:4">
      <c r="A90" s="16">
        <v>44</v>
      </c>
      <c r="B90" s="15">
        <v>44121</v>
      </c>
      <c r="C90" s="4" t="s">
        <v>1382</v>
      </c>
      <c r="D90" s="4" t="s">
        <v>1968</v>
      </c>
    </row>
    <row r="91" spans="1:4">
      <c r="A91" s="63">
        <v>44</v>
      </c>
      <c r="B91" s="64">
        <v>44121</v>
      </c>
      <c r="C91" s="13" t="s">
        <v>1419</v>
      </c>
      <c r="D91" s="13" t="s">
        <v>1969</v>
      </c>
    </row>
    <row r="92" spans="1:4">
      <c r="A92" s="16">
        <v>45</v>
      </c>
      <c r="B92" s="15">
        <v>44122</v>
      </c>
      <c r="C92" s="4" t="s">
        <v>1382</v>
      </c>
      <c r="D92" s="4" t="s">
        <v>1970</v>
      </c>
    </row>
    <row r="93" spans="1:4">
      <c r="A93" s="63">
        <v>45</v>
      </c>
      <c r="B93" s="64">
        <v>44122</v>
      </c>
      <c r="C93" s="13" t="s">
        <v>1521</v>
      </c>
      <c r="D93" s="13" t="s">
        <v>1971</v>
      </c>
    </row>
    <row r="94" spans="1:4">
      <c r="A94" s="16">
        <v>46</v>
      </c>
      <c r="B94" s="15">
        <v>44122</v>
      </c>
      <c r="C94" s="4" t="s">
        <v>1543</v>
      </c>
      <c r="D94" s="4" t="s">
        <v>1972</v>
      </c>
    </row>
    <row r="95" spans="1:4">
      <c r="A95" s="63">
        <v>46</v>
      </c>
      <c r="B95" s="64">
        <v>44122</v>
      </c>
      <c r="C95" s="13" t="s">
        <v>1521</v>
      </c>
      <c r="D95" s="13" t="s">
        <v>1973</v>
      </c>
    </row>
    <row r="96" spans="1:4">
      <c r="A96" s="16">
        <v>47</v>
      </c>
      <c r="B96" s="15">
        <v>44126</v>
      </c>
      <c r="C96" s="4" t="s">
        <v>1531</v>
      </c>
      <c r="D96" s="4" t="s">
        <v>1974</v>
      </c>
    </row>
    <row r="97" spans="1:4">
      <c r="A97" s="63">
        <v>47</v>
      </c>
      <c r="B97" s="64">
        <v>44126</v>
      </c>
      <c r="C97" s="13" t="s">
        <v>1521</v>
      </c>
      <c r="D97" s="13" t="s">
        <v>1975</v>
      </c>
    </row>
    <row r="98" spans="1:4">
      <c r="A98" s="16">
        <v>48</v>
      </c>
      <c r="B98" s="15">
        <v>44127</v>
      </c>
      <c r="C98" s="4" t="s">
        <v>1531</v>
      </c>
      <c r="D98" s="4" t="s">
        <v>1976</v>
      </c>
    </row>
    <row r="99" spans="1:4">
      <c r="A99" s="63">
        <v>48</v>
      </c>
      <c r="B99" s="64">
        <v>44127</v>
      </c>
      <c r="C99" s="13" t="s">
        <v>1540</v>
      </c>
      <c r="D99" s="13" t="s">
        <v>1977</v>
      </c>
    </row>
    <row r="100" spans="1:4">
      <c r="A100" s="16">
        <v>49</v>
      </c>
      <c r="B100" s="15">
        <v>44132</v>
      </c>
      <c r="C100" s="4" t="s">
        <v>1540</v>
      </c>
      <c r="D100" s="4" t="s">
        <v>1978</v>
      </c>
    </row>
    <row r="101" spans="1:4">
      <c r="A101" s="63">
        <v>49</v>
      </c>
      <c r="B101" s="64">
        <v>44132</v>
      </c>
      <c r="C101" s="13" t="s">
        <v>1521</v>
      </c>
      <c r="D101" s="13" t="s">
        <v>1979</v>
      </c>
    </row>
    <row r="102" spans="1:4">
      <c r="A102" s="16">
        <v>50</v>
      </c>
      <c r="B102" s="15">
        <v>44137</v>
      </c>
      <c r="C102" s="4" t="s">
        <v>1389</v>
      </c>
      <c r="D102" s="4" t="s">
        <v>1980</v>
      </c>
    </row>
    <row r="103" spans="1:4">
      <c r="A103" s="63">
        <v>50</v>
      </c>
      <c r="B103" s="64">
        <v>44137</v>
      </c>
      <c r="C103" s="13" t="s">
        <v>1521</v>
      </c>
      <c r="D103" s="13" t="s">
        <v>1981</v>
      </c>
    </row>
    <row r="104" spans="1:4" ht="14" customHeight="1">
      <c r="A104" s="16">
        <v>51</v>
      </c>
      <c r="B104" s="15">
        <v>44140</v>
      </c>
      <c r="C104" s="4" t="s">
        <v>1565</v>
      </c>
      <c r="D104" s="4" t="s">
        <v>1982</v>
      </c>
    </row>
    <row r="105" spans="1:4">
      <c r="A105" s="63">
        <v>51</v>
      </c>
      <c r="B105" s="64">
        <v>44140</v>
      </c>
      <c r="C105" s="13" t="s">
        <v>1540</v>
      </c>
      <c r="D105" s="13" t="s">
        <v>1983</v>
      </c>
    </row>
    <row r="106" spans="1:4" ht="14" customHeight="1">
      <c r="A106" s="16">
        <v>52</v>
      </c>
      <c r="B106" s="15">
        <v>44141</v>
      </c>
      <c r="C106" s="4" t="s">
        <v>1984</v>
      </c>
      <c r="D106" s="4" t="s">
        <v>1986</v>
      </c>
    </row>
    <row r="107" spans="1:4">
      <c r="A107" s="63">
        <v>52</v>
      </c>
      <c r="B107" s="64">
        <v>44141</v>
      </c>
      <c r="C107" s="13" t="s">
        <v>1521</v>
      </c>
      <c r="D107" s="13" t="s">
        <v>1985</v>
      </c>
    </row>
    <row r="108" spans="1:4" ht="14" customHeight="1">
      <c r="A108" s="16">
        <v>53</v>
      </c>
      <c r="B108" s="15">
        <v>44141</v>
      </c>
      <c r="C108" s="4" t="s">
        <v>1417</v>
      </c>
      <c r="D108" s="4" t="s">
        <v>1987</v>
      </c>
    </row>
    <row r="109" spans="1:4">
      <c r="A109" s="63">
        <v>53</v>
      </c>
      <c r="B109" s="64">
        <v>44141</v>
      </c>
      <c r="C109" s="13" t="s">
        <v>1540</v>
      </c>
      <c r="D109" s="13" t="s">
        <v>1988</v>
      </c>
    </row>
    <row r="110" spans="1:4" ht="14" customHeight="1">
      <c r="A110" s="16">
        <v>54</v>
      </c>
      <c r="B110" s="15">
        <v>44141</v>
      </c>
      <c r="C110" s="4" t="s">
        <v>1421</v>
      </c>
      <c r="D110" s="4" t="s">
        <v>1989</v>
      </c>
    </row>
    <row r="111" spans="1:4">
      <c r="A111" s="63">
        <v>54</v>
      </c>
      <c r="B111" s="64">
        <v>44141</v>
      </c>
      <c r="C111" s="13" t="s">
        <v>1543</v>
      </c>
      <c r="D111" s="13" t="s">
        <v>1990</v>
      </c>
    </row>
    <row r="112" spans="1:4" ht="14" customHeight="1">
      <c r="A112" s="16">
        <v>55</v>
      </c>
      <c r="B112" s="15">
        <v>44144</v>
      </c>
      <c r="C112" s="4" t="s">
        <v>1382</v>
      </c>
      <c r="D112" s="4" t="s">
        <v>1991</v>
      </c>
    </row>
    <row r="113" spans="1:4">
      <c r="A113" s="63">
        <v>55</v>
      </c>
      <c r="B113" s="64">
        <v>44144</v>
      </c>
      <c r="C113" s="13" t="s">
        <v>1565</v>
      </c>
      <c r="D113" s="13" t="s">
        <v>1992</v>
      </c>
    </row>
    <row r="114" spans="1:4" ht="14" customHeight="1">
      <c r="A114" s="16">
        <v>56</v>
      </c>
      <c r="B114" s="15">
        <v>44145</v>
      </c>
      <c r="C114" s="4" t="s">
        <v>1565</v>
      </c>
      <c r="D114" s="4" t="s">
        <v>1591</v>
      </c>
    </row>
    <row r="115" spans="1:4">
      <c r="A115" s="63">
        <v>56</v>
      </c>
      <c r="B115" s="64">
        <v>44145</v>
      </c>
      <c r="C115" s="13" t="s">
        <v>1540</v>
      </c>
      <c r="D115" s="13" t="s">
        <v>1993</v>
      </c>
    </row>
    <row r="116" spans="1:4" s="265" customFormat="1" ht="17" customHeight="1">
      <c r="A116" s="452" t="s">
        <v>2011</v>
      </c>
      <c r="B116" s="452"/>
      <c r="C116" s="452"/>
      <c r="D116" s="452"/>
    </row>
    <row r="117" spans="1:4" ht="14" customHeight="1">
      <c r="A117" s="16">
        <v>57</v>
      </c>
      <c r="B117" s="15">
        <v>44213</v>
      </c>
      <c r="C117" s="4" t="s">
        <v>1382</v>
      </c>
      <c r="D117" s="4" t="s">
        <v>2012</v>
      </c>
    </row>
    <row r="118" spans="1:4">
      <c r="A118" s="63">
        <v>57</v>
      </c>
      <c r="B118" s="64">
        <v>44213</v>
      </c>
      <c r="C118" s="13" t="s">
        <v>1521</v>
      </c>
      <c r="D118" s="13" t="s">
        <v>2013</v>
      </c>
    </row>
    <row r="119" spans="1:4" ht="14" customHeight="1">
      <c r="A119" s="16">
        <v>58</v>
      </c>
      <c r="B119" s="15">
        <v>44218</v>
      </c>
      <c r="C119" s="4" t="s">
        <v>1382</v>
      </c>
      <c r="D119" s="4" t="s">
        <v>2014</v>
      </c>
    </row>
    <row r="120" spans="1:4">
      <c r="A120" s="63">
        <v>58</v>
      </c>
      <c r="B120" s="64">
        <v>44218</v>
      </c>
      <c r="C120" s="13" t="s">
        <v>1419</v>
      </c>
      <c r="D120" s="13" t="s">
        <v>2015</v>
      </c>
    </row>
    <row r="121" spans="1:4" ht="14" customHeight="1">
      <c r="A121" s="16">
        <v>59</v>
      </c>
      <c r="B121" s="15">
        <v>44218</v>
      </c>
      <c r="C121" s="4" t="s">
        <v>1531</v>
      </c>
      <c r="D121" s="4" t="s">
        <v>2016</v>
      </c>
    </row>
    <row r="122" spans="1:4">
      <c r="A122" s="63">
        <v>59</v>
      </c>
      <c r="B122" s="64">
        <v>44218</v>
      </c>
      <c r="C122" s="13" t="s">
        <v>1395</v>
      </c>
      <c r="D122" s="13" t="s">
        <v>3822</v>
      </c>
    </row>
    <row r="123" spans="1:4" ht="14" customHeight="1">
      <c r="A123" s="16">
        <v>60</v>
      </c>
      <c r="B123" s="15">
        <v>44223</v>
      </c>
      <c r="C123" s="4" t="s">
        <v>1521</v>
      </c>
      <c r="D123" s="4" t="s">
        <v>2017</v>
      </c>
    </row>
    <row r="124" spans="1:4">
      <c r="A124" s="63">
        <v>60</v>
      </c>
      <c r="B124" s="64">
        <v>44223</v>
      </c>
      <c r="C124" s="13" t="s">
        <v>1395</v>
      </c>
      <c r="D124" s="13" t="s">
        <v>2018</v>
      </c>
    </row>
    <row r="125" spans="1:4" ht="14" customHeight="1">
      <c r="A125" s="16">
        <v>61</v>
      </c>
      <c r="B125" s="15">
        <v>44225</v>
      </c>
      <c r="C125" s="4" t="s">
        <v>1382</v>
      </c>
      <c r="D125" s="4" t="s">
        <v>2020</v>
      </c>
    </row>
    <row r="126" spans="1:4">
      <c r="A126" s="63">
        <v>61</v>
      </c>
      <c r="B126" s="64">
        <v>44225</v>
      </c>
      <c r="C126" s="13" t="s">
        <v>2019</v>
      </c>
      <c r="D126" s="13" t="s">
        <v>2021</v>
      </c>
    </row>
    <row r="127" spans="1:4" ht="14" customHeight="1">
      <c r="A127" s="16">
        <v>62</v>
      </c>
      <c r="B127" s="15">
        <v>44230</v>
      </c>
      <c r="C127" s="4" t="s">
        <v>1384</v>
      </c>
      <c r="D127" s="4" t="s">
        <v>1452</v>
      </c>
    </row>
    <row r="128" spans="1:4">
      <c r="A128" s="63">
        <v>62</v>
      </c>
      <c r="B128" s="64">
        <v>44230</v>
      </c>
      <c r="C128" s="13" t="s">
        <v>1531</v>
      </c>
      <c r="D128" s="13" t="s">
        <v>2022</v>
      </c>
    </row>
    <row r="129" spans="1:4" ht="14" customHeight="1">
      <c r="A129" s="16">
        <v>63</v>
      </c>
      <c r="B129" s="15">
        <v>44231</v>
      </c>
      <c r="C129" s="4" t="s">
        <v>1397</v>
      </c>
      <c r="D129" s="4" t="s">
        <v>2033</v>
      </c>
    </row>
    <row r="130" spans="1:4">
      <c r="A130" s="63">
        <v>63</v>
      </c>
      <c r="B130" s="64">
        <v>44231</v>
      </c>
      <c r="C130" s="13" t="s">
        <v>1395</v>
      </c>
      <c r="D130" s="13" t="s">
        <v>2032</v>
      </c>
    </row>
    <row r="131" spans="1:4" ht="14" customHeight="1">
      <c r="A131" s="16">
        <v>64</v>
      </c>
      <c r="B131" s="15">
        <v>44243</v>
      </c>
      <c r="C131" s="4" t="s">
        <v>1521</v>
      </c>
      <c r="D131" s="4" t="s">
        <v>2035</v>
      </c>
    </row>
    <row r="132" spans="1:4">
      <c r="A132" s="63">
        <v>64</v>
      </c>
      <c r="B132" s="64">
        <v>44243</v>
      </c>
      <c r="C132" s="13" t="s">
        <v>1386</v>
      </c>
      <c r="D132" s="13" t="s">
        <v>2036</v>
      </c>
    </row>
    <row r="133" spans="1:4" ht="14" customHeight="1">
      <c r="A133" s="16">
        <v>65</v>
      </c>
      <c r="B133" s="15">
        <v>44243</v>
      </c>
      <c r="C133" s="4" t="s">
        <v>1531</v>
      </c>
      <c r="D133" s="4" t="s">
        <v>2037</v>
      </c>
    </row>
    <row r="134" spans="1:4">
      <c r="A134" s="63">
        <v>65</v>
      </c>
      <c r="B134" s="64">
        <v>44243</v>
      </c>
      <c r="C134" s="13" t="s">
        <v>1395</v>
      </c>
      <c r="D134" s="13" t="s">
        <v>2039</v>
      </c>
    </row>
    <row r="135" spans="1:4" ht="14" customHeight="1">
      <c r="A135" s="16">
        <v>66</v>
      </c>
      <c r="B135" s="15">
        <v>44243</v>
      </c>
      <c r="C135" s="4" t="s">
        <v>1382</v>
      </c>
      <c r="D135" s="4" t="s">
        <v>1440</v>
      </c>
    </row>
    <row r="136" spans="1:4">
      <c r="A136" s="63">
        <v>66</v>
      </c>
      <c r="B136" s="64">
        <v>44243</v>
      </c>
      <c r="C136" s="13" t="s">
        <v>1397</v>
      </c>
      <c r="D136" s="13" t="s">
        <v>2038</v>
      </c>
    </row>
    <row r="137" spans="1:4" ht="14" customHeight="1">
      <c r="A137" s="16">
        <v>67</v>
      </c>
      <c r="B137" s="15">
        <v>44245</v>
      </c>
      <c r="C137" s="4" t="s">
        <v>1382</v>
      </c>
      <c r="D137" s="4" t="s">
        <v>2041</v>
      </c>
    </row>
    <row r="138" spans="1:4">
      <c r="A138" s="63">
        <v>67</v>
      </c>
      <c r="B138" s="64">
        <v>44245</v>
      </c>
      <c r="C138" s="13" t="s">
        <v>1419</v>
      </c>
      <c r="D138" s="13" t="s">
        <v>2042</v>
      </c>
    </row>
    <row r="139" spans="1:4" ht="14" customHeight="1">
      <c r="A139" s="16">
        <v>68</v>
      </c>
      <c r="B139" s="15">
        <v>44259</v>
      </c>
      <c r="C139" s="4" t="s">
        <v>1521</v>
      </c>
      <c r="D139" s="4" t="s">
        <v>2048</v>
      </c>
    </row>
    <row r="140" spans="1:4">
      <c r="A140" s="63">
        <v>68</v>
      </c>
      <c r="B140" s="64">
        <v>44259</v>
      </c>
      <c r="C140" s="13" t="s">
        <v>1386</v>
      </c>
      <c r="D140" s="13" t="s">
        <v>2049</v>
      </c>
    </row>
    <row r="141" spans="1:4" ht="14" customHeight="1">
      <c r="A141" s="16">
        <v>69</v>
      </c>
      <c r="B141" s="15">
        <v>44260</v>
      </c>
      <c r="C141" s="4" t="s">
        <v>1382</v>
      </c>
      <c r="D141" s="4" t="s">
        <v>2050</v>
      </c>
    </row>
    <row r="142" spans="1:4">
      <c r="A142" s="63">
        <v>69</v>
      </c>
      <c r="B142" s="64">
        <v>44260</v>
      </c>
      <c r="C142" s="13" t="s">
        <v>1399</v>
      </c>
      <c r="D142" s="13" t="s">
        <v>2051</v>
      </c>
    </row>
    <row r="143" spans="1:4" ht="14" customHeight="1">
      <c r="A143" s="16">
        <v>70</v>
      </c>
      <c r="B143" s="15">
        <v>44261</v>
      </c>
      <c r="C143" s="4" t="s">
        <v>1382</v>
      </c>
      <c r="D143" s="4" t="s">
        <v>2052</v>
      </c>
    </row>
    <row r="144" spans="1:4">
      <c r="A144" s="63">
        <v>70</v>
      </c>
      <c r="B144" s="64">
        <v>44261</v>
      </c>
      <c r="C144" s="13" t="s">
        <v>1419</v>
      </c>
      <c r="D144" s="13" t="s">
        <v>2053</v>
      </c>
    </row>
    <row r="145" spans="1:4" ht="14" customHeight="1">
      <c r="A145" s="16">
        <v>71</v>
      </c>
      <c r="B145" s="15">
        <v>44263</v>
      </c>
      <c r="C145" s="4" t="s">
        <v>1543</v>
      </c>
      <c r="D145" s="4" t="s">
        <v>2057</v>
      </c>
    </row>
    <row r="146" spans="1:4">
      <c r="A146" s="63">
        <v>71</v>
      </c>
      <c r="B146" s="64">
        <v>44263</v>
      </c>
      <c r="C146" s="13" t="s">
        <v>1382</v>
      </c>
      <c r="D146" s="13" t="s">
        <v>2058</v>
      </c>
    </row>
    <row r="147" spans="1:4" ht="14" customHeight="1">
      <c r="A147" s="16">
        <v>72</v>
      </c>
      <c r="B147" s="15">
        <v>44263</v>
      </c>
      <c r="C147" s="4" t="s">
        <v>1543</v>
      </c>
      <c r="D147" s="4" t="s">
        <v>2059</v>
      </c>
    </row>
    <row r="148" spans="1:4">
      <c r="A148" s="63">
        <v>72</v>
      </c>
      <c r="B148" s="64">
        <v>44263</v>
      </c>
      <c r="C148" s="13" t="s">
        <v>1395</v>
      </c>
      <c r="D148" s="13" t="s">
        <v>2060</v>
      </c>
    </row>
    <row r="149" spans="1:4" ht="14" customHeight="1">
      <c r="A149" s="16">
        <v>73</v>
      </c>
      <c r="B149" s="15">
        <v>44264</v>
      </c>
      <c r="C149" s="4" t="s">
        <v>1531</v>
      </c>
      <c r="D149" s="4" t="s">
        <v>2064</v>
      </c>
    </row>
    <row r="150" spans="1:4">
      <c r="A150" s="63">
        <v>73</v>
      </c>
      <c r="B150" s="64">
        <v>44264</v>
      </c>
      <c r="C150" s="13" t="s">
        <v>1386</v>
      </c>
      <c r="D150" s="13" t="s">
        <v>2065</v>
      </c>
    </row>
    <row r="151" spans="1:4" ht="14" customHeight="1">
      <c r="A151" s="16">
        <v>74</v>
      </c>
      <c r="B151" s="15">
        <v>44270</v>
      </c>
      <c r="C151" s="4" t="s">
        <v>2066</v>
      </c>
      <c r="D151" s="4" t="s">
        <v>2068</v>
      </c>
    </row>
    <row r="152" spans="1:4">
      <c r="A152" s="63">
        <v>74</v>
      </c>
      <c r="B152" s="64">
        <v>44270</v>
      </c>
      <c r="C152" s="13" t="s">
        <v>1540</v>
      </c>
      <c r="D152" s="13" t="s">
        <v>2067</v>
      </c>
    </row>
    <row r="153" spans="1:4" ht="14" customHeight="1">
      <c r="A153" s="16">
        <v>75</v>
      </c>
      <c r="B153" s="15">
        <v>44279</v>
      </c>
      <c r="C153" s="4" t="s">
        <v>1565</v>
      </c>
      <c r="D153" s="4" t="s">
        <v>2069</v>
      </c>
    </row>
    <row r="154" spans="1:4">
      <c r="A154" s="63">
        <v>75</v>
      </c>
      <c r="B154" s="64">
        <v>44279</v>
      </c>
      <c r="C154" s="13" t="s">
        <v>1521</v>
      </c>
      <c r="D154" s="13" t="s">
        <v>2070</v>
      </c>
    </row>
    <row r="155" spans="1:4" ht="14" customHeight="1">
      <c r="A155" s="16">
        <v>76</v>
      </c>
      <c r="B155" s="15">
        <v>44279</v>
      </c>
      <c r="C155" s="4" t="s">
        <v>1543</v>
      </c>
      <c r="D155" s="4" t="s">
        <v>2071</v>
      </c>
    </row>
    <row r="156" spans="1:4">
      <c r="A156" s="63">
        <v>76</v>
      </c>
      <c r="B156" s="64">
        <v>44279</v>
      </c>
      <c r="C156" s="13" t="s">
        <v>1521</v>
      </c>
      <c r="D156" s="13" t="s">
        <v>2072</v>
      </c>
    </row>
    <row r="157" spans="1:4" ht="14" customHeight="1">
      <c r="A157" s="16">
        <v>77</v>
      </c>
      <c r="B157" s="15">
        <v>44280</v>
      </c>
      <c r="C157" s="4" t="s">
        <v>1471</v>
      </c>
      <c r="D157" s="4" t="s">
        <v>2073</v>
      </c>
    </row>
    <row r="158" spans="1:4">
      <c r="A158" s="63">
        <v>77</v>
      </c>
      <c r="B158" s="64">
        <v>44280</v>
      </c>
      <c r="C158" s="13" t="s">
        <v>1540</v>
      </c>
      <c r="D158" s="13" t="s">
        <v>2074</v>
      </c>
    </row>
    <row r="159" spans="1:4" ht="14" customHeight="1">
      <c r="A159" s="16">
        <v>78</v>
      </c>
      <c r="B159" s="15">
        <v>44287</v>
      </c>
      <c r="C159" s="4" t="s">
        <v>1389</v>
      </c>
      <c r="D159" s="4" t="s">
        <v>2075</v>
      </c>
    </row>
    <row r="160" spans="1:4">
      <c r="A160" s="63">
        <v>78</v>
      </c>
      <c r="B160" s="64">
        <v>44287</v>
      </c>
      <c r="C160" s="13" t="s">
        <v>1521</v>
      </c>
      <c r="D160" s="13" t="s">
        <v>2076</v>
      </c>
    </row>
    <row r="161" spans="1:4" ht="14" customHeight="1">
      <c r="A161" s="16">
        <v>78</v>
      </c>
      <c r="B161" s="15">
        <v>44291</v>
      </c>
      <c r="C161" s="4" t="s">
        <v>1531</v>
      </c>
      <c r="D161" s="4" t="s">
        <v>2095</v>
      </c>
    </row>
    <row r="162" spans="1:4">
      <c r="A162" s="63">
        <v>78</v>
      </c>
      <c r="B162" s="64">
        <v>44291</v>
      </c>
      <c r="C162" s="13" t="s">
        <v>1386</v>
      </c>
      <c r="D162" s="13" t="s">
        <v>2096</v>
      </c>
    </row>
    <row r="163" spans="1:4" ht="14" customHeight="1">
      <c r="A163" s="16">
        <v>79</v>
      </c>
      <c r="B163" s="15">
        <v>44311</v>
      </c>
      <c r="C163" s="4" t="s">
        <v>1384</v>
      </c>
      <c r="D163" s="4" t="s">
        <v>2126</v>
      </c>
    </row>
    <row r="164" spans="1:4">
      <c r="A164" s="63">
        <v>79</v>
      </c>
      <c r="B164" s="64">
        <v>44311</v>
      </c>
      <c r="C164" s="13" t="s">
        <v>1386</v>
      </c>
      <c r="D164" s="13" t="s">
        <v>2108</v>
      </c>
    </row>
    <row r="165" spans="1:4" ht="14" customHeight="1">
      <c r="A165" s="16">
        <v>80</v>
      </c>
      <c r="B165" s="15">
        <v>44313</v>
      </c>
      <c r="C165" s="4" t="s">
        <v>2019</v>
      </c>
      <c r="D165" s="4" t="s">
        <v>2125</v>
      </c>
    </row>
    <row r="166" spans="1:4">
      <c r="A166" s="63">
        <v>80</v>
      </c>
      <c r="B166" s="64">
        <v>44313</v>
      </c>
      <c r="C166" s="13" t="s">
        <v>1386</v>
      </c>
      <c r="D166" s="13" t="s">
        <v>2124</v>
      </c>
    </row>
    <row r="167" spans="1:4" ht="14" customHeight="1">
      <c r="A167" s="16">
        <v>81</v>
      </c>
      <c r="B167" s="15">
        <v>44317</v>
      </c>
      <c r="C167" s="4" t="s">
        <v>1419</v>
      </c>
      <c r="D167" s="4" t="s">
        <v>2127</v>
      </c>
    </row>
    <row r="168" spans="1:4">
      <c r="A168" s="63">
        <v>81</v>
      </c>
      <c r="B168" s="64">
        <v>44317</v>
      </c>
      <c r="C168" s="13" t="s">
        <v>1521</v>
      </c>
      <c r="D168" s="13" t="s">
        <v>2128</v>
      </c>
    </row>
    <row r="169" spans="1:4" ht="14" customHeight="1">
      <c r="A169" s="16">
        <v>82</v>
      </c>
      <c r="B169" s="15">
        <v>44341</v>
      </c>
      <c r="C169" s="4" t="s">
        <v>1540</v>
      </c>
      <c r="D169" s="4" t="s">
        <v>2131</v>
      </c>
    </row>
    <row r="170" spans="1:4">
      <c r="A170" s="63">
        <v>82</v>
      </c>
      <c r="B170" s="64">
        <v>44341</v>
      </c>
      <c r="C170" s="13" t="s">
        <v>1395</v>
      </c>
      <c r="D170" s="13" t="s">
        <v>2132</v>
      </c>
    </row>
    <row r="171" spans="1:4" ht="14" customHeight="1">
      <c r="A171" s="16">
        <v>83</v>
      </c>
      <c r="B171" s="15">
        <v>44342</v>
      </c>
      <c r="C171" s="4" t="s">
        <v>1543</v>
      </c>
      <c r="D171" s="4" t="s">
        <v>2129</v>
      </c>
    </row>
    <row r="172" spans="1:4">
      <c r="A172" s="63">
        <v>83</v>
      </c>
      <c r="B172" s="64">
        <v>44342</v>
      </c>
      <c r="C172" s="13" t="s">
        <v>1521</v>
      </c>
      <c r="D172" s="13" t="s">
        <v>2130</v>
      </c>
    </row>
    <row r="173" spans="1:4" ht="14" customHeight="1">
      <c r="A173" s="16">
        <v>84</v>
      </c>
      <c r="B173" s="15">
        <v>44344</v>
      </c>
      <c r="C173" s="4" t="s">
        <v>1382</v>
      </c>
      <c r="D173" s="4" t="s">
        <v>2133</v>
      </c>
    </row>
    <row r="174" spans="1:4">
      <c r="A174" s="63">
        <v>84</v>
      </c>
      <c r="B174" s="64">
        <v>44344</v>
      </c>
      <c r="C174" s="13" t="s">
        <v>1419</v>
      </c>
      <c r="D174" s="13" t="s">
        <v>2134</v>
      </c>
    </row>
    <row r="175" spans="1:4" ht="14" customHeight="1">
      <c r="A175" s="16">
        <v>85</v>
      </c>
      <c r="B175" s="15">
        <v>44348</v>
      </c>
      <c r="C175" s="4" t="s">
        <v>1419</v>
      </c>
      <c r="D175" s="4" t="s">
        <v>2135</v>
      </c>
    </row>
    <row r="176" spans="1:4">
      <c r="A176" s="63">
        <v>85</v>
      </c>
      <c r="B176" s="64">
        <v>44348</v>
      </c>
      <c r="C176" s="13" t="s">
        <v>1540</v>
      </c>
      <c r="D176" s="13" t="s">
        <v>2136</v>
      </c>
    </row>
    <row r="177" spans="1:4" ht="14" customHeight="1">
      <c r="A177" s="16">
        <v>86</v>
      </c>
      <c r="B177" s="15">
        <v>44354</v>
      </c>
      <c r="C177" s="4" t="s">
        <v>1543</v>
      </c>
      <c r="D177" s="4" t="s">
        <v>2137</v>
      </c>
    </row>
    <row r="178" spans="1:4">
      <c r="A178" s="63">
        <v>86</v>
      </c>
      <c r="B178" s="64">
        <v>44354</v>
      </c>
      <c r="C178" s="13" t="s">
        <v>1389</v>
      </c>
      <c r="D178" s="13" t="s">
        <v>2138</v>
      </c>
    </row>
    <row r="179" spans="1:4">
      <c r="A179" s="16">
        <v>87</v>
      </c>
      <c r="B179" s="15">
        <v>44355</v>
      </c>
      <c r="C179" s="4" t="s">
        <v>1413</v>
      </c>
      <c r="D179" s="4" t="s">
        <v>2706</v>
      </c>
    </row>
    <row r="180" spans="1:4">
      <c r="A180" s="63">
        <v>87</v>
      </c>
      <c r="B180" s="64">
        <v>44355</v>
      </c>
      <c r="C180" s="13" t="s">
        <v>1531</v>
      </c>
      <c r="D180" s="13" t="s">
        <v>1542</v>
      </c>
    </row>
    <row r="181" spans="1:4" ht="14" customHeight="1">
      <c r="A181" s="16">
        <v>88</v>
      </c>
      <c r="B181" s="15">
        <v>44356</v>
      </c>
      <c r="C181" s="4" t="s">
        <v>1421</v>
      </c>
      <c r="D181" s="4" t="s">
        <v>2139</v>
      </c>
    </row>
    <row r="182" spans="1:4">
      <c r="A182" s="63">
        <v>88</v>
      </c>
      <c r="B182" s="64">
        <v>44356</v>
      </c>
      <c r="C182" s="13" t="s">
        <v>1386</v>
      </c>
      <c r="D182" s="13" t="s">
        <v>2140</v>
      </c>
    </row>
    <row r="183" spans="1:4" ht="14" customHeight="1">
      <c r="A183" s="16">
        <v>89</v>
      </c>
      <c r="B183" s="15">
        <v>44356</v>
      </c>
      <c r="C183" s="4" t="s">
        <v>1419</v>
      </c>
      <c r="D183" s="4" t="s">
        <v>2142</v>
      </c>
    </row>
    <row r="184" spans="1:4">
      <c r="A184" s="63">
        <v>89</v>
      </c>
      <c r="B184" s="64">
        <v>44356</v>
      </c>
      <c r="C184" s="13" t="s">
        <v>1386</v>
      </c>
      <c r="D184" s="13" t="s">
        <v>2141</v>
      </c>
    </row>
    <row r="185" spans="1:4" ht="14" customHeight="1">
      <c r="A185" s="16">
        <v>90</v>
      </c>
      <c r="B185" s="15">
        <v>44356</v>
      </c>
      <c r="C185" s="4" t="s">
        <v>1531</v>
      </c>
      <c r="D185" s="4" t="s">
        <v>2144</v>
      </c>
    </row>
    <row r="186" spans="1:4">
      <c r="A186" s="63">
        <v>90</v>
      </c>
      <c r="B186" s="64">
        <v>44356</v>
      </c>
      <c r="C186" s="13" t="s">
        <v>1395</v>
      </c>
      <c r="D186" s="13" t="s">
        <v>2143</v>
      </c>
    </row>
    <row r="187" spans="1:4" ht="14" customHeight="1">
      <c r="A187" s="16">
        <v>91</v>
      </c>
      <c r="B187" s="15">
        <v>44356</v>
      </c>
      <c r="C187" s="4" t="s">
        <v>1382</v>
      </c>
      <c r="D187" s="4" t="s">
        <v>2145</v>
      </c>
    </row>
    <row r="188" spans="1:4">
      <c r="A188" s="63">
        <v>91</v>
      </c>
      <c r="B188" s="64">
        <v>44356</v>
      </c>
      <c r="C188" s="13" t="s">
        <v>1471</v>
      </c>
      <c r="D188" s="13" t="s">
        <v>2146</v>
      </c>
    </row>
    <row r="189" spans="1:4" ht="14" customHeight="1">
      <c r="A189" s="16">
        <v>92</v>
      </c>
      <c r="B189" s="15">
        <v>44356</v>
      </c>
      <c r="C189" s="4" t="s">
        <v>1531</v>
      </c>
      <c r="D189" s="4" t="s">
        <v>2147</v>
      </c>
    </row>
    <row r="190" spans="1:4">
      <c r="A190" s="63">
        <v>92</v>
      </c>
      <c r="B190" s="64">
        <v>44356</v>
      </c>
      <c r="C190" s="13" t="s">
        <v>1521</v>
      </c>
      <c r="D190" s="13" t="s">
        <v>2148</v>
      </c>
    </row>
    <row r="191" spans="1:4" s="265" customFormat="1" ht="17" customHeight="1">
      <c r="A191" s="452" t="s">
        <v>2153</v>
      </c>
      <c r="B191" s="452"/>
      <c r="C191" s="452"/>
      <c r="D191" s="452"/>
    </row>
    <row r="192" spans="1:4" ht="14" customHeight="1">
      <c r="A192" s="16">
        <v>93</v>
      </c>
      <c r="B192" s="15">
        <v>44446</v>
      </c>
      <c r="C192" s="4" t="s">
        <v>1421</v>
      </c>
      <c r="D192" s="4" t="s">
        <v>2154</v>
      </c>
    </row>
    <row r="193" spans="1:4">
      <c r="A193" s="63">
        <v>93</v>
      </c>
      <c r="B193" s="64">
        <v>44446</v>
      </c>
      <c r="C193" s="13" t="s">
        <v>1521</v>
      </c>
      <c r="D193" s="13" t="s">
        <v>2155</v>
      </c>
    </row>
    <row r="194" spans="1:4" ht="14" customHeight="1">
      <c r="A194" s="16">
        <v>94</v>
      </c>
      <c r="B194" s="15">
        <v>44454</v>
      </c>
      <c r="C194" s="4" t="s">
        <v>1314</v>
      </c>
      <c r="D194" s="4" t="s">
        <v>2159</v>
      </c>
    </row>
    <row r="195" spans="1:4">
      <c r="A195" s="63">
        <v>94</v>
      </c>
      <c r="B195" s="64">
        <v>44454</v>
      </c>
      <c r="C195" s="13" t="s">
        <v>1521</v>
      </c>
      <c r="D195" s="13" t="s">
        <v>2160</v>
      </c>
    </row>
    <row r="196" spans="1:4" ht="14" customHeight="1">
      <c r="A196" s="16">
        <v>95</v>
      </c>
      <c r="B196" s="15">
        <v>44457</v>
      </c>
      <c r="C196" s="4" t="s">
        <v>1546</v>
      </c>
      <c r="D196" s="4" t="s">
        <v>2162</v>
      </c>
    </row>
    <row r="197" spans="1:4">
      <c r="A197" s="63">
        <v>95</v>
      </c>
      <c r="B197" s="64">
        <v>44457</v>
      </c>
      <c r="C197" s="13" t="s">
        <v>1521</v>
      </c>
      <c r="D197" s="13" t="s">
        <v>2161</v>
      </c>
    </row>
    <row r="198" spans="1:4" ht="14" customHeight="1">
      <c r="A198" s="16">
        <v>96</v>
      </c>
      <c r="B198" s="15">
        <v>44464</v>
      </c>
      <c r="C198" s="4" t="s">
        <v>1389</v>
      </c>
      <c r="D198" s="4" t="s">
        <v>2545</v>
      </c>
    </row>
    <row r="199" spans="1:4">
      <c r="A199" s="63">
        <v>96</v>
      </c>
      <c r="B199" s="64">
        <v>44464</v>
      </c>
      <c r="C199" s="13" t="s">
        <v>2544</v>
      </c>
      <c r="D199" s="13" t="s">
        <v>2546</v>
      </c>
    </row>
    <row r="200" spans="1:4" ht="14" customHeight="1">
      <c r="A200" s="16">
        <v>97</v>
      </c>
      <c r="B200" s="15">
        <v>44476</v>
      </c>
      <c r="C200" s="4" t="s">
        <v>1540</v>
      </c>
      <c r="D200" s="4" t="s">
        <v>2707</v>
      </c>
    </row>
    <row r="201" spans="1:4">
      <c r="A201" s="63">
        <v>97</v>
      </c>
      <c r="B201" s="64">
        <v>44476</v>
      </c>
      <c r="C201" s="13" t="s">
        <v>1521</v>
      </c>
      <c r="D201" s="13" t="s">
        <v>2708</v>
      </c>
    </row>
    <row r="202" spans="1:4" ht="14" customHeight="1">
      <c r="A202" s="16">
        <v>98</v>
      </c>
      <c r="B202" s="15">
        <v>44477</v>
      </c>
      <c r="C202" s="4" t="s">
        <v>1413</v>
      </c>
      <c r="D202" s="4" t="s">
        <v>2709</v>
      </c>
    </row>
    <row r="203" spans="1:4">
      <c r="A203" s="63">
        <v>98</v>
      </c>
      <c r="B203" s="64">
        <v>44477</v>
      </c>
      <c r="C203" s="13" t="s">
        <v>1521</v>
      </c>
      <c r="D203" s="13" t="s">
        <v>2710</v>
      </c>
    </row>
    <row r="204" spans="1:4" ht="14" customHeight="1">
      <c r="A204" s="16">
        <v>99</v>
      </c>
      <c r="B204" s="15">
        <v>44477</v>
      </c>
      <c r="C204" s="4" t="s">
        <v>1413</v>
      </c>
      <c r="D204" s="4" t="s">
        <v>2711</v>
      </c>
    </row>
    <row r="205" spans="1:4">
      <c r="A205" s="63">
        <v>99</v>
      </c>
      <c r="B205" s="64">
        <v>44477</v>
      </c>
      <c r="C205" s="13" t="s">
        <v>1540</v>
      </c>
      <c r="D205" s="13" t="s">
        <v>2712</v>
      </c>
    </row>
    <row r="206" spans="1:4" ht="14" customHeight="1">
      <c r="A206" s="16">
        <v>100</v>
      </c>
      <c r="B206" s="15">
        <v>44507</v>
      </c>
      <c r="C206" s="4" t="s">
        <v>1521</v>
      </c>
      <c r="D206" s="4" t="s">
        <v>2713</v>
      </c>
    </row>
    <row r="207" spans="1:4">
      <c r="A207" s="63">
        <v>100</v>
      </c>
      <c r="B207" s="64">
        <v>44507</v>
      </c>
      <c r="C207" s="13" t="s">
        <v>2544</v>
      </c>
      <c r="D207" s="13" t="s">
        <v>2714</v>
      </c>
    </row>
    <row r="208" spans="1:4" ht="14" customHeight="1">
      <c r="A208" s="16">
        <v>101</v>
      </c>
      <c r="B208" s="15">
        <v>44547</v>
      </c>
      <c r="C208" s="4" t="s">
        <v>1413</v>
      </c>
      <c r="D208" s="4" t="s">
        <v>2717</v>
      </c>
    </row>
    <row r="209" spans="1:4">
      <c r="A209" s="63">
        <v>101</v>
      </c>
      <c r="B209" s="64">
        <v>44547</v>
      </c>
      <c r="C209" s="13" t="s">
        <v>1419</v>
      </c>
      <c r="D209" s="13" t="s">
        <v>2718</v>
      </c>
    </row>
    <row r="210" spans="1:4" ht="14" customHeight="1">
      <c r="A210" s="16">
        <v>102</v>
      </c>
      <c r="B210" s="15">
        <v>44547</v>
      </c>
      <c r="C210" s="4" t="s">
        <v>1413</v>
      </c>
      <c r="D210" s="4" t="s">
        <v>2719</v>
      </c>
    </row>
    <row r="211" spans="1:4">
      <c r="A211" s="63">
        <v>102</v>
      </c>
      <c r="B211" s="64">
        <v>44547</v>
      </c>
      <c r="C211" s="13" t="s">
        <v>2544</v>
      </c>
      <c r="D211" s="13" t="s">
        <v>2720</v>
      </c>
    </row>
    <row r="212" spans="1:4" ht="14" customHeight="1">
      <c r="A212" s="16">
        <v>103</v>
      </c>
      <c r="B212" s="15">
        <v>44549</v>
      </c>
      <c r="C212" s="4" t="s">
        <v>2544</v>
      </c>
      <c r="D212" s="4" t="s">
        <v>2722</v>
      </c>
    </row>
    <row r="213" spans="1:4">
      <c r="A213" s="63">
        <v>103</v>
      </c>
      <c r="B213" s="64">
        <v>44549</v>
      </c>
      <c r="C213" s="13" t="s">
        <v>1386</v>
      </c>
      <c r="D213" s="13" t="s">
        <v>2723</v>
      </c>
    </row>
    <row r="214" spans="1:4" ht="14" customHeight="1">
      <c r="A214" s="16">
        <v>104</v>
      </c>
      <c r="B214" s="15">
        <v>44550</v>
      </c>
      <c r="C214" s="4" t="s">
        <v>1421</v>
      </c>
      <c r="D214" s="4" t="s">
        <v>2724</v>
      </c>
    </row>
    <row r="215" spans="1:4">
      <c r="A215" s="63">
        <v>104</v>
      </c>
      <c r="B215" s="64">
        <v>44186</v>
      </c>
      <c r="C215" s="13" t="s">
        <v>2544</v>
      </c>
      <c r="D215" s="13" t="s">
        <v>1975</v>
      </c>
    </row>
    <row r="216" spans="1:4" ht="14" customHeight="1">
      <c r="A216" s="16">
        <v>105</v>
      </c>
      <c r="B216" s="15">
        <v>44564</v>
      </c>
      <c r="C216" s="4" t="s">
        <v>1419</v>
      </c>
      <c r="D216" s="4" t="s">
        <v>2725</v>
      </c>
    </row>
    <row r="217" spans="1:4">
      <c r="A217" s="63">
        <v>105</v>
      </c>
      <c r="B217" s="64">
        <v>44564</v>
      </c>
      <c r="C217" s="13" t="s">
        <v>1386</v>
      </c>
      <c r="D217" s="13" t="s">
        <v>2726</v>
      </c>
    </row>
    <row r="218" spans="1:4" ht="14" customHeight="1">
      <c r="A218" s="16">
        <v>106</v>
      </c>
      <c r="B218" s="15">
        <v>44564</v>
      </c>
      <c r="C218" s="4" t="s">
        <v>1382</v>
      </c>
      <c r="D218" s="4" t="s">
        <v>2727</v>
      </c>
    </row>
    <row r="219" spans="1:4">
      <c r="A219" s="63">
        <v>106</v>
      </c>
      <c r="B219" s="64">
        <v>44564</v>
      </c>
      <c r="C219" s="13" t="s">
        <v>2019</v>
      </c>
      <c r="D219" s="13" t="s">
        <v>2728</v>
      </c>
    </row>
    <row r="220" spans="1:4" ht="14" customHeight="1">
      <c r="A220" s="16">
        <v>107</v>
      </c>
      <c r="B220" s="15">
        <v>44568</v>
      </c>
      <c r="C220" s="4" t="s">
        <v>1413</v>
      </c>
      <c r="D220" s="4" t="s">
        <v>2729</v>
      </c>
    </row>
    <row r="221" spans="1:4">
      <c r="A221" s="63">
        <v>107</v>
      </c>
      <c r="B221" s="64">
        <v>44568</v>
      </c>
      <c r="C221" s="13" t="s">
        <v>1386</v>
      </c>
      <c r="D221" s="13" t="s">
        <v>2719</v>
      </c>
    </row>
    <row r="222" spans="1:4" ht="14" customHeight="1">
      <c r="A222" s="16">
        <v>108</v>
      </c>
      <c r="B222" s="15">
        <v>44571</v>
      </c>
      <c r="C222" s="4" t="s">
        <v>1314</v>
      </c>
      <c r="D222" s="4" t="s">
        <v>2731</v>
      </c>
    </row>
    <row r="223" spans="1:4">
      <c r="A223" s="63">
        <v>108</v>
      </c>
      <c r="B223" s="64">
        <v>44571</v>
      </c>
      <c r="C223" s="13" t="s">
        <v>1395</v>
      </c>
      <c r="D223" s="13" t="s">
        <v>2732</v>
      </c>
    </row>
    <row r="224" spans="1:4" ht="14" customHeight="1">
      <c r="A224" s="16">
        <v>109</v>
      </c>
      <c r="B224" s="15">
        <v>44571</v>
      </c>
      <c r="C224" s="4" t="s">
        <v>1421</v>
      </c>
      <c r="D224" s="4" t="s">
        <v>2730</v>
      </c>
    </row>
    <row r="225" spans="1:4">
      <c r="A225" s="63">
        <v>109</v>
      </c>
      <c r="B225" s="64">
        <v>44571</v>
      </c>
      <c r="C225" s="13" t="s">
        <v>1314</v>
      </c>
      <c r="D225" s="13" t="s">
        <v>2136</v>
      </c>
    </row>
    <row r="226" spans="1:4" ht="14" customHeight="1">
      <c r="A226" s="16">
        <v>110</v>
      </c>
      <c r="B226" s="15">
        <v>44574</v>
      </c>
      <c r="C226" s="4" t="s">
        <v>1421</v>
      </c>
      <c r="D226" s="4" t="s">
        <v>2733</v>
      </c>
    </row>
    <row r="227" spans="1:4">
      <c r="A227" s="63">
        <v>110</v>
      </c>
      <c r="B227" s="64">
        <v>44574</v>
      </c>
      <c r="C227" s="13" t="s">
        <v>1521</v>
      </c>
      <c r="D227" s="13" t="s">
        <v>2734</v>
      </c>
    </row>
    <row r="228" spans="1:4" ht="14" customHeight="1">
      <c r="A228" s="16">
        <v>111</v>
      </c>
      <c r="B228" s="15">
        <v>44581</v>
      </c>
      <c r="C228" s="4" t="s">
        <v>1546</v>
      </c>
      <c r="D228" s="4" t="s">
        <v>2735</v>
      </c>
    </row>
    <row r="229" spans="1:4">
      <c r="A229" s="63">
        <v>111</v>
      </c>
      <c r="B229" s="64">
        <v>44581</v>
      </c>
      <c r="C229" s="13" t="s">
        <v>1531</v>
      </c>
      <c r="D229" s="13" t="s">
        <v>2736</v>
      </c>
    </row>
    <row r="230" spans="1:4" ht="14" customHeight="1">
      <c r="A230" s="16">
        <v>112</v>
      </c>
      <c r="B230" s="15">
        <v>44602</v>
      </c>
      <c r="C230" s="4" t="s">
        <v>1419</v>
      </c>
      <c r="D230" s="4" t="s">
        <v>2737</v>
      </c>
    </row>
    <row r="231" spans="1:4">
      <c r="A231" s="63">
        <v>112</v>
      </c>
      <c r="B231" s="64">
        <v>44602</v>
      </c>
      <c r="C231" s="13" t="s">
        <v>1531</v>
      </c>
      <c r="D231" s="13" t="s">
        <v>2118</v>
      </c>
    </row>
    <row r="232" spans="1:4" ht="14" customHeight="1">
      <c r="A232" s="16">
        <v>113</v>
      </c>
      <c r="B232" s="15">
        <v>44605</v>
      </c>
      <c r="C232" s="4" t="s">
        <v>1531</v>
      </c>
      <c r="D232" s="4" t="s">
        <v>2097</v>
      </c>
    </row>
    <row r="233" spans="1:4">
      <c r="A233" s="63">
        <v>113</v>
      </c>
      <c r="B233" s="64">
        <v>44605</v>
      </c>
      <c r="C233" s="13" t="s">
        <v>1395</v>
      </c>
      <c r="D233" s="13" t="s">
        <v>2738</v>
      </c>
    </row>
    <row r="234" spans="1:4" ht="14" customHeight="1">
      <c r="A234" s="16">
        <v>114</v>
      </c>
      <c r="B234" s="15">
        <v>44608</v>
      </c>
      <c r="C234" s="4" t="s">
        <v>1413</v>
      </c>
      <c r="D234" s="4" t="s">
        <v>2739</v>
      </c>
    </row>
    <row r="235" spans="1:4">
      <c r="A235" s="63">
        <v>114</v>
      </c>
      <c r="B235" s="64">
        <v>44608</v>
      </c>
      <c r="C235" s="13" t="s">
        <v>1386</v>
      </c>
      <c r="D235" s="13" t="s">
        <v>2740</v>
      </c>
    </row>
    <row r="236" spans="1:4" ht="14" customHeight="1">
      <c r="A236" s="16">
        <v>115</v>
      </c>
      <c r="B236" s="15">
        <v>44608</v>
      </c>
      <c r="C236" s="4" t="s">
        <v>1543</v>
      </c>
      <c r="D236" s="4" t="s">
        <v>2729</v>
      </c>
    </row>
    <row r="237" spans="1:4">
      <c r="A237" s="63">
        <v>115</v>
      </c>
      <c r="B237" s="64">
        <v>44608</v>
      </c>
      <c r="C237" s="13" t="s">
        <v>1413</v>
      </c>
      <c r="D237" s="13" t="s">
        <v>2741</v>
      </c>
    </row>
    <row r="238" spans="1:4" ht="14" customHeight="1">
      <c r="A238" s="16">
        <v>116</v>
      </c>
      <c r="B238" s="15">
        <v>44609</v>
      </c>
      <c r="C238" s="4" t="s">
        <v>1314</v>
      </c>
      <c r="D238" s="4" t="s">
        <v>2742</v>
      </c>
    </row>
    <row r="239" spans="1:4">
      <c r="A239" s="63">
        <v>116</v>
      </c>
      <c r="B239" s="64">
        <v>44609</v>
      </c>
      <c r="C239" s="13" t="s">
        <v>1389</v>
      </c>
      <c r="D239" s="13" t="s">
        <v>2743</v>
      </c>
    </row>
    <row r="240" spans="1:4" ht="14" customHeight="1">
      <c r="A240" s="16">
        <v>117</v>
      </c>
      <c r="B240" s="15">
        <v>44614</v>
      </c>
      <c r="C240" s="4" t="s">
        <v>2019</v>
      </c>
      <c r="D240" s="4" t="s">
        <v>2744</v>
      </c>
    </row>
    <row r="241" spans="1:4">
      <c r="A241" s="63">
        <v>117</v>
      </c>
      <c r="B241" s="64">
        <v>44614</v>
      </c>
      <c r="C241" s="13" t="s">
        <v>1521</v>
      </c>
      <c r="D241" s="13" t="s">
        <v>2745</v>
      </c>
    </row>
    <row r="242" spans="1:4" ht="14" customHeight="1">
      <c r="A242" s="16">
        <v>118</v>
      </c>
      <c r="B242" s="15">
        <v>44615</v>
      </c>
      <c r="C242" s="4" t="s">
        <v>1382</v>
      </c>
      <c r="D242" s="4" t="s">
        <v>2746</v>
      </c>
    </row>
    <row r="243" spans="1:4">
      <c r="A243" s="63">
        <v>118</v>
      </c>
      <c r="B243" s="64">
        <v>44615</v>
      </c>
      <c r="C243" s="13" t="s">
        <v>1521</v>
      </c>
      <c r="D243" s="13" t="s">
        <v>2747</v>
      </c>
    </row>
    <row r="244" spans="1:4" ht="14" customHeight="1">
      <c r="A244" s="16">
        <v>119</v>
      </c>
      <c r="B244" s="15">
        <v>44629</v>
      </c>
      <c r="C244" s="4" t="s">
        <v>1543</v>
      </c>
      <c r="D244" s="4" t="s">
        <v>2748</v>
      </c>
    </row>
    <row r="245" spans="1:4">
      <c r="A245" s="63">
        <v>119</v>
      </c>
      <c r="B245" s="64">
        <v>44629</v>
      </c>
      <c r="C245" s="13" t="s">
        <v>2066</v>
      </c>
      <c r="D245" s="13" t="s">
        <v>2749</v>
      </c>
    </row>
    <row r="246" spans="1:4" ht="14" customHeight="1">
      <c r="A246" s="16">
        <v>120</v>
      </c>
      <c r="B246" s="15">
        <v>44635</v>
      </c>
      <c r="C246" s="4" t="s">
        <v>2066</v>
      </c>
      <c r="D246" s="4" t="s">
        <v>2762</v>
      </c>
    </row>
    <row r="247" spans="1:4">
      <c r="A247" s="63">
        <v>120</v>
      </c>
      <c r="B247" s="64">
        <v>44635</v>
      </c>
      <c r="C247" s="13" t="s">
        <v>2544</v>
      </c>
      <c r="D247" s="13" t="s">
        <v>2761</v>
      </c>
    </row>
    <row r="248" spans="1:4" ht="14" customHeight="1">
      <c r="A248" s="16">
        <v>121</v>
      </c>
      <c r="B248" s="15">
        <v>44705</v>
      </c>
      <c r="C248" s="4" t="s">
        <v>1421</v>
      </c>
      <c r="D248" s="4" t="s">
        <v>2778</v>
      </c>
    </row>
    <row r="249" spans="1:4">
      <c r="A249" s="63">
        <v>121</v>
      </c>
      <c r="B249" s="64">
        <v>44705</v>
      </c>
      <c r="C249" s="13" t="s">
        <v>1314</v>
      </c>
      <c r="D249" s="13" t="s">
        <v>2777</v>
      </c>
    </row>
    <row r="250" spans="1:4" ht="14" customHeight="1">
      <c r="A250" s="16">
        <v>122</v>
      </c>
      <c r="B250" s="15">
        <v>44705</v>
      </c>
      <c r="C250" s="4" t="s">
        <v>1421</v>
      </c>
      <c r="D250" s="4" t="s">
        <v>2775</v>
      </c>
    </row>
    <row r="251" spans="1:4">
      <c r="A251" s="63">
        <v>122</v>
      </c>
      <c r="B251" s="64">
        <v>44705</v>
      </c>
      <c r="C251" s="13" t="s">
        <v>2544</v>
      </c>
      <c r="D251" s="13" t="s">
        <v>2776</v>
      </c>
    </row>
    <row r="252" spans="1:4" ht="14" customHeight="1">
      <c r="A252" s="16">
        <v>123</v>
      </c>
      <c r="B252" s="15">
        <v>44716</v>
      </c>
      <c r="C252" s="4" t="s">
        <v>1421</v>
      </c>
      <c r="D252" s="4" t="s">
        <v>2780</v>
      </c>
    </row>
    <row r="253" spans="1:4">
      <c r="A253" s="63">
        <v>123</v>
      </c>
      <c r="B253" s="64">
        <v>44716</v>
      </c>
      <c r="C253" s="13" t="s">
        <v>1389</v>
      </c>
      <c r="D253" s="13" t="s">
        <v>2779</v>
      </c>
    </row>
    <row r="254" spans="1:4" ht="14" customHeight="1">
      <c r="A254" s="16">
        <v>124</v>
      </c>
      <c r="B254" s="15">
        <v>44717</v>
      </c>
      <c r="C254" s="4" t="s">
        <v>1314</v>
      </c>
      <c r="D254" s="4" t="s">
        <v>2782</v>
      </c>
    </row>
    <row r="255" spans="1:4">
      <c r="A255" s="63">
        <v>124</v>
      </c>
      <c r="B255" s="64">
        <v>44717</v>
      </c>
      <c r="C255" s="13" t="s">
        <v>2781</v>
      </c>
      <c r="D255" s="13" t="s">
        <v>1542</v>
      </c>
    </row>
    <row r="256" spans="1:4" ht="14" customHeight="1">
      <c r="A256" s="16">
        <v>125</v>
      </c>
      <c r="B256" s="15">
        <v>44719</v>
      </c>
      <c r="C256" s="4" t="s">
        <v>1543</v>
      </c>
      <c r="D256" s="4" t="s">
        <v>2783</v>
      </c>
    </row>
    <row r="257" spans="1:4">
      <c r="A257" s="63">
        <v>125</v>
      </c>
      <c r="B257" s="64">
        <v>44719</v>
      </c>
      <c r="C257" s="13" t="s">
        <v>1540</v>
      </c>
      <c r="D257" s="13" t="s">
        <v>2784</v>
      </c>
    </row>
    <row r="258" spans="1:4" ht="14" customHeight="1">
      <c r="A258" s="16">
        <v>126</v>
      </c>
      <c r="B258" s="15">
        <v>44720</v>
      </c>
      <c r="C258" s="4" t="s">
        <v>1382</v>
      </c>
      <c r="D258" s="4" t="s">
        <v>2785</v>
      </c>
    </row>
    <row r="259" spans="1:4">
      <c r="A259" s="63">
        <v>126</v>
      </c>
      <c r="B259" s="64">
        <v>44720</v>
      </c>
      <c r="C259" s="13" t="s">
        <v>2066</v>
      </c>
      <c r="D259" s="13" t="s">
        <v>2786</v>
      </c>
    </row>
    <row r="260" spans="1:4" ht="14" customHeight="1">
      <c r="A260" s="16">
        <v>127</v>
      </c>
      <c r="B260" s="15">
        <v>44725</v>
      </c>
      <c r="C260" s="4" t="s">
        <v>2781</v>
      </c>
      <c r="D260" s="4" t="s">
        <v>2787</v>
      </c>
    </row>
    <row r="261" spans="1:4">
      <c r="A261" s="63">
        <v>127</v>
      </c>
      <c r="B261" s="64">
        <v>44725</v>
      </c>
      <c r="C261" s="13" t="s">
        <v>2019</v>
      </c>
      <c r="D261" s="13" t="s">
        <v>2788</v>
      </c>
    </row>
    <row r="262" spans="1:4" ht="14" customHeight="1">
      <c r="A262" s="16">
        <v>128</v>
      </c>
      <c r="B262" s="15">
        <v>44726</v>
      </c>
      <c r="C262" s="4" t="s">
        <v>1382</v>
      </c>
      <c r="D262" s="4" t="s">
        <v>2790</v>
      </c>
    </row>
    <row r="263" spans="1:4">
      <c r="A263" s="63">
        <v>128</v>
      </c>
      <c r="B263" s="64">
        <v>44726</v>
      </c>
      <c r="C263" s="13" t="s">
        <v>1416</v>
      </c>
      <c r="D263" s="13" t="s">
        <v>2789</v>
      </c>
    </row>
    <row r="264" spans="1:4" ht="14" customHeight="1">
      <c r="A264" s="16">
        <v>129</v>
      </c>
      <c r="B264" s="15">
        <v>44728</v>
      </c>
      <c r="C264" s="4" t="s">
        <v>1543</v>
      </c>
      <c r="D264" s="4" t="s">
        <v>2791</v>
      </c>
    </row>
    <row r="265" spans="1:4">
      <c r="A265" s="63">
        <v>129</v>
      </c>
      <c r="B265" s="64">
        <v>44728</v>
      </c>
      <c r="C265" s="13" t="s">
        <v>1413</v>
      </c>
      <c r="D265" s="13" t="s">
        <v>2792</v>
      </c>
    </row>
    <row r="266" spans="1:4" ht="14" customHeight="1">
      <c r="A266" s="16">
        <v>130</v>
      </c>
      <c r="B266" s="15">
        <v>44729</v>
      </c>
      <c r="C266" s="4" t="s">
        <v>1382</v>
      </c>
      <c r="D266" s="4" t="s">
        <v>2793</v>
      </c>
    </row>
    <row r="267" spans="1:4">
      <c r="A267" s="63">
        <v>130</v>
      </c>
      <c r="B267" s="64">
        <v>44729</v>
      </c>
      <c r="C267" s="13" t="s">
        <v>1416</v>
      </c>
      <c r="D267" s="13" t="s">
        <v>2794</v>
      </c>
    </row>
    <row r="268" spans="1:4" ht="14" customHeight="1">
      <c r="A268" s="16">
        <v>131</v>
      </c>
      <c r="B268" s="15">
        <v>44730</v>
      </c>
      <c r="C268" s="4" t="s">
        <v>2781</v>
      </c>
      <c r="D268" s="49" t="s">
        <v>2796</v>
      </c>
    </row>
    <row r="269" spans="1:4">
      <c r="A269" s="63">
        <v>131</v>
      </c>
      <c r="B269" s="64">
        <v>44730</v>
      </c>
      <c r="C269" s="13" t="s">
        <v>2544</v>
      </c>
      <c r="D269" s="13" t="s">
        <v>2795</v>
      </c>
    </row>
    <row r="270" spans="1:4" ht="14" customHeight="1">
      <c r="A270" s="16">
        <v>132</v>
      </c>
      <c r="B270" s="15">
        <v>44731</v>
      </c>
      <c r="C270" s="4" t="s">
        <v>1546</v>
      </c>
      <c r="D270" s="4" t="s">
        <v>2797</v>
      </c>
    </row>
    <row r="271" spans="1:4">
      <c r="A271" s="63">
        <v>132</v>
      </c>
      <c r="B271" s="64">
        <v>44731</v>
      </c>
      <c r="C271" s="13" t="s">
        <v>1413</v>
      </c>
      <c r="D271" s="13" t="s">
        <v>2798</v>
      </c>
    </row>
    <row r="272" spans="1:4" ht="14" customHeight="1">
      <c r="A272" s="16">
        <v>133</v>
      </c>
      <c r="B272" s="15">
        <v>44731</v>
      </c>
      <c r="C272" s="4" t="s">
        <v>1314</v>
      </c>
      <c r="D272" s="4" t="s">
        <v>2805</v>
      </c>
    </row>
    <row r="273" spans="1:4" ht="16" customHeight="1">
      <c r="A273" s="63">
        <v>133</v>
      </c>
      <c r="B273" s="64">
        <v>44731</v>
      </c>
      <c r="C273" s="13" t="s">
        <v>1416</v>
      </c>
      <c r="D273" s="13" t="s">
        <v>2799</v>
      </c>
    </row>
    <row r="274" spans="1:4" ht="14" customHeight="1">
      <c r="A274" s="16">
        <v>134</v>
      </c>
      <c r="B274" s="15">
        <v>44732</v>
      </c>
      <c r="C274" s="4" t="s">
        <v>2066</v>
      </c>
      <c r="D274" s="4" t="s">
        <v>2806</v>
      </c>
    </row>
    <row r="275" spans="1:4">
      <c r="A275" s="63">
        <v>134</v>
      </c>
      <c r="B275" s="64">
        <v>44732</v>
      </c>
      <c r="C275" s="13" t="s">
        <v>1389</v>
      </c>
      <c r="D275" s="13" t="s">
        <v>2807</v>
      </c>
    </row>
    <row r="276" spans="1:4" ht="14" customHeight="1">
      <c r="A276" s="16">
        <v>135</v>
      </c>
      <c r="B276" s="15">
        <v>44732</v>
      </c>
      <c r="C276" s="4" t="s">
        <v>1546</v>
      </c>
      <c r="D276" s="4" t="s">
        <v>2808</v>
      </c>
    </row>
    <row r="277" spans="1:4">
      <c r="A277" s="63">
        <v>135</v>
      </c>
      <c r="B277" s="64">
        <v>44732</v>
      </c>
      <c r="C277" s="13" t="s">
        <v>1521</v>
      </c>
      <c r="D277" s="13" t="s">
        <v>2809</v>
      </c>
    </row>
    <row r="278" spans="1:4" ht="14" customHeight="1">
      <c r="A278" s="16">
        <v>136</v>
      </c>
      <c r="B278" s="15">
        <v>44732</v>
      </c>
      <c r="C278" s="4" t="s">
        <v>2544</v>
      </c>
      <c r="D278" s="4" t="s">
        <v>2810</v>
      </c>
    </row>
    <row r="279" spans="1:4">
      <c r="A279" s="63">
        <v>136</v>
      </c>
      <c r="B279" s="64">
        <v>44732</v>
      </c>
      <c r="C279" s="13" t="s">
        <v>1395</v>
      </c>
      <c r="D279" s="13" t="s">
        <v>2811</v>
      </c>
    </row>
    <row r="280" spans="1:4" ht="14" customHeight="1">
      <c r="A280" s="16">
        <v>137</v>
      </c>
      <c r="B280" s="15">
        <v>44734</v>
      </c>
      <c r="C280" s="4" t="s">
        <v>1546</v>
      </c>
      <c r="D280" s="4" t="s">
        <v>2812</v>
      </c>
    </row>
    <row r="281" spans="1:4">
      <c r="A281" s="63">
        <v>137</v>
      </c>
      <c r="B281" s="64">
        <v>44734</v>
      </c>
      <c r="C281" s="13" t="s">
        <v>1389</v>
      </c>
      <c r="D281" s="13" t="s">
        <v>2813</v>
      </c>
    </row>
    <row r="282" spans="1:4" ht="14" customHeight="1">
      <c r="A282" s="16">
        <v>138</v>
      </c>
      <c r="B282" s="15">
        <v>44734</v>
      </c>
      <c r="C282" s="4" t="s">
        <v>2781</v>
      </c>
      <c r="D282" s="4" t="s">
        <v>2814</v>
      </c>
    </row>
    <row r="283" spans="1:4">
      <c r="A283" s="63">
        <v>138</v>
      </c>
      <c r="B283" s="64">
        <v>44734</v>
      </c>
      <c r="C283" s="13" t="s">
        <v>2544</v>
      </c>
      <c r="D283" s="13" t="s">
        <v>2815</v>
      </c>
    </row>
    <row r="284" spans="1:4" s="265" customFormat="1" ht="17" customHeight="1">
      <c r="A284" s="452" t="s">
        <v>3215</v>
      </c>
      <c r="B284" s="452"/>
      <c r="C284" s="452"/>
      <c r="D284" s="452"/>
    </row>
    <row r="285" spans="1:4" ht="14" customHeight="1">
      <c r="A285" s="16">
        <v>139</v>
      </c>
      <c r="B285" s="15">
        <v>44850</v>
      </c>
      <c r="C285" s="4" t="s">
        <v>1419</v>
      </c>
      <c r="D285" s="4" t="s">
        <v>3213</v>
      </c>
    </row>
    <row r="286" spans="1:4">
      <c r="A286" s="63">
        <v>139</v>
      </c>
      <c r="B286" s="64">
        <v>44850</v>
      </c>
      <c r="C286" s="13" t="s">
        <v>1386</v>
      </c>
      <c r="D286" s="13" t="s">
        <v>3136</v>
      </c>
    </row>
    <row r="287" spans="1:4" ht="14" customHeight="1">
      <c r="A287" s="16">
        <v>140</v>
      </c>
      <c r="B287" s="15">
        <v>44865</v>
      </c>
      <c r="C287" s="4" t="s">
        <v>3137</v>
      </c>
      <c r="D287" s="4" t="s">
        <v>3138</v>
      </c>
    </row>
    <row r="288" spans="1:4">
      <c r="A288" s="63">
        <v>140</v>
      </c>
      <c r="B288" s="64">
        <v>44865</v>
      </c>
      <c r="C288" s="13" t="s">
        <v>2544</v>
      </c>
      <c r="D288" s="13" t="s">
        <v>3139</v>
      </c>
    </row>
    <row r="289" spans="1:4" ht="14" customHeight="1">
      <c r="A289" s="16">
        <v>141</v>
      </c>
      <c r="B289" s="15">
        <v>44881</v>
      </c>
      <c r="C289" s="4" t="s">
        <v>1546</v>
      </c>
      <c r="D289" s="4" t="s">
        <v>2143</v>
      </c>
    </row>
    <row r="290" spans="1:4">
      <c r="A290" s="63">
        <v>141</v>
      </c>
      <c r="B290" s="64">
        <v>44881</v>
      </c>
      <c r="C290" s="13" t="s">
        <v>1521</v>
      </c>
      <c r="D290" s="13" t="s">
        <v>3144</v>
      </c>
    </row>
    <row r="291" spans="1:4" ht="14" customHeight="1">
      <c r="A291" s="16">
        <v>142</v>
      </c>
      <c r="B291" s="15">
        <v>44918</v>
      </c>
      <c r="C291" s="4" t="s">
        <v>1413</v>
      </c>
      <c r="D291" s="4" t="s">
        <v>3153</v>
      </c>
    </row>
    <row r="292" spans="1:4">
      <c r="A292" s="63">
        <v>142</v>
      </c>
      <c r="B292" s="64">
        <v>44918</v>
      </c>
      <c r="C292" s="13" t="s">
        <v>1419</v>
      </c>
      <c r="D292" s="13" t="s">
        <v>3154</v>
      </c>
    </row>
    <row r="293" spans="1:4" ht="14" customHeight="1">
      <c r="A293" s="16">
        <v>143</v>
      </c>
      <c r="B293" s="15">
        <v>44924</v>
      </c>
      <c r="C293" s="4" t="s">
        <v>1546</v>
      </c>
      <c r="D293" s="4" t="s">
        <v>3155</v>
      </c>
    </row>
    <row r="294" spans="1:4">
      <c r="A294" s="63">
        <v>143</v>
      </c>
      <c r="B294" s="64">
        <v>44924</v>
      </c>
      <c r="C294" s="13" t="s">
        <v>1389</v>
      </c>
      <c r="D294" s="13" t="s">
        <v>3156</v>
      </c>
    </row>
    <row r="295" spans="1:4" ht="14" customHeight="1">
      <c r="A295" s="16">
        <v>144</v>
      </c>
      <c r="B295" s="15">
        <v>44924</v>
      </c>
      <c r="C295" s="4" t="s">
        <v>1540</v>
      </c>
      <c r="D295" s="4" t="s">
        <v>3157</v>
      </c>
    </row>
    <row r="296" spans="1:4">
      <c r="A296" s="63">
        <v>144</v>
      </c>
      <c r="B296" s="64">
        <v>44924</v>
      </c>
      <c r="C296" s="13" t="s">
        <v>1397</v>
      </c>
      <c r="D296" s="13" t="s">
        <v>3214</v>
      </c>
    </row>
    <row r="297" spans="1:4" ht="14" customHeight="1">
      <c r="A297" s="16">
        <v>145</v>
      </c>
      <c r="B297" s="15">
        <v>44925</v>
      </c>
      <c r="C297" s="4" t="s">
        <v>1540</v>
      </c>
      <c r="D297" s="4" t="s">
        <v>3171</v>
      </c>
    </row>
    <row r="298" spans="1:4">
      <c r="A298" s="63">
        <v>145</v>
      </c>
      <c r="B298" s="64">
        <v>44925</v>
      </c>
      <c r="C298" s="13" t="s">
        <v>1521</v>
      </c>
      <c r="D298" s="13" t="s">
        <v>3172</v>
      </c>
    </row>
    <row r="299" spans="1:4" ht="14" customHeight="1">
      <c r="A299" s="16">
        <v>146</v>
      </c>
      <c r="B299" s="15">
        <v>44925</v>
      </c>
      <c r="C299" s="4" t="s">
        <v>1421</v>
      </c>
      <c r="D299" s="4" t="s">
        <v>3211</v>
      </c>
    </row>
    <row r="300" spans="1:4">
      <c r="A300" s="63">
        <v>146</v>
      </c>
      <c r="B300" s="64">
        <v>44925</v>
      </c>
      <c r="C300" s="13" t="s">
        <v>1521</v>
      </c>
      <c r="D300" s="13" t="s">
        <v>3212</v>
      </c>
    </row>
    <row r="301" spans="1:4" ht="14" customHeight="1">
      <c r="A301" s="16">
        <v>147</v>
      </c>
      <c r="B301" s="15">
        <v>44931</v>
      </c>
      <c r="C301" s="4" t="s">
        <v>3137</v>
      </c>
      <c r="D301" s="4" t="s">
        <v>3216</v>
      </c>
    </row>
    <row r="302" spans="1:4">
      <c r="A302" s="63">
        <v>147</v>
      </c>
      <c r="B302" s="64">
        <v>44931</v>
      </c>
      <c r="C302" s="13" t="s">
        <v>1395</v>
      </c>
      <c r="D302" s="13" t="s">
        <v>3217</v>
      </c>
    </row>
    <row r="303" spans="1:4" ht="14" customHeight="1">
      <c r="A303" s="16">
        <v>148</v>
      </c>
      <c r="B303" s="15">
        <v>44946</v>
      </c>
      <c r="C303" s="4" t="s">
        <v>1543</v>
      </c>
      <c r="D303" s="4" t="s">
        <v>3218</v>
      </c>
    </row>
    <row r="304" spans="1:4">
      <c r="A304" s="63">
        <v>148</v>
      </c>
      <c r="B304" s="64">
        <v>44946</v>
      </c>
      <c r="C304" s="13" t="s">
        <v>1386</v>
      </c>
      <c r="D304" s="13" t="s">
        <v>3219</v>
      </c>
    </row>
    <row r="305" spans="1:4" ht="14" customHeight="1">
      <c r="A305" s="16">
        <v>149</v>
      </c>
      <c r="B305" s="15">
        <v>44946</v>
      </c>
      <c r="C305" s="4" t="s">
        <v>1421</v>
      </c>
      <c r="D305" s="4" t="s">
        <v>3220</v>
      </c>
    </row>
    <row r="306" spans="1:4">
      <c r="A306" s="63">
        <v>149</v>
      </c>
      <c r="B306" s="64">
        <v>44946</v>
      </c>
      <c r="C306" s="13" t="s">
        <v>1546</v>
      </c>
      <c r="D306" s="13" t="s">
        <v>3221</v>
      </c>
    </row>
    <row r="307" spans="1:4" ht="14" customHeight="1">
      <c r="A307" s="16">
        <v>150</v>
      </c>
      <c r="B307" s="15">
        <v>44947</v>
      </c>
      <c r="C307" s="4" t="s">
        <v>2066</v>
      </c>
      <c r="D307" s="4" t="s">
        <v>3223</v>
      </c>
    </row>
    <row r="308" spans="1:4">
      <c r="A308" s="63">
        <v>150</v>
      </c>
      <c r="B308" s="64">
        <v>44947</v>
      </c>
      <c r="C308" s="13" t="s">
        <v>2544</v>
      </c>
      <c r="D308" s="13" t="s">
        <v>3222</v>
      </c>
    </row>
    <row r="309" spans="1:4" ht="14" customHeight="1">
      <c r="A309" s="16">
        <v>151</v>
      </c>
      <c r="B309" s="15">
        <v>44955</v>
      </c>
      <c r="C309" s="4" t="s">
        <v>2781</v>
      </c>
      <c r="D309" s="4" t="s">
        <v>3224</v>
      </c>
    </row>
    <row r="310" spans="1:4">
      <c r="A310" s="63">
        <v>151</v>
      </c>
      <c r="B310" s="64">
        <v>44955</v>
      </c>
      <c r="C310" s="13" t="s">
        <v>2066</v>
      </c>
      <c r="D310" s="13" t="s">
        <v>3225</v>
      </c>
    </row>
    <row r="311" spans="1:4" ht="14" customHeight="1">
      <c r="A311" s="16">
        <v>152</v>
      </c>
      <c r="B311" s="15">
        <v>44955</v>
      </c>
      <c r="C311" s="4" t="s">
        <v>1389</v>
      </c>
      <c r="D311" s="4" t="s">
        <v>3226</v>
      </c>
    </row>
    <row r="312" spans="1:4">
      <c r="A312" s="63">
        <v>152</v>
      </c>
      <c r="B312" s="64">
        <v>44955</v>
      </c>
      <c r="C312" s="13" t="s">
        <v>1521</v>
      </c>
      <c r="D312" s="13" t="s">
        <v>3227</v>
      </c>
    </row>
    <row r="313" spans="1:4" ht="14" customHeight="1">
      <c r="A313" s="16">
        <v>153</v>
      </c>
      <c r="B313" s="15">
        <v>44964</v>
      </c>
      <c r="C313" s="4" t="s">
        <v>1543</v>
      </c>
      <c r="D313" s="4" t="s">
        <v>3236</v>
      </c>
    </row>
    <row r="314" spans="1:4">
      <c r="A314" s="63">
        <v>153</v>
      </c>
      <c r="B314" s="64">
        <v>44964</v>
      </c>
      <c r="C314" s="13" t="s">
        <v>2066</v>
      </c>
      <c r="D314" s="13" t="s">
        <v>3235</v>
      </c>
    </row>
    <row r="315" spans="1:4" ht="14" customHeight="1">
      <c r="A315" s="16">
        <v>154</v>
      </c>
      <c r="B315" s="15">
        <v>45018</v>
      </c>
      <c r="C315" s="4" t="s">
        <v>1389</v>
      </c>
      <c r="D315" s="4" t="s">
        <v>3260</v>
      </c>
    </row>
    <row r="316" spans="1:4">
      <c r="A316" s="63">
        <v>154</v>
      </c>
      <c r="B316" s="64">
        <v>45018</v>
      </c>
      <c r="C316" s="13" t="s">
        <v>1521</v>
      </c>
      <c r="D316" s="13" t="s">
        <v>3261</v>
      </c>
    </row>
    <row r="317" spans="1:4" ht="14" customHeight="1">
      <c r="A317" s="16">
        <v>155</v>
      </c>
      <c r="B317" s="15">
        <v>45048</v>
      </c>
      <c r="C317" s="4" t="s">
        <v>3137</v>
      </c>
      <c r="D317" s="4" t="s">
        <v>3298</v>
      </c>
    </row>
    <row r="318" spans="1:4">
      <c r="A318" s="63">
        <v>155</v>
      </c>
      <c r="B318" s="64">
        <v>45048</v>
      </c>
      <c r="C318" s="13" t="s">
        <v>2066</v>
      </c>
      <c r="D318" s="13" t="s">
        <v>3299</v>
      </c>
    </row>
    <row r="319" spans="1:4" ht="14" customHeight="1">
      <c r="A319" s="16">
        <v>156</v>
      </c>
      <c r="B319" s="15">
        <v>45055</v>
      </c>
      <c r="C319" s="4" t="s">
        <v>1543</v>
      </c>
      <c r="D319" s="4" t="s">
        <v>3317</v>
      </c>
    </row>
    <row r="320" spans="1:4">
      <c r="A320" s="63">
        <v>156</v>
      </c>
      <c r="B320" s="64">
        <v>45055</v>
      </c>
      <c r="C320" s="13" t="s">
        <v>1395</v>
      </c>
      <c r="D320" s="13" t="s">
        <v>3300</v>
      </c>
    </row>
    <row r="321" spans="1:4" ht="14" customHeight="1">
      <c r="A321" s="16">
        <v>157</v>
      </c>
      <c r="B321" s="15">
        <v>45058</v>
      </c>
      <c r="C321" s="4" t="s">
        <v>1419</v>
      </c>
      <c r="D321" s="4" t="s">
        <v>3320</v>
      </c>
    </row>
    <row r="322" spans="1:4">
      <c r="A322" s="63">
        <v>157</v>
      </c>
      <c r="B322" s="64">
        <v>45058</v>
      </c>
      <c r="C322" s="13" t="s">
        <v>1389</v>
      </c>
      <c r="D322" s="13" t="s">
        <v>3321</v>
      </c>
    </row>
    <row r="323" spans="1:4" ht="14" customHeight="1">
      <c r="A323" s="16">
        <v>158</v>
      </c>
      <c r="B323" s="15">
        <v>45059</v>
      </c>
      <c r="C323" s="4" t="s">
        <v>1543</v>
      </c>
      <c r="D323" s="4" t="s">
        <v>3301</v>
      </c>
    </row>
    <row r="324" spans="1:4">
      <c r="A324" s="63">
        <v>158</v>
      </c>
      <c r="B324" s="64">
        <v>45059</v>
      </c>
      <c r="C324" s="13" t="s">
        <v>1413</v>
      </c>
      <c r="D324" s="13" t="s">
        <v>3302</v>
      </c>
    </row>
    <row r="325" spans="1:4" ht="14" customHeight="1">
      <c r="A325" s="16">
        <v>159</v>
      </c>
      <c r="B325" s="15">
        <v>45060</v>
      </c>
      <c r="C325" s="4" t="s">
        <v>1421</v>
      </c>
      <c r="D325" s="4" t="s">
        <v>2787</v>
      </c>
    </row>
    <row r="326" spans="1:4">
      <c r="A326" s="63">
        <v>159</v>
      </c>
      <c r="B326" s="64">
        <v>45060</v>
      </c>
      <c r="C326" s="13" t="s">
        <v>2781</v>
      </c>
      <c r="D326" s="13" t="s">
        <v>3305</v>
      </c>
    </row>
    <row r="327" spans="1:4" ht="14" customHeight="1">
      <c r="A327" s="16">
        <v>160</v>
      </c>
      <c r="B327" s="15">
        <v>45061</v>
      </c>
      <c r="C327" s="4" t="s">
        <v>2781</v>
      </c>
      <c r="D327" s="4" t="s">
        <v>2815</v>
      </c>
    </row>
    <row r="328" spans="1:4">
      <c r="A328" s="63">
        <v>160</v>
      </c>
      <c r="B328" s="64">
        <v>45061</v>
      </c>
      <c r="C328" s="13" t="s">
        <v>1389</v>
      </c>
      <c r="D328" s="13" t="s">
        <v>3307</v>
      </c>
    </row>
    <row r="329" spans="1:4" ht="14" customHeight="1">
      <c r="A329" s="16">
        <v>161</v>
      </c>
      <c r="B329" s="15">
        <v>45063</v>
      </c>
      <c r="C329" s="4" t="s">
        <v>1421</v>
      </c>
      <c r="D329" s="4" t="s">
        <v>3303</v>
      </c>
    </row>
    <row r="330" spans="1:4">
      <c r="A330" s="63">
        <v>161</v>
      </c>
      <c r="B330" s="64">
        <v>45063</v>
      </c>
      <c r="C330" s="13" t="s">
        <v>1540</v>
      </c>
      <c r="D330" s="13" t="s">
        <v>3304</v>
      </c>
    </row>
    <row r="331" spans="1:4" ht="14" customHeight="1">
      <c r="A331" s="16">
        <v>162</v>
      </c>
      <c r="B331" s="15">
        <v>45071</v>
      </c>
      <c r="C331" s="4" t="s">
        <v>1421</v>
      </c>
      <c r="D331" s="4" t="s">
        <v>3311</v>
      </c>
    </row>
    <row r="332" spans="1:4">
      <c r="A332" s="63">
        <v>162</v>
      </c>
      <c r="B332" s="64">
        <v>45071</v>
      </c>
      <c r="C332" s="13" t="s">
        <v>3137</v>
      </c>
      <c r="D332" s="13" t="s">
        <v>3312</v>
      </c>
    </row>
    <row r="333" spans="1:4" ht="14" customHeight="1">
      <c r="A333" s="16">
        <v>163</v>
      </c>
      <c r="B333" s="15">
        <v>45080</v>
      </c>
      <c r="C333" s="4" t="s">
        <v>1543</v>
      </c>
      <c r="D333" s="4" t="s">
        <v>3309</v>
      </c>
    </row>
    <row r="334" spans="1:4">
      <c r="A334" s="63">
        <v>163</v>
      </c>
      <c r="B334" s="64">
        <v>45080</v>
      </c>
      <c r="C334" s="13" t="s">
        <v>1389</v>
      </c>
      <c r="D334" s="13" t="s">
        <v>3310</v>
      </c>
    </row>
    <row r="335" spans="1:4" ht="14" customHeight="1">
      <c r="A335" s="16">
        <v>164</v>
      </c>
      <c r="B335" s="15">
        <v>45089</v>
      </c>
      <c r="C335" s="4" t="s">
        <v>1413</v>
      </c>
      <c r="D335" s="4" t="s">
        <v>3313</v>
      </c>
    </row>
    <row r="336" spans="1:4">
      <c r="A336" s="63">
        <v>164</v>
      </c>
      <c r="B336" s="64">
        <v>45089</v>
      </c>
      <c r="C336" s="13" t="s">
        <v>3137</v>
      </c>
      <c r="D336" s="13" t="s">
        <v>3314</v>
      </c>
    </row>
    <row r="337" spans="1:4" ht="14" customHeight="1">
      <c r="A337" s="16">
        <v>165</v>
      </c>
      <c r="B337" s="15">
        <v>45090</v>
      </c>
      <c r="C337" s="4" t="s">
        <v>1543</v>
      </c>
      <c r="D337" s="4" t="s">
        <v>3315</v>
      </c>
    </row>
    <row r="338" spans="1:4">
      <c r="A338" s="63">
        <v>165</v>
      </c>
      <c r="B338" s="64">
        <v>45090</v>
      </c>
      <c r="C338" s="13" t="s">
        <v>1546</v>
      </c>
      <c r="D338" s="13" t="s">
        <v>3316</v>
      </c>
    </row>
    <row r="339" spans="1:4" ht="14" customHeight="1">
      <c r="A339" s="16">
        <v>166</v>
      </c>
      <c r="B339" s="15">
        <v>45091</v>
      </c>
      <c r="C339" s="4" t="s">
        <v>1521</v>
      </c>
      <c r="D339" s="4" t="s">
        <v>3318</v>
      </c>
    </row>
    <row r="340" spans="1:4">
      <c r="A340" s="63">
        <v>166</v>
      </c>
      <c r="B340" s="64">
        <v>45091</v>
      </c>
      <c r="C340" s="13" t="s">
        <v>1416</v>
      </c>
      <c r="D340" s="13" t="s">
        <v>3319</v>
      </c>
    </row>
    <row r="341" spans="1:4" s="265" customFormat="1" ht="17" customHeight="1">
      <c r="A341" s="452" t="s">
        <v>3680</v>
      </c>
      <c r="B341" s="452"/>
      <c r="C341" s="452"/>
      <c r="D341" s="452"/>
    </row>
    <row r="342" spans="1:4" ht="14" customHeight="1">
      <c r="A342" s="16">
        <v>167</v>
      </c>
      <c r="B342" s="15">
        <v>45208</v>
      </c>
      <c r="C342" s="4" t="s">
        <v>1413</v>
      </c>
      <c r="D342" s="4" t="s">
        <v>3683</v>
      </c>
    </row>
    <row r="343" spans="1:4">
      <c r="A343" s="63">
        <v>167</v>
      </c>
      <c r="B343" s="64">
        <v>45208</v>
      </c>
      <c r="C343" s="13" t="s">
        <v>1521</v>
      </c>
      <c r="D343" s="13" t="s">
        <v>3684</v>
      </c>
    </row>
    <row r="344" spans="1:4" ht="14" customHeight="1">
      <c r="A344" s="16">
        <v>168</v>
      </c>
      <c r="B344" s="15">
        <v>45214</v>
      </c>
      <c r="C344" s="4" t="s">
        <v>3137</v>
      </c>
      <c r="D344" s="4" t="s">
        <v>3689</v>
      </c>
    </row>
    <row r="345" spans="1:4">
      <c r="A345" s="63">
        <v>168</v>
      </c>
      <c r="B345" s="64">
        <v>45214</v>
      </c>
      <c r="C345" s="13" t="s">
        <v>1521</v>
      </c>
      <c r="D345" s="13" t="s">
        <v>3690</v>
      </c>
    </row>
    <row r="346" spans="1:4" ht="14" customHeight="1">
      <c r="A346" s="16">
        <v>169</v>
      </c>
      <c r="B346" s="15">
        <v>45214</v>
      </c>
      <c r="C346" s="4" t="s">
        <v>1540</v>
      </c>
      <c r="D346" s="4" t="s">
        <v>3691</v>
      </c>
    </row>
    <row r="347" spans="1:4">
      <c r="A347" s="63">
        <v>169</v>
      </c>
      <c r="B347" s="64">
        <v>45214</v>
      </c>
      <c r="C347" s="13" t="s">
        <v>1521</v>
      </c>
      <c r="D347" s="13" t="s">
        <v>3692</v>
      </c>
    </row>
    <row r="348" spans="1:4" ht="14" customHeight="1">
      <c r="A348" s="16">
        <v>170</v>
      </c>
      <c r="B348" s="15">
        <v>45301</v>
      </c>
      <c r="C348" s="4" t="s">
        <v>1421</v>
      </c>
      <c r="D348" s="4" t="s">
        <v>3708</v>
      </c>
    </row>
    <row r="349" spans="1:4">
      <c r="A349" s="63">
        <v>170</v>
      </c>
      <c r="B349" s="64">
        <v>45301</v>
      </c>
      <c r="C349" s="13" t="s">
        <v>1314</v>
      </c>
      <c r="D349" s="13" t="s">
        <v>2118</v>
      </c>
    </row>
    <row r="350" spans="1:4" ht="14" customHeight="1">
      <c r="A350" s="16">
        <v>171</v>
      </c>
      <c r="B350" s="15">
        <v>45301</v>
      </c>
      <c r="C350" s="4" t="s">
        <v>1421</v>
      </c>
      <c r="D350" s="4" t="s">
        <v>3710</v>
      </c>
    </row>
    <row r="351" spans="1:4">
      <c r="A351" s="63">
        <v>171</v>
      </c>
      <c r="B351" s="64">
        <v>45301</v>
      </c>
      <c r="C351" s="13" t="s">
        <v>1314</v>
      </c>
      <c r="D351" s="13" t="s">
        <v>3709</v>
      </c>
    </row>
    <row r="352" spans="1:4" ht="14" customHeight="1">
      <c r="A352" s="16">
        <v>172</v>
      </c>
      <c r="B352" s="15">
        <v>45301</v>
      </c>
      <c r="C352" s="4" t="s">
        <v>1419</v>
      </c>
      <c r="D352" s="4" t="s">
        <v>3711</v>
      </c>
    </row>
    <row r="353" spans="1:4">
      <c r="A353" s="63">
        <v>172</v>
      </c>
      <c r="B353" s="64">
        <v>45301</v>
      </c>
      <c r="C353" s="13" t="s">
        <v>1386</v>
      </c>
      <c r="D353" s="13" t="s">
        <v>3712</v>
      </c>
    </row>
    <row r="354" spans="1:4" ht="14" customHeight="1">
      <c r="A354" s="16">
        <v>173</v>
      </c>
      <c r="B354" s="15">
        <v>45303</v>
      </c>
      <c r="C354" s="4" t="s">
        <v>2781</v>
      </c>
      <c r="D354" s="4" t="s">
        <v>3713</v>
      </c>
    </row>
    <row r="355" spans="1:4">
      <c r="A355" s="63">
        <v>173</v>
      </c>
      <c r="B355" s="64">
        <v>45303</v>
      </c>
      <c r="C355" s="13" t="s">
        <v>1395</v>
      </c>
      <c r="D355" s="13" t="s">
        <v>3714</v>
      </c>
    </row>
    <row r="356" spans="1:4" ht="14" customHeight="1">
      <c r="A356" s="16">
        <v>174</v>
      </c>
      <c r="B356" s="15">
        <v>45303</v>
      </c>
      <c r="C356" s="4" t="s">
        <v>2544</v>
      </c>
      <c r="D356" s="4" t="s">
        <v>3714</v>
      </c>
    </row>
    <row r="357" spans="1:4">
      <c r="A357" s="63">
        <v>174</v>
      </c>
      <c r="B357" s="64">
        <v>45303</v>
      </c>
      <c r="C357" s="13" t="s">
        <v>1395</v>
      </c>
      <c r="D357" s="13" t="s">
        <v>3715</v>
      </c>
    </row>
    <row r="358" spans="1:4" ht="14" customHeight="1">
      <c r="A358" s="16">
        <v>175</v>
      </c>
      <c r="B358" s="15">
        <v>45303</v>
      </c>
      <c r="C358" s="4" t="s">
        <v>1419</v>
      </c>
      <c r="D358" s="4" t="s">
        <v>3718</v>
      </c>
    </row>
    <row r="359" spans="1:4">
      <c r="A359" s="63">
        <v>175</v>
      </c>
      <c r="B359" s="64">
        <v>45303</v>
      </c>
      <c r="C359" s="13" t="s">
        <v>1395</v>
      </c>
      <c r="D359" s="13" t="s">
        <v>3719</v>
      </c>
    </row>
    <row r="360" spans="1:4" ht="14" customHeight="1">
      <c r="A360" s="16">
        <v>176</v>
      </c>
      <c r="B360" s="15">
        <v>45306</v>
      </c>
      <c r="C360" s="4" t="s">
        <v>1543</v>
      </c>
      <c r="D360" s="4" t="s">
        <v>3722</v>
      </c>
    </row>
    <row r="361" spans="1:4">
      <c r="A361" s="63">
        <v>176</v>
      </c>
      <c r="B361" s="64">
        <v>45306</v>
      </c>
      <c r="C361" s="13" t="s">
        <v>1389</v>
      </c>
      <c r="D361" s="13" t="s">
        <v>3723</v>
      </c>
    </row>
    <row r="362" spans="1:4" ht="14" customHeight="1">
      <c r="A362" s="16">
        <v>177</v>
      </c>
      <c r="B362" s="15">
        <v>45306</v>
      </c>
      <c r="C362" s="4" t="s">
        <v>1540</v>
      </c>
      <c r="D362" s="4" t="s">
        <v>3725</v>
      </c>
    </row>
    <row r="363" spans="1:4">
      <c r="A363" s="63">
        <v>177</v>
      </c>
      <c r="B363" s="64">
        <v>45306</v>
      </c>
      <c r="C363" s="13" t="s">
        <v>2544</v>
      </c>
      <c r="D363" s="13" t="s">
        <v>3726</v>
      </c>
    </row>
    <row r="364" spans="1:4" ht="14" customHeight="1">
      <c r="A364" s="16">
        <v>178</v>
      </c>
      <c r="B364" s="15">
        <v>45307</v>
      </c>
      <c r="C364" s="4" t="s">
        <v>2066</v>
      </c>
      <c r="D364" s="4" t="s">
        <v>3727</v>
      </c>
    </row>
    <row r="365" spans="1:4">
      <c r="A365" s="63">
        <v>178</v>
      </c>
      <c r="B365" s="64">
        <v>45307</v>
      </c>
      <c r="C365" s="13" t="s">
        <v>2544</v>
      </c>
      <c r="D365" s="13" t="s">
        <v>3728</v>
      </c>
    </row>
    <row r="366" spans="1:4" ht="14" customHeight="1">
      <c r="A366" s="16">
        <v>179</v>
      </c>
      <c r="B366" s="15">
        <v>45307</v>
      </c>
      <c r="C366" s="4" t="s">
        <v>1413</v>
      </c>
      <c r="D366" s="4" t="s">
        <v>2741</v>
      </c>
    </row>
    <row r="367" spans="1:4">
      <c r="A367" s="63">
        <v>179</v>
      </c>
      <c r="B367" s="64">
        <v>45307</v>
      </c>
      <c r="C367" s="13" t="s">
        <v>1521</v>
      </c>
      <c r="D367" s="13" t="s">
        <v>3714</v>
      </c>
    </row>
    <row r="368" spans="1:4" ht="14" customHeight="1">
      <c r="A368" s="16">
        <v>180</v>
      </c>
      <c r="B368" s="15">
        <v>45308</v>
      </c>
      <c r="C368" s="4" t="s">
        <v>1546</v>
      </c>
      <c r="D368" s="4" t="s">
        <v>2119</v>
      </c>
    </row>
    <row r="369" spans="1:4">
      <c r="A369" s="63">
        <v>180</v>
      </c>
      <c r="B369" s="64">
        <v>45308</v>
      </c>
      <c r="C369" s="13" t="s">
        <v>1413</v>
      </c>
      <c r="D369" s="13" t="s">
        <v>2815</v>
      </c>
    </row>
    <row r="370" spans="1:4" ht="14" customHeight="1">
      <c r="A370" s="16">
        <v>181</v>
      </c>
      <c r="B370" s="15">
        <v>45309</v>
      </c>
      <c r="C370" s="4" t="s">
        <v>1543</v>
      </c>
      <c r="D370" s="4" t="s">
        <v>3734</v>
      </c>
    </row>
    <row r="371" spans="1:4">
      <c r="A371" s="63">
        <v>181</v>
      </c>
      <c r="B371" s="64">
        <v>45309</v>
      </c>
      <c r="C371" s="13" t="s">
        <v>2066</v>
      </c>
      <c r="D371" s="13" t="s">
        <v>3735</v>
      </c>
    </row>
    <row r="372" spans="1:4" ht="14" customHeight="1">
      <c r="A372" s="16">
        <v>182</v>
      </c>
      <c r="B372" s="15">
        <v>45309</v>
      </c>
      <c r="C372" s="4" t="s">
        <v>1421</v>
      </c>
      <c r="D372" s="4" t="s">
        <v>3732</v>
      </c>
    </row>
    <row r="373" spans="1:4">
      <c r="A373" s="63">
        <v>182</v>
      </c>
      <c r="B373" s="64">
        <v>45309</v>
      </c>
      <c r="C373" s="13" t="s">
        <v>1543</v>
      </c>
      <c r="D373" s="13" t="s">
        <v>2815</v>
      </c>
    </row>
    <row r="374" spans="1:4" ht="14" customHeight="1">
      <c r="A374" s="16">
        <v>183</v>
      </c>
      <c r="B374" s="15">
        <v>45323</v>
      </c>
      <c r="C374" s="4" t="s">
        <v>1421</v>
      </c>
      <c r="D374" s="4" t="s">
        <v>3743</v>
      </c>
    </row>
    <row r="375" spans="1:4">
      <c r="A375" s="63">
        <v>183</v>
      </c>
      <c r="B375" s="64">
        <v>45323</v>
      </c>
      <c r="C375" s="13" t="s">
        <v>1546</v>
      </c>
      <c r="D375" s="13" t="s">
        <v>3744</v>
      </c>
    </row>
    <row r="376" spans="1:4" ht="14" customHeight="1">
      <c r="A376" s="16">
        <v>184</v>
      </c>
      <c r="B376" s="15">
        <v>45323</v>
      </c>
      <c r="C376" s="4" t="s">
        <v>1421</v>
      </c>
      <c r="D376" s="4" t="s">
        <v>3745</v>
      </c>
    </row>
    <row r="377" spans="1:4">
      <c r="A377" s="63">
        <v>184</v>
      </c>
      <c r="B377" s="64">
        <v>45323</v>
      </c>
      <c r="C377" s="13" t="s">
        <v>1386</v>
      </c>
      <c r="D377" s="13" t="s">
        <v>3746</v>
      </c>
    </row>
    <row r="378" spans="1:4" ht="14" customHeight="1">
      <c r="A378" s="16">
        <v>185</v>
      </c>
      <c r="B378" s="15">
        <v>45323</v>
      </c>
      <c r="C378" s="4" t="s">
        <v>1546</v>
      </c>
      <c r="D378" s="4" t="s">
        <v>3747</v>
      </c>
    </row>
    <row r="379" spans="1:4">
      <c r="A379" s="63">
        <v>185</v>
      </c>
      <c r="B379" s="64">
        <v>45323</v>
      </c>
      <c r="C379" s="13" t="s">
        <v>1413</v>
      </c>
      <c r="D379" s="13" t="s">
        <v>2747</v>
      </c>
    </row>
    <row r="380" spans="1:4" ht="14" customHeight="1">
      <c r="A380" s="16">
        <v>186</v>
      </c>
      <c r="B380" s="15">
        <v>45324</v>
      </c>
      <c r="C380" s="4" t="s">
        <v>1543</v>
      </c>
      <c r="D380" s="4" t="s">
        <v>3748</v>
      </c>
    </row>
    <row r="381" spans="1:4">
      <c r="A381" s="63">
        <v>186</v>
      </c>
      <c r="B381" s="64">
        <v>45324</v>
      </c>
      <c r="C381" s="13" t="s">
        <v>1386</v>
      </c>
      <c r="D381" s="13" t="s">
        <v>2738</v>
      </c>
    </row>
    <row r="382" spans="1:4" ht="14" customHeight="1">
      <c r="A382" s="16">
        <v>187</v>
      </c>
      <c r="B382" s="15">
        <v>45325</v>
      </c>
      <c r="C382" s="4" t="s">
        <v>1421</v>
      </c>
      <c r="D382" s="4" t="s">
        <v>3750</v>
      </c>
    </row>
    <row r="383" spans="1:4">
      <c r="A383" s="63">
        <v>187</v>
      </c>
      <c r="B383" s="64">
        <v>45325</v>
      </c>
      <c r="C383" s="13" t="s">
        <v>1314</v>
      </c>
      <c r="D383" s="13" t="s">
        <v>3749</v>
      </c>
    </row>
    <row r="384" spans="1:4" ht="14" customHeight="1">
      <c r="A384" s="16">
        <v>188</v>
      </c>
      <c r="B384" s="15">
        <v>45337</v>
      </c>
      <c r="C384" s="4" t="s">
        <v>1421</v>
      </c>
      <c r="D384" s="4" t="s">
        <v>3753</v>
      </c>
    </row>
    <row r="385" spans="1:4">
      <c r="A385" s="63">
        <v>188</v>
      </c>
      <c r="B385" s="64">
        <v>45337</v>
      </c>
      <c r="C385" s="13" t="s">
        <v>1546</v>
      </c>
      <c r="D385" s="13" t="s">
        <v>3754</v>
      </c>
    </row>
    <row r="386" spans="1:4" ht="14" customHeight="1">
      <c r="A386" s="16">
        <v>189</v>
      </c>
      <c r="B386" s="15">
        <v>45363</v>
      </c>
      <c r="C386" s="4" t="s">
        <v>1382</v>
      </c>
      <c r="D386" s="4" t="s">
        <v>3764</v>
      </c>
    </row>
    <row r="387" spans="1:4">
      <c r="A387" s="63">
        <v>189</v>
      </c>
      <c r="B387" s="64">
        <v>45363</v>
      </c>
      <c r="C387" s="13" t="s">
        <v>2066</v>
      </c>
      <c r="D387" s="13" t="s">
        <v>3765</v>
      </c>
    </row>
    <row r="388" spans="1:4" ht="14" customHeight="1">
      <c r="A388" s="16">
        <v>190</v>
      </c>
      <c r="B388" s="15">
        <v>45364</v>
      </c>
      <c r="C388" s="4" t="s">
        <v>1382</v>
      </c>
      <c r="D388" s="4" t="s">
        <v>3767</v>
      </c>
    </row>
    <row r="389" spans="1:4">
      <c r="A389" s="63">
        <v>190</v>
      </c>
      <c r="B389" s="64">
        <v>45364</v>
      </c>
      <c r="C389" s="13" t="s">
        <v>1521</v>
      </c>
      <c r="D389" s="13" t="s">
        <v>3768</v>
      </c>
    </row>
    <row r="390" spans="1:4" ht="14" customHeight="1">
      <c r="A390" s="16">
        <v>191</v>
      </c>
      <c r="B390" s="15">
        <v>45369</v>
      </c>
      <c r="C390" s="4" t="s">
        <v>1543</v>
      </c>
      <c r="D390" s="4" t="s">
        <v>3770</v>
      </c>
    </row>
    <row r="391" spans="1:4">
      <c r="A391" s="63">
        <v>191</v>
      </c>
      <c r="B391" s="64">
        <v>45369</v>
      </c>
      <c r="C391" s="13" t="s">
        <v>1413</v>
      </c>
      <c r="D391" s="13" t="s">
        <v>2772</v>
      </c>
    </row>
    <row r="392" spans="1:4" ht="14" customHeight="1">
      <c r="A392" s="16">
        <v>192</v>
      </c>
      <c r="B392" s="15">
        <v>45377</v>
      </c>
      <c r="C392" s="4" t="s">
        <v>1546</v>
      </c>
      <c r="D392" s="4" t="s">
        <v>3785</v>
      </c>
    </row>
    <row r="393" spans="1:4">
      <c r="A393" s="63">
        <v>192</v>
      </c>
      <c r="B393" s="64">
        <v>45377</v>
      </c>
      <c r="C393" s="13" t="s">
        <v>1521</v>
      </c>
      <c r="D393" s="13" t="s">
        <v>3784</v>
      </c>
    </row>
    <row r="394" spans="1:4" ht="14" customHeight="1">
      <c r="A394" s="16">
        <v>193</v>
      </c>
      <c r="B394" s="15">
        <v>45381</v>
      </c>
      <c r="C394" s="4" t="s">
        <v>1543</v>
      </c>
      <c r="D394" s="4" t="s">
        <v>3791</v>
      </c>
    </row>
    <row r="395" spans="1:4">
      <c r="A395" s="63">
        <v>193</v>
      </c>
      <c r="B395" s="64">
        <v>45381</v>
      </c>
      <c r="C395" s="13" t="s">
        <v>1382</v>
      </c>
      <c r="D395" s="13" t="s">
        <v>3792</v>
      </c>
    </row>
    <row r="396" spans="1:4" ht="14" customHeight="1">
      <c r="A396" s="16">
        <v>194</v>
      </c>
      <c r="B396" s="15">
        <v>45407</v>
      </c>
      <c r="C396" s="4" t="s">
        <v>2066</v>
      </c>
      <c r="D396" s="4" t="s">
        <v>3798</v>
      </c>
    </row>
    <row r="397" spans="1:4">
      <c r="A397" s="63">
        <v>194</v>
      </c>
      <c r="B397" s="64">
        <v>45407</v>
      </c>
      <c r="C397" s="13" t="s">
        <v>3797</v>
      </c>
      <c r="D397" s="13" t="s">
        <v>3799</v>
      </c>
    </row>
    <row r="398" spans="1:4" ht="14" customHeight="1">
      <c r="A398" s="16">
        <v>195</v>
      </c>
      <c r="B398" s="15">
        <v>45412</v>
      </c>
      <c r="C398" s="4" t="s">
        <v>1382</v>
      </c>
      <c r="D398" s="4" t="s">
        <v>3824</v>
      </c>
    </row>
    <row r="399" spans="1:4">
      <c r="A399" s="63">
        <v>195</v>
      </c>
      <c r="B399" s="64">
        <v>45412</v>
      </c>
      <c r="C399" s="13" t="s">
        <v>1389</v>
      </c>
      <c r="D399" s="13" t="s">
        <v>3823</v>
      </c>
    </row>
    <row r="400" spans="1:4" ht="14" customHeight="1">
      <c r="A400" s="16">
        <v>196</v>
      </c>
      <c r="B400" s="15">
        <v>45427</v>
      </c>
      <c r="C400" s="4" t="s">
        <v>1314</v>
      </c>
      <c r="D400" s="4" t="s">
        <v>3714</v>
      </c>
    </row>
    <row r="401" spans="1:4">
      <c r="A401" s="63">
        <v>196</v>
      </c>
      <c r="B401" s="64">
        <v>45427</v>
      </c>
      <c r="C401" s="13" t="s">
        <v>2066</v>
      </c>
      <c r="D401" s="13" t="s">
        <v>3825</v>
      </c>
    </row>
    <row r="402" spans="1:4" ht="14" customHeight="1">
      <c r="A402" s="16">
        <v>197</v>
      </c>
      <c r="B402" s="15">
        <v>45431</v>
      </c>
      <c r="C402" s="4" t="s">
        <v>1419</v>
      </c>
      <c r="D402" s="4" t="s">
        <v>3827</v>
      </c>
    </row>
    <row r="403" spans="1:4">
      <c r="A403" s="63">
        <v>197</v>
      </c>
      <c r="B403" s="64">
        <v>45431</v>
      </c>
      <c r="C403" s="13" t="s">
        <v>1386</v>
      </c>
      <c r="D403" s="13" t="s">
        <v>3234</v>
      </c>
    </row>
    <row r="404" spans="1:4" ht="14" customHeight="1">
      <c r="A404" s="16">
        <v>198</v>
      </c>
      <c r="B404" s="15">
        <v>45440</v>
      </c>
      <c r="C404" s="4" t="s">
        <v>1421</v>
      </c>
      <c r="D404" s="4" t="s">
        <v>3829</v>
      </c>
    </row>
    <row r="405" spans="1:4">
      <c r="A405" s="63">
        <v>198</v>
      </c>
      <c r="B405" s="64">
        <v>45440</v>
      </c>
      <c r="C405" s="13" t="s">
        <v>2066</v>
      </c>
      <c r="D405" s="13" t="s">
        <v>2815</v>
      </c>
    </row>
    <row r="406" spans="1:4" ht="14" customHeight="1">
      <c r="A406" s="16">
        <v>199</v>
      </c>
      <c r="B406" s="15">
        <v>45455</v>
      </c>
      <c r="C406" s="4" t="s">
        <v>1421</v>
      </c>
      <c r="D406" s="4" t="s">
        <v>3839</v>
      </c>
    </row>
    <row r="407" spans="1:4">
      <c r="A407" s="63">
        <v>199</v>
      </c>
      <c r="B407" s="64">
        <v>45455</v>
      </c>
      <c r="C407" s="13" t="s">
        <v>1521</v>
      </c>
      <c r="D407" s="13" t="s">
        <v>3840</v>
      </c>
    </row>
    <row r="408" spans="1:4" ht="14" customHeight="1">
      <c r="A408" s="16">
        <v>200</v>
      </c>
      <c r="B408" s="15">
        <v>45455</v>
      </c>
      <c r="C408" s="4" t="s">
        <v>1546</v>
      </c>
      <c r="D408" s="4" t="s">
        <v>3809</v>
      </c>
    </row>
    <row r="409" spans="1:4">
      <c r="A409" s="63">
        <v>200</v>
      </c>
      <c r="B409" s="64">
        <v>45455</v>
      </c>
      <c r="C409" s="13" t="s">
        <v>1386</v>
      </c>
      <c r="D409" s="13" t="s">
        <v>3841</v>
      </c>
    </row>
    <row r="410" spans="1:4" ht="14" customHeight="1">
      <c r="A410" s="16">
        <v>201</v>
      </c>
      <c r="B410" s="15">
        <v>45461</v>
      </c>
      <c r="C410" s="4" t="s">
        <v>1543</v>
      </c>
      <c r="D410" s="4" t="s">
        <v>3844</v>
      </c>
    </row>
    <row r="411" spans="1:4">
      <c r="A411" s="63">
        <v>201</v>
      </c>
      <c r="B411" s="64">
        <v>45461</v>
      </c>
      <c r="C411" s="13" t="s">
        <v>3137</v>
      </c>
      <c r="D411" s="13" t="s">
        <v>3846</v>
      </c>
    </row>
    <row r="412" spans="1:4" ht="14" customHeight="1">
      <c r="A412" s="16">
        <v>202</v>
      </c>
      <c r="B412" s="15">
        <v>45463</v>
      </c>
      <c r="C412" s="4" t="s">
        <v>1421</v>
      </c>
      <c r="D412" s="4" t="s">
        <v>2070</v>
      </c>
    </row>
    <row r="413" spans="1:4">
      <c r="A413" s="63">
        <v>202</v>
      </c>
      <c r="B413" s="64">
        <v>45463</v>
      </c>
      <c r="C413" s="13" t="s">
        <v>1546</v>
      </c>
      <c r="D413" s="13" t="s">
        <v>3849</v>
      </c>
    </row>
    <row r="414" spans="1:4" ht="14" customHeight="1">
      <c r="A414" s="16">
        <v>203</v>
      </c>
      <c r="B414" s="15">
        <v>45463</v>
      </c>
      <c r="C414" s="4" t="s">
        <v>1421</v>
      </c>
      <c r="D414" s="4" t="s">
        <v>3850</v>
      </c>
    </row>
    <row r="415" spans="1:4">
      <c r="A415" s="63">
        <v>203</v>
      </c>
      <c r="B415" s="64">
        <v>45463</v>
      </c>
      <c r="C415" s="13" t="s">
        <v>1314</v>
      </c>
      <c r="D415" s="13" t="s">
        <v>3851</v>
      </c>
    </row>
    <row r="416" spans="1:4" ht="14" customHeight="1">
      <c r="A416" s="16">
        <v>204</v>
      </c>
      <c r="B416" s="15">
        <v>45464</v>
      </c>
      <c r="C416" s="4" t="s">
        <v>1546</v>
      </c>
      <c r="D416" s="4" t="s">
        <v>3854</v>
      </c>
    </row>
    <row r="417" spans="1:4">
      <c r="A417" s="63">
        <v>204</v>
      </c>
      <c r="B417" s="64">
        <v>45464</v>
      </c>
      <c r="C417" s="13" t="s">
        <v>2544</v>
      </c>
      <c r="D417" s="13" t="s">
        <v>3855</v>
      </c>
    </row>
    <row r="418" spans="1:4" ht="14" customHeight="1">
      <c r="A418" s="16">
        <v>205</v>
      </c>
      <c r="B418" s="15">
        <v>45467</v>
      </c>
      <c r="C418" s="4" t="s">
        <v>1546</v>
      </c>
      <c r="D418" s="4" t="s">
        <v>3878</v>
      </c>
    </row>
    <row r="419" spans="1:4">
      <c r="A419" s="63">
        <v>205</v>
      </c>
      <c r="B419" s="64">
        <v>45467</v>
      </c>
      <c r="C419" s="13" t="s">
        <v>2544</v>
      </c>
      <c r="D419" s="13" t="s">
        <v>3877</v>
      </c>
    </row>
    <row r="420" spans="1:4" ht="14" customHeight="1">
      <c r="A420" s="16">
        <v>206</v>
      </c>
      <c r="B420" s="15">
        <v>45467</v>
      </c>
      <c r="C420" s="4" t="s">
        <v>1314</v>
      </c>
      <c r="D420" s="4" t="s">
        <v>3865</v>
      </c>
    </row>
    <row r="421" spans="1:4">
      <c r="A421" s="63">
        <v>206</v>
      </c>
      <c r="B421" s="64">
        <v>45467</v>
      </c>
      <c r="C421" s="13" t="s">
        <v>3137</v>
      </c>
      <c r="D421" s="13" t="s">
        <v>3864</v>
      </c>
    </row>
    <row r="422" spans="1:4" ht="14" customHeight="1">
      <c r="A422" s="16">
        <v>207</v>
      </c>
      <c r="B422" s="15">
        <v>45467</v>
      </c>
      <c r="C422" s="4" t="s">
        <v>1413</v>
      </c>
      <c r="D422" s="4" t="s">
        <v>3866</v>
      </c>
    </row>
    <row r="423" spans="1:4">
      <c r="A423" s="63">
        <v>207</v>
      </c>
      <c r="B423" s="64">
        <v>45467</v>
      </c>
      <c r="C423" s="13" t="s">
        <v>3137</v>
      </c>
      <c r="D423" s="13" t="s">
        <v>3867</v>
      </c>
    </row>
    <row r="424" spans="1:4" ht="14" customHeight="1">
      <c r="A424" s="16">
        <v>208</v>
      </c>
      <c r="B424" s="15">
        <v>45468</v>
      </c>
      <c r="C424" s="4" t="s">
        <v>1382</v>
      </c>
      <c r="D424" s="4" t="s">
        <v>3775</v>
      </c>
    </row>
    <row r="425" spans="1:4">
      <c r="A425" s="63">
        <v>208</v>
      </c>
      <c r="B425" s="64">
        <v>45468</v>
      </c>
      <c r="C425" s="13" t="s">
        <v>1521</v>
      </c>
      <c r="D425" s="13" t="s">
        <v>3868</v>
      </c>
    </row>
    <row r="426" spans="1:4" ht="14" customHeight="1">
      <c r="A426" s="16">
        <v>209</v>
      </c>
      <c r="B426" s="15">
        <v>45469</v>
      </c>
      <c r="C426" s="4" t="s">
        <v>1421</v>
      </c>
      <c r="D426" s="4" t="s">
        <v>3869</v>
      </c>
    </row>
    <row r="427" spans="1:4">
      <c r="A427" s="63">
        <v>209</v>
      </c>
      <c r="B427" s="64">
        <v>45469</v>
      </c>
      <c r="C427" s="13" t="s">
        <v>2066</v>
      </c>
      <c r="D427" s="13" t="s">
        <v>3812</v>
      </c>
    </row>
    <row r="428" spans="1:4">
      <c r="A428" s="452" t="s">
        <v>4213</v>
      </c>
      <c r="B428" s="452"/>
      <c r="C428" s="452"/>
      <c r="D428" s="452"/>
    </row>
    <row r="429" spans="1:4" ht="14" customHeight="1">
      <c r="A429" s="16">
        <v>210</v>
      </c>
      <c r="B429" s="15"/>
    </row>
    <row r="430" spans="1:4">
      <c r="A430" s="63">
        <v>210</v>
      </c>
      <c r="B430" s="64"/>
      <c r="C430" s="13"/>
      <c r="D430" s="13"/>
    </row>
    <row r="431" spans="1:4">
      <c r="A431" s="16"/>
      <c r="B431" s="15"/>
    </row>
    <row r="432" spans="1:4">
      <c r="A432" s="16"/>
      <c r="B432" s="15"/>
    </row>
    <row r="433" spans="1:2">
      <c r="A433" s="16"/>
      <c r="B433" s="15"/>
    </row>
    <row r="434" spans="1:2">
      <c r="A434" s="16"/>
      <c r="B434" s="15"/>
    </row>
    <row r="435" spans="1:2">
      <c r="A435" s="16"/>
      <c r="B435" s="15"/>
    </row>
    <row r="436" spans="1:2">
      <c r="A436" s="16"/>
      <c r="B436" s="15"/>
    </row>
    <row r="437" spans="1:2">
      <c r="A437" s="16"/>
      <c r="B437" s="15"/>
    </row>
    <row r="438" spans="1:2">
      <c r="A438" s="16"/>
      <c r="B438" s="15"/>
    </row>
    <row r="439" spans="1:2">
      <c r="A439" s="16"/>
      <c r="B439" s="15"/>
    </row>
    <row r="440" spans="1:2">
      <c r="A440" s="16"/>
      <c r="B440" s="15"/>
    </row>
    <row r="441" spans="1:2">
      <c r="A441" s="16"/>
      <c r="B441" s="15"/>
    </row>
    <row r="442" spans="1:2">
      <c r="A442" s="16"/>
      <c r="B442" s="15"/>
    </row>
    <row r="443" spans="1:2">
      <c r="A443" s="16"/>
      <c r="B443" s="15"/>
    </row>
    <row r="444" spans="1:2">
      <c r="A444" s="16"/>
      <c r="B444" s="15"/>
    </row>
    <row r="445" spans="1:2">
      <c r="A445" s="16"/>
      <c r="B445" s="15"/>
    </row>
    <row r="446" spans="1:2">
      <c r="A446" s="16"/>
      <c r="B446" s="15"/>
    </row>
    <row r="447" spans="1:2">
      <c r="A447" s="16"/>
      <c r="B447" s="15"/>
    </row>
    <row r="448" spans="1:2">
      <c r="A448" s="16"/>
      <c r="B448" s="15"/>
    </row>
    <row r="449" spans="1:2">
      <c r="A449" s="16"/>
      <c r="B449" s="15"/>
    </row>
    <row r="450" spans="1:2">
      <c r="A450" s="16"/>
      <c r="B450" s="15"/>
    </row>
    <row r="451" spans="1:2">
      <c r="A451" s="16"/>
      <c r="B451" s="15"/>
    </row>
    <row r="452" spans="1:2">
      <c r="A452" s="16"/>
      <c r="B452" s="15"/>
    </row>
    <row r="453" spans="1:2">
      <c r="A453" s="16"/>
      <c r="B453" s="15"/>
    </row>
    <row r="454" spans="1:2">
      <c r="A454" s="16"/>
      <c r="B454" s="15"/>
    </row>
    <row r="455" spans="1:2">
      <c r="A455" s="16"/>
      <c r="B455" s="15"/>
    </row>
    <row r="456" spans="1:2">
      <c r="A456" s="16"/>
      <c r="B456" s="15"/>
    </row>
    <row r="457" spans="1:2">
      <c r="A457" s="16"/>
      <c r="B457" s="15"/>
    </row>
    <row r="458" spans="1:2">
      <c r="A458" s="16"/>
      <c r="B458" s="15"/>
    </row>
    <row r="459" spans="1:2">
      <c r="A459" s="16"/>
      <c r="B459" s="15"/>
    </row>
    <row r="460" spans="1:2">
      <c r="A460" s="16"/>
      <c r="B460" s="15"/>
    </row>
    <row r="461" spans="1:2">
      <c r="A461" s="16"/>
      <c r="B461" s="15"/>
    </row>
    <row r="462" spans="1:2">
      <c r="A462" s="16"/>
      <c r="B462" s="15"/>
    </row>
    <row r="463" spans="1:2">
      <c r="A463" s="16"/>
      <c r="B463" s="15"/>
    </row>
    <row r="464" spans="1:2">
      <c r="A464" s="16"/>
      <c r="B464" s="15"/>
    </row>
    <row r="465" spans="1:2">
      <c r="A465" s="16"/>
      <c r="B465" s="15"/>
    </row>
    <row r="466" spans="1:2">
      <c r="A466" s="16"/>
      <c r="B466" s="15"/>
    </row>
    <row r="467" spans="1:2">
      <c r="A467" s="16"/>
      <c r="B467" s="15"/>
    </row>
    <row r="468" spans="1:2">
      <c r="A468" s="16"/>
      <c r="B468" s="15"/>
    </row>
    <row r="469" spans="1:2">
      <c r="A469" s="16"/>
      <c r="B469" s="15"/>
    </row>
    <row r="470" spans="1:2">
      <c r="A470" s="16"/>
      <c r="B470" s="15"/>
    </row>
    <row r="471" spans="1:2">
      <c r="A471" s="16"/>
      <c r="B471" s="15"/>
    </row>
    <row r="472" spans="1:2">
      <c r="A472" s="16"/>
      <c r="B472" s="15"/>
    </row>
    <row r="473" spans="1:2">
      <c r="A473" s="16"/>
      <c r="B473" s="15"/>
    </row>
    <row r="474" spans="1:2">
      <c r="A474" s="16"/>
      <c r="B474" s="15"/>
    </row>
    <row r="475" spans="1:2">
      <c r="A475" s="16"/>
      <c r="B475" s="15"/>
    </row>
    <row r="476" spans="1:2">
      <c r="A476" s="16"/>
      <c r="B476" s="15"/>
    </row>
    <row r="477" spans="1:2">
      <c r="A477" s="16"/>
      <c r="B477" s="15"/>
    </row>
    <row r="478" spans="1:2">
      <c r="A478" s="16"/>
      <c r="B478" s="15"/>
    </row>
    <row r="479" spans="1:2">
      <c r="A479" s="16"/>
      <c r="B479" s="15"/>
    </row>
    <row r="480" spans="1:2">
      <c r="A480" s="16"/>
      <c r="B480" s="15"/>
    </row>
    <row r="481" spans="1:2">
      <c r="A481" s="16"/>
      <c r="B481" s="15"/>
    </row>
    <row r="482" spans="1:2">
      <c r="A482" s="16"/>
      <c r="B482" s="15"/>
    </row>
    <row r="483" spans="1:2">
      <c r="A483" s="16"/>
      <c r="B483" s="15"/>
    </row>
  </sheetData>
  <mergeCells count="7">
    <mergeCell ref="A428:D428"/>
    <mergeCell ref="A341:D341"/>
    <mergeCell ref="A47:D47"/>
    <mergeCell ref="A2:D2"/>
    <mergeCell ref="A116:D116"/>
    <mergeCell ref="A191:D191"/>
    <mergeCell ref="A284:D284"/>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94DF14-15D2-624A-970A-37629BAB2A27}">
  <dimension ref="A1:F469"/>
  <sheetViews>
    <sheetView zoomScaleNormal="100" workbookViewId="0">
      <pane ySplit="1" topLeftCell="A261" activePane="bottomLeft" state="frozen"/>
      <selection activeCell="D1" sqref="D1"/>
      <selection pane="bottomLeft" activeCell="E1" sqref="E1"/>
    </sheetView>
  </sheetViews>
  <sheetFormatPr baseColWidth="10" defaultColWidth="9.1640625" defaultRowHeight="15"/>
  <cols>
    <col min="1" max="1" width="7.83203125" style="17" customWidth="1"/>
    <col min="2" max="2" width="7.6640625" style="17" customWidth="1"/>
    <col min="3" max="3" width="7.5" style="5" customWidth="1"/>
    <col min="4" max="4" width="17.1640625" style="4" customWidth="1"/>
    <col min="5" max="6" width="37" style="4" customWidth="1"/>
    <col min="7" max="16384" width="9.1640625" style="4"/>
  </cols>
  <sheetData>
    <row r="1" spans="1:6" ht="33" customHeight="1">
      <c r="A1" s="8" t="s">
        <v>1391</v>
      </c>
      <c r="B1" s="8" t="s">
        <v>1392</v>
      </c>
      <c r="C1" s="8" t="s">
        <v>1357</v>
      </c>
      <c r="D1" s="9" t="s">
        <v>1313</v>
      </c>
      <c r="E1" s="9" t="s">
        <v>1393</v>
      </c>
      <c r="F1" s="9" t="s">
        <v>1394</v>
      </c>
    </row>
    <row r="2" spans="1:6">
      <c r="A2" s="16">
        <v>2020</v>
      </c>
      <c r="B2" s="16">
        <v>9</v>
      </c>
      <c r="C2" s="32">
        <v>1</v>
      </c>
      <c r="D2" s="4" t="s">
        <v>1395</v>
      </c>
      <c r="E2" s="4" t="s">
        <v>1396</v>
      </c>
      <c r="F2" s="4" t="s">
        <v>1422</v>
      </c>
    </row>
    <row r="3" spans="1:6">
      <c r="A3" s="16">
        <v>2020</v>
      </c>
      <c r="B3" s="16">
        <v>9</v>
      </c>
      <c r="C3" s="32">
        <v>2</v>
      </c>
      <c r="D3" s="4" t="s">
        <v>1397</v>
      </c>
      <c r="E3" s="4" t="s">
        <v>1412</v>
      </c>
      <c r="F3" s="4" t="s">
        <v>1407</v>
      </c>
    </row>
    <row r="4" spans="1:6">
      <c r="A4" s="16">
        <v>2020</v>
      </c>
      <c r="B4" s="16">
        <v>9</v>
      </c>
      <c r="C4" s="32">
        <v>3</v>
      </c>
      <c r="D4" s="4" t="s">
        <v>1398</v>
      </c>
      <c r="E4" s="4" t="s">
        <v>1408</v>
      </c>
      <c r="F4" s="4" t="s">
        <v>1409</v>
      </c>
    </row>
    <row r="5" spans="1:6">
      <c r="A5" s="16">
        <v>2020</v>
      </c>
      <c r="B5" s="16">
        <v>9</v>
      </c>
      <c r="C5" s="32">
        <v>4</v>
      </c>
      <c r="D5" s="4" t="s">
        <v>1399</v>
      </c>
      <c r="E5" s="4" t="s">
        <v>1401</v>
      </c>
      <c r="F5" s="4" t="s">
        <v>1402</v>
      </c>
    </row>
    <row r="6" spans="1:6">
      <c r="A6" s="16">
        <v>2020</v>
      </c>
      <c r="B6" s="16">
        <v>9</v>
      </c>
      <c r="C6" s="32">
        <v>5</v>
      </c>
      <c r="D6" s="4" t="s">
        <v>1384</v>
      </c>
      <c r="E6" s="4" t="s">
        <v>1403</v>
      </c>
      <c r="F6" s="4" t="s">
        <v>1404</v>
      </c>
    </row>
    <row r="7" spans="1:6">
      <c r="A7" s="16">
        <v>2020</v>
      </c>
      <c r="B7" s="16">
        <v>9</v>
      </c>
      <c r="C7" s="32">
        <f>C6+1</f>
        <v>6</v>
      </c>
      <c r="D7" s="4" t="s">
        <v>1382</v>
      </c>
      <c r="E7" s="4" t="s">
        <v>1405</v>
      </c>
      <c r="F7" s="4" t="s">
        <v>1406</v>
      </c>
    </row>
    <row r="8" spans="1:6">
      <c r="A8" s="16">
        <v>2020</v>
      </c>
      <c r="B8" s="16">
        <v>9</v>
      </c>
      <c r="C8" s="32">
        <f t="shared" ref="C8:C21" si="0">C7+1</f>
        <v>7</v>
      </c>
      <c r="D8" s="4" t="s">
        <v>1314</v>
      </c>
    </row>
    <row r="9" spans="1:6">
      <c r="A9" s="16">
        <v>2020</v>
      </c>
      <c r="B9" s="16">
        <v>9</v>
      </c>
      <c r="C9" s="32">
        <f t="shared" si="0"/>
        <v>8</v>
      </c>
      <c r="D9" s="4" t="s">
        <v>1380</v>
      </c>
      <c r="E9" s="4" t="s">
        <v>1410</v>
      </c>
      <c r="F9" s="4" t="s">
        <v>1411</v>
      </c>
    </row>
    <row r="10" spans="1:6">
      <c r="A10" s="16">
        <v>2020</v>
      </c>
      <c r="B10" s="16">
        <v>9</v>
      </c>
      <c r="C10" s="32">
        <f t="shared" si="0"/>
        <v>9</v>
      </c>
      <c r="D10" s="4" t="s">
        <v>1400</v>
      </c>
    </row>
    <row r="11" spans="1:6">
      <c r="A11" s="16">
        <v>2020</v>
      </c>
      <c r="B11" s="16">
        <v>9</v>
      </c>
      <c r="C11" s="32">
        <f t="shared" si="0"/>
        <v>10</v>
      </c>
      <c r="D11" s="4" t="s">
        <v>1364</v>
      </c>
    </row>
    <row r="12" spans="1:6">
      <c r="A12" s="16">
        <v>2020</v>
      </c>
      <c r="B12" s="16">
        <v>9</v>
      </c>
      <c r="C12" s="32">
        <f>C11+1</f>
        <v>11</v>
      </c>
      <c r="D12" s="4" t="s">
        <v>1413</v>
      </c>
    </row>
    <row r="13" spans="1:6">
      <c r="A13" s="16">
        <v>2020</v>
      </c>
      <c r="B13" s="16">
        <v>9</v>
      </c>
      <c r="C13" s="32">
        <f t="shared" si="0"/>
        <v>12</v>
      </c>
      <c r="D13" s="4" t="s">
        <v>1418</v>
      </c>
    </row>
    <row r="14" spans="1:6">
      <c r="A14" s="16">
        <v>2020</v>
      </c>
      <c r="B14" s="16">
        <v>9</v>
      </c>
      <c r="C14" s="32">
        <f t="shared" si="0"/>
        <v>13</v>
      </c>
      <c r="D14" s="4" t="s">
        <v>1419</v>
      </c>
    </row>
    <row r="15" spans="1:6">
      <c r="A15" s="16">
        <v>2020</v>
      </c>
      <c r="B15" s="16">
        <v>9</v>
      </c>
      <c r="C15" s="32">
        <f t="shared" si="0"/>
        <v>14</v>
      </c>
      <c r="D15" s="4" t="s">
        <v>1386</v>
      </c>
    </row>
    <row r="16" spans="1:6">
      <c r="A16" s="16">
        <v>2020</v>
      </c>
      <c r="B16" s="16">
        <v>9</v>
      </c>
      <c r="C16" s="32">
        <f t="shared" si="0"/>
        <v>15</v>
      </c>
      <c r="D16" s="4" t="s">
        <v>1389</v>
      </c>
    </row>
    <row r="17" spans="1:6">
      <c r="A17" s="16">
        <v>2020</v>
      </c>
      <c r="B17" s="16">
        <v>9</v>
      </c>
      <c r="C17" s="32">
        <f>C16+1</f>
        <v>16</v>
      </c>
      <c r="D17" s="4" t="s">
        <v>1420</v>
      </c>
    </row>
    <row r="18" spans="1:6">
      <c r="A18" s="16">
        <v>2020</v>
      </c>
      <c r="B18" s="16">
        <v>9</v>
      </c>
      <c r="C18" s="32">
        <f t="shared" si="0"/>
        <v>17</v>
      </c>
      <c r="D18" s="4" t="s">
        <v>1421</v>
      </c>
    </row>
    <row r="19" spans="1:6">
      <c r="A19" s="16">
        <v>2020</v>
      </c>
      <c r="B19" s="16">
        <v>9</v>
      </c>
      <c r="C19" s="32">
        <f t="shared" si="0"/>
        <v>18</v>
      </c>
      <c r="D19" s="4" t="s">
        <v>1417</v>
      </c>
    </row>
    <row r="20" spans="1:6">
      <c r="A20" s="16">
        <v>2020</v>
      </c>
      <c r="B20" s="16">
        <v>9</v>
      </c>
      <c r="C20" s="32">
        <f t="shared" si="0"/>
        <v>19</v>
      </c>
      <c r="D20" s="4" t="s">
        <v>1416</v>
      </c>
    </row>
    <row r="21" spans="1:6">
      <c r="A21" s="16">
        <v>2020</v>
      </c>
      <c r="B21" s="16">
        <v>9</v>
      </c>
      <c r="C21" s="32">
        <f t="shared" si="0"/>
        <v>20</v>
      </c>
      <c r="D21" s="4" t="s">
        <v>1324</v>
      </c>
      <c r="E21" s="4" t="s">
        <v>1423</v>
      </c>
      <c r="F21" s="4" t="s">
        <v>1434</v>
      </c>
    </row>
    <row r="22" spans="1:6">
      <c r="A22" s="65">
        <v>2020</v>
      </c>
      <c r="B22" s="65">
        <v>18</v>
      </c>
      <c r="C22" s="66">
        <v>1</v>
      </c>
      <c r="D22" s="49" t="s">
        <v>1395</v>
      </c>
      <c r="E22" s="49" t="s">
        <v>1411</v>
      </c>
      <c r="F22" s="49" t="s">
        <v>1437</v>
      </c>
    </row>
    <row r="23" spans="1:6">
      <c r="A23" s="16">
        <v>2020</v>
      </c>
      <c r="B23" s="16">
        <v>18</v>
      </c>
      <c r="C23" s="32">
        <v>2</v>
      </c>
      <c r="D23" s="4" t="s">
        <v>1398</v>
      </c>
    </row>
    <row r="24" spans="1:6">
      <c r="A24" s="16">
        <v>2020</v>
      </c>
      <c r="B24" s="16">
        <v>18</v>
      </c>
      <c r="C24" s="32">
        <v>3</v>
      </c>
      <c r="D24" s="4" t="s">
        <v>1399</v>
      </c>
      <c r="E24" s="4" t="s">
        <v>1436</v>
      </c>
      <c r="F24" s="4" t="s">
        <v>1401</v>
      </c>
    </row>
    <row r="25" spans="1:6">
      <c r="A25" s="16">
        <v>2020</v>
      </c>
      <c r="B25" s="16">
        <v>18</v>
      </c>
      <c r="C25" s="32">
        <v>4</v>
      </c>
      <c r="D25" s="4" t="s">
        <v>1314</v>
      </c>
      <c r="E25" s="4" t="s">
        <v>1406</v>
      </c>
      <c r="F25" s="4" t="s">
        <v>1435</v>
      </c>
    </row>
    <row r="26" spans="1:6">
      <c r="A26" s="16">
        <v>2020</v>
      </c>
      <c r="B26" s="16">
        <v>18</v>
      </c>
      <c r="C26" s="32">
        <v>5</v>
      </c>
      <c r="D26" s="4" t="s">
        <v>1400</v>
      </c>
      <c r="E26" s="4" t="s">
        <v>1432</v>
      </c>
      <c r="F26" s="4" t="s">
        <v>1433</v>
      </c>
    </row>
    <row r="27" spans="1:6">
      <c r="A27" s="16">
        <v>2020</v>
      </c>
      <c r="B27" s="16">
        <v>18</v>
      </c>
      <c r="C27" s="32">
        <f>C26+1</f>
        <v>6</v>
      </c>
      <c r="D27" s="4" t="s">
        <v>1364</v>
      </c>
    </row>
    <row r="28" spans="1:6">
      <c r="A28" s="16">
        <v>2020</v>
      </c>
      <c r="B28" s="16">
        <v>18</v>
      </c>
      <c r="C28" s="32">
        <f t="shared" ref="C28:C41" si="1">C27+1</f>
        <v>7</v>
      </c>
      <c r="D28" s="4" t="s">
        <v>1397</v>
      </c>
    </row>
    <row r="29" spans="1:6">
      <c r="A29" s="16">
        <v>2020</v>
      </c>
      <c r="B29" s="16">
        <v>18</v>
      </c>
      <c r="C29" s="32">
        <f t="shared" si="1"/>
        <v>8</v>
      </c>
      <c r="D29" s="4" t="s">
        <v>1380</v>
      </c>
      <c r="E29" s="4" t="s">
        <v>1438</v>
      </c>
      <c r="F29" s="4" t="s">
        <v>1439</v>
      </c>
    </row>
    <row r="30" spans="1:6">
      <c r="A30" s="16">
        <v>2020</v>
      </c>
      <c r="B30" s="16">
        <v>18</v>
      </c>
      <c r="C30" s="32">
        <f t="shared" si="1"/>
        <v>9</v>
      </c>
      <c r="D30" s="4" t="s">
        <v>1419</v>
      </c>
    </row>
    <row r="31" spans="1:6">
      <c r="A31" s="16">
        <v>2020</v>
      </c>
      <c r="B31" s="16">
        <v>18</v>
      </c>
      <c r="C31" s="32">
        <f t="shared" si="1"/>
        <v>10</v>
      </c>
      <c r="D31" s="4" t="s">
        <v>1418</v>
      </c>
      <c r="E31" s="4" t="s">
        <v>1401</v>
      </c>
      <c r="F31" s="4" t="s">
        <v>1444</v>
      </c>
    </row>
    <row r="32" spans="1:6">
      <c r="A32" s="16">
        <v>2020</v>
      </c>
      <c r="B32" s="16">
        <v>18</v>
      </c>
      <c r="C32" s="32">
        <f>C31+1</f>
        <v>11</v>
      </c>
      <c r="D32" s="4" t="s">
        <v>1384</v>
      </c>
      <c r="E32" s="4" t="s">
        <v>1445</v>
      </c>
      <c r="F32" s="4" t="s">
        <v>1446</v>
      </c>
    </row>
    <row r="33" spans="1:6">
      <c r="A33" s="16">
        <v>2020</v>
      </c>
      <c r="B33" s="16">
        <v>18</v>
      </c>
      <c r="C33" s="32">
        <f t="shared" si="1"/>
        <v>12</v>
      </c>
      <c r="D33" s="4" t="s">
        <v>1382</v>
      </c>
      <c r="E33" s="4" t="s">
        <v>1433</v>
      </c>
      <c r="F33" s="4" t="s">
        <v>1442</v>
      </c>
    </row>
    <row r="34" spans="1:6">
      <c r="A34" s="16">
        <v>2020</v>
      </c>
      <c r="B34" s="16">
        <v>18</v>
      </c>
      <c r="C34" s="32">
        <f t="shared" si="1"/>
        <v>13</v>
      </c>
      <c r="D34" s="4" t="s">
        <v>1413</v>
      </c>
    </row>
    <row r="35" spans="1:6">
      <c r="A35" s="16">
        <v>2020</v>
      </c>
      <c r="B35" s="16">
        <v>18</v>
      </c>
      <c r="C35" s="32">
        <f t="shared" si="1"/>
        <v>14</v>
      </c>
      <c r="D35" s="4" t="s">
        <v>1421</v>
      </c>
      <c r="E35" s="4" t="s">
        <v>1439</v>
      </c>
      <c r="F35" s="4" t="s">
        <v>1443</v>
      </c>
    </row>
    <row r="36" spans="1:6">
      <c r="A36" s="16">
        <v>2020</v>
      </c>
      <c r="B36" s="16">
        <v>18</v>
      </c>
      <c r="C36" s="32">
        <f t="shared" si="1"/>
        <v>15</v>
      </c>
      <c r="D36" s="4" t="s">
        <v>1420</v>
      </c>
    </row>
    <row r="37" spans="1:6">
      <c r="A37" s="16">
        <v>2020</v>
      </c>
      <c r="B37" s="16">
        <v>18</v>
      </c>
      <c r="C37" s="32">
        <f>C36+1</f>
        <v>16</v>
      </c>
      <c r="D37" s="4" t="s">
        <v>1386</v>
      </c>
      <c r="E37" s="4" t="s">
        <v>1435</v>
      </c>
      <c r="F37" s="4" t="s">
        <v>1453</v>
      </c>
    </row>
    <row r="38" spans="1:6">
      <c r="A38" s="16">
        <v>2020</v>
      </c>
      <c r="B38" s="16">
        <v>18</v>
      </c>
      <c r="C38" s="32">
        <f t="shared" si="1"/>
        <v>17</v>
      </c>
      <c r="D38" s="4" t="s">
        <v>1417</v>
      </c>
    </row>
    <row r="39" spans="1:6">
      <c r="A39" s="16">
        <v>2020</v>
      </c>
      <c r="B39" s="16">
        <v>18</v>
      </c>
      <c r="C39" s="32">
        <f t="shared" si="1"/>
        <v>18</v>
      </c>
      <c r="D39" s="4" t="s">
        <v>1389</v>
      </c>
      <c r="E39" s="4" t="s">
        <v>1449</v>
      </c>
      <c r="F39" s="4" t="s">
        <v>1450</v>
      </c>
    </row>
    <row r="40" spans="1:6">
      <c r="A40" s="16">
        <v>2020</v>
      </c>
      <c r="B40" s="16">
        <v>18</v>
      </c>
      <c r="C40" s="32">
        <f t="shared" si="1"/>
        <v>19</v>
      </c>
      <c r="D40" s="4" t="s">
        <v>1416</v>
      </c>
    </row>
    <row r="41" spans="1:6">
      <c r="A41" s="63">
        <v>2020</v>
      </c>
      <c r="B41" s="63">
        <v>18</v>
      </c>
      <c r="C41" s="33">
        <f t="shared" si="1"/>
        <v>20</v>
      </c>
      <c r="D41" s="13" t="s">
        <v>1324</v>
      </c>
      <c r="E41" s="13"/>
      <c r="F41" s="13"/>
    </row>
    <row r="42" spans="1:6">
      <c r="A42" s="65">
        <v>2020</v>
      </c>
      <c r="B42" s="65">
        <v>27</v>
      </c>
      <c r="C42" s="66">
        <v>1</v>
      </c>
      <c r="D42" s="49" t="s">
        <v>1395</v>
      </c>
      <c r="E42" s="49"/>
      <c r="F42" s="49"/>
    </row>
    <row r="43" spans="1:6">
      <c r="A43" s="16">
        <v>2020</v>
      </c>
      <c r="B43" s="16">
        <v>27</v>
      </c>
      <c r="C43" s="32">
        <v>2</v>
      </c>
      <c r="D43" s="4" t="s">
        <v>1400</v>
      </c>
      <c r="E43" s="4" t="s">
        <v>1446</v>
      </c>
      <c r="F43" s="4" t="s">
        <v>1464</v>
      </c>
    </row>
    <row r="44" spans="1:6">
      <c r="A44" s="16">
        <v>2020</v>
      </c>
      <c r="B44" s="16">
        <v>27</v>
      </c>
      <c r="C44" s="32">
        <v>3</v>
      </c>
      <c r="D44" s="4" t="s">
        <v>1364</v>
      </c>
    </row>
    <row r="45" spans="1:6">
      <c r="A45" s="16">
        <v>2020</v>
      </c>
      <c r="B45" s="16">
        <v>27</v>
      </c>
      <c r="C45" s="32">
        <v>4</v>
      </c>
      <c r="D45" s="4" t="s">
        <v>1399</v>
      </c>
      <c r="E45" s="4" t="s">
        <v>1462</v>
      </c>
      <c r="F45" s="4" t="s">
        <v>1463</v>
      </c>
    </row>
    <row r="46" spans="1:6">
      <c r="A46" s="16">
        <v>2020</v>
      </c>
      <c r="B46" s="16">
        <v>27</v>
      </c>
      <c r="C46" s="32">
        <v>5</v>
      </c>
      <c r="D46" s="4" t="s">
        <v>1398</v>
      </c>
      <c r="E46" s="4" t="s">
        <v>1465</v>
      </c>
      <c r="F46" s="4" t="s">
        <v>1466</v>
      </c>
    </row>
    <row r="47" spans="1:6">
      <c r="A47" s="16">
        <v>2020</v>
      </c>
      <c r="B47" s="16">
        <v>27</v>
      </c>
      <c r="C47" s="32">
        <f>C46+1</f>
        <v>6</v>
      </c>
      <c r="D47" s="4" t="s">
        <v>1314</v>
      </c>
      <c r="E47" s="4" t="s">
        <v>1466</v>
      </c>
      <c r="F47" s="4" t="s">
        <v>1467</v>
      </c>
    </row>
    <row r="48" spans="1:6">
      <c r="A48" s="16">
        <v>2020</v>
      </c>
      <c r="B48" s="16">
        <v>27</v>
      </c>
      <c r="C48" s="32">
        <f t="shared" ref="C48:C61" si="2">C47+1</f>
        <v>7</v>
      </c>
      <c r="D48" s="4" t="s">
        <v>1413</v>
      </c>
      <c r="E48" s="4" t="s">
        <v>1443</v>
      </c>
      <c r="F48" s="4" t="s">
        <v>1478</v>
      </c>
    </row>
    <row r="49" spans="1:6">
      <c r="A49" s="16">
        <v>2020</v>
      </c>
      <c r="B49" s="16">
        <v>27</v>
      </c>
      <c r="C49" s="32">
        <f t="shared" si="2"/>
        <v>8</v>
      </c>
      <c r="D49" s="4" t="s">
        <v>1418</v>
      </c>
    </row>
    <row r="50" spans="1:6">
      <c r="A50" s="16">
        <v>2020</v>
      </c>
      <c r="B50" s="16">
        <v>27</v>
      </c>
      <c r="C50" s="32">
        <f t="shared" si="2"/>
        <v>9</v>
      </c>
      <c r="D50" s="4" t="s">
        <v>1421</v>
      </c>
      <c r="E50" s="4" t="s">
        <v>1479</v>
      </c>
      <c r="F50" s="4" t="s">
        <v>1480</v>
      </c>
    </row>
    <row r="51" spans="1:6">
      <c r="A51" s="16">
        <v>2020</v>
      </c>
      <c r="B51" s="16">
        <v>27</v>
      </c>
      <c r="C51" s="32">
        <f t="shared" si="2"/>
        <v>10</v>
      </c>
      <c r="D51" s="4" t="s">
        <v>1420</v>
      </c>
    </row>
    <row r="52" spans="1:6">
      <c r="A52" s="16">
        <v>2020</v>
      </c>
      <c r="B52" s="16">
        <v>27</v>
      </c>
      <c r="C52" s="32">
        <f>C51+1</f>
        <v>11</v>
      </c>
      <c r="D52" s="4" t="s">
        <v>1419</v>
      </c>
      <c r="E52" s="4" t="s">
        <v>1442</v>
      </c>
      <c r="F52" s="4" t="s">
        <v>1481</v>
      </c>
    </row>
    <row r="53" spans="1:6">
      <c r="A53" s="16">
        <v>2020</v>
      </c>
      <c r="B53" s="16">
        <v>27</v>
      </c>
      <c r="C53" s="32">
        <f t="shared" si="2"/>
        <v>12</v>
      </c>
      <c r="D53" s="4" t="s">
        <v>1382</v>
      </c>
      <c r="E53" s="4" t="s">
        <v>1468</v>
      </c>
      <c r="F53" s="4" t="s">
        <v>1469</v>
      </c>
    </row>
    <row r="54" spans="1:6">
      <c r="A54" s="16">
        <v>2020</v>
      </c>
      <c r="B54" s="16">
        <v>27</v>
      </c>
      <c r="C54" s="32">
        <f t="shared" si="2"/>
        <v>13</v>
      </c>
      <c r="D54" s="4" t="s">
        <v>1384</v>
      </c>
      <c r="E54" s="4" t="s">
        <v>1482</v>
      </c>
      <c r="F54" s="4" t="s">
        <v>1483</v>
      </c>
    </row>
    <row r="55" spans="1:6">
      <c r="A55" s="16">
        <v>2020</v>
      </c>
      <c r="B55" s="16">
        <v>27</v>
      </c>
      <c r="C55" s="32">
        <f t="shared" si="2"/>
        <v>14</v>
      </c>
      <c r="D55" s="4" t="s">
        <v>1397</v>
      </c>
    </row>
    <row r="56" spans="1:6">
      <c r="A56" s="16">
        <v>2020</v>
      </c>
      <c r="B56" s="16">
        <v>27</v>
      </c>
      <c r="C56" s="32">
        <f t="shared" si="2"/>
        <v>15</v>
      </c>
      <c r="D56" s="4" t="s">
        <v>1380</v>
      </c>
      <c r="E56" s="4" t="s">
        <v>1484</v>
      </c>
      <c r="F56" s="4" t="s">
        <v>1485</v>
      </c>
    </row>
    <row r="57" spans="1:6">
      <c r="A57" s="16">
        <v>2020</v>
      </c>
      <c r="B57" s="16">
        <v>27</v>
      </c>
      <c r="C57" s="32">
        <f>C56+1</f>
        <v>16</v>
      </c>
      <c r="D57" s="4" t="s">
        <v>1386</v>
      </c>
      <c r="E57" s="4" t="s">
        <v>1486</v>
      </c>
      <c r="F57" s="4" t="s">
        <v>1487</v>
      </c>
    </row>
    <row r="58" spans="1:6">
      <c r="A58" s="16">
        <v>2020</v>
      </c>
      <c r="B58" s="16">
        <v>27</v>
      </c>
      <c r="C58" s="32">
        <f t="shared" si="2"/>
        <v>17</v>
      </c>
      <c r="D58" s="4" t="s">
        <v>1417</v>
      </c>
    </row>
    <row r="59" spans="1:6">
      <c r="A59" s="16">
        <v>2020</v>
      </c>
      <c r="B59" s="16">
        <v>27</v>
      </c>
      <c r="C59" s="32">
        <f t="shared" si="2"/>
        <v>18</v>
      </c>
      <c r="D59" s="4" t="s">
        <v>1416</v>
      </c>
    </row>
    <row r="60" spans="1:6">
      <c r="A60" s="16">
        <v>2020</v>
      </c>
      <c r="B60" s="16">
        <v>27</v>
      </c>
      <c r="C60" s="32">
        <f t="shared" si="2"/>
        <v>19</v>
      </c>
      <c r="D60" s="4" t="s">
        <v>1389</v>
      </c>
      <c r="E60" s="4" t="s">
        <v>1478</v>
      </c>
      <c r="F60" s="4" t="s">
        <v>1488</v>
      </c>
    </row>
    <row r="61" spans="1:6">
      <c r="A61" s="63">
        <v>2020</v>
      </c>
      <c r="B61" s="63">
        <v>27</v>
      </c>
      <c r="C61" s="33">
        <f t="shared" si="2"/>
        <v>20</v>
      </c>
      <c r="D61" s="13" t="s">
        <v>1324</v>
      </c>
      <c r="E61" s="13"/>
      <c r="F61" s="13"/>
    </row>
    <row r="62" spans="1:6">
      <c r="A62" s="16" t="s">
        <v>1564</v>
      </c>
      <c r="B62" s="16">
        <v>9</v>
      </c>
      <c r="C62" s="32">
        <v>1</v>
      </c>
      <c r="D62" s="4" t="s">
        <v>1471</v>
      </c>
    </row>
    <row r="63" spans="1:6">
      <c r="A63" s="16" t="s">
        <v>1564</v>
      </c>
      <c r="B63" s="16">
        <v>9</v>
      </c>
      <c r="C63" s="32">
        <v>2</v>
      </c>
      <c r="D63" s="4" t="s">
        <v>1419</v>
      </c>
      <c r="E63" s="4" t="s">
        <v>1574</v>
      </c>
      <c r="F63" s="4" t="s">
        <v>1575</v>
      </c>
    </row>
    <row r="64" spans="1:6">
      <c r="A64" s="16" t="s">
        <v>1564</v>
      </c>
      <c r="B64" s="16">
        <v>9</v>
      </c>
      <c r="C64" s="32">
        <v>3</v>
      </c>
      <c r="D64" s="4" t="s">
        <v>1565</v>
      </c>
    </row>
    <row r="65" spans="1:6">
      <c r="A65" s="16" t="s">
        <v>1564</v>
      </c>
      <c r="B65" s="16">
        <v>9</v>
      </c>
      <c r="C65" s="32">
        <v>4</v>
      </c>
      <c r="D65" s="4" t="s">
        <v>1521</v>
      </c>
      <c r="E65" s="4" t="s">
        <v>1573</v>
      </c>
      <c r="F65" s="4" t="s">
        <v>1568</v>
      </c>
    </row>
    <row r="66" spans="1:6">
      <c r="A66" s="16" t="s">
        <v>1564</v>
      </c>
      <c r="B66" s="16">
        <v>9</v>
      </c>
      <c r="C66" s="32">
        <v>5</v>
      </c>
      <c r="D66" s="4" t="s">
        <v>1413</v>
      </c>
    </row>
    <row r="67" spans="1:6">
      <c r="A67" s="16" t="s">
        <v>1564</v>
      </c>
      <c r="B67" s="16">
        <v>9</v>
      </c>
      <c r="C67" s="32">
        <f>C66+1</f>
        <v>6</v>
      </c>
      <c r="D67" s="4" t="s">
        <v>1421</v>
      </c>
      <c r="E67" s="4" t="s">
        <v>1577</v>
      </c>
      <c r="F67" s="4" t="s">
        <v>1567</v>
      </c>
    </row>
    <row r="68" spans="1:6">
      <c r="A68" s="16" t="s">
        <v>1564</v>
      </c>
      <c r="B68" s="16">
        <v>9</v>
      </c>
      <c r="C68" s="32">
        <f t="shared" ref="C68:C81" si="3">C67+1</f>
        <v>7</v>
      </c>
      <c r="D68" s="4" t="s">
        <v>1395</v>
      </c>
    </row>
    <row r="69" spans="1:6">
      <c r="A69" s="16" t="s">
        <v>1564</v>
      </c>
      <c r="B69" s="16">
        <v>9</v>
      </c>
      <c r="C69" s="32">
        <f t="shared" si="3"/>
        <v>8</v>
      </c>
      <c r="D69" s="4" t="s">
        <v>1397</v>
      </c>
    </row>
    <row r="70" spans="1:6">
      <c r="A70" s="16" t="s">
        <v>1564</v>
      </c>
      <c r="B70" s="16">
        <v>9</v>
      </c>
      <c r="C70" s="32">
        <f t="shared" si="3"/>
        <v>9</v>
      </c>
      <c r="D70" s="4" t="s">
        <v>1531</v>
      </c>
    </row>
    <row r="71" spans="1:6">
      <c r="A71" s="16" t="s">
        <v>1564</v>
      </c>
      <c r="B71" s="16">
        <v>9</v>
      </c>
      <c r="C71" s="32">
        <f t="shared" si="3"/>
        <v>10</v>
      </c>
      <c r="D71" s="4" t="s">
        <v>1389</v>
      </c>
    </row>
    <row r="72" spans="1:6">
      <c r="A72" s="16" t="s">
        <v>1564</v>
      </c>
      <c r="B72" s="16">
        <v>9</v>
      </c>
      <c r="C72" s="32">
        <f>C71+1</f>
        <v>11</v>
      </c>
      <c r="D72" s="4" t="s">
        <v>1364</v>
      </c>
      <c r="E72" s="4" t="s">
        <v>1485</v>
      </c>
      <c r="F72" s="4" t="s">
        <v>1566</v>
      </c>
    </row>
    <row r="73" spans="1:6">
      <c r="A73" s="16" t="s">
        <v>1564</v>
      </c>
      <c r="B73" s="16">
        <v>9</v>
      </c>
      <c r="C73" s="32">
        <f t="shared" si="3"/>
        <v>12</v>
      </c>
      <c r="D73" s="4" t="s">
        <v>1418</v>
      </c>
    </row>
    <row r="74" spans="1:6">
      <c r="A74" s="16" t="s">
        <v>1564</v>
      </c>
      <c r="B74" s="16">
        <v>9</v>
      </c>
      <c r="C74" s="32">
        <f t="shared" si="3"/>
        <v>13</v>
      </c>
      <c r="D74" s="4" t="s">
        <v>1417</v>
      </c>
    </row>
    <row r="75" spans="1:6">
      <c r="A75" s="16" t="s">
        <v>1564</v>
      </c>
      <c r="B75" s="16">
        <v>9</v>
      </c>
      <c r="C75" s="32">
        <f t="shared" si="3"/>
        <v>14</v>
      </c>
      <c r="D75" s="4" t="s">
        <v>1382</v>
      </c>
      <c r="E75" s="4" t="s">
        <v>1436</v>
      </c>
      <c r="F75" s="4" t="s">
        <v>1468</v>
      </c>
    </row>
    <row r="76" spans="1:6">
      <c r="A76" s="16" t="s">
        <v>1564</v>
      </c>
      <c r="B76" s="16">
        <v>9</v>
      </c>
      <c r="C76" s="32">
        <f t="shared" si="3"/>
        <v>15</v>
      </c>
      <c r="D76" s="4" t="s">
        <v>1543</v>
      </c>
    </row>
    <row r="77" spans="1:6">
      <c r="A77" s="16" t="s">
        <v>1564</v>
      </c>
      <c r="B77" s="16">
        <v>9</v>
      </c>
      <c r="C77" s="32">
        <f>C76+1</f>
        <v>16</v>
      </c>
      <c r="D77" s="4" t="s">
        <v>1416</v>
      </c>
    </row>
    <row r="78" spans="1:6">
      <c r="A78" s="16" t="s">
        <v>1564</v>
      </c>
      <c r="B78" s="16">
        <v>9</v>
      </c>
      <c r="C78" s="32">
        <f t="shared" si="3"/>
        <v>17</v>
      </c>
      <c r="D78" s="4" t="s">
        <v>1399</v>
      </c>
      <c r="E78" s="4" t="s">
        <v>1569</v>
      </c>
      <c r="F78" s="4" t="s">
        <v>1570</v>
      </c>
    </row>
    <row r="79" spans="1:6">
      <c r="A79" s="16" t="s">
        <v>1564</v>
      </c>
      <c r="B79" s="16">
        <v>9</v>
      </c>
      <c r="C79" s="32">
        <f t="shared" si="3"/>
        <v>18</v>
      </c>
      <c r="D79" s="4" t="s">
        <v>1324</v>
      </c>
    </row>
    <row r="80" spans="1:6">
      <c r="A80" s="16" t="s">
        <v>1564</v>
      </c>
      <c r="B80" s="16">
        <v>9</v>
      </c>
      <c r="C80" s="32">
        <f>C79+1</f>
        <v>19</v>
      </c>
      <c r="D80" s="4" t="s">
        <v>1386</v>
      </c>
      <c r="E80" s="4" t="s">
        <v>1571</v>
      </c>
      <c r="F80" s="4" t="s">
        <v>1572</v>
      </c>
    </row>
    <row r="81" spans="1:6">
      <c r="A81" s="63" t="s">
        <v>1564</v>
      </c>
      <c r="B81" s="63">
        <v>9</v>
      </c>
      <c r="C81" s="33">
        <f t="shared" si="3"/>
        <v>20</v>
      </c>
      <c r="D81" s="13" t="s">
        <v>1384</v>
      </c>
      <c r="E81" s="13"/>
      <c r="F81" s="13"/>
    </row>
    <row r="82" spans="1:6">
      <c r="A82" s="16" t="s">
        <v>1564</v>
      </c>
      <c r="B82" s="16">
        <v>18</v>
      </c>
      <c r="C82" s="32">
        <v>1</v>
      </c>
      <c r="D82" s="4" t="s">
        <v>1419</v>
      </c>
      <c r="E82" s="4" t="s">
        <v>1589</v>
      </c>
      <c r="F82" s="4" t="s">
        <v>1590</v>
      </c>
    </row>
    <row r="83" spans="1:6">
      <c r="A83" s="16" t="s">
        <v>1564</v>
      </c>
      <c r="B83" s="16">
        <v>18</v>
      </c>
      <c r="C83" s="32">
        <v>2</v>
      </c>
      <c r="D83" s="4" t="s">
        <v>1565</v>
      </c>
    </row>
    <row r="84" spans="1:6">
      <c r="A84" s="16" t="s">
        <v>1564</v>
      </c>
      <c r="B84" s="16">
        <v>18</v>
      </c>
      <c r="C84" s="32">
        <v>3</v>
      </c>
      <c r="D84" s="4" t="s">
        <v>1397</v>
      </c>
    </row>
    <row r="85" spans="1:6">
      <c r="A85" s="16" t="s">
        <v>1564</v>
      </c>
      <c r="B85" s="16">
        <v>18</v>
      </c>
      <c r="C85" s="32">
        <v>4</v>
      </c>
      <c r="D85" s="4" t="s">
        <v>1521</v>
      </c>
      <c r="E85" s="4" t="s">
        <v>1463</v>
      </c>
      <c r="F85" s="4" t="s">
        <v>1593</v>
      </c>
    </row>
    <row r="86" spans="1:6">
      <c r="A86" s="16" t="s">
        <v>1564</v>
      </c>
      <c r="B86" s="16">
        <v>18</v>
      </c>
      <c r="C86" s="32">
        <v>5</v>
      </c>
      <c r="D86" s="4" t="s">
        <v>1531</v>
      </c>
    </row>
    <row r="87" spans="1:6">
      <c r="A87" s="16" t="s">
        <v>1564</v>
      </c>
      <c r="B87" s="16">
        <v>18</v>
      </c>
      <c r="C87" s="32">
        <f>C86+1</f>
        <v>6</v>
      </c>
      <c r="D87" s="4" t="s">
        <v>1471</v>
      </c>
    </row>
    <row r="88" spans="1:6">
      <c r="A88" s="16" t="s">
        <v>1564</v>
      </c>
      <c r="B88" s="16">
        <v>18</v>
      </c>
      <c r="C88" s="32">
        <f t="shared" ref="C88:C101" si="4">C87+1</f>
        <v>7</v>
      </c>
      <c r="D88" s="4" t="s">
        <v>1395</v>
      </c>
    </row>
    <row r="89" spans="1:6">
      <c r="A89" s="16" t="s">
        <v>1564</v>
      </c>
      <c r="B89" s="16">
        <v>18</v>
      </c>
      <c r="C89" s="32">
        <f t="shared" si="4"/>
        <v>8</v>
      </c>
      <c r="D89" s="4" t="s">
        <v>1413</v>
      </c>
    </row>
    <row r="90" spans="1:6">
      <c r="A90" s="16" t="s">
        <v>1564</v>
      </c>
      <c r="B90" s="16">
        <v>18</v>
      </c>
      <c r="C90" s="32">
        <f t="shared" si="4"/>
        <v>9</v>
      </c>
      <c r="D90" s="4" t="s">
        <v>1543</v>
      </c>
    </row>
    <row r="91" spans="1:6">
      <c r="A91" s="16" t="s">
        <v>1564</v>
      </c>
      <c r="B91" s="16">
        <v>18</v>
      </c>
      <c r="C91" s="32">
        <f t="shared" si="4"/>
        <v>10</v>
      </c>
      <c r="D91" s="4" t="s">
        <v>1416</v>
      </c>
    </row>
    <row r="92" spans="1:6">
      <c r="A92" s="16" t="s">
        <v>1564</v>
      </c>
      <c r="B92" s="16">
        <v>18</v>
      </c>
      <c r="C92" s="32">
        <f>C91+1</f>
        <v>11</v>
      </c>
      <c r="D92" s="4" t="s">
        <v>1421</v>
      </c>
      <c r="E92" s="4" t="s">
        <v>1581</v>
      </c>
      <c r="F92" s="4" t="s">
        <v>1582</v>
      </c>
    </row>
    <row r="93" spans="1:6">
      <c r="A93" s="16" t="s">
        <v>1564</v>
      </c>
      <c r="B93" s="16">
        <v>18</v>
      </c>
      <c r="C93" s="32">
        <f t="shared" si="4"/>
        <v>12</v>
      </c>
      <c r="D93" s="4" t="s">
        <v>1364</v>
      </c>
      <c r="E93" s="4" t="s">
        <v>1591</v>
      </c>
      <c r="F93" s="4" t="s">
        <v>1592</v>
      </c>
    </row>
    <row r="94" spans="1:6">
      <c r="A94" s="16" t="s">
        <v>1564</v>
      </c>
      <c r="B94" s="16">
        <v>18</v>
      </c>
      <c r="C94" s="32">
        <f t="shared" si="4"/>
        <v>13</v>
      </c>
      <c r="D94" s="4" t="s">
        <v>1389</v>
      </c>
      <c r="E94" s="4" t="s">
        <v>1587</v>
      </c>
      <c r="F94" s="4" t="s">
        <v>1588</v>
      </c>
    </row>
    <row r="95" spans="1:6">
      <c r="A95" s="16" t="s">
        <v>1564</v>
      </c>
      <c r="B95" s="16">
        <v>18</v>
      </c>
      <c r="C95" s="32">
        <f t="shared" si="4"/>
        <v>14</v>
      </c>
      <c r="D95" s="4" t="s">
        <v>1417</v>
      </c>
    </row>
    <row r="96" spans="1:6">
      <c r="A96" s="16" t="s">
        <v>1564</v>
      </c>
      <c r="B96" s="16">
        <v>18</v>
      </c>
      <c r="C96" s="32">
        <f t="shared" si="4"/>
        <v>15</v>
      </c>
      <c r="D96" s="4" t="s">
        <v>1324</v>
      </c>
    </row>
    <row r="97" spans="1:6">
      <c r="A97" s="16" t="s">
        <v>1564</v>
      </c>
      <c r="B97" s="16">
        <v>18</v>
      </c>
      <c r="C97" s="32">
        <f>C96+1</f>
        <v>16</v>
      </c>
      <c r="D97" s="4" t="s">
        <v>1384</v>
      </c>
    </row>
    <row r="98" spans="1:6">
      <c r="A98" s="16" t="s">
        <v>1564</v>
      </c>
      <c r="B98" s="16">
        <v>18</v>
      </c>
      <c r="C98" s="32">
        <f t="shared" si="4"/>
        <v>17</v>
      </c>
      <c r="D98" s="4" t="s">
        <v>1382</v>
      </c>
      <c r="E98" s="4" t="s">
        <v>1594</v>
      </c>
      <c r="F98" s="4" t="s">
        <v>1595</v>
      </c>
    </row>
    <row r="99" spans="1:6">
      <c r="A99" s="16" t="s">
        <v>1564</v>
      </c>
      <c r="B99" s="16">
        <v>18</v>
      </c>
      <c r="C99" s="32">
        <f t="shared" si="4"/>
        <v>18</v>
      </c>
      <c r="D99" s="4" t="s">
        <v>1386</v>
      </c>
      <c r="E99" s="4" t="s">
        <v>1583</v>
      </c>
      <c r="F99" s="4" t="s">
        <v>1584</v>
      </c>
    </row>
    <row r="100" spans="1:6">
      <c r="A100" s="16" t="s">
        <v>1564</v>
      </c>
      <c r="B100" s="16">
        <v>18</v>
      </c>
      <c r="C100" s="32">
        <f t="shared" si="4"/>
        <v>19</v>
      </c>
      <c r="D100" s="4" t="s">
        <v>1418</v>
      </c>
    </row>
    <row r="101" spans="1:6">
      <c r="A101" s="63" t="s">
        <v>1564</v>
      </c>
      <c r="B101" s="63">
        <v>18</v>
      </c>
      <c r="C101" s="33">
        <f t="shared" si="4"/>
        <v>20</v>
      </c>
      <c r="D101" s="13" t="s">
        <v>1399</v>
      </c>
      <c r="E101" s="13" t="s">
        <v>1585</v>
      </c>
      <c r="F101" s="13" t="s">
        <v>1586</v>
      </c>
    </row>
    <row r="102" spans="1:6">
      <c r="A102" s="16">
        <v>2021</v>
      </c>
      <c r="B102" s="16">
        <v>9</v>
      </c>
      <c r="C102" s="32">
        <v>1</v>
      </c>
      <c r="D102" s="4" t="s">
        <v>1395</v>
      </c>
      <c r="E102" s="4" t="s">
        <v>2077</v>
      </c>
      <c r="F102" s="4" t="s">
        <v>2078</v>
      </c>
    </row>
    <row r="103" spans="1:6">
      <c r="A103" s="16">
        <v>2021</v>
      </c>
      <c r="B103" s="16">
        <v>9</v>
      </c>
      <c r="C103" s="32">
        <v>2</v>
      </c>
      <c r="D103" s="4" t="s">
        <v>2019</v>
      </c>
    </row>
    <row r="104" spans="1:6">
      <c r="A104" s="16">
        <v>2021</v>
      </c>
      <c r="B104" s="16">
        <v>9</v>
      </c>
      <c r="C104" s="32">
        <v>3</v>
      </c>
      <c r="D104" s="4" t="s">
        <v>1314</v>
      </c>
      <c r="E104" s="4" t="s">
        <v>2083</v>
      </c>
      <c r="F104" s="4" t="s">
        <v>2084</v>
      </c>
    </row>
    <row r="105" spans="1:6">
      <c r="A105" s="16">
        <v>2021</v>
      </c>
      <c r="B105" s="16">
        <v>9</v>
      </c>
      <c r="C105" s="32">
        <v>4</v>
      </c>
      <c r="D105" s="4" t="s">
        <v>1324</v>
      </c>
    </row>
    <row r="106" spans="1:6">
      <c r="A106" s="16">
        <v>2021</v>
      </c>
      <c r="B106" s="16">
        <v>9</v>
      </c>
      <c r="C106" s="32">
        <v>5</v>
      </c>
      <c r="D106" s="4" t="s">
        <v>1521</v>
      </c>
      <c r="E106" s="4" t="s">
        <v>2085</v>
      </c>
      <c r="F106" s="4" t="s">
        <v>2086</v>
      </c>
    </row>
    <row r="107" spans="1:6">
      <c r="A107" s="16">
        <v>2021</v>
      </c>
      <c r="B107" s="16">
        <v>9</v>
      </c>
      <c r="C107" s="32">
        <f>C106+1</f>
        <v>6</v>
      </c>
      <c r="D107" s="4" t="s">
        <v>1546</v>
      </c>
    </row>
    <row r="108" spans="1:6">
      <c r="A108" s="16">
        <v>2021</v>
      </c>
      <c r="B108" s="16">
        <v>9</v>
      </c>
      <c r="C108" s="32">
        <f t="shared" ref="C108:C121" si="5">C107+1</f>
        <v>7</v>
      </c>
      <c r="D108" s="4" t="s">
        <v>1389</v>
      </c>
      <c r="E108" s="4" t="s">
        <v>2094</v>
      </c>
      <c r="F108" s="4" t="s">
        <v>1587</v>
      </c>
    </row>
    <row r="109" spans="1:6">
      <c r="A109" s="16">
        <v>2021</v>
      </c>
      <c r="B109" s="16">
        <v>9</v>
      </c>
      <c r="C109" s="32">
        <f t="shared" si="5"/>
        <v>8</v>
      </c>
      <c r="D109" s="4" t="s">
        <v>1386</v>
      </c>
      <c r="E109" s="4" t="s">
        <v>2093</v>
      </c>
      <c r="F109" s="4" t="s">
        <v>2092</v>
      </c>
    </row>
    <row r="110" spans="1:6">
      <c r="A110" s="16">
        <v>2021</v>
      </c>
      <c r="B110" s="16">
        <v>9</v>
      </c>
      <c r="C110" s="32">
        <f t="shared" si="5"/>
        <v>9</v>
      </c>
      <c r="D110" s="4" t="s">
        <v>2066</v>
      </c>
    </row>
    <row r="111" spans="1:6">
      <c r="A111" s="16">
        <v>2021</v>
      </c>
      <c r="B111" s="16">
        <v>9</v>
      </c>
      <c r="C111" s="32">
        <f t="shared" si="5"/>
        <v>10</v>
      </c>
      <c r="D111" s="4" t="s">
        <v>1419</v>
      </c>
      <c r="E111" s="4" t="s">
        <v>2087</v>
      </c>
      <c r="F111" s="4" t="s">
        <v>2088</v>
      </c>
    </row>
    <row r="112" spans="1:6">
      <c r="A112" s="16">
        <v>2021</v>
      </c>
      <c r="B112" s="16">
        <v>9</v>
      </c>
      <c r="C112" s="32">
        <f>C111+1</f>
        <v>11</v>
      </c>
      <c r="D112" s="4" t="s">
        <v>1397</v>
      </c>
      <c r="E112" s="4" t="s">
        <v>1593</v>
      </c>
      <c r="F112" s="4" t="s">
        <v>2038</v>
      </c>
    </row>
    <row r="113" spans="1:6">
      <c r="A113" s="16">
        <v>2021</v>
      </c>
      <c r="B113" s="16">
        <v>9</v>
      </c>
      <c r="C113" s="32">
        <f t="shared" si="5"/>
        <v>12</v>
      </c>
      <c r="D113" s="4" t="s">
        <v>1416</v>
      </c>
    </row>
    <row r="114" spans="1:6">
      <c r="A114" s="16">
        <v>2021</v>
      </c>
      <c r="B114" s="16">
        <v>9</v>
      </c>
      <c r="C114" s="32">
        <f t="shared" si="5"/>
        <v>13</v>
      </c>
      <c r="D114" s="4" t="s">
        <v>1413</v>
      </c>
    </row>
    <row r="115" spans="1:6">
      <c r="A115" s="16">
        <v>2021</v>
      </c>
      <c r="B115" s="16">
        <v>9</v>
      </c>
      <c r="C115" s="32">
        <f t="shared" si="5"/>
        <v>14</v>
      </c>
      <c r="D115" s="4" t="s">
        <v>1421</v>
      </c>
      <c r="E115" s="4" t="s">
        <v>2081</v>
      </c>
      <c r="F115" s="4" t="s">
        <v>2089</v>
      </c>
    </row>
    <row r="116" spans="1:6">
      <c r="A116" s="16">
        <v>2021</v>
      </c>
      <c r="B116" s="16">
        <v>9</v>
      </c>
      <c r="C116" s="32">
        <f t="shared" si="5"/>
        <v>15</v>
      </c>
      <c r="D116" s="4" t="s">
        <v>1543</v>
      </c>
      <c r="E116" s="4" t="s">
        <v>2090</v>
      </c>
      <c r="F116" s="4" t="s">
        <v>2091</v>
      </c>
    </row>
    <row r="117" spans="1:6">
      <c r="A117" s="16">
        <v>2021</v>
      </c>
      <c r="B117" s="16">
        <v>9</v>
      </c>
      <c r="C117" s="32">
        <f>C116+1</f>
        <v>16</v>
      </c>
      <c r="D117" s="4" t="s">
        <v>1384</v>
      </c>
      <c r="E117" s="4" t="s">
        <v>1443</v>
      </c>
      <c r="F117" s="4" t="s">
        <v>2080</v>
      </c>
    </row>
    <row r="118" spans="1:6">
      <c r="A118" s="16">
        <v>2021</v>
      </c>
      <c r="B118" s="16">
        <v>9</v>
      </c>
      <c r="C118" s="32">
        <f t="shared" si="5"/>
        <v>17</v>
      </c>
      <c r="D118" s="4" t="s">
        <v>1531</v>
      </c>
    </row>
    <row r="119" spans="1:6">
      <c r="A119" s="16">
        <v>2021</v>
      </c>
      <c r="B119" s="16">
        <v>9</v>
      </c>
      <c r="C119" s="32">
        <f t="shared" si="5"/>
        <v>18</v>
      </c>
      <c r="D119" s="4" t="s">
        <v>1364</v>
      </c>
    </row>
    <row r="120" spans="1:6">
      <c r="A120" s="16">
        <v>2021</v>
      </c>
      <c r="B120" s="16">
        <v>9</v>
      </c>
      <c r="C120" s="32">
        <f>C119+1</f>
        <v>19</v>
      </c>
      <c r="D120" s="4" t="s">
        <v>1399</v>
      </c>
    </row>
    <row r="121" spans="1:6">
      <c r="A121" s="63">
        <v>2021</v>
      </c>
      <c r="B121" s="63">
        <v>9</v>
      </c>
      <c r="C121" s="33">
        <f t="shared" si="5"/>
        <v>20</v>
      </c>
      <c r="D121" s="13" t="s">
        <v>1382</v>
      </c>
      <c r="E121" s="13" t="s">
        <v>2082</v>
      </c>
      <c r="F121" s="13" t="s">
        <v>2079</v>
      </c>
    </row>
    <row r="122" spans="1:6">
      <c r="A122" s="16">
        <v>2021</v>
      </c>
      <c r="B122" s="16">
        <v>18</v>
      </c>
      <c r="C122" s="32">
        <v>1</v>
      </c>
      <c r="D122" s="4" t="s">
        <v>1395</v>
      </c>
      <c r="E122" s="4" t="s">
        <v>2097</v>
      </c>
      <c r="F122" s="4" t="s">
        <v>2098</v>
      </c>
    </row>
    <row r="123" spans="1:6">
      <c r="A123" s="16">
        <v>2021</v>
      </c>
      <c r="B123" s="16">
        <v>18</v>
      </c>
      <c r="C123" s="32">
        <v>2</v>
      </c>
      <c r="D123" s="4" t="s">
        <v>1314</v>
      </c>
      <c r="E123" s="4" t="s">
        <v>2101</v>
      </c>
      <c r="F123" s="4" t="s">
        <v>2102</v>
      </c>
    </row>
    <row r="124" spans="1:6">
      <c r="A124" s="16">
        <v>2021</v>
      </c>
      <c r="B124" s="16">
        <v>18</v>
      </c>
      <c r="C124" s="32">
        <v>3</v>
      </c>
      <c r="D124" s="4" t="s">
        <v>1324</v>
      </c>
      <c r="E124" s="4" t="s">
        <v>2110</v>
      </c>
      <c r="F124" s="4" t="s">
        <v>2111</v>
      </c>
    </row>
    <row r="125" spans="1:6">
      <c r="A125" s="16">
        <v>2021</v>
      </c>
      <c r="B125" s="16">
        <v>18</v>
      </c>
      <c r="C125" s="32">
        <v>4</v>
      </c>
      <c r="D125" s="4" t="s">
        <v>1521</v>
      </c>
      <c r="E125" s="4" t="s">
        <v>2099</v>
      </c>
      <c r="F125" s="4" t="s">
        <v>2100</v>
      </c>
    </row>
    <row r="126" spans="1:6">
      <c r="A126" s="16">
        <v>2021</v>
      </c>
      <c r="B126" s="16">
        <v>18</v>
      </c>
      <c r="C126" s="32">
        <v>5</v>
      </c>
      <c r="D126" s="4" t="s">
        <v>1419</v>
      </c>
      <c r="E126" s="4" t="s">
        <v>2114</v>
      </c>
      <c r="F126" s="4" t="s">
        <v>2103</v>
      </c>
    </row>
    <row r="127" spans="1:6">
      <c r="A127" s="16">
        <v>2021</v>
      </c>
      <c r="B127" s="16">
        <v>18</v>
      </c>
      <c r="C127" s="32">
        <f>C126+1</f>
        <v>6</v>
      </c>
      <c r="D127" s="4" t="s">
        <v>1397</v>
      </c>
      <c r="E127" s="4" t="s">
        <v>2104</v>
      </c>
      <c r="F127" s="4" t="s">
        <v>2105</v>
      </c>
    </row>
    <row r="128" spans="1:6">
      <c r="A128" s="16">
        <v>2021</v>
      </c>
      <c r="B128" s="16">
        <v>18</v>
      </c>
      <c r="C128" s="32">
        <f t="shared" ref="C128:C141" si="6">C127+1</f>
        <v>7</v>
      </c>
      <c r="D128" s="4" t="s">
        <v>1543</v>
      </c>
      <c r="E128" s="4" t="s">
        <v>2119</v>
      </c>
      <c r="F128" s="4" t="s">
        <v>2118</v>
      </c>
    </row>
    <row r="129" spans="1:6">
      <c r="A129" s="16">
        <v>2021</v>
      </c>
      <c r="B129" s="16">
        <v>18</v>
      </c>
      <c r="C129" s="32">
        <f t="shared" si="6"/>
        <v>8</v>
      </c>
      <c r="D129" s="4" t="s">
        <v>1384</v>
      </c>
      <c r="E129" s="4" t="s">
        <v>2108</v>
      </c>
      <c r="F129" s="4" t="s">
        <v>2112</v>
      </c>
    </row>
    <row r="130" spans="1:6">
      <c r="A130" s="16">
        <v>2021</v>
      </c>
      <c r="B130" s="16">
        <v>18</v>
      </c>
      <c r="C130" s="32">
        <f t="shared" si="6"/>
        <v>9</v>
      </c>
      <c r="D130" s="4" t="s">
        <v>1413</v>
      </c>
      <c r="E130" s="4" t="s">
        <v>1407</v>
      </c>
      <c r="F130" s="4" t="s">
        <v>2109</v>
      </c>
    </row>
    <row r="131" spans="1:6">
      <c r="A131" s="16">
        <v>2021</v>
      </c>
      <c r="B131" s="16">
        <v>18</v>
      </c>
      <c r="C131" s="32">
        <f t="shared" si="6"/>
        <v>10</v>
      </c>
      <c r="D131" s="4" t="s">
        <v>2066</v>
      </c>
      <c r="E131" s="4" t="s">
        <v>2106</v>
      </c>
      <c r="F131" s="4" t="s">
        <v>2107</v>
      </c>
    </row>
    <row r="132" spans="1:6">
      <c r="A132" s="16">
        <v>2021</v>
      </c>
      <c r="B132" s="16">
        <v>18</v>
      </c>
      <c r="C132" s="32">
        <f>C131+1</f>
        <v>11</v>
      </c>
      <c r="D132" s="4" t="s">
        <v>1416</v>
      </c>
    </row>
    <row r="133" spans="1:6">
      <c r="A133" s="16">
        <v>2021</v>
      </c>
      <c r="B133" s="16">
        <v>18</v>
      </c>
      <c r="C133" s="32">
        <f t="shared" si="6"/>
        <v>12</v>
      </c>
      <c r="D133" s="4" t="s">
        <v>1531</v>
      </c>
    </row>
    <row r="134" spans="1:6">
      <c r="A134" s="16">
        <v>2021</v>
      </c>
      <c r="B134" s="16">
        <v>18</v>
      </c>
      <c r="C134" s="32">
        <f t="shared" si="6"/>
        <v>13</v>
      </c>
      <c r="D134" s="4" t="s">
        <v>1421</v>
      </c>
      <c r="E134" s="4" t="s">
        <v>2122</v>
      </c>
      <c r="F134" s="4" t="s">
        <v>2123</v>
      </c>
    </row>
    <row r="135" spans="1:6">
      <c r="A135" s="16">
        <v>2021</v>
      </c>
      <c r="B135" s="16">
        <v>18</v>
      </c>
      <c r="C135" s="32">
        <f t="shared" si="6"/>
        <v>14</v>
      </c>
      <c r="D135" s="4" t="s">
        <v>1364</v>
      </c>
    </row>
    <row r="136" spans="1:6">
      <c r="A136" s="16">
        <v>2021</v>
      </c>
      <c r="B136" s="16">
        <v>18</v>
      </c>
      <c r="C136" s="32">
        <f t="shared" si="6"/>
        <v>15</v>
      </c>
      <c r="D136" s="4" t="s">
        <v>1382</v>
      </c>
      <c r="E136" s="4" t="s">
        <v>2120</v>
      </c>
      <c r="F136" s="4" t="s">
        <v>2121</v>
      </c>
    </row>
    <row r="137" spans="1:6">
      <c r="A137" s="16">
        <v>2021</v>
      </c>
      <c r="B137" s="16">
        <v>18</v>
      </c>
      <c r="C137" s="32">
        <f>C136+1</f>
        <v>16</v>
      </c>
      <c r="D137" s="4" t="s">
        <v>1386</v>
      </c>
      <c r="E137" s="4" t="s">
        <v>2113</v>
      </c>
      <c r="F137" s="4" t="s">
        <v>1469</v>
      </c>
    </row>
    <row r="138" spans="1:6">
      <c r="A138" s="16">
        <v>2021</v>
      </c>
      <c r="B138" s="16">
        <v>18</v>
      </c>
      <c r="C138" s="32">
        <f t="shared" si="6"/>
        <v>17</v>
      </c>
      <c r="D138" s="4" t="s">
        <v>1389</v>
      </c>
    </row>
    <row r="139" spans="1:6">
      <c r="A139" s="16">
        <v>2021</v>
      </c>
      <c r="B139" s="16">
        <v>18</v>
      </c>
      <c r="C139" s="32">
        <f t="shared" si="6"/>
        <v>18</v>
      </c>
      <c r="D139" s="4" t="s">
        <v>1399</v>
      </c>
      <c r="E139" s="4" t="s">
        <v>2116</v>
      </c>
      <c r="F139" s="4" t="s">
        <v>2117</v>
      </c>
    </row>
    <row r="140" spans="1:6">
      <c r="A140" s="16">
        <v>2021</v>
      </c>
      <c r="B140" s="16">
        <v>18</v>
      </c>
      <c r="C140" s="32">
        <f t="shared" si="6"/>
        <v>19</v>
      </c>
      <c r="D140" s="4" t="s">
        <v>1418</v>
      </c>
    </row>
    <row r="141" spans="1:6">
      <c r="A141" s="63">
        <v>2021</v>
      </c>
      <c r="B141" s="63">
        <v>18</v>
      </c>
      <c r="C141" s="33">
        <f t="shared" si="6"/>
        <v>20</v>
      </c>
      <c r="D141" s="13" t="s">
        <v>1546</v>
      </c>
      <c r="E141" s="13" t="s">
        <v>2115</v>
      </c>
      <c r="F141" s="13" t="s">
        <v>1970</v>
      </c>
    </row>
    <row r="142" spans="1:6">
      <c r="A142" s="16">
        <v>2022</v>
      </c>
      <c r="B142" s="16">
        <v>12</v>
      </c>
      <c r="C142" s="32">
        <v>1</v>
      </c>
      <c r="D142" s="4" t="s">
        <v>2544</v>
      </c>
    </row>
    <row r="143" spans="1:6">
      <c r="A143" s="16">
        <v>2022</v>
      </c>
      <c r="B143" s="16">
        <v>12</v>
      </c>
      <c r="C143" s="32">
        <v>2</v>
      </c>
      <c r="D143" s="4" t="s">
        <v>2019</v>
      </c>
    </row>
    <row r="144" spans="1:6">
      <c r="A144" s="16">
        <v>2022</v>
      </c>
      <c r="B144" s="16">
        <v>12</v>
      </c>
      <c r="C144" s="32">
        <v>3</v>
      </c>
      <c r="D144" s="4" t="s">
        <v>2066</v>
      </c>
      <c r="E144" s="4" t="s">
        <v>2753</v>
      </c>
      <c r="F144" s="4" t="s">
        <v>2754</v>
      </c>
    </row>
    <row r="145" spans="1:6">
      <c r="A145" s="16">
        <v>2022</v>
      </c>
      <c r="B145" s="16">
        <v>12</v>
      </c>
      <c r="C145" s="32">
        <v>4</v>
      </c>
      <c r="D145" s="4" t="s">
        <v>1421</v>
      </c>
      <c r="E145" s="4" t="s">
        <v>2751</v>
      </c>
      <c r="F145" s="4" t="s">
        <v>2752</v>
      </c>
    </row>
    <row r="146" spans="1:6">
      <c r="A146" s="16">
        <v>2022</v>
      </c>
      <c r="B146" s="16">
        <v>12</v>
      </c>
      <c r="C146" s="32">
        <v>5</v>
      </c>
      <c r="D146" s="4" t="s">
        <v>1540</v>
      </c>
    </row>
    <row r="147" spans="1:6">
      <c r="A147" s="16">
        <v>2022</v>
      </c>
      <c r="B147" s="16">
        <v>12</v>
      </c>
      <c r="C147" s="32">
        <f>C146+1</f>
        <v>6</v>
      </c>
      <c r="D147" s="4" t="s">
        <v>1399</v>
      </c>
    </row>
    <row r="148" spans="1:6">
      <c r="A148" s="16">
        <v>2022</v>
      </c>
      <c r="B148" s="16">
        <v>12</v>
      </c>
      <c r="C148" s="32">
        <f t="shared" ref="C148:C161" si="7">C147+1</f>
        <v>7</v>
      </c>
      <c r="D148" s="4" t="s">
        <v>1419</v>
      </c>
    </row>
    <row r="149" spans="1:6">
      <c r="A149" s="16">
        <v>2022</v>
      </c>
      <c r="B149" s="16">
        <v>12</v>
      </c>
      <c r="C149" s="32">
        <f t="shared" si="7"/>
        <v>8</v>
      </c>
      <c r="D149" s="4" t="s">
        <v>1386</v>
      </c>
    </row>
    <row r="150" spans="1:6">
      <c r="A150" s="16">
        <v>2022</v>
      </c>
      <c r="B150" s="16">
        <v>12</v>
      </c>
      <c r="C150" s="32">
        <f t="shared" si="7"/>
        <v>9</v>
      </c>
      <c r="D150" s="4" t="s">
        <v>1413</v>
      </c>
    </row>
    <row r="151" spans="1:6">
      <c r="A151" s="16">
        <v>2022</v>
      </c>
      <c r="B151" s="16">
        <v>12</v>
      </c>
      <c r="C151" s="32">
        <f t="shared" si="7"/>
        <v>10</v>
      </c>
      <c r="D151" s="4" t="s">
        <v>1416</v>
      </c>
    </row>
    <row r="152" spans="1:6">
      <c r="A152" s="16">
        <v>2022</v>
      </c>
      <c r="B152" s="16">
        <v>12</v>
      </c>
      <c r="C152" s="32">
        <f>C151+1</f>
        <v>11</v>
      </c>
      <c r="D152" s="4" t="s">
        <v>1382</v>
      </c>
    </row>
    <row r="153" spans="1:6">
      <c r="A153" s="16">
        <v>2022</v>
      </c>
      <c r="B153" s="16">
        <v>12</v>
      </c>
      <c r="C153" s="32">
        <f t="shared" si="7"/>
        <v>12</v>
      </c>
      <c r="D153" s="4" t="s">
        <v>1546</v>
      </c>
    </row>
    <row r="154" spans="1:6">
      <c r="A154" s="16">
        <v>2022</v>
      </c>
      <c r="B154" s="16">
        <v>12</v>
      </c>
      <c r="C154" s="32">
        <f t="shared" si="7"/>
        <v>13</v>
      </c>
      <c r="D154" s="4" t="s">
        <v>1521</v>
      </c>
      <c r="E154" s="4" t="s">
        <v>2759</v>
      </c>
      <c r="F154" s="4" t="s">
        <v>2760</v>
      </c>
    </row>
    <row r="155" spans="1:6">
      <c r="A155" s="16">
        <v>2022</v>
      </c>
      <c r="B155" s="16">
        <v>12</v>
      </c>
      <c r="C155" s="32">
        <f t="shared" si="7"/>
        <v>14</v>
      </c>
      <c r="D155" s="4" t="s">
        <v>1531</v>
      </c>
    </row>
    <row r="156" spans="1:6">
      <c r="A156" s="16">
        <v>2022</v>
      </c>
      <c r="B156" s="16">
        <v>12</v>
      </c>
      <c r="C156" s="32">
        <f t="shared" si="7"/>
        <v>15</v>
      </c>
      <c r="D156" s="4" t="s">
        <v>1543</v>
      </c>
    </row>
    <row r="157" spans="1:6">
      <c r="A157" s="16">
        <v>2022</v>
      </c>
      <c r="B157" s="16">
        <v>12</v>
      </c>
      <c r="C157" s="32">
        <f>C156+1</f>
        <v>16</v>
      </c>
      <c r="D157" s="4" t="s">
        <v>1395</v>
      </c>
      <c r="E157" s="4" t="s">
        <v>2755</v>
      </c>
      <c r="F157" s="4" t="s">
        <v>2756</v>
      </c>
    </row>
    <row r="158" spans="1:6">
      <c r="A158" s="16">
        <v>2022</v>
      </c>
      <c r="B158" s="16">
        <v>12</v>
      </c>
      <c r="C158" s="32">
        <f t="shared" si="7"/>
        <v>17</v>
      </c>
      <c r="D158" s="4" t="s">
        <v>1314</v>
      </c>
    </row>
    <row r="159" spans="1:6">
      <c r="A159" s="16">
        <v>2022</v>
      </c>
      <c r="B159" s="16">
        <v>12</v>
      </c>
      <c r="C159" s="32">
        <f t="shared" si="7"/>
        <v>18</v>
      </c>
      <c r="D159" s="4" t="s">
        <v>1397</v>
      </c>
    </row>
    <row r="160" spans="1:6">
      <c r="A160" s="16">
        <v>2022</v>
      </c>
      <c r="B160" s="16">
        <v>12</v>
      </c>
      <c r="C160" s="32">
        <f>C159+1</f>
        <v>19</v>
      </c>
      <c r="D160" s="4" t="s">
        <v>1389</v>
      </c>
    </row>
    <row r="161" spans="1:6">
      <c r="A161" s="63">
        <v>2022</v>
      </c>
      <c r="B161" s="63">
        <v>12</v>
      </c>
      <c r="C161" s="33">
        <f t="shared" si="7"/>
        <v>20</v>
      </c>
      <c r="D161" s="13" t="s">
        <v>2750</v>
      </c>
      <c r="E161" s="13" t="s">
        <v>2757</v>
      </c>
      <c r="F161" s="13" t="s">
        <v>2758</v>
      </c>
    </row>
    <row r="162" spans="1:6">
      <c r="A162" s="16">
        <v>2022</v>
      </c>
      <c r="B162" s="16">
        <v>24</v>
      </c>
      <c r="C162" s="32">
        <v>1</v>
      </c>
      <c r="D162" s="4" t="s">
        <v>1421</v>
      </c>
      <c r="E162" s="4" t="s">
        <v>2770</v>
      </c>
      <c r="F162" s="4" t="s">
        <v>1544</v>
      </c>
    </row>
    <row r="163" spans="1:6">
      <c r="A163" s="16">
        <v>2022</v>
      </c>
      <c r="B163" s="16">
        <v>24</v>
      </c>
      <c r="C163" s="32">
        <v>2</v>
      </c>
      <c r="D163" s="4" t="s">
        <v>1364</v>
      </c>
      <c r="E163" s="4" t="s">
        <v>2773</v>
      </c>
      <c r="F163" s="4" t="s">
        <v>2769</v>
      </c>
    </row>
    <row r="164" spans="1:6">
      <c r="A164" s="16">
        <v>2022</v>
      </c>
      <c r="B164" s="16">
        <v>24</v>
      </c>
      <c r="C164" s="32">
        <v>3</v>
      </c>
      <c r="D164" s="4" t="s">
        <v>2544</v>
      </c>
    </row>
    <row r="165" spans="1:6">
      <c r="A165" s="16">
        <v>2022</v>
      </c>
      <c r="B165" s="16">
        <v>24</v>
      </c>
      <c r="C165" s="32">
        <v>4</v>
      </c>
      <c r="D165" s="4" t="s">
        <v>2066</v>
      </c>
    </row>
    <row r="166" spans="1:6">
      <c r="A166" s="16">
        <v>2022</v>
      </c>
      <c r="B166" s="16">
        <v>24</v>
      </c>
      <c r="C166" s="32">
        <v>5</v>
      </c>
      <c r="D166" s="4" t="s">
        <v>1386</v>
      </c>
      <c r="E166" s="4" t="s">
        <v>2764</v>
      </c>
      <c r="F166" s="4" t="s">
        <v>2763</v>
      </c>
    </row>
    <row r="167" spans="1:6">
      <c r="A167" s="16">
        <v>2022</v>
      </c>
      <c r="B167" s="16">
        <v>24</v>
      </c>
      <c r="C167" s="32">
        <f>C166+1</f>
        <v>6</v>
      </c>
      <c r="D167" s="4" t="s">
        <v>1399</v>
      </c>
      <c r="E167" s="4" t="s">
        <v>2765</v>
      </c>
      <c r="F167" s="4" t="s">
        <v>2766</v>
      </c>
    </row>
    <row r="168" spans="1:6">
      <c r="A168" s="16">
        <v>2022</v>
      </c>
      <c r="B168" s="16">
        <v>24</v>
      </c>
      <c r="C168" s="32">
        <f t="shared" ref="C168:C181" si="8">C167+1</f>
        <v>7</v>
      </c>
      <c r="D168" s="4" t="s">
        <v>1419</v>
      </c>
      <c r="E168" s="4" t="s">
        <v>2767</v>
      </c>
      <c r="F168" s="4" t="s">
        <v>2768</v>
      </c>
    </row>
    <row r="169" spans="1:6">
      <c r="A169" s="16">
        <v>2022</v>
      </c>
      <c r="B169" s="16">
        <v>24</v>
      </c>
      <c r="C169" s="32">
        <f t="shared" si="8"/>
        <v>8</v>
      </c>
      <c r="D169" s="4" t="s">
        <v>1546</v>
      </c>
    </row>
    <row r="170" spans="1:6">
      <c r="A170" s="16">
        <v>2022</v>
      </c>
      <c r="B170" s="16">
        <v>24</v>
      </c>
      <c r="C170" s="32">
        <f t="shared" si="8"/>
        <v>9</v>
      </c>
      <c r="D170" s="4" t="s">
        <v>2019</v>
      </c>
    </row>
    <row r="171" spans="1:6">
      <c r="A171" s="16">
        <v>2022</v>
      </c>
      <c r="B171" s="16">
        <v>24</v>
      </c>
      <c r="C171" s="32">
        <f t="shared" si="8"/>
        <v>10</v>
      </c>
      <c r="D171" s="4" t="s">
        <v>1413</v>
      </c>
      <c r="E171" s="4" t="s">
        <v>2771</v>
      </c>
      <c r="F171" s="4" t="s">
        <v>2772</v>
      </c>
    </row>
    <row r="172" spans="1:6">
      <c r="A172" s="16">
        <v>2022</v>
      </c>
      <c r="B172" s="16">
        <v>24</v>
      </c>
      <c r="C172" s="32">
        <f>C171+1</f>
        <v>11</v>
      </c>
      <c r="D172" s="4" t="s">
        <v>1314</v>
      </c>
    </row>
    <row r="173" spans="1:6">
      <c r="A173" s="16">
        <v>2022</v>
      </c>
      <c r="B173" s="16">
        <v>24</v>
      </c>
      <c r="C173" s="32">
        <f t="shared" si="8"/>
        <v>12</v>
      </c>
      <c r="D173" s="4" t="s">
        <v>1416</v>
      </c>
    </row>
    <row r="174" spans="1:6">
      <c r="A174" s="16">
        <v>2022</v>
      </c>
      <c r="B174" s="16">
        <v>24</v>
      </c>
      <c r="C174" s="32">
        <f t="shared" si="8"/>
        <v>13</v>
      </c>
      <c r="D174" s="4" t="s">
        <v>1382</v>
      </c>
    </row>
    <row r="175" spans="1:6">
      <c r="A175" s="16">
        <v>2022</v>
      </c>
      <c r="B175" s="16">
        <v>24</v>
      </c>
      <c r="C175" s="32">
        <f t="shared" si="8"/>
        <v>14</v>
      </c>
      <c r="D175" s="4" t="s">
        <v>1543</v>
      </c>
    </row>
    <row r="176" spans="1:6">
      <c r="A176" s="16">
        <v>2022</v>
      </c>
      <c r="B176" s="16">
        <v>24</v>
      </c>
      <c r="C176" s="32">
        <f t="shared" si="8"/>
        <v>15</v>
      </c>
      <c r="D176" s="4" t="s">
        <v>1397</v>
      </c>
    </row>
    <row r="177" spans="1:6">
      <c r="A177" s="16">
        <v>2022</v>
      </c>
      <c r="B177" s="16">
        <v>24</v>
      </c>
      <c r="C177" s="32">
        <f>C176+1</f>
        <v>16</v>
      </c>
      <c r="D177" s="4" t="s">
        <v>2750</v>
      </c>
      <c r="E177" s="4" t="s">
        <v>1551</v>
      </c>
      <c r="F177" s="4" t="s">
        <v>2774</v>
      </c>
    </row>
    <row r="178" spans="1:6">
      <c r="A178" s="16">
        <v>2022</v>
      </c>
      <c r="B178" s="16">
        <v>24</v>
      </c>
      <c r="C178" s="32">
        <f t="shared" si="8"/>
        <v>17</v>
      </c>
      <c r="D178" s="4" t="s">
        <v>1395</v>
      </c>
    </row>
    <row r="179" spans="1:6">
      <c r="A179" s="16">
        <v>2022</v>
      </c>
      <c r="B179" s="16">
        <v>24</v>
      </c>
      <c r="C179" s="32">
        <f t="shared" si="8"/>
        <v>18</v>
      </c>
      <c r="D179" s="4" t="s">
        <v>1521</v>
      </c>
    </row>
    <row r="180" spans="1:6">
      <c r="A180" s="16">
        <v>2022</v>
      </c>
      <c r="B180" s="16">
        <v>24</v>
      </c>
      <c r="C180" s="32">
        <f t="shared" si="8"/>
        <v>19</v>
      </c>
      <c r="D180" s="4" t="s">
        <v>1531</v>
      </c>
    </row>
    <row r="181" spans="1:6">
      <c r="A181" s="63">
        <v>2022</v>
      </c>
      <c r="B181" s="63">
        <v>24</v>
      </c>
      <c r="C181" s="33">
        <f t="shared" si="8"/>
        <v>20</v>
      </c>
      <c r="D181" s="13" t="s">
        <v>1389</v>
      </c>
      <c r="E181" s="13" t="s">
        <v>2760</v>
      </c>
      <c r="F181" s="13" t="s">
        <v>1414</v>
      </c>
    </row>
    <row r="182" spans="1:6">
      <c r="A182" s="16">
        <v>2023</v>
      </c>
      <c r="B182" s="16">
        <v>12</v>
      </c>
      <c r="C182" s="32">
        <v>1</v>
      </c>
      <c r="D182" s="4" t="s">
        <v>1382</v>
      </c>
      <c r="E182" s="4" t="s">
        <v>3246</v>
      </c>
      <c r="F182" s="4" t="s">
        <v>3247</v>
      </c>
    </row>
    <row r="183" spans="1:6">
      <c r="A183" s="16">
        <v>2023</v>
      </c>
      <c r="B183" s="16">
        <v>12</v>
      </c>
      <c r="C183" s="32">
        <v>2</v>
      </c>
      <c r="D183" s="4" t="s">
        <v>1386</v>
      </c>
      <c r="E183" s="4" t="s">
        <v>3242</v>
      </c>
      <c r="F183" s="4" t="s">
        <v>3243</v>
      </c>
    </row>
    <row r="184" spans="1:6">
      <c r="A184" s="16">
        <v>2023</v>
      </c>
      <c r="B184" s="16">
        <v>12</v>
      </c>
      <c r="C184" s="32">
        <v>3</v>
      </c>
      <c r="D184" s="4" t="s">
        <v>1419</v>
      </c>
      <c r="E184" s="4" t="s">
        <v>3239</v>
      </c>
      <c r="F184" s="4" t="s">
        <v>3240</v>
      </c>
    </row>
    <row r="185" spans="1:6">
      <c r="A185" s="16">
        <v>2023</v>
      </c>
      <c r="B185" s="16">
        <v>12</v>
      </c>
      <c r="C185" s="32">
        <v>4</v>
      </c>
      <c r="D185" s="4" t="s">
        <v>3137</v>
      </c>
    </row>
    <row r="186" spans="1:6">
      <c r="A186" s="16">
        <v>2023</v>
      </c>
      <c r="B186" s="16">
        <v>12</v>
      </c>
      <c r="C186" s="32">
        <v>5</v>
      </c>
      <c r="D186" s="4" t="s">
        <v>1314</v>
      </c>
      <c r="E186" s="3" t="s">
        <v>3249</v>
      </c>
      <c r="F186" s="4" t="s">
        <v>3248</v>
      </c>
    </row>
    <row r="187" spans="1:6">
      <c r="A187" s="16">
        <v>2023</v>
      </c>
      <c r="B187" s="16">
        <v>12</v>
      </c>
      <c r="C187" s="32">
        <f>C186+1</f>
        <v>6</v>
      </c>
      <c r="D187" s="4" t="s">
        <v>1421</v>
      </c>
      <c r="E187" s="3"/>
    </row>
    <row r="188" spans="1:6">
      <c r="A188" s="16">
        <v>2023</v>
      </c>
      <c r="B188" s="16">
        <v>12</v>
      </c>
      <c r="C188" s="32">
        <f t="shared" ref="C188:C201" si="9">C187+1</f>
        <v>7</v>
      </c>
      <c r="D188" s="4" t="s">
        <v>1395</v>
      </c>
      <c r="E188" s="3" t="s">
        <v>3244</v>
      </c>
      <c r="F188" s="4" t="s">
        <v>3245</v>
      </c>
    </row>
    <row r="189" spans="1:6">
      <c r="A189" s="16">
        <v>2023</v>
      </c>
      <c r="B189" s="16">
        <v>12</v>
      </c>
      <c r="C189" s="32">
        <f t="shared" si="9"/>
        <v>8</v>
      </c>
      <c r="D189" s="4" t="s">
        <v>1521</v>
      </c>
      <c r="E189" s="3" t="s">
        <v>3250</v>
      </c>
      <c r="F189" s="4" t="s">
        <v>3251</v>
      </c>
    </row>
    <row r="190" spans="1:6">
      <c r="A190" s="16">
        <v>2023</v>
      </c>
      <c r="B190" s="16">
        <v>12</v>
      </c>
      <c r="C190" s="32">
        <f t="shared" si="9"/>
        <v>9</v>
      </c>
      <c r="D190" s="4" t="s">
        <v>2066</v>
      </c>
      <c r="E190" s="3"/>
    </row>
    <row r="191" spans="1:6">
      <c r="A191" s="16">
        <v>2023</v>
      </c>
      <c r="B191" s="16">
        <v>12</v>
      </c>
      <c r="C191" s="32">
        <f t="shared" si="9"/>
        <v>10</v>
      </c>
      <c r="D191" s="4" t="s">
        <v>2019</v>
      </c>
      <c r="E191" s="3" t="s">
        <v>2101</v>
      </c>
      <c r="F191" s="4" t="s">
        <v>3252</v>
      </c>
    </row>
    <row r="192" spans="1:6">
      <c r="A192" s="16">
        <v>2023</v>
      </c>
      <c r="B192" s="16">
        <v>12</v>
      </c>
      <c r="C192" s="32">
        <f>C191+1</f>
        <v>11</v>
      </c>
      <c r="D192" s="4" t="s">
        <v>1399</v>
      </c>
      <c r="E192" s="3"/>
    </row>
    <row r="193" spans="1:6">
      <c r="A193" s="16">
        <v>2023</v>
      </c>
      <c r="B193" s="16">
        <v>12</v>
      </c>
      <c r="C193" s="32">
        <f t="shared" si="9"/>
        <v>12</v>
      </c>
      <c r="D193" s="4" t="s">
        <v>1546</v>
      </c>
      <c r="E193" s="3"/>
    </row>
    <row r="194" spans="1:6">
      <c r="A194" s="16">
        <v>2023</v>
      </c>
      <c r="B194" s="16">
        <v>12</v>
      </c>
      <c r="C194" s="32">
        <f t="shared" si="9"/>
        <v>13</v>
      </c>
      <c r="D194" s="4" t="s">
        <v>2544</v>
      </c>
      <c r="E194" s="3"/>
    </row>
    <row r="195" spans="1:6">
      <c r="A195" s="16">
        <v>2023</v>
      </c>
      <c r="B195" s="16">
        <v>12</v>
      </c>
      <c r="C195" s="32">
        <f t="shared" si="9"/>
        <v>14</v>
      </c>
      <c r="D195" s="4" t="s">
        <v>1413</v>
      </c>
      <c r="E195" s="3"/>
    </row>
    <row r="196" spans="1:6">
      <c r="A196" s="16">
        <v>2023</v>
      </c>
      <c r="B196" s="16">
        <v>12</v>
      </c>
      <c r="C196" s="32">
        <f t="shared" si="9"/>
        <v>15</v>
      </c>
      <c r="D196" s="4" t="s">
        <v>1389</v>
      </c>
      <c r="E196" s="3"/>
    </row>
    <row r="197" spans="1:6">
      <c r="A197" s="16">
        <v>2023</v>
      </c>
      <c r="B197" s="16">
        <v>12</v>
      </c>
      <c r="C197" s="32">
        <f>C196+1</f>
        <v>16</v>
      </c>
      <c r="D197" s="4" t="s">
        <v>2750</v>
      </c>
      <c r="E197" s="3"/>
    </row>
    <row r="198" spans="1:6">
      <c r="A198" s="16">
        <v>2023</v>
      </c>
      <c r="B198" s="16">
        <v>12</v>
      </c>
      <c r="C198" s="32">
        <f t="shared" si="9"/>
        <v>17</v>
      </c>
      <c r="D198" s="4" t="s">
        <v>1416</v>
      </c>
      <c r="E198" s="3"/>
    </row>
    <row r="199" spans="1:6">
      <c r="A199" s="16">
        <v>2023</v>
      </c>
      <c r="B199" s="16">
        <v>12</v>
      </c>
      <c r="C199" s="32">
        <f t="shared" si="9"/>
        <v>18</v>
      </c>
      <c r="D199" s="4" t="s">
        <v>1397</v>
      </c>
      <c r="E199" s="3"/>
    </row>
    <row r="200" spans="1:6">
      <c r="A200" s="16">
        <v>2023</v>
      </c>
      <c r="B200" s="16">
        <v>12</v>
      </c>
      <c r="C200" s="32">
        <f t="shared" si="9"/>
        <v>19</v>
      </c>
    </row>
    <row r="201" spans="1:6">
      <c r="A201" s="63">
        <v>2023</v>
      </c>
      <c r="B201" s="63">
        <v>12</v>
      </c>
      <c r="C201" s="33">
        <f t="shared" si="9"/>
        <v>20</v>
      </c>
      <c r="D201" s="13"/>
      <c r="E201" s="13"/>
      <c r="F201" s="13"/>
    </row>
    <row r="202" spans="1:6">
      <c r="A202" s="16">
        <v>2023</v>
      </c>
      <c r="B202" s="16">
        <v>39</v>
      </c>
      <c r="C202" s="32">
        <v>1</v>
      </c>
      <c r="D202" s="4" t="s">
        <v>1382</v>
      </c>
      <c r="E202" s="4" t="s">
        <v>3266</v>
      </c>
      <c r="F202" s="4" t="s">
        <v>3267</v>
      </c>
    </row>
    <row r="203" spans="1:6">
      <c r="A203" s="16">
        <v>2023</v>
      </c>
      <c r="B203" s="16">
        <v>39</v>
      </c>
      <c r="C203" s="32">
        <v>2</v>
      </c>
      <c r="D203" s="4" t="s">
        <v>1419</v>
      </c>
    </row>
    <row r="204" spans="1:6">
      <c r="A204" s="16">
        <v>2023</v>
      </c>
      <c r="B204" s="16">
        <v>39</v>
      </c>
      <c r="C204" s="32">
        <v>3</v>
      </c>
      <c r="D204" s="4" t="s">
        <v>2750</v>
      </c>
      <c r="E204" s="4" t="s">
        <v>3268</v>
      </c>
      <c r="F204" s="4" t="s">
        <v>3269</v>
      </c>
    </row>
    <row r="205" spans="1:6">
      <c r="A205" s="16">
        <v>2023</v>
      </c>
      <c r="B205" s="16">
        <v>39</v>
      </c>
      <c r="C205" s="32">
        <v>4</v>
      </c>
      <c r="D205" s="4" t="s">
        <v>3137</v>
      </c>
    </row>
    <row r="206" spans="1:6">
      <c r="A206" s="16">
        <v>2023</v>
      </c>
      <c r="B206" s="16">
        <v>39</v>
      </c>
      <c r="C206" s="32">
        <v>5</v>
      </c>
      <c r="D206" s="4" t="s">
        <v>1543</v>
      </c>
      <c r="E206" s="4" t="s">
        <v>3278</v>
      </c>
      <c r="F206" s="4" t="s">
        <v>3280</v>
      </c>
    </row>
    <row r="207" spans="1:6">
      <c r="A207" s="16">
        <v>2023</v>
      </c>
      <c r="B207" s="16">
        <v>39</v>
      </c>
      <c r="C207" s="32">
        <f>C206+1</f>
        <v>6</v>
      </c>
      <c r="D207" s="4" t="s">
        <v>1540</v>
      </c>
      <c r="E207" s="3"/>
    </row>
    <row r="208" spans="1:6">
      <c r="A208" s="16">
        <v>2023</v>
      </c>
      <c r="B208" s="16">
        <v>39</v>
      </c>
      <c r="C208" s="32">
        <f t="shared" ref="C208:C221" si="10">C207+1</f>
        <v>7</v>
      </c>
      <c r="D208" s="4" t="s">
        <v>1386</v>
      </c>
      <c r="E208" s="3" t="s">
        <v>3270</v>
      </c>
      <c r="F208" s="4" t="s">
        <v>3271</v>
      </c>
    </row>
    <row r="209" spans="1:6">
      <c r="A209" s="16">
        <v>2023</v>
      </c>
      <c r="B209" s="16">
        <v>39</v>
      </c>
      <c r="C209" s="32">
        <f t="shared" si="10"/>
        <v>8</v>
      </c>
      <c r="D209" s="4" t="s">
        <v>1389</v>
      </c>
      <c r="E209" s="3" t="s">
        <v>3272</v>
      </c>
      <c r="F209" s="4" t="s">
        <v>3273</v>
      </c>
    </row>
    <row r="210" spans="1:6">
      <c r="A210" s="16">
        <v>2023</v>
      </c>
      <c r="B210" s="16">
        <v>39</v>
      </c>
      <c r="C210" s="32">
        <f t="shared" si="10"/>
        <v>9</v>
      </c>
      <c r="D210" s="4" t="s">
        <v>2066</v>
      </c>
    </row>
    <row r="211" spans="1:6">
      <c r="A211" s="16">
        <v>2023</v>
      </c>
      <c r="B211" s="16">
        <v>39</v>
      </c>
      <c r="C211" s="32">
        <f t="shared" si="10"/>
        <v>10</v>
      </c>
      <c r="D211" s="4" t="s">
        <v>1421</v>
      </c>
      <c r="E211" s="3" t="s">
        <v>3274</v>
      </c>
      <c r="F211" s="4" t="s">
        <v>3275</v>
      </c>
    </row>
    <row r="212" spans="1:6">
      <c r="A212" s="16">
        <v>2023</v>
      </c>
      <c r="B212" s="16">
        <v>39</v>
      </c>
      <c r="C212" s="32">
        <f>C211+1</f>
        <v>11</v>
      </c>
      <c r="D212" s="4" t="s">
        <v>1521</v>
      </c>
      <c r="E212" s="3" t="s">
        <v>3277</v>
      </c>
      <c r="F212" s="4" t="s">
        <v>3276</v>
      </c>
    </row>
    <row r="213" spans="1:6">
      <c r="A213" s="16">
        <v>2023</v>
      </c>
      <c r="B213" s="16">
        <v>39</v>
      </c>
      <c r="C213" s="32">
        <f t="shared" si="10"/>
        <v>12</v>
      </c>
      <c r="D213" s="4" t="s">
        <v>2019</v>
      </c>
      <c r="E213" s="3" t="s">
        <v>2100</v>
      </c>
      <c r="F213" s="4" t="s">
        <v>3279</v>
      </c>
    </row>
    <row r="214" spans="1:6">
      <c r="A214" s="16">
        <v>2023</v>
      </c>
      <c r="B214" s="16">
        <v>39</v>
      </c>
      <c r="C214" s="32">
        <f t="shared" si="10"/>
        <v>13</v>
      </c>
      <c r="D214" s="4" t="s">
        <v>1395</v>
      </c>
      <c r="E214" s="3"/>
    </row>
    <row r="215" spans="1:6">
      <c r="A215" s="16">
        <v>2023</v>
      </c>
      <c r="B215" s="16">
        <v>39</v>
      </c>
      <c r="C215" s="32">
        <f t="shared" si="10"/>
        <v>14</v>
      </c>
      <c r="D215" s="4" t="s">
        <v>1397</v>
      </c>
      <c r="E215" s="3"/>
    </row>
    <row r="216" spans="1:6">
      <c r="A216" s="16">
        <v>2023</v>
      </c>
      <c r="B216" s="16">
        <v>39</v>
      </c>
      <c r="C216" s="32">
        <f t="shared" si="10"/>
        <v>15</v>
      </c>
      <c r="D216" s="4" t="s">
        <v>1413</v>
      </c>
      <c r="E216" s="3" t="s">
        <v>3281</v>
      </c>
      <c r="F216" s="4" t="s">
        <v>3282</v>
      </c>
    </row>
    <row r="217" spans="1:6">
      <c r="A217" s="16">
        <v>2023</v>
      </c>
      <c r="B217" s="16">
        <v>39</v>
      </c>
      <c r="C217" s="32">
        <f>C216+1</f>
        <v>16</v>
      </c>
      <c r="D217" s="4" t="s">
        <v>1399</v>
      </c>
      <c r="E217" s="3" t="s">
        <v>3284</v>
      </c>
      <c r="F217" s="4" t="s">
        <v>3283</v>
      </c>
    </row>
    <row r="218" spans="1:6">
      <c r="A218" s="16">
        <v>2023</v>
      </c>
      <c r="B218" s="16">
        <v>39</v>
      </c>
      <c r="C218" s="32">
        <f t="shared" si="10"/>
        <v>17</v>
      </c>
      <c r="D218" s="4" t="s">
        <v>1416</v>
      </c>
      <c r="E218" s="3"/>
    </row>
    <row r="219" spans="1:6">
      <c r="A219" s="16">
        <v>2023</v>
      </c>
      <c r="B219" s="16">
        <v>39</v>
      </c>
      <c r="C219" s="32">
        <f t="shared" si="10"/>
        <v>18</v>
      </c>
      <c r="D219" s="4" t="s">
        <v>2544</v>
      </c>
      <c r="E219" s="3"/>
    </row>
    <row r="220" spans="1:6">
      <c r="A220" s="16">
        <v>2023</v>
      </c>
      <c r="B220" s="16">
        <v>39</v>
      </c>
      <c r="C220" s="32">
        <f t="shared" si="10"/>
        <v>19</v>
      </c>
      <c r="D220" s="4" t="s">
        <v>1314</v>
      </c>
      <c r="E220" s="3" t="s">
        <v>3292</v>
      </c>
      <c r="F220" s="4" t="s">
        <v>3293</v>
      </c>
    </row>
    <row r="221" spans="1:6">
      <c r="A221" s="63">
        <v>2023</v>
      </c>
      <c r="B221" s="63">
        <v>39</v>
      </c>
      <c r="C221" s="33">
        <f t="shared" si="10"/>
        <v>20</v>
      </c>
      <c r="D221" s="13" t="s">
        <v>1546</v>
      </c>
      <c r="E221" s="57"/>
      <c r="F221" s="13"/>
    </row>
    <row r="222" spans="1:6" ht="15" customHeight="1">
      <c r="A222" s="16">
        <v>2024</v>
      </c>
      <c r="B222" s="16">
        <v>18</v>
      </c>
      <c r="C222" s="32">
        <v>1</v>
      </c>
      <c r="D222" s="4" t="s">
        <v>1314</v>
      </c>
      <c r="E222" s="342"/>
      <c r="F222" s="342"/>
    </row>
    <row r="223" spans="1:6">
      <c r="A223" s="16">
        <v>2024</v>
      </c>
      <c r="B223" s="16">
        <v>18</v>
      </c>
      <c r="C223" s="32">
        <v>2</v>
      </c>
      <c r="D223" s="4" t="s">
        <v>1382</v>
      </c>
      <c r="E223" s="343" t="s">
        <v>3773</v>
      </c>
      <c r="F223" s="343" t="s">
        <v>3772</v>
      </c>
    </row>
    <row r="224" spans="1:6">
      <c r="A224" s="16">
        <v>2024</v>
      </c>
      <c r="B224" s="16">
        <v>18</v>
      </c>
      <c r="C224" s="32">
        <v>3</v>
      </c>
      <c r="D224" s="4" t="s">
        <v>3137</v>
      </c>
      <c r="E224" s="343" t="s">
        <v>3790</v>
      </c>
      <c r="F224" s="343" t="s">
        <v>3771</v>
      </c>
    </row>
    <row r="225" spans="1:6">
      <c r="A225" s="16">
        <v>2024</v>
      </c>
      <c r="B225" s="16">
        <v>18</v>
      </c>
      <c r="C225" s="32">
        <v>4</v>
      </c>
      <c r="D225" s="4" t="s">
        <v>1521</v>
      </c>
      <c r="E225" s="343" t="s">
        <v>3775</v>
      </c>
      <c r="F225" s="343" t="s">
        <v>3774</v>
      </c>
    </row>
    <row r="226" spans="1:6" ht="15" customHeight="1">
      <c r="A226" s="16">
        <v>2024</v>
      </c>
      <c r="B226" s="16">
        <v>18</v>
      </c>
      <c r="C226" s="32">
        <v>5</v>
      </c>
      <c r="D226" s="4" t="s">
        <v>1419</v>
      </c>
      <c r="E226" s="343"/>
      <c r="F226" s="343"/>
    </row>
    <row r="227" spans="1:6">
      <c r="A227" s="16">
        <v>2024</v>
      </c>
      <c r="B227" s="16">
        <v>18</v>
      </c>
      <c r="C227" s="32">
        <f>C226+1</f>
        <v>6</v>
      </c>
      <c r="D227" s="4" t="s">
        <v>2750</v>
      </c>
      <c r="E227" s="343" t="s">
        <v>3777</v>
      </c>
      <c r="F227" s="343" t="s">
        <v>3776</v>
      </c>
    </row>
    <row r="228" spans="1:6">
      <c r="A228" s="16">
        <v>2024</v>
      </c>
      <c r="B228" s="16">
        <v>18</v>
      </c>
      <c r="C228" s="32">
        <f t="shared" ref="C228:C241" si="11">C227+1</f>
        <v>7</v>
      </c>
      <c r="D228" s="4" t="s">
        <v>1421</v>
      </c>
      <c r="E228" s="343"/>
      <c r="F228" s="343"/>
    </row>
    <row r="229" spans="1:6">
      <c r="A229" s="16">
        <v>2024</v>
      </c>
      <c r="B229" s="16">
        <v>18</v>
      </c>
      <c r="C229" s="32">
        <f t="shared" si="11"/>
        <v>8</v>
      </c>
      <c r="D229" s="4" t="s">
        <v>1386</v>
      </c>
      <c r="E229" s="343"/>
      <c r="F229" s="343"/>
    </row>
    <row r="230" spans="1:6" ht="15" customHeight="1">
      <c r="A230" s="16">
        <v>2024</v>
      </c>
      <c r="B230" s="16">
        <v>18</v>
      </c>
      <c r="C230" s="32">
        <f t="shared" si="11"/>
        <v>9</v>
      </c>
      <c r="D230" s="4" t="s">
        <v>2019</v>
      </c>
      <c r="E230" s="343"/>
      <c r="F230" s="343"/>
    </row>
    <row r="231" spans="1:6">
      <c r="A231" s="16">
        <v>2024</v>
      </c>
      <c r="B231" s="16">
        <v>18</v>
      </c>
      <c r="C231" s="32">
        <f t="shared" si="11"/>
        <v>10</v>
      </c>
      <c r="D231" s="4" t="s">
        <v>2544</v>
      </c>
      <c r="E231" s="343" t="s">
        <v>3780</v>
      </c>
      <c r="F231" s="343" t="s">
        <v>3781</v>
      </c>
    </row>
    <row r="232" spans="1:6">
      <c r="A232" s="16">
        <v>2024</v>
      </c>
      <c r="B232" s="16">
        <v>18</v>
      </c>
      <c r="C232" s="32">
        <f>C231+1</f>
        <v>11</v>
      </c>
      <c r="D232" s="4" t="s">
        <v>2066</v>
      </c>
      <c r="E232" s="343"/>
      <c r="F232" s="343"/>
    </row>
    <row r="233" spans="1:6">
      <c r="A233" s="16">
        <v>2024</v>
      </c>
      <c r="B233" s="16">
        <v>18</v>
      </c>
      <c r="C233" s="32">
        <f t="shared" si="11"/>
        <v>12</v>
      </c>
      <c r="D233" s="4" t="s">
        <v>1395</v>
      </c>
      <c r="E233" s="343" t="s">
        <v>3778</v>
      </c>
      <c r="F233" s="343" t="s">
        <v>3779</v>
      </c>
    </row>
    <row r="234" spans="1:6">
      <c r="A234" s="16">
        <v>2024</v>
      </c>
      <c r="B234" s="16">
        <v>18</v>
      </c>
      <c r="C234" s="32">
        <f t="shared" si="11"/>
        <v>13</v>
      </c>
      <c r="D234" s="4" t="s">
        <v>1416</v>
      </c>
      <c r="E234" s="343"/>
      <c r="F234" s="343"/>
    </row>
    <row r="235" spans="1:6">
      <c r="A235" s="16">
        <v>2024</v>
      </c>
      <c r="B235" s="16">
        <v>18</v>
      </c>
      <c r="C235" s="32">
        <f t="shared" si="11"/>
        <v>14</v>
      </c>
      <c r="D235" s="4" t="s">
        <v>1546</v>
      </c>
      <c r="E235" s="343"/>
      <c r="F235" s="343"/>
    </row>
    <row r="236" spans="1:6">
      <c r="A236" s="16">
        <v>2024</v>
      </c>
      <c r="B236" s="16">
        <v>18</v>
      </c>
      <c r="C236" s="32">
        <f t="shared" si="11"/>
        <v>15</v>
      </c>
      <c r="D236" s="4" t="s">
        <v>1540</v>
      </c>
      <c r="E236" s="343"/>
      <c r="F236" s="343"/>
    </row>
    <row r="237" spans="1:6">
      <c r="A237" s="16">
        <v>2024</v>
      </c>
      <c r="B237" s="16">
        <v>18</v>
      </c>
      <c r="C237" s="32">
        <f>C236+1</f>
        <v>16</v>
      </c>
      <c r="D237" s="4" t="s">
        <v>1413</v>
      </c>
      <c r="E237" s="343" t="s">
        <v>3782</v>
      </c>
      <c r="F237" s="343" t="s">
        <v>3783</v>
      </c>
    </row>
    <row r="238" spans="1:6">
      <c r="A238" s="16">
        <v>2024</v>
      </c>
      <c r="B238" s="16">
        <v>18</v>
      </c>
      <c r="C238" s="32">
        <f t="shared" si="11"/>
        <v>17</v>
      </c>
      <c r="D238" s="4" t="s">
        <v>1399</v>
      </c>
      <c r="E238" s="343"/>
      <c r="F238" s="343"/>
    </row>
    <row r="239" spans="1:6">
      <c r="A239" s="16">
        <v>2024</v>
      </c>
      <c r="B239" s="16">
        <v>18</v>
      </c>
      <c r="C239" s="32">
        <f t="shared" si="11"/>
        <v>18</v>
      </c>
      <c r="D239" s="4" t="s">
        <v>1389</v>
      </c>
      <c r="E239" s="343"/>
      <c r="F239" s="343"/>
    </row>
    <row r="240" spans="1:6">
      <c r="A240" s="16">
        <v>2024</v>
      </c>
      <c r="B240" s="16">
        <v>18</v>
      </c>
      <c r="C240" s="32">
        <f t="shared" si="11"/>
        <v>19</v>
      </c>
      <c r="E240" s="3"/>
    </row>
    <row r="241" spans="1:6">
      <c r="A241" s="63">
        <v>2024</v>
      </c>
      <c r="B241" s="63">
        <v>18</v>
      </c>
      <c r="C241" s="33">
        <f t="shared" si="11"/>
        <v>20</v>
      </c>
      <c r="D241" s="13"/>
      <c r="E241" s="57"/>
      <c r="F241" s="13"/>
    </row>
    <row r="242" spans="1:6">
      <c r="A242" s="16">
        <v>2024</v>
      </c>
      <c r="B242" s="16">
        <v>33</v>
      </c>
      <c r="C242" s="32">
        <v>1</v>
      </c>
      <c r="D242" s="4" t="s">
        <v>1314</v>
      </c>
      <c r="E242" s="342" t="s">
        <v>3804</v>
      </c>
      <c r="F242" s="342" t="s">
        <v>3805</v>
      </c>
    </row>
    <row r="243" spans="1:6">
      <c r="A243" s="16">
        <v>2024</v>
      </c>
      <c r="B243" s="16">
        <v>33</v>
      </c>
      <c r="C243" s="32">
        <v>2</v>
      </c>
      <c r="D243" s="4" t="s">
        <v>1382</v>
      </c>
      <c r="E243" s="343" t="s">
        <v>3815</v>
      </c>
      <c r="F243" s="343" t="s">
        <v>3772</v>
      </c>
    </row>
    <row r="244" spans="1:6">
      <c r="A244" s="16">
        <v>2024</v>
      </c>
      <c r="B244" s="16">
        <v>33</v>
      </c>
      <c r="C244" s="32">
        <v>3</v>
      </c>
      <c r="D244" s="4" t="s">
        <v>1546</v>
      </c>
      <c r="E244" s="343"/>
      <c r="F244" s="343"/>
    </row>
    <row r="245" spans="1:6">
      <c r="A245" s="16">
        <v>2024</v>
      </c>
      <c r="B245" s="16">
        <v>33</v>
      </c>
      <c r="C245" s="32">
        <v>4</v>
      </c>
      <c r="D245" s="4" t="s">
        <v>3137</v>
      </c>
      <c r="E245" s="343" t="s">
        <v>3802</v>
      </c>
      <c r="F245" s="343" t="s">
        <v>3803</v>
      </c>
    </row>
    <row r="246" spans="1:6">
      <c r="A246" s="16">
        <v>2024</v>
      </c>
      <c r="B246" s="16">
        <v>33</v>
      </c>
      <c r="C246" s="32">
        <v>5</v>
      </c>
      <c r="D246" s="4" t="s">
        <v>1416</v>
      </c>
      <c r="E246" s="343"/>
      <c r="F246" s="343"/>
    </row>
    <row r="247" spans="1:6">
      <c r="A247" s="16">
        <v>2024</v>
      </c>
      <c r="B247" s="16">
        <v>33</v>
      </c>
      <c r="C247" s="32">
        <f>C246+1</f>
        <v>6</v>
      </c>
      <c r="D247" s="4" t="s">
        <v>3797</v>
      </c>
      <c r="E247" s="343"/>
      <c r="F247" s="343"/>
    </row>
    <row r="248" spans="1:6">
      <c r="A248" s="16">
        <v>2024</v>
      </c>
      <c r="B248" s="16">
        <v>33</v>
      </c>
      <c r="C248" s="32">
        <f t="shared" ref="C248:C261" si="12">C247+1</f>
        <v>7</v>
      </c>
      <c r="D248" s="4" t="s">
        <v>1521</v>
      </c>
      <c r="E248" s="343" t="s">
        <v>3806</v>
      </c>
      <c r="F248" s="343" t="s">
        <v>2760</v>
      </c>
    </row>
    <row r="249" spans="1:6">
      <c r="A249" s="16">
        <v>2024</v>
      </c>
      <c r="B249" s="16">
        <v>33</v>
      </c>
      <c r="C249" s="32">
        <f t="shared" si="12"/>
        <v>8</v>
      </c>
      <c r="D249" s="4" t="s">
        <v>1421</v>
      </c>
      <c r="E249" s="4" t="s">
        <v>3812</v>
      </c>
      <c r="F249" s="343" t="s">
        <v>3816</v>
      </c>
    </row>
    <row r="250" spans="1:6">
      <c r="A250" s="16">
        <v>2024</v>
      </c>
      <c r="B250" s="16">
        <v>33</v>
      </c>
      <c r="C250" s="32">
        <f t="shared" si="12"/>
        <v>9</v>
      </c>
      <c r="D250" s="4" t="s">
        <v>1413</v>
      </c>
      <c r="E250" s="343" t="s">
        <v>3814</v>
      </c>
      <c r="F250" s="343" t="s">
        <v>3782</v>
      </c>
    </row>
    <row r="251" spans="1:6">
      <c r="A251" s="16">
        <v>2024</v>
      </c>
      <c r="B251" s="16">
        <v>33</v>
      </c>
      <c r="C251" s="32">
        <f t="shared" si="12"/>
        <v>10</v>
      </c>
      <c r="D251" s="4" t="s">
        <v>2544</v>
      </c>
      <c r="E251" s="343" t="s">
        <v>1535</v>
      </c>
      <c r="F251" s="343" t="s">
        <v>3817</v>
      </c>
    </row>
    <row r="252" spans="1:6">
      <c r="A252" s="16">
        <v>2024</v>
      </c>
      <c r="B252" s="16">
        <v>33</v>
      </c>
      <c r="C252" s="32">
        <f>C251+1</f>
        <v>11</v>
      </c>
      <c r="D252" s="4" t="s">
        <v>1386</v>
      </c>
      <c r="E252" s="343" t="s">
        <v>3809</v>
      </c>
      <c r="F252" s="343" t="s">
        <v>3808</v>
      </c>
    </row>
    <row r="253" spans="1:6">
      <c r="A253" s="16">
        <v>2024</v>
      </c>
      <c r="B253" s="16">
        <v>33</v>
      </c>
      <c r="C253" s="32">
        <f t="shared" si="12"/>
        <v>12</v>
      </c>
      <c r="D253" s="4" t="s">
        <v>2066</v>
      </c>
      <c r="E253" s="343"/>
      <c r="F253" s="343"/>
    </row>
    <row r="254" spans="1:6">
      <c r="A254" s="16">
        <v>2024</v>
      </c>
      <c r="B254" s="16">
        <v>33</v>
      </c>
      <c r="C254" s="32">
        <f t="shared" si="12"/>
        <v>13</v>
      </c>
      <c r="D254" s="4" t="s">
        <v>1389</v>
      </c>
      <c r="E254" s="343" t="s">
        <v>3810</v>
      </c>
      <c r="F254" s="343" t="s">
        <v>3811</v>
      </c>
    </row>
    <row r="255" spans="1:6">
      <c r="A255" s="16">
        <v>2024</v>
      </c>
      <c r="B255" s="16">
        <v>33</v>
      </c>
      <c r="C255" s="32">
        <f t="shared" si="12"/>
        <v>14</v>
      </c>
      <c r="D255" s="4" t="s">
        <v>1395</v>
      </c>
      <c r="E255" s="343" t="s">
        <v>3807</v>
      </c>
      <c r="F255" s="343" t="s">
        <v>3813</v>
      </c>
    </row>
    <row r="256" spans="1:6">
      <c r="A256" s="16">
        <v>2024</v>
      </c>
      <c r="B256" s="16">
        <v>33</v>
      </c>
      <c r="C256" s="32">
        <f t="shared" si="12"/>
        <v>15</v>
      </c>
      <c r="D256" s="4" t="s">
        <v>2019</v>
      </c>
      <c r="E256" s="343" t="s">
        <v>3819</v>
      </c>
      <c r="F256" s="343" t="s">
        <v>3818</v>
      </c>
    </row>
    <row r="257" spans="1:6">
      <c r="A257" s="16">
        <v>2024</v>
      </c>
      <c r="B257" s="16">
        <v>33</v>
      </c>
      <c r="C257" s="32">
        <f>C256+1</f>
        <v>16</v>
      </c>
      <c r="D257" s="4" t="s">
        <v>1399</v>
      </c>
      <c r="E257" s="343" t="s">
        <v>3820</v>
      </c>
      <c r="F257" s="343" t="s">
        <v>3821</v>
      </c>
    </row>
    <row r="258" spans="1:6">
      <c r="A258" s="16">
        <v>2024</v>
      </c>
      <c r="B258" s="16">
        <v>33</v>
      </c>
      <c r="C258" s="32">
        <f t="shared" si="12"/>
        <v>17</v>
      </c>
      <c r="D258" s="4" t="s">
        <v>1419</v>
      </c>
      <c r="E258" s="343"/>
      <c r="F258" s="343"/>
    </row>
    <row r="259" spans="1:6">
      <c r="A259" s="16">
        <v>2024</v>
      </c>
      <c r="B259" s="16">
        <v>33</v>
      </c>
      <c r="C259" s="32">
        <f t="shared" si="12"/>
        <v>18</v>
      </c>
      <c r="D259" s="4" t="s">
        <v>1540</v>
      </c>
      <c r="E259" s="343"/>
      <c r="F259" s="343"/>
    </row>
    <row r="260" spans="1:6">
      <c r="A260" s="16">
        <v>2024</v>
      </c>
      <c r="B260" s="16">
        <v>33</v>
      </c>
      <c r="C260" s="32">
        <f t="shared" si="12"/>
        <v>19</v>
      </c>
      <c r="E260" s="3"/>
    </row>
    <row r="261" spans="1:6">
      <c r="A261" s="63">
        <v>2024</v>
      </c>
      <c r="B261" s="63">
        <v>33</v>
      </c>
      <c r="C261" s="33">
        <f t="shared" si="12"/>
        <v>20</v>
      </c>
      <c r="D261" s="13"/>
      <c r="E261" s="57"/>
      <c r="F261" s="13"/>
    </row>
    <row r="262" spans="1:6" ht="15" customHeight="1">
      <c r="A262" s="16">
        <v>2025</v>
      </c>
      <c r="B262" s="16">
        <v>18</v>
      </c>
      <c r="C262" s="32">
        <v>1</v>
      </c>
      <c r="E262" s="342"/>
      <c r="F262" s="342"/>
    </row>
    <row r="263" spans="1:6">
      <c r="A263" s="16">
        <v>2025</v>
      </c>
      <c r="B263" s="16">
        <v>18</v>
      </c>
      <c r="C263" s="32">
        <v>2</v>
      </c>
      <c r="E263" s="343"/>
      <c r="F263" s="343"/>
    </row>
    <row r="264" spans="1:6">
      <c r="A264" s="16">
        <v>2025</v>
      </c>
      <c r="B264" s="16">
        <v>18</v>
      </c>
      <c r="C264" s="32">
        <v>3</v>
      </c>
      <c r="E264" s="343"/>
      <c r="F264" s="343"/>
    </row>
    <row r="265" spans="1:6">
      <c r="A265" s="16">
        <v>2025</v>
      </c>
      <c r="B265" s="16">
        <v>18</v>
      </c>
      <c r="C265" s="32">
        <v>4</v>
      </c>
      <c r="E265" s="343"/>
      <c r="F265" s="343"/>
    </row>
    <row r="266" spans="1:6" ht="15" customHeight="1">
      <c r="A266" s="16">
        <v>2025</v>
      </c>
      <c r="B266" s="16">
        <v>18</v>
      </c>
      <c r="C266" s="32">
        <v>5</v>
      </c>
      <c r="E266" s="343"/>
      <c r="F266" s="343"/>
    </row>
    <row r="267" spans="1:6">
      <c r="A267" s="16">
        <v>2025</v>
      </c>
      <c r="B267" s="16">
        <v>18</v>
      </c>
      <c r="C267" s="32">
        <f>C266+1</f>
        <v>6</v>
      </c>
      <c r="E267" s="343"/>
      <c r="F267" s="343"/>
    </row>
    <row r="268" spans="1:6">
      <c r="A268" s="16">
        <v>2025</v>
      </c>
      <c r="B268" s="16">
        <v>18</v>
      </c>
      <c r="C268" s="32">
        <f t="shared" ref="C268:C281" si="13">C267+1</f>
        <v>7</v>
      </c>
      <c r="E268" s="343"/>
      <c r="F268" s="343"/>
    </row>
    <row r="269" spans="1:6">
      <c r="A269" s="16">
        <v>2025</v>
      </c>
      <c r="B269" s="16">
        <v>18</v>
      </c>
      <c r="C269" s="32">
        <f t="shared" si="13"/>
        <v>8</v>
      </c>
      <c r="E269" s="343"/>
      <c r="F269" s="343"/>
    </row>
    <row r="270" spans="1:6" ht="15" customHeight="1">
      <c r="A270" s="16">
        <v>2025</v>
      </c>
      <c r="B270" s="16">
        <v>18</v>
      </c>
      <c r="C270" s="32">
        <f t="shared" si="13"/>
        <v>9</v>
      </c>
      <c r="E270" s="343"/>
      <c r="F270" s="343"/>
    </row>
    <row r="271" spans="1:6">
      <c r="A271" s="16">
        <v>2025</v>
      </c>
      <c r="B271" s="16">
        <v>18</v>
      </c>
      <c r="C271" s="32">
        <f t="shared" si="13"/>
        <v>10</v>
      </c>
      <c r="E271" s="343"/>
      <c r="F271" s="343"/>
    </row>
    <row r="272" spans="1:6">
      <c r="A272" s="16">
        <v>2025</v>
      </c>
      <c r="B272" s="16">
        <v>18</v>
      </c>
      <c r="C272" s="32">
        <f>C271+1</f>
        <v>11</v>
      </c>
      <c r="E272" s="343"/>
      <c r="F272" s="343"/>
    </row>
    <row r="273" spans="1:6">
      <c r="A273" s="16">
        <v>2025</v>
      </c>
      <c r="B273" s="16">
        <v>18</v>
      </c>
      <c r="C273" s="32">
        <f t="shared" si="13"/>
        <v>12</v>
      </c>
      <c r="E273" s="343"/>
      <c r="F273" s="343"/>
    </row>
    <row r="274" spans="1:6">
      <c r="A274" s="16">
        <v>2025</v>
      </c>
      <c r="B274" s="16">
        <v>18</v>
      </c>
      <c r="C274" s="32">
        <f t="shared" si="13"/>
        <v>13</v>
      </c>
      <c r="E274" s="343"/>
      <c r="F274" s="343"/>
    </row>
    <row r="275" spans="1:6">
      <c r="A275" s="16">
        <v>2025</v>
      </c>
      <c r="B275" s="16">
        <v>18</v>
      </c>
      <c r="C275" s="32">
        <f t="shared" si="13"/>
        <v>14</v>
      </c>
      <c r="E275" s="343"/>
      <c r="F275" s="343"/>
    </row>
    <row r="276" spans="1:6">
      <c r="A276" s="16">
        <v>2025</v>
      </c>
      <c r="B276" s="16">
        <v>18</v>
      </c>
      <c r="C276" s="32">
        <f t="shared" si="13"/>
        <v>15</v>
      </c>
      <c r="E276" s="343"/>
      <c r="F276" s="343"/>
    </row>
    <row r="277" spans="1:6">
      <c r="A277" s="16">
        <v>2025</v>
      </c>
      <c r="B277" s="16">
        <v>18</v>
      </c>
      <c r="C277" s="32">
        <f>C276+1</f>
        <v>16</v>
      </c>
      <c r="E277" s="343"/>
      <c r="F277" s="343"/>
    </row>
    <row r="278" spans="1:6">
      <c r="A278" s="16">
        <v>2025</v>
      </c>
      <c r="B278" s="16">
        <v>18</v>
      </c>
      <c r="C278" s="32">
        <f t="shared" si="13"/>
        <v>17</v>
      </c>
      <c r="E278" s="343"/>
      <c r="F278" s="343"/>
    </row>
    <row r="279" spans="1:6">
      <c r="A279" s="16">
        <v>2025</v>
      </c>
      <c r="B279" s="16">
        <v>18</v>
      </c>
      <c r="C279" s="32">
        <f t="shared" si="13"/>
        <v>18</v>
      </c>
      <c r="E279" s="343"/>
      <c r="F279" s="343"/>
    </row>
    <row r="280" spans="1:6">
      <c r="A280" s="16">
        <v>2025</v>
      </c>
      <c r="B280" s="16">
        <v>18</v>
      </c>
      <c r="C280" s="32">
        <f t="shared" si="13"/>
        <v>19</v>
      </c>
      <c r="E280" s="3"/>
    </row>
    <row r="281" spans="1:6">
      <c r="A281" s="63">
        <v>2025</v>
      </c>
      <c r="B281" s="63">
        <v>18</v>
      </c>
      <c r="C281" s="33">
        <f t="shared" si="13"/>
        <v>20</v>
      </c>
      <c r="D281" s="13"/>
      <c r="E281" s="57"/>
      <c r="F281" s="13"/>
    </row>
    <row r="282" spans="1:6">
      <c r="A282" s="16">
        <v>2025</v>
      </c>
      <c r="B282" s="16">
        <v>33</v>
      </c>
      <c r="C282" s="32">
        <v>1</v>
      </c>
      <c r="E282" s="342"/>
      <c r="F282" s="342"/>
    </row>
    <row r="283" spans="1:6">
      <c r="A283" s="16">
        <v>2025</v>
      </c>
      <c r="B283" s="16">
        <v>33</v>
      </c>
      <c r="C283" s="32">
        <v>2</v>
      </c>
      <c r="E283" s="343"/>
      <c r="F283" s="343"/>
    </row>
    <row r="284" spans="1:6">
      <c r="A284" s="16">
        <v>2025</v>
      </c>
      <c r="B284" s="16">
        <v>33</v>
      </c>
      <c r="C284" s="32">
        <v>3</v>
      </c>
      <c r="E284" s="343"/>
      <c r="F284" s="343"/>
    </row>
    <row r="285" spans="1:6">
      <c r="A285" s="16">
        <v>2025</v>
      </c>
      <c r="B285" s="16">
        <v>33</v>
      </c>
      <c r="C285" s="32">
        <v>4</v>
      </c>
      <c r="E285" s="343"/>
      <c r="F285" s="343"/>
    </row>
    <row r="286" spans="1:6">
      <c r="A286" s="16">
        <v>2025</v>
      </c>
      <c r="B286" s="16">
        <v>33</v>
      </c>
      <c r="C286" s="32">
        <v>5</v>
      </c>
      <c r="E286" s="343"/>
      <c r="F286" s="343"/>
    </row>
    <row r="287" spans="1:6">
      <c r="A287" s="16">
        <v>2025</v>
      </c>
      <c r="B287" s="16">
        <v>33</v>
      </c>
      <c r="C287" s="32">
        <f>C286+1</f>
        <v>6</v>
      </c>
      <c r="E287" s="343"/>
      <c r="F287" s="343"/>
    </row>
    <row r="288" spans="1:6">
      <c r="A288" s="16">
        <v>2025</v>
      </c>
      <c r="B288" s="16">
        <v>33</v>
      </c>
      <c r="C288" s="32">
        <f t="shared" ref="C288:C301" si="14">C287+1</f>
        <v>7</v>
      </c>
      <c r="E288" s="343"/>
      <c r="F288" s="343"/>
    </row>
    <row r="289" spans="1:6">
      <c r="A289" s="16">
        <v>2025</v>
      </c>
      <c r="B289" s="16">
        <v>33</v>
      </c>
      <c r="C289" s="32">
        <f t="shared" si="14"/>
        <v>8</v>
      </c>
      <c r="F289" s="343"/>
    </row>
    <row r="290" spans="1:6">
      <c r="A290" s="16">
        <v>2025</v>
      </c>
      <c r="B290" s="16">
        <v>33</v>
      </c>
      <c r="C290" s="32">
        <f t="shared" si="14"/>
        <v>9</v>
      </c>
      <c r="E290" s="343"/>
      <c r="F290" s="343"/>
    </row>
    <row r="291" spans="1:6">
      <c r="A291" s="16">
        <v>2025</v>
      </c>
      <c r="B291" s="16">
        <v>33</v>
      </c>
      <c r="C291" s="32">
        <f t="shared" si="14"/>
        <v>10</v>
      </c>
      <c r="E291" s="343"/>
      <c r="F291" s="343"/>
    </row>
    <row r="292" spans="1:6">
      <c r="A292" s="16">
        <v>2025</v>
      </c>
      <c r="B292" s="16">
        <v>33</v>
      </c>
      <c r="C292" s="32">
        <f>C291+1</f>
        <v>11</v>
      </c>
      <c r="E292" s="343"/>
      <c r="F292" s="343"/>
    </row>
    <row r="293" spans="1:6">
      <c r="A293" s="16">
        <v>2025</v>
      </c>
      <c r="B293" s="16">
        <v>33</v>
      </c>
      <c r="C293" s="32">
        <f t="shared" si="14"/>
        <v>12</v>
      </c>
      <c r="E293" s="343"/>
      <c r="F293" s="343"/>
    </row>
    <row r="294" spans="1:6">
      <c r="A294" s="16">
        <v>2025</v>
      </c>
      <c r="B294" s="16">
        <v>33</v>
      </c>
      <c r="C294" s="32">
        <f t="shared" si="14"/>
        <v>13</v>
      </c>
      <c r="E294" s="343"/>
      <c r="F294" s="343"/>
    </row>
    <row r="295" spans="1:6">
      <c r="A295" s="16">
        <v>2025</v>
      </c>
      <c r="B295" s="16">
        <v>33</v>
      </c>
      <c r="C295" s="32">
        <f t="shared" si="14"/>
        <v>14</v>
      </c>
      <c r="E295" s="343"/>
      <c r="F295" s="343"/>
    </row>
    <row r="296" spans="1:6">
      <c r="A296" s="16">
        <v>2025</v>
      </c>
      <c r="B296" s="16">
        <v>33</v>
      </c>
      <c r="C296" s="32">
        <f t="shared" si="14"/>
        <v>15</v>
      </c>
      <c r="E296" s="343"/>
      <c r="F296" s="343"/>
    </row>
    <row r="297" spans="1:6">
      <c r="A297" s="16">
        <v>2025</v>
      </c>
      <c r="B297" s="16">
        <v>33</v>
      </c>
      <c r="C297" s="32">
        <f>C296+1</f>
        <v>16</v>
      </c>
      <c r="E297" s="343"/>
      <c r="F297" s="343"/>
    </row>
    <row r="298" spans="1:6">
      <c r="A298" s="16">
        <v>2025</v>
      </c>
      <c r="B298" s="16">
        <v>33</v>
      </c>
      <c r="C298" s="32">
        <f t="shared" si="14"/>
        <v>17</v>
      </c>
      <c r="E298" s="343"/>
      <c r="F298" s="343"/>
    </row>
    <row r="299" spans="1:6">
      <c r="A299" s="16">
        <v>2025</v>
      </c>
      <c r="B299" s="16">
        <v>33</v>
      </c>
      <c r="C299" s="32">
        <f t="shared" si="14"/>
        <v>18</v>
      </c>
      <c r="E299" s="343"/>
      <c r="F299" s="343"/>
    </row>
    <row r="300" spans="1:6">
      <c r="A300" s="16">
        <v>2025</v>
      </c>
      <c r="B300" s="16">
        <v>33</v>
      </c>
      <c r="C300" s="32">
        <f t="shared" si="14"/>
        <v>19</v>
      </c>
      <c r="E300" s="3"/>
    </row>
    <row r="301" spans="1:6">
      <c r="A301" s="63">
        <v>2025</v>
      </c>
      <c r="B301" s="63">
        <v>33</v>
      </c>
      <c r="C301" s="33">
        <f t="shared" si="14"/>
        <v>20</v>
      </c>
      <c r="D301" s="13"/>
      <c r="E301" s="57"/>
      <c r="F301" s="13"/>
    </row>
    <row r="302" spans="1:6">
      <c r="A302" s="16"/>
      <c r="B302" s="16"/>
      <c r="C302" s="18"/>
    </row>
    <row r="303" spans="1:6">
      <c r="A303" s="16"/>
      <c r="B303" s="16"/>
      <c r="C303" s="18"/>
    </row>
    <row r="304" spans="1:6">
      <c r="A304" s="16"/>
      <c r="B304" s="16"/>
      <c r="C304" s="18"/>
    </row>
    <row r="305" spans="1:3">
      <c r="A305" s="16"/>
      <c r="B305" s="16"/>
      <c r="C305" s="18"/>
    </row>
    <row r="306" spans="1:3">
      <c r="A306" s="16"/>
      <c r="B306" s="16"/>
      <c r="C306" s="18"/>
    </row>
    <row r="307" spans="1:3">
      <c r="A307" s="16"/>
      <c r="B307" s="16"/>
      <c r="C307" s="18"/>
    </row>
    <row r="308" spans="1:3">
      <c r="A308" s="16"/>
      <c r="B308" s="16"/>
      <c r="C308" s="18"/>
    </row>
    <row r="309" spans="1:3">
      <c r="A309" s="16"/>
      <c r="B309" s="16"/>
      <c r="C309" s="18"/>
    </row>
    <row r="310" spans="1:3">
      <c r="A310" s="16"/>
      <c r="B310" s="16"/>
      <c r="C310" s="18"/>
    </row>
    <row r="311" spans="1:3">
      <c r="A311" s="16"/>
      <c r="B311" s="16"/>
      <c r="C311" s="18"/>
    </row>
    <row r="312" spans="1:3">
      <c r="A312" s="16"/>
      <c r="B312" s="16"/>
      <c r="C312" s="18"/>
    </row>
    <row r="313" spans="1:3">
      <c r="A313" s="16"/>
      <c r="B313" s="16"/>
      <c r="C313" s="18"/>
    </row>
    <row r="314" spans="1:3">
      <c r="A314" s="16"/>
      <c r="B314" s="16"/>
      <c r="C314" s="18"/>
    </row>
    <row r="315" spans="1:3">
      <c r="A315" s="16"/>
      <c r="B315" s="16"/>
      <c r="C315" s="18"/>
    </row>
    <row r="316" spans="1:3">
      <c r="A316" s="16"/>
      <c r="B316" s="16"/>
      <c r="C316" s="18"/>
    </row>
    <row r="317" spans="1:3">
      <c r="A317" s="16"/>
      <c r="B317" s="16"/>
      <c r="C317" s="18"/>
    </row>
    <row r="318" spans="1:3">
      <c r="A318" s="16"/>
      <c r="B318" s="16"/>
      <c r="C318" s="18"/>
    </row>
    <row r="319" spans="1:3">
      <c r="A319" s="16"/>
      <c r="B319" s="16"/>
      <c r="C319" s="18"/>
    </row>
    <row r="320" spans="1:3">
      <c r="A320" s="16"/>
      <c r="B320" s="16"/>
      <c r="C320" s="18"/>
    </row>
    <row r="321" spans="1:3">
      <c r="A321" s="16"/>
      <c r="B321" s="16"/>
      <c r="C321" s="18"/>
    </row>
    <row r="322" spans="1:3">
      <c r="A322" s="16"/>
      <c r="B322" s="16"/>
      <c r="C322" s="18"/>
    </row>
    <row r="323" spans="1:3">
      <c r="A323" s="16"/>
      <c r="B323" s="16"/>
      <c r="C323" s="18"/>
    </row>
    <row r="324" spans="1:3">
      <c r="A324" s="16"/>
      <c r="B324" s="16"/>
      <c r="C324" s="18"/>
    </row>
    <row r="325" spans="1:3">
      <c r="A325" s="16"/>
      <c r="B325" s="16"/>
      <c r="C325" s="18"/>
    </row>
    <row r="326" spans="1:3">
      <c r="A326" s="16"/>
      <c r="B326" s="16"/>
      <c r="C326" s="18"/>
    </row>
    <row r="327" spans="1:3">
      <c r="A327" s="16"/>
      <c r="B327" s="16"/>
      <c r="C327" s="18"/>
    </row>
    <row r="328" spans="1:3">
      <c r="A328" s="16"/>
      <c r="B328" s="16"/>
      <c r="C328" s="18"/>
    </row>
    <row r="329" spans="1:3">
      <c r="A329" s="16"/>
      <c r="B329" s="16"/>
      <c r="C329" s="18"/>
    </row>
    <row r="330" spans="1:3">
      <c r="A330" s="16"/>
      <c r="B330" s="16"/>
      <c r="C330" s="18"/>
    </row>
    <row r="331" spans="1:3">
      <c r="A331" s="16"/>
      <c r="B331" s="16"/>
      <c r="C331" s="18"/>
    </row>
    <row r="332" spans="1:3">
      <c r="A332" s="16"/>
      <c r="B332" s="16"/>
      <c r="C332" s="18"/>
    </row>
    <row r="333" spans="1:3">
      <c r="A333" s="16"/>
      <c r="B333" s="16"/>
      <c r="C333" s="18"/>
    </row>
    <row r="334" spans="1:3">
      <c r="A334" s="16"/>
      <c r="B334" s="16"/>
      <c r="C334" s="18"/>
    </row>
    <row r="335" spans="1:3">
      <c r="A335" s="16"/>
      <c r="B335" s="16"/>
      <c r="C335" s="18"/>
    </row>
    <row r="336" spans="1:3">
      <c r="A336" s="16"/>
      <c r="B336" s="16"/>
      <c r="C336" s="18"/>
    </row>
    <row r="337" spans="1:3">
      <c r="A337" s="16"/>
      <c r="B337" s="16"/>
      <c r="C337" s="18"/>
    </row>
    <row r="338" spans="1:3">
      <c r="A338" s="16"/>
      <c r="B338" s="16"/>
      <c r="C338" s="18"/>
    </row>
    <row r="339" spans="1:3">
      <c r="A339" s="16"/>
      <c r="B339" s="16"/>
      <c r="C339" s="18"/>
    </row>
    <row r="340" spans="1:3">
      <c r="A340" s="16"/>
      <c r="B340" s="16"/>
      <c r="C340" s="18"/>
    </row>
    <row r="341" spans="1:3">
      <c r="A341" s="16"/>
      <c r="B341" s="16"/>
      <c r="C341" s="18"/>
    </row>
    <row r="342" spans="1:3">
      <c r="A342" s="16"/>
      <c r="B342" s="16"/>
      <c r="C342" s="18"/>
    </row>
    <row r="343" spans="1:3">
      <c r="A343" s="16"/>
      <c r="B343" s="16"/>
      <c r="C343" s="18"/>
    </row>
    <row r="344" spans="1:3">
      <c r="A344" s="16"/>
      <c r="B344" s="16"/>
      <c r="C344" s="18"/>
    </row>
    <row r="345" spans="1:3">
      <c r="A345" s="16"/>
      <c r="B345" s="16"/>
      <c r="C345" s="18"/>
    </row>
    <row r="346" spans="1:3">
      <c r="A346" s="16"/>
      <c r="B346" s="16"/>
      <c r="C346" s="18"/>
    </row>
    <row r="347" spans="1:3">
      <c r="A347" s="16"/>
      <c r="B347" s="16"/>
      <c r="C347" s="18"/>
    </row>
    <row r="348" spans="1:3">
      <c r="A348" s="16"/>
      <c r="B348" s="16"/>
      <c r="C348" s="18"/>
    </row>
    <row r="349" spans="1:3">
      <c r="A349" s="16"/>
      <c r="B349" s="16"/>
      <c r="C349" s="18"/>
    </row>
    <row r="350" spans="1:3">
      <c r="A350" s="16"/>
      <c r="B350" s="16"/>
      <c r="C350" s="18"/>
    </row>
    <row r="351" spans="1:3">
      <c r="A351" s="16"/>
      <c r="B351" s="16"/>
      <c r="C351" s="18"/>
    </row>
    <row r="352" spans="1:3">
      <c r="A352" s="16"/>
      <c r="B352" s="16"/>
      <c r="C352" s="18"/>
    </row>
    <row r="353" spans="1:3">
      <c r="A353" s="16"/>
      <c r="B353" s="16"/>
      <c r="C353" s="18"/>
    </row>
    <row r="354" spans="1:3">
      <c r="A354" s="16"/>
      <c r="B354" s="16"/>
      <c r="C354" s="18"/>
    </row>
    <row r="355" spans="1:3">
      <c r="A355" s="16"/>
      <c r="B355" s="16"/>
      <c r="C355" s="18"/>
    </row>
    <row r="356" spans="1:3">
      <c r="A356" s="16"/>
      <c r="B356" s="16"/>
      <c r="C356" s="18"/>
    </row>
    <row r="357" spans="1:3">
      <c r="A357" s="16"/>
      <c r="B357" s="16"/>
      <c r="C357" s="18"/>
    </row>
    <row r="358" spans="1:3">
      <c r="A358" s="16"/>
      <c r="B358" s="16"/>
      <c r="C358" s="18"/>
    </row>
    <row r="359" spans="1:3">
      <c r="A359" s="16"/>
      <c r="B359" s="16"/>
      <c r="C359" s="18"/>
    </row>
    <row r="360" spans="1:3">
      <c r="A360" s="16"/>
      <c r="B360" s="16"/>
      <c r="C360" s="18"/>
    </row>
    <row r="361" spans="1:3">
      <c r="A361" s="16"/>
      <c r="B361" s="16"/>
      <c r="C361" s="18"/>
    </row>
    <row r="362" spans="1:3">
      <c r="A362" s="16"/>
      <c r="B362" s="16"/>
      <c r="C362" s="18"/>
    </row>
    <row r="363" spans="1:3">
      <c r="A363" s="16"/>
      <c r="B363" s="16"/>
      <c r="C363" s="18"/>
    </row>
    <row r="364" spans="1:3">
      <c r="A364" s="16"/>
      <c r="B364" s="16"/>
      <c r="C364" s="18"/>
    </row>
    <row r="365" spans="1:3">
      <c r="A365" s="16"/>
      <c r="B365" s="16"/>
      <c r="C365" s="18"/>
    </row>
    <row r="366" spans="1:3">
      <c r="A366" s="16"/>
      <c r="B366" s="16"/>
      <c r="C366" s="18"/>
    </row>
    <row r="367" spans="1:3">
      <c r="A367" s="16"/>
      <c r="B367" s="16"/>
      <c r="C367" s="18"/>
    </row>
    <row r="368" spans="1:3">
      <c r="A368" s="16"/>
      <c r="B368" s="16"/>
      <c r="C368" s="18"/>
    </row>
    <row r="369" spans="1:3">
      <c r="A369" s="16"/>
      <c r="B369" s="16"/>
      <c r="C369" s="18"/>
    </row>
    <row r="370" spans="1:3">
      <c r="A370" s="16"/>
      <c r="B370" s="16"/>
      <c r="C370" s="18"/>
    </row>
    <row r="371" spans="1:3">
      <c r="A371" s="16"/>
      <c r="B371" s="16"/>
      <c r="C371" s="18"/>
    </row>
    <row r="372" spans="1:3">
      <c r="A372" s="16"/>
      <c r="B372" s="16"/>
      <c r="C372" s="18"/>
    </row>
    <row r="373" spans="1:3">
      <c r="A373" s="16"/>
      <c r="B373" s="16"/>
      <c r="C373" s="18"/>
    </row>
    <row r="374" spans="1:3">
      <c r="A374" s="16"/>
      <c r="B374" s="16"/>
      <c r="C374" s="18"/>
    </row>
    <row r="375" spans="1:3">
      <c r="A375" s="16"/>
      <c r="B375" s="16"/>
      <c r="C375" s="18"/>
    </row>
    <row r="376" spans="1:3">
      <c r="A376" s="16"/>
      <c r="B376" s="16"/>
      <c r="C376" s="18"/>
    </row>
    <row r="377" spans="1:3">
      <c r="A377" s="16"/>
      <c r="B377" s="16"/>
      <c r="C377" s="18"/>
    </row>
    <row r="378" spans="1:3">
      <c r="A378" s="16"/>
      <c r="B378" s="16"/>
      <c r="C378" s="18"/>
    </row>
    <row r="379" spans="1:3">
      <c r="A379" s="16"/>
      <c r="B379" s="16"/>
      <c r="C379" s="18"/>
    </row>
    <row r="380" spans="1:3">
      <c r="A380" s="16"/>
      <c r="B380" s="16"/>
      <c r="C380" s="18"/>
    </row>
    <row r="381" spans="1:3">
      <c r="A381" s="16"/>
      <c r="B381" s="16"/>
      <c r="C381" s="18"/>
    </row>
    <row r="382" spans="1:3">
      <c r="A382" s="16"/>
      <c r="B382" s="16"/>
      <c r="C382" s="18"/>
    </row>
    <row r="383" spans="1:3">
      <c r="A383" s="16"/>
      <c r="B383" s="16"/>
      <c r="C383" s="18"/>
    </row>
    <row r="384" spans="1:3">
      <c r="A384" s="16"/>
      <c r="B384" s="16"/>
      <c r="C384" s="18"/>
    </row>
    <row r="385" spans="1:3">
      <c r="A385" s="16"/>
      <c r="B385" s="16"/>
      <c r="C385" s="18"/>
    </row>
    <row r="386" spans="1:3">
      <c r="A386" s="16"/>
      <c r="B386" s="16"/>
      <c r="C386" s="18"/>
    </row>
    <row r="387" spans="1:3">
      <c r="A387" s="16"/>
      <c r="B387" s="16"/>
      <c r="C387" s="18"/>
    </row>
    <row r="388" spans="1:3">
      <c r="A388" s="16"/>
      <c r="B388" s="16"/>
      <c r="C388" s="18"/>
    </row>
    <row r="389" spans="1:3">
      <c r="A389" s="16"/>
      <c r="B389" s="16"/>
      <c r="C389" s="18"/>
    </row>
    <row r="390" spans="1:3">
      <c r="A390" s="16"/>
      <c r="B390" s="16"/>
      <c r="C390" s="18"/>
    </row>
    <row r="391" spans="1:3">
      <c r="A391" s="16"/>
      <c r="B391" s="16"/>
      <c r="C391" s="18"/>
    </row>
    <row r="392" spans="1:3">
      <c r="A392" s="16"/>
      <c r="B392" s="16"/>
      <c r="C392" s="18"/>
    </row>
    <row r="393" spans="1:3">
      <c r="A393" s="16"/>
      <c r="B393" s="16"/>
      <c r="C393" s="18"/>
    </row>
    <row r="394" spans="1:3">
      <c r="A394" s="16"/>
      <c r="B394" s="16"/>
      <c r="C394" s="18"/>
    </row>
    <row r="395" spans="1:3">
      <c r="A395" s="16"/>
      <c r="B395" s="16"/>
      <c r="C395" s="18"/>
    </row>
    <row r="396" spans="1:3">
      <c r="A396" s="16"/>
      <c r="B396" s="16"/>
      <c r="C396" s="18"/>
    </row>
    <row r="397" spans="1:3">
      <c r="A397" s="16"/>
      <c r="B397" s="16"/>
      <c r="C397" s="18"/>
    </row>
    <row r="398" spans="1:3">
      <c r="A398" s="16"/>
      <c r="B398" s="16"/>
      <c r="C398" s="18"/>
    </row>
    <row r="399" spans="1:3">
      <c r="A399" s="16"/>
      <c r="B399" s="16"/>
      <c r="C399" s="18"/>
    </row>
    <row r="400" spans="1:3">
      <c r="A400" s="16"/>
      <c r="B400" s="16"/>
      <c r="C400" s="18"/>
    </row>
    <row r="401" spans="1:3">
      <c r="A401" s="16"/>
      <c r="B401" s="16"/>
      <c r="C401" s="18"/>
    </row>
    <row r="402" spans="1:3">
      <c r="A402" s="16"/>
      <c r="B402" s="16"/>
      <c r="C402" s="18"/>
    </row>
    <row r="403" spans="1:3">
      <c r="A403" s="16"/>
      <c r="B403" s="16"/>
      <c r="C403" s="18"/>
    </row>
    <row r="404" spans="1:3">
      <c r="A404" s="16"/>
      <c r="B404" s="16"/>
      <c r="C404" s="18"/>
    </row>
    <row r="405" spans="1:3">
      <c r="A405" s="16"/>
      <c r="B405" s="16"/>
      <c r="C405" s="18"/>
    </row>
    <row r="406" spans="1:3">
      <c r="A406" s="16"/>
      <c r="B406" s="16"/>
      <c r="C406" s="18"/>
    </row>
    <row r="407" spans="1:3">
      <c r="A407" s="16"/>
      <c r="B407" s="16"/>
      <c r="C407" s="18"/>
    </row>
    <row r="408" spans="1:3">
      <c r="A408" s="16"/>
      <c r="B408" s="16"/>
      <c r="C408" s="18"/>
    </row>
    <row r="409" spans="1:3">
      <c r="A409" s="16"/>
      <c r="B409" s="16"/>
      <c r="C409" s="18"/>
    </row>
    <row r="410" spans="1:3">
      <c r="A410" s="16"/>
      <c r="B410" s="16"/>
      <c r="C410" s="18"/>
    </row>
    <row r="411" spans="1:3">
      <c r="A411" s="16"/>
      <c r="B411" s="16"/>
      <c r="C411" s="18"/>
    </row>
    <row r="412" spans="1:3">
      <c r="A412" s="16"/>
      <c r="B412" s="16"/>
      <c r="C412" s="18"/>
    </row>
    <row r="413" spans="1:3">
      <c r="A413" s="16"/>
      <c r="B413" s="16"/>
      <c r="C413" s="18"/>
    </row>
    <row r="414" spans="1:3">
      <c r="A414" s="16"/>
      <c r="B414" s="16"/>
      <c r="C414" s="18"/>
    </row>
    <row r="415" spans="1:3">
      <c r="A415" s="16"/>
      <c r="B415" s="16"/>
      <c r="C415" s="18"/>
    </row>
    <row r="416" spans="1:3">
      <c r="A416" s="16"/>
      <c r="B416" s="16"/>
      <c r="C416" s="18"/>
    </row>
    <row r="417" spans="1:3">
      <c r="A417" s="16"/>
      <c r="B417" s="16"/>
      <c r="C417" s="18"/>
    </row>
    <row r="418" spans="1:3">
      <c r="A418" s="16"/>
      <c r="B418" s="16"/>
      <c r="C418" s="18"/>
    </row>
    <row r="419" spans="1:3">
      <c r="A419" s="16"/>
      <c r="B419" s="16"/>
      <c r="C419" s="18"/>
    </row>
    <row r="420" spans="1:3">
      <c r="A420" s="16"/>
      <c r="B420" s="16"/>
      <c r="C420" s="18"/>
    </row>
    <row r="421" spans="1:3">
      <c r="A421" s="16"/>
      <c r="B421" s="16"/>
      <c r="C421" s="18"/>
    </row>
    <row r="422" spans="1:3">
      <c r="A422" s="16"/>
      <c r="B422" s="16"/>
      <c r="C422" s="18"/>
    </row>
    <row r="423" spans="1:3">
      <c r="A423" s="16"/>
      <c r="B423" s="16"/>
      <c r="C423" s="18"/>
    </row>
    <row r="424" spans="1:3">
      <c r="A424" s="16"/>
      <c r="B424" s="16"/>
      <c r="C424" s="18"/>
    </row>
    <row r="425" spans="1:3">
      <c r="A425" s="16"/>
      <c r="B425" s="16"/>
      <c r="C425" s="18"/>
    </row>
    <row r="426" spans="1:3">
      <c r="A426" s="16"/>
      <c r="B426" s="16"/>
      <c r="C426" s="18"/>
    </row>
    <row r="427" spans="1:3">
      <c r="A427" s="16"/>
      <c r="B427" s="16"/>
      <c r="C427" s="18"/>
    </row>
    <row r="428" spans="1:3">
      <c r="A428" s="16"/>
      <c r="B428" s="16"/>
      <c r="C428" s="18"/>
    </row>
    <row r="429" spans="1:3">
      <c r="A429" s="16"/>
      <c r="B429" s="16"/>
      <c r="C429" s="18"/>
    </row>
    <row r="430" spans="1:3">
      <c r="A430" s="16"/>
      <c r="B430" s="16"/>
      <c r="C430" s="18"/>
    </row>
    <row r="431" spans="1:3">
      <c r="A431" s="16"/>
      <c r="B431" s="16"/>
      <c r="C431" s="18"/>
    </row>
    <row r="432" spans="1:3">
      <c r="A432" s="16"/>
      <c r="B432" s="16"/>
      <c r="C432" s="18"/>
    </row>
    <row r="433" spans="1:3">
      <c r="A433" s="16"/>
      <c r="B433" s="16"/>
      <c r="C433" s="18"/>
    </row>
    <row r="434" spans="1:3">
      <c r="A434" s="16"/>
      <c r="B434" s="16"/>
      <c r="C434" s="18"/>
    </row>
    <row r="435" spans="1:3">
      <c r="A435" s="16"/>
      <c r="B435" s="16"/>
      <c r="C435" s="18"/>
    </row>
    <row r="436" spans="1:3">
      <c r="A436" s="16"/>
      <c r="B436" s="16"/>
      <c r="C436" s="18"/>
    </row>
    <row r="437" spans="1:3">
      <c r="A437" s="16"/>
      <c r="B437" s="16"/>
      <c r="C437" s="18"/>
    </row>
    <row r="438" spans="1:3">
      <c r="A438" s="16"/>
      <c r="B438" s="16"/>
      <c r="C438" s="18"/>
    </row>
    <row r="439" spans="1:3">
      <c r="A439" s="16"/>
      <c r="B439" s="16"/>
      <c r="C439" s="18"/>
    </row>
    <row r="440" spans="1:3">
      <c r="A440" s="16"/>
      <c r="B440" s="16"/>
      <c r="C440" s="18"/>
    </row>
    <row r="441" spans="1:3">
      <c r="A441" s="16"/>
      <c r="B441" s="16"/>
      <c r="C441" s="18"/>
    </row>
    <row r="442" spans="1:3">
      <c r="A442" s="16"/>
      <c r="B442" s="16"/>
      <c r="C442" s="18"/>
    </row>
    <row r="443" spans="1:3">
      <c r="A443" s="16"/>
      <c r="B443" s="16"/>
      <c r="C443" s="18"/>
    </row>
    <row r="444" spans="1:3">
      <c r="A444" s="16"/>
      <c r="B444" s="16"/>
      <c r="C444" s="18"/>
    </row>
    <row r="445" spans="1:3">
      <c r="A445" s="16"/>
      <c r="B445" s="16"/>
      <c r="C445" s="18"/>
    </row>
    <row r="446" spans="1:3">
      <c r="A446" s="16"/>
      <c r="B446" s="16"/>
      <c r="C446" s="18"/>
    </row>
    <row r="447" spans="1:3">
      <c r="A447" s="16"/>
      <c r="B447" s="16"/>
      <c r="C447" s="18"/>
    </row>
    <row r="448" spans="1:3">
      <c r="A448" s="16"/>
      <c r="B448" s="16"/>
      <c r="C448" s="18"/>
    </row>
    <row r="449" spans="1:3">
      <c r="A449" s="16"/>
      <c r="B449" s="16"/>
      <c r="C449" s="18"/>
    </row>
    <row r="450" spans="1:3">
      <c r="A450" s="16"/>
      <c r="B450" s="16"/>
      <c r="C450" s="18"/>
    </row>
    <row r="451" spans="1:3">
      <c r="A451" s="16"/>
      <c r="B451" s="16"/>
      <c r="C451" s="18"/>
    </row>
    <row r="452" spans="1:3">
      <c r="A452" s="16"/>
      <c r="B452" s="16"/>
      <c r="C452" s="18"/>
    </row>
    <row r="453" spans="1:3">
      <c r="A453" s="16"/>
      <c r="B453" s="16"/>
      <c r="C453" s="18"/>
    </row>
    <row r="454" spans="1:3">
      <c r="A454" s="16"/>
      <c r="B454" s="16"/>
      <c r="C454" s="18"/>
    </row>
    <row r="455" spans="1:3">
      <c r="A455" s="16"/>
      <c r="B455" s="16"/>
      <c r="C455" s="18"/>
    </row>
    <row r="456" spans="1:3">
      <c r="A456" s="16"/>
      <c r="B456" s="16"/>
      <c r="C456" s="18"/>
    </row>
    <row r="457" spans="1:3">
      <c r="A457" s="16"/>
      <c r="B457" s="16"/>
      <c r="C457" s="18"/>
    </row>
    <row r="458" spans="1:3">
      <c r="A458" s="16"/>
      <c r="B458" s="16"/>
      <c r="C458" s="18"/>
    </row>
    <row r="459" spans="1:3">
      <c r="A459" s="16"/>
      <c r="B459" s="16"/>
      <c r="C459" s="18"/>
    </row>
    <row r="460" spans="1:3">
      <c r="A460" s="16"/>
      <c r="B460" s="16"/>
      <c r="C460" s="18"/>
    </row>
    <row r="461" spans="1:3">
      <c r="A461" s="16"/>
      <c r="B461" s="16"/>
      <c r="C461" s="18"/>
    </row>
    <row r="462" spans="1:3">
      <c r="A462" s="16"/>
      <c r="B462" s="16"/>
      <c r="C462" s="18"/>
    </row>
    <row r="463" spans="1:3">
      <c r="A463" s="16"/>
      <c r="B463" s="16"/>
      <c r="C463" s="18"/>
    </row>
    <row r="464" spans="1:3">
      <c r="A464" s="16"/>
      <c r="B464" s="16"/>
      <c r="C464" s="18"/>
    </row>
    <row r="465" spans="1:3">
      <c r="A465" s="16"/>
      <c r="B465" s="16"/>
      <c r="C465" s="18"/>
    </row>
    <row r="466" spans="1:3">
      <c r="A466" s="16"/>
      <c r="B466" s="16"/>
      <c r="C466" s="18"/>
    </row>
    <row r="467" spans="1:3">
      <c r="A467" s="16"/>
      <c r="B467" s="16"/>
      <c r="C467" s="18"/>
    </row>
    <row r="468" spans="1:3">
      <c r="A468" s="16"/>
      <c r="B468" s="16"/>
      <c r="C468" s="18"/>
    </row>
    <row r="469" spans="1:3">
      <c r="A469" s="16"/>
      <c r="B469" s="16"/>
      <c r="C469" s="18"/>
    </row>
  </sheetData>
  <pageMargins left="0.7" right="0.7" top="0.75" bottom="0.75" header="0.3" footer="0.3"/>
  <pageSetup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45919-15B4-2D45-B6C8-54013AA0167E}">
  <dimension ref="A1:H471"/>
  <sheetViews>
    <sheetView zoomScaleNormal="100" workbookViewId="0">
      <pane ySplit="1" topLeftCell="A21" activePane="bottomLeft" state="frozen"/>
      <selection pane="bottomLeft" activeCell="F1" sqref="F1"/>
    </sheetView>
  </sheetViews>
  <sheetFormatPr baseColWidth="10" defaultColWidth="9.1640625" defaultRowHeight="15"/>
  <cols>
    <col min="1" max="2" width="13.5" style="17" customWidth="1"/>
    <col min="3" max="3" width="7.6640625" style="17" customWidth="1"/>
    <col min="4" max="4" width="17.5" style="4" customWidth="1"/>
    <col min="5" max="5" width="26" style="4" customWidth="1"/>
    <col min="6" max="6" width="29.83203125" style="4" customWidth="1"/>
    <col min="7" max="7" width="11.1640625" style="5" customWidth="1"/>
    <col min="8" max="8" width="49.33203125" style="4" customWidth="1"/>
    <col min="9" max="16384" width="9.1640625" style="4"/>
  </cols>
  <sheetData>
    <row r="1" spans="1:8" s="261" customFormat="1" ht="38" customHeight="1">
      <c r="A1" s="259" t="s">
        <v>3169</v>
      </c>
      <c r="B1" s="259" t="s">
        <v>3170</v>
      </c>
      <c r="C1" s="259" t="s">
        <v>1392</v>
      </c>
      <c r="D1" s="260" t="s">
        <v>1313</v>
      </c>
      <c r="E1" s="260" t="s">
        <v>3166</v>
      </c>
      <c r="F1" s="260" t="s">
        <v>3167</v>
      </c>
      <c r="G1" s="259" t="s">
        <v>3168</v>
      </c>
      <c r="H1" s="260" t="s">
        <v>3288</v>
      </c>
    </row>
    <row r="2" spans="1:8" ht="16" customHeight="1">
      <c r="A2" s="453" t="s">
        <v>3682</v>
      </c>
      <c r="B2" s="453"/>
      <c r="C2" s="453"/>
      <c r="D2" s="453"/>
      <c r="E2" s="453"/>
      <c r="F2" s="453"/>
      <c r="G2" s="453"/>
      <c r="H2" s="453"/>
    </row>
    <row r="3" spans="1:8">
      <c r="A3" s="262">
        <v>44955</v>
      </c>
      <c r="B3" s="262">
        <v>44998</v>
      </c>
      <c r="C3" s="16">
        <v>3</v>
      </c>
      <c r="D3" s="4" t="s">
        <v>3228</v>
      </c>
      <c r="E3" s="4" t="s">
        <v>3229</v>
      </c>
      <c r="F3" s="4" t="s">
        <v>3230</v>
      </c>
      <c r="G3" s="5">
        <v>20</v>
      </c>
    </row>
    <row r="4" spans="1:8">
      <c r="A4" s="262">
        <v>44972</v>
      </c>
      <c r="B4" s="262" t="s">
        <v>3241</v>
      </c>
      <c r="C4" s="16">
        <v>9</v>
      </c>
      <c r="D4" s="4" t="s">
        <v>1419</v>
      </c>
      <c r="E4" s="4" t="s">
        <v>3231</v>
      </c>
      <c r="F4" s="4" t="s">
        <v>3232</v>
      </c>
      <c r="G4" s="5">
        <v>20</v>
      </c>
      <c r="H4" s="4" t="s">
        <v>3290</v>
      </c>
    </row>
    <row r="5" spans="1:8">
      <c r="A5" s="262">
        <v>44972</v>
      </c>
      <c r="B5" s="262">
        <v>45129</v>
      </c>
      <c r="C5" s="16">
        <v>9</v>
      </c>
      <c r="D5" s="4" t="s">
        <v>1419</v>
      </c>
      <c r="E5" s="4" t="s">
        <v>3233</v>
      </c>
      <c r="F5" s="4" t="s">
        <v>3234</v>
      </c>
      <c r="G5" s="5">
        <v>10</v>
      </c>
      <c r="H5" s="4" t="s">
        <v>3289</v>
      </c>
    </row>
    <row r="6" spans="1:8">
      <c r="A6" s="262">
        <v>44980</v>
      </c>
      <c r="B6" s="262">
        <v>45088</v>
      </c>
      <c r="C6" s="16">
        <v>12</v>
      </c>
      <c r="D6" s="4" t="s">
        <v>1399</v>
      </c>
      <c r="E6" s="4" t="s">
        <v>3237</v>
      </c>
      <c r="F6" s="4" t="s">
        <v>3238</v>
      </c>
      <c r="G6" s="5">
        <v>60</v>
      </c>
    </row>
    <row r="7" spans="1:8">
      <c r="A7" s="262">
        <v>44994</v>
      </c>
      <c r="B7" s="262">
        <v>45168</v>
      </c>
      <c r="C7" s="16">
        <v>21</v>
      </c>
      <c r="D7" s="4" t="s">
        <v>1395</v>
      </c>
      <c r="E7" s="4" t="s">
        <v>3253</v>
      </c>
      <c r="F7" s="4" t="s">
        <v>1964</v>
      </c>
      <c r="G7" s="5">
        <v>95</v>
      </c>
      <c r="H7" s="4" t="s">
        <v>3329</v>
      </c>
    </row>
    <row r="8" spans="1:8">
      <c r="A8" s="262">
        <v>45001</v>
      </c>
      <c r="B8" s="262">
        <v>45203</v>
      </c>
      <c r="C8" s="16">
        <v>24</v>
      </c>
      <c r="D8" s="4" t="s">
        <v>1421</v>
      </c>
      <c r="E8" s="4" t="s">
        <v>2777</v>
      </c>
      <c r="F8" s="4" t="s">
        <v>3254</v>
      </c>
      <c r="G8" s="5">
        <v>178</v>
      </c>
    </row>
    <row r="9" spans="1:8">
      <c r="A9" s="262">
        <v>45008</v>
      </c>
      <c r="B9" s="262">
        <v>45044</v>
      </c>
      <c r="C9" s="16">
        <v>24</v>
      </c>
      <c r="D9" s="4" t="s">
        <v>1413</v>
      </c>
      <c r="E9" s="4" t="s">
        <v>3255</v>
      </c>
      <c r="F9" s="4" t="s">
        <v>3256</v>
      </c>
      <c r="G9" s="5">
        <v>21</v>
      </c>
    </row>
    <row r="10" spans="1:8">
      <c r="A10" s="262">
        <v>45009</v>
      </c>
      <c r="B10" s="262">
        <v>45184</v>
      </c>
      <c r="C10" s="16">
        <v>24</v>
      </c>
      <c r="D10" s="4" t="s">
        <v>1397</v>
      </c>
      <c r="E10" s="4" t="s">
        <v>2065</v>
      </c>
      <c r="F10" s="4" t="s">
        <v>3257</v>
      </c>
      <c r="G10" s="5">
        <v>79</v>
      </c>
    </row>
    <row r="11" spans="1:8">
      <c r="A11" s="262">
        <v>45014</v>
      </c>
      <c r="B11" s="262" t="s">
        <v>3241</v>
      </c>
      <c r="C11" s="16">
        <v>27</v>
      </c>
      <c r="D11" s="4" t="s">
        <v>1399</v>
      </c>
      <c r="E11" s="4" t="s">
        <v>3258</v>
      </c>
      <c r="F11" s="4" t="s">
        <v>3259</v>
      </c>
      <c r="G11" s="5">
        <v>21</v>
      </c>
      <c r="H11" s="4" t="s">
        <v>3291</v>
      </c>
    </row>
    <row r="12" spans="1:8">
      <c r="A12" s="262">
        <v>45022</v>
      </c>
      <c r="B12" s="262">
        <v>45049</v>
      </c>
      <c r="C12" s="16">
        <v>30</v>
      </c>
      <c r="D12" s="4" t="s">
        <v>1421</v>
      </c>
      <c r="E12" s="4" t="s">
        <v>1544</v>
      </c>
      <c r="F12" s="4" t="s">
        <v>2118</v>
      </c>
      <c r="G12" s="5">
        <v>15</v>
      </c>
    </row>
    <row r="13" spans="1:8">
      <c r="A13" s="262">
        <v>45023</v>
      </c>
      <c r="B13" s="262">
        <v>45165</v>
      </c>
      <c r="C13" s="16">
        <v>30</v>
      </c>
      <c r="D13" s="4" t="s">
        <v>3137</v>
      </c>
      <c r="E13" s="4" t="s">
        <v>3262</v>
      </c>
      <c r="F13" s="4" t="s">
        <v>3263</v>
      </c>
      <c r="G13" s="5">
        <v>69</v>
      </c>
      <c r="H13" s="4" t="s">
        <v>3328</v>
      </c>
    </row>
    <row r="14" spans="1:8">
      <c r="A14" s="262">
        <v>45037</v>
      </c>
      <c r="B14" s="262">
        <v>45068</v>
      </c>
      <c r="C14" s="16">
        <v>39</v>
      </c>
      <c r="D14" s="4" t="s">
        <v>1413</v>
      </c>
      <c r="E14" s="4" t="s">
        <v>3264</v>
      </c>
      <c r="F14" s="4" t="s">
        <v>3265</v>
      </c>
      <c r="G14" s="5">
        <v>21</v>
      </c>
    </row>
    <row r="15" spans="1:8">
      <c r="A15" s="262">
        <v>45046</v>
      </c>
      <c r="B15" s="262">
        <v>45088</v>
      </c>
      <c r="C15" s="16">
        <v>39</v>
      </c>
      <c r="D15" s="4" t="s">
        <v>1399</v>
      </c>
      <c r="E15" s="4" t="s">
        <v>3285</v>
      </c>
      <c r="F15" s="4" t="s">
        <v>3286</v>
      </c>
      <c r="G15" s="5" t="s">
        <v>3287</v>
      </c>
      <c r="H15" s="4" t="s">
        <v>3294</v>
      </c>
    </row>
    <row r="16" spans="1:8">
      <c r="A16" s="262">
        <v>45050</v>
      </c>
      <c r="B16" s="262">
        <v>45057</v>
      </c>
      <c r="C16" s="16">
        <v>42</v>
      </c>
      <c r="D16" s="4" t="s">
        <v>1399</v>
      </c>
      <c r="E16" s="4" t="s">
        <v>3295</v>
      </c>
      <c r="F16" s="4" t="s">
        <v>3296</v>
      </c>
      <c r="G16" s="5">
        <v>15</v>
      </c>
      <c r="H16" s="4" t="s">
        <v>3297</v>
      </c>
    </row>
    <row r="17" spans="1:8">
      <c r="A17" s="262">
        <v>45066</v>
      </c>
      <c r="B17" s="262">
        <v>45088</v>
      </c>
      <c r="C17" s="16">
        <v>45</v>
      </c>
      <c r="D17" s="4" t="s">
        <v>1421</v>
      </c>
      <c r="E17" s="4" t="s">
        <v>1544</v>
      </c>
      <c r="F17" s="4" t="s">
        <v>2118</v>
      </c>
      <c r="G17" s="5">
        <v>9</v>
      </c>
    </row>
    <row r="18" spans="1:8">
      <c r="A18" s="262">
        <v>45068</v>
      </c>
      <c r="B18" s="262">
        <v>45082</v>
      </c>
      <c r="C18" s="16">
        <v>48</v>
      </c>
      <c r="D18" s="4" t="s">
        <v>1421</v>
      </c>
      <c r="E18" s="4" t="s">
        <v>3264</v>
      </c>
      <c r="F18" s="4" t="s">
        <v>3308</v>
      </c>
      <c r="G18" s="5">
        <v>9</v>
      </c>
    </row>
    <row r="19" spans="1:8">
      <c r="A19" s="262">
        <v>45075</v>
      </c>
      <c r="B19" s="262">
        <v>45165</v>
      </c>
      <c r="C19" s="16">
        <v>51</v>
      </c>
      <c r="D19" s="4" t="s">
        <v>1419</v>
      </c>
      <c r="E19" s="4" t="s">
        <v>3306</v>
      </c>
      <c r="F19" s="4" t="s">
        <v>2134</v>
      </c>
      <c r="G19" s="5">
        <v>13</v>
      </c>
      <c r="H19" s="4" t="s">
        <v>3330</v>
      </c>
    </row>
    <row r="20" spans="1:8">
      <c r="A20" s="262">
        <v>45135</v>
      </c>
      <c r="B20" s="262">
        <v>45165</v>
      </c>
      <c r="C20" s="16">
        <v>75</v>
      </c>
      <c r="D20" s="4" t="s">
        <v>3228</v>
      </c>
      <c r="E20" s="4" t="s">
        <v>3269</v>
      </c>
      <c r="F20" s="4" t="s">
        <v>3322</v>
      </c>
      <c r="G20" s="5" t="s">
        <v>3287</v>
      </c>
      <c r="H20" s="4" t="s">
        <v>3327</v>
      </c>
    </row>
    <row r="21" spans="1:8">
      <c r="A21" s="262">
        <v>45135</v>
      </c>
      <c r="B21" s="262">
        <v>45165</v>
      </c>
      <c r="C21" s="16">
        <v>75</v>
      </c>
      <c r="D21" s="4" t="s">
        <v>3228</v>
      </c>
      <c r="E21" s="4" t="s">
        <v>3325</v>
      </c>
      <c r="F21" s="4" t="s">
        <v>3324</v>
      </c>
      <c r="G21" s="5">
        <v>56</v>
      </c>
      <c r="H21" s="4" t="s">
        <v>3327</v>
      </c>
    </row>
    <row r="22" spans="1:8">
      <c r="A22" s="262">
        <v>45135</v>
      </c>
      <c r="B22" s="262">
        <v>45165</v>
      </c>
      <c r="C22" s="16">
        <v>75</v>
      </c>
      <c r="D22" s="4" t="s">
        <v>3228</v>
      </c>
      <c r="E22" s="4" t="s">
        <v>3323</v>
      </c>
      <c r="F22" s="4" t="s">
        <v>3326</v>
      </c>
      <c r="G22" s="5">
        <v>9</v>
      </c>
      <c r="H22" s="4" t="s">
        <v>3327</v>
      </c>
    </row>
    <row r="23" spans="1:8" ht="16" customHeight="1">
      <c r="A23" s="453" t="s">
        <v>3681</v>
      </c>
      <c r="B23" s="453"/>
      <c r="C23" s="453"/>
      <c r="D23" s="453"/>
      <c r="E23" s="453"/>
      <c r="F23" s="453"/>
      <c r="G23" s="453"/>
      <c r="H23" s="453"/>
    </row>
    <row r="24" spans="1:8">
      <c r="A24" s="262">
        <v>45338</v>
      </c>
      <c r="B24" s="262">
        <v>45378</v>
      </c>
      <c r="C24" s="16">
        <v>3</v>
      </c>
      <c r="D24" s="4" t="s">
        <v>3137</v>
      </c>
      <c r="E24" s="4" t="s">
        <v>2100</v>
      </c>
      <c r="F24" s="4" t="s">
        <v>3755</v>
      </c>
      <c r="G24" s="5">
        <v>21</v>
      </c>
    </row>
    <row r="25" spans="1:8">
      <c r="A25" s="262">
        <v>45348</v>
      </c>
      <c r="B25" s="262">
        <v>45377</v>
      </c>
      <c r="C25" s="16">
        <v>6</v>
      </c>
      <c r="D25" s="4" t="s">
        <v>1413</v>
      </c>
      <c r="E25" s="4" t="s">
        <v>3756</v>
      </c>
      <c r="F25" s="4" t="s">
        <v>3757</v>
      </c>
      <c r="G25" s="5">
        <v>15</v>
      </c>
    </row>
    <row r="26" spans="1:8">
      <c r="A26" s="262">
        <v>45348</v>
      </c>
      <c r="B26" s="262">
        <v>45391</v>
      </c>
      <c r="C26" s="16">
        <v>6</v>
      </c>
      <c r="D26" s="4" t="s">
        <v>1399</v>
      </c>
      <c r="E26" s="4" t="s">
        <v>3759</v>
      </c>
      <c r="F26" s="4" t="s">
        <v>3760</v>
      </c>
      <c r="G26" s="5">
        <v>21</v>
      </c>
    </row>
    <row r="27" spans="1:8">
      <c r="A27" s="262">
        <v>45360</v>
      </c>
      <c r="B27" s="262" t="s">
        <v>3241</v>
      </c>
      <c r="C27" s="16">
        <v>12</v>
      </c>
      <c r="D27" s="4" t="s">
        <v>3137</v>
      </c>
      <c r="E27" s="4" t="s">
        <v>3758</v>
      </c>
      <c r="F27" s="4" t="s">
        <v>3761</v>
      </c>
      <c r="G27" s="5">
        <v>15</v>
      </c>
      <c r="H27" s="4" t="s">
        <v>3789</v>
      </c>
    </row>
    <row r="28" spans="1:8">
      <c r="A28" s="262">
        <v>45361</v>
      </c>
      <c r="B28" s="262">
        <v>45391</v>
      </c>
      <c r="C28" s="16">
        <v>15</v>
      </c>
      <c r="D28" s="4" t="s">
        <v>1413</v>
      </c>
      <c r="E28" s="4" t="s">
        <v>3763</v>
      </c>
      <c r="F28" s="4" t="s">
        <v>3762</v>
      </c>
      <c r="G28" s="5">
        <v>21</v>
      </c>
    </row>
    <row r="29" spans="1:8">
      <c r="A29" s="262">
        <v>45391</v>
      </c>
      <c r="B29" s="262">
        <v>45423</v>
      </c>
      <c r="C29" s="16">
        <v>27</v>
      </c>
      <c r="D29" s="4" t="s">
        <v>2066</v>
      </c>
      <c r="E29" s="4" t="s">
        <v>2771</v>
      </c>
      <c r="F29" s="4" t="s">
        <v>3793</v>
      </c>
      <c r="G29" s="5">
        <v>59</v>
      </c>
    </row>
    <row r="30" spans="1:8">
      <c r="A30" s="262">
        <v>45391</v>
      </c>
      <c r="B30" s="262" t="s">
        <v>3888</v>
      </c>
      <c r="C30" s="16">
        <v>27</v>
      </c>
      <c r="D30" s="4" t="s">
        <v>2066</v>
      </c>
      <c r="E30" s="4" t="s">
        <v>3794</v>
      </c>
      <c r="F30" s="4" t="s">
        <v>3795</v>
      </c>
      <c r="G30" s="5">
        <v>59</v>
      </c>
    </row>
    <row r="31" spans="1:8">
      <c r="A31" s="262">
        <v>45391</v>
      </c>
      <c r="B31" s="262">
        <v>45406</v>
      </c>
      <c r="C31" s="16">
        <v>27</v>
      </c>
      <c r="D31" s="4" t="s">
        <v>1386</v>
      </c>
      <c r="E31" s="4" t="s">
        <v>3796</v>
      </c>
      <c r="F31" s="4" t="s">
        <v>3326</v>
      </c>
      <c r="G31" s="5">
        <v>11</v>
      </c>
    </row>
    <row r="32" spans="1:8">
      <c r="A32" s="262">
        <v>45420</v>
      </c>
      <c r="B32" s="262">
        <v>45448</v>
      </c>
      <c r="C32" s="16">
        <v>36</v>
      </c>
      <c r="D32" s="4" t="s">
        <v>1386</v>
      </c>
      <c r="E32" s="4" t="s">
        <v>3781</v>
      </c>
      <c r="F32" s="4" t="s">
        <v>3828</v>
      </c>
      <c r="G32" s="5">
        <v>22</v>
      </c>
    </row>
    <row r="33" spans="1:8">
      <c r="A33" s="262">
        <v>45442</v>
      </c>
      <c r="B33" s="262">
        <v>45469</v>
      </c>
      <c r="C33" s="16">
        <v>48</v>
      </c>
      <c r="D33" s="4" t="s">
        <v>1413</v>
      </c>
      <c r="E33" s="4" t="s">
        <v>3756</v>
      </c>
      <c r="F33" s="4" t="s">
        <v>3757</v>
      </c>
      <c r="G33" s="5">
        <v>15</v>
      </c>
    </row>
    <row r="34" spans="1:8">
      <c r="A34" s="262">
        <v>45442</v>
      </c>
      <c r="B34" s="262" t="s">
        <v>3888</v>
      </c>
      <c r="C34" s="16">
        <v>45</v>
      </c>
      <c r="D34" s="4" t="s">
        <v>1546</v>
      </c>
      <c r="E34" s="4" t="s">
        <v>3832</v>
      </c>
      <c r="F34" s="4" t="s">
        <v>3831</v>
      </c>
      <c r="G34" s="5">
        <v>14</v>
      </c>
    </row>
    <row r="35" spans="1:8">
      <c r="A35" s="262">
        <v>45442</v>
      </c>
      <c r="B35" s="262" t="s">
        <v>3888</v>
      </c>
      <c r="C35" s="16">
        <v>45</v>
      </c>
      <c r="D35" s="4" t="s">
        <v>1546</v>
      </c>
      <c r="E35" s="4" t="s">
        <v>2778</v>
      </c>
      <c r="F35" s="4" t="s">
        <v>3833</v>
      </c>
      <c r="G35" s="5">
        <v>59</v>
      </c>
    </row>
    <row r="36" spans="1:8">
      <c r="A36" s="262">
        <v>45442</v>
      </c>
      <c r="B36" s="262" t="s">
        <v>3888</v>
      </c>
      <c r="C36" s="16">
        <v>45</v>
      </c>
      <c r="D36" s="4" t="s">
        <v>1546</v>
      </c>
      <c r="E36" s="4" t="s">
        <v>3232</v>
      </c>
      <c r="F36" s="4" t="s">
        <v>3834</v>
      </c>
      <c r="G36" s="5">
        <v>14</v>
      </c>
    </row>
    <row r="37" spans="1:8">
      <c r="A37" s="262">
        <v>45445</v>
      </c>
      <c r="B37" s="262">
        <v>45462</v>
      </c>
      <c r="C37" s="16">
        <v>45</v>
      </c>
      <c r="D37" s="4" t="s">
        <v>3228</v>
      </c>
      <c r="E37" s="4" t="s">
        <v>3813</v>
      </c>
      <c r="F37" s="4" t="s">
        <v>3837</v>
      </c>
      <c r="G37" s="5">
        <v>15</v>
      </c>
    </row>
    <row r="38" spans="1:8">
      <c r="A38" s="262">
        <v>45453</v>
      </c>
      <c r="B38" s="262">
        <v>45492</v>
      </c>
      <c r="C38" s="16">
        <v>51</v>
      </c>
      <c r="D38" s="4" t="s">
        <v>3228</v>
      </c>
      <c r="E38" s="4" t="s">
        <v>3838</v>
      </c>
      <c r="F38" s="4" t="s">
        <v>3713</v>
      </c>
      <c r="G38" s="5">
        <v>15</v>
      </c>
    </row>
    <row r="39" spans="1:8">
      <c r="A39" s="262">
        <v>45453</v>
      </c>
      <c r="B39" s="262" t="s">
        <v>3888</v>
      </c>
      <c r="C39" s="16">
        <v>54</v>
      </c>
      <c r="D39" s="4" t="s">
        <v>1421</v>
      </c>
      <c r="E39" s="4" t="s">
        <v>3835</v>
      </c>
      <c r="F39" s="4" t="s">
        <v>3836</v>
      </c>
      <c r="G39" s="5">
        <v>21</v>
      </c>
    </row>
    <row r="40" spans="1:8">
      <c r="A40" s="262">
        <v>45455</v>
      </c>
      <c r="B40" s="262">
        <v>45497</v>
      </c>
      <c r="C40" s="16">
        <v>54</v>
      </c>
      <c r="D40" s="4" t="s">
        <v>1399</v>
      </c>
      <c r="E40" s="4" t="s">
        <v>3843</v>
      </c>
      <c r="F40" s="4" t="s">
        <v>3760</v>
      </c>
      <c r="G40" s="5">
        <v>20</v>
      </c>
    </row>
    <row r="41" spans="1:8">
      <c r="A41" s="262">
        <v>45464</v>
      </c>
      <c r="B41" s="262">
        <v>45497</v>
      </c>
      <c r="C41" s="16">
        <v>57</v>
      </c>
      <c r="D41" s="4" t="s">
        <v>1399</v>
      </c>
      <c r="E41" s="4" t="s">
        <v>3847</v>
      </c>
      <c r="F41" s="4" t="s">
        <v>3848</v>
      </c>
      <c r="G41" s="5">
        <v>15</v>
      </c>
    </row>
    <row r="42" spans="1:8">
      <c r="A42" s="262">
        <v>45471</v>
      </c>
      <c r="B42" s="262">
        <v>45497</v>
      </c>
      <c r="C42" s="16">
        <v>60</v>
      </c>
      <c r="D42" s="4" t="s">
        <v>1399</v>
      </c>
      <c r="E42" s="4" t="s">
        <v>3249</v>
      </c>
      <c r="F42" s="4" t="s">
        <v>3880</v>
      </c>
      <c r="G42" s="5">
        <v>15</v>
      </c>
    </row>
    <row r="43" spans="1:8">
      <c r="A43" s="262">
        <v>45487</v>
      </c>
      <c r="B43" s="262" t="s">
        <v>3888</v>
      </c>
      <c r="C43" s="16">
        <v>66</v>
      </c>
      <c r="D43" s="4" t="s">
        <v>3137</v>
      </c>
      <c r="E43" s="4" t="s">
        <v>3881</v>
      </c>
      <c r="H43" s="4" t="s">
        <v>3882</v>
      </c>
    </row>
    <row r="44" spans="1:8">
      <c r="A44" s="262">
        <v>45511</v>
      </c>
      <c r="B44" s="262" t="s">
        <v>3888</v>
      </c>
      <c r="C44" s="16">
        <v>71</v>
      </c>
      <c r="D44" s="4" t="s">
        <v>3228</v>
      </c>
      <c r="E44" s="4" t="s">
        <v>3885</v>
      </c>
      <c r="F44" s="4" t="s">
        <v>3884</v>
      </c>
      <c r="G44" s="5">
        <v>44</v>
      </c>
    </row>
    <row r="45" spans="1:8">
      <c r="A45" s="262">
        <v>45516</v>
      </c>
      <c r="B45" s="262" t="s">
        <v>3888</v>
      </c>
      <c r="C45" s="16">
        <v>80</v>
      </c>
      <c r="D45" s="4" t="s">
        <v>1543</v>
      </c>
      <c r="E45" s="4" t="s">
        <v>3886</v>
      </c>
      <c r="F45" s="4" t="s">
        <v>3887</v>
      </c>
      <c r="G45" s="5">
        <v>10</v>
      </c>
    </row>
    <row r="46" spans="1:8" ht="16" customHeight="1">
      <c r="A46" s="453" t="s">
        <v>4209</v>
      </c>
      <c r="B46" s="453"/>
      <c r="C46" s="453"/>
      <c r="D46" s="453"/>
      <c r="E46" s="453"/>
      <c r="F46" s="453"/>
      <c r="G46" s="453"/>
      <c r="H46" s="453"/>
    </row>
    <row r="47" spans="1:8">
      <c r="A47" s="262"/>
      <c r="B47" s="262"/>
      <c r="C47" s="16"/>
    </row>
    <row r="48" spans="1:8">
      <c r="A48" s="262"/>
      <c r="B48" s="262"/>
      <c r="C48" s="16"/>
    </row>
    <row r="49" spans="1:3">
      <c r="A49" s="262"/>
      <c r="B49" s="262"/>
      <c r="C49" s="16"/>
    </row>
    <row r="50" spans="1:3">
      <c r="A50" s="262"/>
      <c r="B50" s="262"/>
      <c r="C50" s="16"/>
    </row>
    <row r="51" spans="1:3">
      <c r="A51" s="262"/>
      <c r="B51" s="262"/>
      <c r="C51" s="16"/>
    </row>
    <row r="52" spans="1:3">
      <c r="A52" s="262"/>
      <c r="B52" s="262"/>
      <c r="C52" s="16"/>
    </row>
    <row r="53" spans="1:3">
      <c r="A53" s="262"/>
      <c r="B53" s="262"/>
      <c r="C53" s="16"/>
    </row>
    <row r="54" spans="1:3">
      <c r="A54" s="262"/>
      <c r="B54" s="262"/>
      <c r="C54" s="16"/>
    </row>
    <row r="55" spans="1:3">
      <c r="A55" s="262"/>
      <c r="B55" s="262"/>
      <c r="C55" s="16"/>
    </row>
    <row r="56" spans="1:3">
      <c r="A56" s="262"/>
      <c r="B56" s="262"/>
      <c r="C56" s="16"/>
    </row>
    <row r="57" spans="1:3">
      <c r="A57" s="262"/>
      <c r="B57" s="262"/>
      <c r="C57" s="16"/>
    </row>
    <row r="58" spans="1:3">
      <c r="A58" s="262"/>
      <c r="B58" s="262"/>
      <c r="C58" s="16"/>
    </row>
    <row r="59" spans="1:3">
      <c r="A59" s="262"/>
      <c r="B59" s="262"/>
      <c r="C59" s="16"/>
    </row>
    <row r="60" spans="1:3">
      <c r="A60" s="262"/>
      <c r="B60" s="262"/>
      <c r="C60" s="16"/>
    </row>
    <row r="61" spans="1:3">
      <c r="A61" s="262"/>
      <c r="B61" s="262"/>
      <c r="C61" s="16"/>
    </row>
    <row r="62" spans="1:3">
      <c r="A62" s="262"/>
      <c r="B62" s="262"/>
      <c r="C62" s="16"/>
    </row>
    <row r="63" spans="1:3">
      <c r="A63" s="262"/>
      <c r="B63" s="262"/>
      <c r="C63" s="16"/>
    </row>
    <row r="64" spans="1:3">
      <c r="A64" s="262"/>
      <c r="B64" s="262"/>
      <c r="C64" s="16"/>
    </row>
    <row r="65" spans="1:3">
      <c r="A65" s="262"/>
      <c r="B65" s="262"/>
      <c r="C65" s="16"/>
    </row>
    <row r="66" spans="1:3">
      <c r="A66" s="262"/>
      <c r="B66" s="262"/>
      <c r="C66" s="16"/>
    </row>
    <row r="67" spans="1:3">
      <c r="A67" s="262"/>
      <c r="B67" s="262"/>
      <c r="C67" s="16"/>
    </row>
    <row r="68" spans="1:3">
      <c r="A68" s="262"/>
      <c r="B68" s="262"/>
      <c r="C68" s="16"/>
    </row>
    <row r="69" spans="1:3">
      <c r="A69" s="262"/>
      <c r="B69" s="262"/>
      <c r="C69" s="16"/>
    </row>
    <row r="70" spans="1:3">
      <c r="A70" s="262"/>
      <c r="B70" s="262"/>
      <c r="C70" s="16"/>
    </row>
    <row r="71" spans="1:3">
      <c r="A71" s="262"/>
      <c r="B71" s="262"/>
      <c r="C71" s="16"/>
    </row>
    <row r="72" spans="1:3">
      <c r="A72" s="262"/>
      <c r="B72" s="262"/>
      <c r="C72" s="16"/>
    </row>
    <row r="73" spans="1:3">
      <c r="A73" s="262"/>
      <c r="B73" s="262"/>
      <c r="C73" s="16"/>
    </row>
    <row r="74" spans="1:3">
      <c r="A74" s="262"/>
      <c r="B74" s="262"/>
      <c r="C74" s="16"/>
    </row>
    <row r="75" spans="1:3">
      <c r="A75" s="262"/>
      <c r="B75" s="262"/>
      <c r="C75" s="16"/>
    </row>
    <row r="76" spans="1:3">
      <c r="A76" s="262"/>
      <c r="B76" s="262"/>
      <c r="C76" s="16"/>
    </row>
    <row r="77" spans="1:3">
      <c r="A77" s="262"/>
      <c r="B77" s="262"/>
      <c r="C77" s="16"/>
    </row>
    <row r="78" spans="1:3">
      <c r="A78" s="262"/>
      <c r="B78" s="262"/>
      <c r="C78" s="16"/>
    </row>
    <row r="79" spans="1:3">
      <c r="A79" s="262"/>
      <c r="B79" s="262"/>
      <c r="C79" s="16"/>
    </row>
    <row r="80" spans="1:3">
      <c r="A80" s="262"/>
      <c r="B80" s="262"/>
      <c r="C80" s="16"/>
    </row>
    <row r="81" spans="1:3">
      <c r="A81" s="262"/>
      <c r="B81" s="262"/>
      <c r="C81" s="16"/>
    </row>
    <row r="82" spans="1:3">
      <c r="A82" s="262"/>
      <c r="B82" s="262"/>
      <c r="C82" s="16"/>
    </row>
    <row r="83" spans="1:3">
      <c r="A83" s="262"/>
      <c r="B83" s="262"/>
      <c r="C83" s="16"/>
    </row>
    <row r="84" spans="1:3">
      <c r="A84" s="262"/>
      <c r="B84" s="262"/>
      <c r="C84" s="16"/>
    </row>
    <row r="85" spans="1:3">
      <c r="A85" s="262"/>
      <c r="B85" s="262"/>
      <c r="C85" s="16"/>
    </row>
    <row r="86" spans="1:3">
      <c r="A86" s="262"/>
      <c r="B86" s="262"/>
      <c r="C86" s="16"/>
    </row>
    <row r="87" spans="1:3">
      <c r="A87" s="262"/>
      <c r="B87" s="262"/>
      <c r="C87" s="16"/>
    </row>
    <row r="88" spans="1:3">
      <c r="A88" s="262"/>
      <c r="B88" s="262"/>
      <c r="C88" s="16"/>
    </row>
    <row r="89" spans="1:3">
      <c r="A89" s="262"/>
      <c r="B89" s="262"/>
      <c r="C89" s="16"/>
    </row>
    <row r="90" spans="1:3">
      <c r="A90" s="262"/>
      <c r="B90" s="262"/>
      <c r="C90" s="16"/>
    </row>
    <row r="91" spans="1:3">
      <c r="A91" s="262"/>
      <c r="B91" s="262"/>
      <c r="C91" s="16"/>
    </row>
    <row r="92" spans="1:3">
      <c r="A92" s="262"/>
      <c r="B92" s="262"/>
      <c r="C92" s="16"/>
    </row>
    <row r="93" spans="1:3">
      <c r="A93" s="262"/>
      <c r="B93" s="262"/>
      <c r="C93" s="16"/>
    </row>
    <row r="94" spans="1:3">
      <c r="A94" s="262"/>
      <c r="B94" s="262"/>
      <c r="C94" s="16"/>
    </row>
    <row r="95" spans="1:3">
      <c r="A95" s="262"/>
      <c r="B95" s="262"/>
      <c r="C95" s="16"/>
    </row>
    <row r="96" spans="1:3">
      <c r="A96" s="262"/>
      <c r="B96" s="262"/>
      <c r="C96" s="16"/>
    </row>
    <row r="97" spans="1:3">
      <c r="A97" s="262"/>
      <c r="B97" s="262"/>
      <c r="C97" s="16"/>
    </row>
    <row r="98" spans="1:3">
      <c r="A98" s="262"/>
      <c r="B98" s="262"/>
      <c r="C98" s="16"/>
    </row>
    <row r="99" spans="1:3">
      <c r="A99" s="262"/>
      <c r="B99" s="262"/>
      <c r="C99" s="16"/>
    </row>
    <row r="100" spans="1:3">
      <c r="A100" s="262"/>
      <c r="B100" s="262"/>
      <c r="C100" s="16"/>
    </row>
    <row r="101" spans="1:3">
      <c r="A101" s="262"/>
      <c r="B101" s="262"/>
      <c r="C101" s="16"/>
    </row>
    <row r="102" spans="1:3">
      <c r="A102" s="262"/>
      <c r="B102" s="262"/>
      <c r="C102" s="16"/>
    </row>
    <row r="103" spans="1:3">
      <c r="A103" s="262"/>
      <c r="B103" s="262"/>
      <c r="C103" s="16"/>
    </row>
    <row r="104" spans="1:3">
      <c r="A104" s="262"/>
      <c r="B104" s="262"/>
      <c r="C104" s="16"/>
    </row>
    <row r="105" spans="1:3">
      <c r="A105" s="262"/>
      <c r="B105" s="262"/>
      <c r="C105" s="16"/>
    </row>
    <row r="106" spans="1:3">
      <c r="A106" s="262"/>
      <c r="B106" s="262"/>
      <c r="C106" s="16"/>
    </row>
    <row r="107" spans="1:3">
      <c r="A107" s="262"/>
      <c r="B107" s="262"/>
      <c r="C107" s="16"/>
    </row>
    <row r="108" spans="1:3">
      <c r="A108" s="262"/>
      <c r="B108" s="262"/>
      <c r="C108" s="16"/>
    </row>
    <row r="109" spans="1:3">
      <c r="A109" s="262"/>
      <c r="B109" s="262"/>
      <c r="C109" s="16"/>
    </row>
    <row r="110" spans="1:3">
      <c r="A110" s="262"/>
      <c r="B110" s="262"/>
      <c r="C110" s="16"/>
    </row>
    <row r="111" spans="1:3">
      <c r="A111" s="262"/>
      <c r="B111" s="262"/>
      <c r="C111" s="16"/>
    </row>
    <row r="112" spans="1:3">
      <c r="A112" s="16"/>
      <c r="B112" s="16"/>
      <c r="C112" s="16"/>
    </row>
    <row r="113" spans="1:3">
      <c r="A113" s="16"/>
      <c r="B113" s="16"/>
      <c r="C113" s="16"/>
    </row>
    <row r="114" spans="1:3">
      <c r="A114" s="16"/>
      <c r="B114" s="16"/>
      <c r="C114" s="16"/>
    </row>
    <row r="115" spans="1:3">
      <c r="A115" s="16"/>
      <c r="B115" s="16"/>
      <c r="C115" s="16"/>
    </row>
    <row r="116" spans="1:3">
      <c r="A116" s="16"/>
      <c r="B116" s="16"/>
      <c r="C116" s="16"/>
    </row>
    <row r="117" spans="1:3">
      <c r="A117" s="16"/>
      <c r="B117" s="16"/>
      <c r="C117" s="16"/>
    </row>
    <row r="118" spans="1:3">
      <c r="A118" s="16"/>
      <c r="B118" s="16"/>
      <c r="C118" s="16"/>
    </row>
    <row r="119" spans="1:3">
      <c r="A119" s="16"/>
      <c r="B119" s="16"/>
      <c r="C119" s="16"/>
    </row>
    <row r="120" spans="1:3">
      <c r="A120" s="16"/>
      <c r="B120" s="16"/>
      <c r="C120" s="16"/>
    </row>
    <row r="121" spans="1:3">
      <c r="A121" s="16"/>
      <c r="B121" s="16"/>
      <c r="C121" s="16"/>
    </row>
    <row r="122" spans="1:3">
      <c r="A122" s="16"/>
      <c r="B122" s="16"/>
      <c r="C122" s="16"/>
    </row>
    <row r="123" spans="1:3">
      <c r="A123" s="16"/>
      <c r="B123" s="16"/>
      <c r="C123" s="16"/>
    </row>
    <row r="124" spans="1:3">
      <c r="A124" s="16"/>
      <c r="B124" s="16"/>
      <c r="C124" s="16"/>
    </row>
    <row r="125" spans="1:3">
      <c r="A125" s="16"/>
      <c r="B125" s="16"/>
      <c r="C125" s="16"/>
    </row>
    <row r="126" spans="1:3">
      <c r="A126" s="16"/>
      <c r="B126" s="16"/>
      <c r="C126" s="16"/>
    </row>
    <row r="127" spans="1:3">
      <c r="A127" s="16"/>
      <c r="B127" s="16"/>
      <c r="C127" s="16"/>
    </row>
    <row r="128" spans="1:3">
      <c r="A128" s="16"/>
      <c r="B128" s="16"/>
      <c r="C128" s="16"/>
    </row>
    <row r="129" spans="1:3">
      <c r="A129" s="16"/>
      <c r="B129" s="16"/>
      <c r="C129" s="16"/>
    </row>
    <row r="130" spans="1:3">
      <c r="A130" s="16"/>
      <c r="B130" s="16"/>
      <c r="C130" s="16"/>
    </row>
    <row r="131" spans="1:3">
      <c r="A131" s="16"/>
      <c r="B131" s="16"/>
      <c r="C131" s="16"/>
    </row>
    <row r="132" spans="1:3">
      <c r="A132" s="16"/>
      <c r="B132" s="16"/>
      <c r="C132" s="16"/>
    </row>
    <row r="133" spans="1:3">
      <c r="A133" s="16"/>
      <c r="B133" s="16"/>
      <c r="C133" s="16"/>
    </row>
    <row r="134" spans="1:3">
      <c r="A134" s="16"/>
      <c r="B134" s="16"/>
      <c r="C134" s="16"/>
    </row>
    <row r="135" spans="1:3">
      <c r="A135" s="16"/>
      <c r="B135" s="16"/>
      <c r="C135" s="16"/>
    </row>
    <row r="136" spans="1:3">
      <c r="A136" s="16"/>
      <c r="B136" s="16"/>
      <c r="C136" s="16"/>
    </row>
    <row r="137" spans="1:3">
      <c r="A137" s="16"/>
      <c r="B137" s="16"/>
      <c r="C137" s="16"/>
    </row>
    <row r="138" spans="1:3">
      <c r="A138" s="16"/>
      <c r="B138" s="16"/>
      <c r="C138" s="16"/>
    </row>
    <row r="139" spans="1:3">
      <c r="A139" s="16"/>
      <c r="B139" s="16"/>
      <c r="C139" s="16"/>
    </row>
    <row r="140" spans="1:3">
      <c r="A140" s="16"/>
      <c r="B140" s="16"/>
      <c r="C140" s="16"/>
    </row>
    <row r="141" spans="1:3">
      <c r="A141" s="16"/>
      <c r="B141" s="16"/>
      <c r="C141" s="16"/>
    </row>
    <row r="142" spans="1:3">
      <c r="A142" s="16"/>
      <c r="B142" s="16"/>
      <c r="C142" s="16"/>
    </row>
    <row r="143" spans="1:3">
      <c r="A143" s="16"/>
      <c r="B143" s="16"/>
      <c r="C143" s="16"/>
    </row>
    <row r="144" spans="1:3">
      <c r="A144" s="16"/>
      <c r="B144" s="16"/>
      <c r="C144" s="16"/>
    </row>
    <row r="145" spans="1:3">
      <c r="A145" s="16"/>
      <c r="B145" s="16"/>
      <c r="C145" s="16"/>
    </row>
    <row r="146" spans="1:3">
      <c r="A146" s="16"/>
      <c r="B146" s="16"/>
      <c r="C146" s="16"/>
    </row>
    <row r="147" spans="1:3">
      <c r="A147" s="16"/>
      <c r="B147" s="16"/>
      <c r="C147" s="16"/>
    </row>
    <row r="148" spans="1:3">
      <c r="A148" s="16"/>
      <c r="B148" s="16"/>
      <c r="C148" s="16"/>
    </row>
    <row r="149" spans="1:3">
      <c r="A149" s="16"/>
      <c r="B149" s="16"/>
      <c r="C149" s="16"/>
    </row>
    <row r="150" spans="1:3">
      <c r="A150" s="16"/>
      <c r="B150" s="16"/>
      <c r="C150" s="16"/>
    </row>
    <row r="151" spans="1:3">
      <c r="A151" s="16"/>
      <c r="B151" s="16"/>
      <c r="C151" s="16"/>
    </row>
    <row r="152" spans="1:3">
      <c r="A152" s="16"/>
      <c r="B152" s="16"/>
      <c r="C152" s="16"/>
    </row>
    <row r="153" spans="1:3">
      <c r="A153" s="16"/>
      <c r="B153" s="16"/>
      <c r="C153" s="16"/>
    </row>
    <row r="154" spans="1:3">
      <c r="A154" s="16"/>
      <c r="B154" s="16"/>
      <c r="C154" s="16"/>
    </row>
    <row r="155" spans="1:3">
      <c r="A155" s="16"/>
      <c r="B155" s="16"/>
      <c r="C155" s="16"/>
    </row>
    <row r="156" spans="1:3">
      <c r="A156" s="16"/>
      <c r="B156" s="16"/>
      <c r="C156" s="16"/>
    </row>
    <row r="157" spans="1:3">
      <c r="A157" s="16"/>
      <c r="B157" s="16"/>
      <c r="C157" s="16"/>
    </row>
    <row r="158" spans="1:3">
      <c r="A158" s="16"/>
      <c r="B158" s="16"/>
      <c r="C158" s="16"/>
    </row>
    <row r="159" spans="1:3">
      <c r="A159" s="16"/>
      <c r="B159" s="16"/>
      <c r="C159" s="16"/>
    </row>
    <row r="160" spans="1:3">
      <c r="A160" s="16"/>
      <c r="B160" s="16"/>
      <c r="C160" s="16"/>
    </row>
    <row r="161" spans="1:3">
      <c r="A161" s="16"/>
      <c r="B161" s="16"/>
      <c r="C161" s="16"/>
    </row>
    <row r="162" spans="1:3">
      <c r="A162" s="16"/>
      <c r="B162" s="16"/>
      <c r="C162" s="16"/>
    </row>
    <row r="163" spans="1:3">
      <c r="A163" s="16"/>
      <c r="B163" s="16"/>
      <c r="C163" s="16"/>
    </row>
    <row r="164" spans="1:3">
      <c r="A164" s="16"/>
      <c r="B164" s="16"/>
      <c r="C164" s="16"/>
    </row>
    <row r="165" spans="1:3">
      <c r="A165" s="16"/>
      <c r="B165" s="16"/>
      <c r="C165" s="16"/>
    </row>
    <row r="166" spans="1:3">
      <c r="A166" s="16"/>
      <c r="B166" s="16"/>
      <c r="C166" s="16"/>
    </row>
    <row r="167" spans="1:3">
      <c r="A167" s="16"/>
      <c r="B167" s="16"/>
      <c r="C167" s="16"/>
    </row>
    <row r="168" spans="1:3">
      <c r="A168" s="16"/>
      <c r="B168" s="16"/>
      <c r="C168" s="16"/>
    </row>
    <row r="169" spans="1:3">
      <c r="A169" s="16"/>
      <c r="B169" s="16"/>
      <c r="C169" s="16"/>
    </row>
    <row r="170" spans="1:3">
      <c r="A170" s="16"/>
      <c r="B170" s="16"/>
      <c r="C170" s="16"/>
    </row>
    <row r="171" spans="1:3">
      <c r="A171" s="16"/>
      <c r="B171" s="16"/>
      <c r="C171" s="16"/>
    </row>
    <row r="172" spans="1:3">
      <c r="A172" s="16"/>
      <c r="B172" s="16"/>
      <c r="C172" s="16"/>
    </row>
    <row r="173" spans="1:3">
      <c r="A173" s="16"/>
      <c r="B173" s="16"/>
      <c r="C173" s="16"/>
    </row>
    <row r="174" spans="1:3">
      <c r="A174" s="16"/>
      <c r="B174" s="16"/>
      <c r="C174" s="16"/>
    </row>
    <row r="175" spans="1:3">
      <c r="A175" s="16"/>
      <c r="B175" s="16"/>
      <c r="C175" s="16"/>
    </row>
    <row r="176" spans="1:3">
      <c r="A176" s="16"/>
      <c r="B176" s="16"/>
      <c r="C176" s="16"/>
    </row>
    <row r="177" spans="1:3">
      <c r="A177" s="16"/>
      <c r="B177" s="16"/>
      <c r="C177" s="16"/>
    </row>
    <row r="178" spans="1:3">
      <c r="A178" s="16"/>
      <c r="B178" s="16"/>
      <c r="C178" s="16"/>
    </row>
    <row r="179" spans="1:3">
      <c r="A179" s="16"/>
      <c r="B179" s="16"/>
      <c r="C179" s="16"/>
    </row>
    <row r="180" spans="1:3">
      <c r="A180" s="16"/>
      <c r="B180" s="16"/>
      <c r="C180" s="16"/>
    </row>
    <row r="181" spans="1:3">
      <c r="A181" s="16"/>
      <c r="B181" s="16"/>
      <c r="C181" s="16"/>
    </row>
    <row r="182" spans="1:3">
      <c r="A182" s="16"/>
      <c r="B182" s="16"/>
      <c r="C182" s="16"/>
    </row>
    <row r="183" spans="1:3">
      <c r="A183" s="16"/>
      <c r="B183" s="16"/>
      <c r="C183" s="16"/>
    </row>
    <row r="184" spans="1:3">
      <c r="A184" s="16"/>
      <c r="B184" s="16"/>
      <c r="C184" s="16"/>
    </row>
    <row r="185" spans="1:3">
      <c r="A185" s="16"/>
      <c r="B185" s="16"/>
      <c r="C185" s="16"/>
    </row>
    <row r="186" spans="1:3">
      <c r="A186" s="16"/>
      <c r="B186" s="16"/>
      <c r="C186" s="16"/>
    </row>
    <row r="187" spans="1:3">
      <c r="A187" s="16"/>
      <c r="B187" s="16"/>
      <c r="C187" s="16"/>
    </row>
    <row r="188" spans="1:3">
      <c r="A188" s="16"/>
      <c r="B188" s="16"/>
      <c r="C188" s="16"/>
    </row>
    <row r="189" spans="1:3">
      <c r="A189" s="16"/>
      <c r="B189" s="16"/>
      <c r="C189" s="16"/>
    </row>
    <row r="190" spans="1:3">
      <c r="A190" s="16"/>
      <c r="B190" s="16"/>
      <c r="C190" s="16"/>
    </row>
    <row r="191" spans="1:3">
      <c r="A191" s="16"/>
      <c r="B191" s="16"/>
      <c r="C191" s="16"/>
    </row>
    <row r="192" spans="1:3">
      <c r="A192" s="16"/>
      <c r="B192" s="16"/>
      <c r="C192" s="16"/>
    </row>
    <row r="193" spans="1:3">
      <c r="A193" s="16"/>
      <c r="B193" s="16"/>
      <c r="C193" s="16"/>
    </row>
    <row r="194" spans="1:3">
      <c r="A194" s="16"/>
      <c r="B194" s="16"/>
      <c r="C194" s="16"/>
    </row>
    <row r="195" spans="1:3">
      <c r="A195" s="16"/>
      <c r="B195" s="16"/>
      <c r="C195" s="16"/>
    </row>
    <row r="196" spans="1:3">
      <c r="A196" s="16"/>
      <c r="B196" s="16"/>
      <c r="C196" s="16"/>
    </row>
    <row r="197" spans="1:3">
      <c r="A197" s="16"/>
      <c r="B197" s="16"/>
      <c r="C197" s="16"/>
    </row>
    <row r="198" spans="1:3">
      <c r="A198" s="16"/>
      <c r="B198" s="16"/>
      <c r="C198" s="16"/>
    </row>
    <row r="199" spans="1:3">
      <c r="A199" s="16"/>
      <c r="B199" s="16"/>
      <c r="C199" s="16"/>
    </row>
    <row r="200" spans="1:3">
      <c r="A200" s="16"/>
      <c r="B200" s="16"/>
      <c r="C200" s="16"/>
    </row>
    <row r="201" spans="1:3">
      <c r="A201" s="16"/>
      <c r="B201" s="16"/>
      <c r="C201" s="16"/>
    </row>
    <row r="202" spans="1:3">
      <c r="A202" s="16"/>
      <c r="B202" s="16"/>
      <c r="C202" s="16"/>
    </row>
    <row r="203" spans="1:3">
      <c r="A203" s="16"/>
      <c r="B203" s="16"/>
      <c r="C203" s="16"/>
    </row>
    <row r="204" spans="1:3">
      <c r="A204" s="16"/>
      <c r="B204" s="16"/>
      <c r="C204" s="16"/>
    </row>
    <row r="205" spans="1:3">
      <c r="A205" s="16"/>
      <c r="B205" s="16"/>
      <c r="C205" s="16"/>
    </row>
    <row r="206" spans="1:3">
      <c r="A206" s="16"/>
      <c r="B206" s="16"/>
      <c r="C206" s="16"/>
    </row>
    <row r="207" spans="1:3">
      <c r="A207" s="16"/>
      <c r="B207" s="16"/>
      <c r="C207" s="16"/>
    </row>
    <row r="208" spans="1:3">
      <c r="A208" s="16"/>
      <c r="B208" s="16"/>
      <c r="C208" s="16"/>
    </row>
    <row r="209" spans="1:3">
      <c r="A209" s="16"/>
      <c r="B209" s="16"/>
      <c r="C209" s="16"/>
    </row>
    <row r="210" spans="1:3">
      <c r="A210" s="16"/>
      <c r="B210" s="16"/>
      <c r="C210" s="16"/>
    </row>
    <row r="211" spans="1:3">
      <c r="A211" s="16"/>
      <c r="B211" s="16"/>
      <c r="C211" s="16"/>
    </row>
    <row r="212" spans="1:3">
      <c r="A212" s="16"/>
      <c r="B212" s="16"/>
      <c r="C212" s="16"/>
    </row>
    <row r="213" spans="1:3">
      <c r="A213" s="16"/>
      <c r="B213" s="16"/>
      <c r="C213" s="16"/>
    </row>
    <row r="214" spans="1:3">
      <c r="A214" s="16"/>
      <c r="B214" s="16"/>
      <c r="C214" s="16"/>
    </row>
    <row r="215" spans="1:3">
      <c r="A215" s="16"/>
      <c r="B215" s="16"/>
      <c r="C215" s="16"/>
    </row>
    <row r="216" spans="1:3">
      <c r="A216" s="16"/>
      <c r="B216" s="16"/>
      <c r="C216" s="16"/>
    </row>
    <row r="217" spans="1:3">
      <c r="A217" s="16"/>
      <c r="B217" s="16"/>
      <c r="C217" s="16"/>
    </row>
    <row r="218" spans="1:3">
      <c r="A218" s="16"/>
      <c r="B218" s="16"/>
      <c r="C218" s="16"/>
    </row>
    <row r="219" spans="1:3">
      <c r="A219" s="16"/>
      <c r="B219" s="16"/>
      <c r="C219" s="16"/>
    </row>
    <row r="220" spans="1:3">
      <c r="A220" s="16"/>
      <c r="B220" s="16"/>
      <c r="C220" s="16"/>
    </row>
    <row r="221" spans="1:3">
      <c r="A221" s="16"/>
      <c r="B221" s="16"/>
      <c r="C221" s="16"/>
    </row>
    <row r="222" spans="1:3">
      <c r="A222" s="16"/>
      <c r="B222" s="16"/>
      <c r="C222" s="16"/>
    </row>
    <row r="223" spans="1:3">
      <c r="A223" s="16"/>
      <c r="B223" s="16"/>
      <c r="C223" s="16"/>
    </row>
    <row r="224" spans="1:3">
      <c r="A224" s="16"/>
      <c r="B224" s="16"/>
      <c r="C224" s="16"/>
    </row>
    <row r="225" spans="1:3">
      <c r="A225" s="16"/>
      <c r="B225" s="16"/>
      <c r="C225" s="16"/>
    </row>
    <row r="226" spans="1:3">
      <c r="A226" s="16"/>
      <c r="B226" s="16"/>
      <c r="C226" s="16"/>
    </row>
    <row r="227" spans="1:3">
      <c r="A227" s="16"/>
      <c r="B227" s="16"/>
      <c r="C227" s="16"/>
    </row>
    <row r="228" spans="1:3">
      <c r="A228" s="16"/>
      <c r="B228" s="16"/>
      <c r="C228" s="16"/>
    </row>
    <row r="229" spans="1:3">
      <c r="A229" s="16"/>
      <c r="B229" s="16"/>
      <c r="C229" s="16"/>
    </row>
    <row r="230" spans="1:3">
      <c r="A230" s="16"/>
      <c r="B230" s="16"/>
      <c r="C230" s="16"/>
    </row>
    <row r="231" spans="1:3">
      <c r="A231" s="16"/>
      <c r="B231" s="16"/>
      <c r="C231" s="16"/>
    </row>
    <row r="232" spans="1:3">
      <c r="A232" s="16"/>
      <c r="B232" s="16"/>
      <c r="C232" s="16"/>
    </row>
    <row r="233" spans="1:3">
      <c r="A233" s="16"/>
      <c r="B233" s="16"/>
      <c r="C233" s="16"/>
    </row>
    <row r="234" spans="1:3">
      <c r="A234" s="16"/>
      <c r="B234" s="16"/>
      <c r="C234" s="16"/>
    </row>
    <row r="235" spans="1:3">
      <c r="A235" s="16"/>
      <c r="B235" s="16"/>
      <c r="C235" s="16"/>
    </row>
    <row r="236" spans="1:3">
      <c r="A236" s="16"/>
      <c r="B236" s="16"/>
      <c r="C236" s="16"/>
    </row>
    <row r="237" spans="1:3">
      <c r="A237" s="16"/>
      <c r="B237" s="16"/>
      <c r="C237" s="16"/>
    </row>
    <row r="238" spans="1:3">
      <c r="A238" s="16"/>
      <c r="B238" s="16"/>
      <c r="C238" s="16"/>
    </row>
    <row r="239" spans="1:3">
      <c r="A239" s="16"/>
      <c r="B239" s="16"/>
      <c r="C239" s="16"/>
    </row>
    <row r="240" spans="1:3">
      <c r="A240" s="16"/>
      <c r="B240" s="16"/>
      <c r="C240" s="16"/>
    </row>
    <row r="241" spans="1:3">
      <c r="A241" s="16"/>
      <c r="B241" s="16"/>
      <c r="C241" s="16"/>
    </row>
    <row r="242" spans="1:3">
      <c r="A242" s="16"/>
      <c r="B242" s="16"/>
      <c r="C242" s="16"/>
    </row>
    <row r="243" spans="1:3">
      <c r="A243" s="16"/>
      <c r="B243" s="16"/>
      <c r="C243" s="16"/>
    </row>
    <row r="244" spans="1:3">
      <c r="A244" s="16"/>
      <c r="B244" s="16"/>
      <c r="C244" s="16"/>
    </row>
    <row r="245" spans="1:3">
      <c r="A245" s="16"/>
      <c r="B245" s="16"/>
      <c r="C245" s="16"/>
    </row>
    <row r="246" spans="1:3">
      <c r="A246" s="16"/>
      <c r="B246" s="16"/>
      <c r="C246" s="16"/>
    </row>
    <row r="247" spans="1:3">
      <c r="A247" s="16"/>
      <c r="B247" s="16"/>
      <c r="C247" s="16"/>
    </row>
    <row r="248" spans="1:3">
      <c r="A248" s="16"/>
      <c r="B248" s="16"/>
      <c r="C248" s="16"/>
    </row>
    <row r="249" spans="1:3">
      <c r="A249" s="16"/>
      <c r="B249" s="16"/>
      <c r="C249" s="16"/>
    </row>
    <row r="250" spans="1:3">
      <c r="A250" s="16"/>
      <c r="B250" s="16"/>
      <c r="C250" s="16"/>
    </row>
    <row r="251" spans="1:3">
      <c r="A251" s="16"/>
      <c r="B251" s="16"/>
      <c r="C251" s="16"/>
    </row>
    <row r="252" spans="1:3">
      <c r="A252" s="16"/>
      <c r="B252" s="16"/>
      <c r="C252" s="16"/>
    </row>
    <row r="253" spans="1:3">
      <c r="A253" s="16"/>
      <c r="B253" s="16"/>
      <c r="C253" s="16"/>
    </row>
    <row r="254" spans="1:3">
      <c r="A254" s="16"/>
      <c r="B254" s="16"/>
      <c r="C254" s="16"/>
    </row>
    <row r="255" spans="1:3">
      <c r="A255" s="16"/>
      <c r="B255" s="16"/>
      <c r="C255" s="16"/>
    </row>
    <row r="256" spans="1:3">
      <c r="A256" s="16"/>
      <c r="B256" s="16"/>
      <c r="C256" s="16"/>
    </row>
    <row r="257" spans="1:3">
      <c r="A257" s="16"/>
      <c r="B257" s="16"/>
      <c r="C257" s="16"/>
    </row>
    <row r="258" spans="1:3">
      <c r="A258" s="16"/>
      <c r="B258" s="16"/>
      <c r="C258" s="16"/>
    </row>
    <row r="259" spans="1:3">
      <c r="A259" s="16"/>
      <c r="B259" s="16"/>
      <c r="C259" s="16"/>
    </row>
    <row r="260" spans="1:3">
      <c r="A260" s="16"/>
      <c r="B260" s="16"/>
      <c r="C260" s="16"/>
    </row>
    <row r="261" spans="1:3">
      <c r="A261" s="16"/>
      <c r="B261" s="16"/>
      <c r="C261" s="16"/>
    </row>
    <row r="262" spans="1:3">
      <c r="A262" s="16"/>
      <c r="B262" s="16"/>
      <c r="C262" s="16"/>
    </row>
    <row r="263" spans="1:3">
      <c r="A263" s="16"/>
      <c r="B263" s="16"/>
      <c r="C263" s="16"/>
    </row>
    <row r="264" spans="1:3">
      <c r="A264" s="16"/>
      <c r="B264" s="16"/>
      <c r="C264" s="16"/>
    </row>
    <row r="265" spans="1:3">
      <c r="A265" s="16"/>
      <c r="B265" s="16"/>
      <c r="C265" s="16"/>
    </row>
    <row r="266" spans="1:3">
      <c r="A266" s="16"/>
      <c r="B266" s="16"/>
      <c r="C266" s="16"/>
    </row>
    <row r="267" spans="1:3">
      <c r="A267" s="16"/>
      <c r="B267" s="16"/>
      <c r="C267" s="16"/>
    </row>
    <row r="268" spans="1:3">
      <c r="A268" s="16"/>
      <c r="B268" s="16"/>
      <c r="C268" s="16"/>
    </row>
    <row r="269" spans="1:3">
      <c r="A269" s="16"/>
      <c r="B269" s="16"/>
      <c r="C269" s="16"/>
    </row>
    <row r="270" spans="1:3">
      <c r="A270" s="16"/>
      <c r="B270" s="16"/>
      <c r="C270" s="16"/>
    </row>
    <row r="271" spans="1:3">
      <c r="A271" s="16"/>
      <c r="B271" s="16"/>
      <c r="C271" s="16"/>
    </row>
    <row r="272" spans="1:3">
      <c r="A272" s="16"/>
      <c r="B272" s="16"/>
      <c r="C272" s="16"/>
    </row>
    <row r="273" spans="1:3">
      <c r="A273" s="16"/>
      <c r="B273" s="16"/>
      <c r="C273" s="16"/>
    </row>
    <row r="274" spans="1:3">
      <c r="A274" s="16"/>
      <c r="B274" s="16"/>
      <c r="C274" s="16"/>
    </row>
    <row r="275" spans="1:3">
      <c r="A275" s="16"/>
      <c r="B275" s="16"/>
      <c r="C275" s="16"/>
    </row>
    <row r="276" spans="1:3">
      <c r="A276" s="16"/>
      <c r="B276" s="16"/>
      <c r="C276" s="16"/>
    </row>
    <row r="277" spans="1:3">
      <c r="A277" s="16"/>
      <c r="B277" s="16"/>
      <c r="C277" s="16"/>
    </row>
    <row r="278" spans="1:3">
      <c r="A278" s="16"/>
      <c r="B278" s="16"/>
      <c r="C278" s="16"/>
    </row>
    <row r="279" spans="1:3">
      <c r="A279" s="16"/>
      <c r="B279" s="16"/>
      <c r="C279" s="16"/>
    </row>
    <row r="280" spans="1:3">
      <c r="A280" s="16"/>
      <c r="B280" s="16"/>
      <c r="C280" s="16"/>
    </row>
    <row r="281" spans="1:3">
      <c r="A281" s="16"/>
      <c r="B281" s="16"/>
      <c r="C281" s="16"/>
    </row>
    <row r="282" spans="1:3">
      <c r="A282" s="16"/>
      <c r="B282" s="16"/>
      <c r="C282" s="16"/>
    </row>
    <row r="283" spans="1:3">
      <c r="A283" s="16"/>
      <c r="B283" s="16"/>
      <c r="C283" s="16"/>
    </row>
    <row r="284" spans="1:3">
      <c r="A284" s="16"/>
      <c r="B284" s="16"/>
      <c r="C284" s="16"/>
    </row>
    <row r="285" spans="1:3">
      <c r="A285" s="16"/>
      <c r="B285" s="16"/>
      <c r="C285" s="16"/>
    </row>
    <row r="286" spans="1:3">
      <c r="A286" s="16"/>
      <c r="B286" s="16"/>
      <c r="C286" s="16"/>
    </row>
    <row r="287" spans="1:3">
      <c r="A287" s="16"/>
      <c r="B287" s="16"/>
      <c r="C287" s="16"/>
    </row>
    <row r="288" spans="1:3">
      <c r="A288" s="16"/>
      <c r="B288" s="16"/>
      <c r="C288" s="16"/>
    </row>
    <row r="289" spans="1:3">
      <c r="A289" s="16"/>
      <c r="B289" s="16"/>
      <c r="C289" s="16"/>
    </row>
    <row r="290" spans="1:3">
      <c r="A290" s="16"/>
      <c r="B290" s="16"/>
      <c r="C290" s="16"/>
    </row>
    <row r="291" spans="1:3">
      <c r="A291" s="16"/>
      <c r="B291" s="16"/>
      <c r="C291" s="16"/>
    </row>
    <row r="292" spans="1:3">
      <c r="A292" s="16"/>
      <c r="B292" s="16"/>
      <c r="C292" s="16"/>
    </row>
    <row r="293" spans="1:3">
      <c r="A293" s="16"/>
      <c r="B293" s="16"/>
      <c r="C293" s="16"/>
    </row>
    <row r="294" spans="1:3">
      <c r="A294" s="16"/>
      <c r="B294" s="16"/>
      <c r="C294" s="16"/>
    </row>
    <row r="295" spans="1:3">
      <c r="A295" s="16"/>
      <c r="B295" s="16"/>
      <c r="C295" s="16"/>
    </row>
    <row r="296" spans="1:3">
      <c r="A296" s="16"/>
      <c r="B296" s="16"/>
      <c r="C296" s="16"/>
    </row>
    <row r="297" spans="1:3">
      <c r="A297" s="16"/>
      <c r="B297" s="16"/>
      <c r="C297" s="16"/>
    </row>
    <row r="298" spans="1:3">
      <c r="A298" s="16"/>
      <c r="B298" s="16"/>
      <c r="C298" s="16"/>
    </row>
    <row r="299" spans="1:3">
      <c r="A299" s="16"/>
      <c r="B299" s="16"/>
      <c r="C299" s="16"/>
    </row>
    <row r="300" spans="1:3">
      <c r="A300" s="16"/>
      <c r="B300" s="16"/>
      <c r="C300" s="16"/>
    </row>
    <row r="301" spans="1:3">
      <c r="A301" s="16"/>
      <c r="B301" s="16"/>
      <c r="C301" s="16"/>
    </row>
    <row r="302" spans="1:3">
      <c r="A302" s="16"/>
      <c r="B302" s="16"/>
      <c r="C302" s="16"/>
    </row>
    <row r="303" spans="1:3">
      <c r="A303" s="16"/>
      <c r="B303" s="16"/>
      <c r="C303" s="16"/>
    </row>
    <row r="304" spans="1:3">
      <c r="A304" s="16"/>
      <c r="B304" s="16"/>
      <c r="C304" s="16"/>
    </row>
    <row r="305" spans="1:3">
      <c r="A305" s="16"/>
      <c r="B305" s="16"/>
      <c r="C305" s="16"/>
    </row>
    <row r="306" spans="1:3">
      <c r="A306" s="16"/>
      <c r="B306" s="16"/>
      <c r="C306" s="16"/>
    </row>
    <row r="307" spans="1:3">
      <c r="A307" s="16"/>
      <c r="B307" s="16"/>
      <c r="C307" s="16"/>
    </row>
    <row r="308" spans="1:3">
      <c r="A308" s="16"/>
      <c r="B308" s="16"/>
      <c r="C308" s="16"/>
    </row>
    <row r="309" spans="1:3">
      <c r="A309" s="16"/>
      <c r="B309" s="16"/>
      <c r="C309" s="16"/>
    </row>
    <row r="310" spans="1:3">
      <c r="A310" s="16"/>
      <c r="B310" s="16"/>
      <c r="C310" s="16"/>
    </row>
    <row r="311" spans="1:3">
      <c r="A311" s="16"/>
      <c r="B311" s="16"/>
      <c r="C311" s="16"/>
    </row>
    <row r="312" spans="1:3">
      <c r="A312" s="16"/>
      <c r="B312" s="16"/>
      <c r="C312" s="16"/>
    </row>
    <row r="313" spans="1:3">
      <c r="A313" s="16"/>
      <c r="B313" s="16"/>
      <c r="C313" s="16"/>
    </row>
    <row r="314" spans="1:3">
      <c r="A314" s="16"/>
      <c r="B314" s="16"/>
      <c r="C314" s="16"/>
    </row>
    <row r="315" spans="1:3">
      <c r="A315" s="16"/>
      <c r="B315" s="16"/>
      <c r="C315" s="16"/>
    </row>
    <row r="316" spans="1:3">
      <c r="A316" s="16"/>
      <c r="B316" s="16"/>
      <c r="C316" s="16"/>
    </row>
    <row r="317" spans="1:3">
      <c r="A317" s="16"/>
      <c r="B317" s="16"/>
      <c r="C317" s="16"/>
    </row>
    <row r="318" spans="1:3">
      <c r="A318" s="16"/>
      <c r="B318" s="16"/>
      <c r="C318" s="16"/>
    </row>
    <row r="319" spans="1:3">
      <c r="A319" s="16"/>
      <c r="B319" s="16"/>
      <c r="C319" s="16"/>
    </row>
    <row r="320" spans="1:3">
      <c r="A320" s="16"/>
      <c r="B320" s="16"/>
      <c r="C320" s="16"/>
    </row>
    <row r="321" spans="1:3">
      <c r="A321" s="16"/>
      <c r="B321" s="16"/>
      <c r="C321" s="16"/>
    </row>
    <row r="322" spans="1:3">
      <c r="A322" s="16"/>
      <c r="B322" s="16"/>
      <c r="C322" s="16"/>
    </row>
    <row r="323" spans="1:3">
      <c r="A323" s="16"/>
      <c r="B323" s="16"/>
      <c r="C323" s="16"/>
    </row>
    <row r="324" spans="1:3">
      <c r="A324" s="16"/>
      <c r="B324" s="16"/>
      <c r="C324" s="16"/>
    </row>
    <row r="325" spans="1:3">
      <c r="A325" s="16"/>
      <c r="B325" s="16"/>
      <c r="C325" s="16"/>
    </row>
    <row r="326" spans="1:3">
      <c r="A326" s="16"/>
      <c r="B326" s="16"/>
      <c r="C326" s="16"/>
    </row>
    <row r="327" spans="1:3">
      <c r="A327" s="16"/>
      <c r="B327" s="16"/>
      <c r="C327" s="16"/>
    </row>
    <row r="328" spans="1:3">
      <c r="A328" s="16"/>
      <c r="B328" s="16"/>
      <c r="C328" s="16"/>
    </row>
    <row r="329" spans="1:3">
      <c r="A329" s="16"/>
      <c r="B329" s="16"/>
      <c r="C329" s="16"/>
    </row>
    <row r="330" spans="1:3">
      <c r="A330" s="16"/>
      <c r="B330" s="16"/>
      <c r="C330" s="16"/>
    </row>
    <row r="331" spans="1:3">
      <c r="A331" s="16"/>
      <c r="B331" s="16"/>
      <c r="C331" s="16"/>
    </row>
    <row r="332" spans="1:3">
      <c r="A332" s="16"/>
      <c r="B332" s="16"/>
      <c r="C332" s="16"/>
    </row>
    <row r="333" spans="1:3">
      <c r="A333" s="16"/>
      <c r="B333" s="16"/>
      <c r="C333" s="16"/>
    </row>
    <row r="334" spans="1:3">
      <c r="A334" s="16"/>
      <c r="B334" s="16"/>
      <c r="C334" s="16"/>
    </row>
    <row r="335" spans="1:3">
      <c r="A335" s="16"/>
      <c r="B335" s="16"/>
      <c r="C335" s="16"/>
    </row>
    <row r="336" spans="1:3">
      <c r="A336" s="16"/>
      <c r="B336" s="16"/>
      <c r="C336" s="16"/>
    </row>
    <row r="337" spans="1:3">
      <c r="A337" s="16"/>
      <c r="B337" s="16"/>
      <c r="C337" s="16"/>
    </row>
    <row r="338" spans="1:3">
      <c r="A338" s="16"/>
      <c r="B338" s="16"/>
      <c r="C338" s="16"/>
    </row>
    <row r="339" spans="1:3">
      <c r="A339" s="16"/>
      <c r="B339" s="16"/>
      <c r="C339" s="16"/>
    </row>
    <row r="340" spans="1:3">
      <c r="A340" s="16"/>
      <c r="B340" s="16"/>
      <c r="C340" s="16"/>
    </row>
    <row r="341" spans="1:3">
      <c r="A341" s="16"/>
      <c r="B341" s="16"/>
      <c r="C341" s="16"/>
    </row>
    <row r="342" spans="1:3">
      <c r="A342" s="16"/>
      <c r="B342" s="16"/>
      <c r="C342" s="16"/>
    </row>
    <row r="343" spans="1:3">
      <c r="A343" s="16"/>
      <c r="B343" s="16"/>
      <c r="C343" s="16"/>
    </row>
    <row r="344" spans="1:3">
      <c r="A344" s="16"/>
      <c r="B344" s="16"/>
      <c r="C344" s="16"/>
    </row>
    <row r="345" spans="1:3">
      <c r="A345" s="16"/>
      <c r="B345" s="16"/>
      <c r="C345" s="16"/>
    </row>
    <row r="346" spans="1:3">
      <c r="A346" s="16"/>
      <c r="B346" s="16"/>
      <c r="C346" s="16"/>
    </row>
    <row r="347" spans="1:3">
      <c r="A347" s="16"/>
      <c r="B347" s="16"/>
      <c r="C347" s="16"/>
    </row>
    <row r="348" spans="1:3">
      <c r="A348" s="16"/>
      <c r="B348" s="16"/>
      <c r="C348" s="16"/>
    </row>
    <row r="349" spans="1:3">
      <c r="A349" s="16"/>
      <c r="B349" s="16"/>
      <c r="C349" s="16"/>
    </row>
    <row r="350" spans="1:3">
      <c r="A350" s="16"/>
      <c r="B350" s="16"/>
      <c r="C350" s="16"/>
    </row>
    <row r="351" spans="1:3">
      <c r="A351" s="16"/>
      <c r="B351" s="16"/>
      <c r="C351" s="16"/>
    </row>
    <row r="352" spans="1:3">
      <c r="A352" s="16"/>
      <c r="B352" s="16"/>
      <c r="C352" s="16"/>
    </row>
    <row r="353" spans="1:3">
      <c r="A353" s="16"/>
      <c r="B353" s="16"/>
      <c r="C353" s="16"/>
    </row>
    <row r="354" spans="1:3">
      <c r="A354" s="16"/>
      <c r="B354" s="16"/>
      <c r="C354" s="16"/>
    </row>
    <row r="355" spans="1:3">
      <c r="A355" s="16"/>
      <c r="B355" s="16"/>
      <c r="C355" s="16"/>
    </row>
    <row r="356" spans="1:3">
      <c r="A356" s="16"/>
      <c r="B356" s="16"/>
      <c r="C356" s="16"/>
    </row>
    <row r="357" spans="1:3">
      <c r="A357" s="16"/>
      <c r="B357" s="16"/>
      <c r="C357" s="16"/>
    </row>
    <row r="358" spans="1:3">
      <c r="A358" s="16"/>
      <c r="B358" s="16"/>
      <c r="C358" s="16"/>
    </row>
    <row r="359" spans="1:3">
      <c r="A359" s="16"/>
      <c r="B359" s="16"/>
      <c r="C359" s="16"/>
    </row>
    <row r="360" spans="1:3">
      <c r="A360" s="16"/>
      <c r="B360" s="16"/>
      <c r="C360" s="16"/>
    </row>
    <row r="361" spans="1:3">
      <c r="A361" s="16"/>
      <c r="B361" s="16"/>
      <c r="C361" s="16"/>
    </row>
    <row r="362" spans="1:3">
      <c r="A362" s="16"/>
      <c r="B362" s="16"/>
      <c r="C362" s="16"/>
    </row>
    <row r="363" spans="1:3">
      <c r="A363" s="16"/>
      <c r="B363" s="16"/>
      <c r="C363" s="16"/>
    </row>
    <row r="364" spans="1:3">
      <c r="A364" s="16"/>
      <c r="B364" s="16"/>
      <c r="C364" s="16"/>
    </row>
    <row r="365" spans="1:3">
      <c r="A365" s="16"/>
      <c r="B365" s="16"/>
      <c r="C365" s="16"/>
    </row>
    <row r="366" spans="1:3">
      <c r="A366" s="16"/>
      <c r="B366" s="16"/>
      <c r="C366" s="16"/>
    </row>
    <row r="367" spans="1:3">
      <c r="A367" s="16"/>
      <c r="B367" s="16"/>
      <c r="C367" s="16"/>
    </row>
    <row r="368" spans="1:3">
      <c r="A368" s="16"/>
      <c r="B368" s="16"/>
      <c r="C368" s="16"/>
    </row>
    <row r="369" spans="1:3">
      <c r="A369" s="16"/>
      <c r="B369" s="16"/>
      <c r="C369" s="16"/>
    </row>
    <row r="370" spans="1:3">
      <c r="A370" s="16"/>
      <c r="B370" s="16"/>
      <c r="C370" s="16"/>
    </row>
    <row r="371" spans="1:3">
      <c r="A371" s="16"/>
      <c r="B371" s="16"/>
      <c r="C371" s="16"/>
    </row>
    <row r="372" spans="1:3">
      <c r="A372" s="16"/>
      <c r="B372" s="16"/>
      <c r="C372" s="16"/>
    </row>
    <row r="373" spans="1:3">
      <c r="A373" s="16"/>
      <c r="B373" s="16"/>
      <c r="C373" s="16"/>
    </row>
    <row r="374" spans="1:3">
      <c r="A374" s="16"/>
      <c r="B374" s="16"/>
      <c r="C374" s="16"/>
    </row>
    <row r="375" spans="1:3">
      <c r="A375" s="16"/>
      <c r="B375" s="16"/>
      <c r="C375" s="16"/>
    </row>
    <row r="376" spans="1:3">
      <c r="A376" s="16"/>
      <c r="B376" s="16"/>
      <c r="C376" s="16"/>
    </row>
    <row r="377" spans="1:3">
      <c r="A377" s="16"/>
      <c r="B377" s="16"/>
      <c r="C377" s="16"/>
    </row>
    <row r="378" spans="1:3">
      <c r="A378" s="16"/>
      <c r="B378" s="16"/>
      <c r="C378" s="16"/>
    </row>
    <row r="379" spans="1:3">
      <c r="A379" s="16"/>
      <c r="B379" s="16"/>
      <c r="C379" s="16"/>
    </row>
    <row r="380" spans="1:3">
      <c r="A380" s="16"/>
      <c r="B380" s="16"/>
      <c r="C380" s="16"/>
    </row>
    <row r="381" spans="1:3">
      <c r="A381" s="16"/>
      <c r="B381" s="16"/>
      <c r="C381" s="16"/>
    </row>
    <row r="382" spans="1:3">
      <c r="A382" s="16"/>
      <c r="B382" s="16"/>
      <c r="C382" s="16"/>
    </row>
    <row r="383" spans="1:3">
      <c r="A383" s="16"/>
      <c r="B383" s="16"/>
      <c r="C383" s="16"/>
    </row>
    <row r="384" spans="1:3">
      <c r="A384" s="16"/>
      <c r="B384" s="16"/>
      <c r="C384" s="16"/>
    </row>
    <row r="385" spans="1:3">
      <c r="A385" s="16"/>
      <c r="B385" s="16"/>
      <c r="C385" s="16"/>
    </row>
    <row r="386" spans="1:3">
      <c r="A386" s="16"/>
      <c r="B386" s="16"/>
      <c r="C386" s="16"/>
    </row>
    <row r="387" spans="1:3">
      <c r="A387" s="16"/>
      <c r="B387" s="16"/>
      <c r="C387" s="16"/>
    </row>
    <row r="388" spans="1:3">
      <c r="A388" s="16"/>
      <c r="B388" s="16"/>
      <c r="C388" s="16"/>
    </row>
    <row r="389" spans="1:3">
      <c r="A389" s="16"/>
      <c r="B389" s="16"/>
      <c r="C389" s="16"/>
    </row>
    <row r="390" spans="1:3">
      <c r="A390" s="16"/>
      <c r="B390" s="16"/>
      <c r="C390" s="16"/>
    </row>
    <row r="391" spans="1:3">
      <c r="A391" s="16"/>
      <c r="B391" s="16"/>
      <c r="C391" s="16"/>
    </row>
    <row r="392" spans="1:3">
      <c r="A392" s="16"/>
      <c r="B392" s="16"/>
      <c r="C392" s="16"/>
    </row>
    <row r="393" spans="1:3">
      <c r="A393" s="16"/>
      <c r="B393" s="16"/>
      <c r="C393" s="16"/>
    </row>
    <row r="394" spans="1:3">
      <c r="A394" s="16"/>
      <c r="B394" s="16"/>
      <c r="C394" s="16"/>
    </row>
    <row r="395" spans="1:3">
      <c r="A395" s="16"/>
      <c r="B395" s="16"/>
      <c r="C395" s="16"/>
    </row>
    <row r="396" spans="1:3">
      <c r="A396" s="16"/>
      <c r="B396" s="16"/>
      <c r="C396" s="16"/>
    </row>
    <row r="397" spans="1:3">
      <c r="A397" s="16"/>
      <c r="B397" s="16"/>
      <c r="C397" s="16"/>
    </row>
    <row r="398" spans="1:3">
      <c r="A398" s="16"/>
      <c r="B398" s="16"/>
      <c r="C398" s="16"/>
    </row>
    <row r="399" spans="1:3">
      <c r="A399" s="16"/>
      <c r="B399" s="16"/>
      <c r="C399" s="16"/>
    </row>
    <row r="400" spans="1:3">
      <c r="A400" s="16"/>
      <c r="B400" s="16"/>
      <c r="C400" s="16"/>
    </row>
    <row r="401" spans="1:3">
      <c r="A401" s="16"/>
      <c r="B401" s="16"/>
      <c r="C401" s="16"/>
    </row>
    <row r="402" spans="1:3">
      <c r="A402" s="16"/>
      <c r="B402" s="16"/>
      <c r="C402" s="16"/>
    </row>
    <row r="403" spans="1:3">
      <c r="A403" s="16"/>
      <c r="B403" s="16"/>
      <c r="C403" s="16"/>
    </row>
    <row r="404" spans="1:3">
      <c r="A404" s="16"/>
      <c r="B404" s="16"/>
      <c r="C404" s="16"/>
    </row>
    <row r="405" spans="1:3">
      <c r="A405" s="16"/>
      <c r="B405" s="16"/>
      <c r="C405" s="16"/>
    </row>
    <row r="406" spans="1:3">
      <c r="A406" s="16"/>
      <c r="B406" s="16"/>
      <c r="C406" s="16"/>
    </row>
    <row r="407" spans="1:3">
      <c r="A407" s="16"/>
      <c r="B407" s="16"/>
      <c r="C407" s="16"/>
    </row>
    <row r="408" spans="1:3">
      <c r="A408" s="16"/>
      <c r="B408" s="16"/>
      <c r="C408" s="16"/>
    </row>
    <row r="409" spans="1:3">
      <c r="A409" s="16"/>
      <c r="B409" s="16"/>
      <c r="C409" s="16"/>
    </row>
    <row r="410" spans="1:3">
      <c r="A410" s="16"/>
      <c r="B410" s="16"/>
      <c r="C410" s="16"/>
    </row>
    <row r="411" spans="1:3">
      <c r="A411" s="16"/>
      <c r="B411" s="16"/>
      <c r="C411" s="16"/>
    </row>
    <row r="412" spans="1:3">
      <c r="A412" s="16"/>
      <c r="B412" s="16"/>
      <c r="C412" s="16"/>
    </row>
    <row r="413" spans="1:3">
      <c r="A413" s="16"/>
      <c r="B413" s="16"/>
      <c r="C413" s="16"/>
    </row>
    <row r="414" spans="1:3">
      <c r="A414" s="16"/>
      <c r="B414" s="16"/>
      <c r="C414" s="16"/>
    </row>
    <row r="415" spans="1:3">
      <c r="A415" s="16"/>
      <c r="B415" s="16"/>
      <c r="C415" s="16"/>
    </row>
    <row r="416" spans="1:3">
      <c r="A416" s="16"/>
      <c r="B416" s="16"/>
      <c r="C416" s="16"/>
    </row>
    <row r="417" spans="1:3">
      <c r="A417" s="16"/>
      <c r="B417" s="16"/>
      <c r="C417" s="16"/>
    </row>
    <row r="418" spans="1:3">
      <c r="A418" s="16"/>
      <c r="B418" s="16"/>
      <c r="C418" s="16"/>
    </row>
    <row r="419" spans="1:3">
      <c r="A419" s="16"/>
      <c r="B419" s="16"/>
      <c r="C419" s="16"/>
    </row>
    <row r="420" spans="1:3">
      <c r="A420" s="16"/>
      <c r="B420" s="16"/>
      <c r="C420" s="16"/>
    </row>
    <row r="421" spans="1:3">
      <c r="A421" s="16"/>
      <c r="B421" s="16"/>
      <c r="C421" s="16"/>
    </row>
    <row r="422" spans="1:3">
      <c r="A422" s="16"/>
      <c r="B422" s="16"/>
      <c r="C422" s="16"/>
    </row>
    <row r="423" spans="1:3">
      <c r="A423" s="16"/>
      <c r="B423" s="16"/>
      <c r="C423" s="16"/>
    </row>
    <row r="424" spans="1:3">
      <c r="A424" s="16"/>
      <c r="B424" s="16"/>
      <c r="C424" s="16"/>
    </row>
    <row r="425" spans="1:3">
      <c r="A425" s="16"/>
      <c r="B425" s="16"/>
      <c r="C425" s="16"/>
    </row>
    <row r="426" spans="1:3">
      <c r="A426" s="16"/>
      <c r="B426" s="16"/>
      <c r="C426" s="16"/>
    </row>
    <row r="427" spans="1:3">
      <c r="A427" s="16"/>
      <c r="B427" s="16"/>
      <c r="C427" s="16"/>
    </row>
    <row r="428" spans="1:3">
      <c r="A428" s="16"/>
      <c r="B428" s="16"/>
      <c r="C428" s="16"/>
    </row>
    <row r="429" spans="1:3">
      <c r="A429" s="16"/>
      <c r="B429" s="16"/>
      <c r="C429" s="16"/>
    </row>
    <row r="430" spans="1:3">
      <c r="A430" s="16"/>
      <c r="B430" s="16"/>
      <c r="C430" s="16"/>
    </row>
    <row r="431" spans="1:3">
      <c r="A431" s="16"/>
      <c r="B431" s="16"/>
      <c r="C431" s="16"/>
    </row>
    <row r="432" spans="1:3">
      <c r="A432" s="16"/>
      <c r="B432" s="16"/>
      <c r="C432" s="16"/>
    </row>
    <row r="433" spans="1:3">
      <c r="A433" s="16"/>
      <c r="B433" s="16"/>
      <c r="C433" s="16"/>
    </row>
    <row r="434" spans="1:3">
      <c r="A434" s="16"/>
      <c r="B434" s="16"/>
      <c r="C434" s="16"/>
    </row>
    <row r="435" spans="1:3">
      <c r="A435" s="16"/>
      <c r="B435" s="16"/>
      <c r="C435" s="16"/>
    </row>
    <row r="436" spans="1:3">
      <c r="A436" s="16"/>
      <c r="B436" s="16"/>
      <c r="C436" s="16"/>
    </row>
    <row r="437" spans="1:3">
      <c r="A437" s="16"/>
      <c r="B437" s="16"/>
      <c r="C437" s="16"/>
    </row>
    <row r="438" spans="1:3">
      <c r="A438" s="16"/>
      <c r="B438" s="16"/>
      <c r="C438" s="16"/>
    </row>
    <row r="439" spans="1:3">
      <c r="A439" s="16"/>
      <c r="B439" s="16"/>
      <c r="C439" s="16"/>
    </row>
    <row r="440" spans="1:3">
      <c r="A440" s="16"/>
      <c r="B440" s="16"/>
      <c r="C440" s="16"/>
    </row>
    <row r="441" spans="1:3">
      <c r="A441" s="16"/>
      <c r="B441" s="16"/>
      <c r="C441" s="16"/>
    </row>
    <row r="442" spans="1:3">
      <c r="A442" s="16"/>
      <c r="B442" s="16"/>
      <c r="C442" s="16"/>
    </row>
    <row r="443" spans="1:3">
      <c r="A443" s="16"/>
      <c r="B443" s="16"/>
      <c r="C443" s="16"/>
    </row>
    <row r="444" spans="1:3">
      <c r="A444" s="16"/>
      <c r="B444" s="16"/>
      <c r="C444" s="16"/>
    </row>
    <row r="445" spans="1:3">
      <c r="A445" s="16"/>
      <c r="B445" s="16"/>
      <c r="C445" s="16"/>
    </row>
    <row r="446" spans="1:3">
      <c r="A446" s="16"/>
      <c r="B446" s="16"/>
      <c r="C446" s="16"/>
    </row>
    <row r="447" spans="1:3">
      <c r="A447" s="16"/>
      <c r="B447" s="16"/>
      <c r="C447" s="16"/>
    </row>
    <row r="448" spans="1:3">
      <c r="A448" s="16"/>
      <c r="B448" s="16"/>
      <c r="C448" s="16"/>
    </row>
    <row r="449" spans="1:3">
      <c r="A449" s="16"/>
      <c r="B449" s="16"/>
      <c r="C449" s="16"/>
    </row>
    <row r="450" spans="1:3">
      <c r="A450" s="16"/>
      <c r="B450" s="16"/>
      <c r="C450" s="16"/>
    </row>
    <row r="451" spans="1:3">
      <c r="A451" s="16"/>
      <c r="B451" s="16"/>
      <c r="C451" s="16"/>
    </row>
    <row r="452" spans="1:3">
      <c r="A452" s="16"/>
      <c r="B452" s="16"/>
      <c r="C452" s="16"/>
    </row>
    <row r="453" spans="1:3">
      <c r="A453" s="16"/>
      <c r="B453" s="16"/>
      <c r="C453" s="16"/>
    </row>
    <row r="454" spans="1:3">
      <c r="A454" s="16"/>
      <c r="B454" s="16"/>
      <c r="C454" s="16"/>
    </row>
    <row r="455" spans="1:3">
      <c r="A455" s="16"/>
      <c r="B455" s="16"/>
      <c r="C455" s="16"/>
    </row>
    <row r="456" spans="1:3">
      <c r="A456" s="16"/>
      <c r="B456" s="16"/>
      <c r="C456" s="16"/>
    </row>
    <row r="457" spans="1:3">
      <c r="A457" s="16"/>
      <c r="B457" s="16"/>
      <c r="C457" s="16"/>
    </row>
    <row r="458" spans="1:3">
      <c r="A458" s="16"/>
      <c r="B458" s="16"/>
      <c r="C458" s="16"/>
    </row>
    <row r="459" spans="1:3">
      <c r="A459" s="16"/>
      <c r="B459" s="16"/>
      <c r="C459" s="16"/>
    </row>
    <row r="460" spans="1:3">
      <c r="A460" s="16"/>
      <c r="B460" s="16"/>
      <c r="C460" s="16"/>
    </row>
    <row r="461" spans="1:3">
      <c r="A461" s="16"/>
      <c r="B461" s="16"/>
      <c r="C461" s="16"/>
    </row>
    <row r="462" spans="1:3">
      <c r="A462" s="16"/>
      <c r="B462" s="16"/>
      <c r="C462" s="16"/>
    </row>
    <row r="463" spans="1:3">
      <c r="A463" s="16"/>
      <c r="B463" s="16"/>
      <c r="C463" s="16"/>
    </row>
    <row r="464" spans="1:3">
      <c r="A464" s="16"/>
      <c r="B464" s="16"/>
      <c r="C464" s="16"/>
    </row>
    <row r="465" spans="1:3">
      <c r="A465" s="16"/>
      <c r="B465" s="16"/>
      <c r="C465" s="16"/>
    </row>
    <row r="466" spans="1:3">
      <c r="A466" s="16"/>
      <c r="B466" s="16"/>
      <c r="C466" s="16"/>
    </row>
    <row r="467" spans="1:3">
      <c r="A467" s="16"/>
      <c r="B467" s="16"/>
      <c r="C467" s="16"/>
    </row>
    <row r="468" spans="1:3">
      <c r="A468" s="16"/>
      <c r="B468" s="16"/>
      <c r="C468" s="16"/>
    </row>
    <row r="469" spans="1:3">
      <c r="A469" s="16"/>
      <c r="B469" s="16"/>
      <c r="C469" s="16"/>
    </row>
    <row r="470" spans="1:3">
      <c r="A470" s="16"/>
      <c r="B470" s="16"/>
      <c r="C470" s="16"/>
    </row>
    <row r="471" spans="1:3">
      <c r="A471" s="16"/>
      <c r="B471" s="16"/>
      <c r="C471" s="16"/>
    </row>
  </sheetData>
  <mergeCells count="3">
    <mergeCell ref="A23:H23"/>
    <mergeCell ref="A2:H2"/>
    <mergeCell ref="A46:H46"/>
  </mergeCells>
  <pageMargins left="0.7" right="0.7" top="0.75" bottom="0.75" header="0.3" footer="0.3"/>
  <pageSetup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5C354-E8EF-1A4C-8703-44024E377417}">
  <dimension ref="A1:E34"/>
  <sheetViews>
    <sheetView tabSelected="1" workbookViewId="0">
      <pane ySplit="11" topLeftCell="A12" activePane="bottomLeft" state="frozen"/>
      <selection pane="bottomLeft" activeCell="A12" sqref="A12"/>
    </sheetView>
  </sheetViews>
  <sheetFormatPr baseColWidth="10" defaultRowHeight="13"/>
  <cols>
    <col min="1" max="1" width="20.6640625" style="475" customWidth="1"/>
    <col min="2" max="3" width="20.6640625" style="474" customWidth="1"/>
    <col min="4" max="16384" width="10.83203125" style="474"/>
  </cols>
  <sheetData>
    <row r="1" spans="1:5" ht="27" customHeight="1">
      <c r="A1" s="479" t="s">
        <v>4224</v>
      </c>
      <c r="B1" s="480"/>
      <c r="C1" s="481"/>
      <c r="D1" s="473"/>
      <c r="E1" s="473"/>
    </row>
    <row r="2" spans="1:5" ht="8" customHeight="1"/>
    <row r="3" spans="1:5" ht="15" customHeight="1">
      <c r="A3" s="476" t="s">
        <v>4228</v>
      </c>
      <c r="B3" s="476"/>
      <c r="C3" s="476"/>
      <c r="D3" s="476"/>
      <c r="E3" s="476"/>
    </row>
    <row r="4" spans="1:5" ht="15" customHeight="1">
      <c r="A4" s="476" t="s">
        <v>4225</v>
      </c>
      <c r="B4" s="476"/>
      <c r="C4" s="476"/>
      <c r="D4" s="476"/>
      <c r="E4" s="476"/>
    </row>
    <row r="5" spans="1:5" ht="15" customHeight="1">
      <c r="A5" s="476" t="s">
        <v>4226</v>
      </c>
      <c r="B5" s="476"/>
      <c r="C5" s="476"/>
      <c r="D5" s="476"/>
      <c r="E5" s="476"/>
    </row>
    <row r="6" spans="1:5" ht="15" customHeight="1">
      <c r="A6" s="477" t="s">
        <v>4227</v>
      </c>
      <c r="B6" s="477"/>
      <c r="C6" s="477"/>
      <c r="D6" s="477"/>
      <c r="E6" s="477"/>
    </row>
    <row r="7" spans="1:5" ht="30" customHeight="1">
      <c r="A7" s="478" t="s">
        <v>4229</v>
      </c>
      <c r="B7" s="478"/>
      <c r="C7" s="478"/>
      <c r="D7" s="477"/>
      <c r="E7" s="477"/>
    </row>
    <row r="8" spans="1:5" ht="15" customHeight="1">
      <c r="A8" s="478" t="s">
        <v>4230</v>
      </c>
      <c r="B8" s="478"/>
      <c r="C8" s="478"/>
      <c r="D8" s="477"/>
      <c r="E8" s="477"/>
    </row>
    <row r="9" spans="1:5" ht="30" customHeight="1">
      <c r="A9" s="478"/>
      <c r="B9" s="478"/>
      <c r="C9" s="478"/>
    </row>
    <row r="10" spans="1:5" ht="15" customHeight="1">
      <c r="A10" s="478" t="s">
        <v>4231</v>
      </c>
      <c r="B10" s="478"/>
      <c r="C10" s="478"/>
    </row>
    <row r="11" spans="1:5" ht="45" customHeight="1">
      <c r="A11" s="478" t="s">
        <v>4232</v>
      </c>
      <c r="B11" s="478"/>
      <c r="C11" s="478"/>
    </row>
    <row r="13" spans="1:5" ht="27" customHeight="1" thickBot="1">
      <c r="A13" s="461" t="s">
        <v>3681</v>
      </c>
      <c r="B13" s="462"/>
      <c r="C13" s="463"/>
    </row>
    <row r="14" spans="1:5" ht="24" customHeight="1" thickTop="1">
      <c r="A14" s="464" t="s">
        <v>4223</v>
      </c>
      <c r="B14" s="457" t="s">
        <v>4221</v>
      </c>
      <c r="C14" s="465" t="s">
        <v>4222</v>
      </c>
    </row>
    <row r="15" spans="1:5" ht="16">
      <c r="A15" s="466" t="s">
        <v>18</v>
      </c>
      <c r="B15" s="458">
        <v>0</v>
      </c>
      <c r="C15" s="467">
        <f>90-B15</f>
        <v>90</v>
      </c>
    </row>
    <row r="16" spans="1:5" ht="16">
      <c r="A16" s="468" t="s">
        <v>239</v>
      </c>
      <c r="B16" s="459">
        <v>0</v>
      </c>
      <c r="C16" s="467">
        <f>90-B16</f>
        <v>90</v>
      </c>
    </row>
    <row r="17" spans="1:3" ht="16">
      <c r="A17" s="469" t="s">
        <v>16</v>
      </c>
      <c r="B17" s="460">
        <v>0</v>
      </c>
      <c r="C17" s="467">
        <f>90-B17</f>
        <v>90</v>
      </c>
    </row>
    <row r="18" spans="1:3" ht="16">
      <c r="A18" s="468" t="s">
        <v>29</v>
      </c>
      <c r="B18" s="459">
        <v>0</v>
      </c>
      <c r="C18" s="467">
        <f>90-B18</f>
        <v>90</v>
      </c>
    </row>
    <row r="19" spans="1:3" ht="16">
      <c r="A19" s="469" t="s">
        <v>2177</v>
      </c>
      <c r="B19" s="460">
        <v>0</v>
      </c>
      <c r="C19" s="467">
        <f>90-B19</f>
        <v>90</v>
      </c>
    </row>
    <row r="20" spans="1:3" ht="16">
      <c r="A20" s="468" t="s">
        <v>14</v>
      </c>
      <c r="B20" s="459">
        <v>0</v>
      </c>
      <c r="C20" s="467">
        <f>90-B20</f>
        <v>90</v>
      </c>
    </row>
    <row r="21" spans="1:3" ht="16">
      <c r="A21" s="469" t="s">
        <v>15</v>
      </c>
      <c r="B21" s="460">
        <v>0</v>
      </c>
      <c r="C21" s="467">
        <f>90-B21</f>
        <v>90</v>
      </c>
    </row>
    <row r="22" spans="1:3" ht="16">
      <c r="A22" s="468" t="s">
        <v>567</v>
      </c>
      <c r="B22" s="459">
        <v>0</v>
      </c>
      <c r="C22" s="467">
        <f>90-B22</f>
        <v>90</v>
      </c>
    </row>
    <row r="23" spans="1:3" ht="16">
      <c r="A23" s="468" t="s">
        <v>188</v>
      </c>
      <c r="B23" s="459">
        <v>0</v>
      </c>
      <c r="C23" s="467">
        <f>90-B23</f>
        <v>90</v>
      </c>
    </row>
    <row r="24" spans="1:3" ht="16">
      <c r="A24" s="468" t="s">
        <v>17</v>
      </c>
      <c r="B24" s="459">
        <v>0</v>
      </c>
      <c r="C24" s="467">
        <f>90-B24</f>
        <v>90</v>
      </c>
    </row>
    <row r="25" spans="1:3" ht="16">
      <c r="A25" s="468" t="s">
        <v>609</v>
      </c>
      <c r="B25" s="459">
        <v>0</v>
      </c>
      <c r="C25" s="467">
        <f>90-B25</f>
        <v>90</v>
      </c>
    </row>
    <row r="26" spans="1:3" ht="16">
      <c r="A26" s="466" t="s">
        <v>555</v>
      </c>
      <c r="B26" s="460">
        <v>0</v>
      </c>
      <c r="C26" s="467">
        <f>90-B26</f>
        <v>90</v>
      </c>
    </row>
    <row r="27" spans="1:3" ht="16">
      <c r="A27" s="468" t="s">
        <v>2170</v>
      </c>
      <c r="B27" s="459">
        <v>0</v>
      </c>
      <c r="C27" s="467">
        <f>90-B27</f>
        <v>90</v>
      </c>
    </row>
    <row r="28" spans="1:3" ht="16">
      <c r="A28" s="468" t="s">
        <v>598</v>
      </c>
      <c r="B28" s="459">
        <v>0</v>
      </c>
      <c r="C28" s="467">
        <f>90-B28</f>
        <v>90</v>
      </c>
    </row>
    <row r="29" spans="1:3" ht="16">
      <c r="A29" s="468" t="s">
        <v>13</v>
      </c>
      <c r="B29" s="459">
        <v>0</v>
      </c>
      <c r="C29" s="467">
        <f>90-B29</f>
        <v>90</v>
      </c>
    </row>
    <row r="30" spans="1:3" ht="16">
      <c r="A30" s="468" t="s">
        <v>563</v>
      </c>
      <c r="B30" s="459">
        <v>3</v>
      </c>
      <c r="C30" s="467">
        <f>90-B30</f>
        <v>87</v>
      </c>
    </row>
    <row r="31" spans="1:3" ht="16">
      <c r="A31" s="468" t="s">
        <v>164</v>
      </c>
      <c r="B31" s="459">
        <v>9</v>
      </c>
      <c r="C31" s="467">
        <f>90-B31</f>
        <v>81</v>
      </c>
    </row>
    <row r="32" spans="1:3" ht="16">
      <c r="A32" s="468" t="s">
        <v>2172</v>
      </c>
      <c r="B32" s="459">
        <v>9</v>
      </c>
      <c r="C32" s="467">
        <f>90-B32</f>
        <v>81</v>
      </c>
    </row>
    <row r="33" spans="1:3" ht="16">
      <c r="A33" s="469" t="s">
        <v>129</v>
      </c>
      <c r="B33" s="460">
        <v>9</v>
      </c>
      <c r="C33" s="467">
        <f>90-B33</f>
        <v>81</v>
      </c>
    </row>
    <row r="34" spans="1:3" ht="16">
      <c r="A34" s="470" t="s">
        <v>276</v>
      </c>
      <c r="B34" s="471">
        <v>15</v>
      </c>
      <c r="C34" s="472">
        <f>90-B34</f>
        <v>75</v>
      </c>
    </row>
  </sheetData>
  <sortState xmlns:xlrd2="http://schemas.microsoft.com/office/spreadsheetml/2017/richdata2" ref="A15:E34">
    <sortCondition descending="1" ref="C15:C34"/>
  </sortState>
  <mergeCells count="9">
    <mergeCell ref="A11:C11"/>
    <mergeCell ref="A13:C13"/>
    <mergeCell ref="A3:E3"/>
    <mergeCell ref="A4:E4"/>
    <mergeCell ref="A5:E5"/>
    <mergeCell ref="A1:C1"/>
    <mergeCell ref="A7:C7"/>
    <mergeCell ref="A8:C9"/>
    <mergeCell ref="A10:C1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19C3DD-631A-B64E-A894-E8216303A4DE}">
  <sheetPr>
    <tabColor rgb="FF92D050"/>
  </sheetPr>
  <dimension ref="A1:W321"/>
  <sheetViews>
    <sheetView workbookViewId="0">
      <pane ySplit="1" topLeftCell="A2" activePane="bottomLeft" state="frozen"/>
      <selection pane="bottomLeft" activeCell="G86" sqref="G86"/>
    </sheetView>
  </sheetViews>
  <sheetFormatPr baseColWidth="10" defaultColWidth="10.83203125" defaultRowHeight="15"/>
  <cols>
    <col min="1" max="1" width="7.1640625" style="6" customWidth="1"/>
    <col min="2" max="3" width="5.1640625" style="6" customWidth="1"/>
    <col min="4" max="4" width="14.5" style="4" customWidth="1"/>
    <col min="5" max="5" width="11.6640625" style="4" customWidth="1"/>
    <col min="6" max="7" width="6.1640625" style="4" customWidth="1"/>
    <col min="8" max="8" width="3" style="4" customWidth="1"/>
    <col min="9" max="9" width="20.83203125" style="4" customWidth="1"/>
    <col min="10" max="10" width="19.1640625" style="3" customWidth="1"/>
    <col min="11" max="11" width="5.5" style="5" customWidth="1"/>
    <col min="12" max="12" width="4.6640625" style="5" customWidth="1"/>
    <col min="13" max="14" width="3.6640625" style="5" customWidth="1"/>
    <col min="15" max="15" width="3.83203125" style="3" customWidth="1"/>
    <col min="16" max="17" width="3.6640625" style="3" customWidth="1"/>
    <col min="18" max="18" width="3.6640625" style="18" customWidth="1"/>
    <col min="19" max="19" width="3.6640625" style="53" customWidth="1"/>
    <col min="20" max="21" width="3.6640625" style="5" customWidth="1"/>
    <col min="22" max="24" width="3.6640625" style="3" customWidth="1"/>
    <col min="25" max="16384" width="10.83203125" style="3"/>
  </cols>
  <sheetData>
    <row r="1" spans="1:23" ht="34" customHeight="1" thickBot="1">
      <c r="A1" s="20" t="s">
        <v>1356</v>
      </c>
      <c r="B1" s="20" t="s">
        <v>1355</v>
      </c>
      <c r="C1" s="20" t="s">
        <v>1357</v>
      </c>
      <c r="D1" s="158" t="s">
        <v>2034</v>
      </c>
      <c r="E1" s="331" t="s">
        <v>3700</v>
      </c>
      <c r="F1" s="157" t="s">
        <v>1961</v>
      </c>
      <c r="G1" s="157" t="s">
        <v>1960</v>
      </c>
      <c r="H1" s="157"/>
      <c r="I1" s="22" t="s">
        <v>92</v>
      </c>
      <c r="J1" s="338" t="s">
        <v>93</v>
      </c>
      <c r="K1" s="21" t="s">
        <v>228</v>
      </c>
      <c r="L1" s="21" t="s">
        <v>94</v>
      </c>
      <c r="M1" s="21" t="s">
        <v>2547</v>
      </c>
      <c r="N1" s="21" t="s">
        <v>2548</v>
      </c>
    </row>
    <row r="2" spans="1:23">
      <c r="A2" s="7">
        <v>1</v>
      </c>
      <c r="B2" s="10">
        <v>1</v>
      </c>
      <c r="C2" s="10">
        <v>1</v>
      </c>
      <c r="D2" s="4" t="s">
        <v>563</v>
      </c>
      <c r="E2" s="332"/>
      <c r="I2" s="272"/>
      <c r="J2" s="339"/>
      <c r="Q2" s="18"/>
      <c r="R2" s="53"/>
      <c r="S2" s="5"/>
      <c r="U2" s="3"/>
    </row>
    <row r="3" spans="1:23" ht="15" customHeight="1">
      <c r="A3" s="7">
        <v>1</v>
      </c>
      <c r="B3" s="10">
        <v>2</v>
      </c>
      <c r="C3" s="10">
        <v>2</v>
      </c>
      <c r="D3" s="4" t="s">
        <v>470</v>
      </c>
      <c r="E3" s="332"/>
      <c r="J3" s="339"/>
      <c r="Q3" s="384"/>
      <c r="R3" s="384"/>
      <c r="S3" s="384"/>
      <c r="T3" s="384"/>
      <c r="U3" s="384"/>
      <c r="V3" s="384"/>
      <c r="W3" s="384"/>
    </row>
    <row r="4" spans="1:23" ht="15" customHeight="1">
      <c r="A4" s="7">
        <v>1</v>
      </c>
      <c r="B4" s="10">
        <v>3</v>
      </c>
      <c r="C4" s="10">
        <v>3</v>
      </c>
      <c r="D4" s="4" t="s">
        <v>2170</v>
      </c>
      <c r="E4" s="332"/>
      <c r="J4" s="339"/>
      <c r="Q4" s="384"/>
      <c r="R4" s="384"/>
      <c r="S4" s="384"/>
      <c r="T4" s="384"/>
      <c r="U4" s="384"/>
      <c r="V4" s="384"/>
      <c r="W4" s="384"/>
    </row>
    <row r="5" spans="1:23" ht="15" customHeight="1">
      <c r="A5" s="7">
        <v>1</v>
      </c>
      <c r="B5" s="10">
        <v>4</v>
      </c>
      <c r="C5" s="10">
        <v>4</v>
      </c>
      <c r="D5" s="4" t="s">
        <v>3874</v>
      </c>
      <c r="E5" s="332"/>
      <c r="K5" s="32"/>
      <c r="L5" s="32"/>
      <c r="M5" s="32"/>
      <c r="Q5" s="384"/>
      <c r="R5" s="384"/>
      <c r="S5" s="384"/>
      <c r="T5" s="384"/>
      <c r="U5" s="384"/>
      <c r="V5" s="384"/>
      <c r="W5" s="384"/>
    </row>
    <row r="6" spans="1:23" ht="15" customHeight="1">
      <c r="A6" s="7">
        <v>1</v>
      </c>
      <c r="B6" s="10">
        <v>5</v>
      </c>
      <c r="C6" s="10">
        <v>5</v>
      </c>
      <c r="D6" s="4" t="s">
        <v>18</v>
      </c>
      <c r="E6" s="332"/>
      <c r="J6" s="339"/>
      <c r="Q6" s="384"/>
      <c r="R6" s="384"/>
      <c r="S6" s="384"/>
      <c r="T6" s="384"/>
      <c r="U6" s="384"/>
      <c r="V6" s="384"/>
      <c r="W6" s="384"/>
    </row>
    <row r="7" spans="1:23" ht="15" customHeight="1">
      <c r="A7" s="7">
        <v>1</v>
      </c>
      <c r="B7" s="10">
        <v>6</v>
      </c>
      <c r="C7" s="10">
        <v>6</v>
      </c>
      <c r="D7" s="4" t="s">
        <v>15</v>
      </c>
      <c r="E7" s="332"/>
      <c r="J7" s="339"/>
      <c r="Q7" s="384"/>
      <c r="R7" s="384"/>
      <c r="S7" s="384"/>
      <c r="T7" s="384"/>
      <c r="U7" s="384"/>
      <c r="V7" s="384"/>
      <c r="W7" s="384"/>
    </row>
    <row r="8" spans="1:23" ht="15" customHeight="1">
      <c r="A8" s="7">
        <v>1</v>
      </c>
      <c r="B8" s="10">
        <v>7</v>
      </c>
      <c r="C8" s="10">
        <v>7</v>
      </c>
      <c r="D8" s="4" t="s">
        <v>609</v>
      </c>
      <c r="E8" s="332"/>
      <c r="J8" s="339"/>
      <c r="Q8" s="384"/>
      <c r="R8" s="384"/>
      <c r="S8" s="384"/>
      <c r="T8" s="384"/>
      <c r="U8" s="384"/>
      <c r="V8" s="384"/>
      <c r="W8" s="384"/>
    </row>
    <row r="9" spans="1:23" ht="15" customHeight="1">
      <c r="A9" s="7">
        <v>1</v>
      </c>
      <c r="B9" s="10">
        <v>8</v>
      </c>
      <c r="C9" s="10">
        <v>8</v>
      </c>
      <c r="D9" s="4" t="s">
        <v>16</v>
      </c>
      <c r="E9" s="332"/>
      <c r="J9" s="339"/>
      <c r="Q9" s="384"/>
      <c r="R9" s="384"/>
      <c r="S9" s="384"/>
      <c r="T9" s="384"/>
      <c r="U9" s="384"/>
      <c r="V9" s="384"/>
      <c r="W9" s="384"/>
    </row>
    <row r="10" spans="1:23" ht="15" customHeight="1">
      <c r="A10" s="7">
        <v>1</v>
      </c>
      <c r="B10" s="10">
        <v>9</v>
      </c>
      <c r="C10" s="10">
        <v>9</v>
      </c>
      <c r="D10" s="4" t="s">
        <v>276</v>
      </c>
      <c r="E10" s="332"/>
      <c r="J10" s="339"/>
      <c r="Q10" s="384"/>
      <c r="R10" s="384"/>
      <c r="S10" s="384"/>
      <c r="T10" s="384"/>
      <c r="U10" s="384"/>
      <c r="V10" s="384"/>
      <c r="W10" s="384"/>
    </row>
    <row r="11" spans="1:23" ht="15" customHeight="1">
      <c r="A11" s="7">
        <v>1</v>
      </c>
      <c r="B11" s="10">
        <v>10</v>
      </c>
      <c r="C11" s="10">
        <v>10</v>
      </c>
      <c r="D11" s="4" t="s">
        <v>3863</v>
      </c>
      <c r="E11" s="332"/>
      <c r="J11" s="339"/>
      <c r="Q11" s="384"/>
      <c r="R11" s="384"/>
      <c r="S11" s="384"/>
      <c r="T11" s="384"/>
      <c r="U11" s="384"/>
      <c r="V11" s="384"/>
      <c r="W11" s="384"/>
    </row>
    <row r="12" spans="1:23" ht="15" customHeight="1">
      <c r="A12" s="7">
        <v>1</v>
      </c>
      <c r="B12" s="10">
        <v>11</v>
      </c>
      <c r="C12" s="10">
        <v>11</v>
      </c>
      <c r="D12" s="4" t="s">
        <v>4215</v>
      </c>
      <c r="E12" s="332"/>
      <c r="J12" s="339"/>
      <c r="Q12" s="384"/>
      <c r="R12" s="384"/>
      <c r="S12" s="384"/>
      <c r="T12" s="384"/>
      <c r="U12" s="384"/>
      <c r="V12" s="384"/>
      <c r="W12" s="384"/>
    </row>
    <row r="13" spans="1:23" ht="15" customHeight="1">
      <c r="A13" s="7">
        <v>1</v>
      </c>
      <c r="B13" s="10">
        <v>12</v>
      </c>
      <c r="C13" s="10">
        <v>12</v>
      </c>
      <c r="D13" s="4" t="s">
        <v>13</v>
      </c>
      <c r="E13" s="332"/>
      <c r="I13" s="129"/>
      <c r="J13" s="340"/>
      <c r="K13" s="124"/>
      <c r="L13" s="124"/>
      <c r="M13" s="3"/>
      <c r="Q13" s="384"/>
      <c r="R13" s="384"/>
      <c r="S13" s="384"/>
      <c r="T13" s="384"/>
      <c r="U13" s="384"/>
      <c r="V13" s="384"/>
      <c r="W13" s="384"/>
    </row>
    <row r="14" spans="1:23">
      <c r="A14" s="7">
        <v>1</v>
      </c>
      <c r="B14" s="10">
        <v>13</v>
      </c>
      <c r="C14" s="10">
        <v>13</v>
      </c>
      <c r="D14" s="4" t="s">
        <v>29</v>
      </c>
      <c r="E14" s="332"/>
      <c r="I14" s="128"/>
      <c r="J14" s="128"/>
      <c r="K14" s="273"/>
      <c r="L14" s="74"/>
      <c r="M14" s="74"/>
      <c r="N14" s="74"/>
    </row>
    <row r="15" spans="1:23">
      <c r="A15" s="7">
        <v>1</v>
      </c>
      <c r="B15" s="10">
        <v>14</v>
      </c>
      <c r="C15" s="10">
        <v>14</v>
      </c>
      <c r="D15" s="4" t="s">
        <v>4216</v>
      </c>
      <c r="E15" s="332"/>
      <c r="I15" s="128"/>
      <c r="J15" s="128"/>
      <c r="K15" s="273"/>
      <c r="L15" s="74"/>
      <c r="M15" s="74"/>
      <c r="N15" s="74"/>
    </row>
    <row r="16" spans="1:23">
      <c r="A16" s="7">
        <v>1</v>
      </c>
      <c r="B16" s="10">
        <v>15</v>
      </c>
      <c r="C16" s="10">
        <v>15</v>
      </c>
      <c r="D16" s="4" t="s">
        <v>188</v>
      </c>
      <c r="E16" s="332"/>
      <c r="I16" s="128"/>
      <c r="J16" s="128"/>
      <c r="K16" s="273"/>
      <c r="L16" s="74"/>
      <c r="M16" s="74"/>
      <c r="N16" s="74"/>
    </row>
    <row r="17" spans="1:14">
      <c r="A17" s="7">
        <v>1</v>
      </c>
      <c r="B17" s="10">
        <v>16</v>
      </c>
      <c r="C17" s="10">
        <v>16</v>
      </c>
      <c r="D17" s="4" t="s">
        <v>2172</v>
      </c>
      <c r="E17" s="332"/>
      <c r="I17" s="128"/>
      <c r="J17" s="128"/>
      <c r="K17" s="273"/>
      <c r="L17" s="74"/>
      <c r="M17" s="74"/>
      <c r="N17" s="74"/>
    </row>
    <row r="18" spans="1:14">
      <c r="A18" s="7">
        <v>1</v>
      </c>
      <c r="B18" s="10">
        <v>17</v>
      </c>
      <c r="C18" s="10">
        <v>17</v>
      </c>
      <c r="D18" s="4" t="s">
        <v>3875</v>
      </c>
      <c r="E18" s="332"/>
      <c r="I18" s="128"/>
      <c r="J18" s="128"/>
      <c r="K18" s="273"/>
      <c r="L18" s="74"/>
      <c r="M18" s="74"/>
      <c r="N18" s="74"/>
    </row>
    <row r="19" spans="1:14">
      <c r="A19" s="7">
        <v>1</v>
      </c>
      <c r="B19" s="10">
        <v>18</v>
      </c>
      <c r="C19" s="10">
        <v>18</v>
      </c>
      <c r="D19" s="4" t="s">
        <v>567</v>
      </c>
      <c r="E19" s="332"/>
      <c r="I19" s="128"/>
      <c r="J19" s="128"/>
      <c r="K19" s="273"/>
      <c r="L19" s="74"/>
      <c r="M19" s="74"/>
      <c r="N19" s="74"/>
    </row>
    <row r="20" spans="1:14">
      <c r="A20" s="7">
        <v>1</v>
      </c>
      <c r="B20" s="10">
        <v>19</v>
      </c>
      <c r="C20" s="10">
        <v>19</v>
      </c>
      <c r="D20" s="4" t="s">
        <v>17</v>
      </c>
      <c r="E20" s="332"/>
      <c r="I20" s="128"/>
      <c r="J20" s="128"/>
      <c r="K20" s="273"/>
      <c r="L20" s="74"/>
      <c r="M20" s="74"/>
      <c r="N20" s="74"/>
    </row>
    <row r="21" spans="1:14">
      <c r="A21" s="11">
        <v>1</v>
      </c>
      <c r="B21" s="12">
        <v>20</v>
      </c>
      <c r="C21" s="12">
        <v>20</v>
      </c>
      <c r="D21" s="13" t="s">
        <v>14</v>
      </c>
      <c r="E21" s="333"/>
      <c r="F21" s="13"/>
      <c r="G21" s="13"/>
      <c r="H21" s="13"/>
      <c r="I21" s="137"/>
      <c r="J21" s="137"/>
      <c r="K21" s="274"/>
      <c r="L21" s="78"/>
      <c r="M21" s="78"/>
      <c r="N21" s="78"/>
    </row>
    <row r="22" spans="1:14">
      <c r="A22" s="99" t="s">
        <v>2819</v>
      </c>
      <c r="B22" s="100">
        <v>1</v>
      </c>
      <c r="C22" s="100"/>
      <c r="E22" s="334"/>
      <c r="F22" s="49"/>
      <c r="G22" s="49"/>
      <c r="H22" s="49"/>
      <c r="I22" s="277"/>
      <c r="J22" s="277"/>
      <c r="K22" s="275"/>
      <c r="L22" s="205"/>
      <c r="M22" s="205"/>
      <c r="N22" s="205"/>
    </row>
    <row r="23" spans="1:14">
      <c r="A23" s="7" t="s">
        <v>2819</v>
      </c>
      <c r="B23" s="10">
        <v>2</v>
      </c>
      <c r="C23" s="10"/>
      <c r="E23" s="332"/>
      <c r="I23" s="128"/>
      <c r="J23" s="128"/>
      <c r="K23" s="273"/>
      <c r="L23" s="74"/>
      <c r="M23" s="74"/>
      <c r="N23" s="74"/>
    </row>
    <row r="24" spans="1:14">
      <c r="A24" s="7" t="s">
        <v>2819</v>
      </c>
      <c r="B24" s="10">
        <v>3</v>
      </c>
      <c r="C24" s="10"/>
      <c r="E24" s="332"/>
      <c r="I24" s="128"/>
      <c r="J24" s="128"/>
      <c r="K24" s="273"/>
      <c r="L24" s="74"/>
      <c r="M24" s="74"/>
      <c r="N24" s="74"/>
    </row>
    <row r="25" spans="1:14">
      <c r="A25" s="7" t="s">
        <v>2819</v>
      </c>
      <c r="B25" s="10">
        <v>4</v>
      </c>
      <c r="C25" s="10"/>
      <c r="E25" s="332"/>
      <c r="I25" s="128"/>
      <c r="J25" s="128"/>
      <c r="K25" s="273"/>
      <c r="L25" s="74"/>
      <c r="M25" s="74"/>
      <c r="N25" s="74"/>
    </row>
    <row r="26" spans="1:14">
      <c r="A26" s="7" t="s">
        <v>2819</v>
      </c>
      <c r="B26" s="10">
        <v>5</v>
      </c>
      <c r="C26" s="10"/>
      <c r="E26" s="332"/>
      <c r="I26" s="128"/>
      <c r="J26" s="128"/>
      <c r="K26" s="273"/>
      <c r="L26" s="74"/>
      <c r="M26" s="74"/>
      <c r="N26" s="74"/>
    </row>
    <row r="27" spans="1:14">
      <c r="A27" s="11" t="s">
        <v>2819</v>
      </c>
      <c r="B27" s="12">
        <v>6</v>
      </c>
      <c r="C27" s="12"/>
      <c r="D27" s="13"/>
      <c r="E27" s="333"/>
      <c r="F27" s="13"/>
      <c r="G27" s="13"/>
      <c r="H27" s="13"/>
      <c r="I27" s="137"/>
      <c r="J27" s="137"/>
      <c r="K27" s="274"/>
      <c r="L27" s="78"/>
      <c r="M27" s="78"/>
      <c r="N27" s="78"/>
    </row>
    <row r="28" spans="1:14">
      <c r="A28" s="7">
        <v>2</v>
      </c>
      <c r="B28" s="10">
        <v>1</v>
      </c>
      <c r="C28" s="10"/>
      <c r="D28" s="4" t="s">
        <v>563</v>
      </c>
      <c r="E28" s="332"/>
      <c r="I28" s="128"/>
      <c r="J28" s="128"/>
      <c r="K28" s="273"/>
      <c r="L28" s="74"/>
      <c r="M28" s="74"/>
      <c r="N28" s="74"/>
    </row>
    <row r="29" spans="1:14">
      <c r="A29" s="7">
        <v>2</v>
      </c>
      <c r="B29" s="10">
        <v>2</v>
      </c>
      <c r="C29" s="10"/>
      <c r="D29" s="4" t="s">
        <v>470</v>
      </c>
      <c r="E29" s="332"/>
      <c r="I29" s="128"/>
      <c r="J29" s="128"/>
      <c r="K29" s="273"/>
      <c r="L29" s="74"/>
      <c r="M29" s="74"/>
      <c r="N29" s="74"/>
    </row>
    <row r="30" spans="1:14">
      <c r="A30" s="7">
        <v>2</v>
      </c>
      <c r="B30" s="10">
        <v>3</v>
      </c>
      <c r="C30" s="10"/>
      <c r="D30" s="4" t="s">
        <v>2170</v>
      </c>
      <c r="E30" s="332"/>
      <c r="I30" s="128"/>
      <c r="J30" s="128"/>
      <c r="K30" s="273"/>
      <c r="L30" s="74"/>
      <c r="M30" s="74"/>
      <c r="N30" s="74"/>
    </row>
    <row r="31" spans="1:14">
      <c r="A31" s="7">
        <v>2</v>
      </c>
      <c r="B31" s="10">
        <v>4</v>
      </c>
      <c r="C31" s="10"/>
      <c r="D31" s="4" t="s">
        <v>129</v>
      </c>
      <c r="E31" s="332"/>
      <c r="I31" s="128"/>
      <c r="J31" s="128"/>
      <c r="K31" s="273"/>
      <c r="L31" s="74"/>
      <c r="M31" s="74"/>
      <c r="N31" s="74"/>
    </row>
    <row r="32" spans="1:14">
      <c r="A32" s="7">
        <v>2</v>
      </c>
      <c r="B32" s="10">
        <v>5</v>
      </c>
      <c r="C32" s="10"/>
      <c r="D32" s="4" t="s">
        <v>18</v>
      </c>
      <c r="E32" s="332"/>
      <c r="I32" s="128"/>
      <c r="J32" s="128"/>
      <c r="K32" s="273"/>
      <c r="L32" s="74"/>
      <c r="M32" s="74"/>
      <c r="N32" s="74"/>
    </row>
    <row r="33" spans="1:14">
      <c r="A33" s="7">
        <v>2</v>
      </c>
      <c r="B33" s="10">
        <v>6</v>
      </c>
      <c r="C33" s="10"/>
      <c r="D33" s="4" t="s">
        <v>3862</v>
      </c>
      <c r="E33" s="332"/>
      <c r="I33" s="128"/>
      <c r="J33" s="128"/>
      <c r="K33" s="273"/>
      <c r="L33" s="74"/>
      <c r="M33" s="74"/>
      <c r="N33" s="74"/>
    </row>
    <row r="34" spans="1:14">
      <c r="A34" s="7">
        <v>2</v>
      </c>
      <c r="B34" s="10">
        <v>7</v>
      </c>
      <c r="C34" s="10"/>
      <c r="D34" s="4" t="s">
        <v>609</v>
      </c>
      <c r="E34" s="332"/>
      <c r="I34" s="128"/>
      <c r="J34" s="128"/>
      <c r="K34" s="273"/>
      <c r="L34" s="74"/>
      <c r="M34" s="74"/>
      <c r="N34" s="74"/>
    </row>
    <row r="35" spans="1:14">
      <c r="A35" s="7">
        <v>2</v>
      </c>
      <c r="B35" s="10">
        <v>8</v>
      </c>
      <c r="C35" s="10"/>
      <c r="D35" s="4" t="s">
        <v>16</v>
      </c>
      <c r="E35" s="332"/>
      <c r="I35" s="128"/>
      <c r="J35" s="128"/>
      <c r="K35" s="273"/>
      <c r="L35" s="74"/>
      <c r="M35" s="74"/>
      <c r="N35" s="74"/>
    </row>
    <row r="36" spans="1:14">
      <c r="A36" s="7">
        <v>2</v>
      </c>
      <c r="B36" s="10">
        <v>9</v>
      </c>
      <c r="C36" s="10"/>
      <c r="D36" s="4" t="s">
        <v>276</v>
      </c>
      <c r="E36" s="332"/>
      <c r="I36" s="128"/>
      <c r="J36" s="128"/>
      <c r="K36" s="273"/>
      <c r="L36" s="74"/>
      <c r="M36" s="74"/>
      <c r="N36" s="74"/>
    </row>
    <row r="37" spans="1:14">
      <c r="A37" s="7">
        <v>2</v>
      </c>
      <c r="B37" s="10">
        <v>10</v>
      </c>
      <c r="C37" s="10"/>
      <c r="D37" s="4" t="s">
        <v>3861</v>
      </c>
      <c r="E37" s="332"/>
      <c r="I37" s="128"/>
      <c r="J37" s="128"/>
      <c r="K37" s="273"/>
      <c r="L37" s="74"/>
      <c r="M37" s="74"/>
      <c r="N37" s="74"/>
    </row>
    <row r="38" spans="1:14">
      <c r="A38" s="7">
        <v>2</v>
      </c>
      <c r="B38" s="10">
        <v>11</v>
      </c>
      <c r="C38" s="10"/>
      <c r="D38" s="4" t="s">
        <v>3856</v>
      </c>
      <c r="E38" s="332"/>
      <c r="I38" s="128"/>
      <c r="J38" s="128"/>
      <c r="K38" s="273"/>
      <c r="L38" s="74"/>
      <c r="M38" s="74"/>
      <c r="N38" s="74"/>
    </row>
    <row r="39" spans="1:14">
      <c r="A39" s="7">
        <v>2</v>
      </c>
      <c r="B39" s="10">
        <v>12</v>
      </c>
      <c r="C39" s="10"/>
      <c r="D39" s="4" t="s">
        <v>13</v>
      </c>
      <c r="E39" s="332"/>
      <c r="I39" s="128"/>
      <c r="J39" s="128"/>
      <c r="K39" s="273"/>
      <c r="L39" s="74"/>
      <c r="M39" s="74"/>
      <c r="N39" s="74"/>
    </row>
    <row r="40" spans="1:14">
      <c r="A40" s="7">
        <v>2</v>
      </c>
      <c r="B40" s="10">
        <v>13</v>
      </c>
      <c r="C40" s="10"/>
      <c r="D40" s="4" t="s">
        <v>29</v>
      </c>
      <c r="E40" s="332"/>
      <c r="I40" s="128"/>
      <c r="J40" s="128"/>
      <c r="K40" s="273"/>
      <c r="L40" s="74"/>
      <c r="M40" s="74"/>
      <c r="N40" s="74"/>
    </row>
    <row r="41" spans="1:14">
      <c r="A41" s="7">
        <v>2</v>
      </c>
      <c r="B41" s="10">
        <v>14</v>
      </c>
      <c r="C41" s="10"/>
      <c r="D41" s="4" t="s">
        <v>4216</v>
      </c>
      <c r="E41" s="332"/>
      <c r="I41" s="128"/>
      <c r="J41" s="128"/>
      <c r="K41" s="273"/>
      <c r="L41" s="74"/>
      <c r="M41" s="74"/>
      <c r="N41" s="74"/>
    </row>
    <row r="42" spans="1:14">
      <c r="A42" s="7">
        <v>2</v>
      </c>
      <c r="B42" s="10">
        <v>15</v>
      </c>
      <c r="C42" s="10"/>
      <c r="D42" s="4" t="s">
        <v>188</v>
      </c>
      <c r="E42" s="332"/>
      <c r="I42" s="128"/>
      <c r="J42" s="128"/>
      <c r="K42" s="273"/>
      <c r="L42" s="74"/>
      <c r="M42" s="74"/>
      <c r="N42" s="74"/>
    </row>
    <row r="43" spans="1:14">
      <c r="A43" s="7">
        <v>2</v>
      </c>
      <c r="B43" s="10">
        <v>16</v>
      </c>
      <c r="C43" s="10"/>
      <c r="D43" s="4" t="s">
        <v>2172</v>
      </c>
      <c r="E43" s="332"/>
      <c r="I43" s="128"/>
      <c r="J43" s="128"/>
      <c r="K43" s="273"/>
      <c r="L43" s="74"/>
      <c r="M43" s="74"/>
      <c r="N43" s="74"/>
    </row>
    <row r="44" spans="1:14">
      <c r="A44" s="7">
        <v>2</v>
      </c>
      <c r="B44" s="10">
        <v>17</v>
      </c>
      <c r="C44" s="10"/>
      <c r="D44" s="4" t="s">
        <v>239</v>
      </c>
      <c r="E44" s="332"/>
      <c r="I44" s="128"/>
      <c r="J44" s="128"/>
      <c r="K44" s="273"/>
      <c r="L44" s="74"/>
      <c r="M44" s="74"/>
      <c r="N44" s="74"/>
    </row>
    <row r="45" spans="1:14">
      <c r="A45" s="7">
        <v>2</v>
      </c>
      <c r="B45" s="10">
        <v>18</v>
      </c>
      <c r="C45" s="10"/>
      <c r="D45" s="4" t="s">
        <v>567</v>
      </c>
      <c r="E45" s="332"/>
      <c r="I45" s="128"/>
      <c r="J45" s="128"/>
      <c r="K45" s="276"/>
      <c r="L45" s="74"/>
      <c r="M45" s="74"/>
      <c r="N45" s="74"/>
    </row>
    <row r="46" spans="1:14">
      <c r="A46" s="7">
        <v>2</v>
      </c>
      <c r="B46" s="10">
        <v>19</v>
      </c>
      <c r="C46" s="10"/>
      <c r="D46" s="4" t="s">
        <v>3859</v>
      </c>
      <c r="E46" s="332"/>
      <c r="I46" s="128"/>
      <c r="J46" s="128"/>
      <c r="K46" s="273"/>
      <c r="L46" s="74"/>
      <c r="M46" s="74"/>
      <c r="N46" s="74"/>
    </row>
    <row r="47" spans="1:14">
      <c r="A47" s="11">
        <v>2</v>
      </c>
      <c r="B47" s="12">
        <v>20</v>
      </c>
      <c r="C47" s="12"/>
      <c r="D47" s="13" t="s">
        <v>14</v>
      </c>
      <c r="E47" s="333"/>
      <c r="F47" s="13"/>
      <c r="G47" s="13"/>
      <c r="H47" s="13"/>
      <c r="I47" s="137"/>
      <c r="J47" s="137"/>
      <c r="K47" s="274"/>
      <c r="L47" s="78"/>
      <c r="M47" s="78"/>
      <c r="N47" s="78"/>
    </row>
    <row r="48" spans="1:14">
      <c r="A48" s="99" t="s">
        <v>2043</v>
      </c>
      <c r="B48" s="100">
        <v>1</v>
      </c>
      <c r="C48" s="100"/>
      <c r="E48" s="334"/>
      <c r="F48" s="49"/>
      <c r="G48" s="49"/>
      <c r="H48" s="49"/>
      <c r="I48" s="277"/>
      <c r="J48" s="277"/>
      <c r="K48" s="275"/>
      <c r="L48" s="205"/>
      <c r="M48" s="205"/>
      <c r="N48" s="205"/>
    </row>
    <row r="49" spans="1:14">
      <c r="A49" s="7" t="s">
        <v>2043</v>
      </c>
      <c r="B49" s="10">
        <v>2</v>
      </c>
      <c r="C49" s="10"/>
      <c r="E49" s="332"/>
      <c r="I49" s="128"/>
      <c r="J49" s="128"/>
      <c r="K49" s="273"/>
      <c r="L49" s="74"/>
      <c r="M49" s="74"/>
      <c r="N49" s="74"/>
    </row>
    <row r="50" spans="1:14">
      <c r="A50" s="7" t="s">
        <v>2043</v>
      </c>
      <c r="B50" s="10">
        <v>3</v>
      </c>
      <c r="C50" s="10"/>
      <c r="E50" s="332"/>
      <c r="I50" s="128"/>
      <c r="J50" s="128"/>
      <c r="K50" s="273"/>
      <c r="L50" s="74"/>
      <c r="M50" s="74"/>
      <c r="N50" s="74"/>
    </row>
    <row r="51" spans="1:14">
      <c r="A51" s="7" t="s">
        <v>2043</v>
      </c>
      <c r="B51" s="10">
        <v>4</v>
      </c>
      <c r="C51" s="10"/>
      <c r="E51" s="332"/>
      <c r="I51" s="128"/>
      <c r="J51" s="128"/>
      <c r="K51" s="273"/>
      <c r="L51" s="74"/>
      <c r="M51" s="74"/>
      <c r="N51" s="74"/>
    </row>
    <row r="52" spans="1:14">
      <c r="A52" s="7" t="s">
        <v>2043</v>
      </c>
      <c r="B52" s="10">
        <v>5</v>
      </c>
      <c r="C52" s="10"/>
      <c r="E52" s="332"/>
      <c r="I52" s="128"/>
      <c r="J52" s="128"/>
      <c r="K52" s="273"/>
      <c r="L52" s="74"/>
      <c r="M52" s="74"/>
      <c r="N52" s="74"/>
    </row>
    <row r="53" spans="1:14">
      <c r="A53" s="7" t="s">
        <v>2043</v>
      </c>
      <c r="B53" s="10">
        <v>6</v>
      </c>
      <c r="C53" s="10"/>
      <c r="E53" s="332"/>
      <c r="I53" s="128"/>
      <c r="J53" s="128"/>
      <c r="K53" s="273"/>
      <c r="L53" s="74"/>
      <c r="M53" s="74"/>
      <c r="N53" s="74"/>
    </row>
    <row r="54" spans="1:14">
      <c r="A54" s="11" t="s">
        <v>2043</v>
      </c>
      <c r="B54" s="12">
        <v>7</v>
      </c>
      <c r="C54" s="12"/>
      <c r="D54" s="13"/>
      <c r="E54" s="333"/>
      <c r="F54" s="13"/>
      <c r="G54" s="13"/>
      <c r="H54" s="13"/>
      <c r="I54" s="137"/>
      <c r="J54" s="137"/>
      <c r="K54" s="274"/>
      <c r="L54" s="78"/>
      <c r="M54" s="78"/>
      <c r="N54" s="78"/>
    </row>
    <row r="55" spans="1:14">
      <c r="A55" s="7">
        <v>3</v>
      </c>
      <c r="B55" s="10">
        <v>1</v>
      </c>
      <c r="C55" s="10"/>
      <c r="D55" s="4" t="s">
        <v>14</v>
      </c>
      <c r="E55" s="332"/>
      <c r="I55" s="128"/>
      <c r="J55" s="128"/>
      <c r="K55" s="273"/>
      <c r="L55" s="74"/>
      <c r="M55" s="74"/>
      <c r="N55" s="74"/>
    </row>
    <row r="56" spans="1:14">
      <c r="A56" s="7">
        <v>3</v>
      </c>
      <c r="B56" s="10">
        <v>2</v>
      </c>
      <c r="C56" s="10"/>
      <c r="D56" s="4" t="s">
        <v>17</v>
      </c>
      <c r="E56" s="332"/>
      <c r="I56" s="128"/>
      <c r="J56" s="128"/>
      <c r="K56" s="273"/>
      <c r="L56" s="74"/>
      <c r="M56" s="74"/>
      <c r="N56" s="74"/>
    </row>
    <row r="57" spans="1:14">
      <c r="A57" s="7">
        <v>3</v>
      </c>
      <c r="B57" s="10">
        <v>3</v>
      </c>
      <c r="C57" s="10"/>
      <c r="D57" s="4" t="s">
        <v>567</v>
      </c>
      <c r="E57" s="332"/>
      <c r="I57" s="128"/>
      <c r="J57" s="128"/>
      <c r="K57" s="273"/>
      <c r="L57" s="74"/>
      <c r="M57" s="74"/>
      <c r="N57" s="74"/>
    </row>
    <row r="58" spans="1:14">
      <c r="A58" s="7">
        <v>3</v>
      </c>
      <c r="B58" s="10">
        <v>4</v>
      </c>
      <c r="C58" s="10"/>
      <c r="D58" s="4" t="s">
        <v>3875</v>
      </c>
      <c r="E58" s="332"/>
      <c r="I58" s="128"/>
      <c r="J58" s="128"/>
      <c r="K58" s="273"/>
      <c r="L58" s="74"/>
      <c r="M58" s="74"/>
      <c r="N58" s="74"/>
    </row>
    <row r="59" spans="1:14">
      <c r="A59" s="7">
        <v>3</v>
      </c>
      <c r="B59" s="10">
        <v>5</v>
      </c>
      <c r="C59" s="10"/>
      <c r="D59" s="4" t="s">
        <v>3860</v>
      </c>
      <c r="E59" s="332"/>
      <c r="I59" s="128"/>
      <c r="J59" s="128"/>
      <c r="K59" s="273"/>
      <c r="L59" s="74"/>
      <c r="M59" s="74"/>
      <c r="N59" s="74"/>
    </row>
    <row r="60" spans="1:14">
      <c r="A60" s="7">
        <v>3</v>
      </c>
      <c r="B60" s="10">
        <v>6</v>
      </c>
      <c r="C60" s="10"/>
      <c r="D60" s="4" t="s">
        <v>188</v>
      </c>
      <c r="E60" s="332"/>
      <c r="I60" s="128"/>
      <c r="J60" s="128"/>
      <c r="K60" s="273"/>
      <c r="L60" s="74"/>
      <c r="M60" s="74"/>
      <c r="N60" s="74"/>
    </row>
    <row r="61" spans="1:14">
      <c r="A61" s="7">
        <v>3</v>
      </c>
      <c r="B61" s="10">
        <v>7</v>
      </c>
      <c r="C61" s="10"/>
      <c r="D61" s="4" t="s">
        <v>4216</v>
      </c>
      <c r="E61" s="332"/>
      <c r="I61" s="128"/>
      <c r="J61" s="128"/>
      <c r="K61" s="273"/>
      <c r="L61" s="74"/>
      <c r="M61" s="74"/>
      <c r="N61" s="74"/>
    </row>
    <row r="62" spans="1:14">
      <c r="A62" s="7">
        <v>3</v>
      </c>
      <c r="B62" s="10">
        <v>8</v>
      </c>
      <c r="C62" s="10"/>
      <c r="D62" s="4" t="s">
        <v>29</v>
      </c>
      <c r="E62" s="332"/>
      <c r="I62" s="128"/>
      <c r="J62" s="128"/>
      <c r="K62" s="273"/>
      <c r="L62" s="74"/>
      <c r="M62" s="74"/>
      <c r="N62" s="74"/>
    </row>
    <row r="63" spans="1:14">
      <c r="A63" s="7">
        <v>3</v>
      </c>
      <c r="B63" s="10">
        <v>9</v>
      </c>
      <c r="C63" s="10"/>
      <c r="D63" s="4" t="s">
        <v>13</v>
      </c>
      <c r="E63" s="332"/>
      <c r="I63" s="128"/>
      <c r="J63" s="128"/>
      <c r="K63" s="273"/>
      <c r="L63" s="74"/>
      <c r="M63" s="74"/>
      <c r="N63" s="74"/>
    </row>
    <row r="64" spans="1:14">
      <c r="A64" s="7">
        <v>3</v>
      </c>
      <c r="B64" s="10">
        <v>10</v>
      </c>
      <c r="C64" s="10"/>
      <c r="D64" s="4" t="s">
        <v>2177</v>
      </c>
      <c r="E64" s="332"/>
      <c r="I64" s="128"/>
      <c r="J64" s="128"/>
      <c r="K64" s="273"/>
      <c r="L64" s="74"/>
      <c r="M64" s="74"/>
      <c r="N64" s="74"/>
    </row>
    <row r="65" spans="1:14">
      <c r="A65" s="7">
        <v>3</v>
      </c>
      <c r="B65" s="10">
        <v>11</v>
      </c>
      <c r="C65" s="10"/>
      <c r="D65" s="4" t="s">
        <v>555</v>
      </c>
      <c r="E65" s="332"/>
      <c r="I65" s="128"/>
      <c r="J65" s="128"/>
      <c r="K65" s="273"/>
      <c r="L65" s="74"/>
      <c r="M65" s="74"/>
      <c r="N65" s="74"/>
    </row>
    <row r="66" spans="1:14">
      <c r="A66" s="7">
        <v>3</v>
      </c>
      <c r="B66" s="10">
        <v>12</v>
      </c>
      <c r="C66" s="10"/>
      <c r="D66" s="4" t="s">
        <v>276</v>
      </c>
      <c r="E66" s="332"/>
      <c r="I66" s="128"/>
      <c r="J66" s="128"/>
      <c r="K66" s="273"/>
      <c r="L66" s="74"/>
      <c r="M66" s="74"/>
      <c r="N66" s="74"/>
    </row>
    <row r="67" spans="1:14">
      <c r="A67" s="7">
        <v>3</v>
      </c>
      <c r="B67" s="10">
        <v>13</v>
      </c>
      <c r="C67" s="10"/>
      <c r="D67" s="4" t="s">
        <v>16</v>
      </c>
      <c r="E67" s="332"/>
      <c r="I67" s="128"/>
      <c r="J67" s="128"/>
      <c r="K67" s="273"/>
      <c r="L67" s="74"/>
      <c r="M67" s="74"/>
      <c r="N67" s="74"/>
    </row>
    <row r="68" spans="1:14">
      <c r="A68" s="7">
        <v>3</v>
      </c>
      <c r="B68" s="10">
        <v>14</v>
      </c>
      <c r="C68" s="10"/>
      <c r="D68" s="4" t="s">
        <v>609</v>
      </c>
      <c r="E68" s="332"/>
      <c r="I68" s="128"/>
      <c r="J68" s="128"/>
      <c r="K68" s="273"/>
      <c r="L68" s="74"/>
      <c r="M68" s="74"/>
      <c r="N68" s="74"/>
    </row>
    <row r="69" spans="1:14">
      <c r="A69" s="7">
        <v>3</v>
      </c>
      <c r="B69" s="10">
        <v>15</v>
      </c>
      <c r="C69" s="10"/>
      <c r="D69" s="4" t="s">
        <v>3857</v>
      </c>
      <c r="E69" s="332"/>
      <c r="I69" s="128"/>
      <c r="J69" s="128"/>
      <c r="K69" s="273"/>
      <c r="L69" s="74"/>
      <c r="M69" s="74"/>
      <c r="N69" s="74"/>
    </row>
    <row r="70" spans="1:14">
      <c r="A70" s="7">
        <v>3</v>
      </c>
      <c r="B70" s="10">
        <v>16</v>
      </c>
      <c r="C70" s="10"/>
      <c r="D70" s="4" t="s">
        <v>18</v>
      </c>
      <c r="E70" s="332"/>
      <c r="I70" s="128"/>
      <c r="J70" s="128"/>
      <c r="K70" s="273"/>
      <c r="L70" s="74"/>
      <c r="M70" s="74"/>
      <c r="N70" s="74"/>
    </row>
    <row r="71" spans="1:14">
      <c r="A71" s="7">
        <v>3</v>
      </c>
      <c r="B71" s="10">
        <v>17</v>
      </c>
      <c r="C71" s="10"/>
      <c r="D71" s="4" t="s">
        <v>129</v>
      </c>
      <c r="E71" s="332"/>
      <c r="I71" s="128"/>
      <c r="J71" s="128"/>
      <c r="K71" s="273"/>
      <c r="L71" s="74"/>
      <c r="M71" s="74"/>
      <c r="N71" s="74"/>
    </row>
    <row r="72" spans="1:14">
      <c r="A72" s="7">
        <v>3</v>
      </c>
      <c r="B72" s="10">
        <v>18</v>
      </c>
      <c r="C72" s="10"/>
      <c r="D72" s="4" t="s">
        <v>3876</v>
      </c>
      <c r="E72" s="332"/>
      <c r="I72" s="128"/>
      <c r="J72" s="128"/>
      <c r="K72" s="273"/>
      <c r="L72" s="74"/>
      <c r="M72" s="74"/>
      <c r="N72" s="74"/>
    </row>
    <row r="73" spans="1:14">
      <c r="A73" s="7">
        <v>3</v>
      </c>
      <c r="B73" s="10">
        <v>19</v>
      </c>
      <c r="C73" s="10"/>
      <c r="D73" s="4" t="s">
        <v>4217</v>
      </c>
      <c r="E73" s="332"/>
      <c r="I73" s="128"/>
      <c r="J73" s="128"/>
      <c r="K73" s="273"/>
      <c r="L73" s="74"/>
      <c r="M73" s="74"/>
      <c r="N73" s="74"/>
    </row>
    <row r="74" spans="1:14">
      <c r="A74" s="11">
        <v>3</v>
      </c>
      <c r="B74" s="12">
        <v>20</v>
      </c>
      <c r="C74" s="12"/>
      <c r="D74" s="13" t="s">
        <v>563</v>
      </c>
      <c r="E74" s="333"/>
      <c r="F74" s="13"/>
      <c r="G74" s="13"/>
      <c r="H74" s="13"/>
      <c r="I74" s="137"/>
      <c r="J74" s="137"/>
      <c r="K74" s="274"/>
      <c r="L74" s="78"/>
      <c r="M74" s="78"/>
      <c r="N74" s="78"/>
    </row>
    <row r="75" spans="1:14">
      <c r="A75" s="7">
        <v>4</v>
      </c>
      <c r="B75" s="10">
        <v>1</v>
      </c>
      <c r="C75" s="10"/>
      <c r="D75" s="4" t="s">
        <v>2170</v>
      </c>
      <c r="E75" s="332"/>
      <c r="I75" s="128"/>
      <c r="J75" s="128"/>
      <c r="K75" s="273"/>
      <c r="L75" s="74"/>
      <c r="M75" s="74"/>
      <c r="N75" s="74"/>
    </row>
    <row r="76" spans="1:14">
      <c r="A76" s="7">
        <v>4</v>
      </c>
      <c r="B76" s="10">
        <v>2</v>
      </c>
      <c r="C76" s="10"/>
      <c r="D76" s="4" t="s">
        <v>18</v>
      </c>
      <c r="E76" s="332"/>
      <c r="I76" s="128"/>
      <c r="J76" s="128"/>
      <c r="K76" s="273"/>
      <c r="L76" s="74"/>
      <c r="M76" s="74"/>
      <c r="N76" s="74"/>
    </row>
    <row r="77" spans="1:14">
      <c r="A77" s="7">
        <v>4</v>
      </c>
      <c r="B77" s="10">
        <v>3</v>
      </c>
      <c r="C77" s="10"/>
      <c r="D77" s="4" t="s">
        <v>609</v>
      </c>
      <c r="E77" s="332"/>
      <c r="I77" s="128"/>
      <c r="J77" s="128"/>
      <c r="K77" s="273"/>
      <c r="L77" s="74"/>
      <c r="M77" s="74"/>
      <c r="N77" s="74"/>
    </row>
    <row r="78" spans="1:14">
      <c r="A78" s="7">
        <v>4</v>
      </c>
      <c r="B78" s="10">
        <v>4</v>
      </c>
      <c r="C78" s="10"/>
      <c r="D78" s="4" t="s">
        <v>16</v>
      </c>
      <c r="E78" s="332"/>
      <c r="I78" s="128"/>
      <c r="J78" s="128"/>
      <c r="K78" s="273"/>
      <c r="L78" s="74"/>
      <c r="M78" s="74"/>
      <c r="N78" s="74"/>
    </row>
    <row r="79" spans="1:14">
      <c r="A79" s="7">
        <v>4</v>
      </c>
      <c r="B79" s="10">
        <v>5</v>
      </c>
      <c r="C79" s="10"/>
      <c r="D79" s="4" t="s">
        <v>555</v>
      </c>
      <c r="E79" s="332"/>
      <c r="I79" s="128"/>
      <c r="J79" s="128"/>
      <c r="K79" s="273"/>
      <c r="L79" s="74"/>
      <c r="M79" s="74"/>
      <c r="N79" s="74"/>
    </row>
    <row r="80" spans="1:14">
      <c r="A80" s="7">
        <v>4</v>
      </c>
      <c r="B80" s="10">
        <v>6</v>
      </c>
      <c r="C80" s="10"/>
      <c r="D80" s="4" t="s">
        <v>3858</v>
      </c>
      <c r="E80" s="332"/>
      <c r="I80" s="128"/>
      <c r="J80" s="128"/>
      <c r="K80" s="273"/>
      <c r="L80" s="74"/>
      <c r="M80" s="74"/>
      <c r="N80" s="74"/>
    </row>
    <row r="81" spans="1:14">
      <c r="A81" s="7">
        <v>4</v>
      </c>
      <c r="B81" s="10">
        <v>7</v>
      </c>
      <c r="C81" s="10"/>
      <c r="D81" s="4" t="s">
        <v>13</v>
      </c>
      <c r="E81" s="332"/>
      <c r="I81" s="128"/>
      <c r="J81" s="128"/>
      <c r="K81" s="273"/>
      <c r="L81" s="74"/>
      <c r="M81" s="74"/>
      <c r="N81" s="74"/>
    </row>
    <row r="82" spans="1:14">
      <c r="A82" s="7">
        <v>4</v>
      </c>
      <c r="B82" s="10">
        <v>8</v>
      </c>
      <c r="C82" s="10"/>
      <c r="D82" s="4" t="s">
        <v>29</v>
      </c>
      <c r="E82" s="332"/>
      <c r="I82" s="128"/>
      <c r="J82" s="128"/>
      <c r="K82" s="273"/>
      <c r="L82" s="74"/>
      <c r="M82" s="74"/>
      <c r="N82" s="74"/>
    </row>
    <row r="83" spans="1:14">
      <c r="A83" s="7">
        <v>4</v>
      </c>
      <c r="B83" s="10">
        <v>9</v>
      </c>
      <c r="C83" s="10"/>
      <c r="D83" s="4" t="s">
        <v>598</v>
      </c>
      <c r="E83" s="332"/>
      <c r="I83" s="128"/>
      <c r="J83" s="128"/>
      <c r="K83" s="273"/>
      <c r="L83" s="74"/>
      <c r="M83" s="74"/>
      <c r="N83" s="74"/>
    </row>
    <row r="84" spans="1:14">
      <c r="A84" s="7">
        <v>4</v>
      </c>
      <c r="B84" s="10">
        <v>10</v>
      </c>
      <c r="C84" s="10"/>
      <c r="D84" s="4" t="s">
        <v>188</v>
      </c>
      <c r="E84" s="332"/>
      <c r="I84" s="128"/>
      <c r="J84" s="128"/>
      <c r="K84" s="273"/>
      <c r="L84" s="74"/>
      <c r="M84" s="74"/>
      <c r="N84" s="74"/>
    </row>
    <row r="85" spans="1:14">
      <c r="A85" s="7">
        <v>4</v>
      </c>
      <c r="B85" s="10">
        <v>11</v>
      </c>
      <c r="C85" s="10"/>
      <c r="D85" s="4" t="s">
        <v>4215</v>
      </c>
      <c r="E85" s="332"/>
      <c r="I85" s="128"/>
      <c r="J85" s="128"/>
      <c r="K85" s="273"/>
      <c r="L85" s="74"/>
      <c r="M85" s="74"/>
      <c r="N85" s="74"/>
    </row>
    <row r="86" spans="1:14">
      <c r="A86" s="7">
        <v>4</v>
      </c>
      <c r="B86" s="10">
        <v>12</v>
      </c>
      <c r="C86" s="10"/>
      <c r="D86" s="4" t="s">
        <v>239</v>
      </c>
      <c r="E86" s="332"/>
      <c r="I86" s="128"/>
      <c r="J86" s="128"/>
      <c r="K86" s="273"/>
      <c r="L86" s="74"/>
      <c r="M86" s="74"/>
      <c r="N86" s="74"/>
    </row>
    <row r="87" spans="1:14">
      <c r="A87" s="7">
        <v>4</v>
      </c>
      <c r="B87" s="10">
        <v>13</v>
      </c>
      <c r="C87" s="10"/>
      <c r="D87" s="4" t="s">
        <v>567</v>
      </c>
      <c r="E87" s="332"/>
      <c r="I87" s="128"/>
      <c r="J87" s="128"/>
      <c r="K87" s="273"/>
      <c r="L87" s="74"/>
      <c r="M87" s="74"/>
      <c r="N87" s="74"/>
    </row>
    <row r="88" spans="1:14">
      <c r="A88" s="7">
        <v>4</v>
      </c>
      <c r="B88" s="10">
        <v>14</v>
      </c>
      <c r="C88" s="10"/>
      <c r="D88" s="4" t="s">
        <v>17</v>
      </c>
      <c r="E88" s="332"/>
      <c r="I88" s="128"/>
      <c r="J88" s="128"/>
      <c r="K88" s="273"/>
      <c r="L88" s="74"/>
      <c r="M88" s="74"/>
      <c r="N88" s="74"/>
    </row>
    <row r="89" spans="1:14">
      <c r="A89" s="7">
        <v>4</v>
      </c>
      <c r="B89" s="10">
        <v>15</v>
      </c>
      <c r="C89" s="10"/>
      <c r="D89" s="4" t="s">
        <v>14</v>
      </c>
      <c r="E89" s="332"/>
      <c r="I89" s="128"/>
      <c r="J89" s="128"/>
      <c r="K89" s="273"/>
      <c r="L89" s="74"/>
      <c r="M89" s="74"/>
      <c r="N89" s="74"/>
    </row>
    <row r="90" spans="1:14">
      <c r="A90" s="7">
        <v>4</v>
      </c>
      <c r="B90" s="10">
        <v>16</v>
      </c>
      <c r="C90" s="10"/>
      <c r="D90" s="4" t="s">
        <v>563</v>
      </c>
      <c r="E90" s="332"/>
      <c r="I90" s="128"/>
      <c r="J90" s="128"/>
      <c r="K90" s="273"/>
      <c r="L90" s="74"/>
      <c r="M90" s="74"/>
      <c r="N90" s="74"/>
    </row>
    <row r="91" spans="1:14">
      <c r="A91" s="7">
        <v>4</v>
      </c>
      <c r="B91" s="10">
        <v>17</v>
      </c>
      <c r="C91" s="10"/>
      <c r="D91" s="4" t="s">
        <v>470</v>
      </c>
      <c r="E91" s="332"/>
      <c r="I91" s="128"/>
      <c r="J91" s="128"/>
      <c r="K91" s="273"/>
      <c r="L91" s="74"/>
      <c r="M91" s="74"/>
      <c r="N91" s="74"/>
    </row>
    <row r="92" spans="1:14">
      <c r="A92" s="7">
        <v>4</v>
      </c>
      <c r="B92" s="10">
        <v>18</v>
      </c>
      <c r="C92" s="10"/>
      <c r="D92" s="4" t="s">
        <v>129</v>
      </c>
      <c r="E92" s="332"/>
      <c r="I92" s="128"/>
      <c r="J92" s="128"/>
      <c r="K92" s="273"/>
      <c r="L92" s="74"/>
      <c r="M92" s="74"/>
      <c r="N92" s="74"/>
    </row>
    <row r="93" spans="1:14">
      <c r="A93" s="7">
        <v>4</v>
      </c>
      <c r="B93" s="10">
        <v>19</v>
      </c>
      <c r="C93" s="10"/>
      <c r="D93" s="4" t="s">
        <v>2172</v>
      </c>
      <c r="E93" s="332"/>
      <c r="I93" s="128"/>
      <c r="J93" s="128"/>
      <c r="K93" s="273"/>
      <c r="L93" s="74"/>
      <c r="M93" s="74"/>
      <c r="N93" s="74"/>
    </row>
    <row r="94" spans="1:14">
      <c r="A94" s="11">
        <v>4</v>
      </c>
      <c r="B94" s="12">
        <v>20</v>
      </c>
      <c r="C94" s="12"/>
      <c r="D94" s="13" t="s">
        <v>276</v>
      </c>
      <c r="E94" s="333"/>
      <c r="F94" s="13"/>
      <c r="G94" s="13"/>
      <c r="H94" s="13"/>
      <c r="I94" s="137"/>
      <c r="J94" s="137"/>
      <c r="K94" s="274"/>
      <c r="L94" s="78"/>
      <c r="M94" s="78"/>
      <c r="N94" s="78"/>
    </row>
    <row r="95" spans="1:14">
      <c r="A95" s="7">
        <v>5</v>
      </c>
      <c r="B95" s="10">
        <v>1</v>
      </c>
      <c r="C95" s="10"/>
      <c r="D95" s="4" t="s">
        <v>14</v>
      </c>
      <c r="E95" s="332"/>
      <c r="I95" s="128"/>
      <c r="J95" s="128"/>
      <c r="K95" s="273"/>
      <c r="L95" s="74"/>
      <c r="M95" s="74"/>
      <c r="N95" s="74"/>
    </row>
    <row r="96" spans="1:14">
      <c r="A96" s="7">
        <v>5</v>
      </c>
      <c r="B96" s="10">
        <v>2</v>
      </c>
      <c r="C96" s="10"/>
      <c r="D96" s="4" t="s">
        <v>17</v>
      </c>
      <c r="E96" s="332"/>
      <c r="I96" s="128"/>
      <c r="J96" s="128"/>
      <c r="K96" s="273"/>
      <c r="L96" s="74"/>
      <c r="M96" s="74"/>
      <c r="N96" s="74"/>
    </row>
    <row r="97" spans="1:14">
      <c r="A97" s="7">
        <v>5</v>
      </c>
      <c r="B97" s="10">
        <v>3</v>
      </c>
      <c r="C97" s="10"/>
      <c r="D97" s="4" t="s">
        <v>567</v>
      </c>
      <c r="E97" s="332"/>
      <c r="I97" s="128"/>
      <c r="J97" s="128"/>
      <c r="K97" s="273"/>
      <c r="L97" s="74"/>
      <c r="M97" s="74"/>
      <c r="N97" s="74"/>
    </row>
    <row r="98" spans="1:14">
      <c r="A98" s="7">
        <v>5</v>
      </c>
      <c r="B98" s="10">
        <v>4</v>
      </c>
      <c r="C98" s="10"/>
      <c r="D98" s="4" t="s">
        <v>239</v>
      </c>
      <c r="E98" s="332"/>
      <c r="I98" s="128"/>
      <c r="J98" s="128"/>
      <c r="K98" s="273"/>
      <c r="L98" s="74"/>
      <c r="M98" s="74"/>
      <c r="N98" s="74"/>
    </row>
    <row r="99" spans="1:14">
      <c r="A99" s="7">
        <v>5</v>
      </c>
      <c r="B99" s="10">
        <v>5</v>
      </c>
      <c r="C99" s="10"/>
      <c r="D99" s="4" t="s">
        <v>2172</v>
      </c>
      <c r="E99" s="332"/>
      <c r="I99" s="128"/>
      <c r="J99" s="128"/>
      <c r="K99" s="273"/>
      <c r="L99" s="74"/>
      <c r="M99" s="74"/>
      <c r="N99" s="74"/>
    </row>
    <row r="100" spans="1:14">
      <c r="A100" s="7">
        <v>5</v>
      </c>
      <c r="B100" s="10">
        <v>6</v>
      </c>
      <c r="C100" s="10"/>
      <c r="D100" s="4" t="s">
        <v>188</v>
      </c>
      <c r="E100" s="332"/>
      <c r="I100" s="128"/>
      <c r="J100" s="128"/>
      <c r="K100" s="273"/>
      <c r="L100" s="74"/>
      <c r="M100" s="74"/>
      <c r="N100" s="74"/>
    </row>
    <row r="101" spans="1:14">
      <c r="A101" s="7">
        <v>5</v>
      </c>
      <c r="B101" s="10">
        <v>7</v>
      </c>
      <c r="C101" s="10"/>
      <c r="D101" s="4" t="s">
        <v>598</v>
      </c>
      <c r="E101" s="332"/>
      <c r="I101" s="128"/>
      <c r="J101" s="128"/>
      <c r="K101" s="273"/>
      <c r="L101" s="74"/>
      <c r="M101" s="74"/>
      <c r="N101" s="74"/>
    </row>
    <row r="102" spans="1:14">
      <c r="A102" s="7">
        <v>5</v>
      </c>
      <c r="B102" s="10">
        <v>8</v>
      </c>
      <c r="C102" s="10"/>
      <c r="D102" s="4" t="s">
        <v>29</v>
      </c>
      <c r="E102" s="332"/>
      <c r="I102" s="128"/>
      <c r="J102" s="128"/>
      <c r="K102" s="273"/>
      <c r="L102" s="74"/>
      <c r="M102" s="74"/>
      <c r="N102" s="74"/>
    </row>
    <row r="103" spans="1:14">
      <c r="A103" s="7">
        <v>5</v>
      </c>
      <c r="B103" s="10">
        <v>9</v>
      </c>
      <c r="C103" s="10"/>
      <c r="D103" s="4" t="s">
        <v>13</v>
      </c>
      <c r="E103" s="332"/>
      <c r="I103" s="128"/>
      <c r="J103" s="128"/>
      <c r="K103" s="273"/>
      <c r="L103" s="74"/>
      <c r="M103" s="74"/>
      <c r="N103" s="74"/>
    </row>
    <row r="104" spans="1:14">
      <c r="A104" s="7">
        <v>5</v>
      </c>
      <c r="B104" s="10">
        <v>10</v>
      </c>
      <c r="C104" s="10"/>
      <c r="D104" s="4" t="s">
        <v>2177</v>
      </c>
      <c r="E104" s="332"/>
      <c r="I104" s="128"/>
      <c r="J104" s="128"/>
      <c r="K104" s="273"/>
      <c r="L104" s="74"/>
      <c r="M104" s="74"/>
      <c r="N104" s="74"/>
    </row>
    <row r="105" spans="1:14">
      <c r="A105" s="7">
        <v>5</v>
      </c>
      <c r="B105" s="10">
        <v>11</v>
      </c>
      <c r="C105" s="10"/>
      <c r="D105" s="4" t="s">
        <v>555</v>
      </c>
      <c r="E105" s="332"/>
      <c r="I105" s="128"/>
      <c r="J105" s="128"/>
      <c r="K105" s="273"/>
      <c r="L105" s="74"/>
      <c r="M105" s="74"/>
      <c r="N105" s="74"/>
    </row>
    <row r="106" spans="1:14">
      <c r="A106" s="7">
        <v>5</v>
      </c>
      <c r="B106" s="10">
        <v>12</v>
      </c>
      <c r="C106" s="10"/>
      <c r="D106" s="4" t="s">
        <v>276</v>
      </c>
      <c r="E106" s="332"/>
      <c r="I106" s="128"/>
      <c r="J106" s="128"/>
      <c r="K106" s="273"/>
      <c r="L106" s="74"/>
      <c r="M106" s="74"/>
      <c r="N106" s="74"/>
    </row>
    <row r="107" spans="1:14">
      <c r="A107" s="7">
        <v>5</v>
      </c>
      <c r="B107" s="10">
        <v>13</v>
      </c>
      <c r="C107" s="10"/>
      <c r="D107" s="4" t="s">
        <v>16</v>
      </c>
      <c r="E107" s="332"/>
      <c r="I107" s="128"/>
      <c r="J107" s="128"/>
      <c r="K107" s="273"/>
      <c r="L107" s="74"/>
      <c r="M107" s="74"/>
      <c r="N107" s="74"/>
    </row>
    <row r="108" spans="1:14">
      <c r="A108" s="7">
        <v>5</v>
      </c>
      <c r="B108" s="10">
        <v>14</v>
      </c>
      <c r="C108" s="10"/>
      <c r="D108" s="4" t="s">
        <v>609</v>
      </c>
      <c r="E108" s="332"/>
      <c r="I108" s="128"/>
      <c r="J108" s="128"/>
      <c r="K108" s="273"/>
      <c r="L108" s="74"/>
      <c r="M108" s="74"/>
      <c r="N108" s="74"/>
    </row>
    <row r="109" spans="1:14">
      <c r="A109" s="7">
        <v>5</v>
      </c>
      <c r="B109" s="10">
        <v>15</v>
      </c>
      <c r="C109" s="10"/>
      <c r="D109" s="4" t="s">
        <v>15</v>
      </c>
      <c r="E109" s="332"/>
      <c r="I109" s="128"/>
      <c r="J109" s="128"/>
      <c r="K109" s="273"/>
      <c r="L109" s="74"/>
      <c r="M109" s="74"/>
      <c r="N109" s="74"/>
    </row>
    <row r="110" spans="1:14">
      <c r="A110" s="7">
        <v>5</v>
      </c>
      <c r="B110" s="10">
        <v>16</v>
      </c>
      <c r="C110" s="10"/>
      <c r="D110" s="4" t="s">
        <v>18</v>
      </c>
      <c r="E110" s="332"/>
      <c r="I110" s="128"/>
      <c r="J110" s="128"/>
      <c r="K110" s="273"/>
      <c r="L110" s="74"/>
      <c r="M110" s="74"/>
      <c r="N110" s="74"/>
    </row>
    <row r="111" spans="1:14">
      <c r="A111" s="7">
        <v>5</v>
      </c>
      <c r="B111" s="10">
        <v>17</v>
      </c>
      <c r="C111" s="10"/>
      <c r="D111" s="4" t="s">
        <v>129</v>
      </c>
      <c r="E111" s="332"/>
      <c r="I111" s="128"/>
      <c r="J111" s="128"/>
      <c r="K111" s="273"/>
      <c r="L111" s="74"/>
      <c r="M111" s="74"/>
      <c r="N111" s="74"/>
    </row>
    <row r="112" spans="1:14">
      <c r="A112" s="7">
        <v>5</v>
      </c>
      <c r="B112" s="10">
        <v>18</v>
      </c>
      <c r="C112" s="10"/>
      <c r="D112" s="4" t="s">
        <v>2170</v>
      </c>
      <c r="E112" s="332"/>
      <c r="I112" s="128"/>
      <c r="J112" s="128"/>
      <c r="K112" s="273"/>
      <c r="L112" s="74"/>
      <c r="M112" s="74"/>
      <c r="N112" s="74"/>
    </row>
    <row r="113" spans="1:14">
      <c r="A113" s="7">
        <v>5</v>
      </c>
      <c r="B113" s="10">
        <v>19</v>
      </c>
      <c r="C113" s="10"/>
      <c r="D113" s="4" t="s">
        <v>470</v>
      </c>
      <c r="E113" s="332"/>
      <c r="I113" s="128"/>
      <c r="J113" s="128"/>
      <c r="K113" s="273"/>
      <c r="L113" s="74"/>
      <c r="M113" s="74"/>
      <c r="N113" s="74"/>
    </row>
    <row r="114" spans="1:14">
      <c r="A114" s="11">
        <v>5</v>
      </c>
      <c r="B114" s="12">
        <v>20</v>
      </c>
      <c r="C114" s="12"/>
      <c r="D114" s="13" t="s">
        <v>563</v>
      </c>
      <c r="E114" s="333"/>
      <c r="F114" s="13"/>
      <c r="G114" s="13"/>
      <c r="H114" s="13"/>
      <c r="I114" s="137"/>
      <c r="J114" s="137"/>
      <c r="K114" s="274"/>
      <c r="L114" s="78"/>
      <c r="M114" s="78"/>
      <c r="N114" s="78"/>
    </row>
    <row r="115" spans="1:14">
      <c r="A115" s="99" t="s">
        <v>3721</v>
      </c>
      <c r="B115" s="100">
        <v>1</v>
      </c>
      <c r="C115" s="100"/>
      <c r="E115" s="334"/>
      <c r="F115" s="49"/>
      <c r="G115" s="49"/>
      <c r="H115" s="49"/>
      <c r="I115" s="277"/>
      <c r="J115" s="277"/>
      <c r="K115" s="275"/>
      <c r="L115" s="205"/>
      <c r="M115" s="205"/>
      <c r="N115" s="205"/>
    </row>
    <row r="116" spans="1:14">
      <c r="A116" s="7" t="s">
        <v>3721</v>
      </c>
      <c r="B116" s="10">
        <v>2</v>
      </c>
      <c r="C116" s="10"/>
      <c r="E116" s="332"/>
      <c r="I116" s="128"/>
      <c r="J116" s="128"/>
      <c r="K116" s="273"/>
      <c r="L116" s="74"/>
      <c r="M116" s="74"/>
      <c r="N116" s="74"/>
    </row>
    <row r="117" spans="1:14">
      <c r="A117" s="7" t="s">
        <v>3721</v>
      </c>
      <c r="B117" s="10">
        <v>3</v>
      </c>
      <c r="C117" s="10"/>
      <c r="E117" s="332"/>
      <c r="I117" s="128"/>
      <c r="J117" s="128"/>
      <c r="K117" s="273"/>
      <c r="L117" s="74"/>
      <c r="M117" s="74"/>
      <c r="N117" s="74"/>
    </row>
    <row r="118" spans="1:14">
      <c r="A118" s="7" t="s">
        <v>3721</v>
      </c>
      <c r="B118" s="10">
        <v>4</v>
      </c>
      <c r="C118" s="10"/>
      <c r="E118" s="332"/>
      <c r="I118" s="128"/>
      <c r="J118" s="128"/>
      <c r="K118" s="273"/>
      <c r="L118" s="74"/>
      <c r="M118" s="74"/>
      <c r="N118" s="74"/>
    </row>
    <row r="119" spans="1:14">
      <c r="A119" s="7" t="s">
        <v>3721</v>
      </c>
      <c r="B119" s="10">
        <v>5</v>
      </c>
      <c r="C119" s="10"/>
      <c r="E119" s="332"/>
      <c r="I119" s="128"/>
      <c r="J119" s="128"/>
      <c r="K119" s="273"/>
      <c r="L119" s="74"/>
      <c r="M119" s="74"/>
      <c r="N119" s="74"/>
    </row>
    <row r="120" spans="1:14">
      <c r="A120" s="7" t="s">
        <v>3721</v>
      </c>
      <c r="B120" s="10">
        <v>6</v>
      </c>
      <c r="C120" s="10"/>
      <c r="E120" s="332"/>
      <c r="I120" s="128"/>
      <c r="J120" s="128"/>
      <c r="K120" s="273"/>
      <c r="L120" s="74"/>
      <c r="M120" s="74"/>
      <c r="N120" s="74"/>
    </row>
    <row r="121" spans="1:14">
      <c r="A121" s="11" t="s">
        <v>3721</v>
      </c>
      <c r="B121" s="12">
        <v>7</v>
      </c>
      <c r="C121" s="12"/>
      <c r="D121" s="13"/>
      <c r="E121" s="333"/>
      <c r="F121" s="13"/>
      <c r="G121" s="13"/>
      <c r="H121" s="13"/>
      <c r="I121" s="137"/>
      <c r="J121" s="137"/>
      <c r="K121" s="274"/>
      <c r="L121" s="78"/>
      <c r="M121" s="78"/>
      <c r="N121" s="78"/>
    </row>
    <row r="122" spans="1:14">
      <c r="A122" s="7">
        <v>6</v>
      </c>
      <c r="B122" s="10">
        <v>1</v>
      </c>
      <c r="C122" s="10"/>
      <c r="D122" s="4" t="s">
        <v>563</v>
      </c>
      <c r="E122" s="332"/>
      <c r="I122" s="128"/>
      <c r="J122" s="128"/>
      <c r="K122" s="273"/>
      <c r="L122" s="74"/>
      <c r="M122" s="74"/>
      <c r="N122" s="74"/>
    </row>
    <row r="123" spans="1:14">
      <c r="A123" s="7">
        <v>6</v>
      </c>
      <c r="B123" s="10">
        <v>2</v>
      </c>
      <c r="C123" s="10"/>
      <c r="D123" s="4" t="s">
        <v>470</v>
      </c>
      <c r="E123" s="332"/>
      <c r="I123" s="128"/>
      <c r="J123" s="128"/>
      <c r="K123" s="273"/>
      <c r="L123" s="74"/>
      <c r="M123" s="74"/>
      <c r="N123" s="74"/>
    </row>
    <row r="124" spans="1:14">
      <c r="A124" s="7">
        <v>6</v>
      </c>
      <c r="B124" s="10">
        <v>3</v>
      </c>
      <c r="C124" s="10"/>
      <c r="D124" s="4" t="s">
        <v>2170</v>
      </c>
      <c r="E124" s="332"/>
      <c r="I124" s="128"/>
      <c r="J124" s="128"/>
      <c r="K124" s="273"/>
      <c r="L124" s="74"/>
      <c r="M124" s="74"/>
      <c r="N124" s="74"/>
    </row>
    <row r="125" spans="1:14">
      <c r="A125" s="7">
        <v>6</v>
      </c>
      <c r="B125" s="10">
        <v>4</v>
      </c>
      <c r="C125" s="10"/>
      <c r="D125" s="4" t="s">
        <v>129</v>
      </c>
      <c r="E125" s="332"/>
      <c r="I125" s="128"/>
      <c r="J125" s="128"/>
      <c r="K125" s="273"/>
      <c r="L125" s="74"/>
      <c r="M125" s="74"/>
      <c r="N125" s="74"/>
    </row>
    <row r="126" spans="1:14">
      <c r="A126" s="7">
        <v>6</v>
      </c>
      <c r="B126" s="10">
        <v>5</v>
      </c>
      <c r="C126" s="10"/>
      <c r="D126" s="4" t="s">
        <v>18</v>
      </c>
      <c r="E126" s="332"/>
      <c r="I126" s="128"/>
      <c r="J126" s="128"/>
      <c r="K126" s="273"/>
      <c r="L126" s="74"/>
      <c r="M126" s="74"/>
      <c r="N126" s="74"/>
    </row>
    <row r="127" spans="1:14">
      <c r="A127" s="7">
        <v>6</v>
      </c>
      <c r="B127" s="10">
        <v>6</v>
      </c>
      <c r="C127" s="10"/>
      <c r="D127" s="4" t="s">
        <v>15</v>
      </c>
      <c r="E127" s="332"/>
      <c r="I127" s="128"/>
      <c r="J127" s="128"/>
      <c r="K127" s="273"/>
      <c r="L127" s="74"/>
      <c r="M127" s="74"/>
      <c r="N127" s="74"/>
    </row>
    <row r="128" spans="1:14">
      <c r="A128" s="7">
        <v>6</v>
      </c>
      <c r="B128" s="10">
        <v>7</v>
      </c>
      <c r="C128" s="10"/>
      <c r="D128" s="4" t="s">
        <v>609</v>
      </c>
      <c r="E128" s="332"/>
      <c r="I128" s="128"/>
      <c r="J128" s="128"/>
      <c r="K128" s="273"/>
      <c r="L128" s="74"/>
      <c r="M128" s="74"/>
      <c r="N128" s="74"/>
    </row>
    <row r="129" spans="1:14">
      <c r="A129" s="7">
        <v>6</v>
      </c>
      <c r="B129" s="10">
        <v>8</v>
      </c>
      <c r="C129" s="10"/>
      <c r="D129" s="4" t="s">
        <v>16</v>
      </c>
      <c r="E129" s="332"/>
      <c r="I129" s="128"/>
      <c r="J129" s="128"/>
      <c r="K129" s="273"/>
      <c r="L129" s="74"/>
      <c r="M129" s="74"/>
      <c r="N129" s="74"/>
    </row>
    <row r="130" spans="1:14">
      <c r="A130" s="7">
        <v>6</v>
      </c>
      <c r="B130" s="10">
        <v>9</v>
      </c>
      <c r="C130" s="10"/>
      <c r="D130" s="4" t="s">
        <v>276</v>
      </c>
      <c r="E130" s="332"/>
      <c r="I130" s="128"/>
      <c r="J130" s="128"/>
      <c r="K130" s="273"/>
      <c r="L130" s="74"/>
      <c r="M130" s="74"/>
      <c r="N130" s="74"/>
    </row>
    <row r="131" spans="1:14">
      <c r="A131" s="7">
        <v>6</v>
      </c>
      <c r="B131" s="10">
        <v>10</v>
      </c>
      <c r="C131" s="10"/>
      <c r="D131" s="4" t="s">
        <v>555</v>
      </c>
      <c r="E131" s="332"/>
      <c r="I131" s="128"/>
      <c r="J131" s="128"/>
      <c r="K131" s="273"/>
      <c r="L131" s="74"/>
      <c r="M131" s="74"/>
      <c r="N131" s="74"/>
    </row>
    <row r="132" spans="1:14">
      <c r="A132" s="7">
        <v>6</v>
      </c>
      <c r="B132" s="10">
        <v>11</v>
      </c>
      <c r="C132" s="10"/>
      <c r="D132" s="4" t="s">
        <v>2177</v>
      </c>
      <c r="E132" s="332"/>
      <c r="I132" s="128"/>
      <c r="J132" s="128"/>
      <c r="K132" s="273"/>
      <c r="L132" s="74"/>
      <c r="M132" s="74"/>
      <c r="N132" s="74"/>
    </row>
    <row r="133" spans="1:14">
      <c r="A133" s="7">
        <v>6</v>
      </c>
      <c r="B133" s="10">
        <v>12</v>
      </c>
      <c r="C133" s="10"/>
      <c r="D133" s="4" t="s">
        <v>13</v>
      </c>
      <c r="E133" s="332"/>
      <c r="I133" s="128"/>
      <c r="J133" s="128"/>
      <c r="K133" s="273"/>
      <c r="L133" s="74"/>
      <c r="M133" s="74"/>
      <c r="N133" s="74"/>
    </row>
    <row r="134" spans="1:14">
      <c r="A134" s="7">
        <v>6</v>
      </c>
      <c r="B134" s="10">
        <v>13</v>
      </c>
      <c r="C134" s="10"/>
      <c r="D134" s="4" t="s">
        <v>29</v>
      </c>
      <c r="E134" s="332"/>
      <c r="I134" s="128"/>
      <c r="J134" s="128"/>
      <c r="K134" s="273"/>
      <c r="L134" s="74"/>
      <c r="M134" s="74"/>
      <c r="N134" s="74"/>
    </row>
    <row r="135" spans="1:14">
      <c r="A135" s="7">
        <v>6</v>
      </c>
      <c r="B135" s="10">
        <v>14</v>
      </c>
      <c r="C135" s="10"/>
      <c r="D135" s="4" t="s">
        <v>598</v>
      </c>
      <c r="E135" s="332"/>
      <c r="I135" s="128"/>
      <c r="J135" s="128"/>
      <c r="K135" s="273"/>
      <c r="L135" s="74"/>
      <c r="M135" s="74"/>
      <c r="N135" s="74"/>
    </row>
    <row r="136" spans="1:14">
      <c r="A136" s="7">
        <v>6</v>
      </c>
      <c r="B136" s="10">
        <v>15</v>
      </c>
      <c r="C136" s="10"/>
      <c r="D136" s="4" t="s">
        <v>188</v>
      </c>
      <c r="E136" s="332"/>
      <c r="I136" s="128"/>
      <c r="J136" s="128"/>
      <c r="K136" s="273"/>
      <c r="L136" s="74"/>
      <c r="M136" s="74"/>
      <c r="N136" s="74"/>
    </row>
    <row r="137" spans="1:14">
      <c r="A137" s="7">
        <v>6</v>
      </c>
      <c r="B137" s="10">
        <v>16</v>
      </c>
      <c r="C137" s="10"/>
      <c r="D137" s="4" t="s">
        <v>2172</v>
      </c>
      <c r="E137" s="332"/>
      <c r="I137" s="128"/>
      <c r="J137" s="128"/>
      <c r="K137" s="273"/>
      <c r="L137" s="74"/>
      <c r="M137" s="74"/>
      <c r="N137" s="74"/>
    </row>
    <row r="138" spans="1:14">
      <c r="A138" s="7">
        <v>6</v>
      </c>
      <c r="B138" s="10">
        <v>17</v>
      </c>
      <c r="C138" s="10"/>
      <c r="D138" s="4" t="s">
        <v>239</v>
      </c>
      <c r="E138" s="332"/>
      <c r="I138" s="128"/>
      <c r="J138" s="128"/>
      <c r="K138" s="273"/>
      <c r="L138" s="74"/>
      <c r="M138" s="74"/>
      <c r="N138" s="74"/>
    </row>
    <row r="139" spans="1:14">
      <c r="A139" s="7">
        <v>6</v>
      </c>
      <c r="B139" s="10">
        <v>18</v>
      </c>
      <c r="C139" s="10"/>
      <c r="D139" s="4" t="s">
        <v>567</v>
      </c>
      <c r="E139" s="332"/>
      <c r="I139" s="128"/>
      <c r="J139" s="128"/>
      <c r="K139" s="273"/>
      <c r="L139" s="74"/>
      <c r="M139" s="74"/>
      <c r="N139" s="74"/>
    </row>
    <row r="140" spans="1:14">
      <c r="A140" s="7">
        <v>6</v>
      </c>
      <c r="B140" s="10">
        <v>19</v>
      </c>
      <c r="C140" s="10"/>
      <c r="D140" s="4" t="s">
        <v>17</v>
      </c>
      <c r="E140" s="332"/>
      <c r="I140" s="128"/>
      <c r="J140" s="128"/>
      <c r="K140" s="273"/>
      <c r="L140" s="74"/>
      <c r="M140" s="74"/>
      <c r="N140" s="74"/>
    </row>
    <row r="141" spans="1:14">
      <c r="A141" s="11">
        <v>6</v>
      </c>
      <c r="B141" s="12">
        <v>20</v>
      </c>
      <c r="C141" s="12"/>
      <c r="D141" s="13" t="s">
        <v>14</v>
      </c>
      <c r="E141" s="333"/>
      <c r="F141" s="13"/>
      <c r="G141" s="13"/>
      <c r="H141" s="13"/>
      <c r="I141" s="137"/>
      <c r="J141" s="137"/>
      <c r="K141" s="274"/>
      <c r="L141" s="78"/>
      <c r="M141" s="78"/>
      <c r="N141" s="78"/>
    </row>
    <row r="142" spans="1:14">
      <c r="A142" s="7">
        <v>7</v>
      </c>
      <c r="B142" s="10">
        <v>1</v>
      </c>
      <c r="C142" s="10"/>
      <c r="D142" s="4" t="s">
        <v>14</v>
      </c>
      <c r="E142" s="332"/>
      <c r="I142" s="128"/>
      <c r="J142" s="128"/>
      <c r="K142" s="273"/>
      <c r="L142" s="74"/>
      <c r="M142" s="74"/>
      <c r="N142" s="74"/>
    </row>
    <row r="143" spans="1:14">
      <c r="A143" s="7">
        <v>7</v>
      </c>
      <c r="B143" s="10">
        <v>2</v>
      </c>
      <c r="C143" s="10"/>
      <c r="D143" s="4" t="s">
        <v>17</v>
      </c>
      <c r="E143" s="332"/>
      <c r="I143" s="128"/>
      <c r="J143" s="128"/>
      <c r="K143" s="273"/>
      <c r="L143" s="74"/>
      <c r="M143" s="74"/>
      <c r="N143" s="74"/>
    </row>
    <row r="144" spans="1:14">
      <c r="A144" s="7">
        <v>7</v>
      </c>
      <c r="B144" s="10">
        <v>3</v>
      </c>
      <c r="C144" s="10"/>
      <c r="D144" s="4" t="s">
        <v>567</v>
      </c>
      <c r="E144" s="332"/>
      <c r="I144" s="128"/>
      <c r="J144" s="128"/>
      <c r="K144" s="273"/>
      <c r="L144" s="74"/>
      <c r="M144" s="74"/>
      <c r="N144" s="74"/>
    </row>
    <row r="145" spans="1:14">
      <c r="A145" s="7">
        <v>7</v>
      </c>
      <c r="B145" s="10">
        <v>4</v>
      </c>
      <c r="C145" s="10"/>
      <c r="D145" s="4" t="s">
        <v>239</v>
      </c>
      <c r="E145" s="332"/>
      <c r="I145" s="128"/>
      <c r="J145" s="128"/>
      <c r="K145" s="273"/>
      <c r="L145" s="74"/>
      <c r="M145" s="74"/>
      <c r="N145" s="74"/>
    </row>
    <row r="146" spans="1:14">
      <c r="A146" s="7">
        <v>7</v>
      </c>
      <c r="B146" s="10">
        <v>5</v>
      </c>
      <c r="C146" s="10"/>
      <c r="D146" s="4" t="s">
        <v>2172</v>
      </c>
      <c r="E146" s="332"/>
      <c r="I146" s="128"/>
      <c r="J146" s="128"/>
      <c r="K146" s="273"/>
      <c r="L146" s="74"/>
      <c r="M146" s="74"/>
      <c r="N146" s="74"/>
    </row>
    <row r="147" spans="1:14">
      <c r="A147" s="7">
        <v>7</v>
      </c>
      <c r="B147" s="10">
        <v>6</v>
      </c>
      <c r="C147" s="10"/>
      <c r="D147" s="4" t="s">
        <v>188</v>
      </c>
      <c r="E147" s="332"/>
      <c r="I147" s="128"/>
      <c r="J147" s="128"/>
      <c r="K147" s="273"/>
      <c r="L147" s="74"/>
      <c r="M147" s="74"/>
      <c r="N147" s="74"/>
    </row>
    <row r="148" spans="1:14">
      <c r="A148" s="7">
        <v>7</v>
      </c>
      <c r="B148" s="10">
        <v>7</v>
      </c>
      <c r="C148" s="10"/>
      <c r="D148" s="4" t="s">
        <v>598</v>
      </c>
      <c r="E148" s="332"/>
      <c r="I148" s="128"/>
      <c r="J148" s="128"/>
      <c r="K148" s="273"/>
      <c r="L148" s="74"/>
      <c r="M148" s="74"/>
      <c r="N148" s="74"/>
    </row>
    <row r="149" spans="1:14">
      <c r="A149" s="7">
        <v>7</v>
      </c>
      <c r="B149" s="10">
        <v>8</v>
      </c>
      <c r="C149" s="10"/>
      <c r="D149" s="4" t="s">
        <v>29</v>
      </c>
      <c r="E149" s="332"/>
      <c r="I149" s="128"/>
      <c r="J149" s="128"/>
      <c r="K149" s="273"/>
      <c r="L149" s="74"/>
      <c r="M149" s="74"/>
      <c r="N149" s="74"/>
    </row>
    <row r="150" spans="1:14">
      <c r="A150" s="7">
        <v>7</v>
      </c>
      <c r="B150" s="10">
        <v>9</v>
      </c>
      <c r="C150" s="10"/>
      <c r="D150" s="4" t="s">
        <v>13</v>
      </c>
      <c r="E150" s="332"/>
      <c r="I150" s="128"/>
      <c r="J150" s="128"/>
      <c r="K150" s="273"/>
      <c r="L150" s="74"/>
      <c r="M150" s="74"/>
      <c r="N150" s="74"/>
    </row>
    <row r="151" spans="1:14">
      <c r="A151" s="7">
        <v>7</v>
      </c>
      <c r="B151" s="10">
        <v>10</v>
      </c>
      <c r="C151" s="10"/>
      <c r="D151" s="4" t="s">
        <v>2177</v>
      </c>
      <c r="E151" s="332"/>
      <c r="I151" s="128"/>
      <c r="J151" s="128"/>
      <c r="K151" s="273"/>
      <c r="L151" s="74"/>
      <c r="M151" s="74"/>
      <c r="N151" s="74"/>
    </row>
    <row r="152" spans="1:14">
      <c r="A152" s="7">
        <v>7</v>
      </c>
      <c r="B152" s="10">
        <v>11</v>
      </c>
      <c r="C152" s="10"/>
      <c r="D152" s="4" t="s">
        <v>555</v>
      </c>
      <c r="E152" s="332"/>
      <c r="I152" s="128"/>
      <c r="J152" s="128"/>
      <c r="K152" s="273"/>
      <c r="L152" s="74"/>
      <c r="M152" s="74"/>
      <c r="N152" s="74"/>
    </row>
    <row r="153" spans="1:14">
      <c r="A153" s="7">
        <v>7</v>
      </c>
      <c r="B153" s="10">
        <v>12</v>
      </c>
      <c r="C153" s="10"/>
      <c r="D153" s="4" t="s">
        <v>276</v>
      </c>
      <c r="E153" s="332"/>
      <c r="I153" s="128"/>
      <c r="J153" s="128"/>
      <c r="K153" s="273"/>
      <c r="L153" s="74"/>
      <c r="M153" s="74"/>
      <c r="N153" s="74"/>
    </row>
    <row r="154" spans="1:14">
      <c r="A154" s="7">
        <v>7</v>
      </c>
      <c r="B154" s="10">
        <v>13</v>
      </c>
      <c r="C154" s="10"/>
      <c r="D154" s="4" t="s">
        <v>16</v>
      </c>
      <c r="E154" s="332"/>
      <c r="I154" s="128"/>
      <c r="J154" s="128"/>
      <c r="K154" s="273"/>
      <c r="L154" s="74"/>
      <c r="M154" s="74"/>
      <c r="N154" s="74"/>
    </row>
    <row r="155" spans="1:14">
      <c r="A155" s="7">
        <v>7</v>
      </c>
      <c r="B155" s="10">
        <v>14</v>
      </c>
      <c r="C155" s="10"/>
      <c r="D155" s="4" t="s">
        <v>609</v>
      </c>
      <c r="E155" s="332"/>
      <c r="I155" s="128"/>
      <c r="J155" s="128"/>
      <c r="K155" s="273"/>
      <c r="L155" s="74"/>
      <c r="M155" s="74"/>
      <c r="N155" s="74"/>
    </row>
    <row r="156" spans="1:14">
      <c r="A156" s="7">
        <v>7</v>
      </c>
      <c r="B156" s="10">
        <v>15</v>
      </c>
      <c r="C156" s="10"/>
      <c r="D156" s="4" t="s">
        <v>15</v>
      </c>
      <c r="E156" s="332"/>
      <c r="I156" s="128"/>
      <c r="J156" s="128"/>
      <c r="K156" s="273"/>
      <c r="L156" s="74"/>
      <c r="M156" s="74"/>
      <c r="N156" s="74"/>
    </row>
    <row r="157" spans="1:14">
      <c r="A157" s="7">
        <v>7</v>
      </c>
      <c r="B157" s="10">
        <v>16</v>
      </c>
      <c r="C157" s="10"/>
      <c r="D157" s="4" t="s">
        <v>18</v>
      </c>
      <c r="E157" s="332"/>
      <c r="I157" s="128"/>
      <c r="J157" s="128"/>
      <c r="K157" s="273"/>
      <c r="L157" s="74"/>
      <c r="M157" s="74"/>
      <c r="N157" s="74"/>
    </row>
    <row r="158" spans="1:14">
      <c r="A158" s="7">
        <v>7</v>
      </c>
      <c r="B158" s="10">
        <v>17</v>
      </c>
      <c r="C158" s="10"/>
      <c r="D158" s="4" t="s">
        <v>129</v>
      </c>
      <c r="E158" s="332"/>
      <c r="I158" s="128"/>
      <c r="J158" s="128"/>
      <c r="K158" s="273"/>
      <c r="L158" s="74"/>
      <c r="M158" s="74"/>
      <c r="N158" s="74"/>
    </row>
    <row r="159" spans="1:14">
      <c r="A159" s="7">
        <v>7</v>
      </c>
      <c r="B159" s="10">
        <v>18</v>
      </c>
      <c r="C159" s="10"/>
      <c r="D159" s="4" t="s">
        <v>2170</v>
      </c>
      <c r="E159" s="332"/>
      <c r="I159" s="128"/>
      <c r="J159" s="128"/>
      <c r="K159" s="273"/>
      <c r="L159" s="74"/>
      <c r="M159" s="74"/>
      <c r="N159" s="74"/>
    </row>
    <row r="160" spans="1:14">
      <c r="A160" s="7">
        <v>7</v>
      </c>
      <c r="B160" s="10">
        <v>19</v>
      </c>
      <c r="C160" s="10"/>
      <c r="D160" s="4" t="s">
        <v>470</v>
      </c>
      <c r="E160" s="332"/>
      <c r="I160" s="128"/>
      <c r="J160" s="128"/>
      <c r="K160" s="273"/>
      <c r="L160" s="74"/>
      <c r="M160" s="74"/>
      <c r="N160" s="74"/>
    </row>
    <row r="161" spans="1:14">
      <c r="A161" s="11">
        <v>7</v>
      </c>
      <c r="B161" s="12">
        <v>20</v>
      </c>
      <c r="C161" s="12"/>
      <c r="D161" s="13" t="s">
        <v>563</v>
      </c>
      <c r="E161" s="333"/>
      <c r="F161" s="13"/>
      <c r="G161" s="13"/>
      <c r="H161" s="13"/>
      <c r="I161" s="137"/>
      <c r="J161" s="137"/>
      <c r="K161" s="274"/>
      <c r="L161" s="78"/>
      <c r="M161" s="78"/>
      <c r="N161" s="78"/>
    </row>
    <row r="162" spans="1:14">
      <c r="A162" s="7">
        <v>8</v>
      </c>
      <c r="B162" s="10">
        <v>1</v>
      </c>
      <c r="C162" s="10"/>
      <c r="D162" s="4" t="s">
        <v>563</v>
      </c>
      <c r="E162" s="332"/>
      <c r="I162" s="128"/>
      <c r="J162" s="128"/>
      <c r="K162" s="273"/>
      <c r="L162" s="74"/>
      <c r="M162" s="74"/>
      <c r="N162" s="74"/>
    </row>
    <row r="163" spans="1:14">
      <c r="A163" s="7">
        <v>8</v>
      </c>
      <c r="B163" s="10">
        <v>2</v>
      </c>
      <c r="C163" s="10"/>
      <c r="D163" s="4" t="s">
        <v>470</v>
      </c>
      <c r="E163" s="332"/>
      <c r="I163" s="128"/>
      <c r="J163" s="128"/>
      <c r="K163" s="273"/>
      <c r="L163" s="74"/>
      <c r="M163" s="74"/>
      <c r="N163" s="74"/>
    </row>
    <row r="164" spans="1:14">
      <c r="A164" s="7">
        <v>8</v>
      </c>
      <c r="B164" s="10">
        <v>3</v>
      </c>
      <c r="C164" s="10"/>
      <c r="D164" s="4" t="s">
        <v>2170</v>
      </c>
      <c r="E164" s="332"/>
      <c r="I164" s="128"/>
      <c r="J164" s="128"/>
      <c r="K164" s="273"/>
      <c r="L164" s="74"/>
      <c r="M164" s="74"/>
      <c r="N164" s="74"/>
    </row>
    <row r="165" spans="1:14">
      <c r="A165" s="7">
        <v>8</v>
      </c>
      <c r="B165" s="10">
        <v>4</v>
      </c>
      <c r="C165" s="10"/>
      <c r="D165" s="4" t="s">
        <v>129</v>
      </c>
      <c r="E165" s="332"/>
      <c r="I165" s="128"/>
      <c r="J165" s="128"/>
      <c r="K165" s="273"/>
      <c r="L165" s="74"/>
      <c r="M165" s="74"/>
      <c r="N165" s="74"/>
    </row>
    <row r="166" spans="1:14">
      <c r="A166" s="7">
        <v>8</v>
      </c>
      <c r="B166" s="10">
        <v>5</v>
      </c>
      <c r="C166" s="10"/>
      <c r="D166" s="4" t="s">
        <v>18</v>
      </c>
      <c r="E166" s="332"/>
      <c r="I166" s="128"/>
      <c r="J166" s="128"/>
      <c r="K166" s="273"/>
      <c r="L166" s="74"/>
      <c r="M166" s="74"/>
      <c r="N166" s="74"/>
    </row>
    <row r="167" spans="1:14">
      <c r="A167" s="7">
        <v>8</v>
      </c>
      <c r="B167" s="10">
        <v>6</v>
      </c>
      <c r="C167" s="10"/>
      <c r="D167" s="4" t="s">
        <v>15</v>
      </c>
      <c r="E167" s="332"/>
      <c r="I167" s="128"/>
      <c r="J167" s="128"/>
      <c r="K167" s="273"/>
      <c r="L167" s="74"/>
      <c r="M167" s="74"/>
      <c r="N167" s="74"/>
    </row>
    <row r="168" spans="1:14">
      <c r="A168" s="7">
        <v>8</v>
      </c>
      <c r="B168" s="10">
        <v>7</v>
      </c>
      <c r="C168" s="10"/>
      <c r="D168" s="4" t="s">
        <v>609</v>
      </c>
      <c r="E168" s="332"/>
      <c r="I168" s="128"/>
      <c r="J168" s="128"/>
      <c r="K168" s="273"/>
      <c r="L168" s="74"/>
      <c r="M168" s="74"/>
      <c r="N168" s="74"/>
    </row>
    <row r="169" spans="1:14">
      <c r="A169" s="7">
        <v>8</v>
      </c>
      <c r="B169" s="10">
        <v>8</v>
      </c>
      <c r="C169" s="10"/>
      <c r="D169" s="4" t="s">
        <v>16</v>
      </c>
      <c r="E169" s="332"/>
      <c r="I169" s="128"/>
      <c r="J169" s="128"/>
      <c r="K169" s="273"/>
      <c r="L169" s="74"/>
      <c r="M169" s="74"/>
      <c r="N169" s="74"/>
    </row>
    <row r="170" spans="1:14">
      <c r="A170" s="7">
        <v>8</v>
      </c>
      <c r="B170" s="10">
        <v>9</v>
      </c>
      <c r="C170" s="10"/>
      <c r="D170" s="4" t="s">
        <v>276</v>
      </c>
      <c r="E170" s="332"/>
      <c r="I170" s="128"/>
      <c r="J170" s="128"/>
      <c r="K170" s="273"/>
      <c r="L170" s="74"/>
      <c r="M170" s="74"/>
      <c r="N170" s="74"/>
    </row>
    <row r="171" spans="1:14">
      <c r="A171" s="7">
        <v>8</v>
      </c>
      <c r="B171" s="10">
        <v>10</v>
      </c>
      <c r="C171" s="10"/>
      <c r="D171" s="4" t="s">
        <v>555</v>
      </c>
      <c r="E171" s="332"/>
      <c r="I171" s="128"/>
      <c r="J171" s="128"/>
      <c r="K171" s="273"/>
      <c r="L171" s="74"/>
      <c r="M171" s="74"/>
      <c r="N171" s="74"/>
    </row>
    <row r="172" spans="1:14">
      <c r="A172" s="7">
        <v>8</v>
      </c>
      <c r="B172" s="10">
        <v>11</v>
      </c>
      <c r="C172" s="10"/>
      <c r="D172" s="4" t="s">
        <v>2177</v>
      </c>
      <c r="E172" s="332"/>
      <c r="I172" s="128"/>
      <c r="J172" s="128"/>
      <c r="K172" s="273"/>
      <c r="L172" s="74"/>
      <c r="M172" s="74"/>
      <c r="N172" s="74"/>
    </row>
    <row r="173" spans="1:14">
      <c r="A173" s="7">
        <v>8</v>
      </c>
      <c r="B173" s="10">
        <v>12</v>
      </c>
      <c r="C173" s="10"/>
      <c r="D173" s="4" t="s">
        <v>13</v>
      </c>
      <c r="E173" s="332"/>
      <c r="I173" s="128"/>
      <c r="J173" s="128"/>
      <c r="K173" s="273"/>
      <c r="L173" s="74"/>
      <c r="M173" s="74"/>
      <c r="N173" s="74"/>
    </row>
    <row r="174" spans="1:14">
      <c r="A174" s="7">
        <v>8</v>
      </c>
      <c r="B174" s="10">
        <v>13</v>
      </c>
      <c r="C174" s="10"/>
      <c r="D174" s="4" t="s">
        <v>29</v>
      </c>
      <c r="E174" s="332"/>
      <c r="I174" s="128"/>
      <c r="J174" s="128"/>
      <c r="K174" s="273"/>
      <c r="L174" s="74"/>
      <c r="M174" s="74"/>
      <c r="N174" s="74"/>
    </row>
    <row r="175" spans="1:14">
      <c r="A175" s="7">
        <v>8</v>
      </c>
      <c r="B175" s="10">
        <v>14</v>
      </c>
      <c r="C175" s="10"/>
      <c r="D175" s="4" t="s">
        <v>598</v>
      </c>
      <c r="E175" s="332"/>
      <c r="I175" s="128"/>
      <c r="J175" s="128"/>
      <c r="K175" s="273"/>
      <c r="L175" s="74"/>
      <c r="M175" s="74"/>
      <c r="N175" s="74"/>
    </row>
    <row r="176" spans="1:14">
      <c r="A176" s="7">
        <v>8</v>
      </c>
      <c r="B176" s="10">
        <v>15</v>
      </c>
      <c r="C176" s="10"/>
      <c r="D176" s="4" t="s">
        <v>188</v>
      </c>
      <c r="E176" s="332"/>
      <c r="I176" s="128"/>
      <c r="J176" s="128"/>
      <c r="K176" s="273"/>
      <c r="L176" s="74"/>
      <c r="M176" s="74"/>
      <c r="N176" s="74"/>
    </row>
    <row r="177" spans="1:14">
      <c r="A177" s="7">
        <v>8</v>
      </c>
      <c r="B177" s="10">
        <v>16</v>
      </c>
      <c r="C177" s="10"/>
      <c r="D177" s="4" t="s">
        <v>2172</v>
      </c>
      <c r="E177" s="332"/>
      <c r="I177" s="128"/>
      <c r="J177" s="128"/>
      <c r="K177" s="273"/>
      <c r="L177" s="74"/>
      <c r="M177" s="74"/>
      <c r="N177" s="74"/>
    </row>
    <row r="178" spans="1:14">
      <c r="A178" s="7">
        <v>8</v>
      </c>
      <c r="B178" s="10">
        <v>17</v>
      </c>
      <c r="C178" s="10"/>
      <c r="D178" s="4" t="s">
        <v>239</v>
      </c>
      <c r="E178" s="332"/>
      <c r="I178" s="128"/>
      <c r="J178" s="128"/>
      <c r="K178" s="273"/>
      <c r="L178" s="74"/>
      <c r="M178" s="74"/>
      <c r="N178" s="74"/>
    </row>
    <row r="179" spans="1:14">
      <c r="A179" s="7">
        <v>8</v>
      </c>
      <c r="B179" s="10">
        <v>18</v>
      </c>
      <c r="C179" s="10"/>
      <c r="D179" s="4" t="s">
        <v>567</v>
      </c>
      <c r="E179" s="332"/>
      <c r="I179" s="128"/>
      <c r="J179" s="128"/>
      <c r="K179" s="273"/>
      <c r="L179" s="74"/>
      <c r="M179" s="74"/>
      <c r="N179" s="74"/>
    </row>
    <row r="180" spans="1:14">
      <c r="A180" s="7">
        <v>8</v>
      </c>
      <c r="B180" s="10">
        <v>19</v>
      </c>
      <c r="C180" s="10"/>
      <c r="D180" s="4" t="s">
        <v>17</v>
      </c>
      <c r="E180" s="332"/>
      <c r="I180" s="128"/>
      <c r="J180" s="128"/>
      <c r="K180" s="273"/>
      <c r="L180" s="74"/>
      <c r="M180" s="74"/>
      <c r="N180" s="74"/>
    </row>
    <row r="181" spans="1:14">
      <c r="A181" s="11">
        <v>8</v>
      </c>
      <c r="B181" s="12">
        <v>20</v>
      </c>
      <c r="C181" s="12"/>
      <c r="D181" s="13" t="s">
        <v>14</v>
      </c>
      <c r="E181" s="333"/>
      <c r="F181" s="13"/>
      <c r="G181" s="13"/>
      <c r="H181" s="13"/>
      <c r="I181" s="137"/>
      <c r="J181" s="137"/>
      <c r="K181" s="274"/>
      <c r="L181" s="78"/>
      <c r="M181" s="78"/>
      <c r="N181" s="78"/>
    </row>
    <row r="182" spans="1:14">
      <c r="A182" s="7">
        <v>9</v>
      </c>
      <c r="B182" s="10">
        <v>1</v>
      </c>
      <c r="C182" s="10"/>
      <c r="D182" s="4" t="s">
        <v>14</v>
      </c>
      <c r="E182" s="332"/>
      <c r="I182" s="128"/>
      <c r="J182" s="128"/>
      <c r="K182" s="273"/>
      <c r="L182" s="74"/>
      <c r="M182" s="74"/>
      <c r="N182" s="74"/>
    </row>
    <row r="183" spans="1:14">
      <c r="A183" s="7">
        <v>9</v>
      </c>
      <c r="B183" s="10">
        <v>2</v>
      </c>
      <c r="C183" s="10"/>
      <c r="D183" s="4" t="s">
        <v>17</v>
      </c>
      <c r="E183" s="332"/>
      <c r="I183" s="128"/>
      <c r="J183" s="128"/>
      <c r="K183" s="273"/>
      <c r="L183" s="74"/>
      <c r="M183" s="74"/>
      <c r="N183" s="74"/>
    </row>
    <row r="184" spans="1:14">
      <c r="A184" s="7">
        <v>9</v>
      </c>
      <c r="B184" s="10">
        <v>3</v>
      </c>
      <c r="C184" s="10"/>
      <c r="D184" s="4" t="s">
        <v>567</v>
      </c>
      <c r="E184" s="332"/>
      <c r="I184" s="128"/>
      <c r="J184" s="128"/>
      <c r="K184" s="273"/>
      <c r="L184" s="74"/>
      <c r="M184" s="74"/>
      <c r="N184" s="74"/>
    </row>
    <row r="185" spans="1:14">
      <c r="A185" s="7">
        <v>9</v>
      </c>
      <c r="B185" s="10">
        <v>4</v>
      </c>
      <c r="C185" s="10"/>
      <c r="D185" s="4" t="s">
        <v>239</v>
      </c>
      <c r="E185" s="332"/>
      <c r="I185" s="128"/>
      <c r="J185" s="128"/>
      <c r="K185" s="273"/>
      <c r="L185" s="74"/>
      <c r="M185" s="74"/>
      <c r="N185" s="74"/>
    </row>
    <row r="186" spans="1:14">
      <c r="A186" s="7">
        <v>9</v>
      </c>
      <c r="B186" s="10">
        <v>5</v>
      </c>
      <c r="C186" s="10"/>
      <c r="D186" s="4" t="s">
        <v>2172</v>
      </c>
      <c r="E186" s="332"/>
      <c r="I186" s="128"/>
      <c r="J186" s="128"/>
      <c r="K186" s="273"/>
      <c r="L186" s="74"/>
      <c r="M186" s="74"/>
      <c r="N186" s="74"/>
    </row>
    <row r="187" spans="1:14">
      <c r="A187" s="7">
        <v>9</v>
      </c>
      <c r="B187" s="10">
        <v>6</v>
      </c>
      <c r="C187" s="10"/>
      <c r="D187" s="4" t="s">
        <v>188</v>
      </c>
      <c r="E187" s="332"/>
      <c r="I187" s="128"/>
      <c r="J187" s="128"/>
      <c r="K187" s="273"/>
      <c r="L187" s="74"/>
      <c r="M187" s="74"/>
      <c r="N187" s="74"/>
    </row>
    <row r="188" spans="1:14">
      <c r="A188" s="7">
        <v>9</v>
      </c>
      <c r="B188" s="10">
        <v>7</v>
      </c>
      <c r="C188" s="10"/>
      <c r="D188" s="4" t="s">
        <v>598</v>
      </c>
      <c r="E188" s="332"/>
      <c r="I188" s="128"/>
      <c r="J188" s="128"/>
      <c r="K188" s="273"/>
      <c r="L188" s="74"/>
      <c r="M188" s="74"/>
      <c r="N188" s="74"/>
    </row>
    <row r="189" spans="1:14">
      <c r="A189" s="7">
        <v>9</v>
      </c>
      <c r="B189" s="10">
        <v>8</v>
      </c>
      <c r="C189" s="10"/>
      <c r="D189" s="4" t="s">
        <v>29</v>
      </c>
      <c r="E189" s="332"/>
      <c r="I189" s="128"/>
      <c r="J189" s="128"/>
      <c r="K189" s="273"/>
      <c r="L189" s="74"/>
      <c r="M189" s="74"/>
      <c r="N189" s="74"/>
    </row>
    <row r="190" spans="1:14">
      <c r="A190" s="7">
        <v>9</v>
      </c>
      <c r="B190" s="10">
        <v>9</v>
      </c>
      <c r="C190" s="10"/>
      <c r="D190" s="4" t="s">
        <v>13</v>
      </c>
      <c r="E190" s="332"/>
      <c r="I190" s="128"/>
      <c r="J190" s="128"/>
      <c r="K190" s="273"/>
      <c r="L190" s="74"/>
      <c r="M190" s="74"/>
      <c r="N190" s="74"/>
    </row>
    <row r="191" spans="1:14">
      <c r="A191" s="7">
        <v>9</v>
      </c>
      <c r="B191" s="10">
        <v>10</v>
      </c>
      <c r="C191" s="10"/>
      <c r="D191" s="4" t="s">
        <v>2177</v>
      </c>
      <c r="E191" s="332"/>
      <c r="I191" s="128"/>
      <c r="J191" s="128"/>
      <c r="K191" s="273"/>
      <c r="L191" s="74"/>
      <c r="M191" s="74"/>
      <c r="N191" s="74"/>
    </row>
    <row r="192" spans="1:14">
      <c r="A192" s="7">
        <v>9</v>
      </c>
      <c r="B192" s="10">
        <v>11</v>
      </c>
      <c r="C192" s="10"/>
      <c r="D192" s="4" t="s">
        <v>555</v>
      </c>
      <c r="E192" s="332"/>
      <c r="I192" s="128"/>
      <c r="J192" s="128"/>
      <c r="K192" s="273"/>
      <c r="L192" s="74"/>
      <c r="M192" s="74"/>
      <c r="N192" s="74"/>
    </row>
    <row r="193" spans="1:14">
      <c r="A193" s="7">
        <v>9</v>
      </c>
      <c r="B193" s="10">
        <v>12</v>
      </c>
      <c r="C193" s="10"/>
      <c r="D193" s="4" t="s">
        <v>276</v>
      </c>
      <c r="E193" s="332"/>
      <c r="I193" s="128"/>
      <c r="J193" s="128"/>
      <c r="K193" s="273"/>
      <c r="L193" s="74"/>
      <c r="M193" s="74"/>
      <c r="N193" s="74"/>
    </row>
    <row r="194" spans="1:14">
      <c r="A194" s="7">
        <v>9</v>
      </c>
      <c r="B194" s="10">
        <v>13</v>
      </c>
      <c r="C194" s="10"/>
      <c r="D194" s="4" t="s">
        <v>16</v>
      </c>
      <c r="E194" s="332"/>
      <c r="I194" s="128"/>
      <c r="J194" s="128"/>
      <c r="K194" s="273"/>
      <c r="L194" s="74"/>
      <c r="M194" s="74"/>
      <c r="N194" s="74"/>
    </row>
    <row r="195" spans="1:14">
      <c r="A195" s="7">
        <v>9</v>
      </c>
      <c r="B195" s="10">
        <v>14</v>
      </c>
      <c r="C195" s="10"/>
      <c r="D195" s="4" t="s">
        <v>609</v>
      </c>
      <c r="E195" s="332"/>
      <c r="I195" s="128"/>
      <c r="J195" s="128"/>
      <c r="K195" s="273"/>
      <c r="L195" s="74"/>
      <c r="M195" s="74"/>
      <c r="N195" s="74"/>
    </row>
    <row r="196" spans="1:14">
      <c r="A196" s="7">
        <v>9</v>
      </c>
      <c r="B196" s="10">
        <v>15</v>
      </c>
      <c r="C196" s="10"/>
      <c r="D196" s="4" t="s">
        <v>15</v>
      </c>
      <c r="E196" s="332"/>
      <c r="I196" s="128"/>
      <c r="J196" s="128"/>
      <c r="K196" s="273"/>
      <c r="L196" s="74"/>
      <c r="M196" s="74"/>
      <c r="N196" s="74"/>
    </row>
    <row r="197" spans="1:14">
      <c r="A197" s="7">
        <v>9</v>
      </c>
      <c r="B197" s="10">
        <v>16</v>
      </c>
      <c r="C197" s="10"/>
      <c r="D197" s="4" t="s">
        <v>18</v>
      </c>
      <c r="E197" s="332"/>
      <c r="I197" s="128"/>
      <c r="J197" s="128"/>
      <c r="K197" s="273"/>
      <c r="L197" s="74"/>
      <c r="M197" s="74"/>
      <c r="N197" s="74"/>
    </row>
    <row r="198" spans="1:14">
      <c r="A198" s="7">
        <v>9</v>
      </c>
      <c r="B198" s="10">
        <v>17</v>
      </c>
      <c r="C198" s="10"/>
      <c r="D198" s="4" t="s">
        <v>129</v>
      </c>
      <c r="E198" s="332"/>
      <c r="I198" s="128"/>
      <c r="J198" s="128"/>
      <c r="K198" s="273"/>
      <c r="L198" s="74"/>
      <c r="M198" s="74"/>
      <c r="N198" s="74"/>
    </row>
    <row r="199" spans="1:14">
      <c r="A199" s="7">
        <v>9</v>
      </c>
      <c r="B199" s="10">
        <v>18</v>
      </c>
      <c r="C199" s="10"/>
      <c r="D199" s="4" t="s">
        <v>2170</v>
      </c>
      <c r="E199" s="332"/>
      <c r="I199" s="128"/>
      <c r="J199" s="128"/>
      <c r="K199" s="273"/>
      <c r="L199" s="74"/>
      <c r="M199" s="74"/>
      <c r="N199" s="74"/>
    </row>
    <row r="200" spans="1:14">
      <c r="A200" s="7">
        <v>9</v>
      </c>
      <c r="B200" s="10">
        <v>19</v>
      </c>
      <c r="C200" s="10"/>
      <c r="D200" s="4" t="s">
        <v>470</v>
      </c>
      <c r="E200" s="332"/>
      <c r="I200" s="128"/>
      <c r="J200" s="128"/>
      <c r="K200" s="273"/>
      <c r="L200" s="74"/>
      <c r="M200" s="74"/>
      <c r="N200" s="74"/>
    </row>
    <row r="201" spans="1:14">
      <c r="A201" s="11">
        <v>9</v>
      </c>
      <c r="B201" s="12">
        <v>20</v>
      </c>
      <c r="C201" s="12"/>
      <c r="D201" s="13" t="s">
        <v>563</v>
      </c>
      <c r="E201" s="333"/>
      <c r="F201" s="13"/>
      <c r="G201" s="13"/>
      <c r="H201" s="13"/>
      <c r="I201" s="137"/>
      <c r="J201" s="137"/>
      <c r="K201" s="274"/>
      <c r="L201" s="78"/>
      <c r="M201" s="78"/>
      <c r="N201" s="78"/>
    </row>
    <row r="202" spans="1:14">
      <c r="A202" s="7">
        <v>10</v>
      </c>
      <c r="B202" s="10">
        <v>1</v>
      </c>
      <c r="C202" s="10"/>
      <c r="D202" s="4" t="s">
        <v>563</v>
      </c>
      <c r="E202" s="332"/>
      <c r="I202" s="128"/>
      <c r="J202" s="128"/>
      <c r="K202" s="273"/>
      <c r="L202" s="74"/>
      <c r="M202" s="74"/>
      <c r="N202" s="74"/>
    </row>
    <row r="203" spans="1:14">
      <c r="A203" s="7">
        <v>10</v>
      </c>
      <c r="B203" s="10">
        <v>2</v>
      </c>
      <c r="C203" s="10"/>
      <c r="D203" s="4" t="s">
        <v>470</v>
      </c>
      <c r="E203" s="332"/>
      <c r="I203" s="128"/>
      <c r="J203" s="128"/>
      <c r="K203" s="273"/>
      <c r="L203" s="74"/>
      <c r="M203" s="74"/>
      <c r="N203" s="74"/>
    </row>
    <row r="204" spans="1:14">
      <c r="A204" s="7">
        <v>10</v>
      </c>
      <c r="B204" s="10">
        <v>3</v>
      </c>
      <c r="C204" s="10"/>
      <c r="D204" s="4" t="s">
        <v>2170</v>
      </c>
      <c r="E204" s="332"/>
      <c r="I204" s="128"/>
      <c r="J204" s="128"/>
      <c r="K204" s="273"/>
      <c r="L204" s="74"/>
      <c r="M204" s="74"/>
      <c r="N204" s="74"/>
    </row>
    <row r="205" spans="1:14">
      <c r="A205" s="7">
        <v>10</v>
      </c>
      <c r="B205" s="10">
        <v>4</v>
      </c>
      <c r="C205" s="10"/>
      <c r="D205" s="4" t="s">
        <v>129</v>
      </c>
      <c r="E205" s="332"/>
      <c r="I205" s="128"/>
      <c r="J205" s="128"/>
      <c r="K205" s="273"/>
      <c r="L205" s="74"/>
      <c r="M205" s="74"/>
      <c r="N205" s="74"/>
    </row>
    <row r="206" spans="1:14">
      <c r="A206" s="7">
        <v>10</v>
      </c>
      <c r="B206" s="10">
        <v>5</v>
      </c>
      <c r="C206" s="10"/>
      <c r="D206" s="4" t="s">
        <v>18</v>
      </c>
      <c r="E206" s="332"/>
      <c r="I206" s="128"/>
      <c r="J206" s="128"/>
      <c r="K206" s="273"/>
      <c r="L206" s="74"/>
      <c r="M206" s="74"/>
      <c r="N206" s="74"/>
    </row>
    <row r="207" spans="1:14">
      <c r="A207" s="7">
        <v>10</v>
      </c>
      <c r="B207" s="10">
        <v>6</v>
      </c>
      <c r="C207" s="10"/>
      <c r="D207" s="4" t="s">
        <v>15</v>
      </c>
      <c r="E207" s="332"/>
      <c r="I207" s="128"/>
      <c r="J207" s="128"/>
      <c r="K207" s="273"/>
      <c r="L207" s="74"/>
      <c r="M207" s="74"/>
      <c r="N207" s="74"/>
    </row>
    <row r="208" spans="1:14">
      <c r="A208" s="7">
        <v>10</v>
      </c>
      <c r="B208" s="10">
        <v>7</v>
      </c>
      <c r="C208" s="10"/>
      <c r="D208" s="4" t="s">
        <v>609</v>
      </c>
      <c r="E208" s="332"/>
      <c r="I208" s="128"/>
      <c r="J208" s="128"/>
      <c r="K208" s="273"/>
      <c r="L208" s="74"/>
      <c r="M208" s="74"/>
      <c r="N208" s="74"/>
    </row>
    <row r="209" spans="1:14">
      <c r="A209" s="7">
        <v>10</v>
      </c>
      <c r="B209" s="10">
        <v>8</v>
      </c>
      <c r="C209" s="10"/>
      <c r="D209" s="4" t="s">
        <v>16</v>
      </c>
      <c r="E209" s="332"/>
      <c r="I209" s="128"/>
      <c r="J209" s="128"/>
      <c r="K209" s="273"/>
      <c r="L209" s="74"/>
      <c r="M209" s="74"/>
      <c r="N209" s="74"/>
    </row>
    <row r="210" spans="1:14">
      <c r="A210" s="7">
        <v>10</v>
      </c>
      <c r="B210" s="10">
        <v>9</v>
      </c>
      <c r="C210" s="10"/>
      <c r="D210" s="4" t="s">
        <v>276</v>
      </c>
      <c r="E210" s="332"/>
      <c r="I210" s="128"/>
      <c r="J210" s="128"/>
      <c r="K210" s="273"/>
      <c r="L210" s="74"/>
      <c r="M210" s="74"/>
      <c r="N210" s="74"/>
    </row>
    <row r="211" spans="1:14">
      <c r="A211" s="7">
        <v>10</v>
      </c>
      <c r="B211" s="10">
        <v>10</v>
      </c>
      <c r="C211" s="10"/>
      <c r="D211" s="4" t="s">
        <v>555</v>
      </c>
      <c r="E211" s="332"/>
      <c r="I211" s="128"/>
      <c r="J211" s="128"/>
      <c r="K211" s="273"/>
      <c r="L211" s="74"/>
      <c r="M211" s="74"/>
      <c r="N211" s="74"/>
    </row>
    <row r="212" spans="1:14">
      <c r="A212" s="7">
        <v>10</v>
      </c>
      <c r="B212" s="10">
        <v>11</v>
      </c>
      <c r="C212" s="10"/>
      <c r="D212" s="4" t="s">
        <v>2177</v>
      </c>
      <c r="E212" s="332"/>
      <c r="I212" s="128"/>
      <c r="J212" s="128"/>
      <c r="K212" s="273"/>
      <c r="L212" s="74"/>
      <c r="M212" s="74"/>
      <c r="N212" s="74"/>
    </row>
    <row r="213" spans="1:14">
      <c r="A213" s="7">
        <v>10</v>
      </c>
      <c r="B213" s="10">
        <v>12</v>
      </c>
      <c r="C213" s="10"/>
      <c r="D213" s="4" t="s">
        <v>13</v>
      </c>
      <c r="E213" s="332"/>
      <c r="I213" s="128"/>
      <c r="J213" s="128"/>
      <c r="K213" s="273"/>
      <c r="L213" s="74"/>
      <c r="M213" s="74"/>
      <c r="N213" s="74"/>
    </row>
    <row r="214" spans="1:14">
      <c r="A214" s="7">
        <v>10</v>
      </c>
      <c r="B214" s="10">
        <v>13</v>
      </c>
      <c r="C214" s="10"/>
      <c r="D214" s="4" t="s">
        <v>29</v>
      </c>
      <c r="E214" s="332"/>
      <c r="I214" s="128"/>
      <c r="J214" s="128"/>
      <c r="K214" s="273"/>
      <c r="L214" s="74"/>
      <c r="M214" s="74"/>
      <c r="N214" s="74"/>
    </row>
    <row r="215" spans="1:14">
      <c r="A215" s="7">
        <v>10</v>
      </c>
      <c r="B215" s="10">
        <v>14</v>
      </c>
      <c r="C215" s="10"/>
      <c r="D215" s="4" t="s">
        <v>598</v>
      </c>
      <c r="E215" s="332"/>
      <c r="I215" s="128"/>
      <c r="J215" s="128"/>
      <c r="K215" s="273"/>
      <c r="L215" s="74"/>
      <c r="M215" s="74"/>
      <c r="N215" s="74"/>
    </row>
    <row r="216" spans="1:14">
      <c r="A216" s="7">
        <v>10</v>
      </c>
      <c r="B216" s="10">
        <v>15</v>
      </c>
      <c r="C216" s="10"/>
      <c r="D216" s="4" t="s">
        <v>188</v>
      </c>
      <c r="E216" s="332"/>
      <c r="I216" s="128"/>
      <c r="J216" s="128"/>
      <c r="K216" s="273"/>
      <c r="L216" s="74"/>
      <c r="M216" s="74"/>
      <c r="N216" s="74"/>
    </row>
    <row r="217" spans="1:14">
      <c r="A217" s="7">
        <v>10</v>
      </c>
      <c r="B217" s="10">
        <v>16</v>
      </c>
      <c r="C217" s="10"/>
      <c r="D217" s="4" t="s">
        <v>2172</v>
      </c>
      <c r="E217" s="332"/>
      <c r="I217" s="128"/>
      <c r="J217" s="128"/>
      <c r="K217" s="273"/>
      <c r="L217" s="74"/>
      <c r="M217" s="74"/>
      <c r="N217" s="74"/>
    </row>
    <row r="218" spans="1:14">
      <c r="A218" s="7">
        <v>10</v>
      </c>
      <c r="B218" s="10">
        <v>17</v>
      </c>
      <c r="C218" s="10"/>
      <c r="D218" s="4" t="s">
        <v>239</v>
      </c>
      <c r="E218" s="332"/>
      <c r="I218" s="128"/>
      <c r="J218" s="128"/>
      <c r="K218" s="273"/>
      <c r="L218" s="74"/>
      <c r="M218" s="74"/>
      <c r="N218" s="74"/>
    </row>
    <row r="219" spans="1:14">
      <c r="A219" s="7">
        <v>10</v>
      </c>
      <c r="B219" s="10">
        <v>18</v>
      </c>
      <c r="C219" s="10"/>
      <c r="D219" s="4" t="s">
        <v>567</v>
      </c>
      <c r="E219" s="332"/>
      <c r="I219" s="128"/>
      <c r="J219" s="128"/>
      <c r="K219" s="273"/>
      <c r="L219" s="74"/>
      <c r="M219" s="74"/>
      <c r="N219" s="74"/>
    </row>
    <row r="220" spans="1:14">
      <c r="A220" s="7">
        <v>10</v>
      </c>
      <c r="B220" s="10">
        <v>19</v>
      </c>
      <c r="C220" s="10"/>
      <c r="D220" s="4" t="s">
        <v>17</v>
      </c>
      <c r="E220" s="332"/>
      <c r="I220" s="128"/>
      <c r="J220" s="128"/>
      <c r="K220" s="273"/>
      <c r="L220" s="74"/>
      <c r="M220" s="74"/>
      <c r="N220" s="74"/>
    </row>
    <row r="221" spans="1:14">
      <c r="A221" s="11">
        <v>10</v>
      </c>
      <c r="B221" s="12">
        <v>20</v>
      </c>
      <c r="C221" s="12"/>
      <c r="D221" s="13" t="s">
        <v>14</v>
      </c>
      <c r="E221" s="333"/>
      <c r="F221" s="13"/>
      <c r="G221" s="13"/>
      <c r="H221" s="13"/>
      <c r="I221" s="137"/>
      <c r="J221" s="137"/>
      <c r="K221" s="274"/>
      <c r="L221" s="78"/>
      <c r="M221" s="78"/>
      <c r="N221" s="78"/>
    </row>
    <row r="222" spans="1:14">
      <c r="A222" s="7">
        <v>11</v>
      </c>
      <c r="B222" s="10">
        <v>1</v>
      </c>
      <c r="C222" s="10"/>
      <c r="D222" s="4" t="s">
        <v>14</v>
      </c>
      <c r="E222" s="332"/>
      <c r="I222" s="128"/>
      <c r="J222" s="128"/>
      <c r="K222" s="273"/>
      <c r="L222" s="74"/>
      <c r="M222" s="74"/>
      <c r="N222" s="74"/>
    </row>
    <row r="223" spans="1:14">
      <c r="A223" s="7">
        <v>11</v>
      </c>
      <c r="B223" s="10">
        <v>2</v>
      </c>
      <c r="C223" s="10"/>
      <c r="D223" s="4" t="s">
        <v>17</v>
      </c>
      <c r="E223" s="332"/>
      <c r="I223" s="128"/>
      <c r="J223" s="128"/>
      <c r="K223" s="273"/>
      <c r="L223" s="74"/>
      <c r="M223" s="74"/>
      <c r="N223" s="74"/>
    </row>
    <row r="224" spans="1:14">
      <c r="A224" s="7">
        <v>11</v>
      </c>
      <c r="B224" s="10">
        <v>3</v>
      </c>
      <c r="C224" s="10"/>
      <c r="D224" s="4" t="s">
        <v>567</v>
      </c>
      <c r="E224" s="332"/>
      <c r="I224" s="128"/>
      <c r="J224" s="128"/>
      <c r="K224" s="273"/>
      <c r="L224" s="74"/>
      <c r="M224" s="74"/>
      <c r="N224" s="74"/>
    </row>
    <row r="225" spans="1:14">
      <c r="A225" s="7">
        <v>11</v>
      </c>
      <c r="B225" s="10">
        <v>4</v>
      </c>
      <c r="C225" s="10"/>
      <c r="D225" s="4" t="s">
        <v>239</v>
      </c>
      <c r="E225" s="332"/>
      <c r="I225" s="128"/>
      <c r="J225" s="128"/>
      <c r="K225" s="273"/>
      <c r="L225" s="74"/>
      <c r="M225" s="74"/>
      <c r="N225" s="74"/>
    </row>
    <row r="226" spans="1:14">
      <c r="A226" s="7">
        <v>11</v>
      </c>
      <c r="B226" s="10">
        <v>5</v>
      </c>
      <c r="C226" s="10"/>
      <c r="D226" s="4" t="s">
        <v>2172</v>
      </c>
      <c r="E226" s="332"/>
      <c r="I226" s="128"/>
      <c r="J226" s="128"/>
      <c r="K226" s="273"/>
      <c r="L226" s="74"/>
      <c r="M226" s="74"/>
      <c r="N226" s="74"/>
    </row>
    <row r="227" spans="1:14">
      <c r="A227" s="7">
        <v>11</v>
      </c>
      <c r="B227" s="10">
        <v>6</v>
      </c>
      <c r="C227" s="10"/>
      <c r="D227" s="4" t="s">
        <v>188</v>
      </c>
      <c r="E227" s="332"/>
      <c r="I227" s="128"/>
      <c r="J227" s="128"/>
      <c r="K227" s="273"/>
      <c r="L227" s="74"/>
      <c r="M227" s="74"/>
      <c r="N227" s="74"/>
    </row>
    <row r="228" spans="1:14">
      <c r="A228" s="7">
        <v>11</v>
      </c>
      <c r="B228" s="10">
        <v>7</v>
      </c>
      <c r="C228" s="10"/>
      <c r="D228" s="4" t="s">
        <v>598</v>
      </c>
      <c r="E228" s="332"/>
      <c r="I228" s="128"/>
      <c r="J228" s="128"/>
      <c r="K228" s="273"/>
      <c r="L228" s="74"/>
      <c r="M228" s="74"/>
      <c r="N228" s="74"/>
    </row>
    <row r="229" spans="1:14">
      <c r="A229" s="7">
        <v>11</v>
      </c>
      <c r="B229" s="10">
        <v>8</v>
      </c>
      <c r="C229" s="10"/>
      <c r="D229" s="4" t="s">
        <v>29</v>
      </c>
      <c r="E229" s="332"/>
      <c r="I229" s="128"/>
      <c r="J229" s="128"/>
      <c r="K229" s="273"/>
      <c r="L229" s="74"/>
      <c r="M229" s="74"/>
      <c r="N229" s="74"/>
    </row>
    <row r="230" spans="1:14">
      <c r="A230" s="7">
        <v>11</v>
      </c>
      <c r="B230" s="10">
        <v>9</v>
      </c>
      <c r="C230" s="10"/>
      <c r="D230" s="4" t="s">
        <v>13</v>
      </c>
      <c r="E230" s="332"/>
      <c r="I230" s="128"/>
      <c r="J230" s="128"/>
      <c r="K230" s="273"/>
      <c r="L230" s="74"/>
      <c r="M230" s="74"/>
      <c r="N230" s="74"/>
    </row>
    <row r="231" spans="1:14">
      <c r="A231" s="7">
        <v>11</v>
      </c>
      <c r="B231" s="10">
        <v>10</v>
      </c>
      <c r="C231" s="10"/>
      <c r="D231" s="4" t="s">
        <v>2177</v>
      </c>
      <c r="E231" s="332"/>
      <c r="I231" s="128"/>
      <c r="J231" s="128"/>
      <c r="K231" s="273"/>
      <c r="L231" s="74"/>
      <c r="M231" s="74"/>
      <c r="N231" s="74"/>
    </row>
    <row r="232" spans="1:14">
      <c r="A232" s="7">
        <v>11</v>
      </c>
      <c r="B232" s="10">
        <v>11</v>
      </c>
      <c r="C232" s="10"/>
      <c r="D232" s="4" t="s">
        <v>555</v>
      </c>
      <c r="E232" s="332"/>
      <c r="I232" s="128"/>
      <c r="J232" s="128"/>
      <c r="K232" s="273"/>
      <c r="L232" s="74"/>
      <c r="M232" s="74"/>
      <c r="N232" s="74"/>
    </row>
    <row r="233" spans="1:14">
      <c r="A233" s="7">
        <v>11</v>
      </c>
      <c r="B233" s="10">
        <v>12</v>
      </c>
      <c r="C233" s="10"/>
      <c r="D233" s="4" t="s">
        <v>276</v>
      </c>
      <c r="E233" s="332"/>
      <c r="I233" s="128"/>
      <c r="J233" s="128"/>
      <c r="K233" s="273"/>
      <c r="L233" s="74"/>
      <c r="M233" s="74"/>
      <c r="N233" s="74"/>
    </row>
    <row r="234" spans="1:14">
      <c r="A234" s="7">
        <v>11</v>
      </c>
      <c r="B234" s="10">
        <v>13</v>
      </c>
      <c r="C234" s="10"/>
      <c r="D234" s="4" t="s">
        <v>16</v>
      </c>
      <c r="E234" s="332"/>
      <c r="I234" s="128"/>
      <c r="J234" s="128"/>
      <c r="K234" s="273"/>
      <c r="L234" s="74"/>
      <c r="M234" s="74"/>
      <c r="N234" s="74"/>
    </row>
    <row r="235" spans="1:14">
      <c r="A235" s="7">
        <v>11</v>
      </c>
      <c r="B235" s="10">
        <v>14</v>
      </c>
      <c r="C235" s="10"/>
      <c r="D235" s="4" t="s">
        <v>609</v>
      </c>
      <c r="E235" s="332"/>
      <c r="I235" s="128"/>
      <c r="J235" s="128"/>
      <c r="K235" s="273"/>
      <c r="L235" s="74"/>
      <c r="M235" s="74"/>
      <c r="N235" s="74"/>
    </row>
    <row r="236" spans="1:14">
      <c r="A236" s="7">
        <v>11</v>
      </c>
      <c r="B236" s="10">
        <v>15</v>
      </c>
      <c r="C236" s="10"/>
      <c r="D236" s="4" t="s">
        <v>15</v>
      </c>
      <c r="E236" s="332"/>
      <c r="I236" s="128"/>
      <c r="J236" s="128"/>
      <c r="K236" s="273"/>
      <c r="L236" s="74"/>
      <c r="M236" s="74"/>
      <c r="N236" s="74"/>
    </row>
    <row r="237" spans="1:14">
      <c r="A237" s="7">
        <v>11</v>
      </c>
      <c r="B237" s="10">
        <v>16</v>
      </c>
      <c r="C237" s="10"/>
      <c r="D237" s="4" t="s">
        <v>18</v>
      </c>
      <c r="E237" s="332"/>
      <c r="I237" s="128"/>
      <c r="J237" s="128"/>
      <c r="K237" s="273"/>
      <c r="L237" s="74"/>
      <c r="M237" s="74"/>
      <c r="N237" s="74"/>
    </row>
    <row r="238" spans="1:14">
      <c r="A238" s="7">
        <v>11</v>
      </c>
      <c r="B238" s="10">
        <v>17</v>
      </c>
      <c r="C238" s="10"/>
      <c r="D238" s="4" t="s">
        <v>129</v>
      </c>
      <c r="E238" s="332"/>
      <c r="I238" s="128"/>
      <c r="J238" s="128"/>
      <c r="K238" s="273"/>
      <c r="L238" s="74"/>
      <c r="M238" s="74"/>
      <c r="N238" s="74"/>
    </row>
    <row r="239" spans="1:14">
      <c r="A239" s="7">
        <v>11</v>
      </c>
      <c r="B239" s="10">
        <v>18</v>
      </c>
      <c r="C239" s="10"/>
      <c r="D239" s="4" t="s">
        <v>2170</v>
      </c>
      <c r="E239" s="332"/>
      <c r="I239" s="128"/>
      <c r="J239" s="128"/>
      <c r="K239" s="273"/>
      <c r="L239" s="74"/>
      <c r="M239" s="74"/>
      <c r="N239" s="74"/>
    </row>
    <row r="240" spans="1:14">
      <c r="A240" s="7">
        <v>11</v>
      </c>
      <c r="B240" s="10">
        <v>19</v>
      </c>
      <c r="C240" s="10"/>
      <c r="D240" s="4" t="s">
        <v>470</v>
      </c>
      <c r="E240" s="332"/>
      <c r="I240" s="128"/>
      <c r="J240" s="128"/>
      <c r="K240" s="273"/>
      <c r="L240" s="74"/>
      <c r="M240" s="74"/>
      <c r="N240" s="74"/>
    </row>
    <row r="241" spans="1:14">
      <c r="A241" s="11">
        <v>11</v>
      </c>
      <c r="B241" s="12">
        <v>20</v>
      </c>
      <c r="C241" s="12"/>
      <c r="D241" s="13" t="s">
        <v>563</v>
      </c>
      <c r="E241" s="333"/>
      <c r="F241" s="13"/>
      <c r="G241" s="13"/>
      <c r="H241" s="13"/>
      <c r="I241" s="137"/>
      <c r="J241" s="137"/>
      <c r="K241" s="274"/>
      <c r="L241" s="78"/>
      <c r="M241" s="78"/>
      <c r="N241" s="78"/>
    </row>
    <row r="242" spans="1:14">
      <c r="A242" s="7">
        <v>12</v>
      </c>
      <c r="B242" s="10">
        <v>1</v>
      </c>
      <c r="C242" s="10"/>
      <c r="D242" s="4" t="s">
        <v>563</v>
      </c>
      <c r="E242" s="332"/>
      <c r="I242" s="128"/>
      <c r="J242" s="128"/>
      <c r="K242" s="273"/>
      <c r="L242" s="74"/>
      <c r="M242" s="74"/>
      <c r="N242" s="74"/>
    </row>
    <row r="243" spans="1:14">
      <c r="A243" s="7">
        <v>12</v>
      </c>
      <c r="B243" s="10">
        <v>2</v>
      </c>
      <c r="C243" s="10"/>
      <c r="D243" s="4" t="s">
        <v>470</v>
      </c>
      <c r="E243" s="332"/>
      <c r="I243" s="128"/>
      <c r="J243" s="128"/>
      <c r="K243" s="273"/>
      <c r="L243" s="74"/>
      <c r="M243" s="74"/>
      <c r="N243" s="74"/>
    </row>
    <row r="244" spans="1:14">
      <c r="A244" s="7">
        <v>12</v>
      </c>
      <c r="B244" s="10">
        <v>3</v>
      </c>
      <c r="C244" s="10"/>
      <c r="D244" s="4" t="s">
        <v>2170</v>
      </c>
      <c r="E244" s="332"/>
      <c r="I244" s="128"/>
      <c r="J244" s="128"/>
      <c r="K244" s="273"/>
      <c r="L244" s="74"/>
      <c r="M244" s="74"/>
      <c r="N244" s="74"/>
    </row>
    <row r="245" spans="1:14">
      <c r="A245" s="7">
        <v>12</v>
      </c>
      <c r="B245" s="10">
        <v>4</v>
      </c>
      <c r="C245" s="10"/>
      <c r="D245" s="4" t="s">
        <v>129</v>
      </c>
      <c r="E245" s="332"/>
      <c r="I245" s="128"/>
      <c r="J245" s="128"/>
      <c r="K245" s="273"/>
      <c r="L245" s="74"/>
      <c r="M245" s="74"/>
      <c r="N245" s="74"/>
    </row>
    <row r="246" spans="1:14">
      <c r="A246" s="7">
        <v>12</v>
      </c>
      <c r="B246" s="10">
        <v>5</v>
      </c>
      <c r="C246" s="10"/>
      <c r="D246" s="4" t="s">
        <v>18</v>
      </c>
      <c r="E246" s="332"/>
      <c r="I246" s="128"/>
      <c r="J246" s="128"/>
      <c r="K246" s="273"/>
      <c r="L246" s="74"/>
      <c r="M246" s="74"/>
      <c r="N246" s="74"/>
    </row>
    <row r="247" spans="1:14">
      <c r="A247" s="7">
        <v>12</v>
      </c>
      <c r="B247" s="10">
        <v>6</v>
      </c>
      <c r="C247" s="10"/>
      <c r="D247" s="4" t="s">
        <v>15</v>
      </c>
      <c r="E247" s="332"/>
      <c r="I247" s="128"/>
      <c r="J247" s="128"/>
      <c r="K247" s="273"/>
      <c r="L247" s="74"/>
      <c r="M247" s="74"/>
      <c r="N247" s="74"/>
    </row>
    <row r="248" spans="1:14">
      <c r="A248" s="7">
        <v>12</v>
      </c>
      <c r="B248" s="10">
        <v>7</v>
      </c>
      <c r="C248" s="10"/>
      <c r="D248" s="4" t="s">
        <v>609</v>
      </c>
      <c r="E248" s="332"/>
      <c r="I248" s="128"/>
      <c r="J248" s="128"/>
      <c r="K248" s="273"/>
      <c r="L248" s="74"/>
      <c r="M248" s="74"/>
      <c r="N248" s="74"/>
    </row>
    <row r="249" spans="1:14">
      <c r="A249" s="7">
        <v>12</v>
      </c>
      <c r="B249" s="10">
        <v>8</v>
      </c>
      <c r="C249" s="10"/>
      <c r="D249" s="4" t="s">
        <v>16</v>
      </c>
      <c r="E249" s="332"/>
      <c r="I249" s="128"/>
      <c r="J249" s="128"/>
      <c r="K249" s="273"/>
      <c r="L249" s="74"/>
      <c r="M249" s="74"/>
      <c r="N249" s="74"/>
    </row>
    <row r="250" spans="1:14">
      <c r="A250" s="7">
        <v>12</v>
      </c>
      <c r="B250" s="10">
        <v>9</v>
      </c>
      <c r="C250" s="10"/>
      <c r="D250" s="4" t="s">
        <v>276</v>
      </c>
      <c r="E250" s="332"/>
      <c r="I250" s="128"/>
      <c r="J250" s="128"/>
      <c r="K250" s="273"/>
      <c r="L250" s="74"/>
      <c r="M250" s="74"/>
      <c r="N250" s="74"/>
    </row>
    <row r="251" spans="1:14">
      <c r="A251" s="7">
        <v>12</v>
      </c>
      <c r="B251" s="10">
        <v>10</v>
      </c>
      <c r="C251" s="10"/>
      <c r="D251" s="4" t="s">
        <v>555</v>
      </c>
      <c r="E251" s="332"/>
      <c r="I251" s="128"/>
      <c r="J251" s="128"/>
      <c r="K251" s="273"/>
      <c r="L251" s="74"/>
      <c r="M251" s="74"/>
      <c r="N251" s="74"/>
    </row>
    <row r="252" spans="1:14">
      <c r="A252" s="7">
        <v>12</v>
      </c>
      <c r="B252" s="10">
        <v>11</v>
      </c>
      <c r="C252" s="10"/>
      <c r="D252" s="4" t="s">
        <v>2177</v>
      </c>
      <c r="E252" s="332"/>
      <c r="I252" s="128"/>
      <c r="J252" s="128"/>
      <c r="K252" s="273"/>
      <c r="L252" s="74"/>
      <c r="M252" s="74"/>
      <c r="N252" s="74"/>
    </row>
    <row r="253" spans="1:14">
      <c r="A253" s="7">
        <v>12</v>
      </c>
      <c r="B253" s="10">
        <v>12</v>
      </c>
      <c r="C253" s="10"/>
      <c r="D253" s="4" t="s">
        <v>13</v>
      </c>
      <c r="E253" s="332"/>
      <c r="I253" s="128"/>
      <c r="J253" s="128"/>
      <c r="K253" s="273"/>
      <c r="L253" s="74"/>
      <c r="M253" s="74"/>
      <c r="N253" s="74"/>
    </row>
    <row r="254" spans="1:14">
      <c r="A254" s="7">
        <v>12</v>
      </c>
      <c r="B254" s="10">
        <v>13</v>
      </c>
      <c r="C254" s="10"/>
      <c r="D254" s="4" t="s">
        <v>29</v>
      </c>
      <c r="E254" s="332"/>
      <c r="I254" s="128"/>
      <c r="J254" s="128"/>
      <c r="K254" s="273"/>
      <c r="L254" s="74"/>
      <c r="M254" s="74"/>
      <c r="N254" s="74"/>
    </row>
    <row r="255" spans="1:14">
      <c r="A255" s="7">
        <v>12</v>
      </c>
      <c r="B255" s="10">
        <v>14</v>
      </c>
      <c r="C255" s="10"/>
      <c r="D255" s="4" t="s">
        <v>598</v>
      </c>
      <c r="E255" s="332"/>
      <c r="I255" s="128"/>
      <c r="J255" s="128"/>
      <c r="K255" s="273"/>
      <c r="L255" s="74"/>
      <c r="M255" s="74"/>
      <c r="N255" s="74"/>
    </row>
    <row r="256" spans="1:14">
      <c r="A256" s="7">
        <v>12</v>
      </c>
      <c r="B256" s="10">
        <v>15</v>
      </c>
      <c r="C256" s="10"/>
      <c r="D256" s="4" t="s">
        <v>188</v>
      </c>
      <c r="E256" s="332"/>
      <c r="I256" s="128"/>
      <c r="J256" s="128"/>
      <c r="K256" s="273"/>
      <c r="L256" s="74"/>
      <c r="M256" s="74"/>
      <c r="N256" s="74"/>
    </row>
    <row r="257" spans="1:14">
      <c r="A257" s="7">
        <v>12</v>
      </c>
      <c r="B257" s="10">
        <v>16</v>
      </c>
      <c r="C257" s="10"/>
      <c r="D257" s="4" t="s">
        <v>2172</v>
      </c>
      <c r="E257" s="332"/>
      <c r="I257" s="128"/>
      <c r="J257" s="128"/>
      <c r="K257" s="273"/>
      <c r="L257" s="74"/>
      <c r="M257" s="74"/>
      <c r="N257" s="74"/>
    </row>
    <row r="258" spans="1:14">
      <c r="A258" s="7">
        <v>12</v>
      </c>
      <c r="B258" s="10">
        <v>17</v>
      </c>
      <c r="C258" s="10"/>
      <c r="D258" s="4" t="s">
        <v>239</v>
      </c>
      <c r="E258" s="332"/>
      <c r="I258" s="128"/>
      <c r="J258" s="128"/>
      <c r="K258" s="273"/>
      <c r="L258" s="74"/>
      <c r="M258" s="74"/>
      <c r="N258" s="74"/>
    </row>
    <row r="259" spans="1:14">
      <c r="A259" s="7">
        <v>12</v>
      </c>
      <c r="B259" s="10">
        <v>18</v>
      </c>
      <c r="C259" s="10"/>
      <c r="D259" s="4" t="s">
        <v>567</v>
      </c>
      <c r="E259" s="332"/>
      <c r="I259" s="128"/>
      <c r="J259" s="128"/>
      <c r="K259" s="273"/>
      <c r="L259" s="74"/>
      <c r="M259" s="74"/>
      <c r="N259" s="74"/>
    </row>
    <row r="260" spans="1:14">
      <c r="A260" s="7">
        <v>12</v>
      </c>
      <c r="B260" s="10">
        <v>19</v>
      </c>
      <c r="C260" s="10"/>
      <c r="D260" s="4" t="s">
        <v>17</v>
      </c>
      <c r="E260" s="332"/>
      <c r="I260" s="128"/>
      <c r="J260" s="128"/>
      <c r="K260" s="273"/>
      <c r="L260" s="74"/>
      <c r="M260" s="74"/>
      <c r="N260" s="74"/>
    </row>
    <row r="261" spans="1:14">
      <c r="A261" s="11">
        <v>12</v>
      </c>
      <c r="B261" s="12">
        <v>20</v>
      </c>
      <c r="C261" s="12"/>
      <c r="D261" s="13" t="s">
        <v>14</v>
      </c>
      <c r="E261" s="333"/>
      <c r="F261" s="13"/>
      <c r="G261" s="13"/>
      <c r="H261" s="13"/>
      <c r="I261" s="137"/>
      <c r="J261" s="137"/>
      <c r="K261" s="274"/>
      <c r="L261" s="78"/>
      <c r="M261" s="78"/>
      <c r="N261" s="78"/>
    </row>
    <row r="262" spans="1:14">
      <c r="A262" s="7">
        <v>13</v>
      </c>
      <c r="B262" s="10">
        <v>1</v>
      </c>
      <c r="C262" s="10"/>
      <c r="D262" s="4" t="s">
        <v>14</v>
      </c>
      <c r="E262" s="332"/>
      <c r="I262" s="128"/>
      <c r="J262" s="128"/>
      <c r="K262" s="273"/>
      <c r="L262" s="74"/>
      <c r="M262" s="74"/>
      <c r="N262" s="74"/>
    </row>
    <row r="263" spans="1:14">
      <c r="A263" s="7">
        <v>13</v>
      </c>
      <c r="B263" s="10">
        <v>2</v>
      </c>
      <c r="C263" s="10"/>
      <c r="D263" s="4" t="s">
        <v>17</v>
      </c>
      <c r="E263" s="332"/>
      <c r="I263" s="128"/>
      <c r="J263" s="128"/>
      <c r="K263" s="273"/>
      <c r="L263" s="74"/>
      <c r="M263" s="74"/>
      <c r="N263" s="74"/>
    </row>
    <row r="264" spans="1:14">
      <c r="A264" s="7">
        <v>13</v>
      </c>
      <c r="B264" s="10">
        <v>3</v>
      </c>
      <c r="C264" s="10"/>
      <c r="D264" s="4" t="s">
        <v>567</v>
      </c>
      <c r="E264" s="332"/>
      <c r="I264" s="128"/>
      <c r="J264" s="128"/>
      <c r="K264" s="273"/>
      <c r="L264" s="74"/>
      <c r="M264" s="74"/>
      <c r="N264" s="74"/>
    </row>
    <row r="265" spans="1:14">
      <c r="A265" s="7">
        <v>13</v>
      </c>
      <c r="B265" s="10">
        <v>4</v>
      </c>
      <c r="C265" s="10"/>
      <c r="D265" s="4" t="s">
        <v>239</v>
      </c>
      <c r="E265" s="332"/>
      <c r="I265" s="128"/>
      <c r="J265" s="128"/>
      <c r="K265" s="273"/>
      <c r="L265" s="74"/>
      <c r="M265" s="74"/>
      <c r="N265" s="74"/>
    </row>
    <row r="266" spans="1:14">
      <c r="A266" s="7">
        <v>13</v>
      </c>
      <c r="B266" s="10">
        <v>5</v>
      </c>
      <c r="C266" s="10"/>
      <c r="D266" s="4" t="s">
        <v>2172</v>
      </c>
      <c r="E266" s="332"/>
      <c r="I266" s="128"/>
      <c r="J266" s="128"/>
      <c r="K266" s="273"/>
      <c r="L266" s="74"/>
      <c r="M266" s="74"/>
      <c r="N266" s="74"/>
    </row>
    <row r="267" spans="1:14">
      <c r="A267" s="7">
        <v>13</v>
      </c>
      <c r="B267" s="10">
        <v>6</v>
      </c>
      <c r="C267" s="10"/>
      <c r="D267" s="4" t="s">
        <v>188</v>
      </c>
      <c r="E267" s="332"/>
      <c r="I267" s="128"/>
      <c r="J267" s="128"/>
      <c r="K267" s="273"/>
      <c r="L267" s="74"/>
      <c r="M267" s="74"/>
      <c r="N267" s="74"/>
    </row>
    <row r="268" spans="1:14">
      <c r="A268" s="7">
        <v>13</v>
      </c>
      <c r="B268" s="10">
        <v>7</v>
      </c>
      <c r="C268" s="10"/>
      <c r="D268" s="4" t="s">
        <v>598</v>
      </c>
      <c r="E268" s="332"/>
      <c r="I268" s="128"/>
      <c r="J268" s="128"/>
      <c r="K268" s="273"/>
      <c r="L268" s="74"/>
      <c r="M268" s="74"/>
      <c r="N268" s="74"/>
    </row>
    <row r="269" spans="1:14">
      <c r="A269" s="7">
        <v>13</v>
      </c>
      <c r="B269" s="10">
        <v>8</v>
      </c>
      <c r="C269" s="10"/>
      <c r="D269" s="4" t="s">
        <v>29</v>
      </c>
      <c r="E269" s="332"/>
      <c r="I269" s="128"/>
      <c r="J269" s="128"/>
      <c r="K269" s="273"/>
      <c r="L269" s="74"/>
      <c r="M269" s="74"/>
      <c r="N269" s="74"/>
    </row>
    <row r="270" spans="1:14">
      <c r="A270" s="7">
        <v>13</v>
      </c>
      <c r="B270" s="10">
        <v>9</v>
      </c>
      <c r="C270" s="10"/>
      <c r="D270" s="4" t="s">
        <v>13</v>
      </c>
      <c r="E270" s="332"/>
      <c r="I270" s="128"/>
      <c r="J270" s="128"/>
      <c r="K270" s="273"/>
      <c r="L270" s="74"/>
      <c r="M270" s="74"/>
      <c r="N270" s="74"/>
    </row>
    <row r="271" spans="1:14">
      <c r="A271" s="7">
        <v>13</v>
      </c>
      <c r="B271" s="10">
        <v>10</v>
      </c>
      <c r="C271" s="10"/>
      <c r="D271" s="4" t="s">
        <v>2177</v>
      </c>
      <c r="E271" s="332"/>
      <c r="I271" s="128"/>
      <c r="J271" s="128"/>
      <c r="K271" s="273"/>
      <c r="L271" s="74"/>
      <c r="M271" s="74"/>
      <c r="N271" s="74"/>
    </row>
    <row r="272" spans="1:14">
      <c r="A272" s="7">
        <v>13</v>
      </c>
      <c r="B272" s="10">
        <v>11</v>
      </c>
      <c r="C272" s="10"/>
      <c r="D272" s="4" t="s">
        <v>555</v>
      </c>
      <c r="E272" s="332"/>
      <c r="I272" s="128"/>
      <c r="J272" s="128"/>
      <c r="K272" s="273"/>
      <c r="L272" s="74"/>
      <c r="M272" s="74"/>
      <c r="N272" s="74"/>
    </row>
    <row r="273" spans="1:14">
      <c r="A273" s="7">
        <v>13</v>
      </c>
      <c r="B273" s="10">
        <v>12</v>
      </c>
      <c r="C273" s="10"/>
      <c r="D273" s="4" t="s">
        <v>276</v>
      </c>
      <c r="E273" s="332"/>
      <c r="I273" s="128"/>
      <c r="J273" s="128"/>
      <c r="K273" s="273"/>
      <c r="L273" s="74"/>
      <c r="M273" s="74"/>
      <c r="N273" s="74"/>
    </row>
    <row r="274" spans="1:14">
      <c r="A274" s="7">
        <v>13</v>
      </c>
      <c r="B274" s="10">
        <v>13</v>
      </c>
      <c r="C274" s="10"/>
      <c r="D274" s="4" t="s">
        <v>16</v>
      </c>
      <c r="E274" s="332"/>
      <c r="I274" s="128"/>
      <c r="J274" s="128"/>
      <c r="K274" s="273"/>
      <c r="L274" s="74"/>
      <c r="M274" s="74"/>
      <c r="N274" s="74"/>
    </row>
    <row r="275" spans="1:14">
      <c r="A275" s="7">
        <v>13</v>
      </c>
      <c r="B275" s="10">
        <v>14</v>
      </c>
      <c r="C275" s="10"/>
      <c r="D275" s="4" t="s">
        <v>609</v>
      </c>
      <c r="E275" s="332"/>
      <c r="I275" s="128"/>
      <c r="J275" s="128"/>
      <c r="K275" s="273"/>
      <c r="L275" s="74"/>
      <c r="M275" s="74"/>
      <c r="N275" s="74"/>
    </row>
    <row r="276" spans="1:14">
      <c r="A276" s="7">
        <v>13</v>
      </c>
      <c r="B276" s="10">
        <v>15</v>
      </c>
      <c r="C276" s="10"/>
      <c r="D276" s="4" t="s">
        <v>15</v>
      </c>
      <c r="E276" s="332"/>
      <c r="I276" s="128"/>
      <c r="J276" s="128"/>
      <c r="K276" s="273"/>
      <c r="L276" s="74"/>
      <c r="M276" s="74"/>
      <c r="N276" s="74"/>
    </row>
    <row r="277" spans="1:14">
      <c r="A277" s="7">
        <v>13</v>
      </c>
      <c r="B277" s="10">
        <v>16</v>
      </c>
      <c r="C277" s="10"/>
      <c r="D277" s="4" t="s">
        <v>18</v>
      </c>
      <c r="E277" s="332"/>
      <c r="I277" s="128"/>
      <c r="J277" s="128"/>
      <c r="K277" s="273"/>
      <c r="L277" s="74"/>
      <c r="M277" s="74"/>
      <c r="N277" s="74"/>
    </row>
    <row r="278" spans="1:14">
      <c r="A278" s="7">
        <v>13</v>
      </c>
      <c r="B278" s="10">
        <v>17</v>
      </c>
      <c r="C278" s="10"/>
      <c r="D278" s="4" t="s">
        <v>129</v>
      </c>
      <c r="E278" s="332"/>
      <c r="I278" s="128"/>
      <c r="J278" s="128"/>
      <c r="K278" s="273"/>
      <c r="L278" s="74"/>
      <c r="M278" s="74"/>
      <c r="N278" s="74"/>
    </row>
    <row r="279" spans="1:14">
      <c r="A279" s="7">
        <v>13</v>
      </c>
      <c r="B279" s="10">
        <v>18</v>
      </c>
      <c r="C279" s="10"/>
      <c r="D279" s="4" t="s">
        <v>2170</v>
      </c>
      <c r="E279" s="332"/>
      <c r="I279" s="128"/>
      <c r="J279" s="128"/>
      <c r="K279" s="273"/>
      <c r="L279" s="74"/>
      <c r="M279" s="74"/>
      <c r="N279" s="74"/>
    </row>
    <row r="280" spans="1:14">
      <c r="A280" s="7">
        <v>13</v>
      </c>
      <c r="B280" s="10">
        <v>19</v>
      </c>
      <c r="C280" s="10"/>
      <c r="D280" s="4" t="s">
        <v>470</v>
      </c>
      <c r="E280" s="332"/>
      <c r="I280" s="128"/>
      <c r="J280" s="128"/>
      <c r="K280" s="273"/>
      <c r="L280" s="74"/>
      <c r="M280" s="74"/>
      <c r="N280" s="74"/>
    </row>
    <row r="281" spans="1:14">
      <c r="A281" s="11">
        <v>13</v>
      </c>
      <c r="B281" s="12">
        <v>20</v>
      </c>
      <c r="C281" s="12"/>
      <c r="D281" s="13" t="s">
        <v>563</v>
      </c>
      <c r="E281" s="333"/>
      <c r="F281" s="13"/>
      <c r="G281" s="13"/>
      <c r="H281" s="13"/>
      <c r="I281" s="137"/>
      <c r="J281" s="137"/>
      <c r="K281" s="274"/>
      <c r="L281" s="78"/>
      <c r="M281" s="78"/>
      <c r="N281" s="78"/>
    </row>
    <row r="282" spans="1:14">
      <c r="A282" s="7">
        <v>14</v>
      </c>
      <c r="B282" s="10">
        <v>1</v>
      </c>
      <c r="C282" s="10"/>
      <c r="D282" s="4" t="s">
        <v>563</v>
      </c>
      <c r="E282" s="332"/>
      <c r="I282" s="128"/>
      <c r="J282" s="128"/>
      <c r="K282" s="273"/>
      <c r="L282" s="74"/>
      <c r="M282" s="74"/>
      <c r="N282" s="74"/>
    </row>
    <row r="283" spans="1:14">
      <c r="A283" s="7">
        <v>14</v>
      </c>
      <c r="B283" s="10">
        <v>2</v>
      </c>
      <c r="C283" s="10"/>
      <c r="D283" s="4" t="s">
        <v>470</v>
      </c>
      <c r="E283" s="332"/>
      <c r="I283" s="128"/>
      <c r="J283" s="128"/>
      <c r="K283" s="273"/>
      <c r="L283" s="74"/>
      <c r="M283" s="74"/>
      <c r="N283" s="74"/>
    </row>
    <row r="284" spans="1:14">
      <c r="A284" s="7">
        <v>14</v>
      </c>
      <c r="B284" s="10">
        <v>3</v>
      </c>
      <c r="C284" s="10"/>
      <c r="D284" s="4" t="s">
        <v>2170</v>
      </c>
      <c r="E284" s="332"/>
      <c r="I284" s="128"/>
      <c r="J284" s="128"/>
      <c r="K284" s="273"/>
      <c r="L284" s="74"/>
      <c r="M284" s="74"/>
      <c r="N284" s="74"/>
    </row>
    <row r="285" spans="1:14">
      <c r="A285" s="7">
        <v>14</v>
      </c>
      <c r="B285" s="10">
        <v>4</v>
      </c>
      <c r="C285" s="10"/>
      <c r="D285" s="4" t="s">
        <v>129</v>
      </c>
      <c r="E285" s="332"/>
      <c r="I285" s="128"/>
      <c r="J285" s="128"/>
      <c r="K285" s="273"/>
      <c r="L285" s="74"/>
      <c r="M285" s="74"/>
      <c r="N285" s="74"/>
    </row>
    <row r="286" spans="1:14">
      <c r="A286" s="7">
        <v>14</v>
      </c>
      <c r="B286" s="10">
        <v>5</v>
      </c>
      <c r="C286" s="10"/>
      <c r="D286" s="4" t="s">
        <v>18</v>
      </c>
      <c r="E286" s="332"/>
      <c r="I286" s="128"/>
      <c r="J286" s="128"/>
      <c r="K286" s="273"/>
      <c r="L286" s="74"/>
      <c r="M286" s="74"/>
      <c r="N286" s="74"/>
    </row>
    <row r="287" spans="1:14">
      <c r="A287" s="7">
        <v>14</v>
      </c>
      <c r="B287" s="10">
        <v>6</v>
      </c>
      <c r="C287" s="10"/>
      <c r="D287" s="4" t="s">
        <v>15</v>
      </c>
      <c r="E287" s="332"/>
      <c r="I287" s="128"/>
      <c r="J287" s="128"/>
      <c r="K287" s="273"/>
      <c r="L287" s="74"/>
      <c r="M287" s="74"/>
      <c r="N287" s="74"/>
    </row>
    <row r="288" spans="1:14">
      <c r="A288" s="7">
        <v>14</v>
      </c>
      <c r="B288" s="10">
        <v>7</v>
      </c>
      <c r="C288" s="10"/>
      <c r="D288" s="4" t="s">
        <v>609</v>
      </c>
      <c r="E288" s="332"/>
      <c r="I288" s="128"/>
      <c r="J288" s="128"/>
      <c r="K288" s="273"/>
      <c r="L288" s="74"/>
      <c r="M288" s="74"/>
      <c r="N288" s="74"/>
    </row>
    <row r="289" spans="1:14">
      <c r="A289" s="7">
        <v>14</v>
      </c>
      <c r="B289" s="10">
        <v>8</v>
      </c>
      <c r="C289" s="10"/>
      <c r="D289" s="4" t="s">
        <v>16</v>
      </c>
      <c r="E289" s="332"/>
      <c r="I289" s="128"/>
      <c r="J289" s="128"/>
      <c r="K289" s="273"/>
      <c r="L289" s="74"/>
      <c r="M289" s="74"/>
      <c r="N289" s="74"/>
    </row>
    <row r="290" spans="1:14">
      <c r="A290" s="7">
        <v>14</v>
      </c>
      <c r="B290" s="10">
        <v>9</v>
      </c>
      <c r="C290" s="10"/>
      <c r="D290" s="4" t="s">
        <v>276</v>
      </c>
      <c r="E290" s="332"/>
      <c r="I290" s="128"/>
      <c r="J290" s="128"/>
      <c r="K290" s="273"/>
      <c r="L290" s="74"/>
      <c r="M290" s="74"/>
      <c r="N290" s="74"/>
    </row>
    <row r="291" spans="1:14">
      <c r="A291" s="7">
        <v>14</v>
      </c>
      <c r="B291" s="10">
        <v>10</v>
      </c>
      <c r="C291" s="10"/>
      <c r="D291" s="4" t="s">
        <v>555</v>
      </c>
      <c r="E291" s="332"/>
      <c r="I291" s="128"/>
      <c r="J291" s="128"/>
      <c r="K291" s="273"/>
      <c r="L291" s="74"/>
      <c r="M291" s="74"/>
      <c r="N291" s="74"/>
    </row>
    <row r="292" spans="1:14">
      <c r="A292" s="7">
        <v>14</v>
      </c>
      <c r="B292" s="10">
        <v>11</v>
      </c>
      <c r="C292" s="10"/>
      <c r="D292" s="4" t="s">
        <v>2177</v>
      </c>
      <c r="E292" s="332"/>
      <c r="I292" s="128"/>
      <c r="J292" s="128"/>
      <c r="K292" s="273"/>
      <c r="L292" s="74"/>
      <c r="M292" s="74"/>
      <c r="N292" s="74"/>
    </row>
    <row r="293" spans="1:14">
      <c r="A293" s="7">
        <v>14</v>
      </c>
      <c r="B293" s="10">
        <v>12</v>
      </c>
      <c r="C293" s="10"/>
      <c r="D293" s="4" t="s">
        <v>13</v>
      </c>
      <c r="E293" s="332"/>
      <c r="I293" s="128"/>
      <c r="J293" s="128"/>
      <c r="K293" s="273"/>
      <c r="L293" s="74"/>
      <c r="M293" s="74"/>
      <c r="N293" s="74"/>
    </row>
    <row r="294" spans="1:14">
      <c r="A294" s="7">
        <v>14</v>
      </c>
      <c r="B294" s="10">
        <v>13</v>
      </c>
      <c r="C294" s="10"/>
      <c r="D294" s="4" t="s">
        <v>29</v>
      </c>
      <c r="E294" s="332"/>
      <c r="I294" s="128"/>
      <c r="J294" s="128"/>
      <c r="K294" s="273"/>
      <c r="L294" s="74"/>
      <c r="M294" s="74"/>
      <c r="N294" s="74"/>
    </row>
    <row r="295" spans="1:14">
      <c r="A295" s="7">
        <v>14</v>
      </c>
      <c r="B295" s="10">
        <v>14</v>
      </c>
      <c r="C295" s="10"/>
      <c r="D295" s="4" t="s">
        <v>598</v>
      </c>
      <c r="E295" s="332"/>
      <c r="I295" s="128"/>
      <c r="J295" s="128"/>
      <c r="K295" s="273"/>
      <c r="L295" s="74"/>
      <c r="M295" s="74"/>
      <c r="N295" s="74"/>
    </row>
    <row r="296" spans="1:14">
      <c r="A296" s="7">
        <v>14</v>
      </c>
      <c r="B296" s="10">
        <v>15</v>
      </c>
      <c r="C296" s="10"/>
      <c r="D296" s="4" t="s">
        <v>188</v>
      </c>
      <c r="E296" s="332"/>
      <c r="I296" s="128"/>
      <c r="J296" s="128"/>
      <c r="K296" s="273"/>
      <c r="L296" s="74"/>
      <c r="M296" s="74"/>
      <c r="N296" s="74"/>
    </row>
    <row r="297" spans="1:14">
      <c r="A297" s="7">
        <v>14</v>
      </c>
      <c r="B297" s="10">
        <v>16</v>
      </c>
      <c r="C297" s="10"/>
      <c r="D297" s="4" t="s">
        <v>2172</v>
      </c>
      <c r="E297" s="332"/>
      <c r="I297" s="128"/>
      <c r="J297" s="128"/>
      <c r="K297" s="273"/>
      <c r="L297" s="74"/>
      <c r="M297" s="74"/>
      <c r="N297" s="74"/>
    </row>
    <row r="298" spans="1:14">
      <c r="A298" s="7">
        <v>14</v>
      </c>
      <c r="B298" s="10">
        <v>17</v>
      </c>
      <c r="C298" s="10"/>
      <c r="D298" s="4" t="s">
        <v>239</v>
      </c>
      <c r="E298" s="332"/>
      <c r="I298" s="128"/>
      <c r="J298" s="128"/>
      <c r="K298" s="273"/>
      <c r="L298" s="74"/>
      <c r="M298" s="74"/>
      <c r="N298" s="74"/>
    </row>
    <row r="299" spans="1:14">
      <c r="A299" s="7">
        <v>14</v>
      </c>
      <c r="B299" s="10">
        <v>18</v>
      </c>
      <c r="C299" s="10"/>
      <c r="D299" s="4" t="s">
        <v>567</v>
      </c>
      <c r="E299" s="332"/>
      <c r="I299" s="128"/>
      <c r="J299" s="128"/>
      <c r="K299" s="273"/>
      <c r="L299" s="74"/>
      <c r="M299" s="74"/>
      <c r="N299" s="74"/>
    </row>
    <row r="300" spans="1:14">
      <c r="A300" s="7">
        <v>14</v>
      </c>
      <c r="B300" s="10">
        <v>19</v>
      </c>
      <c r="C300" s="10"/>
      <c r="D300" s="4" t="s">
        <v>17</v>
      </c>
      <c r="E300" s="332"/>
      <c r="I300" s="128"/>
      <c r="J300" s="128"/>
      <c r="K300" s="273"/>
      <c r="L300" s="74"/>
      <c r="M300" s="74"/>
      <c r="N300" s="74"/>
    </row>
    <row r="301" spans="1:14">
      <c r="A301" s="11">
        <v>14</v>
      </c>
      <c r="B301" s="12">
        <v>20</v>
      </c>
      <c r="C301" s="12"/>
      <c r="D301" s="13" t="s">
        <v>14</v>
      </c>
      <c r="E301" s="333"/>
      <c r="F301" s="13"/>
      <c r="G301" s="13"/>
      <c r="H301" s="13"/>
      <c r="I301" s="137"/>
      <c r="J301" s="137"/>
      <c r="K301" s="274"/>
      <c r="L301" s="78"/>
      <c r="M301" s="78"/>
      <c r="N301" s="78"/>
    </row>
    <row r="302" spans="1:14">
      <c r="A302" s="7">
        <v>15</v>
      </c>
      <c r="B302" s="10">
        <v>1</v>
      </c>
      <c r="C302" s="10"/>
      <c r="D302" s="4" t="s">
        <v>14</v>
      </c>
      <c r="E302" s="332"/>
      <c r="I302" s="128"/>
      <c r="J302" s="128"/>
      <c r="K302" s="273"/>
      <c r="L302" s="74"/>
      <c r="M302" s="74"/>
      <c r="N302" s="74"/>
    </row>
    <row r="303" spans="1:14">
      <c r="A303" s="7">
        <v>15</v>
      </c>
      <c r="B303" s="10">
        <v>2</v>
      </c>
      <c r="C303" s="10"/>
      <c r="D303" s="4" t="s">
        <v>17</v>
      </c>
      <c r="E303" s="332"/>
      <c r="I303" s="128"/>
      <c r="J303" s="128"/>
      <c r="K303" s="273"/>
      <c r="L303" s="74"/>
      <c r="M303" s="74"/>
      <c r="N303" s="74"/>
    </row>
    <row r="304" spans="1:14">
      <c r="A304" s="7">
        <v>15</v>
      </c>
      <c r="B304" s="10">
        <v>3</v>
      </c>
      <c r="C304" s="10"/>
      <c r="D304" s="4" t="s">
        <v>567</v>
      </c>
      <c r="E304" s="332"/>
      <c r="I304" s="128"/>
      <c r="J304" s="128"/>
      <c r="K304" s="273"/>
      <c r="L304" s="74"/>
      <c r="M304" s="74"/>
      <c r="N304" s="74"/>
    </row>
    <row r="305" spans="1:14">
      <c r="A305" s="7">
        <v>15</v>
      </c>
      <c r="B305" s="10">
        <v>4</v>
      </c>
      <c r="C305" s="10"/>
      <c r="D305" s="4" t="s">
        <v>239</v>
      </c>
      <c r="E305" s="332"/>
      <c r="I305" s="128"/>
      <c r="J305" s="128"/>
      <c r="K305" s="273"/>
      <c r="L305" s="74"/>
      <c r="M305" s="74"/>
      <c r="N305" s="74"/>
    </row>
    <row r="306" spans="1:14">
      <c r="A306" s="7">
        <v>15</v>
      </c>
      <c r="B306" s="10">
        <v>5</v>
      </c>
      <c r="C306" s="10"/>
      <c r="D306" s="4" t="s">
        <v>2172</v>
      </c>
      <c r="E306" s="332"/>
      <c r="I306" s="128"/>
      <c r="J306" s="128"/>
      <c r="K306" s="273"/>
      <c r="L306" s="74"/>
      <c r="M306" s="74"/>
      <c r="N306" s="74"/>
    </row>
    <row r="307" spans="1:14">
      <c r="A307" s="7">
        <v>15</v>
      </c>
      <c r="B307" s="10">
        <v>6</v>
      </c>
      <c r="C307" s="10"/>
      <c r="D307" s="4" t="s">
        <v>188</v>
      </c>
      <c r="E307" s="332"/>
      <c r="I307" s="128"/>
      <c r="J307" s="128"/>
      <c r="K307" s="273"/>
      <c r="L307" s="74"/>
      <c r="M307" s="74"/>
      <c r="N307" s="74"/>
    </row>
    <row r="308" spans="1:14">
      <c r="A308" s="7">
        <v>15</v>
      </c>
      <c r="B308" s="10">
        <v>7</v>
      </c>
      <c r="C308" s="10"/>
      <c r="D308" s="4" t="s">
        <v>598</v>
      </c>
      <c r="E308" s="332"/>
      <c r="I308" s="128"/>
      <c r="J308" s="128"/>
      <c r="K308" s="273"/>
      <c r="L308" s="74"/>
      <c r="M308" s="74"/>
      <c r="N308" s="74"/>
    </row>
    <row r="309" spans="1:14">
      <c r="A309" s="7">
        <v>15</v>
      </c>
      <c r="B309" s="10">
        <v>8</v>
      </c>
      <c r="C309" s="10"/>
      <c r="D309" s="4" t="s">
        <v>29</v>
      </c>
      <c r="E309" s="332"/>
      <c r="I309" s="128"/>
      <c r="J309" s="128"/>
      <c r="K309" s="273"/>
      <c r="L309" s="74"/>
      <c r="M309" s="74"/>
      <c r="N309" s="74"/>
    </row>
    <row r="310" spans="1:14">
      <c r="A310" s="7">
        <v>15</v>
      </c>
      <c r="B310" s="10">
        <v>9</v>
      </c>
      <c r="C310" s="10"/>
      <c r="D310" s="4" t="s">
        <v>13</v>
      </c>
      <c r="E310" s="332"/>
      <c r="I310" s="128"/>
      <c r="J310" s="128"/>
      <c r="K310" s="273"/>
      <c r="L310" s="74"/>
      <c r="M310" s="74"/>
      <c r="N310" s="74"/>
    </row>
    <row r="311" spans="1:14">
      <c r="A311" s="7">
        <v>15</v>
      </c>
      <c r="B311" s="10">
        <v>10</v>
      </c>
      <c r="C311" s="10"/>
      <c r="D311" s="4" t="s">
        <v>2177</v>
      </c>
      <c r="E311" s="332"/>
      <c r="I311" s="128"/>
      <c r="J311" s="128"/>
      <c r="K311" s="273"/>
      <c r="L311" s="74"/>
      <c r="M311" s="74"/>
      <c r="N311" s="74"/>
    </row>
    <row r="312" spans="1:14">
      <c r="A312" s="7">
        <v>15</v>
      </c>
      <c r="B312" s="10">
        <v>11</v>
      </c>
      <c r="C312" s="10"/>
      <c r="D312" s="4" t="s">
        <v>555</v>
      </c>
      <c r="E312" s="332"/>
      <c r="I312" s="128"/>
      <c r="J312" s="128"/>
      <c r="K312" s="273"/>
      <c r="L312" s="74"/>
      <c r="M312" s="74"/>
      <c r="N312" s="74"/>
    </row>
    <row r="313" spans="1:14">
      <c r="A313" s="7">
        <v>15</v>
      </c>
      <c r="B313" s="10">
        <v>12</v>
      </c>
      <c r="C313" s="10"/>
      <c r="D313" s="4" t="s">
        <v>276</v>
      </c>
      <c r="E313" s="332"/>
      <c r="I313" s="128"/>
      <c r="J313" s="128"/>
      <c r="K313" s="273"/>
      <c r="L313" s="74"/>
      <c r="M313" s="74"/>
      <c r="N313" s="74"/>
    </row>
    <row r="314" spans="1:14">
      <c r="A314" s="7">
        <v>15</v>
      </c>
      <c r="B314" s="10">
        <v>13</v>
      </c>
      <c r="C314" s="10"/>
      <c r="D314" s="4" t="s">
        <v>16</v>
      </c>
      <c r="E314" s="332"/>
      <c r="I314" s="128"/>
      <c r="J314" s="128"/>
      <c r="K314" s="273"/>
      <c r="L314" s="74"/>
      <c r="M314" s="74"/>
      <c r="N314" s="74"/>
    </row>
    <row r="315" spans="1:14">
      <c r="A315" s="7">
        <v>15</v>
      </c>
      <c r="B315" s="10">
        <v>14</v>
      </c>
      <c r="C315" s="10"/>
      <c r="D315" s="4" t="s">
        <v>609</v>
      </c>
      <c r="E315" s="332"/>
      <c r="I315" s="128"/>
      <c r="J315" s="128"/>
      <c r="K315" s="273"/>
      <c r="L315" s="74"/>
      <c r="M315" s="74"/>
      <c r="N315" s="74"/>
    </row>
    <row r="316" spans="1:14">
      <c r="A316" s="7">
        <v>15</v>
      </c>
      <c r="B316" s="10">
        <v>15</v>
      </c>
      <c r="C316" s="10"/>
      <c r="D316" s="4" t="s">
        <v>15</v>
      </c>
      <c r="E316" s="332"/>
      <c r="I316" s="128"/>
      <c r="J316" s="128"/>
      <c r="K316" s="273"/>
      <c r="L316" s="74"/>
      <c r="M316" s="74"/>
      <c r="N316" s="74"/>
    </row>
    <row r="317" spans="1:14">
      <c r="A317" s="7">
        <v>15</v>
      </c>
      <c r="B317" s="10">
        <v>16</v>
      </c>
      <c r="C317" s="10"/>
      <c r="D317" s="4" t="s">
        <v>18</v>
      </c>
      <c r="E317" s="332"/>
      <c r="I317" s="128"/>
      <c r="J317" s="128"/>
      <c r="K317" s="273"/>
      <c r="L317" s="74"/>
      <c r="M317" s="74"/>
      <c r="N317" s="74"/>
    </row>
    <row r="318" spans="1:14">
      <c r="A318" s="7">
        <v>15</v>
      </c>
      <c r="B318" s="10">
        <v>17</v>
      </c>
      <c r="C318" s="10"/>
      <c r="D318" s="4" t="s">
        <v>129</v>
      </c>
      <c r="E318" s="332"/>
      <c r="I318" s="128"/>
      <c r="J318" s="128"/>
      <c r="K318" s="273"/>
      <c r="L318" s="74"/>
      <c r="M318" s="74"/>
      <c r="N318" s="74"/>
    </row>
    <row r="319" spans="1:14">
      <c r="A319" s="7">
        <v>15</v>
      </c>
      <c r="B319" s="10">
        <v>18</v>
      </c>
      <c r="C319" s="10"/>
      <c r="D319" s="4" t="s">
        <v>2170</v>
      </c>
      <c r="E319" s="332"/>
      <c r="I319" s="128"/>
      <c r="J319" s="128"/>
      <c r="K319" s="273"/>
      <c r="L319" s="74"/>
      <c r="M319" s="74"/>
      <c r="N319" s="74"/>
    </row>
    <row r="320" spans="1:14">
      <c r="A320" s="7">
        <v>15</v>
      </c>
      <c r="B320" s="10">
        <v>19</v>
      </c>
      <c r="C320" s="10"/>
      <c r="D320" s="4" t="s">
        <v>470</v>
      </c>
      <c r="E320" s="332"/>
      <c r="I320" s="128"/>
      <c r="J320" s="128"/>
      <c r="K320" s="273"/>
      <c r="L320" s="74"/>
      <c r="M320" s="74"/>
      <c r="N320" s="74"/>
    </row>
    <row r="321" spans="1:14">
      <c r="A321" s="11">
        <v>15</v>
      </c>
      <c r="B321" s="12">
        <v>20</v>
      </c>
      <c r="C321" s="12"/>
      <c r="D321" s="13" t="s">
        <v>563</v>
      </c>
      <c r="E321" s="333"/>
      <c r="F321" s="13"/>
      <c r="G321" s="13"/>
      <c r="H321" s="13"/>
      <c r="I321" s="137"/>
      <c r="J321" s="137"/>
      <c r="K321" s="274"/>
      <c r="L321" s="78"/>
      <c r="M321" s="78"/>
      <c r="N321" s="78"/>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6</vt:i4>
      </vt:variant>
    </vt:vector>
  </HeadingPairs>
  <TitlesOfParts>
    <vt:vector size="23" baseType="lpstr">
      <vt:lpstr>Rosters</vt:lpstr>
      <vt:lpstr>Coaches &amp; Team Summaries</vt:lpstr>
      <vt:lpstr>Franchise Movement</vt:lpstr>
      <vt:lpstr>Stadium Contracts</vt:lpstr>
      <vt:lpstr>Trade Register</vt:lpstr>
      <vt:lpstr>Add-Drop</vt:lpstr>
      <vt:lpstr>DL Claims (2023 - Current)</vt:lpstr>
      <vt:lpstr>Owner Att Points</vt:lpstr>
      <vt:lpstr>2025 Draft</vt:lpstr>
      <vt:lpstr>2024 Draft</vt:lpstr>
      <vt:lpstr>2023 Draft</vt:lpstr>
      <vt:lpstr>2022 Draft</vt:lpstr>
      <vt:lpstr>2021 Draft</vt:lpstr>
      <vt:lpstr>2020 Season 2 Draft</vt:lpstr>
      <vt:lpstr>Inaugural Draft 2020</vt:lpstr>
      <vt:lpstr>ZZZNA Players</vt:lpstr>
      <vt:lpstr>Glossary</vt:lpstr>
      <vt:lpstr>'2020 Season 2 Draft'!Print_Area</vt:lpstr>
      <vt:lpstr>'2022 Draft'!Print_Area</vt:lpstr>
      <vt:lpstr>Rosters!Print_Area</vt:lpstr>
      <vt:lpstr>'2020 Season 2 Draft'!Print_Titles</vt:lpstr>
      <vt:lpstr>'2022 Draft'!Print_Titles</vt:lpstr>
      <vt:lpstr>Rosters!Print_Titles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dc:creator>
  <cp:lastModifiedBy>Geoffrey Cooper</cp:lastModifiedBy>
  <cp:lastPrinted>2023-01-07T01:52:16Z</cp:lastPrinted>
  <dcterms:created xsi:type="dcterms:W3CDTF">2009-01-26T18:58:30Z</dcterms:created>
  <dcterms:modified xsi:type="dcterms:W3CDTF">2024-10-09T03:05:39Z</dcterms:modified>
</cp:coreProperties>
</file>